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10.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xml" ContentType="application/vnd.openxmlformats-officedocument.spreadsheetml.externalLink+xml"/>
  <Override PartName="/xl/externalLinks/externalLink180.xml" ContentType="application/vnd.openxmlformats-officedocument.spreadsheetml.externalLink+xml"/>
  <Override PartName="/xl/externalLinks/externalLink19.xml" ContentType="application/vnd.openxmlformats-officedocument.spreadsheetml.externalLink+xml"/>
  <Override PartName="/xl/externalLinks/externalLink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8820" tabRatio="905" firstSheet="2" activeTab="8"/>
  </bookViews>
  <sheets>
    <sheet name="Flow Konsol" sheetId="22" r:id="rId1"/>
    <sheet name="COA" sheetId="19" r:id="rId2"/>
    <sheet name="1b. WBS WPL - Parent- TB" sheetId="20" r:id="rId3"/>
    <sheet name="2d. WBS WPL - Konsol" sheetId="6" r:id="rId4"/>
    <sheet name="1a. AJE Parent" sheetId="21" r:id="rId5"/>
    <sheet name="2a. Jurnal Proforma Modal" sheetId="3" r:id="rId6"/>
    <sheet name="2b. Jurnal CTE " sheetId="4" r:id="rId7"/>
    <sheet name="2c. Jurnal ELIM" sheetId="5" r:id="rId8"/>
    <sheet name="a. Aging Utang piutang" sheetId="16" r:id="rId9"/>
    <sheet name="b. Mutasi Persediaan" sheetId="17" r:id="rId10"/>
    <sheet name="c. Pemb &amp; Penj berelasi" sheetId="11" r:id="rId11"/>
    <sheet name="d. Mutasi FA" sheetId="8" r:id="rId12"/>
    <sheet name="e. Mutasi IA" sheetId="9" r:id="rId13"/>
    <sheet name="f. Mutasi RUA" sheetId="10" r:id="rId14"/>
    <sheet name="g. Employee Benefit" sheetId="13" r:id="rId15"/>
    <sheet name="h. Mutasi DTA" sheetId="12" r:id="rId16"/>
    <sheet name="i. Detail Investasi Non Tbk" sheetId="14" r:id="rId17"/>
    <sheet name="j. Detail Investasi TBK" sheetId="15" r:id="rId18"/>
    <sheet name="insert-COA" sheetId="23" r:id="rId19"/>
    <sheet name="Sheet1" sheetId="24" r:id="rId20"/>
    <sheet name="Sheet2" sheetId="25"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s>
  <definedNames>
    <definedName name="_xlnm._FilterDatabase" localSheetId="1" hidden="1">COA!$B$3:$J$3597</definedName>
    <definedName name="_xlnm._FilterDatabase" localSheetId="10" hidden="1">'c. Pemb &amp; Penj berelasi'!$B$2:$E$204</definedName>
    <definedName name="_xlnm._FilterDatabase" localSheetId="18" hidden="1">'insert-COA'!$B$2:$L$3505</definedName>
    <definedName name="_\___C__D_2___L_">#N/A</definedName>
    <definedName name="_\___L__END__D_3">#N/A</definedName>
    <definedName name="_\0">#N/A</definedName>
    <definedName name="_\a">#N/A</definedName>
    <definedName name="_\b">#N/A</definedName>
    <definedName name="_\c">#N/A</definedName>
    <definedName name="_\d">#N/A</definedName>
    <definedName name="_\e">#N/A</definedName>
    <definedName name="_\f">#N/A</definedName>
    <definedName name="_\g">#N/A</definedName>
    <definedName name="_\h">#N/A</definedName>
    <definedName name="_\i">#N/A</definedName>
    <definedName name="_\j">#N/A</definedName>
    <definedName name="_\k">#N/A</definedName>
    <definedName name="_\l">#N/A</definedName>
    <definedName name="_\m">#N/A</definedName>
    <definedName name="_\MANUAL2">#N/A</definedName>
    <definedName name="_\n">#N/A</definedName>
    <definedName name="_\o">#N/A</definedName>
    <definedName name="_\p">#N/A</definedName>
    <definedName name="_\q">#N/A</definedName>
    <definedName name="_\r">#N/A</definedName>
    <definedName name="_\s">#N/A</definedName>
    <definedName name="_\T">#N/A</definedName>
    <definedName name="_\u">#N/A</definedName>
    <definedName name="_\v">#N/A</definedName>
    <definedName name="_\w">#N/A</definedName>
    <definedName name="_\x">#N/A</definedName>
    <definedName name="_\y">#N/A</definedName>
    <definedName name="_\Z">#REF!</definedName>
    <definedName name="_______Int1">[1]Trf!#REF!</definedName>
    <definedName name="_______Int3">[1]Trf!#REF!</definedName>
    <definedName name="_______tbm1">#REF!</definedName>
    <definedName name="_______tbm2">#REF!</definedName>
    <definedName name="_______tbm3">#REF!</definedName>
    <definedName name="_______tbm4">#REF!</definedName>
    <definedName name="_______tm2">[2]TM!#REF!</definedName>
    <definedName name="_______Yr1">#REF!</definedName>
    <definedName name="______Int1">[1]Trf!#REF!</definedName>
    <definedName name="______Int3">[1]Trf!#REF!</definedName>
    <definedName name="______tbm1">#REF!</definedName>
    <definedName name="______tbm2">#REF!</definedName>
    <definedName name="______tbm3">#REF!</definedName>
    <definedName name="______tbm4">#REF!</definedName>
    <definedName name="______tm2">[2]TM!#REF!</definedName>
    <definedName name="______Yr1">#REF!</definedName>
    <definedName name="_____agt98">#REF!</definedName>
    <definedName name="_____apr98">#REF!</definedName>
    <definedName name="_____apr99">#REF!</definedName>
    <definedName name="_____Avr0302">'[3]Ex-Rate'!$E$62</definedName>
    <definedName name="_____Avr0402">'[3]Ex-Rate'!$E$63</definedName>
    <definedName name="_____Avr0502">'[3]Ex-Rate'!$E$64</definedName>
    <definedName name="_____Avr0602">'[3]Ex-Rate'!$E$65</definedName>
    <definedName name="_____Avr0701">'[3]Ex-Rate'!$E$54</definedName>
    <definedName name="_____Avr0702">'[3]Ex-Rate'!$E$66</definedName>
    <definedName name="_____Avr0801">'[3]Ex-Rate'!$E$55</definedName>
    <definedName name="_____Avr0802">'[3]Ex-Rate'!$E$67</definedName>
    <definedName name="_____Avr0901">'[3]Ex-Rate'!$E$56</definedName>
    <definedName name="_____Avr0902">'[3]Ex-Rate'!$E$68</definedName>
    <definedName name="_____Avr1001">'[3]Ex-Rate'!$E$57</definedName>
    <definedName name="_____Avr1002">'[3]Ex-Rate'!$E$69</definedName>
    <definedName name="_____Avr1101">'[3]Ex-Rate'!$E$58</definedName>
    <definedName name="_____Avr1102">'[3]Ex-Rate'!$E$70</definedName>
    <definedName name="_____Avr1201">'[3]Ex-Rate'!$E$59</definedName>
    <definedName name="_____avr1202">'[3]Ex-Rate'!$E$71</definedName>
    <definedName name="_____DAT12">'[4]C1 NOV'!#REF!</definedName>
    <definedName name="_____DAT13">'[4]C1 NOV'!#REF!</definedName>
    <definedName name="_____DAT14">'[4]C1 NOV'!#REF!</definedName>
    <definedName name="_____DAT15">'[5]9'!#REF!</definedName>
    <definedName name="_____DAT16">'[5]9'!#REF!</definedName>
    <definedName name="_____DAT17">'[5]9'!#REF!</definedName>
    <definedName name="_____DAT18">'[5]9'!#REF!</definedName>
    <definedName name="_____DAT19">'[5]9'!#REF!</definedName>
    <definedName name="_____DAT2">'[4]C1 NOV'!#REF!</definedName>
    <definedName name="_____DAT20">'[5]9'!#REF!</definedName>
    <definedName name="_____DAT3">'[4]C1 NOV'!#REF!</definedName>
    <definedName name="_____DAT4">'[4]C1 NOV'!#REF!</definedName>
    <definedName name="_____DAT5">'[4]C1 NOV'!#REF!</definedName>
    <definedName name="_____DAT6">'[4]C1 NOV'!#REF!</definedName>
    <definedName name="_____DAT7">'[4]C1 NOV'!#REF!</definedName>
    <definedName name="_____DAT8">'[4]C1 NOV'!#REF!</definedName>
    <definedName name="_____DAT9">'[4]C1 NOV'!#REF!</definedName>
    <definedName name="_____dec98">#REF!</definedName>
    <definedName name="_____feb98">#REF!</definedName>
    <definedName name="_____feb99">#REF!</definedName>
    <definedName name="_____Int1">[1]Trf!#REF!</definedName>
    <definedName name="_____Int3">[1]Trf!#REF!</definedName>
    <definedName name="_____jan98">#REF!</definedName>
    <definedName name="_____jan99">#REF!</definedName>
    <definedName name="_____JUD1">#REF!</definedName>
    <definedName name="_____JUD2">#REF!</definedName>
    <definedName name="_____JUD3">#REF!</definedName>
    <definedName name="_____jul98">#REF!</definedName>
    <definedName name="_____jun97">#REF!</definedName>
    <definedName name="_____jun98">#REF!</definedName>
    <definedName name="_____jun99">#REF!</definedName>
    <definedName name="_____mar98">#REF!</definedName>
    <definedName name="_____mar99">#REF!</definedName>
    <definedName name="_____mei98">#REF!</definedName>
    <definedName name="_____mei99">#REF!</definedName>
    <definedName name="_____mm02">#REF!</definedName>
    <definedName name="_____mm03">#REF!</definedName>
    <definedName name="_____mm2">#REF!</definedName>
    <definedName name="_____mm3">#REF!</definedName>
    <definedName name="_____NGR1">#REF!</definedName>
    <definedName name="_____NGR2">#REF!</definedName>
    <definedName name="_____NGR3">#REF!</definedName>
    <definedName name="_____NGR4">#REF!</definedName>
    <definedName name="_____nov98">#REF!</definedName>
    <definedName name="_____okt98">#REF!</definedName>
    <definedName name="_____PPH21">#REF!</definedName>
    <definedName name="_____QT81419">#N/A</definedName>
    <definedName name="_____sep98">#REF!</definedName>
    <definedName name="_____tbm1">#REF!</definedName>
    <definedName name="_____tbm2">#REF!</definedName>
    <definedName name="_____tbm3">#REF!</definedName>
    <definedName name="_____tbm4">#REF!</definedName>
    <definedName name="_____TGL1">#REF!</definedName>
    <definedName name="_____TGL2">#REF!</definedName>
    <definedName name="_____tm2">[2]TM!#REF!</definedName>
    <definedName name="_____WIR1">#N/A</definedName>
    <definedName name="_____Yr1">#REF!</definedName>
    <definedName name="____AD68045">#REF!</definedName>
    <definedName name="____agt98">#REF!</definedName>
    <definedName name="____apr98">#REF!</definedName>
    <definedName name="____apr99">#REF!</definedName>
    <definedName name="____Avr0402">'[6]Ex-Rate'!$E$63</definedName>
    <definedName name="____Avr0502">'[6]Ex-Rate'!$E$64</definedName>
    <definedName name="____Avr0602">'[6]Ex-Rate'!$E$65</definedName>
    <definedName name="____Avr0701">'[6]Ex-Rate'!$E$54</definedName>
    <definedName name="____Avr0702">'[3]Ex-Rate'!$E$66</definedName>
    <definedName name="____Avr0801">'[3]Ex-Rate'!$E$55</definedName>
    <definedName name="____Avr0802">'[3]Ex-Rate'!$E$67</definedName>
    <definedName name="____Avr0901">'[3]Ex-Rate'!$E$56</definedName>
    <definedName name="____Avr0902">'[3]Ex-Rate'!$E$68</definedName>
    <definedName name="____Avr1001">'[3]Ex-Rate'!$E$57</definedName>
    <definedName name="____Avr1002">'[3]Ex-Rate'!$E$69</definedName>
    <definedName name="____Avr1101">'[3]Ex-Rate'!$E$58</definedName>
    <definedName name="____Avr1102">'[3]Ex-Rate'!$E$70</definedName>
    <definedName name="____Avr1201">'[3]Ex-Rate'!$E$59</definedName>
    <definedName name="____avr1202">'[3]Ex-Rate'!$E$71</definedName>
    <definedName name="____DAT18">'[5]9'!#REF!</definedName>
    <definedName name="____DAT19">'[5]9'!#REF!</definedName>
    <definedName name="____DAT2">'[4]C1 NOV'!#REF!</definedName>
    <definedName name="____DAT20">'[5]9'!#REF!</definedName>
    <definedName name="____DAT3">'[4]C1 NOV'!#REF!</definedName>
    <definedName name="____DAT4">'[4]C1 NOV'!#REF!</definedName>
    <definedName name="____DAT5">'[4]C1 NOV'!#REF!</definedName>
    <definedName name="____DAT6">'[4]C1 NOV'!#REF!</definedName>
    <definedName name="____DAT7">'[4]C1 NOV'!#REF!</definedName>
    <definedName name="____DAT8">'[4]C1 NOV'!#REF!</definedName>
    <definedName name="____DAT9">'[4]C1 NOV'!#REF!</definedName>
    <definedName name="____dec98">#REF!</definedName>
    <definedName name="____feb98">#REF!</definedName>
    <definedName name="____feb99">#REF!</definedName>
    <definedName name="____Int1">[1]Trf!#REF!</definedName>
    <definedName name="____Int3">[1]Trf!#REF!</definedName>
    <definedName name="____jan98">#REF!</definedName>
    <definedName name="____jan99">#REF!</definedName>
    <definedName name="____jul98">#REF!</definedName>
    <definedName name="____jun97">#REF!</definedName>
    <definedName name="____jun98">#REF!</definedName>
    <definedName name="____jun99">#REF!</definedName>
    <definedName name="____mar98">#REF!</definedName>
    <definedName name="____mar99">#REF!</definedName>
    <definedName name="____mei98">#REF!</definedName>
    <definedName name="____mei99">#REF!</definedName>
    <definedName name="____mm02">#REF!</definedName>
    <definedName name="____mm03">#REF!</definedName>
    <definedName name="____mm2">#REF!</definedName>
    <definedName name="____mm3">#REF!</definedName>
    <definedName name="____nov98">#REF!</definedName>
    <definedName name="____okt98">#REF!</definedName>
    <definedName name="____sep98">#REF!</definedName>
    <definedName name="____tbm1">#REF!</definedName>
    <definedName name="____tbm2">#REF!</definedName>
    <definedName name="____tbm3">#REF!</definedName>
    <definedName name="____tbm4">#REF!</definedName>
    <definedName name="____tm2">[2]TM!#REF!</definedName>
    <definedName name="____Yr1">#REF!</definedName>
    <definedName name="___AD68045">'[7]WBS2'!#REF!</definedName>
    <definedName name="___agt98">#N/A</definedName>
    <definedName name="___apr98">#N/A</definedName>
    <definedName name="___apr99">#N/A</definedName>
    <definedName name="___Avr0402">'[6]Ex-Rate'!$E$63</definedName>
    <definedName name="___Avr0502">'[6]Ex-Rate'!$E$64</definedName>
    <definedName name="___Avr0602">'[6]Ex-Rate'!$E$65</definedName>
    <definedName name="___Avr0701">'[3]Ex-Rate'!$E$54</definedName>
    <definedName name="___Avr0702">'[3]Ex-Rate'!$E$66</definedName>
    <definedName name="___Avr0801">'[3]Ex-Rate'!$E$55</definedName>
    <definedName name="___Avr0802">'[3]Ex-Rate'!$E$67</definedName>
    <definedName name="___Avr0901">'[3]Ex-Rate'!$E$56</definedName>
    <definedName name="___Avr0902">'[3]Ex-Rate'!$E$68</definedName>
    <definedName name="___Avr1001">'[3]Ex-Rate'!$E$57</definedName>
    <definedName name="___Avr1002">'[3]Ex-Rate'!$E$69</definedName>
    <definedName name="___Avr1101">'[3]Ex-Rate'!$E$58</definedName>
    <definedName name="___Avr1102">'[3]Ex-Rate'!$E$70</definedName>
    <definedName name="___Avr1201">'[3]Ex-Rate'!$E$59</definedName>
    <definedName name="___avr1202">'[3]Ex-Rate'!$E$71</definedName>
    <definedName name="___feb99">#N/A</definedName>
    <definedName name="___Int1">[1]Trf!#REF!</definedName>
    <definedName name="___Int3">[1]Trf!#REF!</definedName>
    <definedName name="___jan98">#N/A</definedName>
    <definedName name="___jan99">#N/A</definedName>
    <definedName name="___jul98">#N/A</definedName>
    <definedName name="___jun97">#N/A</definedName>
    <definedName name="___jun98">#N/A</definedName>
    <definedName name="___jun99">#N/A</definedName>
    <definedName name="___mar98">#N/A</definedName>
    <definedName name="___mar99">#N/A</definedName>
    <definedName name="___mei98">#N/A</definedName>
    <definedName name="___mei99">#N/A</definedName>
    <definedName name="___mm02">#N/A</definedName>
    <definedName name="___mm03">#N/A</definedName>
    <definedName name="___mm2">#N/A</definedName>
    <definedName name="___mm3">#N/A</definedName>
    <definedName name="___nov98">#N/A</definedName>
    <definedName name="___okt98">#N/A</definedName>
    <definedName name="___sep98">#N/A</definedName>
    <definedName name="___tbm1">#REF!</definedName>
    <definedName name="___tbm2">#REF!</definedName>
    <definedName name="___tbm3">#REF!</definedName>
    <definedName name="___tbm4">#REF!</definedName>
    <definedName name="___tm2">[2]TM!#REF!</definedName>
    <definedName name="___Yr1">#REF!</definedName>
    <definedName name="__123Graph_A" hidden="1">[8]A!#REF!</definedName>
    <definedName name="__123Graph_ACURRENT" hidden="1">'[9]0220'!#REF!</definedName>
    <definedName name="__123Graph_APIS" hidden="1">#N/A</definedName>
    <definedName name="__123Graph_APL" hidden="1">[8]A!#REF!</definedName>
    <definedName name="__123Graph_B" hidden="1">[8]A!#REF!</definedName>
    <definedName name="__123Graph_BPIS" hidden="1">#N/A</definedName>
    <definedName name="__123Graph_BPL" hidden="1">[8]A!#REF!</definedName>
    <definedName name="__123Graph_C" hidden="1">[8]A!#REF!</definedName>
    <definedName name="__123Graph_CPIS" hidden="1">#N/A</definedName>
    <definedName name="__123Graph_CPL" hidden="1">[8]A!#REF!</definedName>
    <definedName name="__123Graph_D" hidden="1">[8]A!#REF!</definedName>
    <definedName name="__123Graph_DPIS" hidden="1">#N/A</definedName>
    <definedName name="__123Graph_DPL" hidden="1">[8]A!#REF!</definedName>
    <definedName name="__123Graph_E" hidden="1">[8]A!#REF!</definedName>
    <definedName name="__123Graph_EPL" hidden="1">[8]A!#REF!</definedName>
    <definedName name="__123Graph_F" hidden="1">[8]A!#REF!</definedName>
    <definedName name="__123Graph_FPL" hidden="1">[8]A!#REF!</definedName>
    <definedName name="__123Graph_X" hidden="1">[8]A!#REF!</definedName>
    <definedName name="__123Graph_XPIS" hidden="1">#N/A</definedName>
    <definedName name="__123Graph_XPL" hidden="1">[8]A!#REF!</definedName>
    <definedName name="__AD68045">#N/A</definedName>
    <definedName name="__agt98">#N/A</definedName>
    <definedName name="__apr98">#N/A</definedName>
    <definedName name="__apr99">#N/A</definedName>
    <definedName name="__Avr0402">'[6]Ex-Rate'!$E$63</definedName>
    <definedName name="__Avr0502">'[6]Ex-Rate'!$E$64</definedName>
    <definedName name="__Avr0602">'[6]Ex-Rate'!$E$65</definedName>
    <definedName name="__Avr0701">'[3]Ex-Rate'!$E$54</definedName>
    <definedName name="__Avr0702">'[3]Ex-Rate'!$E$66</definedName>
    <definedName name="__Avr0801">'[3]Ex-Rate'!$E$55</definedName>
    <definedName name="__Avr0802">'[3]Ex-Rate'!$E$67</definedName>
    <definedName name="__Avr0901">'[3]Ex-Rate'!$E$56</definedName>
    <definedName name="__Avr0902">'[3]Ex-Rate'!$E$68</definedName>
    <definedName name="__Avr1001">'[3]Ex-Rate'!$E$57</definedName>
    <definedName name="__Avr1002">'[3]Ex-Rate'!$E$69</definedName>
    <definedName name="__Avr1101">'[3]Ex-Rate'!$E$58</definedName>
    <definedName name="__Avr1102">'[3]Ex-Rate'!$E$70</definedName>
    <definedName name="__Avr1201">'[3]Ex-Rate'!$E$59</definedName>
    <definedName name="__avr1202">'[3]Ex-Rate'!$E$71</definedName>
    <definedName name="__DAT12">[10]Sheet1!$L$3:$L$5215</definedName>
    <definedName name="__DAT16">[10]Sheet1!$P$3:$P$5215</definedName>
    <definedName name="__DAT2">[10]Sheet1!$B$3:$B$5215</definedName>
    <definedName name="__DAT3">[10]Sheet1!$C$3:$C$5215</definedName>
    <definedName name="__DAT4">[10]Sheet1!$D$3:$D$5215</definedName>
    <definedName name="__DAT5">[10]Sheet1!$E$3:$E$5215</definedName>
    <definedName name="__DAT6">[10]Sheet1!$F$3:$F$5215</definedName>
    <definedName name="__DAT7">[10]Sheet1!$G$3:$G$5215</definedName>
    <definedName name="__DAT8">[10]Sheet1!$H$3:$H$5215</definedName>
    <definedName name="__dec98">#N/A</definedName>
    <definedName name="__fa2006">[11]COVER!$A$1:$C$52</definedName>
    <definedName name="__feb98">#N/A</definedName>
    <definedName name="__feb99">#N/A</definedName>
    <definedName name="__Int1">[1]Trf!#REF!</definedName>
    <definedName name="__Int3">[1]Trf!#REF!</definedName>
    <definedName name="__jan98">#N/A</definedName>
    <definedName name="__jan99">#N/A</definedName>
    <definedName name="__jul98">#N/A</definedName>
    <definedName name="__jun97">#N/A</definedName>
    <definedName name="__jun98">#N/A</definedName>
    <definedName name="__jun99">#N/A</definedName>
    <definedName name="__MAIN___5">#N/A</definedName>
    <definedName name="__mar98">#N/A</definedName>
    <definedName name="__mar99">#N/A</definedName>
    <definedName name="__mei98">#N/A</definedName>
    <definedName name="__mei99">#N/A</definedName>
    <definedName name="__mm02">#N/A</definedName>
    <definedName name="__mm03">#N/A</definedName>
    <definedName name="__mm2">#N/A</definedName>
    <definedName name="__mm3">#N/A</definedName>
    <definedName name="__nov98">#N/A</definedName>
    <definedName name="__OCF34">#N/A</definedName>
    <definedName name="__OCF4">#N/A</definedName>
    <definedName name="__okt98">#N/A</definedName>
    <definedName name="__q02___5">#N/A</definedName>
    <definedName name="__sep98">#N/A</definedName>
    <definedName name="__TahunBulan___5">#N/A</definedName>
    <definedName name="__tbm1">#REF!</definedName>
    <definedName name="__tbm2">#REF!</definedName>
    <definedName name="__tbm3">#REF!</definedName>
    <definedName name="__tbm4">#REF!</definedName>
    <definedName name="__tm2">[2]TM!#REF!</definedName>
    <definedName name="__USD1">[12]DETAILS!$S$4</definedName>
    <definedName name="__USD10">[12]DETAILS!$AB$4</definedName>
    <definedName name="__USD11">[12]DETAILS!$AC$4</definedName>
    <definedName name="__USD12">[12]DETAILS!$AD$4</definedName>
    <definedName name="__USD2">[12]DETAILS!$T$4</definedName>
    <definedName name="__USD3">[12]DETAILS!$U$4</definedName>
    <definedName name="__USD4">[12]DETAILS!$V$4</definedName>
    <definedName name="__USD5">[12]DETAILS!$W$4</definedName>
    <definedName name="__USD6">[12]DETAILS!$X$4</definedName>
    <definedName name="__USD7">[12]DETAILS!$Y$4</definedName>
    <definedName name="__USD8">[12]DETAILS!$Z$4</definedName>
    <definedName name="__USD9">[12]DETAILS!$AA$4</definedName>
    <definedName name="__Yr1">#REF!</definedName>
    <definedName name="_00">'[13]#REF'!$A$7</definedName>
    <definedName name="_01">'[13]#REF'!$A$8</definedName>
    <definedName name="_02">#REF!</definedName>
    <definedName name="_03">#REF!</definedName>
    <definedName name="_04">#REF!</definedName>
    <definedName name="_05">#REF!</definedName>
    <definedName name="_06">#N/A</definedName>
    <definedName name="_07">#REF!</definedName>
    <definedName name="_09">#REF!</definedName>
    <definedName name="_1">#N/A</definedName>
    <definedName name="_1__123Graph_ATEILM_RKTE" hidden="1">#N/A</definedName>
    <definedName name="_10">#REF!</definedName>
    <definedName name="_11">#REF!</definedName>
    <definedName name="_12">#REF!</definedName>
    <definedName name="_15">#REF!</definedName>
    <definedName name="_17">#REF!</definedName>
    <definedName name="_18">#REF!</definedName>
    <definedName name="_19">#REF!</definedName>
    <definedName name="_1Excel_BuiltIn__FilterDatabase_1_1">#REF!</definedName>
    <definedName name="_2__123Graph_ATEILM_RKTE2" hidden="1">#N/A</definedName>
    <definedName name="_20">#REF!</definedName>
    <definedName name="_22">#REF!</definedName>
    <definedName name="_24">#REF!</definedName>
    <definedName name="_25">#REF!</definedName>
    <definedName name="_26">#REF!</definedName>
    <definedName name="_27">#N/A</definedName>
    <definedName name="_28">#REF!</definedName>
    <definedName name="_29">#REF!</definedName>
    <definedName name="_2Excel_BuiltIn_Print_Area_1_1">#REF!</definedName>
    <definedName name="_3">#N/A</definedName>
    <definedName name="_3__123Graph_XTEILM_RKTE2" hidden="1">#N/A</definedName>
    <definedName name="_31">#REF!</definedName>
    <definedName name="_32">#REF!</definedName>
    <definedName name="_33">#REF!</definedName>
    <definedName name="_36">#N/A</definedName>
    <definedName name="_37">#REF!</definedName>
    <definedName name="_38">#REF!</definedName>
    <definedName name="_40">#REF!</definedName>
    <definedName name="_41">#REF!</definedName>
    <definedName name="_432">432</definedName>
    <definedName name="_44">#REF!</definedName>
    <definedName name="_48">#N/A</definedName>
    <definedName name="_49">#REF!</definedName>
    <definedName name="_4WORD_M_001_07">#REF!</definedName>
    <definedName name="_4WORD_O_005_E_">#REF!</definedName>
    <definedName name="_4WORD_O_005_L_">#N/A</definedName>
    <definedName name="_4XX4.XX">#REF!</definedName>
    <definedName name="_4XX8.XX">#REF!</definedName>
    <definedName name="_5">#REF!</definedName>
    <definedName name="_51_8553">#REF!</definedName>
    <definedName name="_6">#REF!</definedName>
    <definedName name="_7">#N/A</definedName>
    <definedName name="_82_8584">#REF!</definedName>
    <definedName name="_8311">#N/A</definedName>
    <definedName name="_a">#REF!</definedName>
    <definedName name="_aam822">#N/A</definedName>
    <definedName name="_AD68045">'[7]WBS2'!#REF!</definedName>
    <definedName name="_agt98">#N/A</definedName>
    <definedName name="_apr98">#N/A</definedName>
    <definedName name="_apr99">#N/A</definedName>
    <definedName name="_Avr0402">'[6]Ex-Rate'!$E$63</definedName>
    <definedName name="_Avr0502">'[6]Ex-Rate'!$E$64</definedName>
    <definedName name="_Avr0602">'[6]Ex-Rate'!$E$65</definedName>
    <definedName name="_Avr0701">'[3]Ex-Rate'!$E$54</definedName>
    <definedName name="_Avr0702">'[3]Ex-Rate'!$E$66</definedName>
    <definedName name="_Avr0801">'[3]Ex-Rate'!$E$55</definedName>
    <definedName name="_Avr0802">'[3]Ex-Rate'!$E$67</definedName>
    <definedName name="_Avr0901">'[3]Ex-Rate'!$E$56</definedName>
    <definedName name="_Avr0902">'[3]Ex-Rate'!$E$68</definedName>
    <definedName name="_Avr1001">'[3]Ex-Rate'!$E$57</definedName>
    <definedName name="_Avr1002">'[3]Ex-Rate'!$E$69</definedName>
    <definedName name="_Avr1101">'[3]Ex-Rate'!$E$58</definedName>
    <definedName name="_Avr1102">'[3]Ex-Rate'!$E$70</definedName>
    <definedName name="_Avr1201">'[3]Ex-Rate'!$E$59</definedName>
    <definedName name="_avr1202">'[3]Ex-Rate'!$E$71</definedName>
    <definedName name="_CMK15">#REF!</definedName>
    <definedName name="_com2">#REF!</definedName>
    <definedName name="_com3">#REF!</definedName>
    <definedName name="_Com5">#REF!</definedName>
    <definedName name="_COS2">[14]ANALYSIS!$E$192</definedName>
    <definedName name="_CRA">'[15]CRA-Detail'!#REF!</definedName>
    <definedName name="_CUR1">[16]Data!$E$3:$E$9</definedName>
    <definedName name="_CUR2">[17]Data!$D$3:$D$9</definedName>
    <definedName name="_D_5__L_">#N/A</definedName>
    <definedName name="_DAT1">#N/A</definedName>
    <definedName name="_DAT10">[10]Sheet1!$J$3:$J$5215</definedName>
    <definedName name="_DAT11">#N/A</definedName>
    <definedName name="_DAT12">#N/A</definedName>
    <definedName name="_DAT13">[10]Sheet1!$M$3:$M$5215</definedName>
    <definedName name="_DAT14">[10]Sheet1!$N$3:$N$5215</definedName>
    <definedName name="_DAT15">[10]Sheet1!$O$3:$O$5215</definedName>
    <definedName name="_DAT16">#N/A</definedName>
    <definedName name="_DAT17">[10]Sheet1!$Q$3:$Q$5215</definedName>
    <definedName name="_DAT18">#REF!</definedName>
    <definedName name="_DAT19">#REF!</definedName>
    <definedName name="_DAT2">#N/A</definedName>
    <definedName name="_DAT20">#REF!</definedName>
    <definedName name="_DAT21">#REF!</definedName>
    <definedName name="_DAT3">#N/A</definedName>
    <definedName name="_DAT4">#N/A</definedName>
    <definedName name="_DAT5">#N/A</definedName>
    <definedName name="_DAT6">#N/A</definedName>
    <definedName name="_DAT7">#N/A</definedName>
    <definedName name="_DAT8">#N/A</definedName>
    <definedName name="_DAT9">[10]Sheet1!$I$3:$I$5215</definedName>
    <definedName name="_dec98">#N/A</definedName>
    <definedName name="_Dist_Bin" hidden="1">#N/A</definedName>
    <definedName name="_Dist_Values" hidden="1">#N/A</definedName>
    <definedName name="_ECO1">#REF!</definedName>
    <definedName name="_ECO2">#REF!</definedName>
    <definedName name="_em1">#N/A</definedName>
    <definedName name="_f">#REF!</definedName>
    <definedName name="_feb98">#N/A</definedName>
    <definedName name="_feb99">#N/A</definedName>
    <definedName name="_Fill" hidden="1">#REF!</definedName>
    <definedName name="_xlnm._FilterDatabase" hidden="1">[18]HARVEST02!#REF!</definedName>
    <definedName name="_FX2">[14]ANALYSIS!$AT$1:$BM$33</definedName>
    <definedName name="_GOTO_N1_">#REF!</definedName>
    <definedName name="_Int1">[1]Trf!#REF!</definedName>
    <definedName name="_Int3">[1]Trf!#REF!</definedName>
    <definedName name="_jan98">#N/A</definedName>
    <definedName name="_jan99">#N/A</definedName>
    <definedName name="_jul98">#N/A</definedName>
    <definedName name="_jun97">#N/A</definedName>
    <definedName name="_jun98">#N/A</definedName>
    <definedName name="_jun99">#N/A</definedName>
    <definedName name="_Key1" hidden="1">[19]Tag_99!#REF!</definedName>
    <definedName name="_Key2" hidden="1">[19]Tag_99!#REF!</definedName>
    <definedName name="_klu1">[20]GeneralInfo!$W$10</definedName>
    <definedName name="_klu2">[20]GeneralInfo!$X$10</definedName>
    <definedName name="_klu3">[20]GeneralInfo!$Y$10</definedName>
    <definedName name="_klu4">[20]GeneralInfo!$Z$10</definedName>
    <definedName name="_klu5">[20]GeneralInfo!$AA$10</definedName>
    <definedName name="_KNS1">#REF!</definedName>
    <definedName name="_KNS2">#REF!</definedName>
    <definedName name="_L">[21]Data!$M$2</definedName>
    <definedName name="_LAM1">#N/A</definedName>
    <definedName name="_mar98">#N/A</definedName>
    <definedName name="_mar99">#N/A</definedName>
    <definedName name="_MatInverse_In" hidden="1">#N/A</definedName>
    <definedName name="_MatMult_A" hidden="1">#N/A</definedName>
    <definedName name="_mei98">#N/A</definedName>
    <definedName name="_mei99">#N/A</definedName>
    <definedName name="_MG1">[22]Data!$B$3:$B$4</definedName>
    <definedName name="_mm02">#N/A</definedName>
    <definedName name="_mm03">#N/A</definedName>
    <definedName name="_mm1">[20]GeneralInfo!$N$25</definedName>
    <definedName name="_mm2">#N/A</definedName>
    <definedName name="_mm3">#N/A</definedName>
    <definedName name="_mm4">[20]GeneralInfo!$W$25</definedName>
    <definedName name="_MON2003">'[23]Farmer-Pond-Monodon'!#REF!</definedName>
    <definedName name="_MON2004">'[23]Farmer-Pond-Monodon'!#REF!</definedName>
    <definedName name="_MON2006">'[23]Farmer-Pond-Monodon'!#REF!</definedName>
    <definedName name="_MON2007">'[23]Farmer-Pond-Monodon'!#REF!</definedName>
    <definedName name="_MON2008">'[23]Farmer-Pond-Monodon'!#REF!</definedName>
    <definedName name="_MON2009">'[23]Farmer-Pond-Monodon'!#REF!</definedName>
    <definedName name="_MON2010">'[23]Farmer-Pond-Monodon'!#REF!</definedName>
    <definedName name="_MON2011">'[23]Farmer-Pond-Monodon'!#REF!</definedName>
    <definedName name="_MON2012">'[23]Farmer-Pond-Monodon'!#REF!</definedName>
    <definedName name="_MPN2005">'[23]Farmer-Pond-Monodon'!#REF!</definedName>
    <definedName name="_MW225">[24]MW!#REF!</definedName>
    <definedName name="_n">#REF!</definedName>
    <definedName name="_nov98">#N/A</definedName>
    <definedName name="_NPW1">'[25]Permanent info'!$E$5</definedName>
    <definedName name="_NPW10">'[25]Permanent info'!$R$5</definedName>
    <definedName name="_NPW11">'[25]Permanent info'!$S$5</definedName>
    <definedName name="_NPW2">'[25]Permanent info'!$G$5</definedName>
    <definedName name="_NPW3">'[25]Permanent info'!$H$5</definedName>
    <definedName name="_NPW4">'[25]Permanent info'!$I$5</definedName>
    <definedName name="_NPW5">'[25]Permanent info'!$K$5</definedName>
    <definedName name="_NPW6">'[25]Permanent info'!$L$5</definedName>
    <definedName name="_NPW7">'[25]Permanent info'!$M$5</definedName>
    <definedName name="_NPW8">'[25]Permanent info'!$O$5</definedName>
    <definedName name="_NPW9">'[25]Permanent info'!$Q$5</definedName>
    <definedName name="_OCF34">#N/A</definedName>
    <definedName name="_OCF4">#N/A</definedName>
    <definedName name="_okt98">#N/A</definedName>
    <definedName name="_Order1" hidden="1">255</definedName>
    <definedName name="_Order2" hidden="1">255</definedName>
    <definedName name="_osp1">#REF!</definedName>
    <definedName name="_PM1">[14]ANALYSIS!$F$10:$P$54</definedName>
    <definedName name="_PM2">[14]ANALYSIS!$BP$1:$BP$159</definedName>
    <definedName name="_PM3">'[26]FIXED COST'!#REF!</definedName>
    <definedName name="_PN1">#REF!</definedName>
    <definedName name="_poc01">[27]GeneralInfo!$S$8</definedName>
    <definedName name="_poc02">[27]GeneralInfo!$T$8</definedName>
    <definedName name="_poc03">[27]GeneralInfo!$U$8</definedName>
    <definedName name="_poc04">#REF!</definedName>
    <definedName name="_poc05">[27]GeneralInfo!$W$8</definedName>
    <definedName name="_poc1">[20]GeneralInfo!$S$8</definedName>
    <definedName name="_poc2">[20]GeneralInfo!$T$8</definedName>
    <definedName name="_poc3">[20]GeneralInfo!$U$8</definedName>
    <definedName name="_poc4">[20]GeneralInfo!$V$8</definedName>
    <definedName name="_poc5">[20]GeneralInfo!$W$8</definedName>
    <definedName name="_PPh23">'[28]F1771-2'!$K$36</definedName>
    <definedName name="_PPH25">#REF!</definedName>
    <definedName name="_PR1">#REF!</definedName>
    <definedName name="_PSD1">[14]ANALYSIS!$BQ$1:$CG$51</definedName>
    <definedName name="_PSD3">[14]ANALYSIS!$BQ$1:$CG$51</definedName>
    <definedName name="_PSD4">'[26]FIXED COST'!#REF!</definedName>
    <definedName name="_PSD5">[14]ANALYSIS!$R$11:$AR$51</definedName>
    <definedName name="_q">#REF!</definedName>
    <definedName name="_r">#REF!</definedName>
    <definedName name="_R1A">#REF!</definedName>
    <definedName name="_Regression_Int">1</definedName>
    <definedName name="_RF_0__END__R__">#N/A</definedName>
    <definedName name="_RL1">#N/A</definedName>
    <definedName name="_RL2">#N/A</definedName>
    <definedName name="_RM1">#REF!</definedName>
    <definedName name="_RM2">#REF!</definedName>
    <definedName name="_RM3">#REF!</definedName>
    <definedName name="_SALES">#REF!</definedName>
    <definedName name="_sep98">#N/A</definedName>
    <definedName name="_SGN2">'[29]A u g'!$C$16</definedName>
    <definedName name="_Sort" hidden="1">#REF!</definedName>
    <definedName name="_Sorty" hidden="1">[2]Fixset!#REF!</definedName>
    <definedName name="_sp98">#REF!</definedName>
    <definedName name="_SUM__U_2_._END">#N/A</definedName>
    <definedName name="_Table1_In1" hidden="1">#REF!</definedName>
    <definedName name="_Table1_Out" hidden="1">#N/A</definedName>
    <definedName name="_Table2_In1" hidden="1">#REF!</definedName>
    <definedName name="_Table2_In2" hidden="1">#REF!</definedName>
    <definedName name="_Table2_Out" hidden="1">#REF!</definedName>
    <definedName name="_tbm1">#REF!</definedName>
    <definedName name="_tbm2">#REF!</definedName>
    <definedName name="_tbm3">#REF!</definedName>
    <definedName name="_tbm4">#REF!</definedName>
    <definedName name="_tgl01">#REF!</definedName>
    <definedName name="_tgl02">#REF!</definedName>
    <definedName name="_tgl03">#REF!</definedName>
    <definedName name="_tgl04">#REF!</definedName>
    <definedName name="_tgl05">#REF!</definedName>
    <definedName name="_tgl06">#REF!</definedName>
    <definedName name="_tgl07">#REF!</definedName>
    <definedName name="_tgl08">#REF!</definedName>
    <definedName name="_tgl09">#REF!</definedName>
    <definedName name="_TGL1">#REF!</definedName>
    <definedName name="_tgl10">#REF!</definedName>
    <definedName name="_tgl11">#REF!</definedName>
    <definedName name="_tgl12">#REF!</definedName>
    <definedName name="_tgl13">#REF!</definedName>
    <definedName name="_tgl14">#REF!</definedName>
    <definedName name="_tgl15">#REF!</definedName>
    <definedName name="_tgl16">#REF!</definedName>
    <definedName name="_tgl17">#REF!</definedName>
    <definedName name="_tgl18">#REF!</definedName>
    <definedName name="_tgl19">#REF!</definedName>
    <definedName name="_TGL2">#REF!</definedName>
    <definedName name="_tgl20">#REF!</definedName>
    <definedName name="_tgl21">#REF!</definedName>
    <definedName name="_tgl22">#REF!</definedName>
    <definedName name="_tgl23">#REF!</definedName>
    <definedName name="_tgl24">#REF!</definedName>
    <definedName name="_tgl25">#REF!</definedName>
    <definedName name="_tgl26">#REF!</definedName>
    <definedName name="_tgl27">#REF!</definedName>
    <definedName name="_tgl28">#REF!</definedName>
    <definedName name="_tgl29">#REF!</definedName>
    <definedName name="_tgl30">#REF!</definedName>
    <definedName name="_tgl31">#REF!</definedName>
    <definedName name="_tm2">[2]TM!#REF!</definedName>
    <definedName name="_TOP470">[30]GFSS!#REF!</definedName>
    <definedName name="_Tq93">#REF!</definedName>
    <definedName name="_UOM2">[31]Data!$H$4:$H$9</definedName>
    <definedName name="_VAN2003">'[32]Sche-Harvest-Monodon'!$R$114</definedName>
    <definedName name="_VAN2004">'[23]Farmer-Pond-Monodon'!#REF!</definedName>
    <definedName name="_VAN2005">'[23]Farmer-Pond-Monodon'!#REF!</definedName>
    <definedName name="_VAN2006">'[23]Farmer-Pond-Monodon'!#REF!</definedName>
    <definedName name="_VAN2007">'[23]Farmer-Pond-Monodon'!#REF!</definedName>
    <definedName name="_VAN2008">'[23]Farmer-Pond-Monodon'!#REF!</definedName>
    <definedName name="_VAN2009">'[23]Farmer-Pond-Monodon'!#REF!</definedName>
    <definedName name="_VAN2010">'[23]Farmer-Pond-Monodon'!#REF!</definedName>
    <definedName name="_VAN2011">'[23]Farmer-Pond-Monodon'!#REF!</definedName>
    <definedName name="_VAN2012">'[23]Farmer-Pond-Monodon'!#REF!</definedName>
    <definedName name="_vib01">[27]GeneralInfo!$L$111</definedName>
    <definedName name="_vib02">[27]GeneralInfo!$L$112</definedName>
    <definedName name="_vib03">[27]GeneralInfo!$L$113</definedName>
    <definedName name="_vib04">[27]GeneralInfo!$L$114</definedName>
    <definedName name="_vib05">[27]GeneralInfo!$L$115</definedName>
    <definedName name="_vib06">[27]GeneralInfo!$L$116</definedName>
    <definedName name="_vib07">[27]GeneralInfo!$L$117</definedName>
    <definedName name="_wbs1">#N/A</definedName>
    <definedName name="_wbs2">#N/A</definedName>
    <definedName name="_wip1">#REF!</definedName>
    <definedName name="_wip2">#REF!</definedName>
    <definedName name="_WIR_D__\___C__">#N/A</definedName>
    <definedName name="_WIR_D_3___R_\_">#N/A</definedName>
    <definedName name="_WS1">#REF!</definedName>
    <definedName name="_WS2">#REF!</definedName>
    <definedName name="_y">#N/A</definedName>
    <definedName name="_Yr1">#REF!</definedName>
    <definedName name="_yy1">[20]GeneralInfo!$Q$25</definedName>
    <definedName name="_yy2">[20]GeneralInfo!$R$25</definedName>
    <definedName name="_yy3">[20]GeneralInfo!$Y$25</definedName>
    <definedName name="_yy4">[20]GeneralInfo!$Z$25</definedName>
    <definedName name="_Z">#N/A</definedName>
    <definedName name="A">[33]HIGHLIGHT!#REF!</definedName>
    <definedName name="A\">#REF!</definedName>
    <definedName name="A320.11">#REF!</definedName>
    <definedName name="account">#N/A</definedName>
    <definedName name="account_payables">#N/A</definedName>
    <definedName name="ACCOUNTS">#REF!</definedName>
    <definedName name="accrual">[27]GeneralInfo!$F$19</definedName>
    <definedName name="accrual2">[34]GeneralInfo!$F$19</definedName>
    <definedName name="Accrued">'[7]WBS2'!#REF!</definedName>
    <definedName name="ACCRUEDEXPENSE">#REF!</definedName>
    <definedName name="ACCTS">'[35]Account Codes '!$B$1:$C$506</definedName>
    <definedName name="accumdeprbegbalBuildingsandimprovements">#REF!</definedName>
    <definedName name="accumdeprbegbalCIP">#REF!</definedName>
    <definedName name="accumdeprbegbalfurniture_Fixture">#REF!</definedName>
    <definedName name="accumdeprbegbalLandandlandrights">#REF!</definedName>
    <definedName name="accumdeprbegbalLandimprovements">#REF!</definedName>
    <definedName name="accumdeprbegbalLease">#REF!</definedName>
    <definedName name="accumdeprbegbalMachineryandequipment">#REF!</definedName>
    <definedName name="accumdeprbegbalMatureplantations">#REF!</definedName>
    <definedName name="accumdeprbegbalOfficeequipment">#REF!</definedName>
    <definedName name="accumdeprbegbalTelecommunicationsequipment">#REF!</definedName>
    <definedName name="accumdeprbegbalTransportationequipment">#REF!</definedName>
    <definedName name="ACK">#REF!</definedName>
    <definedName name="ACKL">#REF!</definedName>
    <definedName name="ACOMM">#REF!</definedName>
    <definedName name="acountname">[20]GeneralInfo!$I$17</definedName>
    <definedName name="Act_Liab">#REF!</definedName>
    <definedName name="ACT_PERD">[36]PARAMETERS!$B$7</definedName>
    <definedName name="ACT_SCNR">[36]PARAMETERS!$B$8</definedName>
    <definedName name="actMTH">'[37]USDt_FS(4)'!$B$84:XEV$133</definedName>
    <definedName name="ACTUAL">#REF!</definedName>
    <definedName name="ACTUALCURRENT">#N/A</definedName>
    <definedName name="ACTUALTODATE">#N/A</definedName>
    <definedName name="actYTD">'[37]USDt_FS(4)'!$B$40:$AD$80</definedName>
    <definedName name="ad">[34]GeneralInfo!$I$7</definedName>
    <definedName name="ADDPAININCAPITAL">#REF!</definedName>
    <definedName name="address01">[27]GeneralInfo!$I$6</definedName>
    <definedName name="address02">[27]GeneralInfo!$I$7</definedName>
    <definedName name="address03">[27]GeneralInfo!$I$8</definedName>
    <definedName name="ADDRESS1">#REF!</definedName>
    <definedName name="address2">[34]GeneralInfo!$I$6</definedName>
    <definedName name="ADDRESS3">#REF!</definedName>
    <definedName name="adi">#REF!</definedName>
    <definedName name="ADK">#REF!</definedName>
    <definedName name="ADKL">#REF!</definedName>
    <definedName name="ADL">#REF!</definedName>
    <definedName name="ADM">#N/A</definedName>
    <definedName name="advance_payment">#N/A</definedName>
    <definedName name="ADVANCEFORSALE">#REF!</definedName>
    <definedName name="ADVANCES">#REF!</definedName>
    <definedName name="ADVFORACQUISITIONOFINVESTMENT">#REF!</definedName>
    <definedName name="AEL">#REF!</definedName>
    <definedName name="AESC">#REF!</definedName>
    <definedName name="AESCK">#REF!</definedName>
    <definedName name="AESCKL">#REF!</definedName>
    <definedName name="affiliation_payables">#N/A</definedName>
    <definedName name="agruberesult">#REF!</definedName>
    <definedName name="AIR">#REF!</definedName>
    <definedName name="AJE">#N/A</definedName>
    <definedName name="AKT">#N/A</definedName>
    <definedName name="aktiva_lain_lain">#N/A</definedName>
    <definedName name="Akun">[38]SAA!$D$9:$D$132</definedName>
    <definedName name="AKUR_1">#REF!</definedName>
    <definedName name="AKUR_2">#REF!</definedName>
    <definedName name="AKUR_412">#REF!</definedName>
    <definedName name="ALAMAT">#REF!</definedName>
    <definedName name="ALEXANDER">#REF!</definedName>
    <definedName name="ALL">#REF!</definedName>
    <definedName name="allan">#REF!</definedName>
    <definedName name="AM2LC">#REF!</definedName>
    <definedName name="AM2US">#REF!</definedName>
    <definedName name="AMCW">#REF!</definedName>
    <definedName name="amin">#REF!</definedName>
    <definedName name="amort" hidden="1">#N/A</definedName>
    <definedName name="an">'[39]WBS (2)salah'!$A$2:$IV$4</definedName>
    <definedName name="anak">'[40]kawin-anak(m)'!$A$8:$F$117</definedName>
    <definedName name="andre">#N/A</definedName>
    <definedName name="ANDY_JAYA">#REF!</definedName>
    <definedName name="Angsa_Daya">'[41]S e p'!$C$12</definedName>
    <definedName name="ANNABELLE">#REF!</definedName>
    <definedName name="anscount" hidden="1">2</definedName>
    <definedName name="APAFFBB">'[42]SE-C'!#REF!</definedName>
    <definedName name="APAFFCON">'[42]SE-C'!$Y$156</definedName>
    <definedName name="apasih">[20]GeneralInfo!$I$5</definedName>
    <definedName name="APDEFERREDTAX">#REF!</definedName>
    <definedName name="APINTERCOMPANYACCOUNT">#REF!</definedName>
    <definedName name="APMINORITYINTEREST">#REF!</definedName>
    <definedName name="APOTHRELATED">#REF!</definedName>
    <definedName name="APOTHTHIRD">#REF!</definedName>
    <definedName name="Apr">#REF!</definedName>
    <definedName name="APSUBSBB">'[42]SE-C'!#REF!</definedName>
    <definedName name="APSUBSCON">'[42]SE-C'!$Y$124</definedName>
    <definedName name="APTRADRELATED">#REF!</definedName>
    <definedName name="APTRADTHIRD">#REF!</definedName>
    <definedName name="AQ" hidden="1">#REF!</definedName>
    <definedName name="AQUA">#N/A</definedName>
    <definedName name="AR">#REF!</definedName>
    <definedName name="AR_1">#REF!</definedName>
    <definedName name="AR_2">#REF!</definedName>
    <definedName name="ARA_Threshold">#N/A</definedName>
    <definedName name="ARAFFBB">'[42]SE-C'!#REF!</definedName>
    <definedName name="ARAFFCON">'[42]SE-C'!$Y$94</definedName>
    <definedName name="AREA">#REF!</definedName>
    <definedName name="ARP_Threshold">#N/A</definedName>
    <definedName name="ARSUBSBB">'[42]SE-C'!#REF!</definedName>
    <definedName name="ARSUBSCON">'[42]SE-C'!#REF!</definedName>
    <definedName name="ARTRADRELATED">#REF!</definedName>
    <definedName name="ARTRADTHIRD">#REF!</definedName>
    <definedName name="AS2StaticLC" hidden="1">#REF!</definedName>
    <definedName name="AS2StaticLS" hidden="1">#N/A</definedName>
    <definedName name="AS2SyncStepLS" hidden="1">0</definedName>
    <definedName name="AS2TickmarkLS" hidden="1">#N/A</definedName>
    <definedName name="AS2VersionLS" hidden="1">300</definedName>
    <definedName name="ASAS">#REF!</definedName>
    <definedName name="asd">#N/A</definedName>
    <definedName name="Asia_Victory">'[41]S e p'!$C$13</definedName>
    <definedName name="assas">[43]A!$HW$7857</definedName>
    <definedName name="Asset">'[44]instalasi disp Mei'!#REF!</definedName>
    <definedName name="assetnop">#REF!</definedName>
    <definedName name="ASSETS">#REF!</definedName>
    <definedName name="ASSETUNDERCAPITALLEASE">#REF!</definedName>
    <definedName name="asss">[20]GeneralInfo!$V$4</definedName>
    <definedName name="Assumptions1">#REF!</definedName>
    <definedName name="Assumptions2">#REF!</definedName>
    <definedName name="AttVI">[45]A!$A$16:$AA$233</definedName>
    <definedName name="AUD">#REF!</definedName>
    <definedName name="audit">[20]GeneralInfo!$J$15</definedName>
    <definedName name="Aug">#REF!</definedName>
    <definedName name="average">[27]GeneralInfo!$T$18</definedName>
    <definedName name="Avr_0403">'[46]I.4.1 (2)'!$N$51</definedName>
    <definedName name="AWS">#REF!</definedName>
    <definedName name="B">#N/A</definedName>
    <definedName name="B_T_U">#REF!</definedName>
    <definedName name="B1.1" hidden="1">[47]MATERIALITAS!#REF!</definedName>
    <definedName name="BA">#N/A</definedName>
    <definedName name="BADDEBT">[48]Marshal!#REF!</definedName>
    <definedName name="BAHT">#REF!</definedName>
    <definedName name="BALANCE">[49]SERV.EQ!#REF!</definedName>
    <definedName name="BALANCE_NRC">#REF!</definedName>
    <definedName name="BALANCE_WBS_WPL">'[50]PL98'!#REF!</definedName>
    <definedName name="balancesheets">[27]GeneralInfo!$H$38</definedName>
    <definedName name="BALANCETB">'[51]TB98,oct99&amp;sap99-WPL'!#REF!</definedName>
    <definedName name="BALANCING_FACTOR">#REF!</definedName>
    <definedName name="BANDUNG">#REF!</definedName>
    <definedName name="bank">[27]GeneralInfo!$O$16</definedName>
    <definedName name="BANK_EXP">#N/A</definedName>
    <definedName name="BANKHALL" hidden="1">#N/A</definedName>
    <definedName name="BARRY">#REF!</definedName>
    <definedName name="baru" hidden="1">#REF!</definedName>
    <definedName name="base_year">#N/A</definedName>
    <definedName name="Batavia_Perkasa">'[41]M a r'!$C$12</definedName>
    <definedName name="bbb">#N/A</definedName>
    <definedName name="bbbbbbb">#N/A</definedName>
    <definedName name="BBT">#REF!</definedName>
    <definedName name="bCompanyDisplay">'[52]Basic Information'!$B$7</definedName>
    <definedName name="bCurrencyDisplay">'[52]Basic Information'!$B$11</definedName>
    <definedName name="bdg">#N/A</definedName>
    <definedName name="bdgarif">#N/A</definedName>
    <definedName name="bdgprec">#N/A</definedName>
    <definedName name="bdgrev">#N/A</definedName>
    <definedName name="bDivisionCode">'[52]Basic Information'!$B$32</definedName>
    <definedName name="BDN_RP">#N/A</definedName>
    <definedName name="BDN_RPD">#N/A</definedName>
    <definedName name="BDN_USD">#N/A</definedName>
    <definedName name="BDN_USD1">#N/A</definedName>
    <definedName name="Beban_Jasa">#N/A</definedName>
    <definedName name="BEG">#REF!</definedName>
    <definedName name="Beg_Bal">#N/A</definedName>
    <definedName name="BEGPROD">#REF!</definedName>
    <definedName name="benefit">[53]Marshal!#REF!</definedName>
    <definedName name="Bentala">'[29]J u l'!$C$9</definedName>
    <definedName name="betung">#REF!</definedName>
    <definedName name="betungrubberadjust">#REF!</definedName>
    <definedName name="BG_Del" hidden="1">15</definedName>
    <definedName name="BG_Ins" hidden="1">4</definedName>
    <definedName name="BG_Mod" hidden="1">6</definedName>
    <definedName name="bh" hidden="1">{"'Income Statement'!$A$1:$L$32"}</definedName>
    <definedName name="BIAYA">#N/A</definedName>
    <definedName name="biaya_dbyr_dmk">#N/A</definedName>
    <definedName name="Biaya_masih_harus_dibayar">#N/A</definedName>
    <definedName name="BIK">[54]Marshal00!#REF!</definedName>
    <definedName name="bikexpenses">[27]Marshal!$U$267</definedName>
    <definedName name="bikxpenses">[55]Marshal!$P$207</definedName>
    <definedName name="biladjust">#REF!</definedName>
    <definedName name="bilresultadjust">#REF!</definedName>
    <definedName name="BinaNusa_Rama">'[41]M a y'!$C$12</definedName>
    <definedName name="bintang">#N/A</definedName>
    <definedName name="Birotika">'[29]O c t'!$C$9</definedName>
    <definedName name="BLAB">#REF!</definedName>
    <definedName name="BLANK">#REF!</definedName>
    <definedName name="blue">#REF!</definedName>
    <definedName name="BMCFADJ">#REF!</definedName>
    <definedName name="BMCFCIG">#REF!</definedName>
    <definedName name="BMCFCON">#REF!</definedName>
    <definedName name="BMCFKAR">#REF!</definedName>
    <definedName name="BMSUMCF">#REF!</definedName>
    <definedName name="BMWC">#REF!</definedName>
    <definedName name="BNE" hidden="1">#N/A</definedName>
    <definedName name="BOBO2">[56]VARCOST!#REF!</definedName>
    <definedName name="BODYAPR">#REF!</definedName>
    <definedName name="BODYCC">#REF!</definedName>
    <definedName name="BODYPROD">#REF!</definedName>
    <definedName name="BODYQC">#REF!</definedName>
    <definedName name="BODYRIS">#REF!</definedName>
    <definedName name="BODYSTA">#REF!</definedName>
    <definedName name="BODYSUM">#REF!</definedName>
    <definedName name="BODYSUM1">#REF!</definedName>
    <definedName name="BODYVAL">#REF!</definedName>
    <definedName name="BODYWIP">#REF!</definedName>
    <definedName name="BONDPAYABLE">#REF!</definedName>
    <definedName name="bookyear">[27]GeneralInfo!$L$25</definedName>
    <definedName name="BOTTOM">#REF!</definedName>
    <definedName name="BOTTOM1">#REF!</definedName>
    <definedName name="BPI_RP">#N/A</definedName>
    <definedName name="BPI_RPD">#N/A</definedName>
    <definedName name="BPI_USD">#N/A</definedName>
    <definedName name="BPI_USD1">#N/A</definedName>
    <definedName name="BPTL">#REF!</definedName>
    <definedName name="Brand">#REF!</definedName>
    <definedName name="Brand_Code">'[57]18-9'!$K$6:$K$159</definedName>
    <definedName name="Brid_IDR_Rate">[58]Assumption!$E$97</definedName>
    <definedName name="BS">#REF!</definedName>
    <definedName name="BS2LWP">#N/A</definedName>
    <definedName name="BSCON">#REF!</definedName>
    <definedName name="BSFS1">#REF!</definedName>
    <definedName name="BSFS2">#REF!</definedName>
    <definedName name="BSMADJ">#REF!</definedName>
    <definedName name="BSMCIG">#REF!</definedName>
    <definedName name="BSMCON">#REF!</definedName>
    <definedName name="BSMKAR">#REF!</definedName>
    <definedName name="bStatus">'[52]Basic Information'!$B$22</definedName>
    <definedName name="bsw">#REF!</definedName>
    <definedName name="bTitle">'[52]Basic Information'!$B$5</definedName>
    <definedName name="BTL">#REF!</definedName>
    <definedName name="BTLG" hidden="1">#N/A</definedName>
    <definedName name="bu">[59]Info!$C$6</definedName>
    <definedName name="BUA">#REF!</definedName>
    <definedName name="Buana_Graha_Artha">'[41]M a r'!$C$14</definedName>
    <definedName name="budg">[59]Info!$C$6</definedName>
    <definedName name="budget">[60]BUDGET!$A$4:$D$126</definedName>
    <definedName name="budget_pti">'[61]Budget_PTI_&amp;_PTIL'!$B$4:$E$111</definedName>
    <definedName name="BUDGETCURRENT">#N/A</definedName>
    <definedName name="BUDGETTODATE">#N/A</definedName>
    <definedName name="BUGET91V">#REF!</definedName>
    <definedName name="BUGET91V_1">#REF!</definedName>
    <definedName name="building">#REF!</definedName>
    <definedName name="BuiltIn_Print_Area">#REF!</definedName>
    <definedName name="BuiltIn_Print_Area___0">#REF!</definedName>
    <definedName name="BuiltIn_Print_Area___0___0">#REF!</definedName>
    <definedName name="BuiltIn_Print_Area___0___0___0">#REF!</definedName>
    <definedName name="BuiltIn_Print_Area___0___0___0___0">#REF!</definedName>
    <definedName name="BuiltIn_Print_Area___0___0___0___0___0">#REF!</definedName>
    <definedName name="BuiltIn_Print_Area___0___0_1">#REF!</definedName>
    <definedName name="BuiltIn_Print_Area___5">"$pph_22.$#ref!$#ref!:$#ref!$#ref!"</definedName>
    <definedName name="BuiltIn_Print_Titles___5">"$pph_22.$#ref!$#ref!:$#ref!$#ref!"</definedName>
    <definedName name="BULAN">#REF!</definedName>
    <definedName name="buluhadjust">#REF!</definedName>
    <definedName name="bunga">[62]Th.2003!$A$41:$N$78</definedName>
    <definedName name="bungadjust">#REF!</definedName>
    <definedName name="business">[20]GeneralInfo!$I$10</definedName>
    <definedName name="BusinessIncome">'[63]FE-1770-I'!$AE$35</definedName>
    <definedName name="businesstype">[27]GeneralInfo!$I$9</definedName>
    <definedName name="BUT_ONE">'[64]BUT-1'!$A$2:$J$43</definedName>
    <definedName name="bYearActual">'[52]Basic Information'!$B$43</definedName>
    <definedName name="bYearBudget">'[52]Basic Information'!$B$44</definedName>
    <definedName name="bYearPlan1">'[52]Basic Information'!$B$45</definedName>
    <definedName name="bYearPlan2">'[52]Basic Information'!$B$46</definedName>
    <definedName name="bYearPrev1">'[52]Basic Information'!$B$42</definedName>
    <definedName name="bYearPrev2">'[52]Basic Information'!$B$41</definedName>
    <definedName name="C_MC3Q86">#REF!</definedName>
    <definedName name="C_MCS3Q86">#REF!</definedName>
    <definedName name="ca">'[44]instalasi disp Mei'!#REF!</definedName>
    <definedName name="cad">#REF!</definedName>
    <definedName name="CADJ">#REF!</definedName>
    <definedName name="caforward">#REF!</definedName>
    <definedName name="CAJE">[65]CAJE!#REF!</definedName>
    <definedName name="calendar">[27]GeneralInfo!$F$25</definedName>
    <definedName name="cancel">#REF!</definedName>
    <definedName name="Cap" hidden="1">#REF!</definedName>
    <definedName name="Capacity">#REF!</definedName>
    <definedName name="capex">#REF!</definedName>
    <definedName name="CAPEX98" hidden="1">[66]FINALPHP!$G$27</definedName>
    <definedName name="CAPGAINS">[48]Marshal!#REF!</definedName>
    <definedName name="CAPLOSS">[48]Marshal!#REF!</definedName>
    <definedName name="CAPPAIDINEXCESSOFPARVALUE">#REF!</definedName>
    <definedName name="cartontw">#REF!</definedName>
    <definedName name="cash">[27]GeneralInfo!$F$18</definedName>
    <definedName name="CASH_FLOW_BRIDGE2">#REF!</definedName>
    <definedName name="Cash_in_Transit___Singapore_Dollars">#REF!</definedName>
    <definedName name="CASHTIMEDEPOSIT">#REF!</definedName>
    <definedName name="casing">[56]VARCOST!#REF!</definedName>
    <definedName name="cc" hidden="1">#REF!</definedName>
    <definedName name="CCC">'[67]BS NOTES'!$A$3:$P$135</definedName>
    <definedName name="CEK">#REF!</definedName>
    <definedName name="CEL">#REF!</definedName>
    <definedName name="CETAK">#REF!</definedName>
    <definedName name="CETAK_SUMMARY">#REF!</definedName>
    <definedName name="CETAK2001">#REF!</definedName>
    <definedName name="CETAK4">#REF!</definedName>
    <definedName name="CF">'[68]BS-RTI'!#REF!</definedName>
    <definedName name="CF.LC">#REF!</definedName>
    <definedName name="CF.US">#REF!</definedName>
    <definedName name="CGRTIT">#N/A</definedName>
    <definedName name="CHANGE_CF">#REF!</definedName>
    <definedName name="CHANGE_TP">#REF!</definedName>
    <definedName name="CHECK">#REF!</definedName>
    <definedName name="CHECK_1">#REF!</definedName>
    <definedName name="CHECK_1_1">#REF!</definedName>
    <definedName name="Checker">#N/A</definedName>
    <definedName name="Chem_PerPond">'[69] BEP-1999'!$E$29</definedName>
    <definedName name="Chemic_Price">'[69] BEP-1999'!$E$30</definedName>
    <definedName name="CHEMICAL">#REF!</definedName>
    <definedName name="Chng">#REF!</definedName>
    <definedName name="CIB_ADM">'[70]KBB-CIB BANK'!$T$12:$X$658</definedName>
    <definedName name="CIB_BANK">SUM(CIB_ADM,CIB_CERUKAN,CIB_I_Jasa,CIB_INTEREST,CIB_LATEFEE,CIB_OR_B,CIB_POKOK,CIB_SBLM,CIB_TAMBAK)</definedName>
    <definedName name="CIB_CERUKAN">'[70]KBB-CIB BANK'!$BC$12:$BD$658</definedName>
    <definedName name="CIB_I_Jasa">'[70]KBB-CIB BANK'!$BR$12:$BR$658</definedName>
    <definedName name="CIB_INTEREST">'[70]KBB-CIB BANK'!$AE$12:$AI$658</definedName>
    <definedName name="CIB_LATEFEE">'[70]KBB-CIB BANK'!$AW$12:$AY$658</definedName>
    <definedName name="CIB_OR_B">'[70]KBB-CIB BANK'!$BI$12:$BJ$658</definedName>
    <definedName name="CIB_POKOK">'[70]KBB-CIB BANK'!$AN$12:$AR$658</definedName>
    <definedName name="CIB_SBLM">'[70]KBB-CIB BANK'!$O$12:$P$658</definedName>
    <definedName name="CIB_TAMBAK">'[70]KBB-CIB BANK'!$BN$12:$BN$658</definedName>
    <definedName name="CIGS1">#REF!</definedName>
    <definedName name="CIGS2">#REF!</definedName>
    <definedName name="cip">#N/A</definedName>
    <definedName name="CIPHSJ" hidden="1">#REF!</definedName>
    <definedName name="civ" hidden="1">#REF!</definedName>
    <definedName name="CJ_1">#REF!</definedName>
    <definedName name="CJ_2">#REF!</definedName>
    <definedName name="CJ_3">#REF!</definedName>
    <definedName name="CK_BANK">#N/A</definedName>
    <definedName name="CKS">[71]t!$J$13:$V$112</definedName>
    <definedName name="CMK">#REF!</definedName>
    <definedName name="CMKL">#REF!</definedName>
    <definedName name="CML">#REF!</definedName>
    <definedName name="CMLL">#REF!</definedName>
    <definedName name="Co">[72]Input!$D$7</definedName>
    <definedName name="coa">#REF!</definedName>
    <definedName name="COBA">#REF!</definedName>
    <definedName name="CODE">[73]CODE!$A$1:$D$65536</definedName>
    <definedName name="CodPlan">[74]Cases!#REF!</definedName>
    <definedName name="COGS">#REF!</definedName>
    <definedName name="COGS97_BEGIN_PACK">#REF!</definedName>
    <definedName name="COGS97_BEGIN_RAW">#REF!</definedName>
    <definedName name="COGS97_DEPRECIATION">#REF!</definedName>
    <definedName name="COGS97_PACK_COGS">#REF!</definedName>
    <definedName name="COGS97_PACK_OTHER">#REF!</definedName>
    <definedName name="COGS97_PACK_PRODUCED">#REF!</definedName>
    <definedName name="COGS97_PROCCESSING">#REF!</definedName>
    <definedName name="COGS97_RAW_COGS">#REF!</definedName>
    <definedName name="COGS97_RAW_OTHER">#REF!</definedName>
    <definedName name="COGS97_RAW_PRODUCED">#REF!</definedName>
    <definedName name="cogsbiaya">#N/A</definedName>
    <definedName name="Coin_Cooler_Changer_Fund___Non_Singapore_Dollars">#REF!</definedName>
    <definedName name="Coin_Cooler_Changer_Fund___Singapore_Dollars">#REF!</definedName>
    <definedName name="coll">[75]Accrual!#REF!</definedName>
    <definedName name="COM_RP">#N/A</definedName>
    <definedName name="COM_USD">#N/A</definedName>
    <definedName name="COMBINE">#N/A</definedName>
    <definedName name="COMMSTOCKSUBSCRIPTIONRECEIVABLE">#REF!</definedName>
    <definedName name="companyofficer">[27]GeneralInfo!$X$42</definedName>
    <definedName name="CompletionStatus">#N/A</definedName>
    <definedName name="computer">[27]GeneralInfo!$J$19</definedName>
    <definedName name="CONSL">#REF!</definedName>
    <definedName name="CONTENTS">#REF!</definedName>
    <definedName name="Control">#N/A</definedName>
    <definedName name="CONVERTIBLENOTES">#REF!</definedName>
    <definedName name="cooperation">[27]GeneralInfo!$T$15</definedName>
    <definedName name="copy">#REF!</definedName>
    <definedName name="corp">[20]GeneralInfo!$R$4</definedName>
    <definedName name="CORP_PERF">#REF!</definedName>
    <definedName name="CORPSUMM">#REF!</definedName>
    <definedName name="cost">#REF!</definedName>
    <definedName name="cost_centres">[76]Instructions!$F$92:$F$107</definedName>
    <definedName name="costbegbalBuildingsandimprovements">#REF!</definedName>
    <definedName name="costbegbalCIP">#REF!</definedName>
    <definedName name="costbegbalfurniture_Fixture">#REF!</definedName>
    <definedName name="costbegbalLandandlandrights">#REF!</definedName>
    <definedName name="costbegbalLandimprovements">#REF!</definedName>
    <definedName name="costbegbalLease">#REF!</definedName>
    <definedName name="costbegbalMachineryandequipment">#REF!</definedName>
    <definedName name="costbegbalMatureplantations">#REF!</definedName>
    <definedName name="costbegbalOfficeequipment">#REF!</definedName>
    <definedName name="costbegbalTelecommunicationsequipment">#REF!</definedName>
    <definedName name="costbegbalTransportationequipment">#REF!</definedName>
    <definedName name="costbegbalTransportationequi栤ment">#REF!</definedName>
    <definedName name="COSTCNTR">#REF!</definedName>
    <definedName name="Country">[31]Data!$F$3:$F$5</definedName>
    <definedName name="COVER">#REF!</definedName>
    <definedName name="cover2">[77]Marshal!#REF!</definedName>
    <definedName name="cover3">[77]Marshal!#REF!</definedName>
    <definedName name="CP_IDR_Rate">'[69] BEP-1999'!$E$55</definedName>
    <definedName name="CP_USD_Rate">[58]Assumption!$E$100</definedName>
    <definedName name="CPFProduct">[78]ProductionTarget50Pct!#REF!</definedName>
    <definedName name="cpo">#N/A</definedName>
    <definedName name="CREDIT">#N/A</definedName>
    <definedName name="csDesignMode">1</definedName>
    <definedName name="CUR">[79]Data!$E$3:$E$8</definedName>
    <definedName name="Curr">#REF!</definedName>
    <definedName name="current">#REF!</definedName>
    <definedName name="CURRLTDDEBTS">#REF!</definedName>
    <definedName name="CURRLTDDIFFPAYMONFAACQ">#REF!</definedName>
    <definedName name="CURRLTDLOAN">#REF!</definedName>
    <definedName name="CURRLTDOBLIGATION">#REF!</definedName>
    <definedName name="CURRLTDOTHER">#REF!</definedName>
    <definedName name="CURRLTDRELATED">#REF!</definedName>
    <definedName name="CURRMATURITIESOFDUEFROMSTOCKHOLDER">#REF!</definedName>
    <definedName name="CUSTOMERDEPOSIT">#REF!</definedName>
    <definedName name="CX" hidden="1">'[80]#REF'!#REF!</definedName>
    <definedName name="cy_retained_earnings">'[81]Income Statement'!$B$33</definedName>
    <definedName name="cy_share_equity">'[81]Shareholders'' Equity'!$H$19</definedName>
    <definedName name="d">#REF!</definedName>
    <definedName name="D.1">#N/A</definedName>
    <definedName name="D.2">#N/A</definedName>
    <definedName name="D1A">#REF!</definedName>
    <definedName name="D1B">#REF!</definedName>
    <definedName name="DAFISI">#REF!</definedName>
    <definedName name="daily">#REF!</definedName>
    <definedName name="DANA">#REF!</definedName>
    <definedName name="DAS">'[29]A p r'!$C$10</definedName>
    <definedName name="dasdasd">#REF!</definedName>
    <definedName name="dat">[59]Info!$C$5</definedName>
    <definedName name="dat_lbbuII">#REF!</definedName>
    <definedName name="Data">#N/A</definedName>
    <definedName name="Data1">[1]Trf!#REF!</definedName>
    <definedName name="Data3">[1]Trf!#REF!</definedName>
    <definedName name="Database">#REF!</definedName>
    <definedName name="Database_MI">#REF!</definedName>
    <definedName name="DataCarton">#REF!</definedName>
    <definedName name="DATACC">#REF!</definedName>
    <definedName name="DATAPROD">#REF!</definedName>
    <definedName name="DataShippers">#REF!</definedName>
    <definedName name="DataTray">#REF!</definedName>
    <definedName name="Date">#N/A</definedName>
    <definedName name="dated">'[82]JV Form'!$A$38</definedName>
    <definedName name="Days_over_270">#REF!</definedName>
    <definedName name="Days120">#REF!</definedName>
    <definedName name="Days150">#REF!</definedName>
    <definedName name="Days180">#REF!</definedName>
    <definedName name="Days210">#REF!</definedName>
    <definedName name="Days240">#REF!</definedName>
    <definedName name="Days270">#REF!</definedName>
    <definedName name="Days30">#REF!</definedName>
    <definedName name="Days60">#REF!</definedName>
    <definedName name="Days90">#REF!</definedName>
    <definedName name="DB">#N/A</definedName>
    <definedName name="DBASEPRO">#REF!</definedName>
    <definedName name="dbm">[27]GeneralInfo!$V$22</definedName>
    <definedName name="DBNAME3">#N/A</definedName>
    <definedName name="DCUNEARNED1">#REF!</definedName>
    <definedName name="DCUNEARNED2">#REF!</definedName>
    <definedName name="dd">#N/A</definedName>
    <definedName name="ddd">#N/A</definedName>
    <definedName name="dddd">'[68]BS-RTI'!#REF!</definedName>
    <definedName name="dded">'[68]BS-RTI'!#REF!</definedName>
    <definedName name="ddiee">'[83]Permanent info'!$E$7</definedName>
    <definedName name="DDSS">SUM(KBB_ADM,KBB_CERUKAN,KBB_I_Jasa,KBB_INTEREST,KBB_LATEFEE,KBB_OR_B,KBB_POKOK,KBB_SBLM,KBB_TAMBAK)</definedName>
    <definedName name="DDT_RR_Sub">#REF!</definedName>
    <definedName name="Debet_Kas">[84]Neraca!$E$1:$E$65536</definedName>
    <definedName name="DEBT">#N/A</definedName>
    <definedName name="Dec">#REF!</definedName>
    <definedName name="DECK">'[85]CH-OV'!#REF!</definedName>
    <definedName name="DECK2">'[85]CH-OV'!#REF!</definedName>
    <definedName name="Deferred">[86]GeneralInfo!$I$5</definedName>
    <definedName name="DEFERREDGAINONSALE">#REF!</definedName>
    <definedName name="DEFERREDTAX">#REF!</definedName>
    <definedName name="deffered_tax">#N/A</definedName>
    <definedName name="Deficit">#REF!</definedName>
    <definedName name="DEL">#REF!</definedName>
    <definedName name="DELAPAN">#N/A</definedName>
    <definedName name="DELAPANBELAS">#N/A</definedName>
    <definedName name="dem">#REF!</definedName>
    <definedName name="dep">#REF!</definedName>
    <definedName name="depchedule">[87]GeneralInfo!$I$5</definedName>
    <definedName name="Dependant">'[63]FE-1770.P1'!$AA$70</definedName>
    <definedName name="Deposit_account___US">#REF!</definedName>
    <definedName name="Deposit_account___Vietnam_Dong">#REF!</definedName>
    <definedName name="Deposits_Account___Non_Singapore_Dollars">#REF!</definedName>
    <definedName name="Deposits_Account___Singapore_Dollars">#REF!</definedName>
    <definedName name="depr">[55]Marshal!$K$207</definedName>
    <definedName name="depreciation">#REF!</definedName>
    <definedName name="DEPRECIATION0">#REF!</definedName>
    <definedName name="depreciationcalculation">[27]GeneralInfo!$X$38</definedName>
    <definedName name="Depreop">#REF!</definedName>
    <definedName name="Deprepro">#REF!</definedName>
    <definedName name="DEPRESIASI">#REF!</definedName>
    <definedName name="deprFinishDate">"$'Depr OE'.$#REF!$4"</definedName>
    <definedName name="dept">#REF!</definedName>
    <definedName name="DESC">#REF!</definedName>
    <definedName name="desy">#N/A</definedName>
    <definedName name="detail">#REF!</definedName>
    <definedName name="DETAILS">#REF!</definedName>
    <definedName name="Dev_Fee">'[69] BEP-1999'!$E$58</definedName>
    <definedName name="dfdf">[88]GeneralInfo!$I$5</definedName>
    <definedName name="dfdfdfdfth">[88]GeneralInfo!$I$5</definedName>
    <definedName name="dffdsdf">#REF!</definedName>
    <definedName name="DFUNEARNED1">#REF!</definedName>
    <definedName name="DFUNEARNED2">#REF!</definedName>
    <definedName name="DIFFINVALUEOFTRANSACTIONWITHUCC">#REF!</definedName>
    <definedName name="DIFFRESULTFROMEQUITYTRANSACTIONOFSUBS">#REF!</definedName>
    <definedName name="DIFFRESULTFROMFOREXTRANSLATION">#REF!</definedName>
    <definedName name="DINO">[89]data!$P$3:$R$9</definedName>
    <definedName name="Disbursements_Account___Non_Singapore_Dollars">#REF!</definedName>
    <definedName name="Disbursements_Account___Singapore_Dollars">#REF!</definedName>
    <definedName name="Discount">'[90]OVERALL P&amp;L'!$AC$3</definedName>
    <definedName name="DiscountFactor">'[91]BASIC ASSUMPTION'!$F$70</definedName>
    <definedName name="diss">#REF!</definedName>
    <definedName name="DISS1">#REF!</definedName>
    <definedName name="DISS2">#REF!</definedName>
    <definedName name="dissolving">#REF!</definedName>
    <definedName name="div">'[92]Summary '!$S$40</definedName>
    <definedName name="dividen">[55]Marshal!$D$215</definedName>
    <definedName name="dividend">#REF!</definedName>
    <definedName name="DIVIDENPAYABLE">#REF!</definedName>
    <definedName name="Divider">#REF!</definedName>
    <definedName name="DJKDE">#REF!</definedName>
    <definedName name="DLD_OffPeak">'[93]Regulated Tariff'!$I$18</definedName>
    <definedName name="DLD_Peak">'[93]Regulated Tariff'!$I$17</definedName>
    <definedName name="DM">[8]A!#REF!</definedName>
    <definedName name="DM_1">[8]A!#REF!</definedName>
    <definedName name="DM_1_1">[8]A!#REF!</definedName>
    <definedName name="DO">[94]Family!$J$5</definedName>
    <definedName name="dodol">#REF!</definedName>
    <definedName name="domicile">[20]GeneralInfo!$I$9</definedName>
    <definedName name="doub">#REF!</definedName>
    <definedName name="DOVS1">#REF!</definedName>
    <definedName name="DOVS2">#REF!</definedName>
    <definedName name="DPA_KRS">#N/A</definedName>
    <definedName name="DPA_RP">#N/A</definedName>
    <definedName name="DPA_USD">#N/A</definedName>
    <definedName name="DPR_JRNL">#REF!</definedName>
    <definedName name="dps">#N/A</definedName>
    <definedName name="dpsarif">#N/A</definedName>
    <definedName name="DQSUM">[95]RPMCOST!$A$1:$H$178</definedName>
    <definedName name="DR_KRS">#N/A</definedName>
    <definedName name="DR_RP">#N/A</definedName>
    <definedName name="DR_USD">#N/A</definedName>
    <definedName name="Driver">[75]Accrual!#REF!</definedName>
    <definedName name="DSTSI">'[29]A p r'!$C$12</definedName>
    <definedName name="DT_StockMonitoring_MB">#REF!</definedName>
    <definedName name="DTT_RB_Sub">#REF!</definedName>
    <definedName name="DUA">#N/A</definedName>
    <definedName name="DUABELAS">#N/A</definedName>
    <definedName name="DUABELASA">#N/A</definedName>
    <definedName name="DUADUA">#N/A</definedName>
    <definedName name="DUANOL">#N/A</definedName>
    <definedName name="DUAPULUH">#N/A</definedName>
    <definedName name="DUAPULUHA">#N/A</definedName>
    <definedName name="DUAPULUHDELAPAN">#N/A</definedName>
    <definedName name="DUAPULUHDUADUA">#N/A</definedName>
    <definedName name="DUAPULUHDUAEMP">#N/A</definedName>
    <definedName name="DUAPULUHDUALIMA">#N/A</definedName>
    <definedName name="DUAPULUHDUANOL">#N/A</definedName>
    <definedName name="DUAPULUHDUASATU">#N/A</definedName>
    <definedName name="DUAPULUHDUATIGA">#N/A</definedName>
    <definedName name="DUAPULUHEMPAT">#N/A</definedName>
    <definedName name="DUAPULUHLIMA">#N/A</definedName>
    <definedName name="DUAPULUHSATU">#N/A</definedName>
    <definedName name="DUAPULUHSATUA">#N/A</definedName>
    <definedName name="DUAPULUHSEMBILA">#N/A</definedName>
    <definedName name="DUAPULUHTIGA">#N/A</definedName>
    <definedName name="DUAPULUHTUJUH">#N/A</definedName>
    <definedName name="DUASATU">#N/A</definedName>
    <definedName name="DUEFROMAFFBB">'[42]SE-C'!#REF!</definedName>
    <definedName name="DUEFROMAFFCO">#REF!</definedName>
    <definedName name="DUEFROMAFFCON">'[42]SE-C'!$Y$115</definedName>
    <definedName name="DUEFROMCOUNTERPART">#REF!</definedName>
    <definedName name="DUEFROMOTHSTOCKHOLDER">#REF!</definedName>
    <definedName name="DUEFROMSTOCKHOLDER">#REF!</definedName>
    <definedName name="DUEFROMSUBSCO">#REF!</definedName>
    <definedName name="DUETOAFFBB">'[42]SE-C'!#REF!</definedName>
    <definedName name="DUETOAFFCO">#REF!</definedName>
    <definedName name="DUETOAFFCON">'[42]SE-C'!$Y$175</definedName>
    <definedName name="DUETOCOUNTERPART">#REF!</definedName>
    <definedName name="DUETOPLASMAPROJECT">#REF!</definedName>
    <definedName name="DUETOSTOCKHOLDER">#REF!</definedName>
    <definedName name="DUETOSTOCKSUBSBB">'[42]SE-C'!#REF!</definedName>
    <definedName name="DUETOSTOCKSUBSCON">'[42]SE-C'!$Y$185</definedName>
    <definedName name="Duta_Sarana_Perkasa">'[41]J u l'!$C$18</definedName>
    <definedName name="E">#N/A</definedName>
    <definedName name="E1A">#REF!</definedName>
    <definedName name="eac">'[2]#REF'!$K$23</definedName>
    <definedName name="ebittax">#REF!</definedName>
    <definedName name="EBT">[96]Marshal!$F$133</definedName>
    <definedName name="ECR">#N/A</definedName>
    <definedName name="EDIT__HOME__R_3__DEL__?___BRANCH_\P">'[97]PEMAKAIAN PAKAN &amp; OBAT'!#REF!</definedName>
    <definedName name="EDIT__HOME__R_3__DEL__?___BRANCH__P">'[97]PEMAKAIAN PAKAN _ OBAT'!#REF!</definedName>
    <definedName name="EDY">#REF!</definedName>
    <definedName name="EDYQ">#REF!</definedName>
    <definedName name="ee">#N/A</definedName>
    <definedName name="Efficiency_L1">'[57]18-9'!$H$182</definedName>
    <definedName name="EI_1">#REF!</definedName>
    <definedName name="EI_2">#REF!</definedName>
    <definedName name="EI_3">#REF!</definedName>
    <definedName name="EJ_1">#REF!</definedName>
    <definedName name="EJ_2">#REF!</definedName>
    <definedName name="eki" hidden="1">#REF!</definedName>
    <definedName name="eko" hidden="1">#REF!</definedName>
    <definedName name="EKOP" hidden="1">#REF!</definedName>
    <definedName name="Elec_PerPond">'[98]View-Assumption'!#REF!</definedName>
    <definedName name="ELECT">#REF!</definedName>
    <definedName name="Electricity">'[44]instalasi disp Mei'!#REF!</definedName>
    <definedName name="Elegant_Textile">'[41]A p r'!$C$13</definedName>
    <definedName name="ELIMINASI">[99]TB!#REF!</definedName>
    <definedName name="EMPAT">#N/A</definedName>
    <definedName name="EMPATBELAS">#N/A</definedName>
    <definedName name="EMPATBELASA">#N/A</definedName>
    <definedName name="EmploymentIncome">'[63]FE-1770-I'!$AB$70</definedName>
    <definedName name="ENAM">#N/A</definedName>
    <definedName name="ENAMBELAS">#N/A</definedName>
    <definedName name="ENAMBELASA">#N/A</definedName>
    <definedName name="END">#REF!</definedName>
    <definedName name="End_Bal">#N/A</definedName>
    <definedName name="ENDPROD">#REF!</definedName>
    <definedName name="endyear">[27]GeneralInfo!$U$25</definedName>
    <definedName name="english">[27]GeneralInfo!$F$22</definedName>
    <definedName name="ENM" hidden="1">#N/A</definedName>
    <definedName name="ENTRY">[8]A!#REF!</definedName>
    <definedName name="ENTRY_1">[8]A!#REF!</definedName>
    <definedName name="ENTRY_1_1">[8]A!#REF!</definedName>
    <definedName name="Enum129">'[100]#Lookup'!$A$2:$A$8</definedName>
    <definedName name="ESKL">#REF!</definedName>
    <definedName name="estimatedLife">"$'Depr OE'.$#REF!$4"</definedName>
    <definedName name="estused">[101]estused!$AA$10:$AH$89</definedName>
    <definedName name="eur">#REF!</definedName>
    <definedName name="excel">'[102]recl JV437'!$B$16</definedName>
    <definedName name="Excel_BuiltIn__FilterDatabase">[103]HARVEST02!#REF!</definedName>
    <definedName name="Excel_BuiltIn__FilterDatabase_1">#REF!</definedName>
    <definedName name="Excel_BuiltIn__FilterDatabase_12">'[104]GA Page 7'!#REF!</definedName>
    <definedName name="Excel_BuiltIn__FilterDatabase_13">[105]TRF!#REF!</definedName>
    <definedName name="Excel_BuiltIn__FilterDatabase_13_7">[105]TRF!#REF!</definedName>
    <definedName name="Excel_BuiltIn__FilterDatabase_18">#REF!</definedName>
    <definedName name="Excel_BuiltIn__FilterDatabase_26">[105]TRF!#REF!</definedName>
    <definedName name="Excel_BuiltIn__FilterDatabase_26_7">[105]TRF!#REF!</definedName>
    <definedName name="Excel_BuiltIn__FilterDatabase_4">#REF!</definedName>
    <definedName name="Excel_BuiltIn__FilterDatabase_5">'[105]310807'!#REF!</definedName>
    <definedName name="Excel_BuiltIn__FilterDatabase_5_7">'[105]310807'!#REF!</definedName>
    <definedName name="Excel_BuiltIn__FilterDatabase_6">'[105]010907'!#REF!</definedName>
    <definedName name="Excel_BuiltIn__FilterDatabase_6_7">'[105]010907'!#REF!</definedName>
    <definedName name="Excel_BuiltIn__FilterDatabase_7">'[105]020907'!#REF!</definedName>
    <definedName name="Excel_BuiltIn__FilterDatabase_7_7">'[105]020907'!#REF!</definedName>
    <definedName name="Excel_BuiltIn__FilterDatabase_9">#REF!</definedName>
    <definedName name="Excel_BuiltIn_Database">#REF!</definedName>
    <definedName name="Excel_BuiltIn_Print_Area">#REF!</definedName>
    <definedName name="Excel_BuiltIn_Print_Area_0">#REF!</definedName>
    <definedName name="Excel_BuiltIn_Print_Area_1">'[106]ADJ MHD 08'!$A$1:$G$45</definedName>
    <definedName name="Excel_BuiltIn_Print_Area_1_1">#REF!</definedName>
    <definedName name="Excel_BuiltIn_Print_Area_1_1_1">#REF!</definedName>
    <definedName name="Excel_BuiltIn_Print_Area_1_2">"$#REF!.$A$3:$X$61"</definedName>
    <definedName name="Excel_BuiltIn_Print_Area_10">#REF!</definedName>
    <definedName name="Excel_BuiltIn_Print_Area_10_1">#REF!</definedName>
    <definedName name="Excel_BuiltIn_Print_Area_11">#REF!</definedName>
    <definedName name="Excel_BuiltIn_Print_Area_12">#REF!</definedName>
    <definedName name="Excel_BuiltIn_Print_Area_13">#REF!</definedName>
    <definedName name="Excel_BuiltIn_Print_Area_14">#REF!</definedName>
    <definedName name="Excel_BuiltIn_Print_Area_15">#REF!</definedName>
    <definedName name="Excel_BuiltIn_Print_Area_16">#REF!</definedName>
    <definedName name="Excel_BuiltIn_Print_Area_17">#REF!</definedName>
    <definedName name="Excel_BuiltIn_Print_Area_17_1">#REF!</definedName>
    <definedName name="Excel_BuiltIn_Print_Area_18">#REF!</definedName>
    <definedName name="Excel_BuiltIn_Print_Area_18_1">#REF!</definedName>
    <definedName name="Excel_BuiltIn_Print_Area_19_1">#REF!,#REF!</definedName>
    <definedName name="Excel_BuiltIn_Print_Area_19_1_1">#REF!</definedName>
    <definedName name="Excel_BuiltIn_Print_Area_19_1_1_1">#REF!</definedName>
    <definedName name="Excel_BuiltIn_Print_Area_2">#REF!</definedName>
    <definedName name="Excel_BuiltIn_Print_Area_2_1">#REF!</definedName>
    <definedName name="Excel_BuiltIn_Print_Area_21_1">#REF!</definedName>
    <definedName name="Excel_BuiltIn_Print_Area_22_1">#REF!</definedName>
    <definedName name="Excel_BuiltIn_Print_Area_23">#REF!</definedName>
    <definedName name="Excel_BuiltIn_Print_Area_23_1">#REF!</definedName>
    <definedName name="Excel_BuiltIn_Print_Area_24">#REF!</definedName>
    <definedName name="Excel_BuiltIn_Print_Area_26">[105]TRF!#REF!</definedName>
    <definedName name="Excel_BuiltIn_Print_Area_26_7">[105]TRF!#REF!</definedName>
    <definedName name="Excel_BuiltIn_Print_Area_27">#REF!</definedName>
    <definedName name="Excel_BuiltIn_Print_Area_29_1">#REF!</definedName>
    <definedName name="Excel_BuiltIn_Print_Area_3">#REF!</definedName>
    <definedName name="Excel_BuiltIn_Print_Area_3_1">#REF!</definedName>
    <definedName name="Excel_BuiltIn_Print_Area_3_1_1">#REF!</definedName>
    <definedName name="Excel_BuiltIn_Print_Area_33">#REF!</definedName>
    <definedName name="Excel_BuiltIn_Print_Area_34">#REF!</definedName>
    <definedName name="Excel_BuiltIn_Print_Area_34_1">#REF!</definedName>
    <definedName name="Excel_BuiltIn_Print_Area_35">#REF!</definedName>
    <definedName name="Excel_BuiltIn_Print_Area_35_1">#REF!</definedName>
    <definedName name="Excel_BuiltIn_Print_Area_36">#REF!</definedName>
    <definedName name="Excel_BuiltIn_Print_Area_36_1">#REF!</definedName>
    <definedName name="Excel_BuiltIn_Print_Area_37">#REF!</definedName>
    <definedName name="Excel_BuiltIn_Print_Area_37_1">#REF!</definedName>
    <definedName name="Excel_BuiltIn_Print_Area_37_1_1">#REF!</definedName>
    <definedName name="Excel_BuiltIn_Print_Area_38">#REF!</definedName>
    <definedName name="Excel_BuiltIn_Print_Area_38_1">#REF!</definedName>
    <definedName name="Excel_BuiltIn_Print_Area_38_1_1">#REF!</definedName>
    <definedName name="Excel_BuiltIn_Print_Area_39">#REF!</definedName>
    <definedName name="Excel_BuiltIn_Print_Area_39_1">#REF!</definedName>
    <definedName name="Excel_BuiltIn_Print_Area_4">#REF!</definedName>
    <definedName name="Excel_BuiltIn_Print_Area_40">#REF!</definedName>
    <definedName name="Excel_BuiltIn_Print_Area_41">#REF!</definedName>
    <definedName name="Excel_BuiltIn_Print_Area_42_1">#REF!</definedName>
    <definedName name="Excel_BuiltIn_Print_Area_43">#REF!</definedName>
    <definedName name="Excel_BuiltIn_Print_Area_43_1">#REF!</definedName>
    <definedName name="Excel_BuiltIn_Print_Area_44">#REF!</definedName>
    <definedName name="Excel_BuiltIn_Print_Area_44_1">#REF!</definedName>
    <definedName name="Excel_BuiltIn_Print_Area_45">#REF!</definedName>
    <definedName name="Excel_BuiltIn_Print_Area_45_1">#REF!</definedName>
    <definedName name="Excel_BuiltIn_Print_Area_46">#REF!</definedName>
    <definedName name="Excel_BuiltIn_Print_Area_46_1">#REF!</definedName>
    <definedName name="Excel_BuiltIn_Print_Area_47">#REF!</definedName>
    <definedName name="Excel_BuiltIn_Print_Area_47_1">#REF!</definedName>
    <definedName name="Excel_BuiltIn_Print_Area_48">#REF!</definedName>
    <definedName name="Excel_BuiltIn_Print_Area_48_1">#REF!</definedName>
    <definedName name="Excel_BuiltIn_Print_Area_49">#REF!</definedName>
    <definedName name="Excel_BuiltIn_Print_Area_49_1">#REF!</definedName>
    <definedName name="Excel_BuiltIn_Print_Area_5">#REF!</definedName>
    <definedName name="Excel_BuiltIn_Print_Area_50">#REF!</definedName>
    <definedName name="Excel_BuiltIn_Print_Area_50_1">#REF!</definedName>
    <definedName name="Excel_BuiltIn_Print_Area_51">#REF!</definedName>
    <definedName name="Excel_BuiltIn_Print_Area_51_1">#REF!</definedName>
    <definedName name="Excel_BuiltIn_Print_Area_52">#REF!</definedName>
    <definedName name="Excel_BuiltIn_Print_Area_52_1">#REF!</definedName>
    <definedName name="Excel_BuiltIn_Print_Area_53">#REF!</definedName>
    <definedName name="Excel_BuiltIn_Print_Area_53_1">#REF!</definedName>
    <definedName name="Excel_BuiltIn_Print_Area_6">#REF!</definedName>
    <definedName name="Excel_BuiltIn_Print_Area_7">#REF!</definedName>
    <definedName name="Excel_BuiltIn_Print_Area_8">#REF!</definedName>
    <definedName name="Excel_BuiltIn_Print_Area_9">#REF!</definedName>
    <definedName name="Excel_BuiltIn_Print_Titles">#REF!</definedName>
    <definedName name="Excel_BuiltIn_Print_Titles_0">#REF!</definedName>
    <definedName name="Excel_BuiltIn_Print_Titles_1">'[106]ADJ MHD 08'!$A$1:$IV$6</definedName>
    <definedName name="Excel_BuiltIn_Print_Titles_18">#REF!</definedName>
    <definedName name="Excel_BuiltIn_Print_Titles_2">#REF!</definedName>
    <definedName name="Excel_BuiltIn_Print_Titles_2_1">#REF!</definedName>
    <definedName name="Excel_BuiltIn_Print_Titles_3">#REF!</definedName>
    <definedName name="Excel_BuiltIn_Print_Titles_34">#REF!</definedName>
    <definedName name="Excel_BuiltIn_Print_Titles_35">#REF!</definedName>
    <definedName name="Excel_BuiltIn_Print_Titles_36">#REF!</definedName>
    <definedName name="Excel_BuiltIn_Print_Titles_37">#REF!</definedName>
    <definedName name="Excel_BuiltIn_Print_Titles_38">#REF!</definedName>
    <definedName name="Excel_BuiltIn_Print_Titles_39">#REF!</definedName>
    <definedName name="Excel_BuiltIn_Print_Titles_4">#REF!</definedName>
    <definedName name="Excel_BuiltIn_Print_Titles_5">#REF!</definedName>
    <definedName name="Excel_BuiltIn_Print_Titles_5_1">#REF!,#REF!</definedName>
    <definedName name="Excel_BuiltIn_Print_Titles_6">#REF!</definedName>
    <definedName name="EXCESSOFBOOKVALUEOVERCOST">#REF!</definedName>
    <definedName name="EXCESSOFCONSTRUCTIONOVERCLAIM">#REF!</definedName>
    <definedName name="exittax">#REF!</definedName>
    <definedName name="exittaxtotal">[27]GeneralInfo!$T$76</definedName>
    <definedName name="EXP" hidden="1">#REF!</definedName>
    <definedName name="EXP_99">[73]CODE!#REF!</definedName>
    <definedName name="Exp_Incr">'[69] BEP-1999'!$E$57</definedName>
    <definedName name="expodep">#REF!</definedName>
    <definedName name="EXPORT_DB">#N/A</definedName>
    <definedName name="EXPORT_MA">#N/A</definedName>
    <definedName name="Export_Row">'[107]RLper-Month'!$A$20:$A$21,'[107]RLper-Month'!$A$39</definedName>
    <definedName name="EXPUNIT">#REF!</definedName>
    <definedName name="EXPUNIT_1">#REF!</definedName>
    <definedName name="EXPVALUE">#REF!</definedName>
    <definedName name="EXPVALUE_1">#REF!</definedName>
    <definedName name="EXS_99">[73]CODE!#REF!</definedName>
    <definedName name="Extra_Pay">#N/A</definedName>
    <definedName name="F">#N/A</definedName>
    <definedName name="F1A">#REF!</definedName>
    <definedName name="F1B">#REF!</definedName>
    <definedName name="F2A">#REF!</definedName>
    <definedName name="FA">[8]A!#REF!</definedName>
    <definedName name="FA_1">[8]A!#REF!</definedName>
    <definedName name="FA_1_1">[8]A!#REF!</definedName>
    <definedName name="FA_KOM">#N/A</definedName>
    <definedName name="FA1ACCUMDEPR">#REF!</definedName>
    <definedName name="FA1CARRYINGVALUE">#REF!</definedName>
    <definedName name="FA2ACCUMDEPR">#REF!</definedName>
    <definedName name="FA2CARRYINGVALUE">#REF!</definedName>
    <definedName name="FACTORY">#REF!</definedName>
    <definedName name="FAsset">#REF!</definedName>
    <definedName name="FBM">[108]RM!$A$3:$H$34</definedName>
    <definedName name="FCR">'[98]View-Assumption'!#REF!</definedName>
    <definedName name="Feb">#REF!</definedName>
    <definedName name="Feed_Sold_Prospek">'[69] BEP-1999'!$E$17</definedName>
    <definedName name="Feed_Used_Farm">'[69] BEP-1999'!$E$15</definedName>
    <definedName name="fesefwas">[109]GeneralInfo!$J$5</definedName>
    <definedName name="fffff">#REF!</definedName>
    <definedName name="ffffff">#REF!</definedName>
    <definedName name="FG_BeginStock_MB">#REF!</definedName>
    <definedName name="fgfdgsd">SUM(CIB_ADM,CIB_CERUKAN,CIB_I_Jasa,CIB_INTEREST,CIB_LATEFEE,CIB_OR_B,CIB_POKOK,CIB_SBLM,CIB_TAMBAK)</definedName>
    <definedName name="fgfgfgff">[88]GeneralInfo!$I$5</definedName>
    <definedName name="fifo">[27]GeneralInfo!$T$19</definedName>
    <definedName name="FILE">#REF!</definedName>
    <definedName name="FILE_1">#REF!</definedName>
    <definedName name="FIN">#REF!</definedName>
    <definedName name="FIN_PERF">#REF!</definedName>
    <definedName name="Fin_Stat2">#REF!</definedName>
    <definedName name="Fin_Stat3">#REF!</definedName>
    <definedName name="Final_Adjustment">#REF!</definedName>
    <definedName name="fingood">#REF!</definedName>
    <definedName name="FirmValue">#REF!</definedName>
    <definedName name="fiscalprofit">[55]Marshal!$D$221</definedName>
    <definedName name="fiscalprofits">[27]Marshal!$G$281</definedName>
    <definedName name="Fiscloss">#REF!</definedName>
    <definedName name="FIX">[14]ANALYSIS!$F$10:$P$54</definedName>
    <definedName name="FixAss">#N/A</definedName>
    <definedName name="FIXED">#N/A</definedName>
    <definedName name="fixed_asset">#N/A</definedName>
    <definedName name="fixedAssetCode">"$'Depr OE'.$#REF!$4"</definedName>
    <definedName name="flus">[110]FRYPROD!#REF!</definedName>
    <definedName name="FOB_RP">#N/A</definedName>
    <definedName name="FOB_USD">#N/A</definedName>
    <definedName name="foot">#REF!</definedName>
    <definedName name="FOR">#REF!</definedName>
    <definedName name="For_TB_YTD">[111]Table!$A$4:$O$15655</definedName>
    <definedName name="forex">#N/A</definedName>
    <definedName name="FORM">#REF!</definedName>
    <definedName name="form_17">#REF!</definedName>
    <definedName name="FORMULA">'[112]SUMMARY 2001'!#REF!</definedName>
    <definedName name="foundation">[27]GeneralInfo!$O$15</definedName>
    <definedName name="FREIGHTCOST">#REF!</definedName>
    <definedName name="FRG_RP">#N/A</definedName>
    <definedName name="FRG_USD">#N/A</definedName>
    <definedName name="fries_density">'[69] BEP-1999'!$E$11</definedName>
    <definedName name="Fries_Prod">'[69] BEP-1999'!$E$14</definedName>
    <definedName name="FromUpToTransaction_Temp">#REF!</definedName>
    <definedName name="FromUpToTransactionQuery">#REF!</definedName>
    <definedName name="FS_STI">#REF!</definedName>
    <definedName name="fsdfewsfsd">#REF!</definedName>
    <definedName name="Full_Print">#N/A</definedName>
    <definedName name="fund3PFCY">[113]bs!$D$125:$M$189,[113]bs!$D$193:$M$207</definedName>
    <definedName name="fwd_p">#REF!</definedName>
    <definedName name="fwd_s">#REF!</definedName>
    <definedName name="fxrate">[114]GeneralInfo!$H$23</definedName>
    <definedName name="G">#N/A</definedName>
    <definedName name="G1A">#REF!</definedName>
    <definedName name="ga" hidden="1">[115]HARVEST02!#REF!</definedName>
    <definedName name="gain">[55]Marshal!$D$218</definedName>
    <definedName name="gains">[27]Marshal!$G$278</definedName>
    <definedName name="galaksi">#REF!</definedName>
    <definedName name="GARIS">#N/A</definedName>
    <definedName name="GARUT">#N/A</definedName>
    <definedName name="gcm">[116]Purchase_GCM200305!$A$2:$E$9</definedName>
    <definedName name="GENERAL">#REF!</definedName>
    <definedName name="GRAEME">#REF!</definedName>
    <definedName name="Graph_Support_1">#REF!</definedName>
    <definedName name="GROUP_INSURANCE">#REF!</definedName>
    <definedName name="Growth">#REF!</definedName>
    <definedName name="grup">[117]Grouping!$B$2:$C$31</definedName>
    <definedName name="GT">#REF!</definedName>
    <definedName name="guarantee">#N/A</definedName>
    <definedName name="gudang">#REF!</definedName>
    <definedName name="GUNAWAN">#REF!</definedName>
    <definedName name="H">#N/A</definedName>
    <definedName name="H1A">#REF!</definedName>
    <definedName name="Hai">#REF!</definedName>
    <definedName name="hantu">#REF!</definedName>
    <definedName name="HAPER">#N/A</definedName>
    <definedName name="harian">#REF!</definedName>
    <definedName name="Harus_nol">'[118]WP-PBM-04'!#REF!</definedName>
    <definedName name="Harv_Size">'[69] BEP-1999'!$E$34</definedName>
    <definedName name="HASIL">#REF!</definedName>
    <definedName name="Hasil_Panen">SUMIF(#REF!,'[119]SUMMARY TOTAL'!$B1,#REF!)</definedName>
    <definedName name="Hayes">#REF!</definedName>
    <definedName name="hdh">#N/A</definedName>
    <definedName name="head">#REF!</definedName>
    <definedName name="Header_Row">#N/A</definedName>
    <definedName name="Hed_Transp">#REF!</definedName>
    <definedName name="hery">#N/A</definedName>
    <definedName name="hh">#N/A</definedName>
    <definedName name="hhgg" hidden="1">{"'Income Statement'!$A$1:$L$32"}</definedName>
    <definedName name="Hitek">'[29]M a y'!$C$13</definedName>
    <definedName name="HKD">#REF!</definedName>
    <definedName name="HL_IDRPrice">'[69] BEP-1999'!$E$37</definedName>
    <definedName name="HL_USPrice">'[69] BEP-1999'!$E$36</definedName>
    <definedName name="HLP3S1">#REF!</definedName>
    <definedName name="HLP3S2">#REF!</definedName>
    <definedName name="HLPct">[120]ProductionQty!#REF!</definedName>
    <definedName name="HO">'[13]#REF'!$A$7</definedName>
    <definedName name="HO_Price">'[69] BEP-1999'!$E$38</definedName>
    <definedName name="homeaddress">[27]GeneralInfo!$I$12</definedName>
    <definedName name="homephone">[27]GeneralInfo!$M$13</definedName>
    <definedName name="HOSPITAL___PT_BII">#REF!</definedName>
    <definedName name="HOSPITAL___PT_BII_1">#REF!</definedName>
    <definedName name="house">#REF!</definedName>
    <definedName name="HTML_CodePage" hidden="1">1252</definedName>
    <definedName name="HTML_LastUpdate" hidden="1">"4/19/99"</definedName>
    <definedName name="HTML_LineAfter" hidden="1">FALSE</definedName>
    <definedName name="HTML_LineBefore" hidden="1">FALSE</definedName>
    <definedName name="HTML_Name" hidden="1">"Terry Callahan"</definedName>
    <definedName name="HTML_OBDlg2" hidden="1">TRUE</definedName>
    <definedName name="HTML_OBDlg4" hidden="1">TRUE</definedName>
    <definedName name="HTML_OS" hidden="1">0</definedName>
    <definedName name="HTML_PathFile" hidden="1">"C:\My Documents\EXCEL\crf spread Income Statement.htm"</definedName>
    <definedName name="HTML_Title" hidden="1">"Credit Research Foundation"</definedName>
    <definedName name="Hutang_hubungan_khusus">#N/A</definedName>
    <definedName name="Hutang_pajak">#N/A</definedName>
    <definedName name="I">#N/A</definedName>
    <definedName name="i_bs">#REF!</definedName>
    <definedName name="I1A">#REF!</definedName>
    <definedName name="ID">#REF!</definedName>
    <definedName name="IDD_OffPeak">'[93]Regulated Tariff'!$G$36</definedName>
    <definedName name="IDD_Peak">'[93]Regulated Tariff'!$G$35</definedName>
    <definedName name="IDR">#REF!</definedName>
    <definedName name="IFO">'[121]A&amp;C'!$A$1:$V$23</definedName>
    <definedName name="IHH_KRS">#N/A</definedName>
    <definedName name="IHH_RP">#N/A</definedName>
    <definedName name="Ikad_Kedaung">'[41]A u g'!$C$13</definedName>
    <definedName name="iktisarcabang">[27]GeneralInfo!$T$56</definedName>
    <definedName name="iktisarpemegangsaham">#REF!</definedName>
    <definedName name="iktisarpenerima">[27]GeneralInfo!$T$53</definedName>
    <definedName name="iktisarpengurus">#REF!</definedName>
    <definedName name="iktisarpph22">[27]GeneralInfo!$T$48</definedName>
    <definedName name="iktisarpph23">#REF!</definedName>
    <definedName name="iktisarpph24">[27]GeneralInfo!$T$51</definedName>
    <definedName name="iktisarpph25">#REF!</definedName>
    <definedName name="iktisarpphgvb">[27]GeneralInfo!$T$50</definedName>
    <definedName name="ilyas">[122]GeneralInfo!$I$5</definedName>
    <definedName name="IMMATUREPLANTATION">#REF!</definedName>
    <definedName name="immov">#REF!</definedName>
    <definedName name="IMPACT">#REF!</definedName>
    <definedName name="IMPORTS">#REF!</definedName>
    <definedName name="INCTIT">#N/A</definedName>
    <definedName name="Indofica_Housing">'[29]M a y'!$C$14</definedName>
    <definedName name="indonesian">[27]GeneralInfo!$F$21</definedName>
    <definedName name="industry">[27]GeneralInfo!$Y$9</definedName>
    <definedName name="INI">#REF!</definedName>
    <definedName name="INPUTBODY">#REF!</definedName>
    <definedName name="inputform3">#REF!</definedName>
    <definedName name="INPUTTOP">#REF!</definedName>
    <definedName name="INS_RP">#N/A</definedName>
    <definedName name="INS_USD">#N/A</definedName>
    <definedName name="installment">#REF!</definedName>
    <definedName name="Int">#N/A</definedName>
    <definedName name="Inter_PacificBank">'[41]O c t'!$C$11</definedName>
    <definedName name="interes">[55]Marshal!$D$214</definedName>
    <definedName name="interest">#REF!</definedName>
    <definedName name="Interest_Rate">#N/A</definedName>
    <definedName name="INV">#N/A</definedName>
    <definedName name="INVB">[123]Data!$F$3:$F$5</definedName>
    <definedName name="INVENTORIES">#REF!</definedName>
    <definedName name="INVENTORY">'[105]010907'!#REF!</definedName>
    <definedName name="investmentfund">[27]GeneralInfo!$T$16</definedName>
    <definedName name="INVESTMENTINSHAREOFSTOCKS">#REF!</definedName>
    <definedName name="irrc">[27]Marshal!$S$267</definedName>
    <definedName name="irrc_">[55]Marshal!$N$207</definedName>
    <definedName name="IrregularIncome">'[124]Irregular Income'!$D$37</definedName>
    <definedName name="IRRSC">'[125]P&amp;L98'!#REF!</definedName>
    <definedName name="ITEM">#REF!</definedName>
    <definedName name="J">#N/A</definedName>
    <definedName name="J1A">#REF!</definedName>
    <definedName name="J1B">#REF!</definedName>
    <definedName name="JAKARTA">#REF!</definedName>
    <definedName name="jaminan">#N/A</definedName>
    <definedName name="JAMSOSTEK">[75]Accrual!#REF!</definedName>
    <definedName name="Jan">#REF!</definedName>
    <definedName name="jane">#REF!</definedName>
    <definedName name="JARS">[95]JARS!$A$1:$E$216</definedName>
    <definedName name="JED">#REF!</definedName>
    <definedName name="JH">#N/A</definedName>
    <definedName name="jhg" hidden="1">{"'Income Statement'!$A$1:$L$32"}</definedName>
    <definedName name="jht">[75]Accrual!#REF!</definedName>
    <definedName name="jj">[126]Casing!$C$4:$AN$91</definedName>
    <definedName name="jjj" hidden="1">#REF!</definedName>
    <definedName name="jkk">[75]Accrual!#REF!</definedName>
    <definedName name="Jkt_Setiabudi">'[29]S e p'!$C$14</definedName>
    <definedName name="JLM_PLS">COUNTIF(#REF!,'[119]SUMMARY TOTAL'!XFD1)</definedName>
    <definedName name="Jml_SL">[127]Source!$A$21:$C$22</definedName>
    <definedName name="Jml_SL_Mchn_L1">'[57]18-9'!$H$177</definedName>
    <definedName name="Jml_SS">[127]Source!$A$19:$C$20</definedName>
    <definedName name="Jml_SS_Mchn_L1">'[57]18-9'!$H$178</definedName>
    <definedName name="JN">#N/A</definedName>
    <definedName name="JOHAN">#REF!</definedName>
    <definedName name="Johnson">'[41]M a y'!$C$22</definedName>
    <definedName name="jpk">[75]Accrual!#REF!</definedName>
    <definedName name="jpy">#REF!</definedName>
    <definedName name="JT_1">#REF!</definedName>
    <definedName name="JT_2">#REF!</definedName>
    <definedName name="JUDUL">'[112]SUMMARY 2001'!#REF!</definedName>
    <definedName name="Jul">#REF!</definedName>
    <definedName name="julie" hidden="1">#REF!</definedName>
    <definedName name="julie1">[14]ANALYSIS!$AT$1:$BM$33</definedName>
    <definedName name="julie2">[14]ANALYSIS!$E$191</definedName>
    <definedName name="julie3">'[128]jan05'!#REF!</definedName>
    <definedName name="julie4">'[129]FIXED COST'!#REF!</definedName>
    <definedName name="julie5">[14]ANALYSIS!$BQ$1:$CG$51</definedName>
    <definedName name="julie6">'[129]FIXED COST'!#REF!</definedName>
    <definedName name="julie7">[14]ANALYSIS!$R$11:$AR$51</definedName>
    <definedName name="julspt">#REF!</definedName>
    <definedName name="JUMLAH">#REF!</definedName>
    <definedName name="Jun">#REF!</definedName>
    <definedName name="JUNE">#REF!</definedName>
    <definedName name="K">#N/A</definedName>
    <definedName name="K11.1.2" hidden="1">#N/A</definedName>
    <definedName name="K1A">#REF!</definedName>
    <definedName name="kagt97">#REF!</definedName>
    <definedName name="kagt98">#REF!</definedName>
    <definedName name="KAPAL">#N/A</definedName>
    <definedName name="KAREB">#REF!</definedName>
    <definedName name="KAREB_PERF">#REF!</definedName>
    <definedName name="KAS">#REF!</definedName>
    <definedName name="KawasanIndustri_Jababeka">'[41]J u n'!$C$15</definedName>
    <definedName name="KBB_ADM">'[70]KBB-CIB BANK'!$S$12:$S$658</definedName>
    <definedName name="KBB_BANK">SUM(KBB_ADM,KBB_CERUKAN,KBB_I_Jasa,KBB_INTEREST,KBB_LATEFEE,KBB_OR_B,KBB_POKOK,KBB_SBLM,KBB_TAMBAK)</definedName>
    <definedName name="KBB_CERUKAN">'[70]KBB-CIB BANK'!$BB$12:$BB$658</definedName>
    <definedName name="KBB_I_Jasa">'[70]KBB-CIB BANK'!$BQ$12:$BQ$658</definedName>
    <definedName name="KBB_INTEREST">'[70]KBB-CIB BANK'!$AA$12:$AD$658</definedName>
    <definedName name="KBB_LATEFEE">'[70]KBB-CIB BANK'!$AU$12:$AV$658</definedName>
    <definedName name="KBB_OR_B">'[70]KBB-CIB BANK'!$BH$12:$BH$658</definedName>
    <definedName name="KBB_POKOK">'[70]KBB-CIB BANK'!$AL$12:$AM$658</definedName>
    <definedName name="KBB_SBLM">'[70]KBB-CIB BANK'!$N$12:$N$658</definedName>
    <definedName name="KBB_TAMBAK">'[70]KBB-CIB BANK'!$BM$12:$BM$658</definedName>
    <definedName name="kdes97">#REF!</definedName>
    <definedName name="kdes98">#REF!</definedName>
    <definedName name="keb">#REF!</definedName>
    <definedName name="Kedaung_Industrial">'[41]N o v'!$C$12</definedName>
    <definedName name="KENDARAAN">#REF!</definedName>
    <definedName name="ker">#REF!</definedName>
    <definedName name="KERJA">#REF!</definedName>
    <definedName name="KERJA1">#REF!</definedName>
    <definedName name="KET">'[130]GL05'!$Y$1:$Y$65536</definedName>
    <definedName name="kewajiban_lain_lain">#N/A</definedName>
    <definedName name="Key">#REF!</definedName>
    <definedName name="Key_Speed_Sdw">[131]Source!$B$25:$B$48</definedName>
    <definedName name="KJH" hidden="1">#N/A</definedName>
    <definedName name="kjul97">#REF!</definedName>
    <definedName name="kjul98">#REF!</definedName>
    <definedName name="KK">#REF!</definedName>
    <definedName name="kkk" hidden="1">[132]OLDMAP!#REF!</definedName>
    <definedName name="KL_1">#REF!</definedName>
    <definedName name="KL_2">#REF!</definedName>
    <definedName name="KL_3">#REF!</definedName>
    <definedName name="knov97">#REF!</definedName>
    <definedName name="knov98">#REF!</definedName>
    <definedName name="KNT">#REF!</definedName>
    <definedName name="kokt97">#REF!</definedName>
    <definedName name="kokt98">#REF!</definedName>
    <definedName name="KOM_FA">#N/A</definedName>
    <definedName name="kom_komitment">#N/A</definedName>
    <definedName name="kom_kontinjensi">#N/A</definedName>
    <definedName name="kom_rl2">#N/A</definedName>
    <definedName name="KOMITMENT">#N/A</definedName>
    <definedName name="KOMP">#N/A</definedName>
    <definedName name="komp_nrc">#N/A</definedName>
    <definedName name="komp_nrc1">#N/A</definedName>
    <definedName name="komp_nrc2">#N/A</definedName>
    <definedName name="kon" hidden="1">#REF!</definedName>
    <definedName name="Kondisi_1">IF(AND(#REF!&lt;=0),"Belum Panen",IF(AND(#REF!&gt;0,#REF!&gt;0),"Panen Gagal",IF(AND(#REF!&gt;=0,#REF!&lt;=0),"Panen Berhasil")))</definedName>
    <definedName name="Kondisi_2">IF(#REF!=1,#REF!,IF(AND(#REF!&gt;=0,#REF!=1),#REF!,#REF!))</definedName>
    <definedName name="KONTINJENSI">#N/A</definedName>
    <definedName name="KORFIS_AMT">'[130]GL05'!$X$1:$X$65536</definedName>
    <definedName name="KOTA">#REF!</definedName>
    <definedName name="KPP">#REF!</definedName>
    <definedName name="ks">#N/A</definedName>
    <definedName name="ksep97">#REF!</definedName>
    <definedName name="ksep98">#REF!</definedName>
    <definedName name="KSL_LAINNYA">#N/A</definedName>
    <definedName name="KSubAvg">[133]Mkt!$H$29:$Q$29</definedName>
    <definedName name="KU_WESEL">#N/A</definedName>
    <definedName name="kunci" hidden="1">#REF!</definedName>
    <definedName name="KURS">#N/A</definedName>
    <definedName name="Kurs_Var">[58]Assumption!#REF!</definedName>
    <definedName name="KWH_Amount">'[69] BEP-1999'!$E$21</definedName>
    <definedName name="KWH_Price">'[69] BEP-1999'!$E$22</definedName>
    <definedName name="L">#N/A</definedName>
    <definedName name="L_Adjust">#N/A</definedName>
    <definedName name="L_AJE_Tot">#N/A</definedName>
    <definedName name="L_CY_Beg">#N/A</definedName>
    <definedName name="L_CY_End">#N/A</definedName>
    <definedName name="L_PY_End">#N/A</definedName>
    <definedName name="L_RJE_Tot">#N/A</definedName>
    <definedName name="L1A">#REF!</definedName>
    <definedName name="LAB">#N/A</definedName>
    <definedName name="LABA">#N/A</definedName>
    <definedName name="LABELS">[95]LABELS!$A$1:$E$389</definedName>
    <definedName name="Laboratorium">'[44]instalasi disp Mei'!#REF!</definedName>
    <definedName name="lain">#N/A</definedName>
    <definedName name="LAM1A">#N/A</definedName>
    <definedName name="LAM3A1">#N/A</definedName>
    <definedName name="lam3a2">#N/A</definedName>
    <definedName name="LampA1">#REF!</definedName>
    <definedName name="LampaA1">#REF!</definedName>
    <definedName name="LampB11">#REF!</definedName>
    <definedName name="LampB12">#REF!</definedName>
    <definedName name="LampB13">#REF!</definedName>
    <definedName name="LampB14">#REF!</definedName>
    <definedName name="LampB15">#REF!</definedName>
    <definedName name="LampB16">#REF!</definedName>
    <definedName name="Lason">#REF!</definedName>
    <definedName name="Last_Row">#N/A</definedName>
    <definedName name="last_year">'[60]invt_jun03 (2)'!$B$9:$J$114</definedName>
    <definedName name="LDMS1">[1]Trf!#REF!</definedName>
    <definedName name="LDMS3">[1]Trf!#REF!</definedName>
    <definedName name="LDMSo1">[1]Trf!#REF!</definedName>
    <definedName name="LDMSo3">[1]Trf!#REF!</definedName>
    <definedName name="LDPS1">[1]Trf!#REF!</definedName>
    <definedName name="LDPS3">[1]Trf!#REF!</definedName>
    <definedName name="LED" hidden="1">#REF!</definedName>
    <definedName name="left_over_270">#REF!</definedName>
    <definedName name="left_same">#REF!</definedName>
    <definedName name="left120">#REF!</definedName>
    <definedName name="left150">#REF!</definedName>
    <definedName name="left180">#REF!</definedName>
    <definedName name="left210">#REF!</definedName>
    <definedName name="left240">#REF!</definedName>
    <definedName name="left270">#REF!</definedName>
    <definedName name="left30">#REF!</definedName>
    <definedName name="left60">#REF!</definedName>
    <definedName name="left90">#REF!</definedName>
    <definedName name="lembur">[75]Accrual!#REF!</definedName>
    <definedName name="LIMA">#N/A</definedName>
    <definedName name="LIMABELAS">#N/A</definedName>
    <definedName name="LIMABELASA">#N/A</definedName>
    <definedName name="line_No">[134]ID!$I$5:$I$292</definedName>
    <definedName name="line_No_New">[134]ID!$I$294:$I$335</definedName>
    <definedName name="Linkage">#N/A</definedName>
    <definedName name="Lippo_Bank">'[41]O c t'!$C$14</definedName>
    <definedName name="list">#REF!</definedName>
    <definedName name="listfacon">#REF!</definedName>
    <definedName name="LISTRIK">#REF!</definedName>
    <definedName name="LK">#N/A</definedName>
    <definedName name="LKKO">#REF!</definedName>
    <definedName name="LKP">[135]GeneralInfo!$T$73</definedName>
    <definedName name="lld">#N/A</definedName>
    <definedName name="Loan_Amount">#N/A</definedName>
    <definedName name="Loan_Start">#N/A</definedName>
    <definedName name="Loan_Years">#N/A</definedName>
    <definedName name="loc">#REF!</definedName>
    <definedName name="locationId">"$'Depr OE'.$#REF!$4"</definedName>
    <definedName name="LocMS1">[1]Trf!#REF!</definedName>
    <definedName name="LocMS3">[1]Trf!#REF!</definedName>
    <definedName name="LocMSo1">[1]Trf!#REF!</definedName>
    <definedName name="LocMSo3">[1]Trf!#REF!</definedName>
    <definedName name="LocPS1">[1]Trf!#REF!</definedName>
    <definedName name="LocPS3">[1]Trf!#REF!</definedName>
    <definedName name="Lok">#REF!</definedName>
    <definedName name="LONGTERMRECEIVABLE">#REF!</definedName>
    <definedName name="LOSS">[8]A!#REF!</definedName>
    <definedName name="LOSS_1">[8]A!#REF!</definedName>
    <definedName name="LOSS_1_1">[8]A!#REF!</definedName>
    <definedName name="Loss_per_visit_exisitng">#REF!</definedName>
    <definedName name="Loss_per_visit_new">#REF!</definedName>
    <definedName name="Losses_PM">#REF!</definedName>
    <definedName name="Losses_RM">#REF!</definedName>
    <definedName name="lossondisposals">[55]Marshal!$O$207</definedName>
    <definedName name="lossonfadisposal">[27]Marshal!$T$267</definedName>
    <definedName name="LR">#N/A</definedName>
    <definedName name="LSK">#REF!</definedName>
    <definedName name="LSKL">#REF!</definedName>
    <definedName name="LTDDIFFPAYMONFAACQ">#REF!</definedName>
    <definedName name="LTDFOREXTRANSLATION">#REF!</definedName>
    <definedName name="LTDLOAN">#REF!</definedName>
    <definedName name="LTDOBLIGATION">#REF!</definedName>
    <definedName name="LTDOTHER">#REF!</definedName>
    <definedName name="LTDRELATED">#REF!</definedName>
    <definedName name="LUBRICANT">#REF!</definedName>
    <definedName name="LW">#N/A</definedName>
    <definedName name="lx">'[136]Account Payable:Revenue (10)'!$J$13:$J$47</definedName>
    <definedName name="LY">#REF!</definedName>
    <definedName name="M">#N/A</definedName>
    <definedName name="M1A">#REF!</definedName>
    <definedName name="M1B">#REF!</definedName>
    <definedName name="macef">#REF!</definedName>
    <definedName name="MAIN_SUPPLIERS">#REF!</definedName>
    <definedName name="Maithland">'[137]Permanent info'!$E$7</definedName>
    <definedName name="Manag_Elec">'[69] BEP-1999'!$D$62</definedName>
    <definedName name="Manag_Feed">'[69] BEP-1999'!$D$65</definedName>
    <definedName name="Manag_Fry">'[69] BEP-1999'!$D$61</definedName>
    <definedName name="Manag_Pond">'[69] BEP-1999'!$D$60</definedName>
    <definedName name="Manag_Shrimp_Prod">'[69] BEP-1999'!$D$63</definedName>
    <definedName name="Manag_Shrimp_Sale">'[69] BEP-1999'!$D$64</definedName>
    <definedName name="MANAGER">#REF!</definedName>
    <definedName name="manhrs">[95]MNHRS!$A$1:$N$76</definedName>
    <definedName name="MANU">#N/A</definedName>
    <definedName name="manual">[27]GeneralInfo!$J$18</definedName>
    <definedName name="MANUAL1">#N/A</definedName>
    <definedName name="MANUAL2">#N/A</definedName>
    <definedName name="Mar">#REF!</definedName>
    <definedName name="MARCH01">#N/A</definedName>
    <definedName name="Marital">'[63]FE-1770.P1'!$V$70</definedName>
    <definedName name="Marshalling">'[138]Permanent info'!$E$7</definedName>
    <definedName name="MASTER">#REF!</definedName>
    <definedName name="MAT">[31]Data!$A$3:$A$4</definedName>
    <definedName name="matplan">#REF!</definedName>
    <definedName name="May">#REF!</definedName>
    <definedName name="MBPS2">#REF!</definedName>
    <definedName name="MCDO">#REF!</definedName>
    <definedName name="MEN">[14]ANALYSIS!$E$191</definedName>
    <definedName name="MENU">#REF!</definedName>
    <definedName name="MENU1">#REF!</definedName>
    <definedName name="MENUA">#REF!</definedName>
    <definedName name="metamor">#REF!</definedName>
    <definedName name="mETRO1">4743</definedName>
    <definedName name="MG">[123]Data!$B$3:$B$4</definedName>
    <definedName name="mgmthc">[139]Assumptions!$G$15</definedName>
    <definedName name="MIKE">#REF!</definedName>
    <definedName name="miol">#REF!</definedName>
    <definedName name="money">'[140]data (2)'!$T$1:$W$1008</definedName>
    <definedName name="Month">[141]TB!$B$4</definedName>
    <definedName name="Month_Default">#REF!</definedName>
    <definedName name="Monthly_Change">#REF!</definedName>
    <definedName name="monthly_visits_exisitng">#REF!</definedName>
    <definedName name="monthly_visits_new">#REF!</definedName>
    <definedName name="monthlypph25">#REF!</definedName>
    <definedName name="monthlypph25_">[55]Marshal!$G$216</definedName>
    <definedName name="MonthNames">{"Jan","Feb","Mar","Apr","May","Jun","Jul","Aug","Sep","Oct","Nov","Dec";"January","February","March","April","May","June","July","August","September","October","November","December"}</definedName>
    <definedName name="mothlypph25">[142]Marshal!#REF!</definedName>
    <definedName name="MPO" hidden="1">#REF!</definedName>
    <definedName name="MR">#REF!</definedName>
    <definedName name="MRADJ">#REF!</definedName>
    <definedName name="MRCIG">#REF!</definedName>
    <definedName name="mrcol">#REF!</definedName>
    <definedName name="MRCON">#REF!</definedName>
    <definedName name="MRKAR">#REF!</definedName>
    <definedName name="MRP">#REF!</definedName>
    <definedName name="MRROW">#REF!</definedName>
    <definedName name="mrtot">#REF!</definedName>
    <definedName name="Mth_Default">[143]SUMMARY!#REF!</definedName>
    <definedName name="muko">#REF!</definedName>
    <definedName name="mukorubberadjust">#REF!</definedName>
    <definedName name="MW470ML">[24]MW!#REF!</definedName>
    <definedName name="MW700ML">[24]MW!#REF!</definedName>
    <definedName name="MW940ML">[24]MW!#REF!</definedName>
    <definedName name="N">#N/A</definedName>
    <definedName name="N1A">#REF!</definedName>
    <definedName name="N1B">#REF!</definedName>
    <definedName name="N1C">#REF!</definedName>
    <definedName name="nai">[144]Marshal!#REF!</definedName>
    <definedName name="nai_">[55]Marshal!$F$202</definedName>
    <definedName name="NAMA">#REF!</definedName>
    <definedName name="nama_asset">[73]CODE!$C$1:$D$1989</definedName>
    <definedName name="Nama_Bank">CHOOSE(SUMIF([119]TABEL!$C$4:$C$3360,#REF!,[119]TABEL!$D$4:$D$3257),[119]TABEL!$L$4,[119]TABEL!$L$5,[119]TABEL!$L$6,[119]TABEL!$L$7,[119]TABEL!$L$8,[119]TABEL!$L$9)</definedName>
    <definedName name="NAMA1">#REF!</definedName>
    <definedName name="NAMA2">#REF!</definedName>
    <definedName name="NAME">'[145]Permanent info'!$E$7</definedName>
    <definedName name="NEGARA">#N/A</definedName>
    <definedName name="NERACA">#REF!</definedName>
    <definedName name="NERACA1">#N/A</definedName>
    <definedName name="NERACA2">#N/A</definedName>
    <definedName name="NERFINAL">#N/A</definedName>
    <definedName name="nerfinali">#REF!</definedName>
    <definedName name="Nestle_Beverages">'[41]O c t'!$C$17</definedName>
    <definedName name="Nestle_Indonesia">'[41]J u l'!$C$22</definedName>
    <definedName name="NETINCOME">#REF!</definedName>
    <definedName name="new">#N/A</definedName>
    <definedName name="Newdepr">#REF!</definedName>
    <definedName name="NEWSTD">#REF!</definedName>
    <definedName name="NICHOLAS">#REF!</definedName>
    <definedName name="NILA" hidden="1">#REF!</definedName>
    <definedName name="NO_BK">#N/A</definedName>
    <definedName name="NO_IN">#N/A</definedName>
    <definedName name="NO_LC">#N/A</definedName>
    <definedName name="NO_PEB">#N/A</definedName>
    <definedName name="NO_SR">#N/A</definedName>
    <definedName name="NO_TSM">#REF!</definedName>
    <definedName name="nop">#REF!</definedName>
    <definedName name="nostro">[146]d_com!$G$269:$H$299</definedName>
    <definedName name="NOTESPAYABLE">#REF!</definedName>
    <definedName name="Nov">#REF!</definedName>
    <definedName name="NPWP">#REF!</definedName>
    <definedName name="NPWP_AngsaDaya">'[41]F e b'!$C$9</definedName>
    <definedName name="NPWP_Arthaloka">'[29]00 received in 01'!$C$10</definedName>
    <definedName name="NPWP_AsiaVictory">'[41]M a r'!$C$10</definedName>
    <definedName name="NPWP_AtapMerah">'[29]F e b'!$C$18</definedName>
    <definedName name="NPWP_BankParibas">'[41]F e b'!$C$12</definedName>
    <definedName name="NPWP_Bentala">'[29]00 received in 01'!$C$17</definedName>
    <definedName name="NPWP_BI">'[29]00 received in 01'!$C$14</definedName>
    <definedName name="NPWP_BII">'[41]J a n'!$C$9</definedName>
    <definedName name="NPWP_BinaNusa">'[41]F e b'!$C$14</definedName>
    <definedName name="NPWP_BPPN">'[41]J a n'!$C$11</definedName>
    <definedName name="NPWP_Getraco">'[29]00 received in 01'!$C$23</definedName>
    <definedName name="NPWP_Gunaparamita">'[41]00 received in 01'!$C$15</definedName>
    <definedName name="NPWP_IndocargomasPersada">'[41]F e b'!$C$22</definedName>
    <definedName name="NPWP_LautanLuas">'[41]F e b'!$C$24</definedName>
    <definedName name="NPWP_Lembong">'[29]00 received in 01'!$C$22</definedName>
    <definedName name="NPWP_MezzaArsilla">'[41]A p r'!$C$18</definedName>
    <definedName name="NPWP_MitraBahari">'[29]F e b'!$C$22</definedName>
    <definedName name="NPWP_MuliaPersada">'[29]00 received in 01'!$C$36</definedName>
    <definedName name="NPWP_PesonaBahari">'[29]Per GL J a n'!$C$15</definedName>
    <definedName name="NPWP_PrimaAdhitama">'[29]Per GL J a n'!$C$18</definedName>
    <definedName name="NPWP_Samakarya">'[29]Per GL J a n'!$C$19</definedName>
    <definedName name="NPWP_SI">'[29]00 received in 01'!$C$43</definedName>
    <definedName name="NPWP_SunindoIndah">'[41]00 received in 01'!$C$32</definedName>
    <definedName name="NPWP_Suryaraya">'[29]Per GL J a n'!$C$21</definedName>
    <definedName name="NPWP_UdayaAnugerah">'[41]00 received in 01'!$C$33</definedName>
    <definedName name="NPWP_UGB">'[29]Per GL J a n'!$C$29</definedName>
    <definedName name="npwp001">[20]GeneralInfo!$I$20</definedName>
    <definedName name="npwp0010">[20]GeneralInfo!$V$20</definedName>
    <definedName name="npwp0011">[20]GeneralInfo!$W$20</definedName>
    <definedName name="npwp0012">[20]GeneralInfo!$X$20</definedName>
    <definedName name="npwp0013">[20]GeneralInfo!$Z$20</definedName>
    <definedName name="npwp0014">[20]GeneralInfo!$AA$20</definedName>
    <definedName name="npwp0015">[20]GeneralInfo!$AB$20</definedName>
    <definedName name="npwp002">[20]GeneralInfo!$J$20</definedName>
    <definedName name="npwp003">[20]GeneralInfo!$L$20</definedName>
    <definedName name="npwp004">[20]GeneralInfo!$M$20</definedName>
    <definedName name="npwp005">[20]GeneralInfo!$N$20</definedName>
    <definedName name="npwp006">[20]GeneralInfo!$P$20</definedName>
    <definedName name="npwp007">[20]GeneralInfo!$Q$20</definedName>
    <definedName name="npwp008">[20]GeneralInfo!$R$20</definedName>
    <definedName name="npwp009">[20]GeneralInfo!$T$20</definedName>
    <definedName name="npwp01">[27]GeneralInfo!$I$4</definedName>
    <definedName name="npwp010">[20]GeneralInfo!$V$18</definedName>
    <definedName name="npwp011">[20]GeneralInfo!$W$18</definedName>
    <definedName name="npwp012">[20]GeneralInfo!$X$18</definedName>
    <definedName name="npwp013">[20]GeneralInfo!$Z$18</definedName>
    <definedName name="npwp014">[20]GeneralInfo!$AA$18</definedName>
    <definedName name="npwp015">[20]GeneralInfo!$AB$18</definedName>
    <definedName name="npwp02">[27]GeneralInfo!$K$4</definedName>
    <definedName name="npwp03">[27]GeneralInfo!$L$4</definedName>
    <definedName name="npwp04">[27]GeneralInfo!$M$4</definedName>
    <definedName name="npwp05">[27]GeneralInfo!$O$4</definedName>
    <definedName name="npwp06">[27]GeneralInfo!$P$4</definedName>
    <definedName name="npwp07">[27]GeneralInfo!$Q$4</definedName>
    <definedName name="npwp08">[27]GeneralInfo!$S$4</definedName>
    <definedName name="npwp09">[27]GeneralInfo!$U$4</definedName>
    <definedName name="npwp1">[20]GeneralInfo!$I$4</definedName>
    <definedName name="npwp10">[27]GeneralInfo!$V$4</definedName>
    <definedName name="npwp11">[27]GeneralInfo!$W$4</definedName>
    <definedName name="npwp12">[20]GeneralInfo!$X$4</definedName>
    <definedName name="npwp13">[20]GeneralInfo!$Z$4</definedName>
    <definedName name="npwp14">[20]GeneralInfo!$AA$4</definedName>
    <definedName name="npwp15">[20]GeneralInfo!$AB$4</definedName>
    <definedName name="npwp19">[20]GeneralInfo!$Z$4</definedName>
    <definedName name="npwp2">[20]GeneralInfo!$J$4</definedName>
    <definedName name="npwp3">[20]GeneralInfo!$L$4</definedName>
    <definedName name="npwp4">[20]GeneralInfo!$M$4</definedName>
    <definedName name="npwp5">[20]GeneralInfo!$N$4</definedName>
    <definedName name="npwp6">[20]GeneralInfo!$P$4</definedName>
    <definedName name="npwp7">[20]GeneralInfo!$Q$4</definedName>
    <definedName name="npwp8">[20]GeneralInfo!$R$4</definedName>
    <definedName name="npwp9">[20]GeneralInfo!$T$4</definedName>
    <definedName name="NPWPALL">'[147]Permanent info'!$W$5</definedName>
    <definedName name="nrc_papi">#N/A</definedName>
    <definedName name="NS">#REF!</definedName>
    <definedName name="NT">#REF!</definedName>
    <definedName name="NTA">#REF!</definedName>
    <definedName name="Num_Pmt_Per_Year">#N/A</definedName>
    <definedName name="O1A">#REF!</definedName>
    <definedName name="OBJQ">#REF!</definedName>
    <definedName name="OBMQ">#REF!</definedName>
    <definedName name="OCFTIT">#N/A</definedName>
    <definedName name="Oct">#REF!</definedName>
    <definedName name="officephone">[27]GeneralInfo!$Y$13</definedName>
    <definedName name="OFFICER">#REF!</definedName>
    <definedName name="offset">[27]GeneralInfo!$H$35</definedName>
    <definedName name="OK">#N/A</definedName>
    <definedName name="OLD" hidden="1">#N/A</definedName>
    <definedName name="OLDSTD">#REF!</definedName>
    <definedName name="oo">#N/A</definedName>
    <definedName name="OPA">SUMIF(#REF!,'[119]SUMMARY TOTAL'!$B1,#REF!)</definedName>
    <definedName name="opaid">'[148]FE-1771$.P1'!$AL$107</definedName>
    <definedName name="OPCTIT">#N/A</definedName>
    <definedName name="OperatingValue">#REF!</definedName>
    <definedName name="opini">#REF!</definedName>
    <definedName name="opinion">[20]GeneralInfo!$T$15</definedName>
    <definedName name="Opname">#REF!</definedName>
    <definedName name="OpUSDbal">#REF!</definedName>
    <definedName name="opv">[2]Valuation!$I$53</definedName>
    <definedName name="OR_Tambak">SUMIF(#REF!,'[119]SUMMARY TOTAL'!$B1,#REF!)</definedName>
    <definedName name="order">'[112]SUMMARY 2001'!#REF!</definedName>
    <definedName name="ORG" hidden="1">#REF!</definedName>
    <definedName name="osp">#REF!</definedName>
    <definedName name="ostl_bs">[113]bs!$C$148:$C$171,[113]bs!$C$173:$C$175</definedName>
    <definedName name="OTH_EXP">#N/A</definedName>
    <definedName name="OTHADVANCEFORINVESTMENT">#REF!</definedName>
    <definedName name="OTHADVANCEFORPURCHASE">#REF!</definedName>
    <definedName name="OTHASSETNOTUSED">#REF!</definedName>
    <definedName name="OTHBANKGUARANTEE">#REF!</definedName>
    <definedName name="OTHBONDSINGKINGFUND">#REF!</definedName>
    <definedName name="OTHBUSINESSDEVELPMENTPROJECT">#REF!</definedName>
    <definedName name="OTHDEFCHARGE">#REF!</definedName>
    <definedName name="OTHDEFERREDPROJECT">#REF!</definedName>
    <definedName name="OTHDEPOSITRECEIVABLE">#REF!</definedName>
    <definedName name="OTHDUEFROMPLASMAPROJECT">#REF!</definedName>
    <definedName name="OTHER">[149]Marshal!#REF!</definedName>
    <definedName name="Other_FH">#REF!</definedName>
    <definedName name="OTHER_INDIRECT">#REF!</definedName>
    <definedName name="OTHEREXP">[150]Marshal!$U$111</definedName>
    <definedName name="otherexpense">[55]Marshal!$Q$207</definedName>
    <definedName name="otherexpenses">[27]Marshal!$V$267</definedName>
    <definedName name="OtherIncome">'[63]FE-1770-I'!$AA$98</definedName>
    <definedName name="otherincomes">[27]Marshal!$G$279</definedName>
    <definedName name="others">[27]GeneralInfo!$Y$16</definedName>
    <definedName name="Others_Income">#N/A</definedName>
    <definedName name="othertype">[27]GeneralInfo!$Y$11</definedName>
    <definedName name="OTHGUARANTEELC">#REF!</definedName>
    <definedName name="OTHINC">'[85]CH-OV'!#REF!</definedName>
    <definedName name="OTHLOANTOEMPLOYEE">#REF!</definedName>
    <definedName name="OTHOTHER">#REF!</definedName>
    <definedName name="OTHPREOPERATINGEXPENSE">#REF!</definedName>
    <definedName name="OTHRESTRICTEDFUND">#REF!</definedName>
    <definedName name="OTHSECURITYDEPOSIT">#REF!</definedName>
    <definedName name="OTHSEEDLING">#REF!</definedName>
    <definedName name="OTHTAXREFUND">#REF!</definedName>
    <definedName name="outaccep_import">#REF!</definedName>
    <definedName name="outboundincomes">[27]GeneralInfo!$T$82</definedName>
    <definedName name="OutboundNetIncome">'[63]FE-1770-II'!$Q$69</definedName>
    <definedName name="OUTPUT">#REF!</definedName>
    <definedName name="overpaidtax">#REF!</definedName>
    <definedName name="oyt">[151]Marshal!$S$136</definedName>
    <definedName name="P">#N/A</definedName>
    <definedName name="P_H">#REF!</definedName>
    <definedName name="P_L">[132]OLDMAP!$A$1:$I$58</definedName>
    <definedName name="P1_">[49]SERV.EQ!#REF!</definedName>
    <definedName name="P1A">#REF!</definedName>
    <definedName name="Packaging">[152]Sheet1!$B$2:$D$11</definedName>
    <definedName name="Packcentre_Delivery">#REF!</definedName>
    <definedName name="PACMAN">#REF!</definedName>
    <definedName name="Page1">#N/A</definedName>
    <definedName name="PAGEALL">#REF!</definedName>
    <definedName name="PAGEBS">#REF!</definedName>
    <definedName name="PAGEIS">#REF!</definedName>
    <definedName name="PAIDUPCAPITAL">#REF!</definedName>
    <definedName name="pajak_dby_dmk">#N/A</definedName>
    <definedName name="Pajak_dibayar_di_muka">#N/A</definedName>
    <definedName name="Pakan_Rusak">SUMIF(#REF!,'[119]SUMMARY TOTAL'!$B1,#REF!)</definedName>
    <definedName name="pangkatanadjustsheet">#REF!</definedName>
    <definedName name="PANGOILRESULT">#REF!</definedName>
    <definedName name="pangproj">#REF!</definedName>
    <definedName name="PANGRUBBERRESULT">#REF!</definedName>
    <definedName name="pangruberadjust">#REF!</definedName>
    <definedName name="PART">[8]A!#REF!</definedName>
    <definedName name="PART_1">[8]A!#REF!</definedName>
    <definedName name="PART_1_1">[8]A!#REF!</definedName>
    <definedName name="PAS">#N/A</definedName>
    <definedName name="Past_Svc_Def">#REF!</definedName>
    <definedName name="Pay_Date">#N/A</definedName>
    <definedName name="Pay_Num">#N/A</definedName>
    <definedName name="paymentdatepph29">#REF!</definedName>
    <definedName name="Payroll_Account___Non_Singapore_Dollars">#REF!</definedName>
    <definedName name="Payroll_Account___Singapore_Dollars">#REF!</definedName>
    <definedName name="pbFileName">MID(CELL("filename"),FIND("[",CELL("FILENAME"))+1,(FIND("]",CELL("FILENAME")))-(FIND("[",CELL("FILENAME"))+1))</definedName>
    <definedName name="pbPrinterFormat">"\\SGB24831\P0047496 on Ne05:"</definedName>
    <definedName name="pbStartPageNumber">1</definedName>
    <definedName name="pbUpdatePageNumbering">TRUE</definedName>
    <definedName name="pc">#REF!</definedName>
    <definedName name="PData1">[1]Trf!#REF!</definedName>
    <definedName name="PData3">[1]Trf!#REF!</definedName>
    <definedName name="pdpt_ymh_dtrm">#N/A</definedName>
    <definedName name="PE">[72]Input!$D$9</definedName>
    <definedName name="PEMBELI">#N/A</definedName>
    <definedName name="PENDINGPO">'[153]PENDING PO &amp; LC'!#REF!</definedName>
    <definedName name="Penilai">'[29]J u n'!$C$13</definedName>
    <definedName name="PENJ" hidden="1">#REF!</definedName>
    <definedName name="pensionfund">[27]GeneralInfo!$Y$15</definedName>
    <definedName name="PENY">#REF!</definedName>
    <definedName name="Percentage_Adjustment">#REF!</definedName>
    <definedName name="Percentage_Adjustment_June">#REF!</definedName>
    <definedName name="period">'[82]JV Form'!$I$4</definedName>
    <definedName name="Periode">#REF!</definedName>
    <definedName name="Permata_Birama_Sakti">'[29]J u n'!$C$14</definedName>
    <definedName name="persediaan">#N/A</definedName>
    <definedName name="Persediaan__spare_part">#N/A</definedName>
    <definedName name="PERSONELCOST">'[125]P&amp;L98'!#REF!</definedName>
    <definedName name="personnelcost">[27]Marshal!$O$267</definedName>
    <definedName name="personnelcost_">[55]Marshal!$J$207</definedName>
    <definedName name="PESO">#REF!</definedName>
    <definedName name="Pesona_Bahari">'[29]A u g'!$C$11</definedName>
    <definedName name="Petty_Cash___Non_Singapore_Dollars">#REF!</definedName>
    <definedName name="Petty_Cash___Singapore_Dollars">#REF!</definedName>
    <definedName name="Petty_Cash___Vietnam_Dong">#REF!</definedName>
    <definedName name="phone">[20]GeneralInfo!$I$11</definedName>
    <definedName name="Phuc">#REF!</definedName>
    <definedName name="PInt1">[1]Trf!#REF!</definedName>
    <definedName name="PInt3">[1]Trf!#REF!</definedName>
    <definedName name="piut">#N/A</definedName>
    <definedName name="Piutang">'[7]WBS2'!#REF!</definedName>
    <definedName name="Piutang__Affiliasi">#N/A</definedName>
    <definedName name="piutang_lain">#N/A</definedName>
    <definedName name="piutang_ush">#N/A</definedName>
    <definedName name="PKBN">[154]TBM!#REF!</definedName>
    <definedName name="pl">[155]prod!$A$1:$U$21</definedName>
    <definedName name="place">[20]GeneralInfo!$O$39</definedName>
    <definedName name="PLAN92">#REF!</definedName>
    <definedName name="PLAN92_1">#REF!</definedName>
    <definedName name="PLAN92VA">#REF!</definedName>
    <definedName name="PLAN92VA_1">#REF!</definedName>
    <definedName name="PLANT_I">#REF!</definedName>
    <definedName name="Players_bfwd">#REF!</definedName>
    <definedName name="PLDMS1">[1]Trf!#REF!</definedName>
    <definedName name="PLDMS3">[1]Trf!#REF!</definedName>
    <definedName name="PLDMSo1">[1]Trf!#REF!</definedName>
    <definedName name="PLDMSo3">[1]Trf!#REF!</definedName>
    <definedName name="PLDPS1">[1]Trf!#REF!</definedName>
    <definedName name="PLDPS3">[1]Trf!#REF!</definedName>
    <definedName name="PLKAR">#REF!</definedName>
    <definedName name="PLL">#N/A</definedName>
    <definedName name="PLocMS1">[1]Trf!#REF!</definedName>
    <definedName name="PLocMS3">[1]Trf!#REF!</definedName>
    <definedName name="PLocMSo1">[1]Trf!#REF!</definedName>
    <definedName name="PLocMSo3">[1]Trf!#REF!</definedName>
    <definedName name="PLocPS1">[1]Trf!#REF!</definedName>
    <definedName name="PLocPS3">[1]Trf!#REF!</definedName>
    <definedName name="PLTI">[154]TBM!#REF!</definedName>
    <definedName name="pm">#N/A</definedName>
    <definedName name="PMCode">[156]RN_PM!$A$4:$A$440</definedName>
    <definedName name="PMF">#REF!</definedName>
    <definedName name="PML">#REF!</definedName>
    <definedName name="PMM">#REF!</definedName>
    <definedName name="PMR_Number">#REF!</definedName>
    <definedName name="PN">#REF!</definedName>
    <definedName name="Pond_Price">'[69] BEP-1999'!$E$31</definedName>
    <definedName name="Pond_Sold">[58]Assumption!#REF!</definedName>
    <definedName name="POSCODE">'[63]FE-1770.P1'!$AY$29</definedName>
    <definedName name="position">[20]GeneralInfo!$O$38</definedName>
    <definedName name="pp">#N/A</definedName>
    <definedName name="PPD" hidden="1">#REF!</definedName>
    <definedName name="ppda" hidden="1">#REF!</definedName>
    <definedName name="PPh21total">'[63]FE-1770-II'!$I$42</definedName>
    <definedName name="PPh22total">[27]GeneralInfo!$T$78</definedName>
    <definedName name="PPh23total">[27]GeneralInfo!$T$79</definedName>
    <definedName name="pph24refund">[27]GeneralInfo!$T$83</definedName>
    <definedName name="PPh24total">[27]GeneralInfo!$T$81</definedName>
    <definedName name="PPh25_02">[157]GeneralInfo!$I$5</definedName>
    <definedName name="pph25calculation">[27]GeneralInfo!$H$40</definedName>
    <definedName name="pph25calculation01">[27]GeneralInfo!$U$33</definedName>
    <definedName name="pph25calculation02">[27]GeneralInfo!$U$35</definedName>
    <definedName name="pph25calculation02amt">[114]GeneralInfo!$Y$36</definedName>
    <definedName name="pph25exstp">[27]GeneralInfo!$T$75</definedName>
    <definedName name="pph25total">[27]GeneralInfo!$T$74</definedName>
    <definedName name="PPhGvBtotal">[27]GeneralInfo!$T$80</definedName>
    <definedName name="pphlnbtotal">[27]GeneralInfo!$T$77</definedName>
    <definedName name="PPHPS22">'[158]F1771-2'!$E$36</definedName>
    <definedName name="PPHPS23">'[96]F1771-IV'!$G$36</definedName>
    <definedName name="PPHPS24">'[96]F1771-V'!$R$31</definedName>
    <definedName name="PPHPS25">#REF!</definedName>
    <definedName name="PR">#REF!</definedName>
    <definedName name="PREOP">#N/A</definedName>
    <definedName name="PREPAIDEXPENSES">#REF!</definedName>
    <definedName name="PREPAIDTAX">#REF!</definedName>
    <definedName name="Price_Farm_Feed">'[69] BEP-1999'!$E$18</definedName>
    <definedName name="Price_Farm_Fries">'[69] BEP-1999'!$E$12</definedName>
    <definedName name="Price_Prospek_Feed">'[69] BEP-1999'!$E$19</definedName>
    <definedName name="Price_Prospek_Fries">'[69] BEP-1999'!$E$13</definedName>
    <definedName name="Princ">#N/A</definedName>
    <definedName name="Print">[159]A!$A$12:$R$31</definedName>
    <definedName name="PRINT_A">#N/A</definedName>
    <definedName name="_xlnm.Print_Area" localSheetId="4">'1a. AJE Parent'!$A$1:$K$45</definedName>
    <definedName name="_xlnm.Print_Area" localSheetId="5">'2a. Jurnal Proforma Modal'!$A$1:$J$49</definedName>
    <definedName name="_xlnm.Print_Area">#REF!</definedName>
    <definedName name="PRINT_AREA_MI">#REF!</definedName>
    <definedName name="PRINT_AREA_MI___0">#REF!</definedName>
    <definedName name="PRINT_AREA_MI_1">#REF!</definedName>
    <definedName name="_xlnm.Print_Titles">#REF!</definedName>
    <definedName name="PRINT_TITLES_MI">#REF!</definedName>
    <definedName name="Print_Titles_MI_1">#REF!</definedName>
    <definedName name="print1">#REF!</definedName>
    <definedName name="PRINT2">#REF!</definedName>
    <definedName name="PrintArea">#REF!</definedName>
    <definedName name="prod">#REF!</definedName>
    <definedName name="Product">[152]StdUsageRM!#REF!</definedName>
    <definedName name="PRODUCT_COSTS">#REF!</definedName>
    <definedName name="PROJECTINPROGRESS">#REF!</definedName>
    <definedName name="promocomm">'[102]recl JV437'!$B$16:$W$40</definedName>
    <definedName name="provision">[55]Marshal!$L$207</definedName>
    <definedName name="provisions">[27]Marshal!$Q$267</definedName>
    <definedName name="proxy">[27]GeneralInfo!$S$40</definedName>
    <definedName name="PRPOBAL">#REF!</definedName>
    <definedName name="prubberadjust">#REF!</definedName>
    <definedName name="PRV3UNIT">#REF!</definedName>
    <definedName name="PRV3UNIT_1">#REF!</definedName>
    <definedName name="PRV4UNIT">#REF!</definedName>
    <definedName name="PRV4UNIT_1">#REF!</definedName>
    <definedName name="PSairtime">[133]Trf!$H$6:$Q$6</definedName>
    <definedName name="psd">'[26]FIXED COST'!#REF!</definedName>
    <definedName name="PSInt">[133]Trf!$H$16:$Q$16</definedName>
    <definedName name="PSL">#REF!</definedName>
    <definedName name="PSLD">[133]Trf!$H$13:$Q$13</definedName>
    <definedName name="PSLocal">[133]Trf!$H$10:$Q$10</definedName>
    <definedName name="pt">[27]GeneralInfo!$J$15</definedName>
    <definedName name="PT_FH">#REF!</definedName>
    <definedName name="Pulp">#REF!</definedName>
    <definedName name="Pulps">[155]prod!$A$1:$U$21</definedName>
    <definedName name="py_retained_earnings">'[81]Income Statement'!$C$33</definedName>
    <definedName name="py_share_equity">'[81]Shareholders'' Equity'!$H$14</definedName>
    <definedName name="Q">#N/A</definedName>
    <definedName name="Q_Plan">[152]Cases!$C$9:$I$237</definedName>
    <definedName name="q1_">#REF!</definedName>
    <definedName name="QROW">#REF!</definedName>
    <definedName name="QTR">#REF!</definedName>
    <definedName name="QTRR">#REF!</definedName>
    <definedName name="qtrrsp">#REF!</definedName>
    <definedName name="qtrsp">#REF!</definedName>
    <definedName name="R_Number">#REF!</definedName>
    <definedName name="RAK">#REF!</definedName>
    <definedName name="RAMLI">1</definedName>
    <definedName name="RANGE">#REF!</definedName>
    <definedName name="RAPP">#REF!</definedName>
    <definedName name="RAT">[160]Trial!#REF!</definedName>
    <definedName name="RAT_1">[161]Trial!#REF!</definedName>
    <definedName name="RATE">#N/A</definedName>
    <definedName name="rate_dep">#REF!</definedName>
    <definedName name="Rate_IDR_Dep">[58]Assumption!$E$78</definedName>
    <definedName name="Rate_USD_Dep">'[69] BEP-1999'!$E$46</definedName>
    <definedName name="Rate1">5000</definedName>
    <definedName name="Rates">#N/A</definedName>
    <definedName name="RATT">[160]Trial!#REF!</definedName>
    <definedName name="RATT_1">[161]Trial!#REF!</definedName>
    <definedName name="Raw">[152]Sheet1!$B$12:$D$28</definedName>
    <definedName name="RAWMAT">[95]RAWMAT!$A$1:$E$312</definedName>
    <definedName name="RE">#REF!</definedName>
    <definedName name="READJDUETOASSETSREVALUATION">#REF!</definedName>
    <definedName name="READJDUETOSHIFTOFDEFTAX">#REF!</definedName>
    <definedName name="READJDUETOTRANSLATIONOFBEGYEAR">#REF!</definedName>
    <definedName name="READJUSTMENT">#REF!</definedName>
    <definedName name="REAL0897.XLS" hidden="1">#REF!</definedName>
    <definedName name="real997" hidden="1">#REF!</definedName>
    <definedName name="real997.xls" hidden="1">#REF!</definedName>
    <definedName name="RECBODY">#REF!</definedName>
    <definedName name="RECEIPTS">[153]RECEIPTS!#REF!</definedName>
    <definedName name="Receivable">#N/A</definedName>
    <definedName name="Recorder">#REF!</definedName>
    <definedName name="RECTOP">#REF!</definedName>
    <definedName name="Recv.Payb.2000">'[162]BS final'!$A$3:$Y$53</definedName>
    <definedName name="red">#REF!</definedName>
    <definedName name="REE">#REF!</definedName>
    <definedName name="refund">#REF!</definedName>
    <definedName name="REK">#REF!</definedName>
    <definedName name="REKONLIPPO">#N/A</definedName>
    <definedName name="REKONSBI">#N/A</definedName>
    <definedName name="Related_Party">#REF!</definedName>
    <definedName name="rental">[55]Marshal!$D$217</definedName>
    <definedName name="rentals">#REF!</definedName>
    <definedName name="Report">#REF!</definedName>
    <definedName name="REPPROD">#REF!</definedName>
    <definedName name="Resell_Fin">#REF!</definedName>
    <definedName name="RESOURCE">#REF!</definedName>
    <definedName name="Resource_Key">#REF!</definedName>
    <definedName name="Resource_Volume">#REF!</definedName>
    <definedName name="RESPRPOBAL">#REF!</definedName>
    <definedName name="RETAINEDEARNINGS">#REF!</definedName>
    <definedName name="retc2">#REF!</definedName>
    <definedName name="retc3">#REF!</definedName>
    <definedName name="Return">'[90]OVERALL P&amp;L'!$AC$4</definedName>
    <definedName name="RETW">#REF!</definedName>
    <definedName name="Rev_Sum">#REF!</definedName>
    <definedName name="revenue">[155]prod!$A$1:$U$21</definedName>
    <definedName name="Reward">[155]prod!$A$1:$U$21</definedName>
    <definedName name="rey">'[163]F1771-III'!$R$31</definedName>
    <definedName name="RFN">#N/A</definedName>
    <definedName name="RINALDI">#REF!</definedName>
    <definedName name="RL">#REF!</definedName>
    <definedName name="rl_komperatif">#N/A</definedName>
    <definedName name="RL_PAPI">#N/A</definedName>
    <definedName name="RM">#REF!</definedName>
    <definedName name="RMEND">#REF!</definedName>
    <definedName name="RMMIS">#REF!</definedName>
    <definedName name="RMPURI">#REF!</definedName>
    <definedName name="RMPURL">#REF!</definedName>
    <definedName name="RMR_Number">#REF!</definedName>
    <definedName name="RN_Total">[152]StdUsageRM!#REF!</definedName>
    <definedName name="RN_TotalPM">[164]TotalReqPM!$C$6:$C$387</definedName>
    <definedName name="roa">#REF!</definedName>
    <definedName name="rollforward">'[136]Account Payable:Revenue (10)'!$F$13:$H$47</definedName>
    <definedName name="ROMI_PER_CATB4">#REF!</definedName>
    <definedName name="row">#REF!</definedName>
    <definedName name="royalties">#REF!</definedName>
    <definedName name="RPE">#REF!</definedName>
    <definedName name="Rudy_Soetadi">'[41]M a y'!$C$31</definedName>
    <definedName name="RUGI_LABA">#N/A</definedName>
    <definedName name="RUGILABA">#N/A</definedName>
    <definedName name="RUGILABA1">#N/A</definedName>
    <definedName name="RUGILABA2">#N/A</definedName>
    <definedName name="rupiah">[27]GeneralInfo!$J$21</definedName>
    <definedName name="ruuu">[155]prod!$A$1:$U$21</definedName>
    <definedName name="RV">#REF!</definedName>
    <definedName name="RVCOL">#REF!</definedName>
    <definedName name="RVROW">#REF!</definedName>
    <definedName name="Rx_ETHICAL__PT_BII">#REF!</definedName>
    <definedName name="Rx_ETHICAL__PT_BII_1">#REF!</definedName>
    <definedName name="Rx_HOSPITAL___PT_BII">#REF!</definedName>
    <definedName name="Rx_HOSPITAL___PT_BII_1">#REF!</definedName>
    <definedName name="s">#N/A</definedName>
    <definedName name="S_AcctDes">#N/A</definedName>
    <definedName name="S_Adjust">#N/A</definedName>
    <definedName name="S_Adjust_Data">#N/A</definedName>
    <definedName name="S_Adjust_GT">#N/A</definedName>
    <definedName name="S_AJE_Tot">#N/A</definedName>
    <definedName name="S_AJE_Tot_Data">#N/A</definedName>
    <definedName name="S_AJE_Tot_GT">#N/A</definedName>
    <definedName name="S_Class">#REF!</definedName>
    <definedName name="S_CompNum">#N/A</definedName>
    <definedName name="S_CY_Beg">#N/A</definedName>
    <definedName name="S_CY_Beg_Data">#N/A</definedName>
    <definedName name="S_CY_Beg_GT">#N/A</definedName>
    <definedName name="S_CY_End">#N/A</definedName>
    <definedName name="S_CY_End_Data">#N/A</definedName>
    <definedName name="S_CY_End_GT">#N/A</definedName>
    <definedName name="S_Diff_Amt">#N/A</definedName>
    <definedName name="S_Diff_Pct">#N/A</definedName>
    <definedName name="S_GrpNum">#N/A</definedName>
    <definedName name="S_Headings">#N/A</definedName>
    <definedName name="S_KeyValue">#N/A</definedName>
    <definedName name="S_PY_End">#N/A</definedName>
    <definedName name="S_PY_End_Data">#N/A</definedName>
    <definedName name="S_PY_End_GT">#N/A</definedName>
    <definedName name="S_RJE_Tot">#N/A</definedName>
    <definedName name="S_RJE_Tot_Data">#N/A</definedName>
    <definedName name="S_RJE_Tot_GT">#N/A</definedName>
    <definedName name="S_RowNum">#N/A</definedName>
    <definedName name="SAirtime">[133]Trf!$H$5:$Q$5</definedName>
    <definedName name="salad">'[26]FIXED COST'!#REF!</definedName>
    <definedName name="SALAD1">[14]ANALYSIS!$R$11:$AR$51</definedName>
    <definedName name="Saldo">[38]SAA!$D$9:$G$132</definedName>
    <definedName name="SALE">#N/A</definedName>
    <definedName name="sales">[43]A!$K$111:$IN$7865</definedName>
    <definedName name="sales_1">[165]A!$K$111:$IN$7865</definedName>
    <definedName name="salfeb">'[166]Journal Template'!$R$43</definedName>
    <definedName name="SALREP">#REF!</definedName>
    <definedName name="Samakarya">'[29]M a r'!$C$17</definedName>
    <definedName name="sampl" hidden="1">#REF!</definedName>
    <definedName name="Sara_Lee">'[41]J u l'!$C$24</definedName>
    <definedName name="sasas">#REF!</definedName>
    <definedName name="sasasa">#REF!</definedName>
    <definedName name="sasasa_1">#REF!</definedName>
    <definedName name="SATU">#N/A</definedName>
    <definedName name="Savings_Account___Non_Singapore_Dollars">#REF!</definedName>
    <definedName name="Savings_Account___Singapore_Dollars">#REF!</definedName>
    <definedName name="sby">#N/A</definedName>
    <definedName name="sbyarif">#N/A</definedName>
    <definedName name="SC">[123]Data!$C$3:$C$17</definedName>
    <definedName name="SC_BANK">SUMIF(#REF!,'[119]SUMMARY TOTAL'!$B1,#REF!)</definedName>
    <definedName name="SC_INTI">SUMIF(#REF!,'[119]SUMMARY TOTAL'!$B1,#REF!)</definedName>
    <definedName name="Sched_Pay">#N/A</definedName>
    <definedName name="Scheduled_Extra_Payments">#N/A</definedName>
    <definedName name="Scheduled_Interest_Rate">#N/A</definedName>
    <definedName name="Scheduled_Monthly_Payment">#N/A</definedName>
    <definedName name="school">#REF!</definedName>
    <definedName name="SCS">[123]Data!$C$3:$C$18</definedName>
    <definedName name="SD" hidden="1">#N/A</definedName>
    <definedName name="sdasdasd">#REF!</definedName>
    <definedName name="sdf">#N/A</definedName>
    <definedName name="sdfsd">SUM(KBB_ADM,KBB_CERUKAN,KBB_I_Jasa,KBB_INTEREST,KBB_LATEFEE,KBB_OR_B,KBB_POKOK,KBB_SBLM,KBB_TAMBAK)</definedName>
    <definedName name="sdfsfsdaf">#REF!</definedName>
    <definedName name="SEBELAS">#N/A</definedName>
    <definedName name="SEBELASA">#N/A</definedName>
    <definedName name="SECURITIESPAYABLE">#REF!</definedName>
    <definedName name="see">#N/A</definedName>
    <definedName name="SEL">#REF!</definedName>
    <definedName name="SELECTION">#REF!</definedName>
    <definedName name="SELECTOR">#REF!</definedName>
    <definedName name="SELF_MEDICATION___PT_BII">#REF!</definedName>
    <definedName name="SELF_MEDICATION___PT_BII_1">#REF!</definedName>
    <definedName name="SelfPaidTax">'[124]FE-1770.P1'!$AL$103</definedName>
    <definedName name="SEMBILAN">#N/A</definedName>
    <definedName name="SEMBILANBELAS">#N/A</definedName>
    <definedName name="SEMBILANBELASA">#N/A</definedName>
    <definedName name="Sent">#REF!</definedName>
    <definedName name="Sep">#REF!</definedName>
    <definedName name="sept">#N/A</definedName>
    <definedName name="SEPULUH">#N/A</definedName>
    <definedName name="SEPULUHA">#N/A</definedName>
    <definedName name="service">[27]GeneralInfo!$Y$10</definedName>
    <definedName name="sewa">#REF!</definedName>
    <definedName name="SF">#N/A</definedName>
    <definedName name="SFCOL">#REF!</definedName>
    <definedName name="SFROW">#REF!</definedName>
    <definedName name="SGD">#REF!</definedName>
    <definedName name="SHEET1">#REF!</definedName>
    <definedName name="SHIFT">'[112]SUMMARY 2001'!#REF!</definedName>
    <definedName name="SHORTERMINVESTMENT">#REF!</definedName>
    <definedName name="SHORTERMLOAN">#REF!</definedName>
    <definedName name="SI">'[29]J u l'!$C$14</definedName>
    <definedName name="SICIND">#N/A</definedName>
    <definedName name="signatory">[20]GeneralInfo!$O$37</definedName>
    <definedName name="signdate">#REF!</definedName>
    <definedName name="signername">[27]GeneralInfo!$O$42</definedName>
    <definedName name="signplace">[27]GeneralInfo!$O$43</definedName>
    <definedName name="siklus_sukses_0">'[167]Individual Gross Profit J - Aug'!$F$248</definedName>
    <definedName name="siklus_sukses_100">'[167]Individual Gross Profit J - Aug'!$F$3851</definedName>
    <definedName name="SILANG_CR">#N/A</definedName>
    <definedName name="SILANG_DR">#N/A</definedName>
    <definedName name="Silverio">#REF!</definedName>
    <definedName name="simadjust">#REF!</definedName>
    <definedName name="SIMPRESULT">#REF!</definedName>
    <definedName name="SInt">[133]Trf!$H$15:$Q$15</definedName>
    <definedName name="sip">#N/A</definedName>
    <definedName name="sisih_piutang">#N/A</definedName>
    <definedName name="skhal1">#N/A</definedName>
    <definedName name="skhal2">#N/A</definedName>
    <definedName name="skhal3">#N/A</definedName>
    <definedName name="skhal4">#N/A</definedName>
    <definedName name="skhal5">#N/A</definedName>
    <definedName name="skhal6">#N/A</definedName>
    <definedName name="skhal7">#N/A</definedName>
    <definedName name="SLD">[133]Trf!$H$12:$Q$12</definedName>
    <definedName name="slm">[27]GeneralInfo!$V$21</definedName>
    <definedName name="SLocal">[133]Trf!$H$9:$Q$9</definedName>
    <definedName name="solver_adj" hidden="1">'[168]PL (MONTHLY)'!#REF!</definedName>
    <definedName name="solver_lin" hidden="1">0</definedName>
    <definedName name="solver_num" hidden="1">0</definedName>
    <definedName name="solver_opt" hidden="1">'[168]PL (MONTHLY)'!#REF!</definedName>
    <definedName name="solver_tmp" hidden="1">'[168]PL (MONTHLY)'!#REF!</definedName>
    <definedName name="solver_typ" hidden="1">3</definedName>
    <definedName name="solver_val" hidden="1">0</definedName>
    <definedName name="SOURCEPRNT">#N/A</definedName>
    <definedName name="SOURCETIT">#N/A</definedName>
    <definedName name="SP_Fin">#REF!</definedName>
    <definedName name="SP_LC">#REF!</definedName>
    <definedName name="SP_VSAT">#REF!</definedName>
    <definedName name="SPARE_PARTS">#REF!</definedName>
    <definedName name="Spec">#REF!</definedName>
    <definedName name="Speed_Sandwich">[131]Source!$B$25:$D$48</definedName>
    <definedName name="Speed_SL">[127]Source!$A$17:$C$18</definedName>
    <definedName name="Speed_SS">[127]Source!$A$15:$C$16</definedName>
    <definedName name="SPT">[8]A!#REF!</definedName>
    <definedName name="SPT_1">[8]A!#REF!</definedName>
    <definedName name="SPT_1_1">[8]A!#REF!</definedName>
    <definedName name="SpyralCookProduct">[78]ProductionTarget50Pct!#REF!</definedName>
    <definedName name="SR">'[69] BEP-1999'!$E$33</definedName>
    <definedName name="ss">#N/A</definedName>
    <definedName name="ssppph29">[27]GeneralInfo!$S$38</definedName>
    <definedName name="sss">#REF!</definedName>
    <definedName name="SSSS" hidden="1">#REF!</definedName>
    <definedName name="ST_1">#REF!</definedName>
    <definedName name="ST_2">#REF!</definedName>
    <definedName name="ST_3">#REF!</definedName>
    <definedName name="StaffList">#N/A</definedName>
    <definedName name="StaffName">#N/A</definedName>
    <definedName name="stan">'[101]stan(2)'!$A$9:$AY$124</definedName>
    <definedName name="STANDARD_ROW">#REF!</definedName>
    <definedName name="startyear">[27]GeneralInfo!$P$25</definedName>
    <definedName name="statement">#REF!</definedName>
    <definedName name="STD">#REF!</definedName>
    <definedName name="STDC">#REF!</definedName>
    <definedName name="STDPROD">#REF!</definedName>
    <definedName name="STE">#REF!</definedName>
    <definedName name="STFTI">[54]Marshal00!#REF!</definedName>
    <definedName name="STL">#REF!</definedName>
    <definedName name="STOCK">#N/A</definedName>
    <definedName name="STSI">'[29]A p r'!$C$28</definedName>
    <definedName name="Sub_Class2">[127]Utlz03!$C$19:$C$367</definedName>
    <definedName name="SUB_JN">#N/A</definedName>
    <definedName name="Subclass">[31]Data!$B$3:$B$18</definedName>
    <definedName name="subs">#REF!</definedName>
    <definedName name="SUMBODY">#REF!</definedName>
    <definedName name="SUMMARY">#REF!</definedName>
    <definedName name="summarybranches">#REF!</definedName>
    <definedName name="summaryofficers">#REF!</definedName>
    <definedName name="summarypph22">#REF!</definedName>
    <definedName name="summarypph23">#REF!</definedName>
    <definedName name="summarypph24">#REF!</definedName>
    <definedName name="summarypph25">#REF!</definedName>
    <definedName name="summarypphgvb">#REF!</definedName>
    <definedName name="summaryrecipients">#REF!</definedName>
    <definedName name="summaryshareholders">#REF!</definedName>
    <definedName name="SUMTOP">#REF!</definedName>
    <definedName name="Suryaraya">'[29]A p r'!$C$29</definedName>
    <definedName name="susan">"Comment 15"</definedName>
    <definedName name="swap">#REF!</definedName>
    <definedName name="SWAP_FH">#REF!</definedName>
    <definedName name="swds">#N/A</definedName>
    <definedName name="SWI_LC">#REF!</definedName>
    <definedName name="SWI_VSAT">#REF!</definedName>
    <definedName name="SWP_20">#REF!</definedName>
    <definedName name="Syn_USD_Rate">'[69] BEP-1999'!$E$53</definedName>
    <definedName name="T">#N/A</definedName>
    <definedName name="T_ACCOUNT">#N/A</definedName>
    <definedName name="T_Batch">#REF!</definedName>
    <definedName name="T239q93">#REF!</definedName>
    <definedName name="TA">#N/A</definedName>
    <definedName name="TABEL">#N/A</definedName>
    <definedName name="TABELCUST">#REF!</definedName>
    <definedName name="Table_Eff_Line">[127]Source!$A$1:$C$5</definedName>
    <definedName name="TAGIHAN_LAINNYA">#N/A</definedName>
    <definedName name="taiwan">#REF!</definedName>
    <definedName name="talangadjust">#REF!</definedName>
    <definedName name="talangrubberadjust">#REF!</definedName>
    <definedName name="tanrekadjust">#REF!</definedName>
    <definedName name="TargetStatus">#N/A</definedName>
    <definedName name="TAX">#REF!</definedName>
    <definedName name="tax_payables">#N/A</definedName>
    <definedName name="taxableincome">[144]Marshal!#REF!</definedName>
    <definedName name="taxdue">[27]Marshal!$L$275</definedName>
    <definedName name="TaxDueMinusTaxCredits">'[124]FE-1770.P1'!$AL$89</definedName>
    <definedName name="taxdueorpaidabroad">[27]GeneralInfo!$T$84</definedName>
    <definedName name="taxrate">#REF!</definedName>
    <definedName name="TaxTV">10%</definedName>
    <definedName name="TaxXL">5%</definedName>
    <definedName name="TB_WBS1">#REF!</definedName>
    <definedName name="TB_WBS2">#REF!</definedName>
    <definedName name="TBKFI">[169]TB!$A$1:$IV$65536</definedName>
    <definedName name="tblJournalEntries">#REF!</definedName>
    <definedName name="tblJournalEntries_1">#REF!</definedName>
    <definedName name="tblPGCC">#REF!</definedName>
    <definedName name="tblPGCC_1">#REF!</definedName>
    <definedName name="TBM">#REF!</definedName>
    <definedName name="TBWBS1">#REF!</definedName>
    <definedName name="TBWBS2">#REF!</definedName>
    <definedName name="TBWPL">#REF!</definedName>
    <definedName name="TECH_PERF">#REF!</definedName>
    <definedName name="Temp">'[170]RLper-Item'!#REF!</definedName>
    <definedName name="TERBILANG">#REF!</definedName>
    <definedName name="TerminalValue">#REF!</definedName>
    <definedName name="TES" hidden="1">#N/A</definedName>
    <definedName name="TEST">#REF!</definedName>
    <definedName name="TEST0">#N/A</definedName>
    <definedName name="TEST1">#N/A</definedName>
    <definedName name="TEST2">[10]Sheet1!$A$2003:$Q$4002</definedName>
    <definedName name="TEST3">[10]Sheet1!$A$4003:$Q$5215</definedName>
    <definedName name="TESTHKEY">#N/A</definedName>
    <definedName name="TESTKEYS">#N/A</definedName>
    <definedName name="TESTVKEY">#N/A</definedName>
    <definedName name="tetra">#REF!</definedName>
    <definedName name="TextRefCopy1">#REF!</definedName>
    <definedName name="TextRefCopy10">#REF!</definedName>
    <definedName name="TextRefCopy11">'[171]NR - MTM'!#REF!</definedName>
    <definedName name="TextRefCopy12">'[171]NR - MTM'!#REF!</definedName>
    <definedName name="TextRefCopy13">'[171]NR - MTM'!#REF!</definedName>
    <definedName name="TextRefCopy14">'[171]NR - MTM'!#REF!</definedName>
    <definedName name="TextRefCopy16">'[171]NR - MTM'!#REF!</definedName>
    <definedName name="TextRefCopy17">'[171]NR - MTM'!#REF!</definedName>
    <definedName name="TextRefCopy18">'[171]NR - MTM'!#REF!</definedName>
    <definedName name="TextRefCopy19">'[171]NR - MTM'!#REF!</definedName>
    <definedName name="TextRefCopy2">[172]Notes!#REF!</definedName>
    <definedName name="TextRefCopy20">'[171]NR - MTM'!#REF!</definedName>
    <definedName name="TextRefCopy21">'[171]NR - MTM'!#REF!</definedName>
    <definedName name="TextRefCopy22">'[171]NR - MTM'!#REF!</definedName>
    <definedName name="TextRefCopy23">'[171]NR - MTM'!#REF!</definedName>
    <definedName name="TextRefCopy24">'[171]NR - MTM'!#REF!</definedName>
    <definedName name="TextRefCopy25">'[171]NR - MTM'!#REF!</definedName>
    <definedName name="TextRefCopy26">'[171]NR - MTM'!#REF!</definedName>
    <definedName name="TextRefCopy3">#REF!</definedName>
    <definedName name="TextRefCopy4">#REF!</definedName>
    <definedName name="TextRefCopy5">#REF!</definedName>
    <definedName name="TextRefCopy6">#REF!</definedName>
    <definedName name="TextRefCopy7">#REF!</definedName>
    <definedName name="TextRefCopy8">#REF!</definedName>
    <definedName name="TextRefCopy9">#REF!</definedName>
    <definedName name="TextRefCopyRangeCount" hidden="1">2</definedName>
    <definedName name="TGL">#N/A</definedName>
    <definedName name="TGLPER">#N/A</definedName>
    <definedName name="Thinh">#REF!</definedName>
    <definedName name="TIGA">#N/A</definedName>
    <definedName name="TIGABELAS">#N/A</definedName>
    <definedName name="TIGABELASA">#N/A</definedName>
    <definedName name="TIGAPULUH">#N/A</definedName>
    <definedName name="TIGAPULUHDUA">#N/A</definedName>
    <definedName name="TIGAPULUHEMPAT">#N/A</definedName>
    <definedName name="TIGAPULUHENAM">#N/A</definedName>
    <definedName name="TIGAPULUHLIMA">#N/A</definedName>
    <definedName name="TIGAPULUHSATU">#N/A</definedName>
    <definedName name="TIGAPULUHTIGA">#N/A</definedName>
    <definedName name="Time_Deposits___Non_Singapore_Dollars">#REF!</definedName>
    <definedName name="Time_Deposits___Singapore_Dollars">#REF!</definedName>
    <definedName name="Ting_Tai">'[41]A u g'!$C$20</definedName>
    <definedName name="tit">#N/A</definedName>
    <definedName name="TITLE">#REF!</definedName>
    <definedName name="title_wbs1">#N/A</definedName>
    <definedName name="title_wbs2">#N/A</definedName>
    <definedName name="title_wpl">#N/A</definedName>
    <definedName name="tlp_rmh">[75]Accrual!#REF!</definedName>
    <definedName name="tmon">[173]t!$J$13:$V$112</definedName>
    <definedName name="todate">#REF!</definedName>
    <definedName name="Tonase_Harv">'[69] BEP-1999'!$E$32</definedName>
    <definedName name="TOPAPR">#REF!</definedName>
    <definedName name="TOPCC">#REF!</definedName>
    <definedName name="topmanager">[27]GeneralInfo!$I$11</definedName>
    <definedName name="TOPPROD">#REF!</definedName>
    <definedName name="TOPQC">#REF!</definedName>
    <definedName name="TOPRIS">#REF!</definedName>
    <definedName name="TOPSTA">#REF!</definedName>
    <definedName name="TOPSUM">#REF!</definedName>
    <definedName name="TOPSUM1">#REF!</definedName>
    <definedName name="TOPVAL">#REF!</definedName>
    <definedName name="TOPWIP">#REF!</definedName>
    <definedName name="TOT">#REF!</definedName>
    <definedName name="Total">[152]StdUsageRM!#REF!</definedName>
    <definedName name="Total___Labour___Benefits">#REF!</definedName>
    <definedName name="Total___Others">#REF!</definedName>
    <definedName name="Total___Overhead">#REF!</definedName>
    <definedName name="TOTAL___PT_BII">#REF!</definedName>
    <definedName name="TOTAL___PT_BII_1">#REF!</definedName>
    <definedName name="Total___Selling_Expenses">#REF!</definedName>
    <definedName name="Total_Adjustment">#REF!</definedName>
    <definedName name="total_Adjustment_June">#REF!</definedName>
    <definedName name="Total_Akm._Penyusutan">#N/A</definedName>
    <definedName name="Total_Harga_perolehan">#N/A</definedName>
    <definedName name="Total_Interest">#N/A</definedName>
    <definedName name="Total_Pay">#N/A</definedName>
    <definedName name="TotalHargaPerolehan_Bangunan">'[174]TAX LIST'!$I$12</definedName>
    <definedName name="TotalHargaPerolehan_GolonganI">'[174]TAX LIST'!$I$497</definedName>
    <definedName name="TotalHargaPerolehan_GolonganII">'[174]TAX LIST'!$I$837</definedName>
    <definedName name="TotalNilaiBukuAwalTahun_Bangunan">'[174]TAX LIST'!$M$12</definedName>
    <definedName name="TotalNilaiBukuAwalTahun_GolonganI">'[174]TAX LIST'!$M$497</definedName>
    <definedName name="TotalNilaiBukuAwalTahun_GolonganII">'[175]TAX LIST'!$M$837</definedName>
    <definedName name="TotalPenambahan_Bangunan">'[176]TAX LIST'!$J$12</definedName>
    <definedName name="TotalPenambahan_GolonganI">'[176]TAX LIST'!$J$497</definedName>
    <definedName name="TotalPenambahan_GolonganII">'[176]TAX LIST'!$J$837</definedName>
    <definedName name="TotalPengurangan_Bangunan">'[176]TAX LIST'!$K$12</definedName>
    <definedName name="TotalPengurangan_GolonganI">'[176]TAX LIST'!$K$497</definedName>
    <definedName name="TotalPengurangan_GolonganII">'[176]TAX LIST'!$K$837</definedName>
    <definedName name="TotalPenyusutan_Bangunan">'[176]TAX LIST'!$N$12</definedName>
    <definedName name="TotalPenyusutan_GolonganI">'[176]TAX LIST'!$N$497</definedName>
    <definedName name="TotalPenyusutan_GolonganII">'[176]TAX LIST'!$N$837</definedName>
    <definedName name="tr">SUMIF([177]HAS04RND!$A$1:$A$3296,#REF!,[177]HAS04RND!$B$1:$B$3296)</definedName>
    <definedName name="TR_CPB">SUMIF(#REF!,'[119]SUMMARY TOTAL'!$B1,#REF!)</definedName>
    <definedName name="TR_CPI">SUMIF(#REF!,'[119]SUMMARY TOTAL'!$B1,#REF!)</definedName>
    <definedName name="trade_receivable">#N/A</definedName>
    <definedName name="TRADING">[27]GeneralInfo!$Y$8</definedName>
    <definedName name="TRANS">#REF!</definedName>
    <definedName name="Trans_Transaction_Exp">#REF!</definedName>
    <definedName name="Transactionbefore05015">#REF!</definedName>
    <definedName name="TransationExportExcel">#REF!</definedName>
    <definedName name="TransExportbyDate">#REF!</definedName>
    <definedName name="Transport">#REF!</definedName>
    <definedName name="TRFDQ">#REF!</definedName>
    <definedName name="TRFDQ1">#REF!</definedName>
    <definedName name="TRFSQ1">#REF!</definedName>
    <definedName name="Tri">#REF!</definedName>
    <definedName name="TRIAL">#N/A</definedName>
    <definedName name="Trial_Balance">'[178]Trial Bal'!$A$11:$AA$1661</definedName>
    <definedName name="TRIALAUG_Sheet2_List">#N/A</definedName>
    <definedName name="Trinh">#REF!</definedName>
    <definedName name="trrht">#N/A</definedName>
    <definedName name="TSM">#REF!</definedName>
    <definedName name="TUJUH">#N/A</definedName>
    <definedName name="TUJUHBELAS">#N/A</definedName>
    <definedName name="tumbuh">'[2]#REF'!$K$14</definedName>
    <definedName name="turnover">[27]Marshal!$G$271</definedName>
    <definedName name="TV">[2]Valuation!$I$61</definedName>
    <definedName name="tx">'[136]Account Payable:Revenue (10)'!$I$13:$I$47</definedName>
    <definedName name="TY">#REF!</definedName>
    <definedName name="TypeOfLinkage">#N/A</definedName>
    <definedName name="TYRES">#REF!</definedName>
    <definedName name="uang_muka">#N/A</definedName>
    <definedName name="udin1">#REF!</definedName>
    <definedName name="udin10">#REF!</definedName>
    <definedName name="udin11">#REF!</definedName>
    <definedName name="udin13">#REF!</definedName>
    <definedName name="udin14">#REF!</definedName>
    <definedName name="udin15">#REF!</definedName>
    <definedName name="udin16">#REF!</definedName>
    <definedName name="udin17">#REF!</definedName>
    <definedName name="udin19">#REF!</definedName>
    <definedName name="udin2">#REF!</definedName>
    <definedName name="udin20">#REF!</definedName>
    <definedName name="udin3">#REF!</definedName>
    <definedName name="udin4">#REF!</definedName>
    <definedName name="udin5">#REF!</definedName>
    <definedName name="udin8">#REF!</definedName>
    <definedName name="udin9">#REF!</definedName>
    <definedName name="UGB">'[29]M a y'!$C$27</definedName>
    <definedName name="UM">[79]Data!$D$3:$D$7</definedName>
    <definedName name="unaudit">[20]GeneralInfo!$O$15</definedName>
    <definedName name="uncollectibles">[27]Marshal!$R$267</definedName>
    <definedName name="UNEARNEDINCOME">#REF!</definedName>
    <definedName name="UNIT">'[112]SUMMARY 2001'!#REF!</definedName>
    <definedName name="UNREALIZEDPROFIT">#REF!</definedName>
    <definedName name="Untitled">#REF!</definedName>
    <definedName name="UOM">[17]Data!$C$3:$C$8</definedName>
    <definedName name="URAIAN">#REF!</definedName>
    <definedName name="urut_bm_ppn_pph_22">#REF!</definedName>
    <definedName name="US">#REF!</definedName>
    <definedName name="usageytd">#REF!</definedName>
    <definedName name="USC_LC">#N/A</definedName>
    <definedName name="USD">#REF!</definedName>
    <definedName name="USDRcpt">#REF!</definedName>
    <definedName name="viai01">[27]GeneralInfo!$L$90</definedName>
    <definedName name="viai02">[27]GeneralInfo!$L$91</definedName>
    <definedName name="viai03">[27]GeneralInfo!$L$92</definedName>
    <definedName name="viai04">[27]GeneralInfo!$L$93</definedName>
    <definedName name="viai05">[27]GeneralInfo!$L$94</definedName>
    <definedName name="viai06">[27]GeneralInfo!$L$95</definedName>
    <definedName name="viai07">[27]GeneralInfo!$L$96</definedName>
    <definedName name="viai08">[27]GeneralInfo!$L$97</definedName>
    <definedName name="viai09">[27]GeneralInfo!$L$98</definedName>
    <definedName name="viai10">[27]GeneralInfo!$L$99</definedName>
    <definedName name="viai11">[27]GeneralInfo!$L$100</definedName>
    <definedName name="viai12">[27]GeneralInfo!$L$101</definedName>
    <definedName name="viai13">[27]GeneralInfo!$L$102</definedName>
    <definedName name="viai14">[27]GeneralInfo!$L$103</definedName>
    <definedName name="viai15">[27]GeneralInfo!$L$104</definedName>
    <definedName name="viai16">[27]GeneralInfo!$L$105</definedName>
    <definedName name="viaitotal">[114]GeneralInfo!$L$107</definedName>
    <definedName name="viap11">[27]GeneralInfo!$V$100</definedName>
    <definedName name="viap12">[27]GeneralInfo!$V$101</definedName>
    <definedName name="viap13">[27]GeneralInfo!$V$102</definedName>
    <definedName name="viap14">[27]GeneralInfo!$V$103</definedName>
    <definedName name="viap15">[27]GeneralInfo!$V$104</definedName>
    <definedName name="viap16">[27]GeneralInfo!$V$105</definedName>
    <definedName name="viar01">[27]GeneralInfo!$P$90</definedName>
    <definedName name="viar02">[27]GeneralInfo!$P$91</definedName>
    <definedName name="viar03">[27]GeneralInfo!$P$92</definedName>
    <definedName name="viar04">[27]GeneralInfo!$P$93</definedName>
    <definedName name="viar05">[27]GeneralInfo!$P$94</definedName>
    <definedName name="viar06">[27]GeneralInfo!$P$95</definedName>
    <definedName name="viar07">[27]GeneralInfo!$P$96</definedName>
    <definedName name="viar08">[27]GeneralInfo!$P$97</definedName>
    <definedName name="viar09">[27]GeneralInfo!$P$98</definedName>
    <definedName name="viar10">[27]GeneralInfo!$P$99</definedName>
    <definedName name="viar11">[27]GeneralInfo!$P$100</definedName>
    <definedName name="viar12">[27]GeneralInfo!$P$101</definedName>
    <definedName name="viar13">[27]GeneralInfo!$P$102</definedName>
    <definedName name="viar14">[27]GeneralInfo!$P$103</definedName>
    <definedName name="viar15">[27]GeneralInfo!$P$104</definedName>
    <definedName name="viar16">[27]GeneralInfo!$P$105</definedName>
    <definedName name="viaw01">[27]GeneralInfo!$Q$90</definedName>
    <definedName name="viaw02">[27]GeneralInfo!$Q$91</definedName>
    <definedName name="viaw03">[27]GeneralInfo!$Q$92</definedName>
    <definedName name="viaw04">[27]GeneralInfo!$Q$93</definedName>
    <definedName name="viaw05">[27]GeneralInfo!$Q$94</definedName>
    <definedName name="viaw06">[27]GeneralInfo!$Q$95</definedName>
    <definedName name="viaw07">[27]GeneralInfo!$Q$96</definedName>
    <definedName name="viaw08">[27]GeneralInfo!$Q$97</definedName>
    <definedName name="viaw09">[27]GeneralInfo!$Q$98</definedName>
    <definedName name="viaw10">[27]GeneralInfo!$Q$99</definedName>
    <definedName name="viaw11">[27]GeneralInfo!$Q$100</definedName>
    <definedName name="viaw12">[27]GeneralInfo!$Q$101</definedName>
    <definedName name="viaw13">[27]GeneralInfo!$Q$102</definedName>
    <definedName name="viaw14">[27]GeneralInfo!$Q$103</definedName>
    <definedName name="viaw15">[27]GeneralInfo!$Q$104</definedName>
    <definedName name="viaw16">[27]GeneralInfo!$Q$105</definedName>
    <definedName name="vibtotal">[114]GeneralInfo!$L$119</definedName>
    <definedName name="VOLSOP">#REF!</definedName>
    <definedName name="warehouse">#REF!</definedName>
    <definedName name="Water_Price">'[69] BEP-1999'!$E$28</definedName>
    <definedName name="WBALB">#REF!</definedName>
    <definedName name="WBALO">#REF!</definedName>
    <definedName name="WCKDE">#REF!</definedName>
    <definedName name="WCKDF">#REF!</definedName>
    <definedName name="WCLR">#REF!</definedName>
    <definedName name="WCNC">#REF!</definedName>
    <definedName name="WCNSD">#REF!</definedName>
    <definedName name="WDKDE">#REF!</definedName>
    <definedName name="WDKDF">#REF!</definedName>
    <definedName name="WDLR">#REF!</definedName>
    <definedName name="WDNC">#REF!</definedName>
    <definedName name="WDNSD">#REF!</definedName>
    <definedName name="week1">#REF!</definedName>
    <definedName name="week2">#REF!</definedName>
    <definedName name="week3">#REF!</definedName>
    <definedName name="week4">#REF!</definedName>
    <definedName name="week5">#REF!</definedName>
    <definedName name="week6">#REF!</definedName>
    <definedName name="Westerngeco_ind">'[29]A u g'!$C$30</definedName>
    <definedName name="whole">#REF!</definedName>
    <definedName name="WHRS1">#REF!</definedName>
    <definedName name="WHRS2">#REF!</definedName>
    <definedName name="wip">#REF!</definedName>
    <definedName name="WJ_1">#REF!</definedName>
    <definedName name="WJ_2">#REF!</definedName>
    <definedName name="WJ_3">#REF!</definedName>
    <definedName name="WON">#REF!</definedName>
    <definedName name="WORKCENTER">#REF!</definedName>
    <definedName name="wpaddress01">[20]GeneralInfo!$I$6</definedName>
    <definedName name="wpaddress02">[20]GeneralInfo!$I$7</definedName>
    <definedName name="wpaddress03">[20]GeneralInfo!$I$8</definedName>
    <definedName name="WPBita">#REF!</definedName>
    <definedName name="WPL">#REF!</definedName>
    <definedName name="wpname">[20]GeneralInfo!$I$5</definedName>
    <definedName name="ws">#REF!</definedName>
    <definedName name="WSFL">#REF!</definedName>
    <definedName name="WSFR">#REF!</definedName>
    <definedName name="WSHED">#REF!</definedName>
    <definedName name="wvDataEnd">#REF!</definedName>
    <definedName name="wvDataEnd_1">#REF!</definedName>
    <definedName name="wvDataStart">#REF!</definedName>
    <definedName name="wvDataStart_1">#REF!</definedName>
    <definedName name="wvDateEntered">#REF!</definedName>
    <definedName name="wvDateEntered_1">#REF!</definedName>
    <definedName name="wvJournalNo">#REF!</definedName>
    <definedName name="wvJournalNo_1">#REF!</definedName>
    <definedName name="wvLineNumber">#REF!</definedName>
    <definedName name="wvLineNumber_1">#REF!</definedName>
    <definedName name="wvTotalCredit">'[179]Client Aje'!$S$109</definedName>
    <definedName name="wvTotalDebit">'[179]Client Aje'!$R$109</definedName>
    <definedName name="wvttlcrdt">'[180]Journal Template'!$S$43</definedName>
    <definedName name="wvUserName">#REF!</definedName>
    <definedName name="wvUserName_1">#REF!</definedName>
    <definedName name="ww">#N/A</definedName>
    <definedName name="x">'[44]instalasi disp Mei'!#REF!</definedName>
    <definedName name="X1A">#REF!</definedName>
    <definedName name="XRefActiveRow" hidden="1">#N/A</definedName>
    <definedName name="XRefColumnsCount" hidden="1">4</definedName>
    <definedName name="XRefPaste1Row" hidden="1">#N/A</definedName>
    <definedName name="XRefPaste2Row" hidden="1">#N/A</definedName>
    <definedName name="XRefPaste3Row" hidden="1">#N/A</definedName>
    <definedName name="XRefPaste4Row" hidden="1">#N/A</definedName>
    <definedName name="XRefPaste5Row" hidden="1">#N/A</definedName>
    <definedName name="XRefPaste6Row" hidden="1">#N/A</definedName>
    <definedName name="XRefPasteRangeCount" hidden="1">6</definedName>
    <definedName name="Year">[141]TB!$B$3</definedName>
    <definedName name="Year0">'[63]FE-1770.P1'!#REF!</definedName>
    <definedName name="year01">[27]GeneralInfo!$H$29</definedName>
    <definedName name="year02">[27]GeneralInfo!$I$29</definedName>
    <definedName name="year03">[27]GeneralInfo!$J$29</definedName>
    <definedName name="year04">[27]GeneralInfo!$K$29</definedName>
    <definedName name="yel">#REF!</definedName>
    <definedName name="YEN">'[65]T-ACC-04'!#REF!</definedName>
    <definedName name="Yield">#REF!</definedName>
    <definedName name="ZSCR4">#N/A</definedName>
    <definedName name="ZSCRPRNT">#N/A</definedName>
    <definedName name="ZSCRTIT">#N/A</definedName>
    <definedName name="zzzz">#N/A</definedName>
  </definedNames>
  <calcPr calcId="144525"/>
</workbook>
</file>

<file path=xl/sharedStrings.xml><?xml version="1.0" encoding="utf-8"?>
<sst xmlns="http://schemas.openxmlformats.org/spreadsheetml/2006/main" count="40489" uniqueCount="2643">
  <si>
    <t>Template/Format</t>
  </si>
  <si>
    <t>Description</t>
  </si>
  <si>
    <t>Submit By</t>
  </si>
  <si>
    <t>Approved by</t>
  </si>
  <si>
    <t>Control Point</t>
  </si>
  <si>
    <t>1b. WBS WPL - Parent</t>
  </si>
  <si>
    <t>Input TB Final ke template</t>
  </si>
  <si>
    <t>SPV Accounting</t>
  </si>
  <si>
    <t>Head Accounting</t>
  </si>
  <si>
    <t>fitur crosscheck utang piutang antar PT yang input LK ke Sistem, Check balance awal dan akhir untuk : RE, FA, IA, RUA, Persediaan</t>
  </si>
  <si>
    <t>1a. AJE Parent</t>
  </si>
  <si>
    <t>Digunakan pada saat konsol Jika ada yang perlu direclass</t>
  </si>
  <si>
    <t>COA</t>
  </si>
  <si>
    <t>Untuk memudahkan pencarian account</t>
  </si>
  <si>
    <t>a. Aging Utang piutang</t>
  </si>
  <si>
    <t>Detail pendukung TB</t>
  </si>
  <si>
    <t>fitur crosscheck dengan saldo akhir TB</t>
  </si>
  <si>
    <t>b. Mutasi Persediaan</t>
  </si>
  <si>
    <t>fitur crosscheck dengan saldo awal dan akhir dengan TB</t>
  </si>
  <si>
    <t>c. Pemb &amp; Penj berelasi</t>
  </si>
  <si>
    <t>fitur crosscheck antar PT yang input LK ke Sistem</t>
  </si>
  <si>
    <t>d. Mutasi FA</t>
  </si>
  <si>
    <t>fitur crosscheck dengan saldo awal dan akhir dengan TB, cek beban di PL, dan gain (loss) PL</t>
  </si>
  <si>
    <t>e. Mutasi IA</t>
  </si>
  <si>
    <t>f. Mutasi RUA</t>
  </si>
  <si>
    <t>g. Employee Benefit</t>
  </si>
  <si>
    <t>fitur crosscheck dengan saldo awal dan akhir dengan TB, cek beban di PL</t>
  </si>
  <si>
    <t>h. Mutasi DTA</t>
  </si>
  <si>
    <t>i. Detail Investasi Non Tbk</t>
  </si>
  <si>
    <t>j. Detail Investasi TBK</t>
  </si>
  <si>
    <t>2a. Jurnal Proforma Modal</t>
  </si>
  <si>
    <t>Konsol - Jurnal proforma</t>
  </si>
  <si>
    <t xml:space="preserve">2b. Jurnal CTE </t>
  </si>
  <si>
    <t>Konsol - Jurnal Cost to Equity</t>
  </si>
  <si>
    <t>2c. Jurnal ELIM</t>
  </si>
  <si>
    <t>Konsol - Jurnal Eliminasi</t>
  </si>
  <si>
    <t>2d. WBS WPL - Konsol</t>
  </si>
  <si>
    <t>Di sistem bisa diklik parent PT apa, dan konsol PT apa aja</t>
  </si>
  <si>
    <t>Request:</t>
  </si>
  <si>
    <t>1. Bisa save WP parent dan konsol yang dibuat, dan bisa sajikan secara komparatif untuk masing2 periode</t>
  </si>
  <si>
    <t>2. Jurnal cost to equity dan eliminasi : ada pilihan masukin % kepemilikan atau jurnal manual</t>
  </si>
  <si>
    <t>3. Bisa download WP nya dalam excel yang ada rumus, sehingga kalau mau lanjut edit manual bisa</t>
  </si>
  <si>
    <t>4. Head accounting bisa request untuk menambah COA sesuai kebutuhan, namun tidak boleh merubah COA yang sudah di Template (approved By Head Apps), khusus di level konsol bisa request ubah nama coa (untuk anak usaha 1,2,3 dst)</t>
  </si>
  <si>
    <t>5. ada tarikan template update untuk anak usaha sudah ada coa dan nama account, untuk anak usaha upload uda otomatis jadi LK.</t>
  </si>
  <si>
    <t>6. ada Pop up/notif PT mana aja yang belum submit LK dan detail di timeline yang sudah ditentukan.</t>
  </si>
  <si>
    <t>Point yang perlu control:</t>
  </si>
  <si>
    <t>1. Total aset vs Total liabilities + Equity</t>
  </si>
  <si>
    <t>2. RE current year di BS vs Net income di PL</t>
  </si>
  <si>
    <t>3. OCI Current year di BS vs OCI di PL</t>
  </si>
  <si>
    <t>4. Saldo awal RE VS saldo akhir RE tahun sebelumnya</t>
  </si>
  <si>
    <t>5. Control Utang piutang antar PT yang submit LK</t>
  </si>
  <si>
    <t>Control saldo dengan BS, control cadangan dengan PL</t>
  </si>
  <si>
    <t>Control saldo awal dan akhir dengan BS, control cadangan dengan PL, beban pokok persediaan di mutasi persediaan sama dgn COGS di PL</t>
  </si>
  <si>
    <t>c. Pembelian &amp; Penjualan berelasi</t>
  </si>
  <si>
    <t>Control Pembelian &amp; Penjualan berelasi antar PT yang submit data</t>
  </si>
  <si>
    <t>Control saldo awal dan akhir dengan BS, control beban dengan PL</t>
  </si>
  <si>
    <t>Control saldo awal dan akhir dengan BS, control penambahan dengan PL</t>
  </si>
  <si>
    <t>Control saldo dengan BS</t>
  </si>
  <si>
    <t>Grouping</t>
  </si>
  <si>
    <t>Account Name</t>
  </si>
  <si>
    <t xml:space="preserve"> - </t>
  </si>
  <si>
    <t>CA</t>
  </si>
  <si>
    <t>Kas Di Tangan</t>
  </si>
  <si>
    <t>IDR</t>
  </si>
  <si>
    <t>Kas Kecil</t>
  </si>
  <si>
    <t>Kas Besar</t>
  </si>
  <si>
    <t>Kas Akun Digital</t>
  </si>
  <si>
    <t>USD</t>
  </si>
  <si>
    <t>SGD</t>
  </si>
  <si>
    <t>Kas Di Bank</t>
  </si>
  <si>
    <t>PT BANK CENTRAL ASIA</t>
  </si>
  <si>
    <t>PT BANK MANDIRI (PERSERO)</t>
  </si>
  <si>
    <t>PT BANK NEGARA INDONESIA (PERSERO)</t>
  </si>
  <si>
    <t>PT BANK CIMB NIAGA</t>
  </si>
  <si>
    <t>PT BANK QNB INDONESIA</t>
  </si>
  <si>
    <t>PT BANK RAKYAT INDONESIA (PERSERO)</t>
  </si>
  <si>
    <t>PT BANK PERMATA</t>
  </si>
  <si>
    <t>PT BANK UOB INDONESIA</t>
  </si>
  <si>
    <t>PT BANK DKI</t>
  </si>
  <si>
    <t>PT BANK JTRUST INDONESIA</t>
  </si>
  <si>
    <t>PT BANK DANAMON INDONESIA</t>
  </si>
  <si>
    <t>PT BANK SYARIAH INDONESIA</t>
  </si>
  <si>
    <t xml:space="preserve">PT BANK CAPITAL INDONESIA </t>
  </si>
  <si>
    <t>PT BANK MNC INTERNASIONAL</t>
  </si>
  <si>
    <t>PT BANK OCBC NISP</t>
  </si>
  <si>
    <t>PT BANK MEGA</t>
  </si>
  <si>
    <t>PT BANK PEMBANGUNAN DAERAH JAWA TENGAH</t>
  </si>
  <si>
    <t>PT BANK PEMBANGUNAN DAERAH JAWA TIMUR</t>
  </si>
  <si>
    <t>PT BANK MAYBANK INDONESIA</t>
  </si>
  <si>
    <t>PT BANK MUAMALAT INDONESIA</t>
  </si>
  <si>
    <t>PT BANK DBS INDONESIA</t>
  </si>
  <si>
    <t>PT BANK MASPION INDONESIA</t>
  </si>
  <si>
    <t>PT BANK PAN INDONESIA</t>
  </si>
  <si>
    <t>PT BANK TABUNGAN PENSIUNAN NASIONAL</t>
  </si>
  <si>
    <t>PT BANK TABUNGAN NEGARA</t>
  </si>
  <si>
    <t>Time Deposit</t>
  </si>
  <si>
    <t>Investasi Jangka Pendek</t>
  </si>
  <si>
    <t>Saham Mcas</t>
  </si>
  <si>
    <t>Saham Nfcx</t>
  </si>
  <si>
    <t>Saham Diva</t>
  </si>
  <si>
    <t>Saham Tfas</t>
  </si>
  <si>
    <t>Saham Dmmx</t>
  </si>
  <si>
    <t>Saham Pege</t>
  </si>
  <si>
    <t>Saham Abba</t>
  </si>
  <si>
    <t>Saham Defi</t>
  </si>
  <si>
    <t>Piutang Usaha Pihak Ketiga</t>
  </si>
  <si>
    <t>End User</t>
  </si>
  <si>
    <t>PT Telekomunikasi Selular</t>
  </si>
  <si>
    <t>PT Indosat Tbk</t>
  </si>
  <si>
    <t>PT Xl Axiata Tbk</t>
  </si>
  <si>
    <t>Piutang usaha lainnya</t>
  </si>
  <si>
    <t>Cadangan Penurunan Nilai Piutang</t>
  </si>
  <si>
    <t>Piutang Usaha Pihak Berelasi</t>
  </si>
  <si>
    <t>PT 1 Inti Dot Com</t>
  </si>
  <si>
    <t>PT Abdi Anugerah Persada (AAP)</t>
  </si>
  <si>
    <t>PT Agapindo Inti Raya</t>
  </si>
  <si>
    <t>PT Agapindo Kasih Abadi (AKA)</t>
  </si>
  <si>
    <t>PT Alfa Omega Digital (AOD-1)</t>
  </si>
  <si>
    <t>PT Alfa Omega Digitalindo (AOD-2)</t>
  </si>
  <si>
    <t>PT Alphanovation Digital Teknindo (Pawoon)</t>
  </si>
  <si>
    <t>PT Antares Global Teknologi (AGT)</t>
  </si>
  <si>
    <t>PT Anugerah Inti Karisma (AIK)</t>
  </si>
  <si>
    <t>PT Soteria Wicaksana Investama (SWI)</t>
  </si>
  <si>
    <t>PT Anugerah Kopi Digital (AKD)</t>
  </si>
  <si>
    <t>PT Anugerah Serta Sentosa (ASS1)</t>
  </si>
  <si>
    <t>PT Anugerah Teknologi Mandiri (ATM)</t>
  </si>
  <si>
    <t>PT Anugerah Wicaksana Digital (AWD)</t>
  </si>
  <si>
    <t>PT Argo Pandu Digital (APD)</t>
  </si>
  <si>
    <t>PT Berkah Karunia Kreasi (BKK)</t>
  </si>
  <si>
    <t>PT Berkah Omega Sukses (BOS)</t>
  </si>
  <si>
    <t>PT Berkah Otentik Sejahtera (BOS)</t>
  </si>
  <si>
    <t>PT Berkah Teknologi Selaras (BTS)</t>
  </si>
  <si>
    <t>PT Berkah Teknologi Semesta (BTS)</t>
  </si>
  <si>
    <t>PT Berkah Trijaya Indonesia (BTI)</t>
  </si>
  <si>
    <t>PT Bersama Omega Sejahtera (BOS)</t>
  </si>
  <si>
    <t>PT Bilik Sinergi Indonesia (BSI)</t>
  </si>
  <si>
    <t>PT Buana Agya Cipta (BAC)</t>
  </si>
  <si>
    <t>PT Cakra Ultima Sejahtera (CUS)</t>
  </si>
  <si>
    <t>PT Chat Bot Nusantara (CBN)</t>
  </si>
  <si>
    <t>PT Cyrus Solusi Indonesia (CSI)</t>
  </si>
  <si>
    <t>PT Dam Korporindo Digital (DKD)</t>
  </si>
  <si>
    <t>PT Dapur Kita Indonesia (DKI)</t>
  </si>
  <si>
    <t>PT Dapur Kloud Digital (DKD)</t>
  </si>
  <si>
    <t>PT Dekodr Solusi Digital Indonesia (DSDI)</t>
  </si>
  <si>
    <t>PT Digital Berkah Indonesia (DBI)</t>
  </si>
  <si>
    <t>PT Digital Consumer Engagement (DCE)</t>
  </si>
  <si>
    <t>PT Digital Maksima Karisma (DMK)</t>
  </si>
  <si>
    <t>PT Digital Maxima Indonesia (DMI)</t>
  </si>
  <si>
    <t>PT Digital Mediatama Maxima Tbk (DMMX)</t>
  </si>
  <si>
    <t>PT Disa Citra Digital (DCD)</t>
  </si>
  <si>
    <t>PT Disa Citra Mandiri (DCM)</t>
  </si>
  <si>
    <t>PT Distribusi Emitama Anugerah (DEA)</t>
  </si>
  <si>
    <t>PT Distribusi Voucher Nusantara Tbk (DIVA)</t>
  </si>
  <si>
    <t>PT Emirindo Dinamika Pratama (EDP)</t>
  </si>
  <si>
    <t>PT Emitama Wahana Mandiri (EWM)</t>
  </si>
  <si>
    <t>PT Foodia Indonesia Digital (FID)</t>
  </si>
  <si>
    <t>PT Gowes Teknologi Indonesia (GTI1)</t>
  </si>
  <si>
    <t>PT Gowithmi Teknologi Indonesia (GTI2)</t>
  </si>
  <si>
    <t>PT Green Sinergy Indonesia (GSI)</t>
  </si>
  <si>
    <t>PT Harapan Inti Selaras (HIS)</t>
  </si>
  <si>
    <t>PT Hikmat Sukses Sejahtera (HSS)</t>
  </si>
  <si>
    <t>PT Inova Duapuluh Duapuluh</t>
  </si>
  <si>
    <t>PT Inspira Citra Asia (ICA)</t>
  </si>
  <si>
    <t>PT Internet Omega Teknologi (IOT)</t>
  </si>
  <si>
    <t>PT Jedidiah Inti Anugerah (JIA)</t>
  </si>
  <si>
    <t>PT Jubileum Musisi Indonesia (JMI)</t>
  </si>
  <si>
    <t>PT Jurnal Digital Indonesia (JDI)</t>
  </si>
  <si>
    <t>PT Kasih Anugerah Kharisma (KAK)</t>
  </si>
  <si>
    <t>PT Kavita Dana Asia (KDA)</t>
  </si>
  <si>
    <t>PT Kejora Digital Investama (KDI)</t>
  </si>
  <si>
    <t>PT Krenpay Digital Indonesia (KDI)</t>
  </si>
  <si>
    <t>PT Kubox Teknologi Indonesia (KTI)</t>
  </si>
  <si>
    <t>PT Kuwais Berkah Indonesia (KBI)</t>
  </si>
  <si>
    <t>PT Kwartet Boga Anugerah (KBA)</t>
  </si>
  <si>
    <t>PT Lautan Inovasi Teknologi (LIT)</t>
  </si>
  <si>
    <t>PT Lentera Ekosistem Digital (LED)</t>
  </si>
  <si>
    <t>PT Logitek Digital Nusantara (LDN/DTN)</t>
  </si>
  <si>
    <t>PT M Cash Integrasi Tbk (MCAS)</t>
  </si>
  <si>
    <t>PT Digital Maksima Karunia</t>
  </si>
  <si>
    <t>PT M Cash Ritel Indonesia (MRI)</t>
  </si>
  <si>
    <t>PT M Cash Telefast Indonesia (MTI)</t>
  </si>
  <si>
    <t>PT Matra Sinema Asia (MSA)</t>
  </si>
  <si>
    <t>PT MCash Untuk Indonesia (MUI)</t>
  </si>
  <si>
    <t>PT Media Karya Nusantara (MKN2)</t>
  </si>
  <si>
    <t>PT Meisys Technology</t>
  </si>
  <si>
    <t>PT Mitra Anugerah Setia Kawan (MASK)</t>
  </si>
  <si>
    <t>PT Mitra Artha Teknologi (MAT)</t>
  </si>
  <si>
    <t>PT Mitra Cipta Teknologi (MCT)</t>
  </si>
  <si>
    <t>PT Mitra Citra Anugerah (MCA)</t>
  </si>
  <si>
    <t>PT Mitra Karunia Nusantara (MKN)</t>
  </si>
  <si>
    <t>PT Mitra Kharisma Nusantara (MKN3)</t>
  </si>
  <si>
    <t>PT Mitra Proteksi Mandiri (MPM)</t>
  </si>
  <si>
    <t>PT Mitra Wicaksana Hopindo (MWH)</t>
  </si>
  <si>
    <t>PT MKopi Digital Indonesia (MKDI)</t>
  </si>
  <si>
    <t>PT Monetix Digital Indonesia (MDI)</t>
  </si>
  <si>
    <t>PT Muldidaya Dinamika (MDD)</t>
  </si>
  <si>
    <t>PT Natrindo Fajar Cemerlang (NFC)</t>
  </si>
  <si>
    <t>PT NFC Indonesia Tbk (NFCX)</t>
  </si>
  <si>
    <t>PT NFCX Media Teknologi (NMT)</t>
  </si>
  <si>
    <t>PT Nusantara Inti Karunia (NIK)</t>
  </si>
  <si>
    <t>PT Nusantara Semesta Mandiri (NSM)</t>
  </si>
  <si>
    <t>PT Nusantara Xchange Indonesia (NXI)</t>
  </si>
  <si>
    <t>PT Omega Kreasi Bersama (OKB)</t>
  </si>
  <si>
    <t>PT Oona Media Indonesia (OMI)</t>
  </si>
  <si>
    <t>PT Qerja Manfaat Bangsa (QMB)</t>
  </si>
  <si>
    <t>PT Rahmat Inti Kreasi (RIK)</t>
  </si>
  <si>
    <t>PT Red Bean Sukses Indonesia (RBSI)</t>
  </si>
  <si>
    <t>PT Riset Kecerdasan Buatan (RKB)</t>
  </si>
  <si>
    <t>PT Ritel Cerdas Indonesia (RCI)</t>
  </si>
  <si>
    <t>PT Sahabat Abadi Tunas Indonesia (SATI)</t>
  </si>
  <si>
    <t>PT Sarana Rahmat Lestari (SRL)</t>
  </si>
  <si>
    <t xml:space="preserve">PT Sejahtera Eka Boga </t>
  </si>
  <si>
    <t>PT Sejahtera Eka Mandiri Investama (SEMI)</t>
  </si>
  <si>
    <t>PT Seni Teknologi Sejahtera  (STS)</t>
  </si>
  <si>
    <t>PT Sentra Anugerah Lestari (SAL)</t>
  </si>
  <si>
    <t>PT Sentra Rejeki Lestari (SRL)</t>
  </si>
  <si>
    <t>PT Sentra Wicaksana Anugerah (SWA)</t>
  </si>
  <si>
    <t>PT Sentral Dapur Pangan (SDP)</t>
  </si>
  <si>
    <t>PT Sistem Mikroelektronik Cerdas (SMC)</t>
  </si>
  <si>
    <t>PT Solusi Proteksi Mandiri (SPM)</t>
  </si>
  <si>
    <t>PT Surprise Indonesia (SI)</t>
  </si>
  <si>
    <t>PT Surya Teknologi Perkasa (STP)</t>
  </si>
  <si>
    <t>PT Swap Energi Indonesia (SEI)</t>
  </si>
  <si>
    <t>PT Telefast Indonesia Tbk (TFAS)</t>
  </si>
  <si>
    <t>PT Telefast Investama Indonesia (TII)</t>
  </si>
  <si>
    <t>PT Voucher Express Internasional (VEI)</t>
  </si>
  <si>
    <t>PT Wicaksana Anugerah Indonesia (WAI)</t>
  </si>
  <si>
    <t>PT Wicaksana Anugerah Nusantara (WAN)</t>
  </si>
  <si>
    <t>PT Wicaksana Anugerah Solusindo (WAS)</t>
  </si>
  <si>
    <t>PT Agapindo Sejahtera Sukses (ASS2)</t>
  </si>
  <si>
    <t>PT Bumilangit Digital Mediatama (BLDX)</t>
  </si>
  <si>
    <t>PT DMMX Media Maxima</t>
  </si>
  <si>
    <t>PT Mega Harapan Mulia (MHM)</t>
  </si>
  <si>
    <t>PT Code Development Indonesia</t>
  </si>
  <si>
    <t>PT Niji Games Studio (NGS)</t>
  </si>
  <si>
    <t>PT Indonesian Cloud (IC)</t>
  </si>
  <si>
    <t>PT Dans Multi Pro (DMP)</t>
  </si>
  <si>
    <t>PT Cipta Urban Darsana (CUD)</t>
  </si>
  <si>
    <t>PT Dwi Danamitra Kavita (DDK)</t>
  </si>
  <si>
    <t>PT Artaka Anugerah Abadi (AAA)</t>
  </si>
  <si>
    <t>PT Clodeo Indonesia Jaya (CIJ)</t>
  </si>
  <si>
    <t>PT Mandiri Terang Harapan (MTH)</t>
  </si>
  <si>
    <t>PT Aeronusa Inti raya (AIR)</t>
  </si>
  <si>
    <t>PT Solusi Wicaksana Teknologi (SWT)</t>
  </si>
  <si>
    <t>PT Mitra Pendanaan Mandiri (MPM)</t>
  </si>
  <si>
    <t>PT Ekosistem Rintisan Digital (ERD)</t>
  </si>
  <si>
    <t>PT Sumber Digital Terpadu (SDT)</t>
  </si>
  <si>
    <t>PT Elpis Anugerah Andalan (EAA)</t>
  </si>
  <si>
    <t>PT DMMX Grosir Digital (DGD)</t>
  </si>
  <si>
    <t>PT DMMX Rans Digital (DRD)</t>
  </si>
  <si>
    <t>PT Qerja Akademi Indonesia (QAI)</t>
  </si>
  <si>
    <t>PT Tfas Digital Indonesia (TDI)</t>
  </si>
  <si>
    <t>PT Gemilang Integra Fentura (GIF)</t>
  </si>
  <si>
    <t>PT Energi Selalu Baru (ESB)</t>
  </si>
  <si>
    <t>PT Solic Kreasi Baru (SKB)</t>
  </si>
  <si>
    <t>PT Gembala Rintisan Digital (GRD)</t>
  </si>
  <si>
    <t>PT Sentral Inti Anugerah (SIA1)</t>
  </si>
  <si>
    <t>PT Sarana Cipta Digital (SCD)</t>
  </si>
  <si>
    <t>PT Sejahtera Wahana Teknindo (SWT)</t>
  </si>
  <si>
    <t>PT Sicepat Mcash Indonesia (SMI)</t>
  </si>
  <si>
    <t>PT TFAS Nusantara Digital (TND)</t>
  </si>
  <si>
    <t>PT Volta Indonesia Semesta (VIS)</t>
  </si>
  <si>
    <t>PT Solic Inti Anugerah (SIA2)</t>
  </si>
  <si>
    <t>PT Bumilangit Entertainment Corpora (BCU)</t>
  </si>
  <si>
    <t>PT Sinergi Maxima Digitalindo (SMD)</t>
  </si>
  <si>
    <t>PT Kreasi Baru Digital (KBD)</t>
  </si>
  <si>
    <t>PT Solic Inti Digital (SID)</t>
  </si>
  <si>
    <t>PT Hikmat Mulia Sentralindo (HMS)</t>
  </si>
  <si>
    <t>PT Berkah Digital Distrindo (BDD)</t>
  </si>
  <si>
    <t>PT DMMX Belanja Digital (BDB)</t>
  </si>
  <si>
    <t>PT Roxy Digital Investama (RDI)</t>
  </si>
  <si>
    <t>PT Digisaham Veritas Indonesia (DVI)</t>
  </si>
  <si>
    <t>PT DMMX Smartritel Teknologi (DST)</t>
  </si>
  <si>
    <t>PT Panca Global Kapital (PEGE)</t>
  </si>
  <si>
    <t>PT Panca Global Sekuritas (PGS)</t>
  </si>
  <si>
    <t>PT Akasia Damcorp Waba (ADW)</t>
  </si>
  <si>
    <t>PT Edukasi Atlit Internet Digital (EAID)</t>
  </si>
  <si>
    <t>PT DMMX Hera Sukses (DHS)</t>
  </si>
  <si>
    <t>PT Rans Prestisius Indonesia (RPI)</t>
  </si>
  <si>
    <t>PT DMMX Gamindo Global</t>
  </si>
  <si>
    <t>PT Digital Anugerah Medisindo (DAM)</t>
  </si>
  <si>
    <t>PT Zirius Soteria Investama (ZSI)</t>
  </si>
  <si>
    <t>PT CKL Indonesia Raya (CKL1)</t>
  </si>
  <si>
    <t>PT Cipta Krida Lestari (CKL2)</t>
  </si>
  <si>
    <t>PT Abyakta Data Sentosa (ADS)</t>
  </si>
  <si>
    <t>PT Niji Sicepat Gamindo (NSG)</t>
  </si>
  <si>
    <t>PT Mulia Semesta Perkasa (MSP)</t>
  </si>
  <si>
    <t>PT Kredit Skor Indonesia (KSI)</t>
  </si>
  <si>
    <t>PT Caltech Digital Indonesia (CDI)</t>
  </si>
  <si>
    <t>PT Tfas Energi Indonesia (TEI)</t>
  </si>
  <si>
    <t>PT Sicepat Inti Sofizo (SIF)</t>
  </si>
  <si>
    <t>PT DMMX Dektos Inti (DDI)</t>
  </si>
  <si>
    <t>PT Nugen Farma Medika (NFM)</t>
  </si>
  <si>
    <t>PT Sicepat Aset Digital (SAD)</t>
  </si>
  <si>
    <t>PT Royal Investama Sejahtera (RIS)</t>
  </si>
  <si>
    <t>PT Yudha Harapan Mulia (YHM)</t>
  </si>
  <si>
    <t>PT DMMX Distribusi Pentabuana (DDP)</t>
  </si>
  <si>
    <t>PT Dezer Ruang Bicara (DRB)</t>
  </si>
  <si>
    <t>PT Dektos Digital Corbuzier (DDC)</t>
  </si>
  <si>
    <t>PT BLDX Komik Nusantara (BKN)</t>
  </si>
  <si>
    <t>PT Damcorp Digital Media (DDM)</t>
  </si>
  <si>
    <t>PT NFT Digital Indonesia (NDI)</t>
  </si>
  <si>
    <t>PT Meta Verse Indonesia (MVI)</t>
  </si>
  <si>
    <t>PT META PRAVIA DIGITAL (MPD)</t>
  </si>
  <si>
    <t>PT DMMX Sentral Imaji</t>
  </si>
  <si>
    <t>PT Cinta Sang Juara</t>
  </si>
  <si>
    <t>PT Kosmos Karisma Karunia (KKK)</t>
  </si>
  <si>
    <t>PT Sinergi Digital Teknologi (Lenna)</t>
  </si>
  <si>
    <t>PT Kairos Ekspres Internasional (KEI)</t>
  </si>
  <si>
    <t>PT Dua Empat Print (DEP)</t>
  </si>
  <si>
    <t>PT V2 Indonesia (V2)</t>
  </si>
  <si>
    <t>PT Makarios Bensu Kopi (MBK)</t>
  </si>
  <si>
    <t>PT Mahaka Media Tbk (ABBA)</t>
  </si>
  <si>
    <t>PT Sinergi Teknologi Mandiri (STM)</t>
  </si>
  <si>
    <t>PT Jaya Distribusi Ritel (JDR)</t>
  </si>
  <si>
    <t>Martin Suharlie</t>
  </si>
  <si>
    <t>Suryandy Jahja</t>
  </si>
  <si>
    <t>Berelasi lainnya</t>
  </si>
  <si>
    <t>Piutang Lain-Lain Pihak Ketiga</t>
  </si>
  <si>
    <t>Piutang Karyawan</t>
  </si>
  <si>
    <t>Piutang Lain-Lain</t>
  </si>
  <si>
    <t>Piutang Lain-Lain Pihak Berelasi</t>
  </si>
  <si>
    <t>Persediaan Barang Dagang</t>
  </si>
  <si>
    <t>Persediaan Produk Digital</t>
  </si>
  <si>
    <t>Persediaan Fisik</t>
  </si>
  <si>
    <t>Persediaan Hardware</t>
  </si>
  <si>
    <t>Persediaan Spare Part</t>
  </si>
  <si>
    <t>Signage dan layar</t>
  </si>
  <si>
    <t>Perangkat keras dan pendukung</t>
  </si>
  <si>
    <t>Produk ritel</t>
  </si>
  <si>
    <t>Kendaraan listrik dan suku cadang</t>
  </si>
  <si>
    <t>Persediaan Lain-Lain</t>
  </si>
  <si>
    <t>Cadangan penurunan nilai persediaan</t>
  </si>
  <si>
    <t>Pajak Dibayar Di Muka</t>
  </si>
  <si>
    <t>Ppn Masukan</t>
  </si>
  <si>
    <t>Pph 21</t>
  </si>
  <si>
    <t>Pph 22</t>
  </si>
  <si>
    <t>Pph 23</t>
  </si>
  <si>
    <t>Pph 25</t>
  </si>
  <si>
    <t>Pph 4 Ayat 2</t>
  </si>
  <si>
    <t>Claim For Tax Refund</t>
  </si>
  <si>
    <t>Ppn Masukan Yang Belum Difakturkan</t>
  </si>
  <si>
    <t>Biaya Dibayar Dimuka</t>
  </si>
  <si>
    <t>Sewa</t>
  </si>
  <si>
    <t>Gedung</t>
  </si>
  <si>
    <t>Kendaraan</t>
  </si>
  <si>
    <t>Sewa Dibayar Dimuka Lainnya</t>
  </si>
  <si>
    <t>Asuransi</t>
  </si>
  <si>
    <t>Asuransi Karyawan</t>
  </si>
  <si>
    <t>Asuransi Properti</t>
  </si>
  <si>
    <t>Biaya Dibayar Dimuka Lainnya</t>
  </si>
  <si>
    <t>Lain-Lain</t>
  </si>
  <si>
    <t>Biaya Ditangguhkan</t>
  </si>
  <si>
    <t>Operasional</t>
  </si>
  <si>
    <t>Uang Muka</t>
  </si>
  <si>
    <t>Uang Muka Pembelian Persediaan</t>
  </si>
  <si>
    <t xml:space="preserve">Persediaan Produk Digital </t>
  </si>
  <si>
    <t>Uang Elektronik</t>
  </si>
  <si>
    <t>Uang Muka Pembelian Aset Tetap</t>
  </si>
  <si>
    <t>Mesin</t>
  </si>
  <si>
    <t>Uang Muka Investasi</t>
  </si>
  <si>
    <t>Saham</t>
  </si>
  <si>
    <t>Investasi</t>
  </si>
  <si>
    <t>Film</t>
  </si>
  <si>
    <t>Lain-lain</t>
  </si>
  <si>
    <t>Uang Muka Lain-Lain</t>
  </si>
  <si>
    <t>Deposit</t>
  </si>
  <si>
    <t>Prepayments</t>
  </si>
  <si>
    <t>Restricted Deposits</t>
  </si>
  <si>
    <t>Pendapatan Yang Masih Harus Diterima</t>
  </si>
  <si>
    <t>Bunga Deposito</t>
  </si>
  <si>
    <t>Bunga Lain-Lain</t>
  </si>
  <si>
    <t>Pendapatan Lainnya</t>
  </si>
  <si>
    <t>Piutang Pihak Berelasi</t>
  </si>
  <si>
    <t>Aset Lancar Lainnya</t>
  </si>
  <si>
    <t>Uang Jaminan</t>
  </si>
  <si>
    <t>NCA</t>
  </si>
  <si>
    <t>FA</t>
  </si>
  <si>
    <t>Harga Perolehan</t>
  </si>
  <si>
    <t>Tanah</t>
  </si>
  <si>
    <t>Bangunan</t>
  </si>
  <si>
    <t>Inventaris Kantor</t>
  </si>
  <si>
    <t>Furnitur Dan Perlengkapan</t>
  </si>
  <si>
    <t>Mesin Dan Peralatan</t>
  </si>
  <si>
    <t>Aset Tax Amnesty</t>
  </si>
  <si>
    <t>Akumulasi Penyusutan</t>
  </si>
  <si>
    <t>Cip</t>
  </si>
  <si>
    <t>Work In Process</t>
  </si>
  <si>
    <t>IA</t>
  </si>
  <si>
    <t>Software</t>
  </si>
  <si>
    <t>Website</t>
  </si>
  <si>
    <t>License</t>
  </si>
  <si>
    <t>Rua</t>
  </si>
  <si>
    <t>Inventaris kantor</t>
  </si>
  <si>
    <t>Beban Ditangguhkan</t>
  </si>
  <si>
    <t>Biaya Penawaran Umum</t>
  </si>
  <si>
    <t>Investasi Jangka Panjang</t>
  </si>
  <si>
    <t>Investasi Pada Entitas Anak</t>
  </si>
  <si>
    <t>Investasi Pada Asosiasi</t>
  </si>
  <si>
    <t>Investasi Saham</t>
  </si>
  <si>
    <t>Investasi Lainnya</t>
  </si>
  <si>
    <t>Investasi Logam Mulia</t>
  </si>
  <si>
    <t>Investasi Crypto</t>
  </si>
  <si>
    <t>PT 2</t>
  </si>
  <si>
    <t>DTA</t>
  </si>
  <si>
    <t>Aset Pajak Tangguhan</t>
  </si>
  <si>
    <t>Taksiran Tagihan Pajak</t>
  </si>
  <si>
    <t>Goodwill</t>
  </si>
  <si>
    <t>PT Surprise Indonesia</t>
  </si>
  <si>
    <t>PT Multidaya Dinamika</t>
  </si>
  <si>
    <t>PT Dam Korporindo Digital</t>
  </si>
  <si>
    <t>Lainnya</t>
  </si>
  <si>
    <t>Aset Tidak Lancar Lainnya</t>
  </si>
  <si>
    <t>Rent Deposit</t>
  </si>
  <si>
    <t>Trade Deposit</t>
  </si>
  <si>
    <t>CL</t>
  </si>
  <si>
    <t>Short-Term Bank Loan</t>
  </si>
  <si>
    <t>Utang Usaha Pihak Ketiga</t>
  </si>
  <si>
    <t>Utang Usaha Pihak Berelasi</t>
  </si>
  <si>
    <t>Utang Lain-Lain Pihak Ketiga</t>
  </si>
  <si>
    <t>Hutang Karyawan</t>
  </si>
  <si>
    <t>Hutang Sekuritas PG</t>
  </si>
  <si>
    <t>Hutang Sekuritas UB</t>
  </si>
  <si>
    <t>Hutang Sekuritas YP</t>
  </si>
  <si>
    <t>Hutang Sekuritas Lainnya</t>
  </si>
  <si>
    <t>Utang Lain-Lain Pihak Berelasi</t>
  </si>
  <si>
    <t>Beban Masih Harus Dibayar</t>
  </si>
  <si>
    <t>Gaji</t>
  </si>
  <si>
    <t>Ho</t>
  </si>
  <si>
    <t>Cabang</t>
  </si>
  <si>
    <t>Jasa Profesional</t>
  </si>
  <si>
    <t>Audit</t>
  </si>
  <si>
    <t>Aktuaris</t>
  </si>
  <si>
    <t>Konsultan Hukum</t>
  </si>
  <si>
    <t>Kjpp</t>
  </si>
  <si>
    <t>Notaris</t>
  </si>
  <si>
    <t>Underwriter</t>
  </si>
  <si>
    <t>Biaya Telp,Listrik &amp; Air Yg Msh Hrs Dibayar</t>
  </si>
  <si>
    <t>Biaya Vendor</t>
  </si>
  <si>
    <t>Others</t>
  </si>
  <si>
    <t>Utang Dividen</t>
  </si>
  <si>
    <t>Pihak 1</t>
  </si>
  <si>
    <t>Pihak 2</t>
  </si>
  <si>
    <t>Utang Pajak</t>
  </si>
  <si>
    <t>Ppn Keluaran</t>
  </si>
  <si>
    <t>Pph 26</t>
  </si>
  <si>
    <t>Pph 29 - Current Year</t>
  </si>
  <si>
    <t>Pph 29 - Previous Year</t>
  </si>
  <si>
    <t>Utang Denda Pajak</t>
  </si>
  <si>
    <t>Uang Muka Penjualan</t>
  </si>
  <si>
    <t>Deposit Pelanggan</t>
  </si>
  <si>
    <t>Uang Muka Titipan</t>
  </si>
  <si>
    <t>Pendapatan Diterima Di Muka</t>
  </si>
  <si>
    <t>Utang Pihak Berelasi</t>
  </si>
  <si>
    <t>Utang Jangka Panjang Yang Jatuh Tempo Dalam 1 Tahun</t>
  </si>
  <si>
    <t>Utang Bank Jangka Panjang</t>
  </si>
  <si>
    <t xml:space="preserve">Utang Pembiayaan Konsumen </t>
  </si>
  <si>
    <t>Pt 1</t>
  </si>
  <si>
    <t>Pt 2</t>
  </si>
  <si>
    <t>Lease Liabilities</t>
  </si>
  <si>
    <t>Liabilitas Imbalan Kerja</t>
  </si>
  <si>
    <t>Liabilitas Lancar Lainnya</t>
  </si>
  <si>
    <t>NCL</t>
  </si>
  <si>
    <t>Utang Lain-Lain</t>
  </si>
  <si>
    <t>DTL</t>
  </si>
  <si>
    <t>Liabilitas Pajak Tangguhan</t>
  </si>
  <si>
    <t>Utang Jangka Panjang Yang Jatuh Tempo Lebih Dari 1 Tahun</t>
  </si>
  <si>
    <t>Liabilitas Tidak Lancar Lainnya</t>
  </si>
  <si>
    <t>E</t>
  </si>
  <si>
    <t>Minority Interest In Net Asset (Nci - Mina)</t>
  </si>
  <si>
    <t>Nci - Laba</t>
  </si>
  <si>
    <t>Anak Usaha 1</t>
  </si>
  <si>
    <t>Anak Usaha 2</t>
  </si>
  <si>
    <t>Anak Usaha 3</t>
  </si>
  <si>
    <t>Anak Usaha 4</t>
  </si>
  <si>
    <t>Anak Usaha 5</t>
  </si>
  <si>
    <t>Anak Usaha 6</t>
  </si>
  <si>
    <t>Anak Usaha 7</t>
  </si>
  <si>
    <t>Nci - Oci</t>
  </si>
  <si>
    <t>Modal Saham</t>
  </si>
  <si>
    <t>Modal Ditempatkan Dan Disetor Penuh</t>
  </si>
  <si>
    <t>Shareholder Parent</t>
  </si>
  <si>
    <t>Shareholder Porsi Parent (Konsol)</t>
  </si>
  <si>
    <t>Shareholder Lainnya (Non Konsol)</t>
  </si>
  <si>
    <t>Shareholder 1</t>
  </si>
  <si>
    <t>Shareholder 2</t>
  </si>
  <si>
    <t>Masyarakat</t>
  </si>
  <si>
    <t>Saham Treasury</t>
  </si>
  <si>
    <t>Shareholder Anak Usaha</t>
  </si>
  <si>
    <t>Tambahan Modal Disetor</t>
  </si>
  <si>
    <t>Tax Amnesty</t>
  </si>
  <si>
    <t>Stress</t>
  </si>
  <si>
    <t>Agio Saham</t>
  </si>
  <si>
    <t>Biaya Emisi</t>
  </si>
  <si>
    <t>Deposit For Future Stock Subscription</t>
  </si>
  <si>
    <t>Transaksi Ekuitas lainnya 1</t>
  </si>
  <si>
    <t>Transaksi Ekuitas lainnya 2</t>
  </si>
  <si>
    <t>Transaksi Ekuitas lainnya 3</t>
  </si>
  <si>
    <t>Proforma Modal Dan Selisih Transaksi</t>
  </si>
  <si>
    <t>Selisih atas transaksi dengan pihak non pengendali 1</t>
  </si>
  <si>
    <t>Selisih atas transaksi dengan pihak non pengendali 2</t>
  </si>
  <si>
    <t>Selisih atas transaksi dengan pihak non pengendali 3</t>
  </si>
  <si>
    <t>Selisih atas transaksi dengan pihak non pengendali 4</t>
  </si>
  <si>
    <t>Selisih atas transaksi dengan pihak non pengendali 5</t>
  </si>
  <si>
    <t>Selisih atas transaksi dengan pihak non pengendali 6</t>
  </si>
  <si>
    <t>Selisih atas transaksi dengan pihak non pengendali 7</t>
  </si>
  <si>
    <t>Selisih atas transaksi dengan pihak non pengendali lain-lain</t>
  </si>
  <si>
    <t>Proforma Modal Yang Berasal Dari Transaksi Restrukturisasi Entitas Sepengendali</t>
  </si>
  <si>
    <t>Perubahan transaksi pada entitas anak usaha 1</t>
  </si>
  <si>
    <t>Perubahan transaksi pada entitas anak usaha 2</t>
  </si>
  <si>
    <t>Perubahan transaksi pada entitas anak usaha 3</t>
  </si>
  <si>
    <t>Perubahan transaksi pada entitas anak usaha 4</t>
  </si>
  <si>
    <t>Perubahan transaksi pada entitas anak usaha 5</t>
  </si>
  <si>
    <t>Perubahan transaksi pada entitas anak usaha 6</t>
  </si>
  <si>
    <t>Perubahan transaksi pada entitas anak usaha 7</t>
  </si>
  <si>
    <t>Perubahan transaksi pada entitas anak usaha lain-lain</t>
  </si>
  <si>
    <t>Retained Earning</t>
  </si>
  <si>
    <t>Current Income</t>
  </si>
  <si>
    <t>Beginning Balance</t>
  </si>
  <si>
    <t>Implementation Of Psak 73</t>
  </si>
  <si>
    <t>Dividend Issue</t>
  </si>
  <si>
    <t>Current Year</t>
  </si>
  <si>
    <t>Re Before Acquisition</t>
  </si>
  <si>
    <t>Oci - Employee Benefits</t>
  </si>
  <si>
    <t>Before Acquisition</t>
  </si>
  <si>
    <t>Oci</t>
  </si>
  <si>
    <t>Revaluation Fa</t>
  </si>
  <si>
    <t>Current Earning</t>
  </si>
  <si>
    <t>Financial Instrument</t>
  </si>
  <si>
    <t>Foreign Exchange</t>
  </si>
  <si>
    <t>S</t>
  </si>
  <si>
    <t>Pendapatan</t>
  </si>
  <si>
    <t>Agregator Produk Digital</t>
  </si>
  <si>
    <t>Produk Dan Jasa Digital</t>
  </si>
  <si>
    <t>Iklan Berbasis Cloud Digital</t>
  </si>
  <si>
    <t>Software As A Service</t>
  </si>
  <si>
    <t>Produk Dan Layanan Energi Bersih</t>
  </si>
  <si>
    <t>Penjualan Grosir Digital</t>
  </si>
  <si>
    <t>Konten Dan Hiburan</t>
  </si>
  <si>
    <t>Supply Chain Dan Logistik</t>
  </si>
  <si>
    <t>Platform bursa iklan</t>
  </si>
  <si>
    <t>Sewa pakai infrastruktur</t>
  </si>
  <si>
    <t>Jasa pengelolaan</t>
  </si>
  <si>
    <t xml:space="preserve">Perangkat keras </t>
  </si>
  <si>
    <t>Trade marketing</t>
  </si>
  <si>
    <t>Retur Penjualan</t>
  </si>
  <si>
    <t>Diskon Penjualan</t>
  </si>
  <si>
    <t>Pendapatan Insentif</t>
  </si>
  <si>
    <t>COGS</t>
  </si>
  <si>
    <t>Harga Pokok Penjualan</t>
  </si>
  <si>
    <t>Beban Pabrikasi</t>
  </si>
  <si>
    <t>Retur Pembelian</t>
  </si>
  <si>
    <t>Gaji Dan Tunjangan</t>
  </si>
  <si>
    <t>Tunjangan</t>
  </si>
  <si>
    <t>Penyusutan</t>
  </si>
  <si>
    <t>SE</t>
  </si>
  <si>
    <t>Beban Pemasaran Dan Marketing</t>
  </si>
  <si>
    <t>Biaya Promosi</t>
  </si>
  <si>
    <t>Biaya Pemasaran</t>
  </si>
  <si>
    <t>Komisi Sales</t>
  </si>
  <si>
    <t>Digital Advertising</t>
  </si>
  <si>
    <t>Selling Expense - Sf</t>
  </si>
  <si>
    <t>Sumbangan Dan Jamuan</t>
  </si>
  <si>
    <t>Sample</t>
  </si>
  <si>
    <t>Beban Gaji Dan Tunjangan</t>
  </si>
  <si>
    <t>Beban Gaji</t>
  </si>
  <si>
    <t>Perjalanan Dinas</t>
  </si>
  <si>
    <t>Tiket</t>
  </si>
  <si>
    <t>Penginapan</t>
  </si>
  <si>
    <t>Transportasi</t>
  </si>
  <si>
    <t>Bensin, Tol, Parkir</t>
  </si>
  <si>
    <t>Uang Saku</t>
  </si>
  <si>
    <t>Uang Makan</t>
  </si>
  <si>
    <t>Beban Penyusutan</t>
  </si>
  <si>
    <t>Beban Lain-Lain</t>
  </si>
  <si>
    <t>Beban instalasi</t>
  </si>
  <si>
    <t>GA</t>
  </si>
  <si>
    <t>Biaya Gaji, Upah Dan Tunjangan</t>
  </si>
  <si>
    <t xml:space="preserve">Gaji </t>
  </si>
  <si>
    <t>Tunjangan Pph 21</t>
  </si>
  <si>
    <t>Premi Bpjs Ketenagakerjaan</t>
  </si>
  <si>
    <t>Thr</t>
  </si>
  <si>
    <t>Meal Allowances</t>
  </si>
  <si>
    <t>Medical Allowance</t>
  </si>
  <si>
    <t>Uniform</t>
  </si>
  <si>
    <t>Lembur</t>
  </si>
  <si>
    <t>Biaya Tunjangan Lainnya</t>
  </si>
  <si>
    <t>Premi Bpjs Ketenagakerjaan - Perusahaan</t>
  </si>
  <si>
    <t>Asuransi Kesehatan - Perusahaan</t>
  </si>
  <si>
    <t>Pesangon</t>
  </si>
  <si>
    <t>Tunjangan Transportasi</t>
  </si>
  <si>
    <t>Jamsostek</t>
  </si>
  <si>
    <t>Employee Insurance Expense</t>
  </si>
  <si>
    <t>Biaya Bonus</t>
  </si>
  <si>
    <t>Medication</t>
  </si>
  <si>
    <t>Biaya Sumbangan Dan Jamuan</t>
  </si>
  <si>
    <t>Sumbangan</t>
  </si>
  <si>
    <t>Entertainment</t>
  </si>
  <si>
    <t>Representation</t>
  </si>
  <si>
    <t>Gathering</t>
  </si>
  <si>
    <t>Biaya Keamanan, Kebersihan Dan Perizinan</t>
  </si>
  <si>
    <t>Keamanan Dan Kebersihan</t>
  </si>
  <si>
    <t>Perizinan</t>
  </si>
  <si>
    <t>Biaya Rumah Tangga Kantor</t>
  </si>
  <si>
    <t>Air Minum</t>
  </si>
  <si>
    <t>Alat-Alat Kebersihan</t>
  </si>
  <si>
    <t>Kebutuhan Rumah Tangga</t>
  </si>
  <si>
    <t>Biaya Keperluan Dapur</t>
  </si>
  <si>
    <t>Biaya Lain-Lain Non Operasional</t>
  </si>
  <si>
    <t>Biaya Makan Kantor</t>
  </si>
  <si>
    <t>Peralatan Dan Perlengkapan Kantor</t>
  </si>
  <si>
    <t>Tinta Printer</t>
  </si>
  <si>
    <t>Kertas Hvs</t>
  </si>
  <si>
    <t>Biaya Fotocopy/Cetakan</t>
  </si>
  <si>
    <t>Atk</t>
  </si>
  <si>
    <t>Perlengkapan Kantor Lainnya</t>
  </si>
  <si>
    <t>Beban Penyusutan Aset Tetap</t>
  </si>
  <si>
    <t>Beban Penyusutan Aset Tak Berwujud</t>
  </si>
  <si>
    <t>Beban Penyusutan Right Of Used Assets</t>
  </si>
  <si>
    <t>Beban Imbalan Kerja</t>
  </si>
  <si>
    <t>Biaya Sewa</t>
  </si>
  <si>
    <t>Sewa Gedung</t>
  </si>
  <si>
    <t>Sewa Kendaraan</t>
  </si>
  <si>
    <t>Sewa Lainnya</t>
  </si>
  <si>
    <t>Biaya Perbaikan Dan Pemeliharaan</t>
  </si>
  <si>
    <t>Biaya Pemeliharaan Gedung</t>
  </si>
  <si>
    <t>Biaya Pemeliharaan Kendaraan</t>
  </si>
  <si>
    <t>Biaya Pemeliharaan Peralatan Kantor</t>
  </si>
  <si>
    <t>Biaya Pemeliharaan Software Dan Sistem</t>
  </si>
  <si>
    <t>Biaya Utility</t>
  </si>
  <si>
    <t>Telepone,Fax,Internet</t>
  </si>
  <si>
    <t>Listrik</t>
  </si>
  <si>
    <t>Pam</t>
  </si>
  <si>
    <t>Biaya Materai Dan Barang Cetakan</t>
  </si>
  <si>
    <t>Biaya Materai</t>
  </si>
  <si>
    <t>Biaya Barang Cetakan</t>
  </si>
  <si>
    <t>Biaya Asuransi</t>
  </si>
  <si>
    <t>Asuransi Property</t>
  </si>
  <si>
    <t>Biaya Asuransi Lain-Lain</t>
  </si>
  <si>
    <t>Asuransi Kesehatan Karyawan</t>
  </si>
  <si>
    <t>Biaya Pajak Dan Perijinan</t>
  </si>
  <si>
    <t>Pajak Bumi Dan Bangunan</t>
  </si>
  <si>
    <t>Pajak Reklame</t>
  </si>
  <si>
    <t>Ppn</t>
  </si>
  <si>
    <t>Biaya Pph 25</t>
  </si>
  <si>
    <t>Perijinan Dan Pajak Lainnya</t>
  </si>
  <si>
    <t>Biaya Stnk, Kir &amp; Pajak Kendaraan</t>
  </si>
  <si>
    <t>Beban Denda Tax Amnesty</t>
  </si>
  <si>
    <t>Beban Denda Pajak</t>
  </si>
  <si>
    <t>Other Tax Expense</t>
  </si>
  <si>
    <t>Pajak Pendiri</t>
  </si>
  <si>
    <t>Biaya Jasa Profesional</t>
  </si>
  <si>
    <t>Instalasi</t>
  </si>
  <si>
    <t>Management Fee</t>
  </si>
  <si>
    <t>Custodial Fee</t>
  </si>
  <si>
    <t>Software Development Services</t>
  </si>
  <si>
    <t>Other Professional Fee</t>
  </si>
  <si>
    <t>Biaya Perjalanan Dinas Dan Transportasi</t>
  </si>
  <si>
    <t>Biaya Parkir, Bensin Dan Biaya Kendaraan</t>
  </si>
  <si>
    <t>Biaya Bahan Bakar, Tol Dan Parkir Kendaraan</t>
  </si>
  <si>
    <t>Biaya Pos Dan Telekomunikasi</t>
  </si>
  <si>
    <t>Biaya Pengiriman</t>
  </si>
  <si>
    <t>Biaya Program</t>
  </si>
  <si>
    <t>Biaya Maintenance Program</t>
  </si>
  <si>
    <t>Cadangan Piutang Tak Tertagih</t>
  </si>
  <si>
    <t>Penyisihan Atas Ecls Piutang Usaha</t>
  </si>
  <si>
    <t>Cadangan Persediaan Usang</t>
  </si>
  <si>
    <t>Penyisihan Atas Persediaan Usang</t>
  </si>
  <si>
    <t>Biaya Tahunan Kelembagaan</t>
  </si>
  <si>
    <t>Biaya Ojk</t>
  </si>
  <si>
    <t>Biaya Bei</t>
  </si>
  <si>
    <t>Biaya Ksei</t>
  </si>
  <si>
    <t>Biaya Asosiasi Emiten Indonesia</t>
  </si>
  <si>
    <t>Biaya Pengembahan SDM</t>
  </si>
  <si>
    <t>Biaya Pelatihan Dan Seminar</t>
  </si>
  <si>
    <t>Beban Riset Dan Pengembangan</t>
  </si>
  <si>
    <t>Biaya Peralatan Dan Perlengkapan Proyek</t>
  </si>
  <si>
    <t>Biaya Tools - Djarum</t>
  </si>
  <si>
    <t>Biaya Tools Teknisi</t>
  </si>
  <si>
    <t>Biaya Tools - Kfc</t>
  </si>
  <si>
    <t>Biaya Material Dan Tools - Idm</t>
  </si>
  <si>
    <t>Biaya Acrylic Indomaret</t>
  </si>
  <si>
    <t>Biaya Tools-Gudang Garam</t>
  </si>
  <si>
    <t>Biaya Umum Dan Administrasi Lainnya</t>
  </si>
  <si>
    <t>Biaya Payroll</t>
  </si>
  <si>
    <t>Biaya E-Commerce</t>
  </si>
  <si>
    <t>OI</t>
  </si>
  <si>
    <t>Pendapatan Bunga</t>
  </si>
  <si>
    <t>Pendapatan Jasa Giro</t>
  </si>
  <si>
    <t>Pendapatan Bunga Deposito</t>
  </si>
  <si>
    <t>Pendapatan Bunga Pinjaman</t>
  </si>
  <si>
    <t>Pendapatan Bunga Lainnya</t>
  </si>
  <si>
    <t>Penjualan Aktiva</t>
  </si>
  <si>
    <t>Laba (Rugi) Penjualan Aktiva Tetap</t>
  </si>
  <si>
    <t>Laba (Rugi) Pemusnahan Aktiva Tetap</t>
  </si>
  <si>
    <t>Laba Rugi Dari Entitas Asosiasi</t>
  </si>
  <si>
    <t>Bagian Atas Laba/Rugi Entitas Asosiasi (Net Income)</t>
  </si>
  <si>
    <t>Bagian Atas Laba/Rugi Entitas Asosiasi (Oci)</t>
  </si>
  <si>
    <t>Pendapatan Dividen</t>
  </si>
  <si>
    <t>Nilai Wajar Instrumen Keuangan</t>
  </si>
  <si>
    <t>Realized Gain Or Loss On Afs Asset</t>
  </si>
  <si>
    <t>Unrealized Gain Or Loss On Afs Asset</t>
  </si>
  <si>
    <t>Selisih Kurs</t>
  </si>
  <si>
    <t>Laba (Rugi) Selisih Kurs</t>
  </si>
  <si>
    <t>Goodwill Negatif Dan Pelepasan Anak Usaha</t>
  </si>
  <si>
    <t>Keuntungan Pembelian Dengan Discount</t>
  </si>
  <si>
    <t>Keuntungan Dari Hilang Pengendalian Entitas Anak</t>
  </si>
  <si>
    <t>Rugi Pelepasan Investasi Saham</t>
  </si>
  <si>
    <t>Pendapatan Lain-Lain</t>
  </si>
  <si>
    <t>Keuntungan Pelepasan Investasi</t>
  </si>
  <si>
    <t>Urealized Gain (Loss) On Gold Investment</t>
  </si>
  <si>
    <t>Pendapatan Sewa</t>
  </si>
  <si>
    <t>Pendapatan Biaya Agen Aplikasi</t>
  </si>
  <si>
    <t>Laba Pengurangan Aset Hak-Guna</t>
  </si>
  <si>
    <t>Realisasi Atas Ecls</t>
  </si>
  <si>
    <t>Kenaikan Kewajiban Imbalan Kerja Akibat Perubahan Program</t>
  </si>
  <si>
    <t>Other Incomes</t>
  </si>
  <si>
    <t>OE</t>
  </si>
  <si>
    <t>Beban Bunga</t>
  </si>
  <si>
    <t>Beban Bunga Utang Bank Jangka Panjang</t>
  </si>
  <si>
    <t>Beban Bunga Utang Bank Jangka Pendek</t>
  </si>
  <si>
    <t>Anjak Piutang</t>
  </si>
  <si>
    <t>Beban Bunga Utang Pembiayaan Konsumen</t>
  </si>
  <si>
    <t>Beban Bunga Liabilitas Sewa</t>
  </si>
  <si>
    <t>Beban Bunga Pinjaman Berelasi</t>
  </si>
  <si>
    <t>Beban Bunga Lainnya</t>
  </si>
  <si>
    <t>Beban Admin Bank Dan Materai</t>
  </si>
  <si>
    <t>Beban Provisi Bank</t>
  </si>
  <si>
    <t>Beban Administrasi Bank</t>
  </si>
  <si>
    <t>Beban Materai</t>
  </si>
  <si>
    <t>Pajak Jasa Giro</t>
  </si>
  <si>
    <t>Biaya Penghapusan Persediaan</t>
  </si>
  <si>
    <t>Beban Penghapusan Piutang</t>
  </si>
  <si>
    <t>Biaya Investasi Lainnya</t>
  </si>
  <si>
    <t>Final Tax from revenue - 5% UMKM</t>
  </si>
  <si>
    <t>TAX</t>
  </si>
  <si>
    <t>Tahun Berjalan</t>
  </si>
  <si>
    <t>Pajak Ditangguhkan</t>
  </si>
  <si>
    <t>OPL</t>
  </si>
  <si>
    <t>Income (Loss) From Subsidiary</t>
  </si>
  <si>
    <t>Dampak penyesuaian proforma atas laba tahun berjalan</t>
  </si>
  <si>
    <t>Minority Interest In Net Income (Nci)</t>
  </si>
  <si>
    <t>OCIPL</t>
  </si>
  <si>
    <t>Penghasilan Komprehensif Lain</t>
  </si>
  <si>
    <t>Imbalan Kerja</t>
  </si>
  <si>
    <t>Income Tax Relating To Components Of Oci</t>
  </si>
  <si>
    <t>Bagian Atas Laba/Rugi Entitas Asosiasi (Oci) Anak Usaha 1</t>
  </si>
  <si>
    <t>Non Controlling Dari Oci</t>
  </si>
  <si>
    <t>Company</t>
  </si>
  <si>
    <t>:</t>
  </si>
  <si>
    <t>PT xxx</t>
  </si>
  <si>
    <t>Date</t>
  </si>
  <si>
    <t>Subject</t>
  </si>
  <si>
    <t>DETAIL ASET, LIABILITAS &amp; EKUITAS</t>
  </si>
  <si>
    <t>No Akun</t>
  </si>
  <si>
    <t>Keterangan</t>
  </si>
  <si>
    <t>WP Reff</t>
  </si>
  <si>
    <t>Adjustment Journal Entry</t>
  </si>
  <si>
    <t>Unaudited</t>
  </si>
  <si>
    <t>Debet</t>
  </si>
  <si>
    <t>Kredit</t>
  </si>
  <si>
    <t>ASET LANCAR</t>
  </si>
  <si>
    <t>KAS DAN SETARA KAS</t>
  </si>
  <si>
    <t>KAS DI TANGAN</t>
  </si>
  <si>
    <t>Kas (IDR)</t>
  </si>
  <si>
    <t>Subtotal</t>
  </si>
  <si>
    <t>Kas (USD)</t>
  </si>
  <si>
    <t>Kas (SGD)</t>
  </si>
  <si>
    <t>TOTAL KAS DI TANGAN</t>
  </si>
  <si>
    <t xml:space="preserve"> </t>
  </si>
  <si>
    <t>KAS DI BANK</t>
  </si>
  <si>
    <t>Bank (IDR)</t>
  </si>
  <si>
    <t>IDR - PT BANK CENTRAL ASIA</t>
  </si>
  <si>
    <t>IDR - PT BANK MANDIRI (PERSERO)</t>
  </si>
  <si>
    <t>IDR - PT BANK NEGARA INDONESIA (PERSERO)</t>
  </si>
  <si>
    <t>IDR - PT BANK CIMB NIAGA</t>
  </si>
  <si>
    <t>IDR - PT BANK QNB INDONESIA</t>
  </si>
  <si>
    <t>IDR - PT BANK RAKYAT INDONESIA (PERSERO)</t>
  </si>
  <si>
    <t>IDR - PT BANK PERMATA</t>
  </si>
  <si>
    <t>IDR - PT BANK UOB INDONESIA</t>
  </si>
  <si>
    <t>IDR - PT BANK DKI</t>
  </si>
  <si>
    <t>IDR - PT BANK JTRUST INDONESIA</t>
  </si>
  <si>
    <t>IDR - PT BANK DANAMON INDONESIA</t>
  </si>
  <si>
    <t>IDR - PT BANK SYARIAH INDONESIA</t>
  </si>
  <si>
    <t xml:space="preserve">IDR - PT BANK CAPITAL INDONESIA </t>
  </si>
  <si>
    <t>IDR - PT BANK MNC INTERNASIONAL</t>
  </si>
  <si>
    <t>IDR - PT BANK OCBC NISP</t>
  </si>
  <si>
    <t>IDR - PT BANK MEGA</t>
  </si>
  <si>
    <t>IDR - PT BANK PEMBANGUNAN DAERAH JAWA TENGAH</t>
  </si>
  <si>
    <t>IDR - PT BANK PEMBANGUNAN DAERAH JAWA TIMUR</t>
  </si>
  <si>
    <t>IDR - PT BANK MAYBANK INDONESIA</t>
  </si>
  <si>
    <t>IDR - PT BANK MUAMALAT INDONESIA</t>
  </si>
  <si>
    <t>IDR - PT BANK DBS INDONESIA</t>
  </si>
  <si>
    <t>IDR - PT BANK MASPION INDONESIA</t>
  </si>
  <si>
    <t>IDR - PT BANK PAN INDONESIA</t>
  </si>
  <si>
    <t>IDR - PT BANK TABUNGAN PENSIUNAN NASIONAL</t>
  </si>
  <si>
    <t>IDR - PT BANK TABUNGAN NEGARA</t>
  </si>
  <si>
    <t>Bank (USD)</t>
  </si>
  <si>
    <t>USD - PT BANK CENTRAL ASIA</t>
  </si>
  <si>
    <t>USD - PT BANK MANDIRI (PERSERO)</t>
  </si>
  <si>
    <t>USD - PT BANK NEGARA INDONESIA (PERSERO)</t>
  </si>
  <si>
    <t>USD - PT BANK CIMB NIAGA</t>
  </si>
  <si>
    <t>USD - PT BANK QNB INDONESIA</t>
  </si>
  <si>
    <t>USD - PT BANK RAKYAT INDONESIA (PERSERO)</t>
  </si>
  <si>
    <t>USD - PT BANK PERMATA</t>
  </si>
  <si>
    <t>USD - PT BANK UOB INDONESIA</t>
  </si>
  <si>
    <t>USD - PT BANK DKI</t>
  </si>
  <si>
    <t>USD - PT BANK JTRUST INDONESIA</t>
  </si>
  <si>
    <t>USD - PT BANK DANAMON INDONESIA</t>
  </si>
  <si>
    <t>USD - PT BANK SYARIAH INDONESIA</t>
  </si>
  <si>
    <t xml:space="preserve">USD - PT BANK CAPITAL INDONESIA </t>
  </si>
  <si>
    <t>USD - PT BANK MNC INTERNASIONAL</t>
  </si>
  <si>
    <t>USD - PT BANK OCBC NISP</t>
  </si>
  <si>
    <t>USD - PT BANK MEGA</t>
  </si>
  <si>
    <t>USD - PT BANK PEMBANGUNAN DAERAH JAWA TENGAH</t>
  </si>
  <si>
    <t>USD - PT BANK PEMBANGUNAN DAERAH JAWA TIMUR</t>
  </si>
  <si>
    <t>USD - PT BANK MAYBANK INDONESIA</t>
  </si>
  <si>
    <t>USD - PT BANK MUAMALAT INDONESIA</t>
  </si>
  <si>
    <t>USD - PT BANK DBS INDONESIA</t>
  </si>
  <si>
    <t>USD - PT BANK MASPION INDONESIA</t>
  </si>
  <si>
    <t>USD - PT BANK PAN INDONESIA</t>
  </si>
  <si>
    <t>USD - PT BANK TABUNGAN PENSIUNAN NASIONAL</t>
  </si>
  <si>
    <t>USD - PT BANK TABUNGAN NEGARA</t>
  </si>
  <si>
    <t>Bank (SGD)</t>
  </si>
  <si>
    <t>SGD - PT BANK CENTRAL ASIA</t>
  </si>
  <si>
    <t>SGD - PT BANK MANDIRI (PERSERO)</t>
  </si>
  <si>
    <t>SGD - PT BANK NEGARA INDONESIA (PERSERO)</t>
  </si>
  <si>
    <t>SGD - PT BANK CIMB NIAGA</t>
  </si>
  <si>
    <t>SGD - PT BANK QNB INDONESIA</t>
  </si>
  <si>
    <t>SGD - PT BANK RAKYAT INDONESIA (PERSERO)</t>
  </si>
  <si>
    <t>SGD - PT BANK PERMATA</t>
  </si>
  <si>
    <t>SGD - PT BANK UOB INDONESIA</t>
  </si>
  <si>
    <t>SGD - PT BANK DKI</t>
  </si>
  <si>
    <t>SGD - PT BANK JTRUST INDONESIA</t>
  </si>
  <si>
    <t>SGD - PT BANK DANAMON INDONESIA</t>
  </si>
  <si>
    <t>SGD - PT BANK SYARIAH INDONESIA</t>
  </si>
  <si>
    <t xml:space="preserve">SGD - PT BANK CAPITAL INDONESIA </t>
  </si>
  <si>
    <t>SGD - PT BANK MNC INTERNASIONAL</t>
  </si>
  <si>
    <t>SGD - PT BANK OCBC NISP</t>
  </si>
  <si>
    <t>SGD - PT BANK MEGA</t>
  </si>
  <si>
    <t>SGD - PT BANK PEMBANGUNAN DAERAH JAWA TENGAH</t>
  </si>
  <si>
    <t>SGD - PT BANK PEMBANGUNAN DAERAH JAWA TIMUR</t>
  </si>
  <si>
    <t>SGD - PT BANK MAYBANK INDONESIA</t>
  </si>
  <si>
    <t>SGD - PT BANK MUAMALAT INDONESIA</t>
  </si>
  <si>
    <t>SGD - PT BANK DBS INDONESIA</t>
  </si>
  <si>
    <t>SGD - PT BANK MASPION INDONESIA</t>
  </si>
  <si>
    <t>SGD - PT BANK PAN INDONESIA</t>
  </si>
  <si>
    <t>SGD - PT BANK TABUNGAN PENSIUNAN NASIONAL</t>
  </si>
  <si>
    <t>SGD - PT BANK TABUNGAN NEGARA</t>
  </si>
  <si>
    <t>DEPOSITO</t>
  </si>
  <si>
    <t>TIME DEPOSIT - PT BANK CENTRAL ASIA</t>
  </si>
  <si>
    <t>TIME DEPOSIT - PT BANK MANDIRI (PERSERO)</t>
  </si>
  <si>
    <t>TIME DEPOSIT - PT BANK NEGARA INDONESIA (PERSERO)</t>
  </si>
  <si>
    <t>TIME DEPOSIT - PT BANK CIMB NIAGA</t>
  </si>
  <si>
    <t>TIME DEPOSIT - PT BANK QNB INDONESIA</t>
  </si>
  <si>
    <t>TIME DEPOSIT - PT BANK RAKYAT INDONESIA (PERSERO)</t>
  </si>
  <si>
    <t>TIME DEPOSIT - PT BANK PERMATA</t>
  </si>
  <si>
    <t>TIME DEPOSIT - PT BANK UOB INDONESIA</t>
  </si>
  <si>
    <t>TIME DEPOSIT - PT BANK DKI</t>
  </si>
  <si>
    <t>TIME DEPOSIT - PT BANK JTRUST INDONESIA</t>
  </si>
  <si>
    <t>TIME DEPOSIT - PT BANK DANAMON INDONESIA</t>
  </si>
  <si>
    <t>TIME DEPOSIT - PT BANK SYARIAH INDONESIA</t>
  </si>
  <si>
    <t xml:space="preserve">TIME DEPOSIT - PT BANK CAPITAL INDONESIA </t>
  </si>
  <si>
    <t>TIME DEPOSIT - PT BANK MNC INTERNASIONAL</t>
  </si>
  <si>
    <t>TIME DEPOSIT - PT BANK OCBC NISP</t>
  </si>
  <si>
    <t>TIME DEPOSIT - PT BANK MEGA</t>
  </si>
  <si>
    <t>TIME DEPOSIT - PT BANK PEMBANGUNAN DAERAH JAWA TENGAH</t>
  </si>
  <si>
    <t>TIME DEPOSIT - PT BANK PEMBANGUNAN DAERAH JAWA TIMUR</t>
  </si>
  <si>
    <t>TIME DEPOSIT - PT BANK MAYBANK INDONESIA</t>
  </si>
  <si>
    <t>TIME DEPOSIT - PT BANK MUAMALAT INDONESIA</t>
  </si>
  <si>
    <t>TIME DEPOSIT - PT BANK DBS INDONESIA</t>
  </si>
  <si>
    <t>TIME DEPOSIT - PT BANK MASPION INDONESIA</t>
  </si>
  <si>
    <t>TIME DEPOSIT - PT BANK PAN INDONESIA</t>
  </si>
  <si>
    <t>TIME DEPOSIT - PT BANK TABUNGAN PENSIUNAN NASIONAL</t>
  </si>
  <si>
    <t>TIME DEPOSIT - PT BANK TABUNGAN NEGARA</t>
  </si>
  <si>
    <t>TOTAL SETARA KAS</t>
  </si>
  <si>
    <t>TOTAL KAS DAN SETARA KAS</t>
  </si>
  <si>
    <t>INVESTASI JANGKA PENDEK</t>
  </si>
  <si>
    <t>Marketable Securities:</t>
  </si>
  <si>
    <t>Saham MCAS</t>
  </si>
  <si>
    <t>Saham NFCX</t>
  </si>
  <si>
    <t>Saham DIVA</t>
  </si>
  <si>
    <t>Saham TFAS</t>
  </si>
  <si>
    <t>Saham DMMX</t>
  </si>
  <si>
    <t>Saham PEGE</t>
  </si>
  <si>
    <t>Saham ABBA</t>
  </si>
  <si>
    <t>Saham DEFI</t>
  </si>
  <si>
    <t>TOTAL INVESTASI JANGKA PENDEK</t>
  </si>
  <si>
    <t>Control (1104 vs L173)</t>
  </si>
  <si>
    <t>PIUTANG USAHA</t>
  </si>
  <si>
    <t>Pihak Ketiga:</t>
  </si>
  <si>
    <t>End user</t>
  </si>
  <si>
    <t>PT XL Axiata Tbk</t>
  </si>
  <si>
    <t>Control</t>
  </si>
  <si>
    <t>TOTAL PIUTANG USAHA - PIHAK KETIGA</t>
  </si>
  <si>
    <t>Pihak Berelasi:</t>
  </si>
  <si>
    <t>TOTAL PIUTANG USAHA - PIHAK BERELASI</t>
  </si>
  <si>
    <t>TOTAL PIUTANG USAHA</t>
  </si>
  <si>
    <t>PIUTANG LAIN-LAIN - JANGKA PENDEK</t>
  </si>
  <si>
    <t>Piutang lain-lain</t>
  </si>
  <si>
    <t>Total Piutang Lain-lain - Pihak Ketiga</t>
  </si>
  <si>
    <t>Total Piutang Lain-lain - Pihak Berelasi</t>
  </si>
  <si>
    <t>TOTAL PIUTANG LAIN-LAIN - JANGKA PENDEK</t>
  </si>
  <si>
    <t>PERSEDIAAN BARANG DAGANG</t>
  </si>
  <si>
    <t>Persediaan hardware</t>
  </si>
  <si>
    <t>Persediaan Spare part</t>
  </si>
  <si>
    <t>Persediaan lain-lain</t>
  </si>
  <si>
    <t>TOTAL PERSEDIAAN BARANG DAGANG</t>
  </si>
  <si>
    <t>PAJAK DIBAYAR DI MUKA</t>
  </si>
  <si>
    <t>PPN Masukan</t>
  </si>
  <si>
    <t>PPH 21</t>
  </si>
  <si>
    <t>PPH 22</t>
  </si>
  <si>
    <t>PPh 23</t>
  </si>
  <si>
    <t>PPH 25</t>
  </si>
  <si>
    <t>PPH 4 ayat 2</t>
  </si>
  <si>
    <t>PPN Masukan yang belum difakturkan</t>
  </si>
  <si>
    <t>TOTAL PAJAK DIBAYAR DI MUKA</t>
  </si>
  <si>
    <t>BIAYA DIBAYAR DIMUKA</t>
  </si>
  <si>
    <t>Sewa Dibayar Dimuka lainnya</t>
  </si>
  <si>
    <t>Biaya ditangguhkan</t>
  </si>
  <si>
    <t>TOTAL BIAYA DIBAYAR DIMUKA</t>
  </si>
  <si>
    <t>UANG MUKA</t>
  </si>
  <si>
    <t>Uang elektronik</t>
  </si>
  <si>
    <t>Uang Muka Lain-lain</t>
  </si>
  <si>
    <t>TOTAL UANG MUKA</t>
  </si>
  <si>
    <t>RESTRICTED DEPOSITS - JANGKA PENDEK</t>
  </si>
  <si>
    <t>RESTRICTED DEPOSIT - PT BANK CENTRAL ASIA</t>
  </si>
  <si>
    <t>RESTRICTED DEPOSIT - PT BANK MANDIRI (PERSERO)</t>
  </si>
  <si>
    <t>RESTRICTED DEPOSIT - PT BANK NEGARA INDONESIA (PERSERO)</t>
  </si>
  <si>
    <t>RESTRICTED DEPOSIT - PT BANK CIMB NIAGA</t>
  </si>
  <si>
    <t>RESTRICTED DEPOSIT - PT BANK QNB INDONESIA</t>
  </si>
  <si>
    <t>RESTRICTED DEPOSIT - PT BANK RAKYAT INDONESIA (PERSERO)</t>
  </si>
  <si>
    <t>RESTRICTED DEPOSIT - PT BANK PERMATA</t>
  </si>
  <si>
    <t>RESTRICTED DEPOSIT - PT BANK UOB INDONESIA</t>
  </si>
  <si>
    <t>RESTRICTED DEPOSIT - PT BANK DKI</t>
  </si>
  <si>
    <t>RESTRICTED DEPOSIT - PT BANK JTRUST INDONESIA</t>
  </si>
  <si>
    <t>RESTRICTED DEPOSIT - PT BANK DANAMON INDONESIA</t>
  </si>
  <si>
    <t>RESTRICTED DEPOSIT - PT BANK SYARIAH INDONESIA</t>
  </si>
  <si>
    <t xml:space="preserve">RESTRICTED DEPOSIT - PT BANK CAPITAL INDONESIA </t>
  </si>
  <si>
    <t>RESTRICTED DEPOSIT - PT BANK MNC INTERNASIONAL</t>
  </si>
  <si>
    <t>RESTRICTED DEPOSIT - PT BANK OCBC NISP</t>
  </si>
  <si>
    <t>RESTRICTED DEPOSIT - PT BANK MEGA</t>
  </si>
  <si>
    <t>RESTRICTED DEPOSIT - PT BANK PEMBANGUNAN DAERAH JAWA TENGAH</t>
  </si>
  <si>
    <t>RESTRICTED DEPOSIT - PT BANK PEMBANGUNAN DAERAH JAWA TIMUR</t>
  </si>
  <si>
    <t>RESTRICTED DEPOSIT - PT BANK MAYBANK INDONESIA</t>
  </si>
  <si>
    <t>RESTRICTED DEPOSIT - PT BANK MUAMALAT INDONESIA</t>
  </si>
  <si>
    <t>RESTRICTED DEPOSIT - PT BANK DBS INDONESIA</t>
  </si>
  <si>
    <t>RESTRICTED DEPOSIT - PT BANK MASPION INDONESIA</t>
  </si>
  <si>
    <t>RESTRICTED DEPOSIT - PT BANK PAN INDONESIA</t>
  </si>
  <si>
    <t>RESTRICTED DEPOSIT - PT BANK TABUNGAN PENSIUNAN NASIONAL</t>
  </si>
  <si>
    <t>RESTRICTED DEPOSIT - PT BANK TABUNGAN NEGARA</t>
  </si>
  <si>
    <t>Bank</t>
  </si>
  <si>
    <t>TOTALRESTRICTED DEPOSITS - JANGKA PENDEK</t>
  </si>
  <si>
    <t>PENDAPATAN YANG MASIH HARUS DITERIMA</t>
  </si>
  <si>
    <t>Bunga lain-lain</t>
  </si>
  <si>
    <t>Pendapatan lainnya</t>
  </si>
  <si>
    <t>TOTAL PENDAPATAN YANG MASIH HARUS DITERIMA</t>
  </si>
  <si>
    <t>PIUTANG PIHAK BERELASI JANGKA PENDEK</t>
  </si>
  <si>
    <t>TOTAL PIUTANG PIHAK BERELASI JANGKA PENDEK</t>
  </si>
  <si>
    <t>ASET LANCAR LAINNYA</t>
  </si>
  <si>
    <t>TOTAL ASET LANCAR LAINNYA</t>
  </si>
  <si>
    <t>TOTAL ASET LANCAR</t>
  </si>
  <si>
    <t>ASET TIDAK LANCAR</t>
  </si>
  <si>
    <t>ASET TETAP</t>
  </si>
  <si>
    <t>Furnitur dan perlengkapan</t>
  </si>
  <si>
    <t>Mesin dan peralatan</t>
  </si>
  <si>
    <t>Total Harga Perolehan</t>
  </si>
  <si>
    <t>Total Akumulasi Penyusutan</t>
  </si>
  <si>
    <t>CIP</t>
  </si>
  <si>
    <t>Work in process</t>
  </si>
  <si>
    <t>Total CIP</t>
  </si>
  <si>
    <t>ASET TETAP - NETO</t>
  </si>
  <si>
    <t>ASET TAK BERWUJUD</t>
  </si>
  <si>
    <t>Work in progress</t>
  </si>
  <si>
    <t>ASET TAK BERWUJUD - NETO</t>
  </si>
  <si>
    <t>Right of used assets</t>
  </si>
  <si>
    <t>Right of used assets - NETO</t>
  </si>
  <si>
    <t>BEBAN DITANGGUHKAN</t>
  </si>
  <si>
    <t>TOTAL BEBAN DITANGGUHKAN</t>
  </si>
  <si>
    <t>INVESTASI JANGKA PANJANG</t>
  </si>
  <si>
    <t>PT Soteria Wicaksana Investama (SWI) d/h PT Kresna Jubileum Indonesia (KJI)</t>
  </si>
  <si>
    <t>PT Digital Maksima Karunia /M Cash Nasional Indonesia (DMK/MNI)</t>
  </si>
  <si>
    <t>PT Qerja Manfaat Bangsa (QMB) (d/h PT Dolphine Technology)</t>
  </si>
  <si>
    <t>Investasi lainnya</t>
  </si>
  <si>
    <t>INVESTASI LOGAM MULIA</t>
  </si>
  <si>
    <t>TOTAL INVESTASI JANGKA PANJANG</t>
  </si>
  <si>
    <t>PIUTANG LAIN-LAIN - JANGKA PANJANG</t>
  </si>
  <si>
    <t>TOTAL PIUTANG LAIN-LAIN - JANGKA PANJANG</t>
  </si>
  <si>
    <t>PIUTANG PIHAK BERELASI JANGKA PANJANG</t>
  </si>
  <si>
    <t>TOTAL PIUTANG PIHAK BERELASI JANGKA PANJANG</t>
  </si>
  <si>
    <t>ASET PAJAK TANGGUHAN (DTA)</t>
  </si>
  <si>
    <t>TOTAL ASET PAJAK TANGGUHAN (DTA)</t>
  </si>
  <si>
    <t>TAKSIRAN TAGIHAN PAJAK</t>
  </si>
  <si>
    <t>TOTAL TAKSIRAN TAGIHAN PAJAK</t>
  </si>
  <si>
    <t>RESTRICTED DEPOSITS - JANGKA PANJANG</t>
  </si>
  <si>
    <t>TOTALRESTRICTED DEPOSITS - JANGKA PANJANG</t>
  </si>
  <si>
    <t>GOODWILL</t>
  </si>
  <si>
    <t>Goodwill - PT Surprise Indonesia</t>
  </si>
  <si>
    <t>Goodwill - PT Multidaya Dinamika</t>
  </si>
  <si>
    <t>Goodwill - PT Alphanovation Digital Teknindo (Pawoon)</t>
  </si>
  <si>
    <t>Goodwill - PT Dam Korporindo Digital</t>
  </si>
  <si>
    <t>Goodwill - Lainnya</t>
  </si>
  <si>
    <t>TOTAL GOODWILL</t>
  </si>
  <si>
    <t>ASET TIDAK LANCAR LAINNYA</t>
  </si>
  <si>
    <t>Rent deposit</t>
  </si>
  <si>
    <t>Trade deposit</t>
  </si>
  <si>
    <t>TOTAL ASET TIDAK LANCAR LAINNYA</t>
  </si>
  <si>
    <t>TOTAL ASET TIDAK LANCAR</t>
  </si>
  <si>
    <t>TOTAL ASET</t>
  </si>
  <si>
    <t>^</t>
  </si>
  <si>
    <t>Control To WBS 2</t>
  </si>
  <si>
    <t>LIABILITAS LANCAR</t>
  </si>
  <si>
    <t>UTANG BANK JANGKA PENDEK</t>
  </si>
  <si>
    <t>SHORT-TERM BANK LOAN - PT BANK CENTRAL ASIA</t>
  </si>
  <si>
    <t>SHORT-TERM BANK LOAN - PT BANK MANDIRI (PERSERO)</t>
  </si>
  <si>
    <t>SHORT-TERM BANK LOAN - PT BANK NEGARA INDONESIA (PERSERO)</t>
  </si>
  <si>
    <t>SHORT-TERM BANK LOAN - PT BANK CIMB NIAGA</t>
  </si>
  <si>
    <t>SHORT-TERM BANK LOAN - PT BANK QNB INDONESIA</t>
  </si>
  <si>
    <t>SHORT-TERM BANK LOAN - PT BANK RAKYAT INDONESIA (PERSERO)</t>
  </si>
  <si>
    <t>SHORT-TERM BANK LOAN - PT BANK PERMATA</t>
  </si>
  <si>
    <t>SHORT-TERM BANK LOAN - PT BANK UOB INDONESIA</t>
  </si>
  <si>
    <t>SHORT-TERM BANK LOAN - PT BANK DKI</t>
  </si>
  <si>
    <t>SHORT-TERM BANK LOAN - PT BANK JTRUST INDONESIA</t>
  </si>
  <si>
    <t>SHORT-TERM BANK LOAN - PT BANK DANAMON INDONESIA</t>
  </si>
  <si>
    <t>SHORT-TERM BANK LOAN - PT BANK SYARIAH INDONESIA</t>
  </si>
  <si>
    <t xml:space="preserve">SHORT-TERM BANK LOAN - PT BANK CAPITAL INDONESIA </t>
  </si>
  <si>
    <t>SHORT-TERM BANK LOAN - PT BANK MNC INTERNASIONAL</t>
  </si>
  <si>
    <t>SHORT-TERM BANK LOAN - PT BANK OCBC NISP</t>
  </si>
  <si>
    <t>SHORT-TERM BANK LOAN - PT BANK MEGA</t>
  </si>
  <si>
    <t>SHORT-TERM BANK LOAN - PT BANK PEMBANGUNAN DAERAH JAWA TENGAH</t>
  </si>
  <si>
    <t>SHORT-TERM BANK LOAN - PT BANK PEMBANGUNAN DAERAH JAWA TIMUR</t>
  </si>
  <si>
    <t>SHORT-TERM BANK LOAN - PT BANK MAYBANK INDONESIA</t>
  </si>
  <si>
    <t>SHORT-TERM BANK LOAN - PT BANK MUAMALAT INDONESIA</t>
  </si>
  <si>
    <t>SHORT-TERM BANK LOAN - PT BANK DBS INDONESIA</t>
  </si>
  <si>
    <t>SHORT-TERM BANK LOAN - PT BANK MASPION INDONESIA</t>
  </si>
  <si>
    <t>SHORT-TERM BANK LOAN - PT BANK PAN INDONESIA</t>
  </si>
  <si>
    <t>SHORT-TERM BANK LOAN - PT BANK TABUNGAN PENSIUNAN NASIONAL</t>
  </si>
  <si>
    <t>SHORT-TERM BANK LOAN - PT BANK TABUNGAN NEGARA</t>
  </si>
  <si>
    <t>TOTAL UTANG BANK JANGKA PENDEK</t>
  </si>
  <si>
    <t>UTANG USAHA</t>
  </si>
  <si>
    <t>AP pihak ketiga - PT Telekomunikasi Selular</t>
  </si>
  <si>
    <t>AP pihak ketiga - PT Indosat Tbk</t>
  </si>
  <si>
    <t>AP pihak ketiga - PT XL Axiata Tbk</t>
  </si>
  <si>
    <t>AP pihak ketiga - Lainnya</t>
  </si>
  <si>
    <t>Total Utang Usaha - Pihak Ketiga</t>
  </si>
  <si>
    <t>Total Utang Usaha - Pihak Berelasi</t>
  </si>
  <si>
    <t>TOTAL UTANG USAHA</t>
  </si>
  <si>
    <t>UTANG LAIN-LAIN JANGKA PENDEK</t>
  </si>
  <si>
    <t>Hutang sekuritas PG</t>
  </si>
  <si>
    <t>Hutang sekuritas UB</t>
  </si>
  <si>
    <t>Hutang sekuritas YP</t>
  </si>
  <si>
    <t>Hutang sekuritas Lainnya</t>
  </si>
  <si>
    <t>Total Utang Lain-lain Jangka Pendek - Pihak Ketiga</t>
  </si>
  <si>
    <t>Total Utang Lain-lain Jangka Pendek - Pihak Berelasi</t>
  </si>
  <si>
    <t>TOTAL UTANG LAIN-LAIN JANGKA PENDEK</t>
  </si>
  <si>
    <t>BEBAN MASIH HARUS DIBAYAR</t>
  </si>
  <si>
    <t>HO</t>
  </si>
  <si>
    <t>KJPP</t>
  </si>
  <si>
    <t>Sewa kendaraan</t>
  </si>
  <si>
    <t>Sewa bangunan</t>
  </si>
  <si>
    <t>BIAYA TELP,LISTRIK &amp; AIR YG MSH HRS DIBAYAR</t>
  </si>
  <si>
    <t>BIAYA vendor</t>
  </si>
  <si>
    <t>TOTAL BEBAN MASIH HARUS DIBAYAR</t>
  </si>
  <si>
    <t>UTANG DIVIDEN</t>
  </si>
  <si>
    <t>TOTAL UTANG DIVIDEN</t>
  </si>
  <si>
    <t>UTANG PAJAK</t>
  </si>
  <si>
    <t>PPN Keluaran</t>
  </si>
  <si>
    <t>PPH 26</t>
  </si>
  <si>
    <t>PPH 29 - Current Year</t>
  </si>
  <si>
    <t>PPH 29 - Previous Year</t>
  </si>
  <si>
    <t>Utang denda pajak</t>
  </si>
  <si>
    <t>TOTAL UTANG PAJAK</t>
  </si>
  <si>
    <t>UANG MUKA PENJUALAN</t>
  </si>
  <si>
    <t>lain-lain</t>
  </si>
  <si>
    <t>TOTAL UANG MUKA PENJUALAN</t>
  </si>
  <si>
    <t>UTANG PIHAK BERELASI JANGKA PENDEK</t>
  </si>
  <si>
    <t>TOTAL UTANG PIHAK BERELASI JANGKA PENDEK</t>
  </si>
  <si>
    <t>UTANG JANGKA PANJANG YANG JATUH TEMPO DALAM 1 TAHUN</t>
  </si>
  <si>
    <t>LONG-TERM BANK LOAN - PT BANK CENTRAL ASIA</t>
  </si>
  <si>
    <t>LONG-TERM BANK LOAN - PT BANK MANDIRI (PERSERO)</t>
  </si>
  <si>
    <t>LONG-TERM BANK LOAN - PT BANK NEGARA INDONESIA (PERSERO)</t>
  </si>
  <si>
    <t>LONG-TERM BANK LOAN - PT BANK CIMB NIAGA</t>
  </si>
  <si>
    <t>LONG-TERM BANK LOAN - PT BANK QNB INDONESIA</t>
  </si>
  <si>
    <t>LONG-TERM BANK LOAN - PT BANK RAKYAT INDONESIA (PERSERO)</t>
  </si>
  <si>
    <t>LONG-TERM BANK LOAN - PT BANK PERMATA</t>
  </si>
  <si>
    <t>LONG-TERM BANK LOAN - PT BANK UOB INDONESIA</t>
  </si>
  <si>
    <t>LONG-TERM BANK LOAN - PT BANK DKI</t>
  </si>
  <si>
    <t>LONG-TERM BANK LOAN - PT BANK JTRUST INDONESIA</t>
  </si>
  <si>
    <t>LONG-TERM BANK LOAN - PT BANK DANAMON INDONESIA</t>
  </si>
  <si>
    <t>LONG-TERM BANK LOAN - PT BANK SYARIAH INDONESIA</t>
  </si>
  <si>
    <t xml:space="preserve">LONG-TERM BANK LOAN - PT BANK CAPITAL INDONESIA </t>
  </si>
  <si>
    <t>LONG-TERM BANK LOAN - PT BANK MNC INTERNASIONAL</t>
  </si>
  <si>
    <t>LONG-TERM BANK LOAN - PT BANK OCBC NISP</t>
  </si>
  <si>
    <t>LONG-TERM BANK LOAN - PT BANK MEGA</t>
  </si>
  <si>
    <t>LONG-TERM BANK LOAN - PT BANK PEMBANGUNAN DAERAH JAWA TENGAH</t>
  </si>
  <si>
    <t>LONG-TERM BANK LOAN - PT BANK PEMBANGUNAN DAERAH JAWA TIMUR</t>
  </si>
  <si>
    <t>LONG-TERM BANK LOAN - PT BANK MAYBANK INDONESIA</t>
  </si>
  <si>
    <t>LONG-TERM BANK LOAN - PT BANK MUAMALAT INDONESIA</t>
  </si>
  <si>
    <t>LONG-TERM BANK LOAN - PT BANK DBS INDONESIA</t>
  </si>
  <si>
    <t>LONG-TERM BANK LOAN - PT BANK MASPION INDONESIA</t>
  </si>
  <si>
    <t>LONG-TERM BANK LOAN - PT BANK PAN INDONESIA</t>
  </si>
  <si>
    <t>LONG-TERM BANK LOAN - PT BANK TABUNGAN PENSIUNAN NASIONAL</t>
  </si>
  <si>
    <t>LONG-TERM BANK LOAN - PT BANK TABUNGAN NEGARA</t>
  </si>
  <si>
    <t>PT 1</t>
  </si>
  <si>
    <t>Lease liabilities</t>
  </si>
  <si>
    <t>TOTAL UTANG JANGKA PANJANG YANG JATUH TEMPO DALAM 1 TAHUN</t>
  </si>
  <si>
    <t>LIABILITAS IMBALAN KERJA - JANGKA PENDEK</t>
  </si>
  <si>
    <t>TOTAL LIABILITAS IMBALAN KERJA - JANGKA PENDEK</t>
  </si>
  <si>
    <t>LIABILITAS LANCAR LAINNYA</t>
  </si>
  <si>
    <t>TOTAL LIABILITAS LANCAR LAINNYA</t>
  </si>
  <si>
    <t>TOTAL LIABILITAS LANCAR</t>
  </si>
  <si>
    <t>LIABILITAS TIDAK LANCAR</t>
  </si>
  <si>
    <t>UTANG PIHAK BERELASI JANGKA PANJANG</t>
  </si>
  <si>
    <t>TOTAL UTANG PIHAK BERELASI JANGKA PANJANG</t>
  </si>
  <si>
    <t>UTANG LAIN-LAIN JANGKA PANJANG</t>
  </si>
  <si>
    <t>Total Utang Lain-lain Jangka Panjang - Pihak Ketiga</t>
  </si>
  <si>
    <t>Total Utang Lain-lain Jangka Panjang - Pihak Berelasi</t>
  </si>
  <si>
    <t>TOTALUTANG LAIN-LAIN JANGKA PANJANG</t>
  </si>
  <si>
    <t>LIABILITAS PAJAK TANGGUHAN (DTL)</t>
  </si>
  <si>
    <t>TOTAL LIABILITAS PAJAK TANGGUHAN (DTL)</t>
  </si>
  <si>
    <t>UTANG JANGKA PANJANG YANG JATUH TEMPO LEBIH DARI 1 TAHUN</t>
  </si>
  <si>
    <t>TOTAL UTANG JANGKA PANJANG YANG JATUH TEMPO LEBIH DARI 1 TAHUN</t>
  </si>
  <si>
    <t>LIABILITAS IMBALAN KERJA - JANGKA PANJANG</t>
  </si>
  <si>
    <t>TOTAL LIABILITAS IMBALAN KERJA - JANGKA PANJANG</t>
  </si>
  <si>
    <t>LIABILITAS TIDAK LANCAR LAINNYA</t>
  </si>
  <si>
    <t>TOTAL LIABILITAS TIDAK LANCAR LAINNYA</t>
  </si>
  <si>
    <t>TOTAL LIABILITAS TIDAK LANCAR</t>
  </si>
  <si>
    <t>TOTAL LIABILITAS</t>
  </si>
  <si>
    <t>EKUITAS</t>
  </si>
  <si>
    <t>MINORITY INTEREST IN NET ASSET (NCI - MINA)</t>
  </si>
  <si>
    <t>NCI - LABA</t>
  </si>
  <si>
    <t>Anak usaha 1</t>
  </si>
  <si>
    <t>Anak usaha 2</t>
  </si>
  <si>
    <t>Anak usaha 3</t>
  </si>
  <si>
    <t>Anak usaha 4</t>
  </si>
  <si>
    <t>Anak usaha 5</t>
  </si>
  <si>
    <t>Anak usaha 6</t>
  </si>
  <si>
    <t>Anak usaha 7</t>
  </si>
  <si>
    <t>NCI - OCI</t>
  </si>
  <si>
    <t>TOTAL MINORITY INTEREST IN NET ASSET (NCI - MINA)</t>
  </si>
  <si>
    <t>MODAL SAHAM</t>
  </si>
  <si>
    <t>Modal Ditempatkan dan Disetor Penuh</t>
  </si>
  <si>
    <t>Shareholder Anak usaha</t>
  </si>
  <si>
    <t>STRESS</t>
  </si>
  <si>
    <t>Deposit for future stock subscription</t>
  </si>
  <si>
    <t>TOTAL MODAL SAHAM</t>
  </si>
  <si>
    <t>PROFORMA MODAL DAN SELISIH TRANSAKSI</t>
  </si>
  <si>
    <t>Selisih atas transaksi dengan pihak non pengendali (STNCI)</t>
  </si>
  <si>
    <t>Proforma modal yang berasal dari transaksi restrukturisasi entitas sepengendali (STRESS)</t>
  </si>
  <si>
    <t>TOTAL PROFORMA MODAL DAN SELISIH TRANSAKSI</t>
  </si>
  <si>
    <t/>
  </si>
  <si>
    <t>RETAINED EARNING</t>
  </si>
  <si>
    <t>Implementation of PSAK 73</t>
  </si>
  <si>
    <t>Current Earning:</t>
  </si>
  <si>
    <t>RE Before Acquisition</t>
  </si>
  <si>
    <t>OCI - Employee Benefits:</t>
  </si>
  <si>
    <t>TOTAL RETAINED EARNING</t>
  </si>
  <si>
    <t>PENGHASILAN KOMPREHENSIF LAIN</t>
  </si>
  <si>
    <t>Revaluation FA:</t>
  </si>
  <si>
    <t>Financial Instrument:</t>
  </si>
  <si>
    <t>Foreign Exchange:</t>
  </si>
  <si>
    <t>TOTAL PENGHASILAN KOMPREHENSIF LAIN</t>
  </si>
  <si>
    <t>TOTAL EKUITAS</t>
  </si>
  <si>
    <t>TOTAL LIABILITAS DAN EKUITAS</t>
  </si>
  <si>
    <t>Control To WBS 1</t>
  </si>
  <si>
    <t>Total Journal in WP</t>
  </si>
  <si>
    <t>Control to adjustment sheet</t>
  </si>
  <si>
    <t>PENDAPATAN</t>
  </si>
  <si>
    <t>Agregator produk digital</t>
  </si>
  <si>
    <t>Produk dan jasa digital</t>
  </si>
  <si>
    <t>Iklan berbasis cloud digital</t>
  </si>
  <si>
    <t>Software as a service</t>
  </si>
  <si>
    <t>Produk dan layanan energi bersih</t>
  </si>
  <si>
    <t>Penjualan grosir digital</t>
  </si>
  <si>
    <t>Konten dan hiburan</t>
  </si>
  <si>
    <t>Supply chain dan logistik</t>
  </si>
  <si>
    <t>TOTAL PENDAPATAN</t>
  </si>
  <si>
    <t>HARGA POKOK PENJUALAN</t>
  </si>
  <si>
    <t>Gaji dan tunjangan</t>
  </si>
  <si>
    <t>TOTAL HARGA POKOK PENJUALAN</t>
  </si>
  <si>
    <t>TOTAL LABA KOTOR</t>
  </si>
  <si>
    <t>BEBAN PEMASARAN DAN DISTRIBUSI</t>
  </si>
  <si>
    <t>Beban Pemasaran dan Marketing</t>
  </si>
  <si>
    <t>Biaya promosi</t>
  </si>
  <si>
    <t>Biaya pemasaran</t>
  </si>
  <si>
    <t>Komisi sales</t>
  </si>
  <si>
    <t>Digital advertising</t>
  </si>
  <si>
    <t>Selling expense - SF</t>
  </si>
  <si>
    <t>Sumbangan dan jamuan</t>
  </si>
  <si>
    <t>Beban Gaji dan tunjangan</t>
  </si>
  <si>
    <t>Beban gaji</t>
  </si>
  <si>
    <t>Uang saku</t>
  </si>
  <si>
    <t>Uang makan</t>
  </si>
  <si>
    <t>Beban Lain-lain</t>
  </si>
  <si>
    <t>TOTAL BEBAN PEMASARAN DAN DISTRIBUSI</t>
  </si>
  <si>
    <t>BEBAN UMUM DAN ADMINISTRASI</t>
  </si>
  <si>
    <t>BIAYA GAJI, UPAH DAN TUNJANGAN</t>
  </si>
  <si>
    <t>BIAYA SUMBANGAN DAN JAMUAN</t>
  </si>
  <si>
    <t>SUMBANGAN</t>
  </si>
  <si>
    <t>ENTERTAINMENT</t>
  </si>
  <si>
    <t>REPRESENTATION</t>
  </si>
  <si>
    <t>GATHERING</t>
  </si>
  <si>
    <t>BIAYA KEAMANAN, KEBERSIHAN DAN PERIZINAN</t>
  </si>
  <si>
    <t>KEAMANAN DAN KEBERSIHAN</t>
  </si>
  <si>
    <t>PERIZINAN</t>
  </si>
  <si>
    <t>BIAYA RUMAH TANGGA KANTOR</t>
  </si>
  <si>
    <t>AIR MINUM</t>
  </si>
  <si>
    <t>ALAT-ALAT KEBERSIHAN</t>
  </si>
  <si>
    <t>KEBUTUHAN RUMAH TANGGA</t>
  </si>
  <si>
    <t>Biaya Lain-lain Non Operasional</t>
  </si>
  <si>
    <t>Biaya makan kantor</t>
  </si>
  <si>
    <t>PERALATAN DAN PERLENGKAPAN KANTOR</t>
  </si>
  <si>
    <t>TINTA PRINTER</t>
  </si>
  <si>
    <t>KERTAS HVS</t>
  </si>
  <si>
    <t>BIAYA FOTOCOPY/CETAKAN</t>
  </si>
  <si>
    <t>ATK</t>
  </si>
  <si>
    <t>PERLENGKAPAN KANTOR LAINNYA</t>
  </si>
  <si>
    <t>BEBAN PENYUSUTAN ASET TETAP</t>
  </si>
  <si>
    <t>BEBAN PENYUSUTAN ASET TAK BERWUJUD</t>
  </si>
  <si>
    <t>Beban penyusutan Right of used assets</t>
  </si>
  <si>
    <t>BEBAN IMBALAN KERJA</t>
  </si>
  <si>
    <t>BIAYA SEWA</t>
  </si>
  <si>
    <t>SEWA GEDUNG</t>
  </si>
  <si>
    <t>SEWA KENDARAAN</t>
  </si>
  <si>
    <t>SEWA LAINNYA</t>
  </si>
  <si>
    <t>BIAYA PERBAIKAN DAN PEMELIHARAAN</t>
  </si>
  <si>
    <t>BIAYA PEMELIHARAAN GEDUNG</t>
  </si>
  <si>
    <t>BIAYA PEMELIHARAAN KENDARAAN</t>
  </si>
  <si>
    <t>BIAYA PEMELIHARAAN PERALATAN KANTOR</t>
  </si>
  <si>
    <t>BIAYA PEMELIHARAAN SOFTWARE DAN SISTEM</t>
  </si>
  <si>
    <t>BIAYA UTILITY</t>
  </si>
  <si>
    <t>TELEPONE,FAX,INTERNET</t>
  </si>
  <si>
    <t>LISTRIK</t>
  </si>
  <si>
    <t>PAM</t>
  </si>
  <si>
    <t>BIAYA MATERAI DAN BARANG CETAKAN</t>
  </si>
  <si>
    <t>BIAYA MATERAI</t>
  </si>
  <si>
    <t>BIAYA BARANG CETAKAN</t>
  </si>
  <si>
    <t>BIAYA ASURANSI</t>
  </si>
  <si>
    <t>ASURANSI KARYAWAN</t>
  </si>
  <si>
    <t>ASURANSI PROPERTY</t>
  </si>
  <si>
    <t>BIAYA ASURANSI LAIN-LAIN</t>
  </si>
  <si>
    <t>ASURANSI KESEHATAN KARYAWAN</t>
  </si>
  <si>
    <t>BIAYA PAJAK DAN PERIJINAN</t>
  </si>
  <si>
    <t>PAJAK BUMI DAN BANGUNAN</t>
  </si>
  <si>
    <t>PAJAK REKLAME</t>
  </si>
  <si>
    <t>PPN</t>
  </si>
  <si>
    <t>PPH 23</t>
  </si>
  <si>
    <t>BIAYA PPH 25</t>
  </si>
  <si>
    <t>PERIJINAN DAN PAJAK LAINNYA</t>
  </si>
  <si>
    <t>Biaya STNK, KIR &amp; Pajak Kendaraan</t>
  </si>
  <si>
    <t>BEBAN DENDA Tax Amnesty</t>
  </si>
  <si>
    <t>BEBAN DENDA PAJAK</t>
  </si>
  <si>
    <t>Other tax expense</t>
  </si>
  <si>
    <t>PAJAK PENDIRI</t>
  </si>
  <si>
    <t>BIAYA JASA PROFESIONAL</t>
  </si>
  <si>
    <t>INSTALASI</t>
  </si>
  <si>
    <t>MANAGEMENT FEE</t>
  </si>
  <si>
    <t>CUSTODIAL FEE</t>
  </si>
  <si>
    <t>Software development services</t>
  </si>
  <si>
    <t>OTHER PROFESSIONAL FEE</t>
  </si>
  <si>
    <t>BIAYA PERJALANAN DINAS DAN TRANSPORTASI</t>
  </si>
  <si>
    <t>BIAYA PARKIR, BENSIN DAN BIAYA KENDARAAN</t>
  </si>
  <si>
    <t>Biaya Bahan Bakar, Tol dan Parkir Kendaraan</t>
  </si>
  <si>
    <t>BIAYA POS DAN TELEKOMUNIKASI</t>
  </si>
  <si>
    <t>BIAYA PENGIRIMAN</t>
  </si>
  <si>
    <t>BIAYA PROGRAM</t>
  </si>
  <si>
    <t>BIAYA MAINTENANCE PROGRAM</t>
  </si>
  <si>
    <t>CADANGAN PIUTANG TAK TERTAGIH DAN CADANGAN PERSEDIAAN USANG</t>
  </si>
  <si>
    <t>Penyisihan atas ECLs piutang usaha</t>
  </si>
  <si>
    <t>BIAYA TAHUNAN KELEMBAGAAN</t>
  </si>
  <si>
    <t>BIAYA OJK</t>
  </si>
  <si>
    <t>BIAYA BEI</t>
  </si>
  <si>
    <t>BIAYA KSEI</t>
  </si>
  <si>
    <t>BIAYA ASOSIASI EMITEN INDONESIA</t>
  </si>
  <si>
    <t>BIAYA Pengembahan SDM</t>
  </si>
  <si>
    <t>BIAYA Pelatihan dan Seminar</t>
  </si>
  <si>
    <t>BEBAN RISET DAN PENGEMBANGAN</t>
  </si>
  <si>
    <t>BIAYA PERALATAN DAN PERLENGKAPAN PROYEK</t>
  </si>
  <si>
    <t>Biaya Tools - KFC</t>
  </si>
  <si>
    <t>BIAYA MATERIAL dan TOOLS - IDM</t>
  </si>
  <si>
    <t>BIAYA ACRYLIC INDOMARET</t>
  </si>
  <si>
    <t>BIAYA TOOLS-GUDANG GARAM</t>
  </si>
  <si>
    <t>BIAYA UMUM DAN ADMINISTRASI LAINNYA</t>
  </si>
  <si>
    <t>BIAYA PAYROLL</t>
  </si>
  <si>
    <t>TOTAL BEBAN UMUM DAN ADMINISTRASI</t>
  </si>
  <si>
    <t>TOTAL BEBAN USAHA</t>
  </si>
  <si>
    <t>TOTAL LABA USAHA</t>
  </si>
  <si>
    <t>PENDAPATAN DAN BEBAN LAIN-LAIN</t>
  </si>
  <si>
    <t>PENDAPATAN LAIN-LAIN</t>
  </si>
  <si>
    <t>PENDAPATAN BUNGA</t>
  </si>
  <si>
    <t>PENJUALAN AKTIVA</t>
  </si>
  <si>
    <t>LABA RUGI DARI ENTITAS ASOSIASI</t>
  </si>
  <si>
    <t>Bagian Atas Laba/Rugi Entitas Asosiasi (Net income)</t>
  </si>
  <si>
    <t>Bagian Atas Laba/Rugi Entitas Asosiasi (OCI)</t>
  </si>
  <si>
    <t>PENDAPATAN DIVIDEN</t>
  </si>
  <si>
    <t>NILAI WAJAR INSTRUMEN KEUANGAN</t>
  </si>
  <si>
    <t>REALIZED GAIN OR LOSS ON AFS ASSET</t>
  </si>
  <si>
    <t>UNREALIZED GAIN OR LOSS ON AFS ASSET</t>
  </si>
  <si>
    <t>SELISIH KURS</t>
  </si>
  <si>
    <t>Laba (rugi) selisih kurs</t>
  </si>
  <si>
    <t>GOODWILL NEGATIF dan pelepasan anak usaha</t>
  </si>
  <si>
    <t>Keuntungan dari hilang pengendalian entitas anak</t>
  </si>
  <si>
    <t>Rugi pelepasan investasi saham</t>
  </si>
  <si>
    <t>Keuntungan pelepasan investasi</t>
  </si>
  <si>
    <t>Urealized gain (loss) on Gold investment</t>
  </si>
  <si>
    <t>PENDAPATAN BIAYA AGEN APLIKASI</t>
  </si>
  <si>
    <t>Laba pengurangan aset hak-guna</t>
  </si>
  <si>
    <t>Realisasi atas ECLs</t>
  </si>
  <si>
    <t>Kenaikan kewajiban imbalan kerja akibat perubahan program</t>
  </si>
  <si>
    <t>TOTAL PENDAPATAN LAIN-LAIN</t>
  </si>
  <si>
    <t>BEBAN LAIN-LAIN</t>
  </si>
  <si>
    <t>BEBAN BUNGA</t>
  </si>
  <si>
    <t>Anjak piutang</t>
  </si>
  <si>
    <t>Beban Bunga Utang pembiayaan konsumen</t>
  </si>
  <si>
    <t>Beban Bunga Liabilitas sewa</t>
  </si>
  <si>
    <t>Beban Bunga Pinjaman berelasi</t>
  </si>
  <si>
    <t>BEBAN ADMIN BANK DAN MATERAI</t>
  </si>
  <si>
    <t>BIAYA PENGHAPUSAN PERSEDIAAN</t>
  </si>
  <si>
    <t>Beban Penghapusan piutang</t>
  </si>
  <si>
    <t>Biaya investasi lainnya</t>
  </si>
  <si>
    <t>TOTAL BEBAN LAIN-LAIN</t>
  </si>
  <si>
    <t>TOTAL PENDAPATAN DAN BEBAN LAIN-LAIN</t>
  </si>
  <si>
    <t>LABA (RUGI) SEBELUM PAJAK PENGHASILAN</t>
  </si>
  <si>
    <t>LABA (RUGI) SEBELUM HAK MINORITAS</t>
  </si>
  <si>
    <t>INCOME (LOSS) FROM SUBSIDIARY</t>
  </si>
  <si>
    <t>MINORITY INTEREST IN NET INCOME (NCI)</t>
  </si>
  <si>
    <t>LABA BERSIH</t>
  </si>
  <si>
    <t>Revaluation FA</t>
  </si>
  <si>
    <t>Income tax relating to components of OCI</t>
  </si>
  <si>
    <t>Bagian Atas Laba/Rugi Entitas Asosiasi (OCI) Anak usaha 1</t>
  </si>
  <si>
    <t>Dampak penyesuaian proforma atas OCI Entitas anak</t>
  </si>
  <si>
    <t>Non controlling dari OCI</t>
  </si>
  <si>
    <t>LABA KOMPREHENSIF</t>
  </si>
  <si>
    <t>RE</t>
  </si>
  <si>
    <t>OCI</t>
  </si>
  <si>
    <t>Proforma Modal</t>
  </si>
  <si>
    <t>Cost to Equity</t>
  </si>
  <si>
    <t>Combine</t>
  </si>
  <si>
    <t>Elimination</t>
  </si>
  <si>
    <t>Konsolidasi</t>
  </si>
  <si>
    <t>REF</t>
  </si>
  <si>
    <t>tunggu LK Pawoon</t>
  </si>
  <si>
    <t>BKK</t>
  </si>
  <si>
    <t>Chatbot</t>
  </si>
  <si>
    <t>Surprise</t>
  </si>
  <si>
    <t>MDD</t>
  </si>
  <si>
    <t>BOS</t>
  </si>
  <si>
    <t>Pawoon</t>
  </si>
  <si>
    <t>DVN</t>
  </si>
  <si>
    <t>Per Audit</t>
  </si>
  <si>
    <t>Selisih atas transaksi dengan pihak non pengendali</t>
  </si>
  <si>
    <t>Proforma modal yang berasal dari transaksi restrukturisasi entitas sepengendali</t>
  </si>
  <si>
    <t>AJE</t>
  </si>
  <si>
    <t>No</t>
  </si>
  <si>
    <t>DESCRIPTION</t>
  </si>
  <si>
    <t>Balance Sheet</t>
  </si>
  <si>
    <t>Income Statement</t>
  </si>
  <si>
    <t>DR</t>
  </si>
  <si>
    <t>CR</t>
  </si>
  <si>
    <t>AJE#1.1</t>
  </si>
  <si>
    <t>kas besar</t>
  </si>
  <si>
    <t>kas kecil</t>
  </si>
  <si>
    <t>(Pengakuan awal untuk investasi pada xxx)</t>
  </si>
  <si>
    <t>Kas Kecil (SGD)</t>
  </si>
  <si>
    <t>TOTAL PM</t>
  </si>
  <si>
    <t>1.</t>
  </si>
  <si>
    <t>PM#1.1</t>
  </si>
  <si>
    <t>Investasi pada xxx</t>
  </si>
  <si>
    <t>Proforma Modal - BS</t>
  </si>
  <si>
    <t>PM#1.2</t>
  </si>
  <si>
    <t>Investment on xxx</t>
  </si>
  <si>
    <t>Retained Earnings</t>
  </si>
  <si>
    <t>(Pengakuan laba tahun berjalan- sampai dengan thn xxx)</t>
  </si>
  <si>
    <t>PM#2.1</t>
  </si>
  <si>
    <t>CTE-1.1</t>
  </si>
  <si>
    <t>Investment on PT xxx</t>
  </si>
  <si>
    <t>Retained earning</t>
  </si>
  <si>
    <t>(Pengakuan bagian laba rugi s/d th xxx di PT xxx)</t>
  </si>
  <si>
    <t>CTE-1.2</t>
  </si>
  <si>
    <t>(Pengakuan bagian laba rugi th xxx di PT xxx)</t>
  </si>
  <si>
    <t>CTE-1.3</t>
  </si>
  <si>
    <t>Other Comprehensive Income - Equity - RE</t>
  </si>
  <si>
    <t>(pengakuan bagian OCI awal di PT xxx)</t>
  </si>
  <si>
    <t>CTE-1.4</t>
  </si>
  <si>
    <t>Other Comprehensive Income - P/L</t>
  </si>
  <si>
    <t>(pengakuan bagian OCI th xxx di PT xxx)</t>
  </si>
  <si>
    <t>CTE-1.5</t>
  </si>
  <si>
    <t>Investment on PT XXX</t>
  </si>
  <si>
    <t>Income from PT XXX</t>
  </si>
  <si>
    <t>CTE-1.6</t>
  </si>
  <si>
    <t>2.</t>
  </si>
  <si>
    <t>CTE-2.1</t>
  </si>
  <si>
    <t>CTE-2.2</t>
  </si>
  <si>
    <t>Income from PT xxx</t>
  </si>
  <si>
    <t>CTE-2.3</t>
  </si>
  <si>
    <t xml:space="preserve">Elimination Journal Entries </t>
  </si>
  <si>
    <t>EL-1.1</t>
  </si>
  <si>
    <t>Capital stock - PT xxx</t>
  </si>
  <si>
    <t>Proforma modal</t>
  </si>
  <si>
    <t>Non controlling interest - BS</t>
  </si>
  <si>
    <t>(eliminasi modal saham dan penyertaan saham awal)</t>
  </si>
  <si>
    <t>EL-1.2</t>
  </si>
  <si>
    <t>(jurnal untuk melakukan eliminasi atas RE PT xxx)</t>
  </si>
  <si>
    <t>(jurnal untuk melakukan eliminasi atas RE awal PT xxx after akuisisi)</t>
  </si>
  <si>
    <t>EL-1.3</t>
  </si>
  <si>
    <t>(jurnal untuk melakukan eliminasi atas laba tahun berjalan PT xxx)</t>
  </si>
  <si>
    <t>EL-1.4</t>
  </si>
  <si>
    <t>Non controlling interest - PL</t>
  </si>
  <si>
    <t>(jurnal untuk melakukan minority interest tahun berjalan)</t>
  </si>
  <si>
    <t>EL-1.5</t>
  </si>
  <si>
    <t>Retained earning - OCI Beginning</t>
  </si>
  <si>
    <t>(jurnal untuk melakukan eliminasi atas OCI awal PT xxx )</t>
  </si>
  <si>
    <t>(jurnal untuk melakukan eliminasi atas OCI awal PT xxx after akusisi)</t>
  </si>
  <si>
    <t>EL-1.6</t>
  </si>
  <si>
    <t>(jurnal untuk melakukan eliminasi atas OCI tahun berjalan PT xxx)</t>
  </si>
  <si>
    <t>EL-1.7</t>
  </si>
  <si>
    <t>(jurnal untuk melakukan minority interest OCI tahun berjalan)</t>
  </si>
  <si>
    <t>EL-1.8</t>
  </si>
  <si>
    <t>(jurnal untuk melakukan reklasifikasi proforma modal ke non controlling interest)</t>
  </si>
  <si>
    <t>EL-1.9</t>
  </si>
  <si>
    <t>Noncontrolling interest - BS</t>
  </si>
  <si>
    <t>Selisih transaksi pada entitas sepengendali</t>
  </si>
  <si>
    <t>(jurnal sebagai akibat dari perubahan transaksi entitas sepengendali dari 50% ke 4%)</t>
  </si>
  <si>
    <t>EL-2.1</t>
  </si>
  <si>
    <t>Capital stock - xxx</t>
  </si>
  <si>
    <t>(jurnal untuk melakukan eliminasi atas RE awal PT xxx)</t>
  </si>
  <si>
    <t>EL-2.2</t>
  </si>
  <si>
    <t>EL-2.3</t>
  </si>
  <si>
    <t>EL-2.4</t>
  </si>
  <si>
    <t>(jurnal sebagai akibat dari perubahan transaksi entitas sepengendali dari 50,5% ke 25%)</t>
  </si>
  <si>
    <t>Elimination of Related Parties - BS</t>
  </si>
  <si>
    <t>Elimination - PL</t>
  </si>
  <si>
    <t>EL-4.1</t>
  </si>
  <si>
    <t>Penjualan</t>
  </si>
  <si>
    <t>(jurnal untuk eliminasi penjualan dan pembelian xxx Grup)</t>
  </si>
  <si>
    <t>Detail aging</t>
  </si>
  <si>
    <t>Piutang usaha</t>
  </si>
  <si>
    <t>Piutang lain-lain jangka pendek</t>
  </si>
  <si>
    <t>Piutang pihak berelasi jangka pendek (5)</t>
  </si>
  <si>
    <t>Piutang lain-lain jangka panjang</t>
  </si>
  <si>
    <t>Piutang pihak berelasi jangka panjang (8)</t>
  </si>
  <si>
    <t>Utang usaha</t>
  </si>
  <si>
    <t>Utang lain-lain jangka pendek</t>
  </si>
  <si>
    <t>Utang pihak berelasi jangka pendek</t>
  </si>
  <si>
    <t>Utang lain-lain jangka panjang</t>
  </si>
  <si>
    <t>Utang pihak berelasi jangka panjang</t>
  </si>
  <si>
    <t>Pihak ketiga (1)</t>
  </si>
  <si>
    <t>Pihak berelasi (2)</t>
  </si>
  <si>
    <t>Pihak ketiga (3)</t>
  </si>
  <si>
    <t>Pihak berelasi (4)</t>
  </si>
  <si>
    <t>Pihak ketiga (6)</t>
  </si>
  <si>
    <t>Pihak berelasi (7)</t>
  </si>
  <si>
    <t>Pihak ketiga</t>
  </si>
  <si>
    <t>Pihak berelasi</t>
  </si>
  <si>
    <t>Belum jatuh tempo</t>
  </si>
  <si>
    <t>Sudah jatuh tempo</t>
  </si>
  <si>
    <t>1-30 Hari</t>
  </si>
  <si>
    <t>31-60 Hari</t>
  </si>
  <si>
    <t>61-90 Hari</t>
  </si>
  <si>
    <t>90-120 Hari</t>
  </si>
  <si>
    <t>Dikurangi Penyisihan Atas ECL's</t>
  </si>
  <si>
    <t>Total</t>
  </si>
  <si>
    <t>Control (1105 vs c14)</t>
  </si>
  <si>
    <t>Mutasi ECL's</t>
  </si>
  <si>
    <t>Piutang pihak berelasi jangka pendek</t>
  </si>
  <si>
    <t>Piutang pihak berelasi jangka panjang</t>
  </si>
  <si>
    <t>Saldo awal</t>
  </si>
  <si>
    <t>Penambahan</t>
  </si>
  <si>
    <t>Pengurangan</t>
  </si>
  <si>
    <t>Saldo Akhir</t>
  </si>
  <si>
    <t>Control (110502005 vs C23)</t>
  </si>
  <si>
    <t>Control (712101001 vs C21)</t>
  </si>
  <si>
    <t>Mutasi Persediaan</t>
  </si>
  <si>
    <t>Saldo Awal</t>
  </si>
  <si>
    <t>Control(SKIP)</t>
  </si>
  <si>
    <t>Efek akuisisi entitas anak</t>
  </si>
  <si>
    <t>Pembelian</t>
  </si>
  <si>
    <t>Beban pokok pendapatan</t>
  </si>
  <si>
    <t>Cadangan penghapusan persediaan</t>
  </si>
  <si>
    <t>Mutasi Cadangan penghapusan persediaan</t>
  </si>
  <si>
    <t>List pembelian dan penjualan berelasi</t>
  </si>
  <si>
    <t>NOTE: ini control antar PT yang upload data ini</t>
  </si>
  <si>
    <t>NO</t>
  </si>
  <si>
    <t>PT</t>
  </si>
  <si>
    <t>Mutasi Fixed Assets (FA)</t>
  </si>
  <si>
    <t>31 Desember 2021</t>
  </si>
  <si>
    <t>Beginning balance</t>
  </si>
  <si>
    <t>Acquisition of Subsidiary</t>
  </si>
  <si>
    <t>Additions (+)</t>
  </si>
  <si>
    <t>Deductions (-)</t>
  </si>
  <si>
    <t>Reclassification</t>
  </si>
  <si>
    <t>Revaluation</t>
  </si>
  <si>
    <t>Ending 
balance</t>
  </si>
  <si>
    <t>Cost:</t>
  </si>
  <si>
    <t>Total Cost</t>
  </si>
  <si>
    <t>Accumulated Depreciation</t>
  </si>
  <si>
    <t>Total Accumulated Depreciation</t>
  </si>
  <si>
    <t>Net Book Value</t>
  </si>
  <si>
    <t>Detail Pengurangan:</t>
  </si>
  <si>
    <t>Penghapusan</t>
  </si>
  <si>
    <t>Cost</t>
  </si>
  <si>
    <t>Acc Dep</t>
  </si>
  <si>
    <t>NBV</t>
  </si>
  <si>
    <t>Price</t>
  </si>
  <si>
    <t>Gain (loss)</t>
  </si>
  <si>
    <t>Control yang perlu diinput:</t>
  </si>
  <si>
    <t>Net saldo awal harus sama dengan TB tahun sebelumnya</t>
  </si>
  <si>
    <t>Net saldo akhir harus sama dengan angka di TB</t>
  </si>
  <si>
    <t>Penambahan biaya penyusutan tahun berjalan harus sama dengan PL</t>
  </si>
  <si>
    <t>Gain (Loss) harus sama dengan di PL</t>
  </si>
  <si>
    <t>Mutasi Intangible Assets (IA)</t>
  </si>
  <si>
    <t>Mutasi Right of Used Assets (RUA)</t>
  </si>
  <si>
    <t>Remeasurement</t>
  </si>
  <si>
    <t>MUTASI LIABILITAS IMBALAN KERJA</t>
  </si>
  <si>
    <t>Asumsi-asumsi yang digunakan:</t>
  </si>
  <si>
    <t>Tingkat diskonto per tahun</t>
  </si>
  <si>
    <t>Kenaikan gaji rata-rata per tahun</t>
  </si>
  <si>
    <t>Usia pensiun normal</t>
  </si>
  <si>
    <t>Tingkat mortalitas</t>
  </si>
  <si>
    <t>Tingkat pengunduran diri</t>
  </si>
  <si>
    <t>Metode penilaian</t>
  </si>
  <si>
    <t>Total karyawan</t>
  </si>
  <si>
    <t>Rekonsiliasi jumlah liabilitas imbalan kerja karyawan pada laporan posisi keuangan adalah sebagai berikut:</t>
  </si>
  <si>
    <t>Nilai kini kewajiban imbalan pasti</t>
  </si>
  <si>
    <t>Nilai wajar aset</t>
  </si>
  <si>
    <t>Liabilitas imbalan kerja karyawan</t>
  </si>
  <si>
    <t>Rincian beban imbalan kerja karyawan yang diakui dalam laporan laba rugi dan penghasilan komprehensif lain adalah sebagai berikut:</t>
  </si>
  <si>
    <t>Beban jasa kini</t>
  </si>
  <si>
    <t>Beban bunga</t>
  </si>
  <si>
    <t>Penyesuaian mutasi masuk/keluar</t>
  </si>
  <si>
    <t>Beban jasa lalu</t>
  </si>
  <si>
    <t>Pengukuran kembali manfaat jangka panjang lainnya</t>
  </si>
  <si>
    <t>Jumlah beban imbalan kerja karyawan</t>
  </si>
  <si>
    <t>Rincian beban imbalan kerja karyawan yang diakui pada ekuitas dalam penghasilan komprehensif lain adalah sebagai berikut:</t>
  </si>
  <si>
    <t>Pengukuran kembali liabilitas (aset) imbalan pasti neto</t>
  </si>
  <si>
    <t>Keuntungan (kerugian) aktuarial yang timbul dari:</t>
  </si>
  <si>
    <t>Perubahan asumsi keuangan</t>
  </si>
  <si>
    <t>Penyesuaian atas pengalaman program</t>
  </si>
  <si>
    <t>Pengaruh perubahan asumsi demografi</t>
  </si>
  <si>
    <t>Total beban yang diakui pada penghasilan komprehensif lain</t>
  </si>
  <si>
    <t>Mutasi liabilitas imbalan kerja karyawan adalah sebagai berikut:</t>
  </si>
  <si>
    <t>Saldo anak saat akuisisi</t>
  </si>
  <si>
    <t>Iuran pemberi kerja</t>
  </si>
  <si>
    <t>Pembayaran manfaat karyawan</t>
  </si>
  <si>
    <t>Penyesuaian atas mutasi karyawan masuk (keluar)</t>
  </si>
  <si>
    <t>Beban imbalan kerja karyawan tahun berjalan</t>
  </si>
  <si>
    <t>Penghasilan komprehensif lain</t>
  </si>
  <si>
    <t>Transfer PBO</t>
  </si>
  <si>
    <t>Efek translasi</t>
  </si>
  <si>
    <t>Saldo akhir</t>
  </si>
  <si>
    <t>Informasi historis dari nilai kini liabilitas imbalan pasti, nilai wajar aset program dan penyesuaian adalah sebagai berikut:</t>
  </si>
  <si>
    <t>Defisit</t>
  </si>
  <si>
    <t>Penyesuaian liabilitas berdasarkan pengalaman program</t>
  </si>
  <si>
    <t>Analisis sensitivitas dari perubahan asumsi-asumsi utama terhadap liabilitas imbalan kerja</t>
  </si>
  <si>
    <t>Analisa sensitivitas</t>
  </si>
  <si>
    <t>Asumsi tingkat diskonto</t>
  </si>
  <si>
    <t>Tingkat Diskonto -1%</t>
  </si>
  <si>
    <t>Tingkat Diskonto +1%</t>
  </si>
  <si>
    <t>Asumsi tingkat kenaikan gaji</t>
  </si>
  <si>
    <t>Iuran yang diharapkan masuk ke dalam aset program</t>
  </si>
  <si>
    <t>Durasi rata-rata tertimbang dari liabilitas imbalan</t>
  </si>
  <si>
    <t>Mutasi DTA</t>
  </si>
  <si>
    <t>Penambahan (Pengurangan)</t>
  </si>
  <si>
    <t>Dampak perubahan tariff pajak</t>
  </si>
  <si>
    <t>Manfaat (beban) pajak tangguhan</t>
  </si>
  <si>
    <t>Akuisisi Entitas anak</t>
  </si>
  <si>
    <t>Dibebankan ke laba rugi</t>
  </si>
  <si>
    <t>Dibebankan ke OCI</t>
  </si>
  <si>
    <t xml:space="preserve">Saldo akhir </t>
  </si>
  <si>
    <t>01.01.21</t>
  </si>
  <si>
    <t>31.12.21</t>
  </si>
  <si>
    <t>Liabilitas Imbalan Kerja Karyawan</t>
  </si>
  <si>
    <t>Penyusutan aset tetap</t>
  </si>
  <si>
    <t>Penyisihan atas ECLs dari piutang usaha</t>
  </si>
  <si>
    <t>Detail investasi anak usaha Non TBK</t>
  </si>
  <si>
    <t>Lembar saham dimiliki</t>
  </si>
  <si>
    <t>Total lembar saham</t>
  </si>
  <si>
    <t>% Ownership</t>
  </si>
  <si>
    <t>Harga Par</t>
  </si>
  <si>
    <t>Total harga Par</t>
  </si>
  <si>
    <t>Harga beli</t>
  </si>
  <si>
    <t>Total Harga beli</t>
  </si>
  <si>
    <t>Summary Investasi TBK</t>
  </si>
  <si>
    <t>Stock</t>
  </si>
  <si>
    <t>Ending Shares</t>
  </si>
  <si>
    <t>AVG Price</t>
  </si>
  <si>
    <t>Amount (Cost)</t>
  </si>
  <si>
    <t>Closing Price (31.12.21)</t>
  </si>
  <si>
    <t>Amount (FV)</t>
  </si>
  <si>
    <t>Unrealized Gain(oss)</t>
  </si>
  <si>
    <t>Realized Gain(loss)</t>
  </si>
  <si>
    <t>Fee</t>
  </si>
  <si>
    <t>MCAS</t>
  </si>
  <si>
    <t>NFCX</t>
  </si>
  <si>
    <t>DIVA</t>
  </si>
  <si>
    <t>TFAS</t>
  </si>
  <si>
    <t>DMMX</t>
  </si>
  <si>
    <t>PEGE</t>
  </si>
  <si>
    <t>ABBA</t>
  </si>
  <si>
    <t>DEFI</t>
  </si>
  <si>
    <t>Query</t>
  </si>
  <si>
    <t>PT 0 &lt;induk&gt;</t>
  </si>
  <si>
    <t>valid</t>
  </si>
  <si>
    <t>PT A1</t>
  </si>
  <si>
    <t>PT A2</t>
  </si>
  <si>
    <t>PT A3</t>
  </si>
  <si>
    <t>PT X1</t>
  </si>
  <si>
    <t>PT X2</t>
  </si>
  <si>
    <t>PT X3</t>
  </si>
  <si>
    <t>konsolidate</t>
  </si>
  <si>
    <t>PT X4</t>
  </si>
  <si>
    <t>PT X5</t>
  </si>
  <si>
    <t>salah &gt; editing</t>
  </si>
  <si>
    <t>PT A4</t>
  </si>
  <si>
    <t>PT A5</t>
  </si>
  <si>
    <t>PT A6</t>
  </si>
  <si>
    <t>PT A7</t>
  </si>
  <si>
    <t>PT A8</t>
  </si>
  <si>
    <t>PT A9</t>
  </si>
  <si>
    <t>PT A10</t>
  </si>
  <si>
    <t>PT A11</t>
  </si>
  <si>
    <t>PT A12</t>
  </si>
  <si>
    <t>Group Name</t>
  </si>
  <si>
    <t>Code</t>
  </si>
  <si>
    <t>ID</t>
  </si>
  <si>
    <t>0001</t>
  </si>
  <si>
    <t>0002</t>
  </si>
  <si>
    <t>0003</t>
  </si>
  <si>
    <t>0004</t>
  </si>
  <si>
    <t>0005</t>
  </si>
  <si>
    <t>0006</t>
  </si>
  <si>
    <t>0007</t>
  </si>
  <si>
    <t>0008</t>
  </si>
  <si>
    <t>0009</t>
  </si>
  <si>
    <t>0010</t>
  </si>
  <si>
    <t>0011</t>
  </si>
  <si>
    <t>0012</t>
  </si>
  <si>
    <t>0013</t>
  </si>
  <si>
    <t>0014</t>
  </si>
  <si>
    <t>0015</t>
  </si>
  <si>
    <r>
      <rPr>
        <sz val="11"/>
        <color rgb="FF000000"/>
        <rFont val="Calibri"/>
        <charset val="0"/>
      </rPr>
      <t>PT BANK CAPITAL INDONESIA</t>
    </r>
    <r>
      <rPr>
        <sz val="11"/>
        <color rgb="FF000000"/>
        <rFont val="Calibri"/>
        <charset val="0"/>
      </rPr>
      <t xml:space="preserve"> </t>
    </r>
  </si>
  <si>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</si>
  <si>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</si>
  <si>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</si>
  <si>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</si>
  <si>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</si>
  <si>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</si>
  <si>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</si>
  <si>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</si>
  <si>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</si>
  <si>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</si>
  <si>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</si>
  <si>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</si>
  <si>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</si>
  <si>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</si>
  <si>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</si>
  <si>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</si>
  <si>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</si>
  <si>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</si>
  <si>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</si>
  <si>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</si>
  <si>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</si>
  <si>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</si>
  <si>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</si>
  <si>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</si>
  <si>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</si>
  <si>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</si>
  <si>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</si>
  <si>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</si>
  <si>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</si>
  <si>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</si>
  <si>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</si>
  <si>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</si>
  <si>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</si>
  <si>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</si>
  <si>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</si>
  <si>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</si>
  <si>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</si>
  <si>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</si>
  <si>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</si>
  <si>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</si>
  <si>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</si>
  <si>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</si>
  <si>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</si>
  <si>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</si>
  <si>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</si>
  <si>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</si>
  <si>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</si>
  <si>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</si>
  <si>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</si>
  <si>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</si>
  <si>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</si>
  <si>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</si>
  <si>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</si>
  <si>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</si>
  <si>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</si>
  <si>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</si>
  <si>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</si>
  <si>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</si>
  <si>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</si>
  <si>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</si>
  <si>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</si>
  <si>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</si>
  <si>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</si>
  <si>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</si>
  <si>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</si>
  <si>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</si>
  <si>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</si>
  <si>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</si>
  <si>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</si>
  <si>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</si>
  <si>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</si>
  <si>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</si>
  <si>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</si>
  <si>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</si>
  <si>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</si>
  <si>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</si>
  <si>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</si>
  <si>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</si>
  <si>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</si>
  <si>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</si>
  <si>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</si>
  <si>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</si>
  <si>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</si>
  <si>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</si>
  <si>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</si>
  <si>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</si>
  <si>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</si>
  <si>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</si>
  <si>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</si>
  <si>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</si>
  <si>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</si>
  <si>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</si>
  <si>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</si>
  <si>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</si>
  <si>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</si>
  <si>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</si>
  <si>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</si>
  <si>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</si>
  <si>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</si>
  <si>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</si>
  <si>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</si>
  <si>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</si>
  <si>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</si>
  <si>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</si>
  <si>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</si>
  <si>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</si>
  <si>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</si>
  <si>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</si>
  <si>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</si>
  <si>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</si>
  <si>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</si>
  <si>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</si>
  <si>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</si>
  <si>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</si>
  <si>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</si>
  <si>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</si>
  <si>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</si>
  <si>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</si>
  <si>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</si>
  <si>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</si>
  <si>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</si>
  <si>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</si>
  <si>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</si>
  <si>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</si>
  <si>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</si>
  <si>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r>
      <rPr>
        <sz val="11"/>
        <color rgb="FF000000"/>
        <rFont val="Calibri"/>
        <charset val="0"/>
      </rPr>
      <t>PT Sejahtera Eka Boga</t>
    </r>
    <r>
      <rPr>
        <sz val="11"/>
        <color rgb="FF000000"/>
        <rFont val="Calibri"/>
        <charset val="0"/>
      </rPr>
      <t xml:space="preserve"> </t>
    </r>
  </si>
  <si>
    <t>0141</t>
  </si>
  <si>
    <t>0142</t>
  </si>
  <si>
    <r>
      <rPr>
        <sz val="11"/>
        <color rgb="FF000000"/>
        <rFont val="Calibri"/>
        <charset val="0"/>
      </rPr>
      <t>PT Seni Teknologi Sejahtera</t>
    </r>
    <r>
      <rPr>
        <sz val="11"/>
        <color rgb="FF000000"/>
        <rFont val="Calibri"/>
        <charset val="0"/>
      </rPr>
      <t xml:space="preserve">  </t>
    </r>
    <r>
      <rPr>
        <sz val="11"/>
        <color rgb="FF000000"/>
        <rFont val="Calibri"/>
        <charset val="0"/>
      </rPr>
      <t>(STS)</t>
    </r>
  </si>
  <si>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</si>
  <si>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</si>
  <si>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</si>
  <si>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</si>
  <si>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</si>
  <si>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</si>
  <si>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</si>
  <si>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</si>
  <si>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</si>
  <si>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</si>
  <si>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</si>
  <si>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</si>
  <si>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</si>
  <si>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</si>
  <si>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</si>
  <si>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</si>
  <si>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</si>
  <si>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</si>
  <si>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</si>
  <si>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</si>
  <si>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</si>
  <si>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</si>
  <si>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</si>
  <si>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</si>
  <si>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</si>
  <si>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</si>
  <si>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</si>
  <si>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</si>
  <si>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</si>
  <si>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</si>
  <si>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</si>
  <si>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</si>
  <si>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</si>
  <si>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</si>
  <si>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</si>
  <si>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</si>
  <si>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</si>
  <si>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</si>
  <si>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</si>
  <si>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</si>
  <si>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</si>
  <si>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</si>
  <si>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</si>
  <si>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</si>
  <si>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</si>
  <si>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</si>
  <si>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</si>
  <si>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</si>
  <si>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</si>
  <si>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</si>
  <si>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</si>
  <si>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</si>
  <si>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</si>
  <si>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</si>
  <si>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</si>
  <si>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</si>
  <si>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</si>
  <si>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</si>
  <si>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</si>
  <si>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</si>
  <si>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</si>
  <si>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</si>
  <si>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</si>
  <si>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</si>
  <si>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</si>
  <si>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</si>
  <si>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</si>
  <si>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</si>
  <si>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</si>
  <si>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</si>
  <si>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</si>
  <si>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</si>
  <si>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</si>
  <si>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</si>
  <si>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</si>
  <si>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</si>
  <si>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</si>
  <si>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</si>
  <si>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</si>
  <si>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</si>
  <si>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</si>
  <si>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</si>
  <si>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</si>
  <si>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</si>
  <si>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</si>
  <si>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</si>
  <si>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</si>
  <si>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</si>
  <si>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</si>
  <si>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</si>
  <si>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</si>
  <si>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</si>
  <si>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</si>
  <si>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</si>
  <si>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</si>
  <si>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</si>
  <si>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</si>
  <si>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</si>
  <si>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</si>
  <si>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</si>
  <si>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</si>
  <si>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</si>
  <si>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</si>
  <si>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</si>
  <si>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</si>
  <si>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</si>
  <si>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</si>
  <si>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</si>
  <si>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</si>
  <si>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</si>
  <si>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</si>
  <si>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</si>
  <si>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</si>
  <si>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</si>
  <si>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</si>
  <si>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</si>
  <si>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</si>
  <si>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</si>
  <si>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</si>
  <si>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</si>
  <si>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</si>
  <si>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</si>
  <si>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</si>
  <si>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</si>
  <si>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</si>
  <si>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</si>
  <si>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</si>
  <si>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</si>
  <si>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</si>
  <si>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</si>
  <si>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</si>
  <si>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</si>
  <si>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</si>
  <si>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</si>
  <si>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</si>
  <si>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</si>
  <si>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</si>
  <si>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</si>
  <si>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</si>
  <si>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</si>
  <si>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</si>
  <si>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</si>
  <si>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</si>
  <si>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</si>
  <si>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</si>
  <si>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</si>
  <si>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</si>
  <si>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</si>
  <si>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</si>
  <si>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</si>
  <si>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</si>
  <si>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</si>
  <si>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</si>
  <si>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</si>
  <si>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</si>
  <si>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</si>
  <si>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</si>
  <si>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</si>
  <si>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</si>
  <si>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</si>
  <si>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</si>
  <si>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</si>
  <si>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</si>
  <si>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</si>
  <si>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</si>
  <si>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</si>
  <si>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</si>
  <si>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</si>
  <si>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</si>
  <si>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</si>
  <si>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r>
      <rPr>
        <sz val="11"/>
        <color rgb="FF000000"/>
        <rFont val="Calibri"/>
        <charset val="0"/>
      </rPr>
      <t>Utang Pembiayaan Konsumen</t>
    </r>
    <r>
      <rPr>
        <sz val="11"/>
        <color rgb="FF000000"/>
        <rFont val="Calibri"/>
        <charset val="0"/>
      </rPr>
      <t xml:space="preserve"> </t>
    </r>
  </si>
  <si>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</si>
  <si>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</si>
  <si>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</si>
  <si>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</si>
  <si>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</si>
  <si>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</si>
  <si>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</si>
  <si>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</si>
  <si>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</si>
  <si>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</si>
  <si>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</si>
  <si>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</si>
  <si>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</si>
  <si>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</si>
  <si>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</si>
  <si>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</si>
  <si>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</si>
  <si>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</si>
  <si>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</si>
  <si>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</si>
  <si>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</si>
  <si>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</si>
  <si>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</si>
  <si>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</si>
  <si>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</si>
  <si>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</si>
  <si>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</si>
  <si>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</si>
  <si>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</si>
  <si>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</si>
  <si>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</si>
  <si>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</si>
  <si>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</si>
  <si>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</si>
  <si>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</si>
  <si>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</si>
  <si>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</si>
  <si>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</si>
  <si>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</si>
  <si>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</si>
  <si>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</si>
  <si>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</si>
  <si>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</si>
  <si>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</si>
  <si>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</si>
  <si>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</si>
  <si>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</si>
  <si>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</si>
  <si>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</si>
  <si>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</si>
  <si>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</si>
  <si>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</si>
  <si>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</si>
  <si>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</si>
  <si>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</si>
  <si>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</si>
  <si>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</si>
  <si>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</si>
  <si>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</si>
  <si>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</si>
  <si>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</si>
  <si>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</si>
  <si>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</si>
  <si>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</si>
  <si>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</si>
  <si>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</si>
  <si>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</si>
  <si>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</si>
  <si>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</si>
  <si>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</si>
  <si>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</si>
  <si>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</si>
  <si>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</si>
  <si>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</si>
  <si>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</si>
  <si>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</si>
  <si>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</si>
  <si>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</si>
  <si>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</si>
  <si>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</si>
  <si>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</si>
  <si>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</si>
  <si>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</si>
  <si>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</si>
  <si>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</si>
  <si>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</si>
  <si>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</si>
  <si>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</si>
  <si>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</si>
  <si>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</si>
  <si>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</si>
  <si>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</si>
  <si>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</si>
  <si>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</si>
  <si>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</si>
  <si>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</si>
  <si>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</si>
  <si>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</si>
  <si>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</si>
  <si>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</si>
  <si>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</si>
  <si>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</si>
  <si>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</si>
  <si>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</si>
  <si>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</si>
  <si>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</si>
  <si>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</si>
  <si>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</si>
  <si>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</si>
  <si>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</si>
  <si>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</si>
  <si>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</si>
  <si>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</si>
  <si>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</si>
  <si>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</si>
  <si>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</si>
  <si>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</si>
  <si>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</si>
  <si>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</si>
  <si>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</si>
  <si>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</si>
  <si>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</si>
  <si>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</si>
  <si>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</si>
  <si>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</si>
  <si>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</si>
  <si>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</si>
  <si>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</si>
  <si>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</si>
  <si>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</si>
  <si>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</si>
  <si>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</si>
  <si>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</si>
  <si>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</si>
  <si>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</si>
  <si>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</si>
  <si>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</si>
  <si>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</si>
  <si>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</si>
  <si>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</si>
  <si>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</si>
  <si>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</si>
  <si>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</si>
  <si>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</si>
  <si>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</si>
  <si>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</si>
  <si>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</si>
  <si>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</si>
  <si>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</si>
  <si>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</si>
  <si>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</si>
  <si>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</si>
  <si>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</si>
  <si>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</si>
  <si>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</si>
  <si>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</si>
  <si>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</si>
  <si>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</si>
  <si>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</si>
  <si>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</si>
  <si>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</si>
  <si>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</si>
  <si>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</si>
  <si>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</si>
  <si>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</si>
  <si>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</si>
  <si>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</si>
  <si>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</si>
  <si>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</si>
  <si>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</si>
  <si>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</si>
  <si>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</si>
  <si>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</si>
  <si>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</si>
  <si>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</si>
  <si>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</si>
  <si>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</si>
  <si>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</si>
  <si>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</si>
  <si>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</si>
  <si>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</si>
  <si>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</si>
  <si>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</si>
  <si>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</si>
  <si>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</si>
  <si>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</si>
  <si>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</si>
  <si>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</si>
  <si>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</si>
  <si>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</si>
  <si>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</si>
  <si>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</si>
  <si>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</si>
  <si>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</si>
  <si>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</si>
  <si>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</si>
  <si>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</si>
  <si>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</si>
  <si>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</si>
  <si>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</si>
  <si>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</si>
  <si>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</si>
  <si>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</si>
  <si>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</si>
  <si>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</si>
  <si>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</si>
  <si>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</si>
  <si>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</si>
  <si>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</si>
  <si>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</si>
  <si>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</si>
  <si>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</si>
  <si>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</si>
  <si>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</si>
  <si>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</si>
  <si>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</si>
  <si>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</si>
  <si>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</si>
  <si>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</si>
  <si>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</si>
  <si>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</si>
  <si>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</si>
  <si>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</si>
  <si>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</si>
  <si>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</si>
  <si>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</si>
  <si>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</si>
  <si>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</si>
  <si>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</si>
  <si>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</si>
  <si>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</si>
  <si>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</si>
  <si>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</si>
  <si>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</si>
  <si>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</si>
  <si>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</si>
  <si>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</si>
  <si>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</si>
  <si>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</si>
  <si>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</si>
  <si>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</si>
  <si>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</si>
  <si>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</si>
  <si>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</si>
  <si>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</si>
  <si>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</si>
  <si>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</si>
  <si>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</si>
  <si>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</si>
  <si>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</si>
  <si>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</si>
  <si>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</si>
  <si>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</si>
  <si>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</si>
  <si>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</si>
  <si>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</si>
  <si>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</si>
  <si>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</si>
  <si>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</si>
  <si>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</si>
  <si>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</si>
  <si>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</si>
  <si>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</si>
  <si>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</si>
  <si>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</si>
  <si>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</si>
  <si>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</si>
  <si>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</si>
  <si>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</si>
  <si>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</si>
  <si>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</si>
  <si>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</si>
  <si>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</si>
  <si>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</si>
  <si>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</si>
  <si>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</si>
  <si>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</si>
  <si>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</si>
  <si>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</si>
  <si>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</si>
  <si>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</si>
  <si>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</si>
  <si>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</si>
  <si>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</si>
  <si>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</si>
  <si>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</si>
  <si>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</si>
  <si>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</si>
  <si>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</si>
  <si>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</si>
  <si>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</si>
  <si>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</si>
  <si>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</si>
  <si>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</si>
  <si>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</si>
  <si>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</si>
  <si>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</si>
  <si>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</si>
  <si>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</si>
  <si>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</si>
  <si>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</si>
  <si>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</si>
  <si>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</si>
  <si>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</si>
  <si>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</si>
  <si>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</si>
  <si>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</si>
  <si>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</si>
  <si>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</si>
  <si>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</si>
  <si>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</si>
  <si>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</si>
  <si>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</si>
  <si>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</si>
  <si>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</si>
  <si>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</si>
  <si>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</si>
  <si>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</si>
  <si>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</si>
  <si>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</si>
  <si>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</si>
  <si>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</si>
  <si>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</si>
  <si>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</si>
  <si>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</si>
  <si>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</si>
  <si>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</si>
  <si>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</si>
  <si>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</si>
  <si>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</si>
  <si>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</si>
  <si>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</si>
  <si>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</si>
  <si>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</si>
  <si>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</si>
  <si>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</si>
  <si>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</si>
  <si>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</si>
  <si>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</si>
  <si>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</si>
  <si>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</si>
  <si>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</si>
  <si>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</si>
  <si>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</si>
  <si>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</si>
  <si>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</si>
  <si>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</si>
  <si>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</si>
  <si>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</si>
  <si>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</si>
  <si>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</si>
  <si>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</si>
  <si>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</si>
  <si>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</si>
  <si>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</si>
  <si>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</si>
  <si>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</si>
  <si>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</si>
  <si>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</si>
  <si>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</si>
  <si>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</si>
  <si>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</si>
  <si>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</si>
  <si>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</si>
  <si>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</si>
  <si>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</si>
  <si>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</si>
  <si>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</si>
  <si>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</si>
  <si>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</si>
  <si>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</si>
  <si>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</si>
  <si>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</si>
  <si>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</si>
  <si>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</si>
  <si>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</si>
  <si>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</si>
  <si>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</si>
  <si>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</si>
  <si>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</si>
  <si>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</si>
  <si>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</si>
  <si>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</si>
  <si>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</si>
  <si>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</si>
  <si>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</si>
  <si>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</si>
  <si>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</si>
  <si>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</si>
  <si>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</si>
  <si>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</si>
  <si>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</si>
  <si>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</si>
  <si>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</si>
  <si>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</si>
  <si>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</si>
  <si>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</si>
  <si>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</si>
  <si>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</si>
  <si>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</si>
  <si>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</si>
  <si>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</si>
  <si>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</si>
  <si>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</si>
  <si>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</si>
  <si>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</si>
  <si>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</si>
  <si>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</si>
  <si>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</si>
  <si>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</si>
  <si>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</si>
  <si>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</si>
  <si>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</si>
  <si>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</si>
  <si>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</si>
  <si>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</si>
  <si>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</si>
  <si>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</si>
  <si>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</si>
  <si>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</si>
  <si>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</si>
  <si>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</si>
  <si>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</si>
  <si>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</si>
  <si>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</si>
  <si>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</si>
  <si>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</si>
  <si>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</si>
  <si>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</si>
  <si>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</si>
  <si>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</si>
  <si>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</si>
  <si>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</si>
  <si>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</si>
  <si>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</si>
  <si>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</si>
  <si>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</si>
  <si>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</si>
  <si>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</si>
  <si>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</si>
  <si>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</si>
  <si>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</si>
  <si>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</si>
  <si>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</si>
  <si>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</si>
  <si>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</si>
  <si>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</si>
  <si>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</si>
  <si>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</si>
  <si>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</si>
  <si>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</si>
  <si>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</si>
  <si>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</si>
  <si>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</si>
  <si>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</si>
  <si>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</si>
  <si>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</si>
  <si>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</si>
  <si>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</si>
  <si>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</si>
  <si>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</si>
  <si>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</si>
  <si>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</si>
  <si>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</si>
  <si>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</si>
  <si>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</si>
  <si>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</si>
  <si>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</si>
  <si>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</si>
  <si>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</si>
  <si>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</si>
  <si>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</si>
  <si>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</si>
  <si>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</si>
  <si>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</si>
  <si>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</si>
  <si>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</si>
  <si>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r>
      <rPr>
        <sz val="11"/>
        <color rgb="FF000000"/>
        <rFont val="Calibri"/>
        <charset val="0"/>
      </rPr>
      <t>Perangkat keras</t>
    </r>
    <r>
      <rPr>
        <sz val="11"/>
        <color rgb="FF000000"/>
        <rFont val="Calibri"/>
        <charset val="0"/>
      </rPr>
      <t xml:space="preserve"> </t>
    </r>
  </si>
  <si>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</si>
  <si>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</si>
  <si>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</si>
  <si>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</si>
  <si>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</si>
  <si>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</si>
  <si>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</si>
  <si>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</si>
  <si>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</si>
  <si>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</si>
  <si>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</si>
  <si>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</si>
  <si>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</si>
  <si>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</si>
  <si>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</si>
  <si>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</si>
  <si>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</si>
  <si>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</si>
  <si>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</si>
  <si>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</si>
  <si>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</si>
  <si>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</si>
  <si>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</si>
  <si>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</si>
  <si>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</si>
  <si>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</si>
  <si>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</si>
  <si>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</si>
  <si>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</si>
  <si>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</si>
  <si>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</si>
  <si>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</si>
  <si>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</si>
  <si>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</si>
  <si>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</si>
  <si>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</si>
  <si>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</si>
  <si>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</si>
  <si>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</si>
  <si>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</si>
  <si>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</si>
  <si>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</si>
  <si>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</si>
  <si>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</si>
  <si>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</si>
  <si>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</si>
  <si>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</si>
  <si>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</si>
  <si>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</si>
  <si>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</si>
  <si>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</si>
  <si>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</si>
  <si>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</si>
  <si>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</si>
  <si>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</si>
  <si>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</si>
  <si>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</si>
  <si>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</si>
  <si>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</si>
  <si>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</si>
  <si>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</si>
  <si>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</si>
  <si>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</si>
  <si>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</si>
  <si>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</si>
  <si>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</si>
  <si>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</si>
  <si>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</si>
  <si>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</si>
  <si>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</si>
  <si>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</si>
  <si>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</si>
  <si>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</si>
  <si>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</si>
  <si>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</si>
  <si>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</si>
  <si>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</si>
  <si>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</si>
  <si>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</si>
  <si>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</si>
  <si>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</si>
  <si>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</si>
  <si>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</si>
  <si>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</si>
  <si>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</si>
  <si>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</si>
  <si>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</si>
  <si>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</si>
  <si>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</si>
  <si>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</si>
  <si>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</si>
  <si>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</si>
  <si>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</si>
  <si>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</si>
  <si>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</si>
  <si>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</si>
  <si>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</si>
  <si>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</si>
  <si>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</si>
  <si>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</si>
  <si>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</si>
  <si>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</si>
  <si>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</si>
  <si>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</si>
  <si>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</si>
  <si>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</si>
  <si>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</si>
  <si>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</si>
  <si>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</si>
  <si>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</si>
  <si>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</si>
  <si>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</si>
  <si>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</si>
  <si>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</si>
  <si>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</si>
  <si>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</si>
  <si>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</si>
  <si>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</si>
  <si>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</si>
  <si>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</si>
  <si>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</si>
  <si>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</si>
  <si>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</si>
  <si>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</si>
  <si>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</si>
  <si>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</si>
  <si>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</si>
  <si>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</si>
  <si>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</si>
  <si>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</si>
  <si>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</si>
  <si>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</si>
  <si>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</si>
  <si>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</si>
  <si>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</si>
  <si>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</si>
  <si>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</si>
  <si>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</si>
  <si>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</si>
  <si>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</si>
  <si>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</si>
  <si>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</si>
  <si>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</si>
  <si>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</si>
  <si>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</si>
  <si>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</si>
  <si>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</si>
  <si>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</si>
  <si>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</si>
  <si>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</si>
  <si>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</si>
  <si>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</si>
  <si>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</si>
  <si>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</si>
  <si>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</si>
  <si>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</si>
  <si>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</si>
  <si>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</si>
  <si>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</si>
  <si>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</si>
  <si>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</si>
  <si>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</si>
  <si>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</si>
  <si>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</si>
  <si>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</si>
  <si>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</si>
  <si>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</si>
  <si>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</si>
  <si>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</si>
  <si>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</si>
  <si>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</si>
  <si>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</si>
  <si>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</si>
  <si>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</si>
  <si>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</si>
  <si>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</si>
  <si>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</si>
  <si>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</si>
  <si>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</si>
  <si>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</si>
  <si>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</si>
  <si>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</si>
  <si>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</si>
  <si>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</si>
  <si>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</si>
  <si>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</si>
  <si>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</si>
  <si>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</si>
  <si>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</si>
  <si>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</si>
  <si>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r>
      <rPr>
        <sz val="11"/>
        <color rgb="FF000000"/>
        <rFont val="Calibri"/>
        <charset val="0"/>
      </rPr>
      <t>Gaji</t>
    </r>
    <r>
      <rPr>
        <sz val="11"/>
        <color rgb="FF000000"/>
        <rFont val="Calibri"/>
        <charset val="0"/>
      </rPr>
      <t xml:space="preserve"> </t>
    </r>
  </si>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</sst>
</file>

<file path=xl/styles.xml><?xml version="1.0" encoding="utf-8"?>
<styleSheet xmlns="http://schemas.openxmlformats.org/spreadsheetml/2006/main">
  <numFmts count="11">
    <numFmt numFmtId="176" formatCode="_-&quot;Rp&quot;* #,##0.00_-;\-&quot;Rp&quot;* #,##0.00_-;_-&quot;Rp&quot;* &quot;-&quot;??_-;_-@_-"/>
    <numFmt numFmtId="177" formatCode="_(* #,##0.00_);_(* \(#,##0.00\);_(* &quot;-&quot;_);_(@_)"/>
    <numFmt numFmtId="178" formatCode="_(* #,##0.00_);_(* \(#,##0.00\);_(* &quot;-&quot;??_);_(@_)"/>
    <numFmt numFmtId="179" formatCode="_-* #,##0.00_-;\-* #,##0.00_-;_-* &quot;-&quot;_-;_-@_-"/>
    <numFmt numFmtId="180" formatCode="_(* #,##0_);_(* \(#,##0\);_(* &quot;-&quot;_);_(@_)"/>
    <numFmt numFmtId="41" formatCode="_-* #,##0_-;\-* #,##0_-;_-* &quot;-&quot;_-;_-@_-"/>
    <numFmt numFmtId="181" formatCode="_-&quot;Rp&quot;* #,##0_-;\-&quot;Rp&quot;* #,##0_-;_-&quot;Rp&quot;* &quot;-&quot;??_-;_-@_-"/>
    <numFmt numFmtId="182" formatCode="dd\-mmm\-yy"/>
    <numFmt numFmtId="183" formatCode="_(* #,##0_);_(* \(#,##0\);_(* &quot;-&quot;??_);_(@_)"/>
    <numFmt numFmtId="184" formatCode="[$-409]d\-mmm\-yy;@"/>
    <numFmt numFmtId="185" formatCode="_(&quot;Rp&quot;* #,##0.00_);_(&quot;Rp&quot;* \(#,##0.00\);_(&quot;Rp&quot;* &quot;-&quot;??_);_(@_)"/>
  </numFmts>
  <fonts count="77">
    <font>
      <sz val="11"/>
      <color theme="1"/>
      <name val="Calibri"/>
      <charset val="134"/>
      <scheme val="minor"/>
    </font>
    <font>
      <b/>
      <sz val="11"/>
      <color theme="1"/>
      <name val="Calibri"/>
      <charset val="134"/>
      <scheme val="minor"/>
    </font>
    <font>
      <sz val="11"/>
      <color rgb="FF000000"/>
      <name val="Calibri"/>
      <charset val="0"/>
    </font>
    <font>
      <sz val="11"/>
      <color rgb="FFFF0000"/>
      <name val="Calibri"/>
      <charset val="134"/>
      <scheme val="minor"/>
    </font>
    <font>
      <b/>
      <sz val="11"/>
      <name val="Calibri"/>
      <charset val="134"/>
      <scheme val="minor"/>
    </font>
    <font>
      <b/>
      <sz val="10"/>
      <name val="Calibri"/>
      <charset val="134"/>
      <scheme val="minor"/>
    </font>
    <font>
      <b/>
      <sz val="10"/>
      <name val="Arial"/>
      <charset val="134"/>
    </font>
    <font>
      <b/>
      <u/>
      <sz val="10"/>
      <name val="Arial"/>
      <charset val="134"/>
    </font>
    <font>
      <sz val="10"/>
      <name val="Arial"/>
      <charset val="134"/>
    </font>
    <font>
      <sz val="10"/>
      <color rgb="FFFF0000"/>
      <name val="Arial"/>
      <charset val="1"/>
    </font>
    <font>
      <sz val="10"/>
      <color theme="1"/>
      <name val="Arial"/>
      <charset val="134"/>
    </font>
    <font>
      <sz val="10"/>
      <color rgb="FFFF0000"/>
      <name val="Arial"/>
      <charset val="134"/>
    </font>
    <font>
      <b/>
      <sz val="10"/>
      <color theme="1"/>
      <name val="Arial"/>
      <charset val="134"/>
    </font>
    <font>
      <sz val="11"/>
      <name val="Calibri"/>
      <charset val="134"/>
      <scheme val="minor"/>
    </font>
    <font>
      <b/>
      <sz val="10"/>
      <name val="Arial"/>
      <charset val="1"/>
    </font>
    <font>
      <b/>
      <sz val="10"/>
      <color theme="1"/>
      <name val="Arial"/>
      <charset val="1"/>
    </font>
    <font>
      <b/>
      <u/>
      <sz val="10"/>
      <name val="Arial"/>
      <charset val="1"/>
    </font>
    <font>
      <sz val="10"/>
      <name val="Arial"/>
      <charset val="1"/>
    </font>
    <font>
      <sz val="10"/>
      <color theme="1"/>
      <name val="Arial"/>
      <charset val="1"/>
    </font>
    <font>
      <b/>
      <sz val="10"/>
      <color rgb="FFFF0000"/>
      <name val="Arial"/>
      <charset val="1"/>
    </font>
    <font>
      <sz val="11"/>
      <color theme="0"/>
      <name val="Calibri"/>
      <charset val="134"/>
      <scheme val="minor"/>
    </font>
    <font>
      <b/>
      <sz val="10"/>
      <color indexed="8"/>
      <name val="Arial"/>
      <charset val="134"/>
    </font>
    <font>
      <b/>
      <sz val="10"/>
      <color rgb="FFFF00FF"/>
      <name val="Arial"/>
      <charset val="134"/>
    </font>
    <font>
      <sz val="10"/>
      <color rgb="FFFF00FF"/>
      <name val="Arial"/>
      <charset val="134"/>
    </font>
    <font>
      <b/>
      <i/>
      <sz val="10"/>
      <color rgb="FF0070C0"/>
      <name val="Arial"/>
      <charset val="134"/>
    </font>
    <font>
      <i/>
      <sz val="10"/>
      <color theme="1"/>
      <name val="Arial"/>
      <charset val="134"/>
    </font>
    <font>
      <b/>
      <sz val="10"/>
      <color indexed="12"/>
      <name val="Arial"/>
      <charset val="134"/>
    </font>
    <font>
      <sz val="10"/>
      <color indexed="10"/>
      <name val="Arial"/>
      <charset val="134"/>
    </font>
    <font>
      <i/>
      <sz val="10"/>
      <name val="Arial"/>
      <charset val="134"/>
    </font>
    <font>
      <b/>
      <sz val="10"/>
      <color rgb="FF0070C0"/>
      <name val="Arial"/>
      <charset val="134"/>
    </font>
    <font>
      <sz val="10"/>
      <name val="Tahoma"/>
      <charset val="134"/>
    </font>
    <font>
      <b/>
      <sz val="10"/>
      <color rgb="FF0070C0"/>
      <name val="Tahoma"/>
      <charset val="134"/>
    </font>
    <font>
      <sz val="10"/>
      <color indexed="8"/>
      <name val="Arial"/>
      <charset val="134"/>
    </font>
    <font>
      <b/>
      <sz val="10"/>
      <color rgb="FFFF0000"/>
      <name val="Arial"/>
      <charset val="134"/>
    </font>
    <font>
      <b/>
      <sz val="10"/>
      <color rgb="FFCC00CC"/>
      <name val="Arial"/>
      <charset val="134"/>
    </font>
    <font>
      <b/>
      <sz val="10"/>
      <color rgb="FFCC00FF"/>
      <name val="Arial"/>
      <charset val="134"/>
    </font>
    <font>
      <b/>
      <sz val="10"/>
      <color rgb="FF0000FF"/>
      <name val="Arial"/>
      <charset val="134"/>
    </font>
    <font>
      <b/>
      <sz val="10"/>
      <color rgb="FFFF0066"/>
      <name val="Arial"/>
      <charset val="134"/>
    </font>
    <font>
      <sz val="10"/>
      <color rgb="FFCC00CC"/>
      <name val="Arial"/>
      <charset val="134"/>
    </font>
    <font>
      <b/>
      <u/>
      <sz val="10"/>
      <color rgb="FF7030A0"/>
      <name val="Arial"/>
      <charset val="134"/>
    </font>
    <font>
      <sz val="10"/>
      <color rgb="FF000000"/>
      <name val="Arial"/>
      <charset val="134"/>
    </font>
    <font>
      <i/>
      <sz val="10"/>
      <color rgb="FFFF0000"/>
      <name val="Arial"/>
      <charset val="134"/>
    </font>
    <font>
      <b/>
      <i/>
      <sz val="10"/>
      <color rgb="FFFF0000"/>
      <name val="Arial"/>
      <charset val="134"/>
    </font>
    <font>
      <sz val="10"/>
      <color indexed="12"/>
      <name val="Arial"/>
      <charset val="134"/>
    </font>
    <font>
      <b/>
      <sz val="10"/>
      <color indexed="10"/>
      <name val="Arial"/>
      <charset val="134"/>
    </font>
    <font>
      <b/>
      <i/>
      <sz val="10"/>
      <color indexed="10"/>
      <name val="Arial"/>
      <charset val="134"/>
    </font>
    <font>
      <b/>
      <sz val="10"/>
      <color rgb="FF3ADA24"/>
      <name val="Arial"/>
      <charset val="134"/>
    </font>
    <font>
      <b/>
      <i/>
      <sz val="10"/>
      <color rgb="FF3ADA24"/>
      <name val="Arial"/>
      <charset val="134"/>
    </font>
    <font>
      <sz val="10"/>
      <color indexed="63"/>
      <name val="Arial"/>
      <charset val="134"/>
    </font>
    <font>
      <b/>
      <u/>
      <sz val="10"/>
      <color theme="1"/>
      <name val="Arial"/>
      <charset val="134"/>
    </font>
    <font>
      <b/>
      <sz val="10"/>
      <color indexed="63"/>
      <name val="Arial"/>
      <charset val="134"/>
    </font>
    <font>
      <b/>
      <sz val="10"/>
      <color rgb="FF7030A0"/>
      <name val="Arial"/>
      <charset val="134"/>
    </font>
    <font>
      <u/>
      <sz val="10"/>
      <name val="Arial"/>
      <charset val="134"/>
    </font>
    <font>
      <sz val="11"/>
      <color rgb="FF9C6500"/>
      <name val="Calibri"/>
      <charset val="0"/>
      <scheme val="minor"/>
    </font>
    <font>
      <b/>
      <sz val="11"/>
      <color rgb="FFFA7D00"/>
      <name val="Calibri"/>
      <charset val="0"/>
      <scheme val="minor"/>
    </font>
    <font>
      <sz val="11"/>
      <color rgb="FF3F3F76"/>
      <name val="Calibri"/>
      <charset val="0"/>
      <scheme val="minor"/>
    </font>
    <font>
      <u/>
      <sz val="11"/>
      <color rgb="FF0000FF"/>
      <name val="Calibri"/>
      <charset val="0"/>
      <scheme val="minor"/>
    </font>
    <font>
      <sz val="11"/>
      <color theme="0"/>
      <name val="Calibri"/>
      <charset val="0"/>
      <scheme val="minor"/>
    </font>
    <font>
      <b/>
      <sz val="11"/>
      <color theme="1"/>
      <name val="Calibri"/>
      <charset val="0"/>
      <scheme val="minor"/>
    </font>
    <font>
      <sz val="11"/>
      <color rgb="FFFF0000"/>
      <name val="Calibri"/>
      <charset val="0"/>
      <scheme val="minor"/>
    </font>
    <font>
      <sz val="11"/>
      <color theme="1"/>
      <name val="Calibri"/>
      <charset val="0"/>
      <scheme val="minor"/>
    </font>
    <font>
      <sz val="12"/>
      <color indexed="8"/>
      <name val="Times New Roman"/>
      <charset val="1"/>
    </font>
    <font>
      <sz val="12"/>
      <name val="Times New Roman"/>
      <charset val="134"/>
    </font>
    <font>
      <b/>
      <sz val="11"/>
      <color rgb="FF3F3F3F"/>
      <name val="Calibri"/>
      <charset val="0"/>
      <scheme val="minor"/>
    </font>
    <font>
      <sz val="11"/>
      <color rgb="FFFA7D00"/>
      <name val="Calibri"/>
      <charset val="0"/>
      <scheme val="minor"/>
    </font>
    <font>
      <sz val="11"/>
      <color rgb="FF9C0006"/>
      <name val="Calibri"/>
      <charset val="0"/>
      <scheme val="minor"/>
    </font>
    <font>
      <b/>
      <sz val="15"/>
      <color theme="3"/>
      <name val="Calibri"/>
      <charset val="134"/>
      <scheme val="minor"/>
    </font>
    <font>
      <b/>
      <sz val="18"/>
      <color theme="3"/>
      <name val="Calibri"/>
      <charset val="134"/>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theme="1"/>
      <name val="Calibri"/>
      <charset val="1"/>
      <scheme val="minor"/>
    </font>
    <font>
      <i/>
      <sz val="11"/>
      <color rgb="FF7F7F7F"/>
      <name val="Calibri"/>
      <charset val="0"/>
      <scheme val="minor"/>
    </font>
    <font>
      <sz val="11"/>
      <color rgb="FF006100"/>
      <name val="Calibri"/>
      <charset val="0"/>
      <scheme val="minor"/>
    </font>
    <font>
      <b/>
      <sz val="11"/>
      <color theme="3"/>
      <name val="Calibri"/>
      <charset val="134"/>
      <scheme val="minor"/>
    </font>
    <font>
      <sz val="12"/>
      <name val="Helv"/>
      <charset val="134"/>
    </font>
    <font>
      <sz val="8"/>
      <color rgb="FF000000"/>
      <name val="Arial"/>
      <charset val="134"/>
    </font>
  </fonts>
  <fills count="50">
    <fill>
      <patternFill patternType="none"/>
    </fill>
    <fill>
      <patternFill patternType="gray125"/>
    </fill>
    <fill>
      <patternFill patternType="solid">
        <fgColor rgb="FFFFFF00"/>
        <bgColor indexed="64"/>
      </patternFill>
    </fill>
    <fill>
      <patternFill patternType="solid">
        <fgColor theme="5" tint="0.599993896298105"/>
        <bgColor indexed="64"/>
      </patternFill>
    </fill>
    <fill>
      <patternFill patternType="solid">
        <fgColor rgb="FFFCD5B4"/>
        <bgColor indexed="64"/>
      </patternFill>
    </fill>
    <fill>
      <patternFill patternType="solid">
        <fgColor rgb="FF99FF33"/>
        <bgColor indexed="64"/>
      </patternFill>
    </fill>
    <fill>
      <patternFill patternType="solid">
        <fgColor rgb="FFFAC090"/>
        <bgColor indexed="64"/>
      </patternFill>
    </fill>
    <fill>
      <patternFill patternType="solid">
        <fgColor rgb="FF66FF33"/>
        <bgColor indexed="64"/>
      </patternFill>
    </fill>
    <fill>
      <patternFill patternType="solid">
        <fgColor rgb="FF66FFFF"/>
        <bgColor indexed="64"/>
      </patternFill>
    </fill>
    <fill>
      <patternFill patternType="solid">
        <fgColor rgb="FF99FF66"/>
        <bgColor indexed="64"/>
      </patternFill>
    </fill>
    <fill>
      <patternFill patternType="solid">
        <fgColor rgb="FFFF33CC"/>
        <bgColor indexed="64"/>
      </patternFill>
    </fill>
    <fill>
      <patternFill patternType="solid">
        <fgColor rgb="FF00FF00"/>
        <bgColor indexed="64"/>
      </patternFill>
    </fill>
    <fill>
      <patternFill patternType="solid">
        <fgColor rgb="FFFABF8F"/>
        <bgColor indexed="64"/>
      </patternFill>
    </fill>
    <fill>
      <patternFill patternType="solid">
        <fgColor rgb="FFCCFF33"/>
        <bgColor indexed="64"/>
      </patternFill>
    </fill>
    <fill>
      <patternFill patternType="solid">
        <fgColor rgb="FF3ADA24"/>
        <bgColor indexed="64"/>
      </patternFill>
    </fill>
    <fill>
      <patternFill patternType="solid">
        <fgColor rgb="FF18C5E8"/>
        <bgColor indexed="64"/>
      </patternFill>
    </fill>
    <fill>
      <patternFill patternType="solid">
        <fgColor rgb="FFFF00FF"/>
        <bgColor indexed="64"/>
      </patternFill>
    </fill>
    <fill>
      <patternFill patternType="solid">
        <fgColor rgb="FF00FFFF"/>
        <bgColor indexed="64"/>
      </patternFill>
    </fill>
    <fill>
      <patternFill patternType="solid">
        <fgColor rgb="FF00B0F0"/>
        <bgColor indexed="64"/>
      </patternFill>
    </fill>
    <fill>
      <patternFill patternType="solid">
        <fgColor theme="6" tint="0.6"/>
        <bgColor indexed="64"/>
      </patternFill>
    </fill>
    <fill>
      <patternFill patternType="solid">
        <fgColor rgb="FFFFEB9C"/>
        <bgColor indexed="64"/>
      </patternFill>
    </fill>
    <fill>
      <patternFill patternType="solid">
        <fgColor rgb="FFF2F2F2"/>
        <bgColor indexed="64"/>
      </patternFill>
    </fill>
    <fill>
      <patternFill patternType="solid">
        <fgColor rgb="FFFFCC99"/>
        <bgColor indexed="64"/>
      </patternFill>
    </fill>
    <fill>
      <patternFill patternType="solid">
        <fgColor theme="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rgb="FFFFC7CE"/>
        <bgColor indexed="64"/>
      </patternFill>
    </fill>
    <fill>
      <patternFill patternType="solid">
        <fgColor theme="9"/>
        <bgColor indexed="64"/>
      </patternFill>
    </fill>
    <fill>
      <patternFill patternType="solid">
        <fgColor theme="9" tint="0.799981688894314"/>
        <bgColor indexed="64"/>
      </patternFill>
    </fill>
    <fill>
      <patternFill patternType="solid">
        <fgColor theme="7"/>
        <bgColor indexed="64"/>
      </patternFill>
    </fill>
    <fill>
      <patternFill patternType="solid">
        <fgColor theme="7" tint="0.399975585192419"/>
        <bgColor indexed="64"/>
      </patternFill>
    </fill>
    <fill>
      <patternFill patternType="solid">
        <fgColor rgb="FFFFFFCC"/>
        <bgColor indexed="64"/>
      </patternFill>
    </fill>
    <fill>
      <patternFill patternType="solid">
        <fgColor rgb="FFA5A5A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rgb="FFC6EFCE"/>
        <bgColor indexed="64"/>
      </patternFill>
    </fill>
    <fill>
      <patternFill patternType="solid">
        <fgColor theme="8"/>
        <bgColor indexed="64"/>
      </patternFill>
    </fill>
    <fill>
      <patternFill patternType="solid">
        <fgColor theme="6"/>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bgColor indexed="64"/>
      </patternFill>
    </fill>
  </fills>
  <borders count="42">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style="medium">
        <color auto="1"/>
      </left>
      <right/>
      <top/>
      <bottom/>
      <diagonal/>
    </border>
    <border>
      <left style="medium">
        <color auto="1"/>
      </left>
      <right style="medium">
        <color auto="1"/>
      </right>
      <top/>
      <bottom style="medium">
        <color auto="1"/>
      </bottom>
      <diagonal/>
    </border>
    <border>
      <left style="medium">
        <color auto="1"/>
      </left>
      <right/>
      <top/>
      <bottom style="medium">
        <color auto="1"/>
      </bottom>
      <diagonal/>
    </border>
    <border>
      <left/>
      <right/>
      <top/>
      <bottom style="medium">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thin">
        <color auto="1"/>
      </top>
      <bottom style="double">
        <color auto="1"/>
      </bottom>
      <diagonal/>
    </border>
    <border>
      <left style="thin">
        <color auto="1"/>
      </left>
      <right/>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top style="medium">
        <color auto="1"/>
      </top>
      <bottom/>
      <diagonal/>
    </border>
    <border>
      <left/>
      <right style="medium">
        <color auto="1"/>
      </right>
      <top/>
      <bottom style="thin">
        <color auto="1"/>
      </bottom>
      <diagonal/>
    </border>
    <border>
      <left style="medium">
        <color auto="1"/>
      </left>
      <right style="medium">
        <color auto="1"/>
      </right>
      <top/>
      <bottom style="thin">
        <color auto="1"/>
      </bottom>
      <diagonal/>
    </border>
    <border>
      <left/>
      <right style="thin">
        <color auto="1"/>
      </right>
      <top/>
      <bottom/>
      <diagonal/>
    </border>
    <border>
      <left style="thin">
        <color auto="1"/>
      </left>
      <right style="thin">
        <color auto="1"/>
      </right>
      <top/>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85">
    <xf numFmtId="0" fontId="0" fillId="0" borderId="0"/>
    <xf numFmtId="0" fontId="60" fillId="27" borderId="0" applyNumberFormat="0" applyBorder="0" applyAlignment="0" applyProtection="0">
      <alignment vertical="center"/>
    </xf>
    <xf numFmtId="178" fontId="0" fillId="0" borderId="0" applyFont="0" applyFill="0" applyBorder="0" applyAlignment="0" applyProtection="0">
      <alignment vertical="center"/>
    </xf>
    <xf numFmtId="41" fontId="0" fillId="0" borderId="0" applyFont="0" applyFill="0" applyBorder="0" applyAlignment="0" applyProtection="0"/>
    <xf numFmtId="181"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0" fontId="56" fillId="0" borderId="0" applyNumberFormat="0" applyFill="0" applyBorder="0" applyAlignment="0" applyProtection="0">
      <alignment vertical="center"/>
    </xf>
    <xf numFmtId="0" fontId="57" fillId="37" borderId="0" applyNumberFormat="0" applyBorder="0" applyAlignment="0" applyProtection="0">
      <alignment vertical="center"/>
    </xf>
    <xf numFmtId="0" fontId="68" fillId="0" borderId="0" applyNumberFormat="0" applyFill="0" applyBorder="0" applyAlignment="0" applyProtection="0">
      <alignment vertical="center"/>
    </xf>
    <xf numFmtId="0" fontId="69" fillId="39" borderId="40" applyNumberFormat="0" applyAlignment="0" applyProtection="0">
      <alignment vertical="center"/>
    </xf>
    <xf numFmtId="0" fontId="70" fillId="0" borderId="38" applyNumberFormat="0" applyFill="0" applyAlignment="0" applyProtection="0">
      <alignment vertical="center"/>
    </xf>
    <xf numFmtId="0" fontId="0" fillId="38" borderId="39" applyNumberFormat="0" applyFont="0" applyAlignment="0" applyProtection="0">
      <alignment vertical="center"/>
    </xf>
    <xf numFmtId="0" fontId="60" fillId="31" borderId="0" applyNumberFormat="0" applyBorder="0" applyAlignment="0" applyProtection="0">
      <alignment vertical="center"/>
    </xf>
    <xf numFmtId="0" fontId="59" fillId="0" borderId="0" applyNumberFormat="0" applyFill="0" applyBorder="0" applyAlignment="0" applyProtection="0">
      <alignment vertical="center"/>
    </xf>
    <xf numFmtId="0" fontId="60" fillId="3" borderId="0" applyNumberFormat="0" applyBorder="0" applyAlignment="0" applyProtection="0">
      <alignment vertical="center"/>
    </xf>
    <xf numFmtId="0" fontId="67"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66" fillId="0" borderId="38" applyNumberFormat="0" applyFill="0" applyAlignment="0" applyProtection="0">
      <alignment vertical="center"/>
    </xf>
    <xf numFmtId="0" fontId="74" fillId="0" borderId="41" applyNumberFormat="0" applyFill="0" applyAlignment="0" applyProtection="0">
      <alignment vertical="center"/>
    </xf>
    <xf numFmtId="0" fontId="0" fillId="0" borderId="0"/>
    <xf numFmtId="178" fontId="62" fillId="0" borderId="0" applyFont="0" applyFill="0" applyBorder="0" applyAlignment="0" applyProtection="0"/>
    <xf numFmtId="0" fontId="74" fillId="0" borderId="0" applyNumberFormat="0" applyFill="0" applyBorder="0" applyAlignment="0" applyProtection="0">
      <alignment vertical="center"/>
    </xf>
    <xf numFmtId="0" fontId="55" fillId="22" borderId="34" applyNumberFormat="0" applyAlignment="0" applyProtection="0">
      <alignment vertical="center"/>
    </xf>
    <xf numFmtId="0" fontId="57" fillId="46" borderId="0" applyNumberFormat="0" applyBorder="0" applyAlignment="0" applyProtection="0">
      <alignment vertical="center"/>
    </xf>
    <xf numFmtId="0" fontId="73" fillId="42" borderId="0" applyNumberFormat="0" applyBorder="0" applyAlignment="0" applyProtection="0">
      <alignment vertical="center"/>
    </xf>
    <xf numFmtId="0" fontId="63" fillId="21" borderId="36" applyNumberFormat="0" applyAlignment="0" applyProtection="0">
      <alignment vertical="center"/>
    </xf>
    <xf numFmtId="0" fontId="60" fillId="29" borderId="0" applyNumberFormat="0" applyBorder="0" applyAlignment="0" applyProtection="0">
      <alignment vertical="center"/>
    </xf>
    <xf numFmtId="0" fontId="54" fillId="21" borderId="34" applyNumberFormat="0" applyAlignment="0" applyProtection="0">
      <alignment vertical="center"/>
    </xf>
    <xf numFmtId="0" fontId="64" fillId="0" borderId="37" applyNumberFormat="0" applyFill="0" applyAlignment="0" applyProtection="0">
      <alignment vertical="center"/>
    </xf>
    <xf numFmtId="0" fontId="58" fillId="0" borderId="35" applyNumberFormat="0" applyFill="0" applyAlignment="0" applyProtection="0">
      <alignment vertical="center"/>
    </xf>
    <xf numFmtId="0" fontId="65" fillId="33" borderId="0" applyNumberFormat="0" applyBorder="0" applyAlignment="0" applyProtection="0">
      <alignment vertical="center"/>
    </xf>
    <xf numFmtId="0" fontId="53" fillId="20" borderId="0" applyNumberFormat="0" applyBorder="0" applyAlignment="0" applyProtection="0">
      <alignment vertical="center"/>
    </xf>
    <xf numFmtId="0" fontId="57" fillId="23" borderId="0" applyNumberFormat="0" applyBorder="0" applyAlignment="0" applyProtection="0">
      <alignment vertical="center"/>
    </xf>
    <xf numFmtId="0" fontId="60" fillId="32" borderId="0" applyNumberFormat="0" applyBorder="0" applyAlignment="0" applyProtection="0">
      <alignment vertical="center"/>
    </xf>
    <xf numFmtId="0" fontId="57" fillId="30" borderId="0" applyNumberFormat="0" applyBorder="0" applyAlignment="0" applyProtection="0">
      <alignment vertical="center"/>
    </xf>
    <xf numFmtId="180" fontId="71" fillId="0" borderId="0" applyFont="0" applyFill="0" applyBorder="0" applyAlignment="0" applyProtection="0"/>
    <xf numFmtId="0" fontId="57" fillId="49" borderId="0" applyNumberFormat="0" applyBorder="0" applyAlignment="0" applyProtection="0">
      <alignment vertical="center"/>
    </xf>
    <xf numFmtId="0" fontId="60" fillId="48" borderId="0" applyNumberFormat="0" applyBorder="0" applyAlignment="0" applyProtection="0">
      <alignment vertical="center"/>
    </xf>
    <xf numFmtId="0" fontId="60" fillId="35" borderId="0" applyNumberFormat="0" applyBorder="0" applyAlignment="0" applyProtection="0">
      <alignment vertical="center"/>
    </xf>
    <xf numFmtId="0" fontId="57" fillId="45" borderId="0" applyNumberFormat="0" applyBorder="0" applyAlignment="0" applyProtection="0">
      <alignment vertical="center"/>
    </xf>
    <xf numFmtId="0" fontId="57" fillId="44" borderId="0" applyNumberFormat="0" applyBorder="0" applyAlignment="0" applyProtection="0">
      <alignment vertical="center"/>
    </xf>
    <xf numFmtId="180" fontId="62" fillId="0" borderId="0" applyFont="0" applyFill="0" applyBorder="0" applyAlignment="0" applyProtection="0"/>
    <xf numFmtId="0" fontId="60" fillId="40" borderId="0" applyNumberFormat="0" applyBorder="0" applyAlignment="0" applyProtection="0">
      <alignment vertical="center"/>
    </xf>
    <xf numFmtId="0" fontId="57" fillId="36" borderId="0" applyNumberFormat="0" applyBorder="0" applyAlignment="0" applyProtection="0">
      <alignment vertical="center"/>
    </xf>
    <xf numFmtId="0" fontId="60" fillId="47" borderId="0" applyNumberFormat="0" applyBorder="0" applyAlignment="0" applyProtection="0">
      <alignment vertical="center"/>
    </xf>
    <xf numFmtId="0" fontId="60" fillId="26" borderId="0" applyNumberFormat="0" applyBorder="0" applyAlignment="0" applyProtection="0">
      <alignment vertical="center"/>
    </xf>
    <xf numFmtId="0" fontId="57" fillId="43" borderId="0" applyNumberFormat="0" applyBorder="0" applyAlignment="0" applyProtection="0">
      <alignment vertical="center"/>
    </xf>
    <xf numFmtId="180" fontId="8" fillId="0" borderId="0" applyFont="0" applyFill="0" applyBorder="0" applyAlignment="0" applyProtection="0"/>
    <xf numFmtId="0" fontId="60" fillId="25" borderId="0" applyNumberFormat="0" applyBorder="0" applyAlignment="0" applyProtection="0">
      <alignment vertical="center"/>
    </xf>
    <xf numFmtId="0" fontId="57" fillId="41" borderId="0" applyNumberFormat="0" applyBorder="0" applyAlignment="0" applyProtection="0">
      <alignment vertical="center"/>
    </xf>
    <xf numFmtId="0" fontId="61" fillId="0" borderId="0"/>
    <xf numFmtId="178" fontId="0" fillId="0" borderId="0" applyFont="0" applyFill="0" applyBorder="0" applyAlignment="0" applyProtection="0"/>
    <xf numFmtId="0" fontId="57" fillId="34" borderId="0" applyNumberFormat="0" applyBorder="0" applyAlignment="0" applyProtection="0">
      <alignment vertical="center"/>
    </xf>
    <xf numFmtId="180" fontId="62" fillId="0" borderId="0" applyFont="0" applyFill="0" applyBorder="0" applyAlignment="0" applyProtection="0"/>
    <xf numFmtId="0" fontId="60" fillId="28" borderId="0" applyNumberFormat="0" applyBorder="0" applyAlignment="0" applyProtection="0">
      <alignment vertical="center"/>
    </xf>
    <xf numFmtId="0" fontId="57" fillId="24" borderId="0" applyNumberFormat="0" applyBorder="0" applyAlignment="0" applyProtection="0">
      <alignment vertical="center"/>
    </xf>
    <xf numFmtId="180" fontId="71" fillId="0" borderId="0" applyFont="0" applyFill="0" applyBorder="0" applyAlignment="0" applyProtection="0"/>
    <xf numFmtId="180" fontId="0" fillId="0" borderId="0" applyFont="0" applyFill="0" applyBorder="0" applyAlignment="0" applyProtection="0"/>
    <xf numFmtId="41" fontId="71" fillId="0" borderId="0" applyFont="0" applyFill="0" applyBorder="0" applyAlignment="0" applyProtection="0"/>
    <xf numFmtId="178" fontId="62" fillId="0" borderId="0" applyFont="0" applyFill="0" applyBorder="0" applyAlignment="0" applyProtection="0"/>
    <xf numFmtId="180" fontId="8" fillId="0" borderId="0" applyFont="0" applyFill="0" applyBorder="0" applyAlignment="0" applyProtection="0"/>
    <xf numFmtId="180" fontId="62" fillId="0" borderId="0" applyFont="0" applyFill="0" applyBorder="0" applyAlignment="0" applyProtection="0"/>
    <xf numFmtId="180" fontId="71" fillId="0" borderId="0" applyFont="0" applyFill="0" applyBorder="0" applyAlignment="0" applyProtection="0"/>
    <xf numFmtId="180" fontId="8" fillId="0" borderId="0" applyFont="0" applyFill="0" applyBorder="0" applyAlignment="0" applyProtection="0"/>
    <xf numFmtId="0" fontId="62" fillId="0" borderId="0"/>
    <xf numFmtId="180" fontId="71" fillId="0" borderId="0" applyFont="0" applyFill="0" applyBorder="0" applyAlignment="0" applyProtection="0"/>
    <xf numFmtId="178" fontId="8" fillId="0" borderId="0" applyFont="0" applyFill="0" applyBorder="0" applyAlignment="0" applyProtection="0"/>
    <xf numFmtId="37" fontId="75" fillId="0" borderId="0"/>
    <xf numFmtId="178" fontId="71" fillId="0" borderId="0" applyFont="0" applyFill="0" applyBorder="0" applyAlignment="0" applyProtection="0"/>
    <xf numFmtId="0" fontId="71" fillId="0" borderId="0"/>
    <xf numFmtId="0" fontId="62" fillId="0" borderId="0"/>
    <xf numFmtId="0" fontId="71" fillId="0" borderId="0"/>
    <xf numFmtId="0" fontId="8" fillId="0" borderId="0"/>
    <xf numFmtId="0" fontId="62" fillId="0" borderId="0"/>
    <xf numFmtId="0" fontId="71" fillId="0" borderId="0"/>
    <xf numFmtId="0" fontId="71" fillId="0" borderId="0"/>
    <xf numFmtId="0" fontId="62" fillId="0" borderId="0"/>
    <xf numFmtId="0" fontId="8" fillId="0" borderId="0"/>
    <xf numFmtId="0" fontId="8" fillId="0" borderId="0"/>
    <xf numFmtId="0" fontId="61" fillId="0" borderId="0"/>
    <xf numFmtId="9" fontId="62" fillId="0" borderId="0" applyFont="0" applyFill="0" applyBorder="0" applyAlignment="0" applyProtection="0"/>
    <xf numFmtId="9" fontId="71" fillId="0" borderId="0" applyFont="0" applyFill="0" applyBorder="0" applyAlignment="0" applyProtection="0"/>
    <xf numFmtId="9" fontId="62" fillId="0" borderId="0" applyFont="0" applyFill="0" applyBorder="0" applyAlignment="0" applyProtection="0"/>
    <xf numFmtId="4" fontId="76" fillId="0" borderId="0">
      <alignment horizontal="left" vertical="top"/>
    </xf>
  </cellStyleXfs>
  <cellXfs count="744">
    <xf numFmtId="0" fontId="0" fillId="0" borderId="0" xfId="0"/>
    <xf numFmtId="49" fontId="0" fillId="0" borderId="0" xfId="0" applyNumberFormat="1"/>
    <xf numFmtId="0" fontId="1" fillId="0" borderId="0" xfId="0" applyFont="1"/>
    <xf numFmtId="0" fontId="2" fillId="0" borderId="0" xfId="0" applyFont="1"/>
    <xf numFmtId="49" fontId="2" fillId="0" borderId="0" xfId="0" applyNumberFormat="1" applyFont="1"/>
    <xf numFmtId="0" fontId="0" fillId="2" borderId="0" xfId="0" applyFill="1"/>
    <xf numFmtId="0" fontId="3" fillId="0" borderId="0" xfId="0" applyFont="1"/>
    <xf numFmtId="0" fontId="0" fillId="0" borderId="0" xfId="0" applyFill="1"/>
    <xf numFmtId="0" fontId="1" fillId="3" borderId="0" xfId="0" applyFont="1" applyFill="1"/>
    <xf numFmtId="0" fontId="1" fillId="0" borderId="0" xfId="0" applyFont="1" applyFill="1"/>
    <xf numFmtId="0" fontId="1" fillId="3" borderId="0" xfId="0" applyFont="1" applyFill="1" applyAlignment="1">
      <alignment horizontal="center"/>
    </xf>
    <xf numFmtId="0" fontId="4" fillId="3" borderId="0" xfId="0" applyFont="1" applyFill="1"/>
    <xf numFmtId="0" fontId="5" fillId="4" borderId="1" xfId="0" applyFont="1" applyFill="1" applyBorder="1" applyAlignment="1">
      <alignment horizontal="center" vertical="center" wrapText="1"/>
    </xf>
    <xf numFmtId="41" fontId="5" fillId="4" borderId="1" xfId="3" applyFont="1" applyFill="1" applyBorder="1" applyAlignment="1">
      <alignment horizontal="center" vertical="center" wrapText="1"/>
    </xf>
    <xf numFmtId="0" fontId="0" fillId="0" borderId="1" xfId="0" applyBorder="1" applyAlignment="1">
      <alignment horizontal="center"/>
    </xf>
    <xf numFmtId="0" fontId="0" fillId="0" borderId="1" xfId="0" applyBorder="1"/>
    <xf numFmtId="41" fontId="0" fillId="0" borderId="1" xfId="3" applyFont="1" applyBorder="1"/>
    <xf numFmtId="41" fontId="0" fillId="0" borderId="1" xfId="3" applyFont="1" applyFill="1" applyBorder="1"/>
    <xf numFmtId="179" fontId="0" fillId="0" borderId="1" xfId="3" applyNumberFormat="1" applyFont="1" applyBorder="1"/>
    <xf numFmtId="0" fontId="0" fillId="5" borderId="1" xfId="0" applyFill="1" applyBorder="1"/>
    <xf numFmtId="41" fontId="0" fillId="5" borderId="1" xfId="0" applyNumberFormat="1" applyFill="1" applyBorder="1"/>
    <xf numFmtId="0" fontId="1" fillId="3" borderId="1" xfId="0" applyFont="1" applyFill="1" applyBorder="1" applyAlignment="1">
      <alignment horizontal="center" vertical="center" wrapText="1"/>
    </xf>
    <xf numFmtId="0" fontId="6" fillId="6" borderId="2" xfId="70" applyFont="1" applyFill="1" applyBorder="1" applyAlignment="1">
      <alignment horizontal="center" vertical="center"/>
    </xf>
    <xf numFmtId="0" fontId="6" fillId="6" borderId="3" xfId="70" applyFont="1" applyFill="1" applyBorder="1" applyAlignment="1">
      <alignment horizontal="center" vertical="center"/>
    </xf>
    <xf numFmtId="0" fontId="6" fillId="6" borderId="2" xfId="70" applyFont="1" applyFill="1" applyBorder="1" applyAlignment="1">
      <alignment horizontal="center"/>
    </xf>
    <xf numFmtId="0" fontId="6" fillId="6" borderId="4" xfId="66" applyNumberFormat="1" applyFont="1" applyFill="1" applyBorder="1" applyAlignment="1">
      <alignment horizontal="center" vertical="center"/>
    </xf>
    <xf numFmtId="0" fontId="6" fillId="6" borderId="5" xfId="66" applyNumberFormat="1" applyFont="1" applyFill="1" applyBorder="1" applyAlignment="1">
      <alignment horizontal="center" vertical="center"/>
    </xf>
    <xf numFmtId="0" fontId="6" fillId="6" borderId="6" xfId="66" applyNumberFormat="1" applyFont="1" applyFill="1" applyBorder="1" applyAlignment="1">
      <alignment horizontal="center" vertical="center"/>
    </xf>
    <xf numFmtId="0" fontId="6" fillId="6" borderId="7" xfId="70" applyFont="1" applyFill="1" applyBorder="1" applyAlignment="1">
      <alignment horizontal="center" vertical="center"/>
    </xf>
    <xf numFmtId="0" fontId="6" fillId="6" borderId="8" xfId="70" applyFont="1" applyFill="1" applyBorder="1" applyAlignment="1">
      <alignment horizontal="center" vertical="center"/>
    </xf>
    <xf numFmtId="0" fontId="6" fillId="6" borderId="7" xfId="66" applyNumberFormat="1" applyFont="1" applyFill="1" applyBorder="1" applyAlignment="1">
      <alignment horizontal="center"/>
    </xf>
    <xf numFmtId="0" fontId="6" fillId="6" borderId="2" xfId="66" applyNumberFormat="1" applyFont="1" applyFill="1" applyBorder="1" applyAlignment="1">
      <alignment horizontal="center" vertical="center" wrapText="1"/>
    </xf>
    <xf numFmtId="0" fontId="6" fillId="6" borderId="2" xfId="70" applyFont="1" applyFill="1" applyBorder="1" applyAlignment="1">
      <alignment horizontal="center" vertical="center" wrapText="1"/>
    </xf>
    <xf numFmtId="0" fontId="6" fillId="6" borderId="9" xfId="70" applyFont="1" applyFill="1" applyBorder="1" applyAlignment="1">
      <alignment horizontal="center" vertical="center"/>
    </xf>
    <xf numFmtId="0" fontId="6" fillId="6" borderId="10" xfId="70" applyFont="1" applyFill="1" applyBorder="1" applyAlignment="1">
      <alignment horizontal="center" vertical="center"/>
    </xf>
    <xf numFmtId="0" fontId="6" fillId="6" borderId="9" xfId="66" applyNumberFormat="1" applyFont="1" applyFill="1" applyBorder="1" applyAlignment="1">
      <alignment horizontal="center"/>
    </xf>
    <xf numFmtId="0" fontId="6" fillId="6" borderId="9" xfId="66" applyNumberFormat="1" applyFont="1" applyFill="1" applyBorder="1" applyAlignment="1">
      <alignment horizontal="center" vertical="center" wrapText="1"/>
    </xf>
    <xf numFmtId="0" fontId="6" fillId="6" borderId="9" xfId="70" applyFont="1" applyFill="1" applyBorder="1" applyAlignment="1">
      <alignment horizontal="center" vertical="center" wrapText="1"/>
    </xf>
    <xf numFmtId="0" fontId="7" fillId="0" borderId="7" xfId="70" applyFont="1" applyBorder="1" applyAlignment="1">
      <alignment horizontal="center" vertical="center"/>
    </xf>
    <xf numFmtId="0" fontId="7" fillId="0" borderId="0" xfId="70" applyFont="1" applyAlignment="1">
      <alignment horizontal="center" vertical="center"/>
    </xf>
    <xf numFmtId="0" fontId="7" fillId="0" borderId="7" xfId="66" applyNumberFormat="1" applyFont="1" applyFill="1" applyBorder="1" applyAlignment="1">
      <alignment horizontal="center"/>
    </xf>
    <xf numFmtId="0" fontId="7" fillId="0" borderId="7" xfId="66" applyNumberFormat="1" applyFont="1" applyFill="1" applyBorder="1" applyAlignment="1">
      <alignment horizontal="center" wrapText="1"/>
    </xf>
    <xf numFmtId="0" fontId="8" fillId="0" borderId="7" xfId="70" applyFont="1" applyBorder="1" applyAlignment="1">
      <alignment horizontal="center"/>
    </xf>
    <xf numFmtId="0" fontId="8" fillId="0" borderId="0" xfId="70" applyFont="1"/>
    <xf numFmtId="180" fontId="8" fillId="0" borderId="7" xfId="62" applyFont="1" applyFill="1" applyBorder="1"/>
    <xf numFmtId="180" fontId="8" fillId="0" borderId="7" xfId="66" applyFont="1" applyFill="1" applyBorder="1"/>
    <xf numFmtId="0" fontId="8" fillId="0" borderId="9" xfId="70" applyFont="1" applyBorder="1" applyAlignment="1">
      <alignment horizontal="center"/>
    </xf>
    <xf numFmtId="0" fontId="8" fillId="0" borderId="11" xfId="70" applyFont="1" applyBorder="1"/>
    <xf numFmtId="180" fontId="8" fillId="0" borderId="9" xfId="62" applyFont="1" applyFill="1" applyBorder="1"/>
    <xf numFmtId="180" fontId="8" fillId="0" borderId="9" xfId="66" applyFont="1" applyFill="1" applyBorder="1"/>
    <xf numFmtId="0" fontId="6" fillId="0" borderId="4" xfId="70" applyFont="1" applyBorder="1" applyAlignment="1">
      <alignment horizontal="center"/>
    </xf>
    <xf numFmtId="0" fontId="6" fillId="0" borderId="5" xfId="70" applyFont="1" applyBorder="1" applyAlignment="1">
      <alignment horizontal="center"/>
    </xf>
    <xf numFmtId="180" fontId="6" fillId="0" borderId="9" xfId="66" applyFont="1" applyFill="1" applyBorder="1"/>
    <xf numFmtId="180" fontId="9" fillId="0" borderId="0" xfId="36" applyFont="1" applyFill="1" applyBorder="1"/>
    <xf numFmtId="0" fontId="6" fillId="6" borderId="7" xfId="66" applyNumberFormat="1" applyFont="1" applyFill="1" applyBorder="1" applyAlignment="1">
      <alignment horizontal="center" vertical="center"/>
    </xf>
    <xf numFmtId="0" fontId="6" fillId="6" borderId="9" xfId="66" applyNumberFormat="1" applyFont="1" applyFill="1" applyBorder="1" applyAlignment="1">
      <alignment horizontal="center" vertical="center"/>
    </xf>
    <xf numFmtId="180" fontId="10" fillId="0" borderId="7" xfId="20" applyNumberFormat="1" applyFont="1" applyBorder="1"/>
    <xf numFmtId="180" fontId="6" fillId="0" borderId="12" xfId="66" applyFont="1" applyFill="1" applyBorder="1"/>
    <xf numFmtId="0" fontId="11" fillId="0" borderId="0" xfId="0" applyFont="1"/>
    <xf numFmtId="0" fontId="10" fillId="0" borderId="0" xfId="0" applyFont="1"/>
    <xf numFmtId="0" fontId="12" fillId="0" borderId="0" xfId="0" applyFont="1" applyAlignment="1">
      <alignment vertical="center"/>
    </xf>
    <xf numFmtId="0" fontId="12" fillId="0" borderId="0" xfId="0" applyFont="1" applyAlignment="1">
      <alignment horizontal="center" vertical="center"/>
    </xf>
    <xf numFmtId="0" fontId="12" fillId="0" borderId="0" xfId="0" applyFont="1"/>
    <xf numFmtId="0" fontId="10" fillId="6" borderId="13" xfId="0" applyFont="1" applyFill="1" applyBorder="1"/>
    <xf numFmtId="0" fontId="10" fillId="6" borderId="14" xfId="0" applyFont="1" applyFill="1" applyBorder="1"/>
    <xf numFmtId="0" fontId="10" fillId="6" borderId="15" xfId="0" applyFont="1" applyFill="1" applyBorder="1"/>
    <xf numFmtId="182" fontId="12" fillId="6" borderId="1" xfId="0" applyNumberFormat="1" applyFont="1" applyFill="1" applyBorder="1" applyAlignment="1">
      <alignment horizontal="center"/>
    </xf>
    <xf numFmtId="0" fontId="10" fillId="6" borderId="16" xfId="0" applyFont="1" applyFill="1" applyBorder="1"/>
    <xf numFmtId="0" fontId="10" fillId="6" borderId="17" xfId="0" applyFont="1" applyFill="1" applyBorder="1"/>
    <xf numFmtId="0" fontId="10" fillId="6" borderId="18" xfId="0" applyFont="1" applyFill="1" applyBorder="1"/>
    <xf numFmtId="0" fontId="12" fillId="6" borderId="1" xfId="0" applyFont="1" applyFill="1" applyBorder="1" applyAlignment="1">
      <alignment horizontal="center" wrapText="1"/>
    </xf>
    <xf numFmtId="9" fontId="10" fillId="0" borderId="0" xfId="82" applyFont="1" applyFill="1" applyAlignment="1">
      <alignment horizontal="center"/>
    </xf>
    <xf numFmtId="9" fontId="10" fillId="0" borderId="0" xfId="0" applyNumberFormat="1" applyFont="1" applyFill="1" applyAlignment="1">
      <alignment horizontal="center"/>
    </xf>
    <xf numFmtId="0" fontId="10" fillId="0" borderId="0" xfId="0" applyFont="1" applyFill="1" applyAlignment="1">
      <alignment horizontal="center"/>
    </xf>
    <xf numFmtId="0" fontId="10" fillId="0" borderId="0" xfId="0" applyFont="1" applyFill="1" applyAlignment="1">
      <alignment horizontal="center" wrapText="1"/>
    </xf>
    <xf numFmtId="41" fontId="10" fillId="0" borderId="0" xfId="59" applyFont="1" applyFill="1" applyAlignment="1">
      <alignment horizontal="center"/>
    </xf>
    <xf numFmtId="180" fontId="10" fillId="0" borderId="0" xfId="52" applyNumberFormat="1" applyFont="1" applyFill="1"/>
    <xf numFmtId="180" fontId="10" fillId="0" borderId="17" xfId="52" applyNumberFormat="1" applyFont="1" applyFill="1" applyBorder="1"/>
    <xf numFmtId="183" fontId="12" fillId="0" borderId="0" xfId="52" applyNumberFormat="1" applyFont="1"/>
    <xf numFmtId="183" fontId="11" fillId="0" borderId="0" xfId="0" applyNumberFormat="1" applyFont="1"/>
    <xf numFmtId="180" fontId="10" fillId="0" borderId="14" xfId="58" applyFont="1" applyFill="1" applyBorder="1"/>
    <xf numFmtId="180" fontId="10" fillId="0" borderId="0" xfId="58" applyFont="1" applyFill="1" applyBorder="1"/>
    <xf numFmtId="180" fontId="10" fillId="0" borderId="0" xfId="58" applyFont="1" applyFill="1"/>
    <xf numFmtId="3" fontId="12" fillId="0" borderId="0" xfId="0" applyNumberFormat="1" applyFont="1"/>
    <xf numFmtId="180" fontId="11" fillId="0" borderId="0" xfId="0" applyNumberFormat="1" applyFont="1"/>
    <xf numFmtId="180" fontId="12" fillId="0" borderId="0" xfId="58" applyFont="1"/>
    <xf numFmtId="180" fontId="12" fillId="0" borderId="0" xfId="58" applyFont="1" applyFill="1"/>
    <xf numFmtId="180" fontId="10" fillId="0" borderId="0" xfId="0" applyNumberFormat="1" applyFont="1"/>
    <xf numFmtId="177" fontId="10" fillId="0" borderId="0" xfId="58" applyNumberFormat="1" applyFont="1" applyFill="1"/>
    <xf numFmtId="0" fontId="13" fillId="0" borderId="0" xfId="0" applyFont="1"/>
    <xf numFmtId="0" fontId="14" fillId="7" borderId="3" xfId="76" applyFont="1" applyFill="1" applyBorder="1" applyAlignment="1">
      <alignment horizontal="center" vertical="center"/>
    </xf>
    <xf numFmtId="0" fontId="14" fillId="7" borderId="19" xfId="76" applyFont="1" applyFill="1" applyBorder="1" applyAlignment="1">
      <alignment horizontal="center" vertical="center"/>
    </xf>
    <xf numFmtId="0" fontId="15" fillId="7" borderId="4" xfId="76" applyFont="1" applyFill="1" applyBorder="1" applyAlignment="1">
      <alignment horizontal="center"/>
    </xf>
    <xf numFmtId="0" fontId="15" fillId="7" borderId="5" xfId="76" applyFont="1" applyFill="1" applyBorder="1" applyAlignment="1">
      <alignment horizontal="center"/>
    </xf>
    <xf numFmtId="0" fontId="14" fillId="7" borderId="8" xfId="76" applyFont="1" applyFill="1" applyBorder="1" applyAlignment="1">
      <alignment horizontal="center" vertical="center"/>
    </xf>
    <xf numFmtId="0" fontId="14" fillId="7" borderId="20" xfId="76" applyFont="1" applyFill="1" applyBorder="1" applyAlignment="1">
      <alignment horizontal="center" vertical="center"/>
    </xf>
    <xf numFmtId="0" fontId="14" fillId="7" borderId="2" xfId="76" applyFont="1" applyFill="1" applyBorder="1" applyAlignment="1">
      <alignment horizontal="center" vertical="center" wrapText="1"/>
    </xf>
    <xf numFmtId="0" fontId="14" fillId="7" borderId="2" xfId="76" applyFont="1" applyFill="1" applyBorder="1" applyAlignment="1">
      <alignment horizontal="center" vertical="center"/>
    </xf>
    <xf numFmtId="0" fontId="14" fillId="7" borderId="10" xfId="76" applyFont="1" applyFill="1" applyBorder="1" applyAlignment="1">
      <alignment horizontal="center" vertical="center"/>
    </xf>
    <xf numFmtId="0" fontId="14" fillId="7" borderId="21" xfId="76" applyFont="1" applyFill="1" applyBorder="1" applyAlignment="1">
      <alignment horizontal="center" vertical="center"/>
    </xf>
    <xf numFmtId="0" fontId="14" fillId="7" borderId="9" xfId="76" applyFont="1" applyFill="1" applyBorder="1" applyAlignment="1">
      <alignment horizontal="center" vertical="center" wrapText="1"/>
    </xf>
    <xf numFmtId="0" fontId="14" fillId="7" borderId="9" xfId="76" applyFont="1" applyFill="1" applyBorder="1" applyAlignment="1">
      <alignment horizontal="center" vertical="center"/>
    </xf>
    <xf numFmtId="0" fontId="14" fillId="0" borderId="3" xfId="76" applyFont="1" applyBorder="1"/>
    <xf numFmtId="0" fontId="16" fillId="0" borderId="19" xfId="76" applyFont="1" applyBorder="1"/>
    <xf numFmtId="180" fontId="17" fillId="0" borderId="2" xfId="36" applyFont="1" applyFill="1" applyBorder="1"/>
    <xf numFmtId="0" fontId="14" fillId="0" borderId="8" xfId="76" applyFont="1" applyBorder="1"/>
    <xf numFmtId="0" fontId="16" fillId="0" borderId="20" xfId="76" applyFont="1" applyBorder="1"/>
    <xf numFmtId="180" fontId="17" fillId="0" borderId="7" xfId="36" applyFont="1" applyFill="1" applyBorder="1"/>
    <xf numFmtId="0" fontId="17" fillId="0" borderId="8" xfId="76" applyFont="1" applyBorder="1"/>
    <xf numFmtId="0" fontId="17" fillId="0" borderId="20" xfId="76" applyFont="1" applyBorder="1"/>
    <xf numFmtId="0" fontId="17" fillId="0" borderId="10" xfId="76" applyFont="1" applyBorder="1"/>
    <xf numFmtId="0" fontId="14" fillId="5" borderId="12" xfId="76" applyFont="1" applyFill="1" applyBorder="1"/>
    <xf numFmtId="180" fontId="14" fillId="5" borderId="12" xfId="36" applyFont="1" applyFill="1" applyBorder="1"/>
    <xf numFmtId="0" fontId="9" fillId="0" borderId="8" xfId="76" applyFont="1" applyBorder="1"/>
    <xf numFmtId="0" fontId="9" fillId="0" borderId="0" xfId="76" applyFont="1"/>
    <xf numFmtId="180" fontId="9" fillId="0" borderId="8" xfId="36" applyFont="1" applyFill="1" applyBorder="1"/>
    <xf numFmtId="0" fontId="14" fillId="5" borderId="4" xfId="76" applyFont="1" applyFill="1" applyBorder="1"/>
    <xf numFmtId="0" fontId="14" fillId="5" borderId="6" xfId="76" applyFont="1" applyFill="1" applyBorder="1"/>
    <xf numFmtId="0" fontId="17" fillId="0" borderId="4" xfId="76" applyFont="1" applyBorder="1"/>
    <xf numFmtId="0" fontId="17" fillId="0" borderId="5" xfId="76" applyFont="1" applyBorder="1"/>
    <xf numFmtId="180" fontId="17" fillId="0" borderId="4" xfId="36" applyFont="1" applyFill="1" applyBorder="1"/>
    <xf numFmtId="180" fontId="17" fillId="0" borderId="5" xfId="36" applyFont="1" applyFill="1" applyBorder="1"/>
    <xf numFmtId="0" fontId="15" fillId="8" borderId="4" xfId="76" applyFont="1" applyFill="1" applyBorder="1"/>
    <xf numFmtId="0" fontId="15" fillId="8" borderId="5" xfId="76" applyFont="1" applyFill="1" applyBorder="1"/>
    <xf numFmtId="180" fontId="15" fillId="8" borderId="12" xfId="36" applyFont="1" applyFill="1" applyBorder="1"/>
    <xf numFmtId="180" fontId="15" fillId="0" borderId="5" xfId="36" applyFont="1" applyFill="1" applyBorder="1"/>
    <xf numFmtId="0" fontId="18" fillId="0" borderId="0" xfId="0" applyFont="1"/>
    <xf numFmtId="180" fontId="18" fillId="0" borderId="0" xfId="36" applyFont="1"/>
    <xf numFmtId="180" fontId="18" fillId="0" borderId="0" xfId="0" applyNumberFormat="1" applyFont="1"/>
    <xf numFmtId="0" fontId="15" fillId="0" borderId="0" xfId="0" applyFont="1"/>
    <xf numFmtId="0" fontId="12" fillId="0" borderId="17" xfId="0" applyFont="1" applyBorder="1" applyAlignment="1">
      <alignment horizontal="center"/>
    </xf>
    <xf numFmtId="180" fontId="18" fillId="0" borderId="17" xfId="36" applyFont="1" applyBorder="1"/>
    <xf numFmtId="180" fontId="15" fillId="5" borderId="22" xfId="36" applyFont="1" applyFill="1" applyBorder="1"/>
    <xf numFmtId="0" fontId="9" fillId="0" borderId="0" xfId="0" applyFont="1"/>
    <xf numFmtId="180" fontId="9" fillId="0" borderId="0" xfId="36" applyFont="1"/>
    <xf numFmtId="0" fontId="15" fillId="7" borderId="6" xfId="76" applyFont="1" applyFill="1" applyBorder="1" applyAlignment="1">
      <alignment horizontal="center"/>
    </xf>
    <xf numFmtId="180" fontId="9" fillId="0" borderId="7" xfId="36" applyFont="1" applyFill="1" applyBorder="1"/>
    <xf numFmtId="180" fontId="9" fillId="0" borderId="20" xfId="36" applyFont="1" applyFill="1" applyBorder="1"/>
    <xf numFmtId="180" fontId="9" fillId="0" borderId="2" xfId="36" applyFont="1" applyFill="1" applyBorder="1"/>
    <xf numFmtId="180" fontId="17" fillId="0" borderId="12" xfId="36" applyFont="1" applyFill="1" applyBorder="1"/>
    <xf numFmtId="180" fontId="9" fillId="0" borderId="12" xfId="36" applyFont="1" applyFill="1" applyBorder="1"/>
    <xf numFmtId="180" fontId="19" fillId="8" borderId="12" xfId="36" applyFont="1" applyFill="1" applyBorder="1"/>
    <xf numFmtId="0" fontId="20" fillId="0" borderId="0" xfId="0" applyFont="1"/>
    <xf numFmtId="0" fontId="1" fillId="3" borderId="1" xfId="0" applyFont="1" applyFill="1" applyBorder="1" applyAlignment="1">
      <alignment horizontal="center"/>
    </xf>
    <xf numFmtId="0" fontId="1" fillId="3" borderId="1" xfId="0" applyFont="1" applyFill="1" applyBorder="1"/>
    <xf numFmtId="0" fontId="0" fillId="9" borderId="1" xfId="0" applyFill="1" applyBorder="1"/>
    <xf numFmtId="41" fontId="0" fillId="9" borderId="1" xfId="3" applyFont="1" applyFill="1" applyBorder="1"/>
    <xf numFmtId="182" fontId="1" fillId="3" borderId="1" xfId="0" applyNumberFormat="1" applyFont="1" applyFill="1" applyBorder="1"/>
    <xf numFmtId="0" fontId="1" fillId="9" borderId="1" xfId="0" applyFont="1" applyFill="1" applyBorder="1"/>
    <xf numFmtId="41" fontId="1" fillId="9" borderId="1" xfId="3" applyFont="1" applyFill="1" applyBorder="1"/>
    <xf numFmtId="0" fontId="8" fillId="0" borderId="23" xfId="77" applyFont="1" applyBorder="1" applyAlignment="1">
      <alignment horizontal="right"/>
    </xf>
    <xf numFmtId="0" fontId="1" fillId="3" borderId="24" xfId="0" applyFont="1" applyFill="1" applyBorder="1" applyAlignment="1">
      <alignment horizontal="center" vertical="center"/>
    </xf>
    <xf numFmtId="0" fontId="1" fillId="3" borderId="25" xfId="0" applyFont="1" applyFill="1" applyBorder="1" applyAlignment="1">
      <alignment horizontal="center" vertical="center" wrapText="1"/>
    </xf>
    <xf numFmtId="0" fontId="1" fillId="3" borderId="26" xfId="0" applyFont="1" applyFill="1" applyBorder="1" applyAlignment="1">
      <alignment horizontal="center" vertical="center" wrapText="1"/>
    </xf>
    <xf numFmtId="0" fontId="1" fillId="3" borderId="24" xfId="0" applyFont="1" applyFill="1" applyBorder="1" applyAlignment="1">
      <alignment horizontal="center" vertical="center" wrapText="1"/>
    </xf>
    <xf numFmtId="0" fontId="1" fillId="3" borderId="27" xfId="0" applyFont="1" applyFill="1" applyBorder="1" applyAlignment="1">
      <alignment horizontal="center" vertical="center"/>
    </xf>
    <xf numFmtId="0" fontId="1" fillId="3" borderId="27" xfId="0" applyFont="1" applyFill="1" applyBorder="1" applyAlignment="1">
      <alignment horizontal="center" vertical="center" wrapText="1"/>
    </xf>
    <xf numFmtId="0" fontId="10" fillId="0" borderId="0" xfId="72" applyFont="1"/>
    <xf numFmtId="0" fontId="6" fillId="0" borderId="0" xfId="71" applyFont="1"/>
    <xf numFmtId="0" fontId="6" fillId="0" borderId="0" xfId="79" applyFont="1" applyAlignment="1">
      <alignment horizontal="center" vertical="center"/>
    </xf>
    <xf numFmtId="0" fontId="6" fillId="0" borderId="0" xfId="71" applyFont="1" applyAlignment="1">
      <alignment horizontal="left"/>
    </xf>
    <xf numFmtId="0" fontId="8" fillId="0" borderId="0" xfId="71" applyFont="1"/>
    <xf numFmtId="184" fontId="21" fillId="0" borderId="0" xfId="42" applyNumberFormat="1" applyFont="1" applyAlignment="1">
      <alignment horizontal="left"/>
    </xf>
    <xf numFmtId="0" fontId="6" fillId="0" borderId="0" xfId="79" applyFont="1" applyAlignment="1">
      <alignment horizontal="left"/>
    </xf>
    <xf numFmtId="0" fontId="6" fillId="0" borderId="0" xfId="79" applyFont="1"/>
    <xf numFmtId="0" fontId="6" fillId="6" borderId="2" xfId="79" applyFont="1" applyFill="1" applyBorder="1" applyAlignment="1">
      <alignment horizontal="center" vertical="center"/>
    </xf>
    <xf numFmtId="0" fontId="22" fillId="6" borderId="2" xfId="79" applyFont="1" applyFill="1" applyBorder="1" applyAlignment="1">
      <alignment horizontal="center" vertical="center"/>
    </xf>
    <xf numFmtId="0" fontId="6" fillId="6" borderId="3" xfId="78" applyFont="1" applyFill="1" applyBorder="1" applyAlignment="1">
      <alignment horizontal="center" vertical="center"/>
    </xf>
    <xf numFmtId="0" fontId="6" fillId="6" borderId="28" xfId="78" applyFont="1" applyFill="1" applyBorder="1" applyAlignment="1">
      <alignment horizontal="center" vertical="center"/>
    </xf>
    <xf numFmtId="183" fontId="6" fillId="6" borderId="4" xfId="67" applyNumberFormat="1" applyFont="1" applyFill="1" applyBorder="1" applyAlignment="1">
      <alignment horizontal="center" vertical="center"/>
    </xf>
    <xf numFmtId="183" fontId="6" fillId="6" borderId="6" xfId="67" applyNumberFormat="1" applyFont="1" applyFill="1" applyBorder="1" applyAlignment="1">
      <alignment horizontal="center" vertical="center"/>
    </xf>
    <xf numFmtId="0" fontId="6" fillId="6" borderId="9" xfId="79" applyFont="1" applyFill="1" applyBorder="1" applyAlignment="1">
      <alignment horizontal="center" vertical="center"/>
    </xf>
    <xf numFmtId="0" fontId="22" fillId="6" borderId="9" xfId="79" applyFont="1" applyFill="1" applyBorder="1" applyAlignment="1">
      <alignment horizontal="center" vertical="center"/>
    </xf>
    <xf numFmtId="0" fontId="6" fillId="6" borderId="10" xfId="78" applyFont="1" applyFill="1" applyBorder="1" applyAlignment="1">
      <alignment horizontal="center" vertical="center"/>
    </xf>
    <xf numFmtId="0" fontId="6" fillId="6" borderId="11" xfId="78" applyFont="1" applyFill="1" applyBorder="1" applyAlignment="1">
      <alignment horizontal="center" vertical="center"/>
    </xf>
    <xf numFmtId="183" fontId="6" fillId="6" borderId="9" xfId="67" applyNumberFormat="1" applyFont="1" applyFill="1" applyBorder="1" applyAlignment="1">
      <alignment horizontal="center" vertical="center"/>
    </xf>
    <xf numFmtId="0" fontId="10" fillId="0" borderId="2" xfId="72" applyFont="1" applyBorder="1" applyAlignment="1">
      <alignment horizontal="center"/>
    </xf>
    <xf numFmtId="0" fontId="10" fillId="0" borderId="19" xfId="72" applyFont="1" applyBorder="1" applyAlignment="1">
      <alignment horizontal="center"/>
    </xf>
    <xf numFmtId="0" fontId="23" fillId="0" borderId="19" xfId="72" applyFont="1" applyBorder="1"/>
    <xf numFmtId="0" fontId="10" fillId="0" borderId="28" xfId="72" applyFont="1" applyBorder="1"/>
    <xf numFmtId="0" fontId="10" fillId="0" borderId="19" xfId="72" applyFont="1" applyBorder="1"/>
    <xf numFmtId="0" fontId="12" fillId="0" borderId="7" xfId="72" applyFont="1" applyBorder="1" applyAlignment="1">
      <alignment horizontal="center"/>
    </xf>
    <xf numFmtId="0" fontId="12" fillId="0" borderId="20" xfId="72" applyFont="1" applyBorder="1" applyAlignment="1">
      <alignment horizontal="center"/>
    </xf>
    <xf numFmtId="0" fontId="23" fillId="0" borderId="20" xfId="72" applyFont="1" applyBorder="1"/>
    <xf numFmtId="0" fontId="6" fillId="9" borderId="0" xfId="79" applyFont="1" applyFill="1"/>
    <xf numFmtId="0" fontId="8" fillId="9" borderId="20" xfId="79" applyFill="1" applyBorder="1"/>
    <xf numFmtId="180" fontId="10" fillId="0" borderId="20" xfId="63" applyFont="1" applyFill="1" applyBorder="1"/>
    <xf numFmtId="0" fontId="10" fillId="0" borderId="7" xfId="72" applyFont="1" applyBorder="1" applyAlignment="1">
      <alignment horizontal="center"/>
    </xf>
    <xf numFmtId="0" fontId="10" fillId="0" borderId="20" xfId="72" applyFont="1" applyBorder="1" applyAlignment="1">
      <alignment horizontal="center"/>
    </xf>
    <xf numFmtId="0" fontId="10" fillId="0" borderId="20" xfId="72" applyFont="1" applyBorder="1"/>
    <xf numFmtId="0" fontId="24" fillId="0" borderId="0" xfId="79" applyFont="1"/>
    <xf numFmtId="0" fontId="25" fillId="0" borderId="0" xfId="72" applyFont="1"/>
    <xf numFmtId="0" fontId="8" fillId="0" borderId="0" xfId="79"/>
    <xf numFmtId="0" fontId="6" fillId="10" borderId="0" xfId="79" applyFont="1" applyFill="1"/>
    <xf numFmtId="0" fontId="8" fillId="10" borderId="20" xfId="79" applyFill="1" applyBorder="1"/>
    <xf numFmtId="180" fontId="10" fillId="0" borderId="20" xfId="63" applyFont="1" applyBorder="1"/>
    <xf numFmtId="0" fontId="10" fillId="0" borderId="9" xfId="72" applyFont="1" applyBorder="1" applyAlignment="1">
      <alignment horizontal="center"/>
    </xf>
    <xf numFmtId="0" fontId="10" fillId="0" borderId="21" xfId="72" applyFont="1" applyBorder="1" applyAlignment="1">
      <alignment horizontal="center"/>
    </xf>
    <xf numFmtId="0" fontId="10" fillId="0" borderId="21" xfId="72" applyFont="1" applyBorder="1"/>
    <xf numFmtId="0" fontId="10" fillId="0" borderId="11" xfId="72" applyFont="1" applyBorder="1"/>
    <xf numFmtId="180" fontId="10" fillId="0" borderId="21" xfId="63" applyFont="1" applyBorder="1"/>
    <xf numFmtId="0" fontId="10" fillId="11" borderId="12" xfId="72" applyFont="1" applyFill="1" applyBorder="1" applyAlignment="1">
      <alignment horizontal="center"/>
    </xf>
    <xf numFmtId="0" fontId="10" fillId="11" borderId="12" xfId="72" applyFont="1" applyFill="1" applyBorder="1"/>
    <xf numFmtId="0" fontId="10" fillId="11" borderId="4" xfId="72" applyFont="1" applyFill="1" applyBorder="1"/>
    <xf numFmtId="0" fontId="10" fillId="11" borderId="6" xfId="72" applyFont="1" applyFill="1" applyBorder="1"/>
    <xf numFmtId="180" fontId="10" fillId="11" borderId="12" xfId="63" applyFont="1" applyFill="1" applyBorder="1"/>
    <xf numFmtId="0" fontId="10" fillId="0" borderId="12" xfId="72" applyFont="1" applyBorder="1" applyAlignment="1">
      <alignment horizontal="center"/>
    </xf>
    <xf numFmtId="0" fontId="10" fillId="0" borderId="12" xfId="72" applyFont="1" applyBorder="1"/>
    <xf numFmtId="0" fontId="10" fillId="0" borderId="4" xfId="72" applyFont="1" applyBorder="1"/>
    <xf numFmtId="0" fontId="10" fillId="0" borderId="6" xfId="72" applyFont="1" applyBorder="1"/>
    <xf numFmtId="180" fontId="10" fillId="5" borderId="12" xfId="63" applyFont="1" applyFill="1" applyBorder="1"/>
    <xf numFmtId="180" fontId="10" fillId="0" borderId="0" xfId="63" applyFont="1"/>
    <xf numFmtId="180" fontId="8" fillId="0" borderId="0" xfId="61" applyFont="1"/>
    <xf numFmtId="0" fontId="8" fillId="0" borderId="0" xfId="78"/>
    <xf numFmtId="49" fontId="26" fillId="0" borderId="0" xfId="78" applyNumberFormat="1" applyFont="1"/>
    <xf numFmtId="0" fontId="8" fillId="0" borderId="0" xfId="78" applyAlignment="1">
      <alignment horizontal="center"/>
    </xf>
    <xf numFmtId="0" fontId="6" fillId="6" borderId="28" xfId="79" applyFont="1" applyFill="1" applyBorder="1" applyAlignment="1">
      <alignment horizontal="center" vertical="center"/>
    </xf>
    <xf numFmtId="0" fontId="6" fillId="6" borderId="19" xfId="79" applyFont="1" applyFill="1" applyBorder="1" applyAlignment="1">
      <alignment horizontal="center" vertical="center"/>
    </xf>
    <xf numFmtId="0" fontId="6" fillId="6" borderId="11" xfId="79" applyFont="1" applyFill="1" applyBorder="1" applyAlignment="1">
      <alignment horizontal="center" vertical="center"/>
    </xf>
    <xf numFmtId="0" fontId="6" fillId="6" borderId="21" xfId="79" applyFont="1" applyFill="1" applyBorder="1" applyAlignment="1">
      <alignment horizontal="center" vertical="center"/>
    </xf>
    <xf numFmtId="49" fontId="6" fillId="0" borderId="2" xfId="78" applyNumberFormat="1" applyFont="1" applyBorder="1" applyAlignment="1">
      <alignment horizontal="center"/>
    </xf>
    <xf numFmtId="0" fontId="22" fillId="0" borderId="19" xfId="78" applyFont="1" applyBorder="1" applyAlignment="1">
      <alignment horizontal="left"/>
    </xf>
    <xf numFmtId="0" fontId="6" fillId="0" borderId="3" xfId="78" applyFont="1" applyBorder="1" applyAlignment="1">
      <alignment horizontal="center"/>
    </xf>
    <xf numFmtId="0" fontId="6" fillId="0" borderId="19" xfId="78" applyFont="1" applyBorder="1" applyAlignment="1">
      <alignment horizontal="center"/>
    </xf>
    <xf numFmtId="180" fontId="6" fillId="0" borderId="19" xfId="63" applyFont="1" applyFill="1" applyBorder="1"/>
    <xf numFmtId="180" fontId="6" fillId="0" borderId="2" xfId="63" applyFont="1" applyFill="1" applyBorder="1"/>
    <xf numFmtId="49" fontId="6" fillId="0" borderId="7" xfId="78" applyNumberFormat="1" applyFont="1" applyBorder="1" applyAlignment="1">
      <alignment horizontal="center"/>
    </xf>
    <xf numFmtId="49" fontId="22" fillId="0" borderId="20" xfId="78" applyNumberFormat="1" applyFont="1" applyBorder="1"/>
    <xf numFmtId="180" fontId="8" fillId="0" borderId="20" xfId="63" applyFont="1" applyFill="1" applyBorder="1"/>
    <xf numFmtId="180" fontId="8" fillId="0" borderId="7" xfId="63" applyFont="1" applyFill="1" applyBorder="1"/>
    <xf numFmtId="0" fontId="23" fillId="0" borderId="20" xfId="78" applyFont="1" applyBorder="1" applyAlignment="1">
      <alignment horizontal="left"/>
    </xf>
    <xf numFmtId="0" fontId="8" fillId="0" borderId="20" xfId="78" applyBorder="1"/>
    <xf numFmtId="0" fontId="8" fillId="0" borderId="8" xfId="79" applyBorder="1"/>
    <xf numFmtId="0" fontId="8" fillId="0" borderId="20" xfId="65" applyFont="1" applyBorder="1"/>
    <xf numFmtId="0" fontId="8" fillId="0" borderId="8" xfId="78" applyBorder="1"/>
    <xf numFmtId="180" fontId="8" fillId="0" borderId="20" xfId="42" applyFont="1" applyFill="1" applyBorder="1" applyAlignment="1">
      <alignment horizontal="left"/>
    </xf>
    <xf numFmtId="0" fontId="22" fillId="0" borderId="20" xfId="73" applyFont="1" applyBorder="1"/>
    <xf numFmtId="0" fontId="24" fillId="0" borderId="8" xfId="79" applyFont="1" applyBorder="1"/>
    <xf numFmtId="0" fontId="27" fillId="0" borderId="20" xfId="78" applyFont="1" applyBorder="1" applyAlignment="1">
      <alignment horizontal="left"/>
    </xf>
    <xf numFmtId="0" fontId="28" fillId="0" borderId="8" xfId="78" applyFont="1" applyBorder="1"/>
    <xf numFmtId="0" fontId="27" fillId="0" borderId="29" xfId="78" applyFont="1" applyBorder="1" applyAlignment="1">
      <alignment horizontal="left"/>
    </xf>
    <xf numFmtId="0" fontId="28" fillId="0" borderId="10" xfId="78" applyFont="1" applyBorder="1"/>
    <xf numFmtId="0" fontId="8" fillId="0" borderId="21" xfId="78" applyBorder="1"/>
    <xf numFmtId="180" fontId="8" fillId="0" borderId="29" xfId="63" applyFont="1" applyBorder="1"/>
    <xf numFmtId="180" fontId="8" fillId="0" borderId="29" xfId="63" applyFont="1" applyFill="1" applyBorder="1"/>
    <xf numFmtId="180" fontId="8" fillId="0" borderId="30" xfId="63" applyFont="1" applyFill="1" applyBorder="1"/>
    <xf numFmtId="0" fontId="8" fillId="11" borderId="12" xfId="72" applyFont="1" applyFill="1" applyBorder="1" applyAlignment="1">
      <alignment horizontal="center"/>
    </xf>
    <xf numFmtId="0" fontId="10" fillId="11" borderId="5" xfId="72" applyFont="1" applyFill="1" applyBorder="1"/>
    <xf numFmtId="180" fontId="10" fillId="11" borderId="6" xfId="63" applyFont="1" applyFill="1" applyBorder="1"/>
    <xf numFmtId="0" fontId="8" fillId="0" borderId="12" xfId="72" applyFont="1" applyBorder="1" applyAlignment="1">
      <alignment horizontal="center"/>
    </xf>
    <xf numFmtId="0" fontId="10" fillId="0" borderId="5" xfId="72" applyFont="1" applyBorder="1"/>
    <xf numFmtId="180" fontId="10" fillId="5" borderId="6" xfId="63" applyFont="1" applyFill="1" applyBorder="1"/>
    <xf numFmtId="180" fontId="10" fillId="0" borderId="0" xfId="72" applyNumberFormat="1" applyFont="1"/>
    <xf numFmtId="0" fontId="6" fillId="0" borderId="0" xfId="65" applyFont="1"/>
    <xf numFmtId="0" fontId="8" fillId="0" borderId="0" xfId="65" applyFont="1" applyAlignment="1">
      <alignment horizontal="left"/>
    </xf>
    <xf numFmtId="0" fontId="8" fillId="0" borderId="0" xfId="65" applyFont="1"/>
    <xf numFmtId="180" fontId="8" fillId="0" borderId="0" xfId="63" applyFont="1"/>
    <xf numFmtId="180" fontId="8" fillId="0" borderId="0" xfId="63" applyFont="1" applyFill="1"/>
    <xf numFmtId="0" fontId="6" fillId="0" borderId="0" xfId="79" applyFont="1" applyAlignment="1">
      <alignment horizontal="center"/>
    </xf>
    <xf numFmtId="183" fontId="6" fillId="0" borderId="0" xfId="69" applyNumberFormat="1" applyFont="1" applyFill="1"/>
    <xf numFmtId="183" fontId="6" fillId="0" borderId="0" xfId="69" applyNumberFormat="1" applyFont="1" applyFill="1" applyAlignment="1">
      <alignment horizontal="center"/>
    </xf>
    <xf numFmtId="0" fontId="6" fillId="6" borderId="2" xfId="79" applyFont="1" applyFill="1" applyBorder="1" applyAlignment="1">
      <alignment horizontal="center" vertical="center" wrapText="1"/>
    </xf>
    <xf numFmtId="0" fontId="6" fillId="6" borderId="9" xfId="79" applyFont="1" applyFill="1" applyBorder="1" applyAlignment="1">
      <alignment horizontal="center" vertical="center" wrapText="1"/>
    </xf>
    <xf numFmtId="0" fontId="6" fillId="0" borderId="8" xfId="79" applyFont="1" applyBorder="1" applyAlignment="1">
      <alignment horizontal="center"/>
    </xf>
    <xf numFmtId="0" fontId="8" fillId="0" borderId="2" xfId="79" applyBorder="1" applyAlignment="1">
      <alignment horizontal="left"/>
    </xf>
    <xf numFmtId="0" fontId="8" fillId="0" borderId="28" xfId="79" applyBorder="1"/>
    <xf numFmtId="0" fontId="6" fillId="0" borderId="7" xfId="79" applyFont="1" applyBorder="1" applyAlignment="1">
      <alignment horizontal="center"/>
    </xf>
    <xf numFmtId="183" fontId="8" fillId="0" borderId="7" xfId="69" applyNumberFormat="1" applyFont="1" applyFill="1" applyBorder="1"/>
    <xf numFmtId="180" fontId="8" fillId="0" borderId="2" xfId="63" applyFont="1" applyBorder="1"/>
    <xf numFmtId="0" fontId="8" fillId="0" borderId="7" xfId="79" applyBorder="1" applyAlignment="1">
      <alignment horizontal="left"/>
    </xf>
    <xf numFmtId="0" fontId="8" fillId="9" borderId="0" xfId="79" applyFill="1"/>
    <xf numFmtId="0" fontId="8" fillId="0" borderId="7" xfId="79" applyBorder="1" applyAlignment="1">
      <alignment horizontal="center"/>
    </xf>
    <xf numFmtId="180" fontId="8" fillId="0" borderId="7" xfId="63" applyFont="1" applyBorder="1"/>
    <xf numFmtId="0" fontId="8" fillId="0" borderId="7" xfId="79" applyFill="1" applyBorder="1" applyAlignment="1">
      <alignment horizontal="left"/>
    </xf>
    <xf numFmtId="0" fontId="29" fillId="0" borderId="0" xfId="79" applyFont="1"/>
    <xf numFmtId="0" fontId="30" fillId="0" borderId="7" xfId="79" applyFont="1" applyBorder="1" applyAlignment="1">
      <alignment horizontal="left"/>
    </xf>
    <xf numFmtId="0" fontId="30" fillId="0" borderId="0" xfId="79" applyFont="1"/>
    <xf numFmtId="0" fontId="31" fillId="0" borderId="0" xfId="79" applyFont="1"/>
    <xf numFmtId="180" fontId="8" fillId="0" borderId="9" xfId="63" applyFont="1" applyFill="1" applyBorder="1"/>
    <xf numFmtId="0" fontId="6" fillId="0" borderId="12" xfId="79" applyFont="1" applyBorder="1" applyAlignment="1">
      <alignment horizontal="center"/>
    </xf>
    <xf numFmtId="0" fontId="6" fillId="0" borderId="12" xfId="79" applyFont="1" applyBorder="1" applyAlignment="1">
      <alignment horizontal="left"/>
    </xf>
    <xf numFmtId="0" fontId="6" fillId="11" borderId="5" xfId="79" applyFont="1" applyFill="1" applyBorder="1"/>
    <xf numFmtId="0" fontId="6" fillId="11" borderId="6" xfId="79" applyFont="1" applyFill="1" applyBorder="1"/>
    <xf numFmtId="0" fontId="6" fillId="11" borderId="12" xfId="79" applyFont="1" applyFill="1" applyBorder="1" applyAlignment="1">
      <alignment horizontal="center"/>
    </xf>
    <xf numFmtId="180" fontId="6" fillId="11" borderId="12" xfId="63" applyFont="1" applyFill="1" applyBorder="1"/>
    <xf numFmtId="0" fontId="6" fillId="0" borderId="4" xfId="79" applyFont="1" applyBorder="1" applyAlignment="1">
      <alignment horizontal="center"/>
    </xf>
    <xf numFmtId="0" fontId="8" fillId="0" borderId="12" xfId="79" applyBorder="1" applyAlignment="1">
      <alignment horizontal="left"/>
    </xf>
    <xf numFmtId="0" fontId="8" fillId="0" borderId="5" xfId="79" applyBorder="1"/>
    <xf numFmtId="0" fontId="6" fillId="0" borderId="6" xfId="79" applyFont="1" applyBorder="1" applyAlignment="1">
      <alignment horizontal="center"/>
    </xf>
    <xf numFmtId="183" fontId="6" fillId="0" borderId="0" xfId="67" applyNumberFormat="1" applyFont="1" applyFill="1" applyBorder="1" applyAlignment="1">
      <alignment horizontal="center" vertical="center"/>
    </xf>
    <xf numFmtId="180" fontId="8" fillId="0" borderId="19" xfId="63" applyFont="1" applyBorder="1"/>
    <xf numFmtId="180" fontId="8" fillId="0" borderId="0" xfId="63" applyFont="1" applyFill="1" applyBorder="1"/>
    <xf numFmtId="180" fontId="8" fillId="0" borderId="20" xfId="63" applyFont="1" applyBorder="1"/>
    <xf numFmtId="180" fontId="8" fillId="0" borderId="21" xfId="63" applyFont="1" applyFill="1" applyBorder="1"/>
    <xf numFmtId="180" fontId="6" fillId="0" borderId="0" xfId="63" applyFont="1" applyFill="1" applyBorder="1"/>
    <xf numFmtId="180" fontId="10" fillId="0" borderId="0" xfId="63" applyFont="1" applyFill="1" applyBorder="1"/>
    <xf numFmtId="180" fontId="10" fillId="0" borderId="0" xfId="63" applyFont="1" applyFill="1"/>
    <xf numFmtId="0" fontId="8" fillId="2" borderId="23" xfId="77" applyFont="1" applyFill="1" applyBorder="1" applyAlignment="1">
      <alignment horizontal="right"/>
    </xf>
    <xf numFmtId="183" fontId="8" fillId="2" borderId="7" xfId="69" applyNumberFormat="1" applyFont="1" applyFill="1" applyBorder="1"/>
    <xf numFmtId="0" fontId="8" fillId="0" borderId="0" xfId="51" applyFont="1"/>
    <xf numFmtId="0" fontId="11" fillId="0" borderId="0" xfId="72" applyFont="1"/>
    <xf numFmtId="0" fontId="12" fillId="0" borderId="0" xfId="72" applyFont="1"/>
    <xf numFmtId="0" fontId="8" fillId="0" borderId="0" xfId="72" applyFont="1"/>
    <xf numFmtId="0" fontId="8" fillId="0" borderId="0" xfId="77" applyFont="1"/>
    <xf numFmtId="0" fontId="6" fillId="0" borderId="0" xfId="71" applyFont="1" applyAlignment="1">
      <alignment horizontal="center"/>
    </xf>
    <xf numFmtId="0" fontId="8" fillId="0" borderId="0" xfId="77" applyFont="1" applyAlignment="1">
      <alignment horizontal="center"/>
    </xf>
    <xf numFmtId="0" fontId="32" fillId="0" borderId="0" xfId="51" applyFont="1"/>
    <xf numFmtId="0" fontId="21" fillId="0" borderId="0" xfId="51" applyFont="1" applyAlignment="1">
      <alignment horizontal="center"/>
    </xf>
    <xf numFmtId="180" fontId="8" fillId="0" borderId="0" xfId="77" applyNumberFormat="1" applyFont="1" applyAlignment="1">
      <alignment horizontal="center"/>
    </xf>
    <xf numFmtId="0" fontId="21" fillId="0" borderId="0" xfId="42" applyNumberFormat="1" applyFont="1" applyAlignment="1">
      <alignment horizontal="left"/>
    </xf>
    <xf numFmtId="180" fontId="8" fillId="0" borderId="0" xfId="42" applyFont="1" applyAlignment="1">
      <alignment horizontal="center"/>
    </xf>
    <xf numFmtId="0" fontId="11" fillId="0" borderId="0" xfId="51" applyFont="1"/>
    <xf numFmtId="0" fontId="33" fillId="0" borderId="0" xfId="77" applyFont="1"/>
    <xf numFmtId="0" fontId="33" fillId="0" borderId="0" xfId="51" applyFont="1" applyAlignment="1">
      <alignment horizontal="center"/>
    </xf>
    <xf numFmtId="180" fontId="11" fillId="0" borderId="0" xfId="42" applyFont="1"/>
    <xf numFmtId="180" fontId="11" fillId="0" borderId="0" xfId="42" applyFont="1" applyAlignment="1">
      <alignment horizontal="center"/>
    </xf>
    <xf numFmtId="0" fontId="21" fillId="6" borderId="13" xfId="80" applyFont="1" applyFill="1" applyBorder="1" applyAlignment="1">
      <alignment horizontal="center" vertical="center"/>
    </xf>
    <xf numFmtId="0" fontId="21" fillId="6" borderId="14" xfId="80" applyFont="1" applyFill="1" applyBorder="1" applyAlignment="1">
      <alignment horizontal="center" vertical="center"/>
    </xf>
    <xf numFmtId="0" fontId="21" fillId="6" borderId="15" xfId="80" applyFont="1" applyFill="1" applyBorder="1" applyAlignment="1">
      <alignment horizontal="center" vertical="center"/>
    </xf>
    <xf numFmtId="0" fontId="34" fillId="6" borderId="24" xfId="51" applyFont="1" applyFill="1" applyBorder="1" applyAlignment="1">
      <alignment horizontal="center" vertical="center" wrapText="1"/>
    </xf>
    <xf numFmtId="180" fontId="21" fillId="6" borderId="24" xfId="54" applyFont="1" applyFill="1" applyBorder="1" applyAlignment="1">
      <alignment horizontal="center" vertical="center"/>
    </xf>
    <xf numFmtId="0" fontId="21" fillId="6" borderId="24" xfId="51" applyFont="1" applyFill="1" applyBorder="1" applyAlignment="1">
      <alignment horizontal="center" vertical="center"/>
    </xf>
    <xf numFmtId="0" fontId="21" fillId="6" borderId="23" xfId="80" applyFont="1" applyFill="1" applyBorder="1" applyAlignment="1">
      <alignment horizontal="center" vertical="center"/>
    </xf>
    <xf numFmtId="0" fontId="21" fillId="6" borderId="0" xfId="80" applyFont="1" applyFill="1" applyAlignment="1">
      <alignment horizontal="center" vertical="center"/>
    </xf>
    <xf numFmtId="0" fontId="21" fillId="6" borderId="31" xfId="80" applyFont="1" applyFill="1" applyBorder="1" applyAlignment="1">
      <alignment horizontal="center" vertical="center"/>
    </xf>
    <xf numFmtId="0" fontId="34" fillId="6" borderId="32" xfId="51" applyFont="1" applyFill="1" applyBorder="1" applyAlignment="1">
      <alignment horizontal="center" vertical="center" wrapText="1"/>
    </xf>
    <xf numFmtId="180" fontId="21" fillId="6" borderId="32" xfId="54" applyFont="1" applyFill="1" applyBorder="1" applyAlignment="1">
      <alignment horizontal="center" vertical="center"/>
    </xf>
    <xf numFmtId="0" fontId="21" fillId="6" borderId="27" xfId="51" applyFont="1" applyFill="1" applyBorder="1" applyAlignment="1">
      <alignment horizontal="center" vertical="center"/>
    </xf>
    <xf numFmtId="0" fontId="21" fillId="6" borderId="16" xfId="80" applyFont="1" applyFill="1" applyBorder="1" applyAlignment="1">
      <alignment horizontal="center" vertical="center"/>
    </xf>
    <xf numFmtId="0" fontId="21" fillId="6" borderId="17" xfId="80" applyFont="1" applyFill="1" applyBorder="1" applyAlignment="1">
      <alignment horizontal="center" vertical="center"/>
    </xf>
    <xf numFmtId="0" fontId="21" fillId="6" borderId="18" xfId="80" applyFont="1" applyFill="1" applyBorder="1" applyAlignment="1">
      <alignment horizontal="center" vertical="center"/>
    </xf>
    <xf numFmtId="0" fontId="34" fillId="6" borderId="27" xfId="51" applyFont="1" applyFill="1" applyBorder="1" applyAlignment="1">
      <alignment horizontal="center" vertical="center" wrapText="1"/>
    </xf>
    <xf numFmtId="184" fontId="21" fillId="6" borderId="27" xfId="54" applyNumberFormat="1" applyFont="1" applyFill="1" applyBorder="1" applyAlignment="1">
      <alignment horizontal="center" vertical="center"/>
    </xf>
    <xf numFmtId="180" fontId="21" fillId="12" borderId="27" xfId="42" applyFont="1" applyFill="1" applyBorder="1" applyAlignment="1">
      <alignment horizontal="center" vertical="center"/>
    </xf>
    <xf numFmtId="0" fontId="35" fillId="0" borderId="23" xfId="51" applyFont="1" applyBorder="1"/>
    <xf numFmtId="0" fontId="32" fillId="0" borderId="31" xfId="51" applyFont="1" applyBorder="1"/>
    <xf numFmtId="0" fontId="21" fillId="0" borderId="32" xfId="51" applyFont="1" applyBorder="1" applyAlignment="1">
      <alignment horizontal="center"/>
    </xf>
    <xf numFmtId="180" fontId="32" fillId="0" borderId="32" xfId="42" applyFont="1" applyBorder="1"/>
    <xf numFmtId="180" fontId="32" fillId="0" borderId="32" xfId="42" applyFont="1" applyBorder="1" applyAlignment="1">
      <alignment horizontal="center"/>
    </xf>
    <xf numFmtId="0" fontId="8" fillId="0" borderId="23" xfId="51" applyFont="1" applyBorder="1"/>
    <xf numFmtId="0" fontId="8" fillId="0" borderId="23" xfId="77" applyFont="1" applyBorder="1"/>
    <xf numFmtId="0" fontId="36" fillId="0" borderId="31" xfId="51" applyFont="1" applyBorder="1"/>
    <xf numFmtId="0" fontId="8" fillId="0" borderId="31" xfId="77" applyFont="1" applyBorder="1"/>
    <xf numFmtId="0" fontId="34" fillId="0" borderId="32" xfId="51" applyFont="1" applyBorder="1" applyAlignment="1">
      <alignment horizontal="center"/>
    </xf>
    <xf numFmtId="0" fontId="29" fillId="0" borderId="0" xfId="51" applyFont="1"/>
    <xf numFmtId="0" fontId="36" fillId="0" borderId="0" xfId="51" applyFont="1"/>
    <xf numFmtId="0" fontId="6" fillId="0" borderId="0" xfId="51" applyFont="1"/>
    <xf numFmtId="0" fontId="37" fillId="0" borderId="0" xfId="51" applyFont="1"/>
    <xf numFmtId="180" fontId="32" fillId="0" borderId="32" xfId="42" applyFont="1" applyFill="1" applyBorder="1"/>
    <xf numFmtId="180" fontId="8" fillId="0" borderId="32" xfId="42" applyFont="1" applyBorder="1" applyAlignment="1">
      <alignment horizontal="center"/>
    </xf>
    <xf numFmtId="180" fontId="8" fillId="0" borderId="32" xfId="42" applyFont="1" applyBorder="1"/>
    <xf numFmtId="0" fontId="6" fillId="0" borderId="33" xfId="51" applyFont="1" applyBorder="1"/>
    <xf numFmtId="0" fontId="8" fillId="0" borderId="33" xfId="51" applyFont="1" applyBorder="1"/>
    <xf numFmtId="0" fontId="34" fillId="0" borderId="1" xfId="51" applyFont="1" applyBorder="1" applyAlignment="1">
      <alignment horizontal="center"/>
    </xf>
    <xf numFmtId="180" fontId="8" fillId="0" borderId="1" xfId="42" applyFont="1" applyBorder="1"/>
    <xf numFmtId="180" fontId="8" fillId="0" borderId="1" xfId="42" applyFont="1" applyBorder="1" applyAlignment="1">
      <alignment horizontal="center"/>
    </xf>
    <xf numFmtId="0" fontId="38" fillId="0" borderId="32" xfId="51" applyFont="1" applyBorder="1" applyAlignment="1">
      <alignment horizontal="center"/>
    </xf>
    <xf numFmtId="0" fontId="21" fillId="0" borderId="0" xfId="51" applyFont="1"/>
    <xf numFmtId="0" fontId="8" fillId="13" borderId="25" xfId="77" applyFont="1" applyFill="1" applyBorder="1"/>
    <xf numFmtId="0" fontId="21" fillId="13" borderId="33" xfId="51" applyFont="1" applyFill="1" applyBorder="1"/>
    <xf numFmtId="0" fontId="6" fillId="13" borderId="26" xfId="77" applyFont="1" applyFill="1" applyBorder="1"/>
    <xf numFmtId="0" fontId="34" fillId="13" borderId="1" xfId="51" applyFont="1" applyFill="1" applyBorder="1" applyAlignment="1">
      <alignment horizontal="center"/>
    </xf>
    <xf numFmtId="180" fontId="21" fillId="13" borderId="1" xfId="42" applyFont="1" applyFill="1" applyBorder="1"/>
    <xf numFmtId="180" fontId="32" fillId="13" borderId="1" xfId="42" applyFont="1" applyFill="1" applyBorder="1" applyAlignment="1">
      <alignment horizontal="center"/>
    </xf>
    <xf numFmtId="180" fontId="8" fillId="0" borderId="31" xfId="77" applyNumberFormat="1" applyFont="1" applyBorder="1"/>
    <xf numFmtId="180" fontId="8" fillId="0" borderId="0" xfId="77" applyNumberFormat="1" applyFont="1"/>
    <xf numFmtId="180" fontId="8" fillId="0" borderId="0" xfId="42" applyFont="1"/>
    <xf numFmtId="0" fontId="21" fillId="12" borderId="1" xfId="51" applyFont="1" applyFill="1" applyBorder="1" applyAlignment="1">
      <alignment horizontal="center" vertical="center"/>
    </xf>
    <xf numFmtId="180" fontId="32" fillId="13" borderId="1" xfId="42" applyFont="1" applyFill="1" applyBorder="1"/>
    <xf numFmtId="41" fontId="8" fillId="0" borderId="0" xfId="59" applyFont="1"/>
    <xf numFmtId="180" fontId="6" fillId="6" borderId="24" xfId="54" applyFont="1" applyFill="1" applyBorder="1" applyAlignment="1">
      <alignment horizontal="center" vertical="center"/>
    </xf>
    <xf numFmtId="180" fontId="6" fillId="6" borderId="32" xfId="54" applyFont="1" applyFill="1" applyBorder="1" applyAlignment="1">
      <alignment horizontal="center" vertical="center"/>
    </xf>
    <xf numFmtId="184" fontId="6" fillId="6" borderId="27" xfId="54" applyNumberFormat="1" applyFont="1" applyFill="1" applyBorder="1" applyAlignment="1">
      <alignment horizontal="center" vertical="center"/>
    </xf>
    <xf numFmtId="180" fontId="6" fillId="13" borderId="1" xfId="42" applyFont="1" applyFill="1" applyBorder="1"/>
    <xf numFmtId="180" fontId="11" fillId="0" borderId="32" xfId="42" applyFont="1" applyBorder="1"/>
    <xf numFmtId="0" fontId="23" fillId="0" borderId="0" xfId="51" applyFont="1"/>
    <xf numFmtId="0" fontId="8" fillId="0" borderId="26" xfId="77" applyFont="1" applyBorder="1"/>
    <xf numFmtId="0" fontId="8" fillId="0" borderId="14" xfId="77" applyFont="1" applyBorder="1"/>
    <xf numFmtId="0" fontId="8" fillId="13" borderId="33" xfId="77" applyFont="1" applyFill="1" applyBorder="1"/>
    <xf numFmtId="0" fontId="38" fillId="13" borderId="1" xfId="51" applyFont="1" applyFill="1" applyBorder="1" applyAlignment="1">
      <alignment horizontal="center"/>
    </xf>
    <xf numFmtId="0" fontId="8" fillId="14" borderId="25" xfId="77" applyFont="1" applyFill="1" applyBorder="1"/>
    <xf numFmtId="0" fontId="21" fillId="14" borderId="33" xfId="51" applyFont="1" applyFill="1" applyBorder="1"/>
    <xf numFmtId="0" fontId="6" fillId="14" borderId="33" xfId="77" applyFont="1" applyFill="1" applyBorder="1"/>
    <xf numFmtId="0" fontId="34" fillId="14" borderId="1" xfId="51" applyFont="1" applyFill="1" applyBorder="1" applyAlignment="1">
      <alignment horizontal="center"/>
    </xf>
    <xf numFmtId="180" fontId="21" fillId="14" borderId="1" xfId="42" applyFont="1" applyFill="1" applyBorder="1"/>
    <xf numFmtId="180" fontId="32" fillId="14" borderId="1" xfId="42" applyFont="1" applyFill="1" applyBorder="1" applyAlignment="1">
      <alignment horizontal="center"/>
    </xf>
    <xf numFmtId="0" fontId="38" fillId="0" borderId="32" xfId="77" applyFont="1" applyBorder="1" applyAlignment="1">
      <alignment horizontal="center"/>
    </xf>
    <xf numFmtId="0" fontId="8" fillId="0" borderId="32" xfId="77" applyFont="1" applyBorder="1" applyAlignment="1">
      <alignment horizontal="center"/>
    </xf>
    <xf numFmtId="180" fontId="32" fillId="0" borderId="32" xfId="42" applyFont="1" applyFill="1" applyBorder="1" applyAlignment="1">
      <alignment horizontal="center"/>
    </xf>
    <xf numFmtId="0" fontId="39" fillId="0" borderId="0" xfId="51" applyFont="1"/>
    <xf numFmtId="0" fontId="6" fillId="14" borderId="33" xfId="51" applyFont="1" applyFill="1" applyBorder="1"/>
    <xf numFmtId="0" fontId="6" fillId="14" borderId="26" xfId="77" applyFont="1" applyFill="1" applyBorder="1"/>
    <xf numFmtId="180" fontId="6" fillId="14" borderId="1" xfId="42" applyFont="1" applyFill="1" applyBorder="1"/>
    <xf numFmtId="180" fontId="8" fillId="14" borderId="1" xfId="42" applyFont="1" applyFill="1" applyBorder="1" applyAlignment="1">
      <alignment horizontal="center"/>
    </xf>
    <xf numFmtId="180" fontId="8" fillId="0" borderId="32" xfId="42" applyFont="1" applyFill="1" applyBorder="1" applyAlignment="1">
      <alignment horizontal="center"/>
    </xf>
    <xf numFmtId="0" fontId="10" fillId="0" borderId="0" xfId="75" applyFont="1"/>
    <xf numFmtId="0" fontId="6" fillId="13" borderId="33" xfId="51" applyFont="1" applyFill="1" applyBorder="1"/>
    <xf numFmtId="180" fontId="6" fillId="13" borderId="1" xfId="81" applyNumberFormat="1" applyFont="1" applyFill="1" applyBorder="1"/>
    <xf numFmtId="180" fontId="8" fillId="13" borderId="1" xfId="42" applyFont="1" applyFill="1" applyBorder="1" applyAlignment="1">
      <alignment horizontal="center"/>
    </xf>
    <xf numFmtId="180" fontId="11" fillId="0" borderId="32" xfId="42" applyFont="1" applyFill="1" applyBorder="1"/>
    <xf numFmtId="180" fontId="32" fillId="14" borderId="1" xfId="42" applyFont="1" applyFill="1" applyBorder="1"/>
    <xf numFmtId="0" fontId="8" fillId="0" borderId="32" xfId="77" applyFont="1" applyBorder="1"/>
    <xf numFmtId="180" fontId="8" fillId="14" borderId="1" xfId="42" applyFont="1" applyFill="1" applyBorder="1"/>
    <xf numFmtId="180" fontId="8" fillId="0" borderId="32" xfId="42" applyFont="1" applyFill="1" applyBorder="1"/>
    <xf numFmtId="180" fontId="8" fillId="13" borderId="1" xfId="81" applyNumberFormat="1" applyFont="1" applyFill="1" applyBorder="1"/>
    <xf numFmtId="180" fontId="8" fillId="2" borderId="32" xfId="42" applyFont="1" applyFill="1" applyBorder="1"/>
    <xf numFmtId="180" fontId="6" fillId="14" borderId="1" xfId="81" applyNumberFormat="1" applyFont="1" applyFill="1" applyBorder="1"/>
    <xf numFmtId="180" fontId="8" fillId="14" borderId="1" xfId="81" applyNumberFormat="1" applyFont="1" applyFill="1" applyBorder="1"/>
    <xf numFmtId="0" fontId="8" fillId="0" borderId="23" xfId="74" applyFont="1" applyBorder="1" applyAlignment="1">
      <alignment horizontal="right"/>
    </xf>
    <xf numFmtId="180" fontId="10" fillId="0" borderId="32" xfId="77" applyNumberFormat="1" applyFont="1" applyBorder="1" applyAlignment="1">
      <alignment horizontal="center"/>
    </xf>
    <xf numFmtId="180" fontId="8" fillId="0" borderId="32" xfId="77" applyNumberFormat="1" applyFont="1" applyBorder="1" applyAlignment="1">
      <alignment horizontal="center"/>
    </xf>
    <xf numFmtId="0" fontId="27" fillId="0" borderId="0" xfId="77" applyFont="1"/>
    <xf numFmtId="180" fontId="27" fillId="0" borderId="32" xfId="77" applyNumberFormat="1" applyFont="1" applyBorder="1" applyAlignment="1">
      <alignment horizontal="center"/>
    </xf>
    <xf numFmtId="4" fontId="40" fillId="0" borderId="0" xfId="84" applyFont="1" applyAlignment="1">
      <alignment vertical="top"/>
    </xf>
    <xf numFmtId="180" fontId="10" fillId="0" borderId="32" xfId="77" applyNumberFormat="1" applyFont="1" applyBorder="1"/>
    <xf numFmtId="180" fontId="8" fillId="0" borderId="32" xfId="77" applyNumberFormat="1" applyFont="1" applyBorder="1"/>
    <xf numFmtId="180" fontId="27" fillId="0" borderId="32" xfId="77" applyNumberFormat="1" applyFont="1" applyBorder="1"/>
    <xf numFmtId="0" fontId="26" fillId="0" borderId="0" xfId="51" applyFont="1"/>
    <xf numFmtId="180" fontId="41" fillId="0" borderId="0" xfId="72" applyNumberFormat="1" applyFont="1"/>
    <xf numFmtId="0" fontId="6" fillId="0" borderId="0" xfId="77" applyFont="1"/>
    <xf numFmtId="0" fontId="8" fillId="15" borderId="25" xfId="77" applyFont="1" applyFill="1" applyBorder="1"/>
    <xf numFmtId="0" fontId="6" fillId="15" borderId="33" xfId="77" applyFont="1" applyFill="1" applyBorder="1"/>
    <xf numFmtId="0" fontId="6" fillId="15" borderId="26" xfId="77" applyFont="1" applyFill="1" applyBorder="1"/>
    <xf numFmtId="0" fontId="34" fillId="15" borderId="1" xfId="77" applyFont="1" applyFill="1" applyBorder="1" applyAlignment="1">
      <alignment horizontal="center"/>
    </xf>
    <xf numFmtId="180" fontId="6" fillId="15" borderId="1" xfId="77" applyNumberFormat="1" applyFont="1" applyFill="1" applyBorder="1"/>
    <xf numFmtId="0" fontId="8" fillId="15" borderId="1" xfId="77" applyFont="1" applyFill="1" applyBorder="1" applyAlignment="1">
      <alignment horizontal="center"/>
    </xf>
    <xf numFmtId="0" fontId="11" fillId="0" borderId="23" xfId="77" applyFont="1" applyBorder="1"/>
    <xf numFmtId="0" fontId="42" fillId="0" borderId="0" xfId="77" applyFont="1"/>
    <xf numFmtId="0" fontId="33" fillId="0" borderId="31" xfId="77" applyFont="1" applyBorder="1"/>
    <xf numFmtId="0" fontId="33" fillId="0" borderId="32" xfId="77" applyFont="1" applyBorder="1" applyAlignment="1">
      <alignment horizontal="center"/>
    </xf>
    <xf numFmtId="177" fontId="33" fillId="0" borderId="32" xfId="42" applyNumberFormat="1" applyFont="1" applyBorder="1"/>
    <xf numFmtId="0" fontId="11" fillId="0" borderId="32" xfId="77" applyFont="1" applyBorder="1" applyAlignment="1">
      <alignment horizontal="center"/>
    </xf>
    <xf numFmtId="177" fontId="8" fillId="0" borderId="32" xfId="42" applyNumberFormat="1" applyFont="1" applyBorder="1"/>
    <xf numFmtId="0" fontId="8" fillId="0" borderId="23" xfId="51" applyFont="1" applyBorder="1" applyAlignment="1">
      <alignment horizontal="right"/>
    </xf>
    <xf numFmtId="0" fontId="6" fillId="13" borderId="26" xfId="51" applyFont="1" applyFill="1" applyBorder="1"/>
    <xf numFmtId="0" fontId="6" fillId="13" borderId="1" xfId="51" applyFont="1" applyFill="1" applyBorder="1" applyAlignment="1">
      <alignment horizontal="center"/>
    </xf>
    <xf numFmtId="0" fontId="8" fillId="0" borderId="23" xfId="51" applyFont="1" applyBorder="1" applyAlignment="1">
      <alignment horizontal="left" indent="2"/>
    </xf>
    <xf numFmtId="0" fontId="32" fillId="0" borderId="0" xfId="51" applyFont="1" applyAlignment="1">
      <alignment horizontal="left" indent="2"/>
    </xf>
    <xf numFmtId="0" fontId="6" fillId="13" borderId="26" xfId="51" applyFont="1" applyFill="1" applyBorder="1" applyAlignment="1">
      <alignment horizontal="left" indent="2"/>
    </xf>
    <xf numFmtId="180" fontId="8" fillId="15" borderId="1" xfId="77" applyNumberFormat="1" applyFont="1" applyFill="1" applyBorder="1"/>
    <xf numFmtId="0" fontId="11" fillId="0" borderId="32" xfId="77" applyFont="1" applyBorder="1"/>
    <xf numFmtId="180" fontId="33" fillId="0" borderId="32" xfId="42" applyFont="1" applyBorder="1"/>
    <xf numFmtId="180" fontId="21" fillId="0" borderId="32" xfId="42" applyFont="1" applyBorder="1"/>
    <xf numFmtId="180" fontId="8" fillId="13" borderId="1" xfId="42" applyFont="1" applyFill="1" applyBorder="1"/>
    <xf numFmtId="180" fontId="6" fillId="0" borderId="32" xfId="42" applyFont="1" applyBorder="1"/>
    <xf numFmtId="180" fontId="11" fillId="0" borderId="0" xfId="72" applyNumberFormat="1" applyFont="1"/>
    <xf numFmtId="0" fontId="8" fillId="14" borderId="25" xfId="51" applyFont="1" applyFill="1" applyBorder="1" applyAlignment="1">
      <alignment horizontal="left" indent="2"/>
    </xf>
    <xf numFmtId="0" fontId="6" fillId="14" borderId="33" xfId="60" applyNumberFormat="1" applyFont="1" applyFill="1" applyBorder="1" applyAlignment="1"/>
    <xf numFmtId="178" fontId="6" fillId="14" borderId="33" xfId="60" applyFont="1" applyFill="1" applyBorder="1" applyAlignment="1">
      <alignment horizontal="left" indent="2"/>
    </xf>
    <xf numFmtId="0" fontId="6" fillId="14" borderId="26" xfId="51" applyFont="1" applyFill="1" applyBorder="1" applyAlignment="1">
      <alignment horizontal="left" indent="2"/>
    </xf>
    <xf numFmtId="0" fontId="6" fillId="14" borderId="1" xfId="51" applyFont="1" applyFill="1" applyBorder="1" applyAlignment="1">
      <alignment horizontal="center"/>
    </xf>
    <xf numFmtId="180" fontId="32" fillId="2" borderId="32" xfId="42" applyFont="1" applyFill="1" applyBorder="1"/>
    <xf numFmtId="0" fontId="6" fillId="14" borderId="33" xfId="21" applyNumberFormat="1" applyFont="1" applyFill="1" applyBorder="1" applyAlignment="1"/>
    <xf numFmtId="178" fontId="6" fillId="14" borderId="33" xfId="21" applyFont="1" applyFill="1" applyBorder="1" applyAlignment="1">
      <alignment horizontal="left" indent="2"/>
    </xf>
    <xf numFmtId="0" fontId="8" fillId="0" borderId="13" xfId="77" applyFont="1" applyBorder="1"/>
    <xf numFmtId="0" fontId="12" fillId="0" borderId="14" xfId="77" applyFont="1" applyBorder="1"/>
    <xf numFmtId="0" fontId="12" fillId="0" borderId="15" xfId="77" applyFont="1" applyBorder="1"/>
    <xf numFmtId="0" fontId="34" fillId="0" borderId="14" xfId="77" applyFont="1" applyBorder="1" applyAlignment="1">
      <alignment horizontal="center"/>
    </xf>
    <xf numFmtId="180" fontId="33" fillId="0" borderId="24" xfId="42" applyFont="1" applyFill="1" applyBorder="1"/>
    <xf numFmtId="0" fontId="10" fillId="0" borderId="15" xfId="77" applyFont="1" applyBorder="1" applyAlignment="1">
      <alignment horizontal="center"/>
    </xf>
    <xf numFmtId="0" fontId="12" fillId="15" borderId="33" xfId="77" applyFont="1" applyFill="1" applyBorder="1"/>
    <xf numFmtId="0" fontId="12" fillId="15" borderId="26" xfId="77" applyFont="1" applyFill="1" applyBorder="1"/>
    <xf numFmtId="0" fontId="34" fillId="15" borderId="25" xfId="77" applyFont="1" applyFill="1" applyBorder="1" applyAlignment="1">
      <alignment horizontal="center"/>
    </xf>
    <xf numFmtId="180" fontId="12" fillId="15" borderId="1" xfId="77" applyNumberFormat="1" applyFont="1" applyFill="1" applyBorder="1"/>
    <xf numFmtId="0" fontId="10" fillId="15" borderId="1" xfId="77" applyFont="1" applyFill="1" applyBorder="1" applyAlignment="1">
      <alignment horizontal="center"/>
    </xf>
    <xf numFmtId="0" fontId="33" fillId="0" borderId="0" xfId="51" applyFont="1"/>
    <xf numFmtId="0" fontId="33" fillId="0" borderId="0" xfId="77" applyFont="1" applyAlignment="1">
      <alignment horizontal="center"/>
    </xf>
    <xf numFmtId="180" fontId="33" fillId="0" borderId="32" xfId="77" applyNumberFormat="1" applyFont="1" applyBorder="1"/>
    <xf numFmtId="0" fontId="11" fillId="0" borderId="31" xfId="77" applyFont="1" applyBorder="1" applyAlignment="1">
      <alignment horizontal="center"/>
    </xf>
    <xf numFmtId="0" fontId="8" fillId="0" borderId="16" xfId="51" applyFont="1" applyBorder="1"/>
    <xf numFmtId="0" fontId="26" fillId="0" borderId="17" xfId="51" applyFont="1" applyBorder="1"/>
    <xf numFmtId="0" fontId="26" fillId="0" borderId="18" xfId="51" applyFont="1" applyBorder="1" applyAlignment="1">
      <alignment horizontal="left" indent="2"/>
    </xf>
    <xf numFmtId="0" fontId="34" fillId="0" borderId="17" xfId="51" applyFont="1" applyBorder="1" applyAlignment="1">
      <alignment horizontal="center"/>
    </xf>
    <xf numFmtId="180" fontId="26" fillId="0" borderId="27" xfId="42" applyFont="1" applyFill="1" applyBorder="1"/>
    <xf numFmtId="180" fontId="43" fillId="0" borderId="18" xfId="42" applyFont="1" applyFill="1" applyBorder="1" applyAlignment="1">
      <alignment horizontal="center"/>
    </xf>
    <xf numFmtId="0" fontId="8" fillId="16" borderId="16" xfId="51" applyFont="1" applyFill="1" applyBorder="1"/>
    <xf numFmtId="0" fontId="21" fillId="16" borderId="17" xfId="51" applyFont="1" applyFill="1" applyBorder="1"/>
    <xf numFmtId="0" fontId="21" fillId="16" borderId="18" xfId="51" applyFont="1" applyFill="1" applyBorder="1"/>
    <xf numFmtId="0" fontId="34" fillId="16" borderId="16" xfId="51" applyFont="1" applyFill="1" applyBorder="1" applyAlignment="1">
      <alignment horizontal="center"/>
    </xf>
    <xf numFmtId="180" fontId="21" fillId="16" borderId="27" xfId="42" applyFont="1" applyFill="1" applyBorder="1"/>
    <xf numFmtId="180" fontId="32" fillId="16" borderId="27" xfId="42" applyFont="1" applyFill="1" applyBorder="1" applyAlignment="1">
      <alignment horizontal="center"/>
    </xf>
    <xf numFmtId="0" fontId="34" fillId="0" borderId="0" xfId="51" applyFont="1" applyAlignment="1">
      <alignment horizontal="center"/>
    </xf>
    <xf numFmtId="180" fontId="21" fillId="0" borderId="0" xfId="42" applyFont="1" applyFill="1" applyBorder="1" applyAlignment="1">
      <alignment horizontal="center"/>
    </xf>
    <xf numFmtId="180" fontId="32" fillId="0" borderId="0" xfId="42" applyFont="1" applyFill="1" applyBorder="1" applyAlignment="1">
      <alignment horizontal="center"/>
    </xf>
    <xf numFmtId="0" fontId="42" fillId="0" borderId="0" xfId="51" applyFont="1"/>
    <xf numFmtId="180" fontId="33" fillId="0" borderId="22" xfId="42" applyFont="1" applyFill="1" applyBorder="1"/>
    <xf numFmtId="180" fontId="11" fillId="0" borderId="0" xfId="42" applyFont="1" applyFill="1" applyBorder="1" applyAlignment="1">
      <alignment horizontal="center"/>
    </xf>
    <xf numFmtId="180" fontId="33" fillId="0" borderId="0" xfId="42" applyFont="1" applyFill="1" applyBorder="1"/>
    <xf numFmtId="180" fontId="32" fillId="0" borderId="0" xfId="42" applyFont="1" applyFill="1" applyBorder="1"/>
    <xf numFmtId="0" fontId="21" fillId="12" borderId="24" xfId="51" applyFont="1" applyFill="1" applyBorder="1" applyAlignment="1">
      <alignment horizontal="center" vertical="center"/>
    </xf>
    <xf numFmtId="0" fontId="21" fillId="12" borderId="27" xfId="51" applyFont="1" applyFill="1" applyBorder="1" applyAlignment="1">
      <alignment horizontal="center" vertical="center"/>
    </xf>
    <xf numFmtId="0" fontId="21" fillId="0" borderId="31" xfId="51" applyFont="1" applyBorder="1" applyAlignment="1">
      <alignment horizontal="left" indent="2"/>
    </xf>
    <xf numFmtId="180" fontId="10" fillId="0" borderId="15" xfId="42" applyFont="1" applyFill="1" applyBorder="1"/>
    <xf numFmtId="180" fontId="12" fillId="0" borderId="15" xfId="42" applyFont="1" applyFill="1" applyBorder="1"/>
    <xf numFmtId="180" fontId="11" fillId="0" borderId="31" xfId="77" applyNumberFormat="1" applyFont="1" applyBorder="1"/>
    <xf numFmtId="180" fontId="33" fillId="0" borderId="31" xfId="77" applyNumberFormat="1" applyFont="1" applyBorder="1"/>
    <xf numFmtId="180" fontId="43" fillId="0" borderId="18" xfId="42" applyFont="1" applyFill="1" applyBorder="1"/>
    <xf numFmtId="180" fontId="26" fillId="0" borderId="18" xfId="42" applyFont="1" applyFill="1" applyBorder="1"/>
    <xf numFmtId="180" fontId="32" fillId="16" borderId="27" xfId="42" applyFont="1" applyFill="1" applyBorder="1"/>
    <xf numFmtId="180" fontId="21" fillId="0" borderId="17" xfId="42" applyFont="1" applyFill="1" applyBorder="1" applyAlignment="1">
      <alignment horizontal="center"/>
    </xf>
    <xf numFmtId="180" fontId="11" fillId="0" borderId="0" xfId="42" applyFont="1" applyFill="1" applyBorder="1"/>
    <xf numFmtId="180" fontId="6" fillId="0" borderId="15" xfId="42" applyFont="1" applyFill="1" applyBorder="1"/>
    <xf numFmtId="180" fontId="6" fillId="0" borderId="18" xfId="42" applyFont="1" applyFill="1" applyBorder="1"/>
    <xf numFmtId="180" fontId="6" fillId="16" borderId="27" xfId="42" applyFont="1" applyFill="1" applyBorder="1"/>
    <xf numFmtId="180" fontId="6" fillId="0" borderId="17" xfId="42" applyFont="1" applyFill="1" applyBorder="1" applyAlignment="1">
      <alignment horizontal="center"/>
    </xf>
    <xf numFmtId="180" fontId="6" fillId="0" borderId="0" xfId="42" applyFont="1" applyFill="1" applyBorder="1"/>
    <xf numFmtId="9" fontId="6" fillId="0" borderId="0" xfId="82" applyFont="1" applyFill="1" applyBorder="1"/>
    <xf numFmtId="180" fontId="8" fillId="0" borderId="0" xfId="42" applyFont="1" applyFill="1" applyBorder="1"/>
    <xf numFmtId="180" fontId="33" fillId="0" borderId="15" xfId="42" applyFont="1" applyFill="1" applyBorder="1"/>
    <xf numFmtId="180" fontId="21" fillId="0" borderId="32" xfId="42" applyFont="1" applyFill="1" applyBorder="1"/>
    <xf numFmtId="0" fontId="8" fillId="14" borderId="25" xfId="51" applyFont="1" applyFill="1" applyBorder="1"/>
    <xf numFmtId="0" fontId="21" fillId="14" borderId="26" xfId="51" applyFont="1" applyFill="1" applyBorder="1"/>
    <xf numFmtId="180" fontId="6" fillId="0" borderId="32" xfId="42" applyFont="1" applyFill="1" applyBorder="1"/>
    <xf numFmtId="0" fontId="21" fillId="14" borderId="26" xfId="51" applyFont="1" applyFill="1" applyBorder="1" applyAlignment="1">
      <alignment horizontal="left" indent="2"/>
    </xf>
    <xf numFmtId="180" fontId="33" fillId="0" borderId="32" xfId="42" applyFont="1" applyFill="1" applyBorder="1"/>
    <xf numFmtId="0" fontId="8" fillId="0" borderId="31" xfId="51" applyFont="1" applyBorder="1"/>
    <xf numFmtId="0" fontId="8" fillId="15" borderId="25" xfId="51" applyFont="1" applyFill="1" applyBorder="1"/>
    <xf numFmtId="0" fontId="6" fillId="15" borderId="33" xfId="51" applyFont="1" applyFill="1" applyBorder="1"/>
    <xf numFmtId="0" fontId="6" fillId="15" borderId="26" xfId="51" applyFont="1" applyFill="1" applyBorder="1"/>
    <xf numFmtId="0" fontId="34" fillId="15" borderId="1" xfId="51" applyFont="1" applyFill="1" applyBorder="1" applyAlignment="1">
      <alignment horizontal="center"/>
    </xf>
    <xf numFmtId="180" fontId="6" fillId="15" borderId="1" xfId="42" applyFont="1" applyFill="1" applyBorder="1"/>
    <xf numFmtId="180" fontId="8" fillId="15" borderId="1" xfId="42" applyFont="1" applyFill="1" applyBorder="1" applyAlignment="1">
      <alignment horizontal="center"/>
    </xf>
    <xf numFmtId="0" fontId="11" fillId="0" borderId="23" xfId="51" applyFont="1" applyBorder="1" applyAlignment="1">
      <alignment horizontal="left" indent="2"/>
    </xf>
    <xf numFmtId="0" fontId="11" fillId="0" borderId="31" xfId="51" applyFont="1" applyBorder="1" applyAlignment="1">
      <alignment horizontal="left" indent="2"/>
    </xf>
    <xf numFmtId="0" fontId="11" fillId="0" borderId="32" xfId="51" applyFont="1" applyBorder="1" applyAlignment="1">
      <alignment horizontal="center"/>
    </xf>
    <xf numFmtId="180" fontId="11" fillId="0" borderId="32" xfId="42" applyFont="1" applyFill="1" applyBorder="1" applyAlignment="1">
      <alignment horizontal="center"/>
    </xf>
    <xf numFmtId="0" fontId="32" fillId="0" borderId="31" xfId="51" applyFont="1" applyBorder="1" applyAlignment="1">
      <alignment horizontal="left" indent="2"/>
    </xf>
    <xf numFmtId="180" fontId="8" fillId="15" borderId="1" xfId="42" applyFont="1" applyFill="1" applyBorder="1"/>
    <xf numFmtId="0" fontId="8" fillId="15" borderId="26" xfId="51" applyFont="1" applyFill="1" applyBorder="1"/>
    <xf numFmtId="0" fontId="6" fillId="15" borderId="1" xfId="51" applyFont="1" applyFill="1" applyBorder="1" applyAlignment="1">
      <alignment horizontal="center"/>
    </xf>
    <xf numFmtId="0" fontId="11" fillId="0" borderId="23" xfId="51" applyFont="1" applyBorder="1"/>
    <xf numFmtId="0" fontId="11" fillId="0" borderId="31" xfId="51" applyFont="1" applyBorder="1"/>
    <xf numFmtId="0" fontId="33" fillId="0" borderId="32" xfId="51" applyFont="1" applyBorder="1" applyAlignment="1">
      <alignment horizontal="center"/>
    </xf>
    <xf numFmtId="180" fontId="11" fillId="0" borderId="32" xfId="42" applyFont="1" applyBorder="1" applyAlignment="1">
      <alignment horizontal="center"/>
    </xf>
    <xf numFmtId="0" fontId="8" fillId="17" borderId="25" xfId="51" applyFont="1" applyFill="1" applyBorder="1"/>
    <xf numFmtId="0" fontId="6" fillId="17" borderId="33" xfId="51" applyFont="1" applyFill="1" applyBorder="1"/>
    <xf numFmtId="0" fontId="6" fillId="17" borderId="26" xfId="51" applyFont="1" applyFill="1" applyBorder="1"/>
    <xf numFmtId="0" fontId="6" fillId="17" borderId="26" xfId="51" applyFont="1" applyFill="1" applyBorder="1" applyAlignment="1">
      <alignment horizontal="center"/>
    </xf>
    <xf numFmtId="180" fontId="6" fillId="17" borderId="1" xfId="42" applyFont="1" applyFill="1" applyBorder="1"/>
    <xf numFmtId="180" fontId="8" fillId="17" borderId="1" xfId="42" applyFont="1" applyFill="1" applyBorder="1" applyAlignment="1">
      <alignment horizontal="center"/>
    </xf>
    <xf numFmtId="0" fontId="33" fillId="0" borderId="31" xfId="51" applyFont="1" applyBorder="1"/>
    <xf numFmtId="0" fontId="33" fillId="0" borderId="31" xfId="51" applyFont="1" applyBorder="1" applyAlignment="1">
      <alignment horizontal="center"/>
    </xf>
    <xf numFmtId="0" fontId="34" fillId="0" borderId="31" xfId="51" applyFont="1" applyBorder="1" applyAlignment="1">
      <alignment horizontal="center"/>
    </xf>
    <xf numFmtId="0" fontId="36" fillId="0" borderId="0" xfId="65" applyFont="1"/>
    <xf numFmtId="180" fontId="8" fillId="17" borderId="1" xfId="42" applyFont="1" applyFill="1" applyBorder="1"/>
    <xf numFmtId="9" fontId="8" fillId="0" borderId="32" xfId="82" applyFont="1" applyBorder="1"/>
    <xf numFmtId="180" fontId="32" fillId="9" borderId="32" xfId="42" applyFont="1" applyFill="1" applyBorder="1"/>
    <xf numFmtId="41" fontId="10" fillId="0" borderId="0" xfId="59" applyFont="1" applyFill="1"/>
    <xf numFmtId="0" fontId="32" fillId="0" borderId="0" xfId="51" applyFont="1" applyAlignment="1">
      <alignment horizontal="left"/>
    </xf>
    <xf numFmtId="0" fontId="38" fillId="0" borderId="31" xfId="51" applyFont="1" applyBorder="1" applyAlignment="1">
      <alignment horizontal="center"/>
    </xf>
    <xf numFmtId="0" fontId="34" fillId="14" borderId="26" xfId="51" applyFont="1" applyFill="1" applyBorder="1" applyAlignment="1">
      <alignment horizontal="center"/>
    </xf>
    <xf numFmtId="0" fontId="6" fillId="0" borderId="26" xfId="51" applyFont="1" applyBorder="1"/>
    <xf numFmtId="180" fontId="21" fillId="0" borderId="1" xfId="42" applyFont="1" applyFill="1" applyBorder="1"/>
    <xf numFmtId="180" fontId="32" fillId="0" borderId="1" xfId="42" applyFont="1" applyFill="1" applyBorder="1" applyAlignment="1">
      <alignment horizontal="center"/>
    </xf>
    <xf numFmtId="0" fontId="8" fillId="14" borderId="25" xfId="51" applyFont="1" applyFill="1" applyBorder="1" applyAlignment="1">
      <alignment horizontal="right"/>
    </xf>
    <xf numFmtId="0" fontId="6" fillId="14" borderId="26" xfId="51" applyFont="1" applyFill="1" applyBorder="1"/>
    <xf numFmtId="180" fontId="32" fillId="0" borderId="1" xfId="42" applyFont="1" applyFill="1" applyBorder="1"/>
    <xf numFmtId="180" fontId="6" fillId="0" borderId="1" xfId="42" applyFont="1" applyFill="1" applyBorder="1"/>
    <xf numFmtId="0" fontId="34" fillId="0" borderId="27" xfId="51" applyFont="1" applyBorder="1" applyAlignment="1">
      <alignment horizontal="center"/>
    </xf>
    <xf numFmtId="180" fontId="33" fillId="0" borderId="16" xfId="42" applyFont="1" applyBorder="1"/>
    <xf numFmtId="180" fontId="32" fillId="0" borderId="16" xfId="42" applyFont="1" applyBorder="1" applyAlignment="1">
      <alignment horizontal="center"/>
    </xf>
    <xf numFmtId="0" fontId="8" fillId="17" borderId="26" xfId="51" applyFont="1" applyFill="1" applyBorder="1"/>
    <xf numFmtId="0" fontId="6" fillId="17" borderId="1" xfId="51" applyFont="1" applyFill="1" applyBorder="1" applyAlignment="1">
      <alignment horizontal="center"/>
    </xf>
    <xf numFmtId="0" fontId="8" fillId="0" borderId="25" xfId="51" applyFont="1" applyBorder="1"/>
    <xf numFmtId="0" fontId="33" fillId="0" borderId="33" xfId="51" applyFont="1" applyBorder="1"/>
    <xf numFmtId="0" fontId="11" fillId="0" borderId="26" xfId="51" applyFont="1" applyBorder="1"/>
    <xf numFmtId="0" fontId="33" fillId="0" borderId="1" xfId="51" applyFont="1" applyBorder="1" applyAlignment="1">
      <alignment horizontal="center"/>
    </xf>
    <xf numFmtId="180" fontId="33" fillId="0" borderId="1" xfId="42" applyFont="1" applyBorder="1"/>
    <xf numFmtId="180" fontId="11" fillId="0" borderId="1" xfId="42" applyFont="1" applyBorder="1" applyAlignment="1">
      <alignment horizontal="center"/>
    </xf>
    <xf numFmtId="0" fontId="6" fillId="16" borderId="17" xfId="51" applyFont="1" applyFill="1" applyBorder="1"/>
    <xf numFmtId="0" fontId="6" fillId="16" borderId="18" xfId="51" applyFont="1" applyFill="1" applyBorder="1"/>
    <xf numFmtId="180" fontId="8" fillId="16" borderId="27" xfId="42" applyFont="1" applyFill="1" applyBorder="1" applyAlignment="1">
      <alignment horizontal="center"/>
    </xf>
    <xf numFmtId="180" fontId="34" fillId="0" borderId="0" xfId="42" applyFont="1" applyFill="1" applyBorder="1"/>
    <xf numFmtId="180" fontId="26" fillId="0" borderId="0" xfId="42" applyFont="1" applyFill="1" applyBorder="1"/>
    <xf numFmtId="180" fontId="43" fillId="0" borderId="0" xfId="42" applyFont="1" applyFill="1" applyBorder="1" applyAlignment="1">
      <alignment horizontal="center"/>
    </xf>
    <xf numFmtId="0" fontId="44" fillId="0" borderId="0" xfId="51" applyFont="1"/>
    <xf numFmtId="0" fontId="45" fillId="0" borderId="0" xfId="51" applyFont="1"/>
    <xf numFmtId="0" fontId="44" fillId="0" borderId="0" xfId="51" applyFont="1" applyAlignment="1">
      <alignment horizontal="center"/>
    </xf>
    <xf numFmtId="180" fontId="44" fillId="0" borderId="0" xfId="42" applyFont="1"/>
    <xf numFmtId="180" fontId="27" fillId="0" borderId="0" xfId="42" applyFont="1" applyAlignment="1">
      <alignment horizontal="center"/>
    </xf>
    <xf numFmtId="185" fontId="33" fillId="0" borderId="0" xfId="51" applyNumberFormat="1" applyFont="1" applyAlignment="1">
      <alignment horizontal="center"/>
    </xf>
    <xf numFmtId="0" fontId="45" fillId="0" borderId="0" xfId="51" applyFont="1" applyAlignment="1">
      <alignment horizontal="left"/>
    </xf>
    <xf numFmtId="0" fontId="6" fillId="0" borderId="0" xfId="51" applyFont="1" applyAlignment="1">
      <alignment horizontal="center"/>
    </xf>
    <xf numFmtId="180" fontId="6" fillId="0" borderId="0" xfId="42" applyFont="1"/>
    <xf numFmtId="180" fontId="6" fillId="0" borderId="0" xfId="42" applyFont="1" applyAlignment="1">
      <alignment horizontal="center"/>
    </xf>
    <xf numFmtId="0" fontId="46" fillId="0" borderId="0" xfId="51" applyFont="1"/>
    <xf numFmtId="0" fontId="46" fillId="0" borderId="0" xfId="51" applyFont="1" applyAlignment="1">
      <alignment horizontal="center"/>
    </xf>
    <xf numFmtId="0" fontId="47" fillId="0" borderId="0" xfId="51" applyFont="1" applyAlignment="1">
      <alignment horizontal="right"/>
    </xf>
    <xf numFmtId="0" fontId="46" fillId="0" borderId="0" xfId="77" applyFont="1"/>
    <xf numFmtId="180" fontId="33" fillId="0" borderId="0" xfId="42" applyFont="1"/>
    <xf numFmtId="180" fontId="33" fillId="0" borderId="0" xfId="42" applyFont="1" applyAlignment="1">
      <alignment horizontal="center"/>
    </xf>
    <xf numFmtId="180" fontId="32" fillId="0" borderId="0" xfId="42" applyFont="1"/>
    <xf numFmtId="180" fontId="32" fillId="0" borderId="0" xfId="42" applyFont="1" applyAlignment="1">
      <alignment horizontal="center"/>
    </xf>
    <xf numFmtId="0" fontId="32" fillId="0" borderId="0" xfId="51" applyFont="1" applyAlignment="1">
      <alignment vertical="center"/>
    </xf>
    <xf numFmtId="0" fontId="32" fillId="0" borderId="0" xfId="80" applyFont="1"/>
    <xf numFmtId="0" fontId="8" fillId="0" borderId="23" xfId="80" applyFont="1" applyBorder="1"/>
    <xf numFmtId="0" fontId="32" fillId="0" borderId="31" xfId="80" applyFont="1" applyBorder="1"/>
    <xf numFmtId="0" fontId="34" fillId="0" borderId="32" xfId="80" applyFont="1" applyBorder="1" applyAlignment="1">
      <alignment horizontal="center"/>
    </xf>
    <xf numFmtId="180" fontId="32" fillId="0" borderId="32" xfId="63" applyFont="1" applyFill="1" applyBorder="1"/>
    <xf numFmtId="0" fontId="8" fillId="0" borderId="23" xfId="80" applyFont="1" applyBorder="1" applyAlignment="1">
      <alignment horizontal="right"/>
    </xf>
    <xf numFmtId="0" fontId="26" fillId="0" borderId="0" xfId="65" applyFont="1"/>
    <xf numFmtId="0" fontId="21" fillId="0" borderId="0" xfId="80" applyFont="1"/>
    <xf numFmtId="180" fontId="32" fillId="0" borderId="16" xfId="42" applyFont="1" applyBorder="1"/>
    <xf numFmtId="180" fontId="21" fillId="0" borderId="16" xfId="42" applyFont="1" applyBorder="1"/>
    <xf numFmtId="180" fontId="11" fillId="0" borderId="1" xfId="42" applyFont="1" applyBorder="1"/>
    <xf numFmtId="180" fontId="8" fillId="16" borderId="27" xfId="42" applyFont="1" applyFill="1" applyBorder="1"/>
    <xf numFmtId="180" fontId="43" fillId="0" borderId="0" xfId="42" applyFont="1" applyFill="1" applyBorder="1"/>
    <xf numFmtId="180" fontId="27" fillId="0" borderId="0" xfId="42" applyFont="1"/>
    <xf numFmtId="180" fontId="6" fillId="0" borderId="0" xfId="51" applyNumberFormat="1" applyFont="1"/>
    <xf numFmtId="180" fontId="6" fillId="0" borderId="0" xfId="51" applyNumberFormat="1" applyFont="1" applyAlignment="1">
      <alignment horizontal="center"/>
    </xf>
    <xf numFmtId="180" fontId="33" fillId="0" borderId="17" xfId="51" applyNumberFormat="1" applyFont="1" applyBorder="1"/>
    <xf numFmtId="180" fontId="46" fillId="0" borderId="0" xfId="42" applyFont="1"/>
    <xf numFmtId="180" fontId="48" fillId="0" borderId="32" xfId="63" applyFont="1" applyFill="1" applyBorder="1"/>
    <xf numFmtId="180" fontId="6" fillId="0" borderId="16" xfId="42" applyFont="1" applyBorder="1"/>
    <xf numFmtId="180" fontId="6" fillId="0" borderId="1" xfId="42" applyFont="1" applyBorder="1"/>
    <xf numFmtId="180" fontId="8" fillId="0" borderId="32" xfId="63" applyFont="1" applyFill="1" applyBorder="1"/>
    <xf numFmtId="0" fontId="33" fillId="0" borderId="0" xfId="72" applyFont="1"/>
    <xf numFmtId="0" fontId="8" fillId="14" borderId="25" xfId="80" applyFont="1" applyFill="1" applyBorder="1"/>
    <xf numFmtId="0" fontId="21" fillId="14" borderId="33" xfId="80" applyFont="1" applyFill="1" applyBorder="1"/>
    <xf numFmtId="0" fontId="34" fillId="14" borderId="1" xfId="80" applyFont="1" applyFill="1" applyBorder="1" applyAlignment="1">
      <alignment horizontal="center"/>
    </xf>
    <xf numFmtId="180" fontId="21" fillId="14" borderId="1" xfId="63" applyFont="1" applyFill="1" applyBorder="1"/>
    <xf numFmtId="180" fontId="32" fillId="14" borderId="1" xfId="63" applyFont="1" applyFill="1" applyBorder="1"/>
    <xf numFmtId="180" fontId="11" fillId="0" borderId="32" xfId="63" applyFont="1" applyFill="1" applyBorder="1"/>
    <xf numFmtId="0" fontId="11" fillId="0" borderId="0" xfId="77" applyFont="1"/>
    <xf numFmtId="180" fontId="6" fillId="14" borderId="1" xfId="63" applyFont="1" applyFill="1" applyBorder="1"/>
    <xf numFmtId="0" fontId="8" fillId="15" borderId="25" xfId="80" applyFont="1" applyFill="1" applyBorder="1"/>
    <xf numFmtId="0" fontId="21" fillId="15" borderId="33" xfId="80" applyFont="1" applyFill="1" applyBorder="1"/>
    <xf numFmtId="0" fontId="34" fillId="15" borderId="1" xfId="80" applyFont="1" applyFill="1" applyBorder="1" applyAlignment="1">
      <alignment horizontal="center"/>
    </xf>
    <xf numFmtId="180" fontId="21" fillId="15" borderId="1" xfId="63" applyFont="1" applyFill="1" applyBorder="1"/>
    <xf numFmtId="180" fontId="32" fillId="15" borderId="1" xfId="63" applyFont="1" applyFill="1" applyBorder="1"/>
    <xf numFmtId="0" fontId="11" fillId="0" borderId="0" xfId="80" applyFont="1"/>
    <xf numFmtId="0" fontId="11" fillId="0" borderId="23" xfId="80" applyFont="1" applyBorder="1"/>
    <xf numFmtId="0" fontId="33" fillId="0" borderId="32" xfId="80" applyFont="1" applyBorder="1" applyAlignment="1">
      <alignment horizontal="center"/>
    </xf>
    <xf numFmtId="0" fontId="29" fillId="0" borderId="0" xfId="71" applyFont="1"/>
    <xf numFmtId="0" fontId="8" fillId="0" borderId="23" xfId="80" applyFont="1" applyBorder="1" applyAlignment="1">
      <alignment horizontal="left"/>
    </xf>
    <xf numFmtId="0" fontId="6" fillId="0" borderId="0" xfId="72" applyFont="1" applyAlignment="1">
      <alignment horizontal="left"/>
    </xf>
    <xf numFmtId="0" fontId="8" fillId="0" borderId="0" xfId="77" applyFont="1" applyAlignment="1">
      <alignment horizontal="left"/>
    </xf>
    <xf numFmtId="180" fontId="6" fillId="15" borderId="1" xfId="63" applyFont="1" applyFill="1" applyBorder="1"/>
    <xf numFmtId="0" fontId="8" fillId="0" borderId="0" xfId="71" applyFont="1" applyAlignment="1">
      <alignment horizontal="left"/>
    </xf>
    <xf numFmtId="0" fontId="8" fillId="13" borderId="25" xfId="80" applyFont="1" applyFill="1" applyBorder="1"/>
    <xf numFmtId="0" fontId="6" fillId="13" borderId="33" xfId="77" applyFont="1" applyFill="1" applyBorder="1"/>
    <xf numFmtId="0" fontId="21" fillId="13" borderId="33" xfId="80" applyFont="1" applyFill="1" applyBorder="1"/>
    <xf numFmtId="0" fontId="34" fillId="13" borderId="1" xfId="80" applyFont="1" applyFill="1" applyBorder="1" applyAlignment="1">
      <alignment horizontal="center"/>
    </xf>
    <xf numFmtId="180" fontId="21" fillId="13" borderId="1" xfId="63" applyFont="1" applyFill="1" applyBorder="1"/>
    <xf numFmtId="180" fontId="32" fillId="13" borderId="1" xfId="63" applyFont="1" applyFill="1" applyBorder="1"/>
    <xf numFmtId="0" fontId="26" fillId="0" borderId="0" xfId="77" applyFont="1"/>
    <xf numFmtId="0" fontId="49" fillId="0" borderId="0" xfId="71" applyFont="1"/>
    <xf numFmtId="0" fontId="10" fillId="0" borderId="0" xfId="80" applyFont="1"/>
    <xf numFmtId="0" fontId="12" fillId="0" borderId="0" xfId="71" applyFont="1"/>
    <xf numFmtId="0" fontId="10" fillId="0" borderId="0" xfId="71" applyFont="1"/>
    <xf numFmtId="180" fontId="6" fillId="13" borderId="1" xfId="63" applyFont="1" applyFill="1" applyBorder="1"/>
    <xf numFmtId="180" fontId="48" fillId="2" borderId="32" xfId="63" applyFont="1" applyFill="1" applyBorder="1"/>
    <xf numFmtId="180" fontId="50" fillId="0" borderId="32" xfId="63" applyFont="1" applyFill="1" applyBorder="1"/>
    <xf numFmtId="180" fontId="48" fillId="13" borderId="32" xfId="63" applyFont="1" applyFill="1" applyBorder="1"/>
    <xf numFmtId="0" fontId="43" fillId="0" borderId="0" xfId="77" applyFont="1"/>
    <xf numFmtId="0" fontId="6" fillId="0" borderId="0" xfId="80" applyFont="1"/>
    <xf numFmtId="0" fontId="6" fillId="13" borderId="33" xfId="80" applyFont="1" applyFill="1" applyBorder="1"/>
    <xf numFmtId="0" fontId="6" fillId="13" borderId="1" xfId="80" applyFont="1" applyFill="1" applyBorder="1" applyAlignment="1">
      <alignment horizontal="center"/>
    </xf>
    <xf numFmtId="180" fontId="8" fillId="13" borderId="1" xfId="63" applyFont="1" applyFill="1" applyBorder="1"/>
    <xf numFmtId="0" fontId="8" fillId="0" borderId="0" xfId="80" applyFont="1"/>
    <xf numFmtId="0" fontId="6" fillId="14" borderId="33" xfId="80" applyFont="1" applyFill="1" applyBorder="1"/>
    <xf numFmtId="0" fontId="6" fillId="14" borderId="1" xfId="80" applyFont="1" applyFill="1" applyBorder="1" applyAlignment="1">
      <alignment horizontal="center"/>
    </xf>
    <xf numFmtId="180" fontId="8" fillId="14" borderId="1" xfId="63" applyFont="1" applyFill="1" applyBorder="1"/>
    <xf numFmtId="0" fontId="6" fillId="0" borderId="32" xfId="80" applyFont="1" applyBorder="1" applyAlignment="1">
      <alignment horizontal="center"/>
    </xf>
    <xf numFmtId="0" fontId="6" fillId="15" borderId="33" xfId="80" applyFont="1" applyFill="1" applyBorder="1"/>
    <xf numFmtId="0" fontId="6" fillId="15" borderId="1" xfId="80" applyFont="1" applyFill="1" applyBorder="1" applyAlignment="1">
      <alignment horizontal="center"/>
    </xf>
    <xf numFmtId="180" fontId="8" fillId="15" borderId="1" xfId="63" applyFont="1" applyFill="1" applyBorder="1"/>
    <xf numFmtId="0" fontId="51" fillId="0" borderId="0" xfId="51" applyFont="1"/>
    <xf numFmtId="0" fontId="52" fillId="0" borderId="0" xfId="77" applyFont="1"/>
    <xf numFmtId="180" fontId="50" fillId="13" borderId="1" xfId="63" applyFont="1" applyFill="1" applyBorder="1"/>
    <xf numFmtId="180" fontId="48" fillId="13" borderId="1" xfId="63" applyFont="1" applyFill="1" applyBorder="1"/>
    <xf numFmtId="180" fontId="33" fillId="0" borderId="32" xfId="63" applyFont="1" applyFill="1" applyBorder="1"/>
    <xf numFmtId="0" fontId="43" fillId="0" borderId="0" xfId="80" applyFont="1"/>
    <xf numFmtId="180" fontId="43" fillId="0" borderId="32" xfId="63" applyFont="1" applyFill="1" applyBorder="1"/>
    <xf numFmtId="0" fontId="6" fillId="0" borderId="17" xfId="77" applyFont="1" applyBorder="1"/>
    <xf numFmtId="0" fontId="8" fillId="18" borderId="25" xfId="80" applyFont="1" applyFill="1" applyBorder="1"/>
    <xf numFmtId="0" fontId="6" fillId="18" borderId="33" xfId="77" applyFont="1" applyFill="1" applyBorder="1"/>
    <xf numFmtId="0" fontId="43" fillId="18" borderId="0" xfId="77" applyFont="1" applyFill="1"/>
    <xf numFmtId="0" fontId="6" fillId="18" borderId="33" xfId="80" applyFont="1" applyFill="1" applyBorder="1"/>
    <xf numFmtId="0" fontId="34" fillId="18" borderId="1" xfId="80" applyFont="1" applyFill="1" applyBorder="1" applyAlignment="1">
      <alignment horizontal="center"/>
    </xf>
    <xf numFmtId="180" fontId="6" fillId="18" borderId="1" xfId="63" applyFont="1" applyFill="1" applyBorder="1"/>
    <xf numFmtId="180" fontId="8" fillId="18" borderId="1" xfId="63" applyFont="1" applyFill="1" applyBorder="1"/>
    <xf numFmtId="0" fontId="6" fillId="0" borderId="14" xfId="77" applyFont="1" applyBorder="1"/>
    <xf numFmtId="180" fontId="6" fillId="0" borderId="32" xfId="63" applyFont="1" applyFill="1" applyBorder="1"/>
    <xf numFmtId="0" fontId="43" fillId="18" borderId="33" xfId="77" applyFont="1" applyFill="1" applyBorder="1"/>
    <xf numFmtId="0" fontId="8" fillId="0" borderId="16" xfId="80" applyFont="1" applyBorder="1"/>
    <xf numFmtId="0" fontId="8" fillId="0" borderId="17" xfId="77" applyFont="1" applyBorder="1"/>
    <xf numFmtId="0" fontId="8" fillId="0" borderId="17" xfId="80" applyFont="1" applyBorder="1"/>
    <xf numFmtId="0" fontId="6" fillId="0" borderId="27" xfId="80" applyFont="1" applyBorder="1" applyAlignment="1">
      <alignment horizontal="center"/>
    </xf>
    <xf numFmtId="180" fontId="8" fillId="0" borderId="27" xfId="63" applyFont="1" applyFill="1" applyBorder="1"/>
    <xf numFmtId="0" fontId="8" fillId="14" borderId="16" xfId="80" applyFont="1" applyFill="1" applyBorder="1"/>
    <xf numFmtId="0" fontId="6" fillId="14" borderId="17" xfId="77" applyFont="1" applyFill="1" applyBorder="1"/>
    <xf numFmtId="0" fontId="6" fillId="14" borderId="17" xfId="80" applyFont="1" applyFill="1" applyBorder="1"/>
    <xf numFmtId="0" fontId="6" fillId="14" borderId="27" xfId="80" applyFont="1" applyFill="1" applyBorder="1" applyAlignment="1">
      <alignment horizontal="center"/>
    </xf>
    <xf numFmtId="180" fontId="6" fillId="14" borderId="27" xfId="63" applyFont="1" applyFill="1" applyBorder="1"/>
    <xf numFmtId="180" fontId="8" fillId="14" borderId="27" xfId="63" applyFont="1" applyFill="1" applyBorder="1"/>
    <xf numFmtId="0" fontId="43" fillId="0" borderId="17" xfId="80" applyFont="1" applyBorder="1"/>
    <xf numFmtId="0" fontId="34" fillId="0" borderId="27" xfId="80" applyFont="1" applyBorder="1" applyAlignment="1">
      <alignment horizontal="center"/>
    </xf>
    <xf numFmtId="180" fontId="33" fillId="0" borderId="27" xfId="63" applyFont="1" applyFill="1" applyBorder="1"/>
    <xf numFmtId="180" fontId="43" fillId="0" borderId="27" xfId="63" applyFont="1" applyFill="1" applyBorder="1"/>
    <xf numFmtId="0" fontId="6" fillId="15" borderId="16" xfId="80" applyFont="1" applyFill="1" applyBorder="1"/>
    <xf numFmtId="0" fontId="6" fillId="15" borderId="17" xfId="77" applyFont="1" applyFill="1" applyBorder="1"/>
    <xf numFmtId="0" fontId="6" fillId="15" borderId="17" xfId="80" applyFont="1" applyFill="1" applyBorder="1"/>
    <xf numFmtId="0" fontId="6" fillId="15" borderId="27" xfId="80" applyFont="1" applyFill="1" applyBorder="1" applyAlignment="1">
      <alignment horizontal="center"/>
    </xf>
    <xf numFmtId="180" fontId="6" fillId="15" borderId="27" xfId="63" applyFont="1" applyFill="1" applyBorder="1"/>
    <xf numFmtId="180" fontId="8" fillId="15" borderId="27" xfId="63" applyFont="1" applyFill="1" applyBorder="1"/>
    <xf numFmtId="0" fontId="6" fillId="0" borderId="13" xfId="80" applyFont="1" applyBorder="1"/>
    <xf numFmtId="0" fontId="6" fillId="0" borderId="14" xfId="80" applyFont="1" applyBorder="1"/>
    <xf numFmtId="0" fontId="6" fillId="0" borderId="14" xfId="80" applyFont="1" applyBorder="1" applyAlignment="1">
      <alignment horizontal="center"/>
    </xf>
    <xf numFmtId="180" fontId="6" fillId="0" borderId="14" xfId="63" applyFont="1" applyFill="1" applyBorder="1"/>
    <xf numFmtId="180" fontId="8" fillId="0" borderId="14" xfId="63" applyFont="1" applyFill="1" applyBorder="1"/>
    <xf numFmtId="0" fontId="6" fillId="0" borderId="23" xfId="80" applyFont="1" applyBorder="1"/>
    <xf numFmtId="0" fontId="6" fillId="0" borderId="0" xfId="80" applyFont="1" applyAlignment="1">
      <alignment horizontal="center"/>
    </xf>
    <xf numFmtId="0" fontId="33" fillId="0" borderId="0" xfId="80" applyFont="1"/>
    <xf numFmtId="0" fontId="33" fillId="0" borderId="23" xfId="80" applyFont="1" applyBorder="1"/>
    <xf numFmtId="0" fontId="33" fillId="0" borderId="0" xfId="80" applyFont="1" applyAlignment="1">
      <alignment horizontal="center"/>
    </xf>
    <xf numFmtId="180" fontId="33" fillId="0" borderId="0" xfId="63" applyFont="1" applyFill="1" applyBorder="1"/>
    <xf numFmtId="180" fontId="11" fillId="0" borderId="0" xfId="63" applyFont="1" applyFill="1" applyBorder="1"/>
    <xf numFmtId="0" fontId="33" fillId="0" borderId="16" xfId="80" applyFont="1" applyBorder="1"/>
    <xf numFmtId="0" fontId="33" fillId="0" borderId="17" xfId="77" applyFont="1" applyBorder="1"/>
    <xf numFmtId="0" fontId="33" fillId="0" borderId="17" xfId="80" applyFont="1" applyBorder="1"/>
    <xf numFmtId="0" fontId="33" fillId="0" borderId="17" xfId="80" applyFont="1" applyBorder="1" applyAlignment="1">
      <alignment horizontal="center"/>
    </xf>
    <xf numFmtId="180" fontId="33" fillId="0" borderId="17" xfId="63" applyFont="1" applyFill="1" applyBorder="1"/>
    <xf numFmtId="180" fontId="11" fillId="0" borderId="17" xfId="63" applyFont="1" applyFill="1" applyBorder="1"/>
    <xf numFmtId="180" fontId="33" fillId="0" borderId="0" xfId="63" applyFont="1" applyFill="1"/>
    <xf numFmtId="180" fontId="11" fillId="0" borderId="0" xfId="63" applyFont="1" applyFill="1"/>
    <xf numFmtId="180" fontId="48" fillId="0" borderId="31" xfId="63" applyFont="1" applyFill="1" applyBorder="1"/>
    <xf numFmtId="180" fontId="48" fillId="0" borderId="27" xfId="63" applyFont="1" applyFill="1" applyBorder="1"/>
    <xf numFmtId="180" fontId="11" fillId="0" borderId="27" xfId="63" applyFont="1" applyFill="1" applyBorder="1"/>
    <xf numFmtId="180" fontId="33" fillId="0" borderId="14" xfId="63" applyFont="1" applyFill="1" applyBorder="1"/>
    <xf numFmtId="180" fontId="6" fillId="0" borderId="0" xfId="63" applyFont="1" applyFill="1"/>
    <xf numFmtId="41" fontId="10" fillId="0" borderId="0" xfId="59" applyFont="1"/>
    <xf numFmtId="41" fontId="10" fillId="0" borderId="0" xfId="72" applyNumberFormat="1" applyFont="1"/>
    <xf numFmtId="180" fontId="8" fillId="0" borderId="0" xfId="72" applyNumberFormat="1" applyFont="1"/>
    <xf numFmtId="180" fontId="33" fillId="0" borderId="15" xfId="63" applyFont="1" applyFill="1" applyBorder="1"/>
    <xf numFmtId="180" fontId="6" fillId="0" borderId="31" xfId="63" applyFont="1" applyFill="1" applyBorder="1"/>
    <xf numFmtId="180" fontId="33" fillId="0" borderId="31" xfId="63" applyFont="1" applyFill="1" applyBorder="1"/>
    <xf numFmtId="180" fontId="33" fillId="0" borderId="18" xfId="63" applyFont="1" applyFill="1" applyBorder="1"/>
    <xf numFmtId="0" fontId="34" fillId="19" borderId="24" xfId="51" applyFont="1" applyFill="1" applyBorder="1" applyAlignment="1">
      <alignment horizontal="center" vertical="center" wrapText="1"/>
    </xf>
    <xf numFmtId="0" fontId="34" fillId="19" borderId="32" xfId="51" applyFont="1" applyFill="1" applyBorder="1" applyAlignment="1">
      <alignment horizontal="center" vertical="center" wrapText="1"/>
    </xf>
    <xf numFmtId="0" fontId="34" fillId="19" borderId="27" xfId="51" applyFont="1" applyFill="1" applyBorder="1" applyAlignment="1">
      <alignment horizontal="center" vertical="center" wrapText="1"/>
    </xf>
    <xf numFmtId="0" fontId="1" fillId="3" borderId="1" xfId="0" applyFont="1" applyFill="1"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0" fillId="0" borderId="0" xfId="0" quotePrefix="1"/>
    <xf numFmtId="0" fontId="32" fillId="0" borderId="0" xfId="51" applyFont="1" applyAlignment="1" quotePrefix="1">
      <alignment horizontal="left"/>
    </xf>
  </cellXfs>
  <cellStyles count="85">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Normal 106 2 2" xfId="20"/>
    <cellStyle name="Comma 131 2" xfId="21"/>
    <cellStyle name="Heading 4" xfId="22" builtinId="19"/>
    <cellStyle name="Input" xfId="23" builtinId="20"/>
    <cellStyle name="60% - Accent3" xfId="24" builtinId="40"/>
    <cellStyle name="Good" xfId="25" builtinId="26"/>
    <cellStyle name="Output" xfId="26" builtinId="21"/>
    <cellStyle name="20% - Accent1" xfId="27" builtinId="30"/>
    <cellStyle name="Calculation" xfId="28" builtinId="22"/>
    <cellStyle name="Linked Cell" xfId="29" builtinId="24"/>
    <cellStyle name="Total" xfId="30" builtinId="25"/>
    <cellStyle name="Bad" xfId="31" builtinId="27"/>
    <cellStyle name="Neutral" xfId="32" builtinId="28"/>
    <cellStyle name="Accent1" xfId="33" builtinId="29"/>
    <cellStyle name="20% - Accent5" xfId="34" builtinId="46"/>
    <cellStyle name="60% - Accent1" xfId="35" builtinId="32"/>
    <cellStyle name="Comma [0] 14 11" xfId="36"/>
    <cellStyle name="Accent2" xfId="37" builtinId="33"/>
    <cellStyle name="20% - Accent2" xfId="38" builtinId="34"/>
    <cellStyle name="20% - Accent6" xfId="39" builtinId="50"/>
    <cellStyle name="60% - Accent2" xfId="40" builtinId="36"/>
    <cellStyle name="Accent3" xfId="41" builtinId="37"/>
    <cellStyle name="Comma [0] 13" xfId="42"/>
    <cellStyle name="20% - Accent3" xfId="43" builtinId="38"/>
    <cellStyle name="Accent4" xfId="44" builtinId="41"/>
    <cellStyle name="20% - Accent4" xfId="45" builtinId="42"/>
    <cellStyle name="40% - Accent4" xfId="46" builtinId="43"/>
    <cellStyle name="Accent5" xfId="47" builtinId="45"/>
    <cellStyle name="Comma [0] 2 2" xfId="48"/>
    <cellStyle name="40% - Accent5" xfId="49" builtinId="47"/>
    <cellStyle name="60% - Accent5" xfId="50" builtinId="48"/>
    <cellStyle name="Normal_Sheet2" xfId="51"/>
    <cellStyle name="Comma 10 23" xfId="52"/>
    <cellStyle name="Accent6" xfId="53" builtinId="49"/>
    <cellStyle name="Comma [0] 2 3" xfId="54"/>
    <cellStyle name="40% - Accent6" xfId="55" builtinId="51"/>
    <cellStyle name="60% - Accent6" xfId="56" builtinId="52"/>
    <cellStyle name="Comma [0] 11 2 3" xfId="57"/>
    <cellStyle name="Comma [0] 18 19" xfId="58"/>
    <cellStyle name="Comma [0] 2" xfId="59"/>
    <cellStyle name="Comma 2" xfId="60"/>
    <cellStyle name="Comma [0] 2 10" xfId="61"/>
    <cellStyle name="Comma [0] 2 2 54" xfId="62"/>
    <cellStyle name="Comma [0] 32" xfId="63"/>
    <cellStyle name="Comma [0] 2 5 2" xfId="64"/>
    <cellStyle name="Normal 3 42" xfId="65"/>
    <cellStyle name="Comma [0] 32 2 2" xfId="66"/>
    <cellStyle name="Comma 21 2" xfId="67"/>
    <cellStyle name="Normal 29 2" xfId="68"/>
    <cellStyle name="Comma 3" xfId="69"/>
    <cellStyle name="Normal 103 2" xfId="70"/>
    <cellStyle name="Normal 106" xfId="71"/>
    <cellStyle name="Normal 2" xfId="72"/>
    <cellStyle name="Normal 2 10" xfId="73"/>
    <cellStyle name="Normal 2 2 38" xfId="74"/>
    <cellStyle name="Normal 89" xfId="75"/>
    <cellStyle name="Normal 97" xfId="76"/>
    <cellStyle name="Normal 98" xfId="77"/>
    <cellStyle name="Normal_2.Surya Swara Mediatama konsolidasi 31 Des 2008_ari 2" xfId="78"/>
    <cellStyle name="Normal_WP Jayakarta Bandung 31Des2010 2" xfId="79"/>
    <cellStyle name="Normal_WPL" xfId="80"/>
    <cellStyle name="Percent 17" xfId="81"/>
    <cellStyle name="Percent 2" xfId="82"/>
    <cellStyle name="Percent 2 2 53" xfId="83"/>
    <cellStyle name="S7 6" xfId="84"/>
  </cellStyles>
  <tableStyles count="0" defaultTableStyle="TableStyleMedium2" defaultPivotStyle="PivotStyleLight16"/>
  <colors>
    <mruColors>
      <color rgb="0099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externalLink" Target="externalLinks/externalLink78.xml"/><Relationship Id="rId98" Type="http://schemas.openxmlformats.org/officeDocument/2006/relationships/externalLink" Target="externalLinks/externalLink77.xml"/><Relationship Id="rId97" Type="http://schemas.openxmlformats.org/officeDocument/2006/relationships/externalLink" Target="externalLinks/externalLink76.xml"/><Relationship Id="rId96" Type="http://schemas.openxmlformats.org/officeDocument/2006/relationships/externalLink" Target="externalLinks/externalLink75.xml"/><Relationship Id="rId95" Type="http://schemas.openxmlformats.org/officeDocument/2006/relationships/externalLink" Target="externalLinks/externalLink74.xml"/><Relationship Id="rId94" Type="http://schemas.openxmlformats.org/officeDocument/2006/relationships/externalLink" Target="externalLinks/externalLink73.xml"/><Relationship Id="rId93" Type="http://schemas.openxmlformats.org/officeDocument/2006/relationships/externalLink" Target="externalLinks/externalLink72.xml"/><Relationship Id="rId92" Type="http://schemas.openxmlformats.org/officeDocument/2006/relationships/externalLink" Target="externalLinks/externalLink71.xml"/><Relationship Id="rId91" Type="http://schemas.openxmlformats.org/officeDocument/2006/relationships/externalLink" Target="externalLinks/externalLink70.xml"/><Relationship Id="rId90" Type="http://schemas.openxmlformats.org/officeDocument/2006/relationships/externalLink" Target="externalLinks/externalLink69.xml"/><Relationship Id="rId9" Type="http://schemas.openxmlformats.org/officeDocument/2006/relationships/worksheet" Target="worksheets/sheet9.xml"/><Relationship Id="rId89" Type="http://schemas.openxmlformats.org/officeDocument/2006/relationships/externalLink" Target="externalLinks/externalLink68.xml"/><Relationship Id="rId88" Type="http://schemas.openxmlformats.org/officeDocument/2006/relationships/externalLink" Target="externalLinks/externalLink67.xml"/><Relationship Id="rId87" Type="http://schemas.openxmlformats.org/officeDocument/2006/relationships/externalLink" Target="externalLinks/externalLink66.xml"/><Relationship Id="rId86" Type="http://schemas.openxmlformats.org/officeDocument/2006/relationships/externalLink" Target="externalLinks/externalLink65.xml"/><Relationship Id="rId85" Type="http://schemas.openxmlformats.org/officeDocument/2006/relationships/externalLink" Target="externalLinks/externalLink64.xml"/><Relationship Id="rId84" Type="http://schemas.openxmlformats.org/officeDocument/2006/relationships/externalLink" Target="externalLinks/externalLink63.xml"/><Relationship Id="rId83" Type="http://schemas.openxmlformats.org/officeDocument/2006/relationships/externalLink" Target="externalLinks/externalLink62.xml"/><Relationship Id="rId82" Type="http://schemas.openxmlformats.org/officeDocument/2006/relationships/externalLink" Target="externalLinks/externalLink61.xml"/><Relationship Id="rId81" Type="http://schemas.openxmlformats.org/officeDocument/2006/relationships/externalLink" Target="externalLinks/externalLink60.xml"/><Relationship Id="rId80" Type="http://schemas.openxmlformats.org/officeDocument/2006/relationships/externalLink" Target="externalLinks/externalLink59.xml"/><Relationship Id="rId8" Type="http://schemas.openxmlformats.org/officeDocument/2006/relationships/worksheet" Target="worksheets/sheet8.xml"/><Relationship Id="rId79" Type="http://schemas.openxmlformats.org/officeDocument/2006/relationships/externalLink" Target="externalLinks/externalLink58.xml"/><Relationship Id="rId78" Type="http://schemas.openxmlformats.org/officeDocument/2006/relationships/externalLink" Target="externalLinks/externalLink57.xml"/><Relationship Id="rId77" Type="http://schemas.openxmlformats.org/officeDocument/2006/relationships/externalLink" Target="externalLinks/externalLink56.xml"/><Relationship Id="rId76" Type="http://schemas.openxmlformats.org/officeDocument/2006/relationships/externalLink" Target="externalLinks/externalLink55.xml"/><Relationship Id="rId75" Type="http://schemas.openxmlformats.org/officeDocument/2006/relationships/externalLink" Target="externalLinks/externalLink54.xml"/><Relationship Id="rId74" Type="http://schemas.openxmlformats.org/officeDocument/2006/relationships/externalLink" Target="externalLinks/externalLink53.xml"/><Relationship Id="rId73" Type="http://schemas.openxmlformats.org/officeDocument/2006/relationships/externalLink" Target="externalLinks/externalLink52.xml"/><Relationship Id="rId72" Type="http://schemas.openxmlformats.org/officeDocument/2006/relationships/externalLink" Target="externalLinks/externalLink51.xml"/><Relationship Id="rId71" Type="http://schemas.openxmlformats.org/officeDocument/2006/relationships/externalLink" Target="externalLinks/externalLink50.xml"/><Relationship Id="rId70" Type="http://schemas.openxmlformats.org/officeDocument/2006/relationships/externalLink" Target="externalLinks/externalLink49.xml"/><Relationship Id="rId7" Type="http://schemas.openxmlformats.org/officeDocument/2006/relationships/worksheet" Target="worksheets/sheet7.xml"/><Relationship Id="rId69" Type="http://schemas.openxmlformats.org/officeDocument/2006/relationships/externalLink" Target="externalLinks/externalLink48.xml"/><Relationship Id="rId68" Type="http://schemas.openxmlformats.org/officeDocument/2006/relationships/externalLink" Target="externalLinks/externalLink47.xml"/><Relationship Id="rId67" Type="http://schemas.openxmlformats.org/officeDocument/2006/relationships/externalLink" Target="externalLinks/externalLink46.xml"/><Relationship Id="rId66" Type="http://schemas.openxmlformats.org/officeDocument/2006/relationships/externalLink" Target="externalLinks/externalLink45.xml"/><Relationship Id="rId65" Type="http://schemas.openxmlformats.org/officeDocument/2006/relationships/externalLink" Target="externalLinks/externalLink44.xml"/><Relationship Id="rId64" Type="http://schemas.openxmlformats.org/officeDocument/2006/relationships/externalLink" Target="externalLinks/externalLink43.xml"/><Relationship Id="rId63" Type="http://schemas.openxmlformats.org/officeDocument/2006/relationships/externalLink" Target="externalLinks/externalLink42.xml"/><Relationship Id="rId62" Type="http://schemas.openxmlformats.org/officeDocument/2006/relationships/externalLink" Target="externalLinks/externalLink41.xml"/><Relationship Id="rId61" Type="http://schemas.openxmlformats.org/officeDocument/2006/relationships/externalLink" Target="externalLinks/externalLink40.xml"/><Relationship Id="rId60" Type="http://schemas.openxmlformats.org/officeDocument/2006/relationships/externalLink" Target="externalLinks/externalLink39.xml"/><Relationship Id="rId6" Type="http://schemas.openxmlformats.org/officeDocument/2006/relationships/worksheet" Target="worksheets/sheet6.xml"/><Relationship Id="rId59" Type="http://schemas.openxmlformats.org/officeDocument/2006/relationships/externalLink" Target="externalLinks/externalLink38.xml"/><Relationship Id="rId58" Type="http://schemas.openxmlformats.org/officeDocument/2006/relationships/externalLink" Target="externalLinks/externalLink37.xml"/><Relationship Id="rId57" Type="http://schemas.openxmlformats.org/officeDocument/2006/relationships/externalLink" Target="externalLinks/externalLink36.xml"/><Relationship Id="rId56" Type="http://schemas.openxmlformats.org/officeDocument/2006/relationships/externalLink" Target="externalLinks/externalLink35.xml"/><Relationship Id="rId55" Type="http://schemas.openxmlformats.org/officeDocument/2006/relationships/externalLink" Target="externalLinks/externalLink34.xml"/><Relationship Id="rId54" Type="http://schemas.openxmlformats.org/officeDocument/2006/relationships/externalLink" Target="externalLinks/externalLink33.xml"/><Relationship Id="rId53" Type="http://schemas.openxmlformats.org/officeDocument/2006/relationships/externalLink" Target="externalLinks/externalLink32.xml"/><Relationship Id="rId52" Type="http://schemas.openxmlformats.org/officeDocument/2006/relationships/externalLink" Target="externalLinks/externalLink31.xml"/><Relationship Id="rId51" Type="http://schemas.openxmlformats.org/officeDocument/2006/relationships/externalLink" Target="externalLinks/externalLink30.xml"/><Relationship Id="rId50" Type="http://schemas.openxmlformats.org/officeDocument/2006/relationships/externalLink" Target="externalLinks/externalLink29.xml"/><Relationship Id="rId5" Type="http://schemas.openxmlformats.org/officeDocument/2006/relationships/worksheet" Target="worksheets/sheet5.xml"/><Relationship Id="rId49" Type="http://schemas.openxmlformats.org/officeDocument/2006/relationships/externalLink" Target="externalLinks/externalLink28.xml"/><Relationship Id="rId48" Type="http://schemas.openxmlformats.org/officeDocument/2006/relationships/externalLink" Target="externalLinks/externalLink27.xml"/><Relationship Id="rId47" Type="http://schemas.openxmlformats.org/officeDocument/2006/relationships/externalLink" Target="externalLinks/externalLink26.xml"/><Relationship Id="rId46" Type="http://schemas.openxmlformats.org/officeDocument/2006/relationships/externalLink" Target="externalLinks/externalLink25.xml"/><Relationship Id="rId45" Type="http://schemas.openxmlformats.org/officeDocument/2006/relationships/externalLink" Target="externalLinks/externalLink24.xml"/><Relationship Id="rId44" Type="http://schemas.openxmlformats.org/officeDocument/2006/relationships/externalLink" Target="externalLinks/externalLink23.xml"/><Relationship Id="rId43" Type="http://schemas.openxmlformats.org/officeDocument/2006/relationships/externalLink" Target="externalLinks/externalLink22.xml"/><Relationship Id="rId42" Type="http://schemas.openxmlformats.org/officeDocument/2006/relationships/externalLink" Target="externalLinks/externalLink21.xml"/><Relationship Id="rId41" Type="http://schemas.openxmlformats.org/officeDocument/2006/relationships/externalLink" Target="externalLinks/externalLink20.xml"/><Relationship Id="rId40" Type="http://schemas.openxmlformats.org/officeDocument/2006/relationships/externalLink" Target="externalLinks/externalLink19.xml"/><Relationship Id="rId4" Type="http://schemas.openxmlformats.org/officeDocument/2006/relationships/worksheet" Target="worksheets/sheet4.xml"/><Relationship Id="rId39" Type="http://schemas.openxmlformats.org/officeDocument/2006/relationships/externalLink" Target="externalLinks/externalLink18.xml"/><Relationship Id="rId38" Type="http://schemas.openxmlformats.org/officeDocument/2006/relationships/externalLink" Target="externalLinks/externalLink17.xml"/><Relationship Id="rId37" Type="http://schemas.openxmlformats.org/officeDocument/2006/relationships/externalLink" Target="externalLinks/externalLink16.xml"/><Relationship Id="rId36" Type="http://schemas.openxmlformats.org/officeDocument/2006/relationships/externalLink" Target="externalLinks/externalLink15.xml"/><Relationship Id="rId35" Type="http://schemas.openxmlformats.org/officeDocument/2006/relationships/externalLink" Target="externalLinks/externalLink14.xml"/><Relationship Id="rId34" Type="http://schemas.openxmlformats.org/officeDocument/2006/relationships/externalLink" Target="externalLinks/externalLink13.xml"/><Relationship Id="rId33" Type="http://schemas.openxmlformats.org/officeDocument/2006/relationships/externalLink" Target="externalLinks/externalLink12.xml"/><Relationship Id="rId32" Type="http://schemas.openxmlformats.org/officeDocument/2006/relationships/externalLink" Target="externalLinks/externalLink11.xml"/><Relationship Id="rId31" Type="http://schemas.openxmlformats.org/officeDocument/2006/relationships/externalLink" Target="externalLinks/externalLink10.xml"/><Relationship Id="rId30" Type="http://schemas.openxmlformats.org/officeDocument/2006/relationships/externalLink" Target="externalLinks/externalLink9.xml"/><Relationship Id="rId3" Type="http://schemas.openxmlformats.org/officeDocument/2006/relationships/worksheet" Target="worksheets/sheet3.xml"/><Relationship Id="rId29" Type="http://schemas.openxmlformats.org/officeDocument/2006/relationships/externalLink" Target="externalLinks/externalLink8.xml"/><Relationship Id="rId28" Type="http://schemas.openxmlformats.org/officeDocument/2006/relationships/externalLink" Target="externalLinks/externalLink7.xml"/><Relationship Id="rId27" Type="http://schemas.openxmlformats.org/officeDocument/2006/relationships/externalLink" Target="externalLinks/externalLink6.xml"/><Relationship Id="rId26" Type="http://schemas.openxmlformats.org/officeDocument/2006/relationships/externalLink" Target="externalLinks/externalLink5.xml"/><Relationship Id="rId25" Type="http://schemas.openxmlformats.org/officeDocument/2006/relationships/externalLink" Target="externalLinks/externalLink4.xml"/><Relationship Id="rId24" Type="http://schemas.openxmlformats.org/officeDocument/2006/relationships/externalLink" Target="externalLinks/externalLink3.xml"/><Relationship Id="rId23" Type="http://schemas.openxmlformats.org/officeDocument/2006/relationships/externalLink" Target="externalLinks/externalLink2.xml"/><Relationship Id="rId22" Type="http://schemas.openxmlformats.org/officeDocument/2006/relationships/externalLink" Target="externalLinks/externalLink1.xml"/><Relationship Id="rId21" Type="http://schemas.openxmlformats.org/officeDocument/2006/relationships/worksheet" Target="worksheets/sheet21.xml"/><Relationship Id="rId204" Type="http://schemas.openxmlformats.org/officeDocument/2006/relationships/sharedStrings" Target="sharedStrings.xml"/><Relationship Id="rId203" Type="http://schemas.openxmlformats.org/officeDocument/2006/relationships/styles" Target="styles.xml"/><Relationship Id="rId202" Type="http://schemas.openxmlformats.org/officeDocument/2006/relationships/theme" Target="theme/theme1.xml"/><Relationship Id="rId201" Type="http://schemas.openxmlformats.org/officeDocument/2006/relationships/externalLink" Target="externalLinks/externalLink180.xml"/><Relationship Id="rId200" Type="http://schemas.openxmlformats.org/officeDocument/2006/relationships/externalLink" Target="externalLinks/externalLink179.xml"/><Relationship Id="rId20" Type="http://schemas.openxmlformats.org/officeDocument/2006/relationships/worksheet" Target="worksheets/sheet20.xml"/><Relationship Id="rId2" Type="http://schemas.openxmlformats.org/officeDocument/2006/relationships/worksheet" Target="worksheets/sheet2.xml"/><Relationship Id="rId199" Type="http://schemas.openxmlformats.org/officeDocument/2006/relationships/externalLink" Target="externalLinks/externalLink178.xml"/><Relationship Id="rId198" Type="http://schemas.openxmlformats.org/officeDocument/2006/relationships/externalLink" Target="externalLinks/externalLink177.xml"/><Relationship Id="rId197" Type="http://schemas.openxmlformats.org/officeDocument/2006/relationships/externalLink" Target="externalLinks/externalLink176.xml"/><Relationship Id="rId196" Type="http://schemas.openxmlformats.org/officeDocument/2006/relationships/externalLink" Target="externalLinks/externalLink175.xml"/><Relationship Id="rId195" Type="http://schemas.openxmlformats.org/officeDocument/2006/relationships/externalLink" Target="externalLinks/externalLink174.xml"/><Relationship Id="rId194" Type="http://schemas.openxmlformats.org/officeDocument/2006/relationships/externalLink" Target="externalLinks/externalLink173.xml"/><Relationship Id="rId193" Type="http://schemas.openxmlformats.org/officeDocument/2006/relationships/externalLink" Target="externalLinks/externalLink172.xml"/><Relationship Id="rId192" Type="http://schemas.openxmlformats.org/officeDocument/2006/relationships/externalLink" Target="externalLinks/externalLink171.xml"/><Relationship Id="rId191" Type="http://schemas.openxmlformats.org/officeDocument/2006/relationships/externalLink" Target="externalLinks/externalLink170.xml"/><Relationship Id="rId190" Type="http://schemas.openxmlformats.org/officeDocument/2006/relationships/externalLink" Target="externalLinks/externalLink169.xml"/><Relationship Id="rId19" Type="http://schemas.openxmlformats.org/officeDocument/2006/relationships/worksheet" Target="worksheets/sheet19.xml"/><Relationship Id="rId189" Type="http://schemas.openxmlformats.org/officeDocument/2006/relationships/externalLink" Target="externalLinks/externalLink168.xml"/><Relationship Id="rId188" Type="http://schemas.openxmlformats.org/officeDocument/2006/relationships/externalLink" Target="externalLinks/externalLink167.xml"/><Relationship Id="rId187" Type="http://schemas.openxmlformats.org/officeDocument/2006/relationships/externalLink" Target="externalLinks/externalLink166.xml"/><Relationship Id="rId186" Type="http://schemas.openxmlformats.org/officeDocument/2006/relationships/externalLink" Target="externalLinks/externalLink165.xml"/><Relationship Id="rId185" Type="http://schemas.openxmlformats.org/officeDocument/2006/relationships/externalLink" Target="externalLinks/externalLink164.xml"/><Relationship Id="rId184" Type="http://schemas.openxmlformats.org/officeDocument/2006/relationships/externalLink" Target="externalLinks/externalLink163.xml"/><Relationship Id="rId183" Type="http://schemas.openxmlformats.org/officeDocument/2006/relationships/externalLink" Target="externalLinks/externalLink162.xml"/><Relationship Id="rId182" Type="http://schemas.openxmlformats.org/officeDocument/2006/relationships/externalLink" Target="externalLinks/externalLink161.xml"/><Relationship Id="rId181" Type="http://schemas.openxmlformats.org/officeDocument/2006/relationships/externalLink" Target="externalLinks/externalLink160.xml"/><Relationship Id="rId180" Type="http://schemas.openxmlformats.org/officeDocument/2006/relationships/externalLink" Target="externalLinks/externalLink159.xml"/><Relationship Id="rId18" Type="http://schemas.openxmlformats.org/officeDocument/2006/relationships/worksheet" Target="worksheets/sheet18.xml"/><Relationship Id="rId179" Type="http://schemas.openxmlformats.org/officeDocument/2006/relationships/externalLink" Target="externalLinks/externalLink158.xml"/><Relationship Id="rId178" Type="http://schemas.openxmlformats.org/officeDocument/2006/relationships/externalLink" Target="externalLinks/externalLink157.xml"/><Relationship Id="rId177" Type="http://schemas.openxmlformats.org/officeDocument/2006/relationships/externalLink" Target="externalLinks/externalLink156.xml"/><Relationship Id="rId176" Type="http://schemas.openxmlformats.org/officeDocument/2006/relationships/externalLink" Target="externalLinks/externalLink155.xml"/><Relationship Id="rId175" Type="http://schemas.openxmlformats.org/officeDocument/2006/relationships/externalLink" Target="externalLinks/externalLink154.xml"/><Relationship Id="rId174" Type="http://schemas.openxmlformats.org/officeDocument/2006/relationships/externalLink" Target="externalLinks/externalLink153.xml"/><Relationship Id="rId173" Type="http://schemas.openxmlformats.org/officeDocument/2006/relationships/externalLink" Target="externalLinks/externalLink152.xml"/><Relationship Id="rId172" Type="http://schemas.openxmlformats.org/officeDocument/2006/relationships/externalLink" Target="externalLinks/externalLink151.xml"/><Relationship Id="rId171" Type="http://schemas.openxmlformats.org/officeDocument/2006/relationships/externalLink" Target="externalLinks/externalLink150.xml"/><Relationship Id="rId170" Type="http://schemas.openxmlformats.org/officeDocument/2006/relationships/externalLink" Target="externalLinks/externalLink149.xml"/><Relationship Id="rId17" Type="http://schemas.openxmlformats.org/officeDocument/2006/relationships/worksheet" Target="worksheets/sheet17.xml"/><Relationship Id="rId169" Type="http://schemas.openxmlformats.org/officeDocument/2006/relationships/externalLink" Target="externalLinks/externalLink148.xml"/><Relationship Id="rId168" Type="http://schemas.openxmlformats.org/officeDocument/2006/relationships/externalLink" Target="externalLinks/externalLink147.xml"/><Relationship Id="rId167" Type="http://schemas.openxmlformats.org/officeDocument/2006/relationships/externalLink" Target="externalLinks/externalLink146.xml"/><Relationship Id="rId166" Type="http://schemas.openxmlformats.org/officeDocument/2006/relationships/externalLink" Target="externalLinks/externalLink145.xml"/><Relationship Id="rId165" Type="http://schemas.openxmlformats.org/officeDocument/2006/relationships/externalLink" Target="externalLinks/externalLink144.xml"/><Relationship Id="rId164" Type="http://schemas.openxmlformats.org/officeDocument/2006/relationships/externalLink" Target="externalLinks/externalLink143.xml"/><Relationship Id="rId163" Type="http://schemas.openxmlformats.org/officeDocument/2006/relationships/externalLink" Target="externalLinks/externalLink142.xml"/><Relationship Id="rId162" Type="http://schemas.openxmlformats.org/officeDocument/2006/relationships/externalLink" Target="externalLinks/externalLink141.xml"/><Relationship Id="rId161" Type="http://schemas.openxmlformats.org/officeDocument/2006/relationships/externalLink" Target="externalLinks/externalLink140.xml"/><Relationship Id="rId160" Type="http://schemas.openxmlformats.org/officeDocument/2006/relationships/externalLink" Target="externalLinks/externalLink139.xml"/><Relationship Id="rId16" Type="http://schemas.openxmlformats.org/officeDocument/2006/relationships/worksheet" Target="worksheets/sheet16.xml"/><Relationship Id="rId159" Type="http://schemas.openxmlformats.org/officeDocument/2006/relationships/externalLink" Target="externalLinks/externalLink138.xml"/><Relationship Id="rId158" Type="http://schemas.openxmlformats.org/officeDocument/2006/relationships/externalLink" Target="externalLinks/externalLink137.xml"/><Relationship Id="rId157" Type="http://schemas.openxmlformats.org/officeDocument/2006/relationships/externalLink" Target="externalLinks/externalLink136.xml"/><Relationship Id="rId156" Type="http://schemas.openxmlformats.org/officeDocument/2006/relationships/externalLink" Target="externalLinks/externalLink135.xml"/><Relationship Id="rId155" Type="http://schemas.openxmlformats.org/officeDocument/2006/relationships/externalLink" Target="externalLinks/externalLink134.xml"/><Relationship Id="rId154" Type="http://schemas.openxmlformats.org/officeDocument/2006/relationships/externalLink" Target="externalLinks/externalLink133.xml"/><Relationship Id="rId153" Type="http://schemas.openxmlformats.org/officeDocument/2006/relationships/externalLink" Target="externalLinks/externalLink132.xml"/><Relationship Id="rId152" Type="http://schemas.openxmlformats.org/officeDocument/2006/relationships/externalLink" Target="externalLinks/externalLink131.xml"/><Relationship Id="rId151" Type="http://schemas.openxmlformats.org/officeDocument/2006/relationships/externalLink" Target="externalLinks/externalLink130.xml"/><Relationship Id="rId150" Type="http://schemas.openxmlformats.org/officeDocument/2006/relationships/externalLink" Target="externalLinks/externalLink129.xml"/><Relationship Id="rId15" Type="http://schemas.openxmlformats.org/officeDocument/2006/relationships/worksheet" Target="worksheets/sheet15.xml"/><Relationship Id="rId149" Type="http://schemas.openxmlformats.org/officeDocument/2006/relationships/externalLink" Target="externalLinks/externalLink128.xml"/><Relationship Id="rId148" Type="http://schemas.openxmlformats.org/officeDocument/2006/relationships/externalLink" Target="externalLinks/externalLink127.xml"/><Relationship Id="rId147" Type="http://schemas.openxmlformats.org/officeDocument/2006/relationships/externalLink" Target="externalLinks/externalLink126.xml"/><Relationship Id="rId146" Type="http://schemas.openxmlformats.org/officeDocument/2006/relationships/externalLink" Target="externalLinks/externalLink125.xml"/><Relationship Id="rId145" Type="http://schemas.openxmlformats.org/officeDocument/2006/relationships/externalLink" Target="externalLinks/externalLink124.xml"/><Relationship Id="rId144" Type="http://schemas.openxmlformats.org/officeDocument/2006/relationships/externalLink" Target="externalLinks/externalLink123.xml"/><Relationship Id="rId143" Type="http://schemas.openxmlformats.org/officeDocument/2006/relationships/externalLink" Target="externalLinks/externalLink122.xml"/><Relationship Id="rId142" Type="http://schemas.openxmlformats.org/officeDocument/2006/relationships/externalLink" Target="externalLinks/externalLink121.xml"/><Relationship Id="rId141" Type="http://schemas.openxmlformats.org/officeDocument/2006/relationships/externalLink" Target="externalLinks/externalLink120.xml"/><Relationship Id="rId140" Type="http://schemas.openxmlformats.org/officeDocument/2006/relationships/externalLink" Target="externalLinks/externalLink119.xml"/><Relationship Id="rId14" Type="http://schemas.openxmlformats.org/officeDocument/2006/relationships/worksheet" Target="worksheets/sheet14.xml"/><Relationship Id="rId139" Type="http://schemas.openxmlformats.org/officeDocument/2006/relationships/externalLink" Target="externalLinks/externalLink118.xml"/><Relationship Id="rId138" Type="http://schemas.openxmlformats.org/officeDocument/2006/relationships/externalLink" Target="externalLinks/externalLink117.xml"/><Relationship Id="rId137" Type="http://schemas.openxmlformats.org/officeDocument/2006/relationships/externalLink" Target="externalLinks/externalLink116.xml"/><Relationship Id="rId136" Type="http://schemas.openxmlformats.org/officeDocument/2006/relationships/externalLink" Target="externalLinks/externalLink115.xml"/><Relationship Id="rId135" Type="http://schemas.openxmlformats.org/officeDocument/2006/relationships/externalLink" Target="externalLinks/externalLink114.xml"/><Relationship Id="rId134" Type="http://schemas.openxmlformats.org/officeDocument/2006/relationships/externalLink" Target="externalLinks/externalLink113.xml"/><Relationship Id="rId133" Type="http://schemas.openxmlformats.org/officeDocument/2006/relationships/externalLink" Target="externalLinks/externalLink112.xml"/><Relationship Id="rId132" Type="http://schemas.openxmlformats.org/officeDocument/2006/relationships/externalLink" Target="externalLinks/externalLink111.xml"/><Relationship Id="rId131" Type="http://schemas.openxmlformats.org/officeDocument/2006/relationships/externalLink" Target="externalLinks/externalLink110.xml"/><Relationship Id="rId130" Type="http://schemas.openxmlformats.org/officeDocument/2006/relationships/externalLink" Target="externalLinks/externalLink109.xml"/><Relationship Id="rId13" Type="http://schemas.openxmlformats.org/officeDocument/2006/relationships/worksheet" Target="worksheets/sheet13.xml"/><Relationship Id="rId129" Type="http://schemas.openxmlformats.org/officeDocument/2006/relationships/externalLink" Target="externalLinks/externalLink108.xml"/><Relationship Id="rId128" Type="http://schemas.openxmlformats.org/officeDocument/2006/relationships/externalLink" Target="externalLinks/externalLink107.xml"/><Relationship Id="rId127" Type="http://schemas.openxmlformats.org/officeDocument/2006/relationships/externalLink" Target="externalLinks/externalLink106.xml"/><Relationship Id="rId126" Type="http://schemas.openxmlformats.org/officeDocument/2006/relationships/externalLink" Target="externalLinks/externalLink105.xml"/><Relationship Id="rId125" Type="http://schemas.openxmlformats.org/officeDocument/2006/relationships/externalLink" Target="externalLinks/externalLink104.xml"/><Relationship Id="rId124" Type="http://schemas.openxmlformats.org/officeDocument/2006/relationships/externalLink" Target="externalLinks/externalLink103.xml"/><Relationship Id="rId123" Type="http://schemas.openxmlformats.org/officeDocument/2006/relationships/externalLink" Target="externalLinks/externalLink102.xml"/><Relationship Id="rId122" Type="http://schemas.openxmlformats.org/officeDocument/2006/relationships/externalLink" Target="externalLinks/externalLink101.xml"/><Relationship Id="rId121" Type="http://schemas.openxmlformats.org/officeDocument/2006/relationships/externalLink" Target="externalLinks/externalLink100.xml"/><Relationship Id="rId120" Type="http://schemas.openxmlformats.org/officeDocument/2006/relationships/externalLink" Target="externalLinks/externalLink99.xml"/><Relationship Id="rId12" Type="http://schemas.openxmlformats.org/officeDocument/2006/relationships/worksheet" Target="worksheets/sheet12.xml"/><Relationship Id="rId119" Type="http://schemas.openxmlformats.org/officeDocument/2006/relationships/externalLink" Target="externalLinks/externalLink98.xml"/><Relationship Id="rId118" Type="http://schemas.openxmlformats.org/officeDocument/2006/relationships/externalLink" Target="externalLinks/externalLink97.xml"/><Relationship Id="rId117" Type="http://schemas.openxmlformats.org/officeDocument/2006/relationships/externalLink" Target="externalLinks/externalLink96.xml"/><Relationship Id="rId116" Type="http://schemas.openxmlformats.org/officeDocument/2006/relationships/externalLink" Target="externalLinks/externalLink95.xml"/><Relationship Id="rId115" Type="http://schemas.openxmlformats.org/officeDocument/2006/relationships/externalLink" Target="externalLinks/externalLink94.xml"/><Relationship Id="rId114" Type="http://schemas.openxmlformats.org/officeDocument/2006/relationships/externalLink" Target="externalLinks/externalLink93.xml"/><Relationship Id="rId113" Type="http://schemas.openxmlformats.org/officeDocument/2006/relationships/externalLink" Target="externalLinks/externalLink92.xml"/><Relationship Id="rId112" Type="http://schemas.openxmlformats.org/officeDocument/2006/relationships/externalLink" Target="externalLinks/externalLink91.xml"/><Relationship Id="rId111" Type="http://schemas.openxmlformats.org/officeDocument/2006/relationships/externalLink" Target="externalLinks/externalLink90.xml"/><Relationship Id="rId110" Type="http://schemas.openxmlformats.org/officeDocument/2006/relationships/externalLink" Target="externalLinks/externalLink89.xml"/><Relationship Id="rId11" Type="http://schemas.openxmlformats.org/officeDocument/2006/relationships/worksheet" Target="worksheets/sheet11.xml"/><Relationship Id="rId109" Type="http://schemas.openxmlformats.org/officeDocument/2006/relationships/externalLink" Target="externalLinks/externalLink88.xml"/><Relationship Id="rId108" Type="http://schemas.openxmlformats.org/officeDocument/2006/relationships/externalLink" Target="externalLinks/externalLink87.xml"/><Relationship Id="rId107" Type="http://schemas.openxmlformats.org/officeDocument/2006/relationships/externalLink" Target="externalLinks/externalLink86.xml"/><Relationship Id="rId106" Type="http://schemas.openxmlformats.org/officeDocument/2006/relationships/externalLink" Target="externalLinks/externalLink85.xml"/><Relationship Id="rId105" Type="http://schemas.openxmlformats.org/officeDocument/2006/relationships/externalLink" Target="externalLinks/externalLink84.xml"/><Relationship Id="rId104" Type="http://schemas.openxmlformats.org/officeDocument/2006/relationships/externalLink" Target="externalLinks/externalLink83.xml"/><Relationship Id="rId103" Type="http://schemas.openxmlformats.org/officeDocument/2006/relationships/externalLink" Target="externalLinks/externalLink82.xml"/><Relationship Id="rId102" Type="http://schemas.openxmlformats.org/officeDocument/2006/relationships/externalLink" Target="externalLinks/externalLink81.xml"/><Relationship Id="rId101" Type="http://schemas.openxmlformats.org/officeDocument/2006/relationships/externalLink" Target="externalLinks/externalLink80.xml"/><Relationship Id="rId100" Type="http://schemas.openxmlformats.org/officeDocument/2006/relationships/externalLink" Target="externalLinks/externalLink79.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S\Copy%20of%20Fin'l%20Model-11-FORECAST2008capacitydriven\Monthly%20Mode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alex.wreksoremboko\Local%20Settings\Temp\Documents%20and%20Settings\compaq\Local%20Settings\Temp\XXX.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imcak\Downloads\JK000753\aws\Documents%20and%20Settings\HENDHE1\My%20Documents\My%20Client\Audit%202002\REPORTS\REMEASUREMENT\TS-120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Laura\Fortune\ADWICIPTA\Documents%20and%20Settings\OGANIR\My%20Documents\My%20ClienTs\TAM\Worksheet%20NewTAM-Dec'03baru\cash-rikawu.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t_finance(12)\NTAM\LapKeu.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JK000753\aws\Documents%20and%20Settings\HENDHE1\My%20Documents\My%20Client\Audit%202002\REPORTS\REMEASUREMENT\TS-1202.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Wbs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Folder%20Group\F1%2012000\Quarter\1Q_97.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Documents%20and%20Settings\fitri%20sukarti\Desktop\fa-1102.xls"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Detail PL 2001 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My%20Work\Audit%20Client%202008\PT%20Indolakto\MyNote\Audit%20Client%202007\PT%20Indomilk\Indolakto-Pandaan\ABB\Laporan\Tahun%202007\2007%20-%20Juli\alwin\abb%2007\jan07\ABB\Laporan\Tahun%202005\2005-DESEMBER\ABB-LK2005-AUDITED.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My%20Work\Audit%20Client%202008\PT%20Indolakto\MyNote\Audit%20Client%202007\PT%20Indomilk\Indolakto-Pandaan\Budget\Budget_2008\Capex\CAPEX2008.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IC\IC.00\Data2_Rec\Insur_9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Financecontroller\Library\Mail%20Downloads\data\FIXED%20COST-KKPLANT\FIXEDCOST-JULY00.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I:\Documents%20and%20Settings\anna.susanna\My%20Documents\AnnasusannA\Client\2004\Intervet%20Indonesia\C-V%20+%20Reporting\CRA%20and%20work%20programme%20-%20PP&amp;E200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Financecontroller\Library\Mail%20Downloads\Documents%20and%20Settings\kaprsb0\Local%20Settings\Temporary%20Internet%20Files\OLK5\Material%20Price%20SRF04%20Assumptions%20KUJ.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Financecontroller\Library\Mail%20Downloads\Documents%20and%20Settings\kapwaw0\My%20Documents\ARI\SRF04%20Volume\OB%2005%20-%20material%20cost%20assumptions-(Revised).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FIS_REPORT\Data\DataBase_HarvFlush\HARVEST\HARV02.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Stake_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Financecontroller\Library\Mail%20Downloads\SHARED\TAX\Indra%20Setiawan\BRI\Form\CITR-2002.xls"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Sp_Wasco-120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Financecontroller\Library\Mail%20Downloads\Documents%20and%20Settings\kapfbm0\Local%20Settings\Temporary%20Internet%20Files\OLK11\FRF%2004%20Material%20Price%20Assumptions%20-%20DM%20(Phils)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F:\My%20Documents\Current%20Projects\Centra%20Pertiwi%20Bahari\Final%20Aug%202005\Projection2004.xls"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SRF2002-JQ VISCOUS.xls"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CITR.xls"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NOV2000.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unzipped\CITR_99_template\Marsall-EI-Revision.xls"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98CITR.xls"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Witholding Tax List CJI 2001.xls"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PRODUCTIVITY-OB 0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Financecontroller\Library\Mail%20Downloads\Documents%20and%20Settings\kapmxs4\Local%20Settings\Temporary%20Internet%20Files\OLK153\KUJ\OB%2005%20-%20material%20cost%20assumptions%20KUJ.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Trm_bofa\E%20TRM\Proyeksi\Mr.%20Harlan%202004\Fin-Projection-Support-Schedul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F:\DATA-E\2008\6-2008\FS-01-6-08-i.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A\TAX\Lianty\BHP\1999%20CITR\1999%20CIT%20calc%20Final.xls"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NEWCHART.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Financecontroller\Library\Mail%20Downloads\Documents%20and%20Settings\baldellm\My%20Documents\KFI\DCT\DCt%20templates\Final\OP_PL.xls"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LT2001-console 07.xls"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April08.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Dbs1\dbs1b\Iwan\PT.%20Jasuindo.%20coba-coba.xls"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PDFCI.XLS"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Witholding Tax List PTP 200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Mita\SHAREDDOCS\01%20WP%20Computer%20Sept%202004\01%20BSU-Consol-DBS-Sept_2004.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backup\budget%202012.xls"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Fixed asset movement for TA B.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Users\Financecontroller\Library\Mail%20Downloads\TAX\fama\sefege\1771.return.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20Santo's%20Work\Fortune%20and%20Subsidiaries\PA%202012\PBC\WS\Laura\Fortune\Pelita%20Alembana\Documents%20and%20Settings\OGANIR\My%20Documents\My%20ClienTs\JJP\I%20Section\I%20section.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F:\Users\An%20An\Desktop\Kokoh%202011\PT%20Kokoh%202011\WP%20PT%20KIA%20Tbk%20&amp;%20Anak%20%2031%20Desember%2011-2.xls" TargetMode="External"/></Relationships>
</file>

<file path=xl/externalLinks/_rels/externalLink48.xml.rels><?xml version="1.0" encoding="UTF-8" standalone="yes"?>
<Relationships xmlns="http://schemas.openxmlformats.org/package/2006/relationships"><Relationship Id="rId1" Type="http://schemas.microsoft.com/office/2006/relationships/xlExternalLinkPath/xlPathMissing" Target="Marshall 01 danone.xls" TargetMode="External"/></Relationships>
</file>

<file path=xl/externalLinks/_rels/externalLink49.xml.rels><?xml version="1.0" encoding="UTF-8" standalone="yes"?>
<Relationships xmlns="http://schemas.openxmlformats.org/package/2006/relationships"><Relationship Id="rId1" Type="http://schemas.microsoft.com/office/2006/relationships/xlExternalLinkPath/xlPathMissing" Target="FA-AUDIT.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A:\WPCom-Uoi99.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WP-per%20Accounts21-4.xls" TargetMode="External"/></Relationships>
</file>

<file path=xl/externalLinks/_rels/externalLink52.xml.rels><?xml version="1.0" encoding="UTF-8" standalone="yes"?>
<Relationships xmlns="http://schemas.openxmlformats.org/package/2006/relationships"><Relationship Id="rId1" Type="http://schemas.microsoft.com/office/2006/relationships/xlExternalLinkPath/xlPathMissing" Target="IDS.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L:\SHARED\Clients\M-P\Mitsuyoshi%20Manufacturing\2000CITR\Clients\Q-T\SAIC\CITR1998\1998CITR.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F:\My%20Documents_ICHA\SQ\AUDIT\Audit_Squibb2000\Deferred%20tax%20calculation1.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Users\Financecontroller\Library\Mail%20Downloads\SHARED\TAX\Mulyo\Maitland%20Smith\2000\MAithland%20-%20citr%20-%20new%20-%20Dec%202000-a.xls" TargetMode="External"/></Relationships>
</file>

<file path=xl/externalLinks/_rels/externalLink56.xml.rels><?xml version="1.0" encoding="UTF-8" standalone="yes"?>
<Relationships xmlns="http://schemas.openxmlformats.org/package/2006/relationships"><Relationship Id="rId1" Type="http://schemas.microsoft.com/office/2006/relationships/xlExternalLinkPath/xlPathMissing" Target="SOP_2304_BPLRPMI_scenario2.xls" TargetMode="External"/></Relationships>
</file>

<file path=xl/externalLinks/_rels/externalLink57.xml.rels><?xml version="1.0" encoding="UTF-8" standalone="yes"?>
<Relationships xmlns="http://schemas.openxmlformats.org/package/2006/relationships"><Relationship Id="rId1" Type="http://schemas.microsoft.com/office/2006/relationships/xlExternalLinkPath/xlPathMissing" Target="Planning New Version_Wk37-Nov.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Trm_bofa\E%20TRM\Proyeksi\TO%20AUDIT%202004-2007-NON-REVAL\Pry-2003.xls" TargetMode="External"/></Relationships>
</file>

<file path=xl/externalLinks/_rels/externalLink59.xml.rels><?xml version="1.0" encoding="UTF-8" standalone="yes"?>
<Relationships xmlns="http://schemas.openxmlformats.org/package/2006/relationships"><Relationship Id="rId1" Type="http://schemas.microsoft.com/office/2006/relationships/xlExternalLinkPath/xlPathMissing" Target="AsiaConso-B_1-01 JP2.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F:\My%20Work\Audit%20Client%202008\PT%20Indolakto\MyNote\Audit%20Client%202007\PT%20Indomilk\Indolakto-Pandaan\DOCUME~1\Adi\LOCALS~1\Temp\Dairy\Copy%20of%20new%20All_jun04.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F:\My%20Work\Audit%20Client%202008\PT%20Indolakto\MyNote\Audit%20Client%202007\PT%20Indomilk\Indolakto-Pandaan\Dok%20nie\ISO%202004\CP\Report%20all\rEPORT\report%20jun_jul%2004\value\comp_by_invt_jul_04.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F:\WINDOWS\TEMP\Grv2A.tmp\B-Hokidi\Tahun-2004\Selisih%20kurs\B-Feb%202004\A-Jan%202004\A-FOREX%20VARIANCE%20KURS-01-2004.xls" TargetMode="External"/></Relationships>
</file>

<file path=xl/externalLinks/_rels/externalLink63.xml.rels><?xml version="1.0" encoding="UTF-8" standalone="yes"?>
<Relationships xmlns="http://schemas.openxmlformats.org/package/2006/relationships"><Relationship Id="rId1" Type="http://schemas.microsoft.com/office/2006/relationships/xlExternalLinkPath/xlPathMissing" Target="SPT1770.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Muiz\2000\2-Prod.(cons.&amp;balance)\@Monthly\Sep\PROBAL03A.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F:\Documents%20and%20Settings\yonathan.augustine\My%20Documents\EY\My%20Clients\SAN437%20D05\wpsanmiquel2004%20final@shu.xls" TargetMode="External"/></Relationships>
</file>

<file path=xl/externalLinks/_rels/externalLink66.xml.rels><?xml version="1.0" encoding="UTF-8" standalone="yes"?>
<Relationships xmlns="http://schemas.openxmlformats.org/package/2006/relationships"><Relationship Id="rId1" Type="http://schemas.microsoft.com/office/2006/relationships/xlExternalLinkPath/xlPathMissing" Target="CPEXPER.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B50BF2F3\TD%20SERVICES%20MGT%20R"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WB-FIN-FAROUQ\rti\Audit%20Report%2022%20Feb%2003\BSU_2000_GTI_AR.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Trm_bofa\E%20TRM\Proyeksi\Mr.%20Harlan%202004\Bep-gae2002.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Server_cc\data%20server\Rudy_S\SAPTONO\OR\Desember-2000\02-122000a.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T:\LABOR%20LAW%2013-2003\SALIM%20GROUP\PSAK%2024\PROYEKSI%202007%20BARU\CIBALIUNG%20TUNGGAL%20PLANTATION%202007%20+.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Users\Financecontroller\Library\Mail%20Downloads\Documents%20and%20Settings\Deploy\My%20Documents\CLIENTS\BAT%20Indonesia\DOCUME~1\MEILIN~1\LOCALS~1\Temp\Data\PF%20Oct%202004%20Consol%20Pkg.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F:\My%20Work\Audit%20Client%202008\PT%20Indolakto\MyNote\Audit%20Client%202007\PT%20Indomilk\Indolakto-Pandaan\STOCK\Stock_2008\SS_2008.xls" TargetMode="External"/></Relationships>
</file>

<file path=xl/externalLinks/_rels/externalLink74.xml.rels><?xml version="1.0" encoding="UTF-8" standalone="yes"?>
<Relationships xmlns="http://schemas.openxmlformats.org/package/2006/relationships"><Relationship Id="rId1" Type="http://schemas.microsoft.com/office/2006/relationships/xlExternalLinkPath/xlPathMissing" Target="DEMAND OF PACKAGING  2003.xls" TargetMode="External"/></Relationships>
</file>

<file path=xl/externalLinks/_rels/externalLink75.xml.rels><?xml version="1.0" encoding="UTF-8" standalone="yes"?>
<Relationships xmlns="http://schemas.openxmlformats.org/package/2006/relationships"><Relationship Id="rId1" Type="http://schemas.microsoft.com/office/2006/relationships/xlExternalLinkPath/xlPathMissing" Target="Accrued 1005.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I\Bambang\Assets\fareg\Fareg00reconciliation.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I:\Bank%20DBS%20Buana\2001%20CITR\DBS-CITR2001.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Trm_bofa\E%20TRM\My%20Documents\BambangVS\BusinessPlan\CSDPlant2\BusinessPlan.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Users\Financecontroller\Library\Mail%20Downloads\Documents%20and%20Settings\kapaxa1\Local%20Settings\Temporary%20Internet%20Files\OLK5\Material%20Price%20SRF04%20Assumptions%20Nabisco23.xls" TargetMode="External"/></Relationships>
</file>

<file path=xl/externalLinks/_rels/externalLink80.xml.rels><?xml version="1.0" encoding="UTF-8" standalone="yes"?>
<Relationships xmlns="http://schemas.openxmlformats.org/package/2006/relationships"><Relationship Id="rId1" Type="http://schemas.microsoft.com/office/2006/relationships/xlExternalLinkPath/xlPathMissing" Target="BT99PPD.XLS" TargetMode="External"/></Relationships>
</file>

<file path=xl/externalLinks/_rels/externalLink81.xml.rels><?xml version="1.0" encoding="UTF-8" standalone="yes"?>
<Relationships xmlns="http://schemas.openxmlformats.org/package/2006/relationships"><Relationship Id="rId1" Type="http://schemas.microsoft.com/office/2006/relationships/xlExternalLinkPath/xlPathMissing" Target="Worksheet in  US Financial Statements Ref. Workbook" TargetMode="External"/></Relationships>
</file>

<file path=xl/externalLinks/_rels/externalLink82.xml.rels><?xml version="1.0" encoding="UTF-8" standalone="yes"?>
<Relationships xmlns="http://schemas.openxmlformats.org/package/2006/relationships"><Relationship Id="rId1" Type="http://schemas.microsoft.com/office/2006/relationships/xlExternalLinkPath/xlPathMissing" Target="JV_MAR97.XLS" TargetMode="External"/></Relationships>
</file>

<file path=xl/externalLinks/_rels/externalLink83.xml.rels><?xml version="1.0" encoding="UTF-8" standalone="yes"?>
<Relationships xmlns="http://schemas.openxmlformats.org/package/2006/relationships"><Relationship Id="rId1" Type="http://schemas.microsoft.com/office/2006/relationships/xlExternalLinkPath/xlPathMissing" Target="Mashalling98.xls" TargetMode="External"/></Relationships>
</file>

<file path=xl/externalLinks/_rels/externalLink84.xml.rels><?xml version="1.0" encoding="UTF-8" standalone="yes"?>
<Relationships xmlns="http://schemas.openxmlformats.org/package/2006/relationships"><Relationship Id="rId1" Type="http://schemas.microsoft.com/office/2006/relationships/xlExternalLinkPath/xlPathMissing" Target="NRC-JULIi-2002.xlk" TargetMode="External"/></Relationships>
</file>

<file path=xl/externalLinks/_rels/externalLink85.xml.rels><?xml version="1.0" encoding="UTF-8" standalone="yes"?>
<Relationships xmlns="http://schemas.openxmlformats.org/package/2006/relationships"><Relationship Id="rId1" Type="http://schemas.microsoft.com/office/2006/relationships/xlExternalLinkPath/xlPathMissing" Target="OVERHEAD.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Financecontroller\Library\Mail%20Downloads\Documents%20and%20Settings\Deploy\My%20Documents\CLIENTS\Mertex%20&amp;%20MGI\SHARED\Clients\I-L\kyocera\2000%20CITR\Marshall-Kyocera%20final.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Users\Financecontroller\Library\Mail%20Downloads\M%20G%20T%20I\Attachment01.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Financecontroller\Library\Mail%20Downloads\SHARED\TAX\Mulyo\Maitland%20Smith\2000\Maitland-2000-1771-nov%2030.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F:\My%20Documents\Downloads\SSP-BADAN.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F:\My%20Work\Audit%20Client%202008\PT%20Indolakto\MyNote\Audit%20Client%202007\PT%20Indomilk\Indolakto-Pandaan\Budget\Budget_2008\LE_2008\BUDGET2008.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Trm_bofa\E%20TRM\My%20Documents\BambangVS\BusinessPlan\CookMach\CookMach1\BusinessPlanYearly2005sd10.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F:\Documents%20and%20Settings\lilyh\Local%20Settings\Temporary%20Internet%20Files\OLK3B3\STI%20Strategic%20Plan\Documents%20and%20Settings\Walker%20Stuart\Local%20Settings\Temporary%20Internet%20Files\OLK5\Project%20Star%20Wars%20model%2018102005.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F:\Documents%20and%20Settings\lilyh\Local%20Settings\Temporary%20Internet%20Files\OLK3B3\STI%20Strategic%20Plan\Documents%20and%20Settings\lilyh\Local%20Settings\Temporary%20Internet%20Files\OLK3B3\Primasel%20Financial%20Model%20to%20Huawei%205.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Users\Financecontroller\Library\Mail%20Downloads\SHARED\TAX\Indra%20Setiawan\others\Power1770-2000%20NEW%20NPWP.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KAPPH101\TEMPDTA$\DQ98VISCOUS.xls" TargetMode="External"/></Relationships>
</file>

<file path=xl/externalLinks/_rels/externalLink96.xml.rels><?xml version="1.0" encoding="UTF-8" standalone="yes"?>
<Relationships xmlns="http://schemas.openxmlformats.org/package/2006/relationships"><Relationship Id="rId1" Type="http://schemas.microsoft.com/office/2006/relationships/xlExternalLinkPath/xlPathMissing" Target="1998 CITR.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A:\ALUNG\COSTING\COST'200\September'2000\SIKLUS-15-Sept'00(MNPD).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Trm_bofa\E%20TRM\Proyeksi\TO%20AUDIT%202004-2007-NON-REVAL\To-Audit%20(2003-2007).xls" TargetMode="External"/></Relationships>
</file>

<file path=xl/externalLinks/_rels/externalLink99.xml.rels><?xml version="1.0" encoding="UTF-8" standalone="yes"?>
<Relationships xmlns="http://schemas.openxmlformats.org/package/2006/relationships"><Relationship Id="rId1" Type="http://schemas.microsoft.com/office/2006/relationships/xlExternalLinkPath/xlPathMissing" Target="Ner-Desember 2005.xls" TargetMode="External"/></Relationships>
</file>

<file path=xl/externalLinks/_rels/externalLink100.xml.rels><?xml version="1.0" encoding="UTF-8" standalone="yes"?>
<Relationships xmlns="http://schemas.openxmlformats.org/package/2006/relationships"><Relationship Id="rId1" Type="http://schemas.microsoft.com/office/2006/relationships/xlExternalLinkPath/xlPathMissing" Target="Customer Open Invoice Template.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Users\Financecontroller\Library\Mail%20Downloads\My%20Documents\WMS\WMS%202003\WMS%2003_10\Stock%20Analysis%20Wrapping%20Oct%202003.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F:\yani\My%20Documents\Data\MANJV-04\MANJV04Oth-Okt.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Syaiful\SYF'sDoc\FIS_REPORT\Data\DataBase_HarvFlush\HARVEST\HARV02.xls" TargetMode="External"/></Relationships>
</file>

<file path=xl/externalLinks/_rels/externalLink104.xml.rels><?xml version="1.0" encoding="UTF-8" standalone="yes"?>
<Relationships xmlns="http://schemas.openxmlformats.org/package/2006/relationships"><Relationship Id="rId1" Type="http://schemas.microsoft.com/office/2006/relationships/xlExternalLinkPath/xlPathMissing" Target="Print Report FS December 2007.xls" TargetMode="External"/></Relationships>
</file>

<file path=xl/externalLinks/_rels/externalLink105.xml.rels><?xml version="1.0" encoding="UTF-8" standalone="yes"?>
<Relationships xmlns="http://schemas.openxmlformats.org/package/2006/relationships"><Relationship Id="rId1" Type="http://schemas.microsoft.com/office/2006/relationships/xlExternalLinkPath/xlPathMissing" Target="CrtlDailyRMPMCyle 09 07.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F:\PT%20MABUA%20HARLEY%20DAVIDSON\WP%20MHD%20for%20client.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F:\DATA-E\2007\P&amp;l-2007-HS-r1.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Users\Financecontroller\Library\Mail%20Downloads\Acctg_Common\FBM\PRODUCTIVITY\DQEYP.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Users\Financecontroller\Library\Mail%20Downloads\SHARED\Clients\A-b\BNP%20Paribas\2001%20CITR\CITR%20preparation\CITR-2001-2k.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A:\afrizal\data-2001\report\MIS-October'01.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Users\Financecontroller\Library\Mail%20Downloads\Program%20Files\My%20Documents\Trial%20Balance%20Jun%20-%20Dec%202002.xls" TargetMode="External"/></Relationships>
</file>

<file path=xl/externalLinks/_rels/externalLink112.xml.rels><?xml version="1.0" encoding="UTF-8" standalone="yes"?>
<Relationships xmlns="http://schemas.openxmlformats.org/package/2006/relationships"><Relationship Id="rId1" Type="http://schemas.microsoft.com/office/2006/relationships/xlExternalLinkPath/xlPathMissing" Target="2001-MAT.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Users\Financecontroller\Library\Mail%20Downloads\Client\OCBC\2003%20CITR\Data\BSPL%20OCBC_1203(ver6).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Users\Financecontroller\Library\Mail%20Downloads\DOCUME~1\JOYCEJ~1\LOCALS~1\Temp\Cisco%20Marshall%20-%202002%20CITR-final.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FIS_REPORT\Data\DataBase_HarvFlush\HARVEST\HARV02.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F:\My%20Work\Audit%20Client%202008\PT%20Indolakto\MyNote\Audit%20Client%202007\PT%20Indomilk\Indolakto-Pandaan\Dok%20nie\ISO%202004\CP\Report%20all\rEPORT\report%20jan-may%2004\total%20purchase%20value.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F:\My%20Work\Audit%20Client%202008\PT%20Indolakto\MyNote\Audit%20Client%202007\PT%20Indomilk\Indolakto-Pandaan\My%20Document\Dok%20nie\ISO%202004\CP\Report%20all\rEPORT\report%20jan-may%2004\Comperative_by_MaterialGroup.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20Santo's%20Work\Fortune%20and%20Subsidiaries\PA%202012\PBC\WS\Laura\Fortune\Pelita%20Alembana\Slamet%20Haryadi\FI%202007\FI\FINAL\Data%20FI\Worksheet_PBM_2005%20Dec13.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Cc-1\DATA\BURHAN\BURHAN\DESEMBER-2002.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Trm_bofa\E%20TRM\My%20Documents\BambangVS\BusinessPlan\CSDPlant2\BusPlanCSDPlant2.xls" TargetMode="External"/></Relationships>
</file>

<file path=xl/externalLinks/_rels/externalLink121.xml.rels><?xml version="1.0" encoding="UTF-8" standalone="yes"?>
<Relationships xmlns="http://schemas.openxmlformats.org/package/2006/relationships"><Relationship Id="rId1" Type="http://schemas.microsoft.com/office/2006/relationships/xlExternalLinkPath/xlPathMissing" Target="SRF-PR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Users\Financecontroller\Library\Mail%20Downloads\SHARED\Clients\I-L\KEBD\Quarterly\Q2-2000.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Users\Financecontroller\Library\Mail%20Downloads\Documents%20and%20Settings\kapfbm0\Local%20Settings\Temporary%20Internet%20Files\OLK11\FRF%2004%20Material%20Price%20Assumptions%20-%20DM%20(Phils)2.xls" TargetMode="External"/></Relationships>
</file>

<file path=xl/externalLinks/_rels/externalLink124.xml.rels><?xml version="1.0" encoding="UTF-8" standalone="yes"?>
<Relationships xmlns="http://schemas.openxmlformats.org/package/2006/relationships"><Relationship Id="rId1" Type="http://schemas.microsoft.com/office/2006/relationships/xlExternalLinkPath/xlPathMissing" Target="SPT-1770-BLANK.xls" TargetMode="External"/></Relationships>
</file>

<file path=xl/externalLinks/_rels/externalLink125.xml.rels><?xml version="1.0" encoding="UTF-8" standalone="yes"?>
<Relationships xmlns="http://schemas.openxmlformats.org/package/2006/relationships"><Relationship Id="rId1" Type="http://schemas.microsoft.com/office/2006/relationships/xlExternalLinkPath/xlPathMissing" Target="RAlteco98.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Users\Financecontroller\Library\Mail%20Downloads\DOCUME~1\Werry\LOCALS~1\Temp\L.Notes\Leaf%20Database%2001%20Jan%2004%20DRM%2012%20GF1A1.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Users\Financecontroller\Library\Mail%20Downloads\WINNT\Profiles\kapjms0\LOCALS~1\Temp\AA%20Cap%201-2.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F:\REPORT\0308\Documents%20and%20Settings\yanjuan.han\Local%20Settings\Temporary%20Internet%20Files\OLK8F\inventoryanalysis.xls" TargetMode="External"/></Relationships>
</file>

<file path=xl/externalLinks/_rels/externalLink129.xml.rels><?xml version="1.0" encoding="UTF-8" standalone="yes"?>
<Relationships xmlns="http://schemas.openxmlformats.org/package/2006/relationships"><Relationship Id="rId1" Type="http://schemas.microsoft.com/office/2006/relationships/xlExternalLinkPath/xlPathMissing" Target="MAR 18 TO MARCH 31.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F:\edit%20pier\CLIENT\aaDaihwa\2005\finalspt\WP%20CITR%2005%20DRAFT%203a.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Users\Financecontroller\Library\Mail%20Downloads\WINNT\Profiles\kapsxs4\Local%20Settings\Temporary%20Internet%20Files\OLK2\Cap%20Utlz%20RF%20Sbmtd%20End%20of%20May%20(4%20June).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Users\Financecontroller\Library\Mail%20Downloads\Dept\FINANCE\Mgmt\HYPERION\PLCONS99UNAUDITED.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F:\New%20Model.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Users\Financecontroller\Library\Mail%20Downloads\WINNT\Profiles\kapsxs4\Local%20Settings\Temporary%20Internet%20Files\OLK2\SP05%20SP06%20Rev-1%20(9%20June).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Users\Financecontroller\Library\Mail%20Downloads\SHARED\TAX\Jafir\Sdp\Annual99\CITR\Power99-1a.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P ABS 2004.xls" TargetMode="External"/></Relationships>
</file>

<file path=xl/externalLinks/_rels/externalLink137.xml.rels><?xml version="1.0" encoding="UTF-8" standalone="yes"?>
<Relationships xmlns="http://schemas.openxmlformats.org/package/2006/relationships"><Relationship Id="rId1" Type="http://schemas.microsoft.com/office/2006/relationships/xlExternalLinkPath/xlPathMissing" Target="Cornov1-1999.xls" TargetMode="External"/></Relationships>
</file>

<file path=xl/externalLinks/_rels/externalLink138.xml.rels><?xml version="1.0" encoding="UTF-8" standalone="yes"?>
<Relationships xmlns="http://schemas.openxmlformats.org/package/2006/relationships"><Relationship Id="rId1" Type="http://schemas.microsoft.com/office/2006/relationships/xlExternalLinkPath/xlPathMissing" Target="Rev Fin99-A.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F:\Documents%20and%20Settings\Lee%20Ming%20Hau\Local%20Settings\Temporary%20Internet%20Files\OLK4\Casino%20Costs%20ver%204.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F:\PERSIAPAN%20BUKU\PERSIAPAN%20BUKU-(2).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Users\Financecontroller\Library\Mail%20Downloads\CLIENTS\Q-T\SAIC\1997\9712.xls" TargetMode="External"/></Relationships>
</file>

<file path=xl/externalLinks/_rels/externalLink142.xml.rels><?xml version="1.0" encoding="UTF-8" standalone="yes"?>
<Relationships xmlns="http://schemas.openxmlformats.org/package/2006/relationships"><Relationship Id="rId1" Type="http://schemas.microsoft.com/office/2006/relationships/xlExternalLinkPath/xlPathMissing" Target="CITR 2001-eyecorp.xls" TargetMode="External"/></Relationships>
</file>

<file path=xl/externalLinks/_rels/externalLink143.xml.rels><?xml version="1.0" encoding="UTF-8" standalone="yes"?>
<Relationships xmlns="http://schemas.openxmlformats.org/package/2006/relationships"><Relationship Id="rId1" Type="http://schemas.microsoft.com/office/2006/relationships/xlExternalLinkPath/xlPathMissing" Target="GM ANALYSIS 2001.xls" TargetMode="External"/></Relationships>
</file>

<file path=xl/externalLinks/_rels/externalLink144.xml.rels><?xml version="1.0" encoding="UTF-8" standalone="yes"?>
<Relationships xmlns="http://schemas.openxmlformats.org/package/2006/relationships"><Relationship Id="rId1" Type="http://schemas.microsoft.com/office/2006/relationships/xlExternalLinkPath/xlPathMissing" Target="spt-1771.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F:\Lam%20Seng%20Hang%20Indonesia\2004\PPh%2025%20Badan%20Tahunan\KKP%20Lam%20Seng%20Hang%202004\Documents%20and%20Settings\Ricky%20R%20Hasibuan\My%20Documents\Data%20And%20Files\Client\C.M.S.I\CITR2002\SPT2002-%20CMSI.draft%20I%20-%2020%20Feb'03.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Users\Financecontroller\Library\Mail%20Downloads\WINDOWS\TEMP\commissioners_r_dec03.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I:\SHARED\TAX\Andi\ChaseBank\Annual98\23CITR98eForms.xls" TargetMode="External"/></Relationships>
</file>

<file path=xl/externalLinks/_rels/externalLink148.xml.rels><?xml version="1.0" encoding="UTF-8" standalone="yes"?>
<Relationships xmlns="http://schemas.openxmlformats.org/package/2006/relationships"><Relationship Id="rId1" Type="http://schemas.microsoft.com/office/2006/relationships/xlExternalLinkPath/xlPathMissing" Target="spt$99ind.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JK000522\aws\SHARED\TAX\Ditta\Hadiputranto%20Hadinoto\SPT%201771%201998\marshall%20spt%201771%201998%20ke%20satu.xls" TargetMode="External"/></Relationships>
</file>

<file path=xl/externalLinks/_rels/externalLink150.xml.rels><?xml version="1.0" encoding="UTF-8" standalone="yes"?>
<Relationships xmlns="http://schemas.openxmlformats.org/package/2006/relationships"><Relationship Id="rId1" Type="http://schemas.microsoft.com/office/2006/relationships/xlExternalLinkPath/xlPathMissing" Target="marshallrev.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Users\Financecontroller\Library\Mail%20Downloads\SHARED\TAX\ROSA\1999\PT%20Betzdearborn%20Persada\Citr-1998\CITR98.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Users\Financecontroller\Library\Mail%20Downloads\Project%20PPIC\Weekly%20Planning\REVIEW%20MRPP%2043.xls" TargetMode="External"/></Relationships>
</file>

<file path=xl/externalLinks/_rels/externalLink153.xml.rels><?xml version="1.0" encoding="UTF-8" standalone="yes"?>
<Relationships xmlns="http://schemas.openxmlformats.org/package/2006/relationships"><Relationship Id="rId1" Type="http://schemas.microsoft.com/office/2006/relationships/xlExternalLinkPath/xlPathMissing" Target="SRF 04 - RPM COST &amp; MATREQ &amp; VOLUME (final) 2.11.04.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A:\MY%20DOCUMENT\FILES\sunardi\1999\rgms1299.xls" TargetMode="External"/></Relationships>
</file>

<file path=xl/externalLinks/_rels/externalLink155.xml.rels><?xml version="1.0" encoding="UTF-8" standalone="yes"?>
<Relationships xmlns="http://schemas.openxmlformats.org/package/2006/relationships"><Relationship Id="rId1" Type="http://schemas.microsoft.com/office/2006/relationships/xlExternalLinkPath/xlPathMissing" Target="BUDPAK2000-Objective.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Users\Financecontroller\Library\Mail%20Downloads\Project%20PPIC\Product%20Info.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Users\Financecontroller\Library\Mail%20Downloads\EYECORP\CITR2000-NEM.xls" TargetMode="External"/></Relationships>
</file>

<file path=xl/externalLinks/_rels/externalLink158.xml.rels><?xml version="1.0" encoding="UTF-8" standalone="yes"?>
<Relationships xmlns="http://schemas.openxmlformats.org/package/2006/relationships"><Relationship Id="rId1" Type="http://schemas.microsoft.com/office/2006/relationships/xlExternalLinkPath/xlPathMissing" Target="Marshall98.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Users\Financecontroller\Library\Mail%20Downloads\TAX\JUSTINA\SOLAR\trans97eitr.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F:\TEMP\2Q_2000.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F:\Lam%20Seng%20Hang%20Indonesia\2004\PPh%2025%20Badan%20Tahunan\KKP%20Lam%20Seng%20Hang%202004\TEMP\2Q_2000.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A:\F%20-%20BSI%20June%202000.xls" TargetMode="External"/></Relationships>
</file>

<file path=xl/externalLinks/_rels/externalLink163.xml.rels><?xml version="1.0" encoding="UTF-8" standalone="yes"?>
<Relationships xmlns="http://schemas.openxmlformats.org/package/2006/relationships"><Relationship Id="rId1" Type="http://schemas.microsoft.com/office/2006/relationships/xlExternalLinkPath/xlPathMissing" Target="Cor-'98-2.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Users\Financecontroller\Library\Mail%20Downloads\Data\PURCHASING\Film&amp;Foil\Contract%20FI.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F:\Lam%20Seng%20Hang%20Indonesia\2004\PPh%2025%20Badan%20Tahunan\KKP%20Lam%20Seng%20Hang%202004\backup\budget%202012.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Jakexch1\BPCS\Z.%20Temporary%20Files\CEA\Journal\JV%20Jan2002\IDRJVJan02.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F:\My%20Documents\Current%20Projects\Centra%20Pertiwi%20Bahari\Quasy%20Equity\Quasy%20Equity\Report\7.%20SUM%20KRETERIA%20PANEN%20GAGALBERHASIL%20JUNI%202005%20_Draft.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Hantoro\databudget\DATA\BUDGET\Bgt2001\ACT-JUNE\HD7000\CONSOLID\PL00.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S\CORPORATE\GL%20Accountant\KFI\Deferred%20Tax\2006\Sep'06\TB%20KFI.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F:\DATA-E\2006\Desember\fINAL%20Report%20June2006.xls" TargetMode="External"/></Relationships>
</file>

<file path=xl/externalLinks/_rels/externalLink171.xml.rels><?xml version="1.0" encoding="UTF-8" standalone="yes"?>
<Relationships xmlns="http://schemas.openxmlformats.org/package/2006/relationships"><Relationship Id="rId1" Type="http://schemas.microsoft.com/office/2006/relationships/xlExternalLinkPath/xlPathMissing" Target="Worksheet in (C) 5171.A Notes Receivables Testing ALL - De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F:\Report%20AGPI%20arin\Data%20NOV\Data%20AGPI\Draft%20Report%20MK%202008\WBS%20MK%202008.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T:\LABOR%20LAW%2013-2003\SALIM%20GROUP\PSAK%2024\PROYEKSI%202007%20BARU\REV\SALIM%20IVOMAS%20PRATAMA%202007%20+%20+%20rev.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JK000434\aws\My%20Documents\TAX%202000\PPE\TAXPPE-052000%20&amp;%20DEFERRED%20TAX.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Users\JW\AppData\Local\Temp\Consol%20Package\SP\Users\jimcak\Downloads\JK000434\aws\My%20Documents\TAX%202000\PPE\TAXPPE-052000%20&amp;%20DEFERRED%20TAX.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Users\jimcak\Downloads\JK000434\aws\My%20Documents\TAX%202000\PPE\TAXPPE-052000%20&amp;%20DEFERRED%20TAX.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Rudy_s\RUDI\ENTRY\Maret-2001\tr0301.xls" TargetMode="External"/></Relationships>
</file>

<file path=xl/externalLinks/_rels/externalLink178.xml.rels><?xml version="1.0" encoding="UTF-8" standalone="yes"?>
<Relationships xmlns="http://schemas.openxmlformats.org/package/2006/relationships"><Relationship Id="rId1" Type="http://schemas.microsoft.com/office/2006/relationships/xlExternalLinkPath/xlPathMissing" Target="Corporate Reporter and Balance Sheet 2002.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F:\Kristin\My%20Documents\Daily\Audit%202002\FinalDec02%20(version%201).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F:\Documents%20and%20Settings\agustinus\My%20Documents\Journals\IDRJV-Feb02.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ummary"/>
      <sheetName val="CF"/>
      <sheetName val="WC"/>
      <sheetName val="PL"/>
      <sheetName val="Opx"/>
      <sheetName val="Mobile"/>
      <sheetName val="FWP"/>
      <sheetName val="Kiosk"/>
      <sheetName val="Post"/>
      <sheetName val="Corp"/>
      <sheetName val="Trf"/>
      <sheetName val="Cpx"/>
      <sheetName val="Capex"/>
      <sheetName val="Subs"/>
      <sheetName val="Netw"/>
      <sheetName val="Mob"/>
      <sheetName val="FW"/>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XXX"/>
      <sheetName val="TM"/>
      <sheetName val="Fixset"/>
      <sheetName val="#REF"/>
      <sheetName val="Valuation"/>
    </sheetNames>
    <sheetDataSet>
      <sheetData sheetId="0" refreshError="1"/>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Ex-Rate"/>
      <sheetName val="BS-Rupiah"/>
      <sheetName val="BS-USD"/>
      <sheetName val="PL-IDR"/>
      <sheetName val="PL-USD"/>
      <sheetName val="Cash &amp; cash equivalent"/>
      <sheetName val="Trade Receivable"/>
      <sheetName val="Other Receivable"/>
      <sheetName val="Inventories"/>
      <sheetName val="Tax Recoverable"/>
      <sheetName val="Deffered Expenditure"/>
      <sheetName val="Plasma Investment"/>
      <sheetName val="koreksi plasma"/>
      <sheetName val="Developmen Cost of Plt."/>
      <sheetName val="Fixed Asset"/>
      <sheetName val="Construction In Progress"/>
      <sheetName val="Creditors"/>
      <sheetName val="Acrual "/>
      <sheetName val="Advances from customers"/>
      <sheetName val="Borrowing"/>
      <sheetName val="Tax Payable"/>
      <sheetName val="Bank Loan &amp; Other Loan"/>
      <sheetName val="Capital"/>
      <sheetName val="Forex"/>
      <sheetName val="Other Forex"/>
      <sheetName val="Interest"/>
      <sheetName val="Finance exp."/>
      <sheetName val="loan wilmar 1"/>
      <sheetName val="loan wilmar 2"/>
      <sheetName val="loan u sap 1"/>
      <sheetName val="loan u sap 2"/>
      <sheetName val="loan wilmar"/>
      <sheetName val="loan u sap"/>
      <sheetName val="Tes Bs"/>
      <sheetName val="Tes Pl"/>
      <sheetName val="Idr This Month"/>
      <sheetName val="Idr Todate"/>
      <sheetName val="Usd This Month"/>
      <sheetName val="Usd Todate"/>
      <sheetName val="Forex 1"/>
      <sheetName val="ITEM-BALANCE"/>
      <sheetName val="NMI-Tax Recoverable &amp; Payable"/>
      <sheetName val="NMI-Acrual"/>
      <sheetName val="Ex_Rate"/>
      <sheetName val="Other Asset"/>
      <sheetName val="LOK"/>
      <sheetName val="L"/>
      <sheetName val="MALE"/>
      <sheetName val="SING"/>
      <sheetName val="SRI L"/>
      <sheetName val="VIET"/>
      <sheetName val="MATERIALFINAL"/>
      <sheetName val="Tabel"/>
      <sheetName val="Summary"/>
      <sheetName val="Master Alat"/>
      <sheetName val="Table Array"/>
      <sheetName val="status"/>
      <sheetName val="Permanent info"/>
      <sheetName val="B"/>
      <sheetName val="Links"/>
      <sheetName val="Ageing of HypoTax"/>
      <sheetName val="Tran0104"/>
      <sheetName val="Credit-22"/>
      <sheetName val="Rates"/>
      <sheetName val="FKT_PJK"/>
      <sheetName val="????"/>
      <sheetName val="JAN 2001"/>
      <sheetName val="master"/>
      <sheetName val="Comp equip"/>
      <sheetName val="MV"/>
      <sheetName val="Mach &amp; equip"/>
      <sheetName val="TOTALP&amp;L"/>
      <sheetName val="NAD-SBU"/>
      <sheetName val="Lead"/>
      <sheetName val="Material-2003"/>
      <sheetName val="FS"/>
      <sheetName val="LabData203_204"/>
      <sheetName val="TS-1202"/>
      <sheetName val="Cash_&amp;_cash_equivalent"/>
      <sheetName val="Trade_Receivable"/>
      <sheetName val="Other_Receivable"/>
      <sheetName val="Tax_Recoverable"/>
      <sheetName val="Other_Asset"/>
      <sheetName val="Deffered_Expenditure"/>
      <sheetName val="Plasma_Investment"/>
      <sheetName val="koreksi_plasma"/>
      <sheetName val="Developmen_Cost_of_Plt_"/>
      <sheetName val="Fixed_Asset"/>
      <sheetName val="Construction_In_Progress"/>
      <sheetName val="Acrual_"/>
      <sheetName val="Advances_from_customers"/>
      <sheetName val="Tax_Payable"/>
      <sheetName val="Bank_Loan_&amp;_Other_Loan"/>
      <sheetName val="Other_Forex"/>
      <sheetName val="Finance_exp_"/>
      <sheetName val="Forex_1"/>
      <sheetName val="loan_wilmar_1"/>
      <sheetName val="loan_wilmar_2"/>
      <sheetName val="loan_u_sap_1"/>
      <sheetName val="loan_u_sap_2"/>
      <sheetName val="loan_wilmar"/>
      <sheetName val="loan_u_sap"/>
      <sheetName val="Tes_Bs"/>
      <sheetName val="Tes_Pl"/>
      <sheetName val="NMI-Tax_Recoverable_&amp;_Payable"/>
      <sheetName val="SRI_L"/>
      <sheetName val="Permanent_info"/>
      <sheetName val="Table_Array"/>
      <sheetName val="Ageing_of_HypoTax"/>
      <sheetName val="Budget"/>
      <sheetName val="DATA21"/>
      <sheetName val="GeneralInfo"/>
      <sheetName val="BWD"/>
      <sheetName val="_43_9_1"/>
      <sheetName val="C1 NOV"/>
      <sheetName val="K1.4 mach"/>
      <sheetName val="BSHO Report"/>
      <sheetName val="TBM"/>
      <sheetName val="TBM-"/>
      <sheetName val="FO"/>
      <sheetName val="Cash_&amp;_cash_equivalent1"/>
      <sheetName val="Trade_Receivable1"/>
      <sheetName val="Other_Receivable1"/>
      <sheetName val="Tax_Recoverable1"/>
      <sheetName val="Deffered_Expenditure1"/>
      <sheetName val="Plasma_Investment1"/>
      <sheetName val="koreksi_plasma1"/>
      <sheetName val="Developmen_Cost_of_Plt_1"/>
      <sheetName val="Fixed_Asset1"/>
      <sheetName val="Construction_In_Progress1"/>
      <sheetName val="Acrual_1"/>
      <sheetName val="Advances_from_customers1"/>
      <sheetName val="Tax_Payable1"/>
      <sheetName val="Bank_Loan_&amp;_Other_Loan1"/>
      <sheetName val="Other_Forex1"/>
      <sheetName val="Finance_exp_1"/>
      <sheetName val="loan_wilmar_11"/>
      <sheetName val="loan_wilmar_21"/>
      <sheetName val="loan_u_sap_11"/>
      <sheetName val="loan_u_sap_21"/>
      <sheetName val="loan_wilmar1"/>
      <sheetName val="loan_u_sap1"/>
      <sheetName val="Tes_Bs1"/>
      <sheetName val="Tes_Pl1"/>
      <sheetName val="Idr_This_Month"/>
      <sheetName val="Idr_Todate"/>
      <sheetName val="Usd_This_Month"/>
      <sheetName val="Usd_Todate"/>
      <sheetName val="Forex_11"/>
      <sheetName val="NMI-Tax_Recoverable_&amp;_Payable1"/>
      <sheetName val="Other_Asset1"/>
      <sheetName val="SRI_L1"/>
      <sheetName val="Master_Alat"/>
      <sheetName val="Table_Array1"/>
      <sheetName val="Permanent_info1"/>
      <sheetName val="Ageing_of_HypoTax1"/>
      <sheetName val="JAN_2001"/>
      <sheetName val="Comp_equip"/>
      <sheetName val="Mach_&amp;_equip"/>
      <sheetName val="C1_NOV"/>
      <sheetName val="K1_4_mach"/>
      <sheetName val="BSHO_Report"/>
      <sheetName val="COGS"/>
      <sheetName val="Calc"/>
      <sheetName val="T_PV"/>
      <sheetName val="Val_nra1"/>
      <sheetName val="Val_nra2"/>
      <sheetName val="____"/>
      <sheetName val="L2"/>
      <sheetName val="SD"/>
      <sheetName val="FISIK RAB 2000"/>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C1 NOV"/>
      <sheetName val="C-Lead-NOV"/>
      <sheetName val="C2 NOV"/>
      <sheetName val="C3 NOV"/>
      <sheetName val="timedeppostnov"/>
      <sheetName val="Detail C1"/>
      <sheetName val="detailC2"/>
      <sheetName val="catatan"/>
      <sheetName val="C-Lead"/>
      <sheetName val="C1"/>
      <sheetName val="C2"/>
      <sheetName val="C3"/>
      <sheetName val="timedeppost"/>
      <sheetName val="confcontrol"/>
      <sheetName val="forex"/>
      <sheetName val="ALAMAT"/>
      <sheetName val="BUT-1"/>
      <sheetName val="HEX-A"/>
      <sheetName val="HEX-E"/>
      <sheetName val="I-BUT"/>
      <sheetName val="RD I-BUT"/>
      <sheetName val="Module2"/>
      <sheetName val="Ex-Rate"/>
      <sheetName val="BDM"/>
      <sheetName val="COGS"/>
      <sheetName val="Ist"/>
      <sheetName val="bre"/>
      <sheetName val="CRA-Detail"/>
      <sheetName val="11b"/>
      <sheetName val="Other charges (income)"/>
      <sheetName val="cash-rikawu"/>
      <sheetName val="U2_2"/>
      <sheetName val="ACCTSET"/>
      <sheetName val="Currency"/>
      <sheetName val="Cost Ran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9"/>
      <sheetName val="PL"/>
      <sheetName val="BS"/>
      <sheetName val="BS-aug"/>
      <sheetName val="NOI"/>
      <sheetName val="SE"/>
      <sheetName val="GA"/>
      <sheetName val="ytd"/>
      <sheetName val="10"/>
      <sheetName val="8"/>
      <sheetName val="Sheet3"/>
      <sheetName val="U2.2"/>
      <sheetName val="C1 NOV"/>
      <sheetName val="Ex_Rate"/>
      <sheetName val="ShareCapital "/>
      <sheetName val="Inventories"/>
      <sheetName val="1152000"/>
      <sheetName val="Monthly Data"/>
      <sheetName val="Ex-Rate"/>
      <sheetName val="P-1 Acc Payroll"/>
      <sheetName val="SAD"/>
      <sheetName val="RATE"/>
      <sheetName val="BUT-1"/>
      <sheetName val="HEX-A"/>
      <sheetName val="HEX-E"/>
      <sheetName val="I-BUT"/>
      <sheetName val="RD I-BUT"/>
      <sheetName val="Sheet1"/>
      <sheetName val="Danamon LK"/>
      <sheetName val="Module2"/>
      <sheetName val="Profile"/>
      <sheetName val="3000101700"/>
      <sheetName val="worksheet"/>
      <sheetName val="Assump"/>
      <sheetName val="LapKeu"/>
      <sheetName val="E.5"/>
      <sheetName val="SFKLN"/>
      <sheetName val="GRIR"/>
      <sheetName val="disposal"/>
      <sheetName val="C1_NOV"/>
      <sheetName val="ShareCapital_"/>
      <sheetName val="Monthly_Data"/>
      <sheetName val="P-1_Acc_Payroll"/>
      <sheetName val="RD_I-BUT"/>
      <sheetName val="note"/>
      <sheetName val="K7. CIP transfer to Assets"/>
      <sheetName val="FIXED FLOAT"/>
      <sheetName val="I.4.1 (2)"/>
      <sheetName val="Links"/>
      <sheetName val="CRA-Detail"/>
      <sheetName val="EX RATE"/>
      <sheetName val="corp tax"/>
      <sheetName val="Trial"/>
      <sheetName val="Other charges (income)"/>
      <sheetName val="AR Karyawan"/>
      <sheetName val="ANLKL"/>
      <sheetName val="laporan"/>
      <sheetName val="iNPUT"/>
      <sheetName val="In_Prog"/>
      <sheetName val="RKAP"/>
      <sheetName val="INDUK"/>
      <sheetName val="Neraca detail per book"/>
      <sheetName val="C1_NOV1"/>
      <sheetName val="ShareCapital_1"/>
      <sheetName val="Danamon_LK"/>
      <sheetName val="Monthly_Data1"/>
      <sheetName val="P-1_Acc_Payroll1"/>
      <sheetName val="RD_I-BUT1"/>
      <sheetName val="U2_2"/>
      <sheetName val="E_5"/>
      <sheetName val="K7__CIP_transfer_to_Assets"/>
      <sheetName val="I_4_1_(2)"/>
      <sheetName val="Rent"/>
      <sheetName val="RATE "/>
      <sheetName val="Turnover N7"/>
      <sheetName val="ExchRates"/>
      <sheetName val="0806"/>
      <sheetName val="PARAMETER"/>
      <sheetName val="Detail"/>
      <sheetName val="①　BP vs SPR (TTL Impact)"/>
      <sheetName val="capacity"/>
      <sheetName val="Man power"/>
      <sheetName val="FX Rates"/>
      <sheetName val="A.4.3"/>
      <sheetName val="Data Sheet"/>
      <sheetName val="110100"/>
      <sheetName val="138070"/>
      <sheetName val="303150"/>
      <sheetName val="305120"/>
      <sheetName val="BDM"/>
      <sheetName val="status"/>
      <sheetName val="Exc. Rate"/>
      <sheetName val="ocean voyage"/>
      <sheetName val="DES 02"/>
      <sheetName val="Sheet8"/>
      <sheetName val="Entry  HTM"/>
      <sheetName val="Entry Broker"/>
      <sheetName val="SK HTM"/>
      <sheetName val="Kartu"/>
      <sheetName val="Setle-Carloan"/>
      <sheetName val="TBM"/>
      <sheetName val="Sheet2"/>
      <sheetName val="SMK 2001"/>
      <sheetName val="FKT_PJK"/>
      <sheetName val="DES"/>
      <sheetName val="Good Receipt Invoice Receip"/>
      <sheetName val="TB-Dec05 ID2"/>
      <sheetName val="Laba rugi"/>
      <sheetName val="Neraca"/>
      <sheetName val="Data_Sheet"/>
      <sheetName val="GeneralInfo"/>
      <sheetName val="Stock-CSL&amp;CSF"/>
      <sheetName val="C1_NOV2"/>
      <sheetName val="ShareCapital_2"/>
      <sheetName val="Monthly_Data2"/>
      <sheetName val="P-1_Acc_Payroll2"/>
      <sheetName val="RD_I-BUT2"/>
      <sheetName val="Danamon_LK1"/>
      <sheetName val="U2_21"/>
      <sheetName val="I_4_1_(2)1"/>
      <sheetName val="K7__CIP_transfer_to_Assets1"/>
      <sheetName val="FIXED_FLOAT"/>
      <sheetName val="Data_Sheet1"/>
      <sheetName val="①　BP_vs_SPR_(TTL_Impact)"/>
      <sheetName val="E_51"/>
      <sheetName val="corp_tax"/>
      <sheetName val="A_4_3"/>
      <sheetName val="Other_charges_(income)"/>
      <sheetName val="AR_Karyawan"/>
      <sheetName val="Man_power"/>
      <sheetName val="Neraca_detail_per_book"/>
      <sheetName val="FX_Rates"/>
      <sheetName val="RATE_"/>
      <sheetName val="Turnover_N7"/>
      <sheetName val="TaxPaid"/>
      <sheetName val="Trading Statement"/>
      <sheetName val="notes"/>
      <sheetName val="NEGARA"/>
      <sheetName val="B2 (Act by Mth) Total"/>
      <sheetName val="2003 Bgt"/>
      <sheetName val="HO"/>
      <sheetName val="CONSOPL"/>
      <sheetName val="CONSOBS"/>
      <sheetName val="Income Statement"/>
      <sheetName val="COA"/>
      <sheetName val="Identitas"/>
      <sheetName val="COSY"/>
      <sheetName val="Macro5"/>
      <sheetName val="LPP-2"/>
      <sheetName val="db"/>
      <sheetName val="dBase"/>
      <sheetName val="gl"/>
      <sheetName val="Weekly"/>
      <sheetName val="Data"/>
      <sheetName val="VB-info"/>
      <sheetName val="L2"/>
      <sheetName val="OLDMAP"/>
      <sheetName val="NAP"/>
      <sheetName val="O-5-1"/>
      <sheetName val="I-PPh"/>
      <sheetName val="I-PPh Final"/>
      <sheetName val="S_ALR_87012284(BKR-FR)"/>
      <sheetName val="Permanent info"/>
      <sheetName val="N"/>
      <sheetName val="Salesdata01-10 2004"/>
      <sheetName val="B.1"/>
      <sheetName val="ACT Cashflow"/>
      <sheetName val="SAP_Plb "/>
      <sheetName val="Marshal"/>
      <sheetName val="lampiran"/>
      <sheetName val="ban-ling"/>
      <sheetName val="cf9900"/>
      <sheetName val="C13"/>
      <sheetName val="CDYW"/>
      <sheetName val="U1.4"/>
      <sheetName val="COSTSALES"/>
      <sheetName val="F1771"/>
      <sheetName val="000000"/>
      <sheetName val="Ner"/>
      <sheetName val="RL"/>
      <sheetName val="Jelas"/>
      <sheetName val="Ikh"/>
      <sheetName val="Exp"/>
      <sheetName val="Piut"/>
      <sheetName val="Susut"/>
      <sheetName val="TtpSTNK"/>
      <sheetName val="Cover"/>
      <sheetName val="Stock CIW"/>
      <sheetName val="Holiday"/>
      <sheetName val="HONDA"/>
      <sheetName val="P.Afls"/>
      <sheetName val="WBS1"/>
      <sheetName val="DAT01"/>
      <sheetName val="DAT02"/>
      <sheetName val="DAT03"/>
      <sheetName val="DAT04"/>
      <sheetName val="DAT05"/>
      <sheetName val="DAT06"/>
      <sheetName val="DAT07"/>
      <sheetName val="DAT08"/>
      <sheetName val="DAT09"/>
      <sheetName val="DAT10"/>
      <sheetName val="DAT11"/>
      <sheetName val="DAT12"/>
      <sheetName val="SHOP"/>
      <sheetName val="Detail-PARENT"/>
      <sheetName val="REKAP"/>
      <sheetName val="CODE"/>
      <sheetName val="C1_NOV3"/>
      <sheetName val="U2_22"/>
      <sheetName val="ShareCapital_3"/>
      <sheetName val="Monthly_Data3"/>
      <sheetName val="P-1_Acc_Payroll3"/>
      <sheetName val="RD_I-BUT3"/>
      <sheetName val="Data_Sheet2"/>
      <sheetName val="Danamon_LK2"/>
      <sheetName val="E_52"/>
      <sheetName val="I_4_1_(2)2"/>
      <sheetName val="K7__CIP_transfer_to_Assets2"/>
      <sheetName val="FIXED_FLOAT1"/>
      <sheetName val="①　BP_vs_SPR_(TTL_Impact)1"/>
      <sheetName val="corp_tax1"/>
      <sheetName val="A_4_31"/>
      <sheetName val="Other_charges_(income)1"/>
      <sheetName val="AR_Karyawan1"/>
      <sheetName val="Man_power1"/>
      <sheetName val="Neraca_detail_per_book1"/>
      <sheetName val="FX_Rates1"/>
      <sheetName val="RATE_1"/>
      <sheetName val="Turnover_N71"/>
      <sheetName val="SMK_2001"/>
      <sheetName val="Laba_rugi"/>
      <sheetName val="TB-Dec05_ID2"/>
      <sheetName val="Entry__HTM"/>
      <sheetName val="Entry_Broker"/>
      <sheetName val="SK_HTM"/>
      <sheetName val="Exc__Rate"/>
      <sheetName val="ocean_voyage"/>
      <sheetName val="DES_02"/>
      <sheetName val="Good_Receipt_Invoice_Receip"/>
      <sheetName val="Trading_Statement"/>
      <sheetName val="B2_(Act_by_Mth)_Total"/>
      <sheetName val="2003_Bgt"/>
      <sheetName val="Income_Statement"/>
      <sheetName val="I-PPh_Final"/>
      <sheetName val="Permanent_info"/>
      <sheetName val="Salesdata01-10_2004"/>
      <sheetName val="B_1"/>
      <sheetName val="ACT_Cashflow"/>
      <sheetName val="SAP_Plb_"/>
      <sheetName val="U1_4"/>
      <sheetName val="Revenue Monthly Comparation"/>
      <sheetName val="USD"/>
      <sheetName val="#REF"/>
      <sheetName val="chemcal"/>
      <sheetName val="TIV PACK"/>
      <sheetName val="bls"/>
      <sheetName val="RMS - STR"/>
      <sheetName val="Prepaid insurance (G2.1)"/>
      <sheetName val="FISIK RAB 2000"/>
      <sheetName val="CFWork"/>
      <sheetName val="Exch.rate"/>
      <sheetName val="Asumsi"/>
      <sheetName val="BP1_23"/>
      <sheetName val="A-GL-SUMMARY"/>
      <sheetName val="ACT PROD"/>
      <sheetName val="PLAN PROD"/>
      <sheetName val="NERACA-01"/>
      <sheetName val="Fixset"/>
      <sheetName val="2002"/>
      <sheetName val="nagai 08"/>
      <sheetName val="#REF!"/>
      <sheetName val="Gen. Information"/>
      <sheetName val="Renc.prod"/>
      <sheetName val="K.6DEPOSIT"/>
      <sheetName val="aug"/>
      <sheetName val="mei"/>
      <sheetName val="aprl"/>
      <sheetName val="feb"/>
      <sheetName val="jun"/>
      <sheetName val="mart"/>
      <sheetName val="U4.3 Others"/>
      <sheetName val="U4_3 Others"/>
      <sheetName val="ALICIA"/>
      <sheetName val="Listes de Sélection"/>
      <sheetName val="LMK1"/>
      <sheetName val="LMK2"/>
      <sheetName val="ASLUSL"/>
      <sheetName val="ANALISA"/>
      <sheetName val="21711"/>
      <sheetName val="NRLB"/>
      <sheetName val="NLsimpro"/>
      <sheetName val="TERMINJ"/>
      <sheetName val="WBS"/>
      <sheetName val="WPL"/>
      <sheetName val="koding_komposisi"/>
      <sheetName val="Atur"/>
      <sheetName val="FA sd APRIL 07"/>
      <sheetName val="Glossary-Index"/>
      <sheetName val="XXXXX"/>
      <sheetName val="NRC"/>
      <sheetName val="LRL"/>
      <sheetName val="LSL"/>
      <sheetName val="LAK"/>
      <sheetName val="Jul"/>
      <sheetName val="Agt"/>
      <sheetName val="Sep"/>
      <sheetName val="Okt"/>
      <sheetName val="Nop"/>
      <sheetName val="Costing"/>
      <sheetName val="WP PASIVA"/>
      <sheetName val="WP LABA RUGI"/>
      <sheetName val="Excess Calc"/>
      <sheetName val="Monthly"/>
      <sheetName val="TK1"/>
      <sheetName val="Spares"/>
      <sheetName val="GFD Template"/>
      <sheetName val="2. GFD Template"/>
      <sheetName val="Credit-22"/>
      <sheetName val="Usage"/>
      <sheetName val="Adjusted"/>
      <sheetName val="PR0404"/>
      <sheetName val="PR0405"/>
      <sheetName val="PR0406"/>
      <sheetName val="PR0804"/>
      <sheetName val="PR0805"/>
      <sheetName val="PR0806"/>
      <sheetName val="PR1204"/>
      <sheetName val="PR1205"/>
      <sheetName val="PR1206"/>
      <sheetName val="PR0204"/>
      <sheetName val="PR0205"/>
      <sheetName val="PR0206"/>
      <sheetName val="PR0104"/>
      <sheetName val="PR0105"/>
      <sheetName val="PR0106"/>
      <sheetName val="PR0704"/>
      <sheetName val="PR0705"/>
      <sheetName val="PR0706"/>
      <sheetName val="PR0604"/>
      <sheetName val="PR0605"/>
      <sheetName val="PR0606"/>
      <sheetName val="PR0304"/>
      <sheetName val="PR0305"/>
      <sheetName val="PR0306"/>
      <sheetName val="PR0504"/>
      <sheetName val="PR0505"/>
      <sheetName val="PR0506"/>
      <sheetName val="PR1104"/>
      <sheetName val="PR1105"/>
      <sheetName val="PR1106"/>
      <sheetName val="PR1006"/>
      <sheetName val="PR1004"/>
      <sheetName val="PR1005"/>
      <sheetName val="PR0904"/>
      <sheetName val="PR0905"/>
      <sheetName val="PR0906"/>
      <sheetName val="Items 1206"/>
      <sheetName val="VC.4"/>
      <sheetName val="Jurnal"/>
      <sheetName val="Index"/>
      <sheetName val="A"/>
      <sheetName val="LEDGACCO"/>
      <sheetName val="TERIMA KUDUS"/>
      <sheetName val="SAP"/>
      <sheetName val="Mth-Vana"/>
      <sheetName val="Sch 7"/>
      <sheetName val="daftar"/>
      <sheetName val="Sheet6"/>
      <sheetName val="Grand summary"/>
      <sheetName val="Pipe"/>
      <sheetName val="Deferred Revenue Nov 04"/>
      <sheetName val="ST10700"/>
      <sheetName val="OP.Raster30.09.2004"/>
      <sheetName val="Aging"/>
      <sheetName val="MC ASSET 2017"/>
      <sheetName val="PRE"/>
      <sheetName val="PBKI&amp;E"/>
      <sheetName val="SP&amp;E"/>
      <sheetName val="DKPP"/>
      <sheetName val="ONGKOS Angkut"/>
      <sheetName val="MATERIALFINAL"/>
      <sheetName val="FFB-2003( P ) "/>
      <sheetName val="12"/>
      <sheetName val="data_val"/>
      <sheetName val="III"/>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sheetData sheetId="228"/>
      <sheetData sheetId="229"/>
      <sheetData sheetId="230" refreshError="1"/>
      <sheetData sheetId="231"/>
      <sheetData sheetId="232"/>
      <sheetData sheetId="233" refreshError="1"/>
      <sheetData sheetId="234" refreshError="1"/>
      <sheetData sheetId="235" refreshError="1"/>
      <sheetData sheetId="236"/>
      <sheetData sheetId="237"/>
      <sheetData sheetId="238"/>
      <sheetData sheetId="239" refreshError="1"/>
      <sheetData sheetId="240"/>
      <sheetData sheetId="241" refreshError="1"/>
      <sheetData sheetId="242" refreshError="1"/>
      <sheetData sheetId="243" refreshError="1"/>
      <sheetData sheetId="244"/>
      <sheetData sheetId="245"/>
      <sheetData sheetId="246"/>
      <sheetData sheetId="247"/>
      <sheetData sheetId="248"/>
      <sheetData sheetId="249"/>
      <sheetData sheetId="250"/>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BS-Rupiah"/>
      <sheetName val="BS-USD"/>
      <sheetName val="PL-IDR"/>
      <sheetName val="PL-USD"/>
      <sheetName val="Ex-Rate"/>
      <sheetName val="Cash &amp; cash equivalent"/>
      <sheetName val="Trade Receivable"/>
      <sheetName val="Other Receivable"/>
      <sheetName val="Inventories"/>
      <sheetName val="Tax Recoverable"/>
      <sheetName val="Deffered Expenditure"/>
      <sheetName val="Plasma Investment"/>
      <sheetName val="koreksi plasma"/>
      <sheetName val="Developmen Cost of Plt."/>
      <sheetName val="Fixed Asset"/>
      <sheetName val="Construction In Progress"/>
      <sheetName val="Creditors"/>
      <sheetName val="Acrual "/>
      <sheetName val="Advances from customers"/>
      <sheetName val="Borrowing"/>
      <sheetName val="Tax Payable"/>
      <sheetName val="Bank Loan &amp; Other Loan"/>
      <sheetName val="Capital"/>
      <sheetName val="Forex"/>
      <sheetName val="Other Forex"/>
      <sheetName val="Interest"/>
      <sheetName val="Finance exp."/>
      <sheetName val="loan wilmar 1"/>
      <sheetName val="loan wilmar 2"/>
      <sheetName val="loan u sap 1"/>
      <sheetName val="loan u sap 2"/>
      <sheetName val="loan wilmar"/>
      <sheetName val="loan u sap"/>
      <sheetName val="Tes Bs"/>
      <sheetName val="Tes Pl"/>
      <sheetName val="Idr This Month"/>
      <sheetName val="Idr Todate"/>
      <sheetName val="Usd This Month"/>
      <sheetName val="Usd Todate"/>
      <sheetName val="Forex 1"/>
      <sheetName val="ITEM-BALANCE"/>
      <sheetName val="NMI-Tax Recoverable &amp; Payable"/>
      <sheetName val="NMI-Acrual"/>
      <sheetName val="Ex_Rate"/>
      <sheetName val="Other Asset"/>
      <sheetName val="LOK"/>
      <sheetName val="L"/>
      <sheetName val="MALE"/>
      <sheetName val="SING"/>
      <sheetName val="SRI L"/>
      <sheetName val="VIET"/>
      <sheetName val="MATERIALFINAL"/>
      <sheetName val="Tabel"/>
      <sheetName val="Summary"/>
      <sheetName val="Master Alat"/>
      <sheetName val="Table Array"/>
      <sheetName val="status"/>
      <sheetName val="Permanent info"/>
      <sheetName val="B"/>
      <sheetName val="Links"/>
      <sheetName val="Ageing of HypoTax"/>
      <sheetName val="Tran0104"/>
      <sheetName val="Credit-22"/>
      <sheetName val="Rates"/>
      <sheetName val="FKT_PJK"/>
      <sheetName val="????"/>
      <sheetName val="JAN 2001"/>
      <sheetName val="master"/>
      <sheetName val="Comp equip"/>
      <sheetName val="MV"/>
      <sheetName val="Mach &amp; equip"/>
      <sheetName val="TOTALP&amp;L"/>
      <sheetName val="NAD-SBU"/>
      <sheetName val="Lead"/>
      <sheetName val="Material-2003"/>
      <sheetName val="FS"/>
      <sheetName val="LabData203_204"/>
      <sheetName val="TS-1202"/>
      <sheetName val="Cash_&amp;_cash_equivalent"/>
      <sheetName val="Trade_Receivable"/>
      <sheetName val="Other_Receivable"/>
      <sheetName val="Tax_Recoverable"/>
      <sheetName val="Other_Asset"/>
      <sheetName val="Deffered_Expenditure"/>
      <sheetName val="Plasma_Investment"/>
      <sheetName val="koreksi_plasma"/>
      <sheetName val="Developmen_Cost_of_Plt_"/>
      <sheetName val="Fixed_Asset"/>
      <sheetName val="Construction_In_Progress"/>
      <sheetName val="Acrual_"/>
      <sheetName val="Advances_from_customers"/>
      <sheetName val="Tax_Payable"/>
      <sheetName val="Bank_Loan_&amp;_Other_Loan"/>
      <sheetName val="Other_Forex"/>
      <sheetName val="Finance_exp_"/>
      <sheetName val="Forex_1"/>
      <sheetName val="loan_wilmar_1"/>
      <sheetName val="loan_wilmar_2"/>
      <sheetName val="loan_u_sap_1"/>
      <sheetName val="loan_u_sap_2"/>
      <sheetName val="loan_wilmar"/>
      <sheetName val="loan_u_sap"/>
      <sheetName val="Tes_Bs"/>
      <sheetName val="Tes_Pl"/>
      <sheetName val="NMI-Tax_Recoverable_&amp;_Payable"/>
      <sheetName val="SRI_L"/>
      <sheetName val="Permanent_info"/>
      <sheetName val="Table_Array"/>
      <sheetName val="Ageing_of_HypoTax"/>
      <sheetName val="Budget"/>
      <sheetName val="DATA21"/>
      <sheetName val="GeneralInfo"/>
      <sheetName val="BWD"/>
      <sheetName val="_43_9_1"/>
      <sheetName val="C1 NOV"/>
      <sheetName val="K1.4 mach"/>
      <sheetName val="BSHO Report"/>
      <sheetName val="TBM"/>
      <sheetName val="TBM-"/>
      <sheetName val="FO"/>
      <sheetName val="Cash_&amp;_cash_equivalent1"/>
      <sheetName val="Trade_Receivable1"/>
      <sheetName val="Other_Receivable1"/>
      <sheetName val="Tax_Recoverable1"/>
      <sheetName val="Deffered_Expenditure1"/>
      <sheetName val="Plasma_Investment1"/>
      <sheetName val="koreksi_plasma1"/>
      <sheetName val="Developmen_Cost_of_Plt_1"/>
      <sheetName val="Fixed_Asset1"/>
      <sheetName val="Construction_In_Progress1"/>
      <sheetName val="Acrual_1"/>
      <sheetName val="Advances_from_customers1"/>
      <sheetName val="Tax_Payable1"/>
      <sheetName val="Bank_Loan_&amp;_Other_Loan1"/>
      <sheetName val="Other_Forex1"/>
      <sheetName val="Finance_exp_1"/>
      <sheetName val="loan_wilmar_11"/>
      <sheetName val="loan_wilmar_21"/>
      <sheetName val="loan_u_sap_11"/>
      <sheetName val="loan_u_sap_21"/>
      <sheetName val="loan_wilmar1"/>
      <sheetName val="loan_u_sap1"/>
      <sheetName val="Tes_Bs1"/>
      <sheetName val="Tes_Pl1"/>
      <sheetName val="Idr_This_Month"/>
      <sheetName val="Idr_Todate"/>
      <sheetName val="Usd_This_Month"/>
      <sheetName val="Usd_Todate"/>
      <sheetName val="Forex_11"/>
      <sheetName val="NMI-Tax_Recoverable_&amp;_Payable1"/>
      <sheetName val="Other_Asset1"/>
      <sheetName val="SRI_L1"/>
      <sheetName val="Master_Alat"/>
      <sheetName val="Table_Array1"/>
      <sheetName val="Permanent_info1"/>
      <sheetName val="Ageing_of_HypoTax1"/>
      <sheetName val="JAN_2001"/>
      <sheetName val="Comp_equip"/>
      <sheetName val="Mach_&amp;_equip"/>
      <sheetName val="C1_NOV"/>
      <sheetName val="K1_4_mach"/>
      <sheetName val="BSHO_Report"/>
      <sheetName val="____"/>
      <sheetName val="COGS"/>
      <sheetName val="Calc"/>
      <sheetName val="T_PV"/>
      <sheetName val="Val_nra1"/>
      <sheetName val="Val_nra2"/>
      <sheetName val="SD"/>
      <sheetName val="FISIK RAB 2000"/>
      <sheetName val="L2"/>
      <sheetName val="M-GOWA"/>
      <sheetName val="Piutang Normal Psrt"/>
      <sheetName val="harvest02"/>
      <sheetName val="Rekap Per Cab"/>
      <sheetName val="Atur"/>
      <sheetName val="Forex"/>
      <sheetName val="Forex"/>
      <sheetName val="MANPOWER SET UP ALPHABET"/>
      <sheetName val="INV. 0076"/>
      <sheetName val="WBS1"/>
      <sheetName val="Machinery_Equip"/>
      <sheetName val="Office_Equip"/>
      <sheetName val="SFKLN"/>
      <sheetName val="Local"/>
      <sheetName val="bre"/>
      <sheetName val="Marshal"/>
      <sheetName val="lampiran"/>
      <sheetName val="A u g"/>
      <sheetName val="lists"/>
      <sheetName val="List"/>
      <sheetName val="mapping"/>
      <sheetName val="DAILY-In Malaysia"/>
      <sheetName val="B1"/>
      <sheetName val="P&amp;L"/>
      <sheetName val="C13"/>
      <sheetName val="CDYW"/>
      <sheetName val="VALIDASI"/>
      <sheetName val="BS Site01"/>
      <sheetName val="BS Site00"/>
      <sheetName val="BS Site02"/>
      <sheetName val="BS Site03"/>
      <sheetName val="AJE"/>
      <sheetName val="customer"/>
      <sheetName val="Inputs"/>
      <sheetName val="Standar"/>
      <sheetName val="9"/>
      <sheetName val="K.1.3"/>
      <sheetName val="317935OCT99"/>
      <sheetName val="317935DEC99"/>
      <sheetName val="317935NOV99"/>
      <sheetName val="data"/>
      <sheetName val="Database"/>
      <sheetName val="master1"/>
      <sheetName val="MASTRO"/>
      <sheetName val="Rincian S-1"/>
      <sheetName val="REC ITEM"/>
      <sheetName val="DLFOH"/>
      <sheetName val="JNL LOAD 370000"/>
      <sheetName val="Account"/>
      <sheetName val="Center"/>
      <sheetName val="Company"/>
      <sheetName val="Travel"/>
      <sheetName val="Tool TypeCode"/>
      <sheetName val="UnitTypeCode"/>
      <sheetName val="Revenue calculation"/>
      <sheetName val="ROCE95"/>
      <sheetName val="PLBR1295"/>
      <sheetName val="NETDEBT"/>
      <sheetName val="Thai"/>
      <sheetName val="IND"/>
      <sheetName val="CBD"/>
      <sheetName val="BPW-Europe"/>
      <sheetName val="PNG"/>
      <sheetName val="rate"/>
      <sheetName val="CIP_USD"/>
      <sheetName val="SUMMFA-USD"/>
      <sheetName val="Investment"/>
      <sheetName val="A3_USD_PL02"/>
      <sheetName val="ShareCapital"/>
      <sheetName val="Module2"/>
      <sheetName val="7600Exp"/>
      <sheetName val="#REF"/>
      <sheetName val="I.4.1 (2)"/>
      <sheetName val="KMK RATE"/>
      <sheetName val="OLDMAP"/>
      <sheetName val="Rubber Profile"/>
      <sheetName val="Parameters"/>
      <sheetName val="NAP"/>
      <sheetName val="C1"/>
      <sheetName val="pesd_bahan"/>
      <sheetName val="JAn&amp;Feb Source"/>
      <sheetName val="Rinc"/>
      <sheetName val="define table"/>
      <sheetName val="mega"/>
      <sheetName val="prima"/>
      <sheetName val="tira"/>
      <sheetName val="9E1.3"/>
      <sheetName val="RESUME"/>
      <sheetName val="cons workpapers"/>
      <sheetName val="equity of abacus"/>
      <sheetName val="Palikanci"/>
      <sheetName val="Irregular Income"/>
      <sheetName val="FE-1770.P1"/>
      <sheetName val="$Purchased"/>
      <sheetName val="loÿÿ u sap"/>
      <sheetName val="ÿÿÿÿPl"/>
      <sheetName val="Profile"/>
      <sheetName val="U-3.1.1 telephone"/>
      <sheetName val="Detail-PARENT"/>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Cash-0204"/>
      <sheetName val="A"/>
      <sheetName val="Trading Statement"/>
      <sheetName val="CRA-Detail"/>
      <sheetName val="K1.3 bldg"/>
      <sheetName val="KRM and KRMO Movement"/>
      <sheetName val="Trade &amp; other - Lead"/>
      <sheetName val="TB31Dec08"/>
      <sheetName val="Exc. Rate"/>
      <sheetName val="QTR"/>
      <sheetName val="corp tax"/>
      <sheetName val="OFF"/>
      <sheetName val="ShareCapital "/>
      <sheetName val="DATA WP"/>
      <sheetName val="pl_items"/>
      <sheetName val="SAP"/>
      <sheetName val="bubbleDATA"/>
      <sheetName val="P3"/>
      <sheetName val="P1"/>
      <sheetName val="P4"/>
      <sheetName val="Cash_&amp;_cash_equivalent2"/>
      <sheetName val="Trade_Receivable2"/>
      <sheetName val="Other_Receivable2"/>
      <sheetName val="Tax_Recoverable2"/>
      <sheetName val="Deffered_Expenditure2"/>
      <sheetName val="Plasma_Investment2"/>
      <sheetName val="koreksi_plasma2"/>
      <sheetName val="Developmen_Cost_of_Plt_2"/>
      <sheetName val="Fixed_Asset2"/>
      <sheetName val="Construction_In_Progress2"/>
      <sheetName val="Acrual_2"/>
      <sheetName val="Advances_from_customers2"/>
      <sheetName val="Tax_Payable2"/>
      <sheetName val="Bank_Loan_&amp;_Other_Loan2"/>
      <sheetName val="Other_Forex2"/>
      <sheetName val="Finance_exp_2"/>
      <sheetName val="loan_wilmar_12"/>
      <sheetName val="loan_wilmar_22"/>
      <sheetName val="loan_u_sap_12"/>
      <sheetName val="loan_u_sap_22"/>
      <sheetName val="loan_wilmar2"/>
      <sheetName val="loan_u_sap2"/>
      <sheetName val="Tes_Bs2"/>
      <sheetName val="Tes_Pl2"/>
      <sheetName val="Idr_This_Month1"/>
      <sheetName val="Idr_Todate1"/>
      <sheetName val="Usd_This_Month1"/>
      <sheetName val="Usd_Todate1"/>
      <sheetName val="Forex_12"/>
      <sheetName val="NMI-Tax_Recoverable_&amp;_Payable2"/>
      <sheetName val="Other_Asset2"/>
      <sheetName val="SRI_L2"/>
      <sheetName val="Master_Alat1"/>
      <sheetName val="Table_Array2"/>
      <sheetName val="Permanent_info2"/>
      <sheetName val="Ageing_of_HypoTax2"/>
      <sheetName val="JAN_20011"/>
      <sheetName val="Comp_equip1"/>
      <sheetName val="Mach_&amp;_equip1"/>
      <sheetName val="C1_NOV1"/>
      <sheetName val="K1_4_mach1"/>
      <sheetName val="BSHO_Report1"/>
      <sheetName val="FISIK_RAB_2000"/>
      <sheetName val="Forex"/>
      <sheetName val="Other charges (income)"/>
      <sheetName val="Buku Besar"/>
      <sheetName val="WorkSheet"/>
      <sheetName val="Input_Sheet"/>
      <sheetName val="mine-close"/>
      <sheetName val="survey-gen"/>
      <sheetName val="FORM"/>
      <sheetName val="P-1 Acc Payroll"/>
      <sheetName val="Danamon LK"/>
      <sheetName val="Original"/>
      <sheetName val="Statistics"/>
      <sheetName val="Account Payable"/>
      <sheetName val="Revenue (10)"/>
      <sheetName val="Worksheet IMT"/>
      <sheetName val="kode"/>
      <sheetName val="N"/>
      <sheetName val="Revenue"/>
      <sheetName val="Manual"/>
      <sheetName val="Contents"/>
      <sheetName val="PA Result"/>
      <sheetName val="Chart"/>
      <sheetName val="SALESAGT'03"/>
      <sheetName val="SALESAPR'03"/>
      <sheetName val="SALESDES'03"/>
      <sheetName val="SALESFEB'03"/>
      <sheetName val="SALESJAN'03"/>
      <sheetName val="SALESJULI'03"/>
      <sheetName val="SALESJUNI'03"/>
      <sheetName val="SALESMEI'03"/>
      <sheetName val="SALESMRT'03"/>
      <sheetName val="SALESNOP'03"/>
      <sheetName val="SALESOKT'03"/>
      <sheetName val="SALESSEP'03"/>
      <sheetName val="rl"/>
      <sheetName val="Biaya Departemen"/>
      <sheetName val="BL"/>
      <sheetName val="BM"/>
      <sheetName val="O-5-1"/>
      <sheetName val="Journal Template"/>
      <sheetName val="General"/>
      <sheetName val="NAME"/>
      <sheetName val="NAMECODE"/>
      <sheetName val="Values"/>
      <sheetName val="K 2.1"/>
      <sheetName val="J u l"/>
      <sheetName val="O c t"/>
      <sheetName val="A p r"/>
      <sheetName val="M a y"/>
      <sheetName val="S e p"/>
      <sheetName val="00 received in 01"/>
      <sheetName val="F e b"/>
      <sheetName val="Per GL J a n"/>
      <sheetName val="J u n"/>
      <sheetName val="M a r"/>
      <sheetName val="Trademark Protection Recharges"/>
      <sheetName val="Forex_x005f_x0000__x005f_x0000__x005f_x0000__x000"/>
      <sheetName val="Forex_x005f_x0000_8_x005f_x0000__x005f_x0000__x00"/>
      <sheetName val="G602 P.1"/>
      <sheetName val="Data Penerimaan USD"/>
      <sheetName val="Sum Pays M"/>
      <sheetName val="FOREX 11 audited"/>
      <sheetName val="FOREX (12)"/>
      <sheetName val="Sheet1"/>
      <sheetName val="ExchRate"/>
      <sheetName val="412src2"/>
      <sheetName val="HO Use"/>
      <sheetName val="2003 BGT C Flow"/>
      <sheetName val="412"/>
      <sheetName val="Cashflow Report Act vs Bgt"/>
      <sheetName val="BGT Cashflow "/>
      <sheetName val="SELISIHKURSSOURCE"/>
      <sheetName val="Aspek Operasional"/>
      <sheetName val="Historis"/>
      <sheetName val="Supplier"/>
      <sheetName val="material"/>
      <sheetName val="Asumsi(1)"/>
      <sheetName val="MANPOWER_SET_UP_ALPHABET"/>
      <sheetName val="INV__0076"/>
      <sheetName val="BS_Site01"/>
      <sheetName val="BS_Site00"/>
      <sheetName val="BS_Site02"/>
      <sheetName val="BS_Site03"/>
      <sheetName val="A_u_g"/>
      <sheetName val="G602_P_1"/>
      <sheetName val="Data_Penerimaan_USD"/>
      <sheetName val="K_1_3"/>
      <sheetName val="Sum_Pays_M"/>
      <sheetName val="Exc__Rate"/>
      <sheetName val="K1_3_bldg"/>
      <sheetName val="FOREX_11_audited"/>
      <sheetName val="FOREX_(12)"/>
      <sheetName val="HO_Use"/>
      <sheetName val="2003_BGT_C_Flow"/>
      <sheetName val="Cashflow_Report_Act_vs_Bgt"/>
      <sheetName val="BGT_Cashflow_"/>
      <sheetName val="J_u_l"/>
      <sheetName val="O_c_t"/>
      <sheetName val="A_p_r"/>
      <sheetName val="M_a_y"/>
      <sheetName val="S_e_p"/>
      <sheetName val="00_received_in_01"/>
      <sheetName val="F_e_b"/>
      <sheetName val="Per_GL_J_a_n"/>
      <sheetName val="J_u_n"/>
      <sheetName val="M_a_r"/>
      <sheetName val="Aspek_Operasional"/>
      <sheetName val="I_4_1_(2)"/>
      <sheetName val="Account_Payable"/>
      <sheetName val="Revenue_(10)"/>
      <sheetName val="Worksheet_IMT"/>
      <sheetName val="Other_charges_(income)"/>
      <sheetName val="Buku_Besar"/>
      <sheetName val="DAILY-In_Malaysia"/>
      <sheetName val="Rubber_Profile"/>
      <sheetName val="Rincian_S-1"/>
      <sheetName val="REC_ITEM"/>
      <sheetName val="JNL_LOAD_370000"/>
      <sheetName val="Tool_TypeCode"/>
      <sheetName val="K_2_1"/>
      <sheetName val="P-1_Acc_Payroll"/>
      <sheetName val="Danamon_LK"/>
      <sheetName val="Revenue_calculation"/>
      <sheetName val="KMK_RATE"/>
      <sheetName val="JAn&amp;Feb_Source"/>
      <sheetName val="define_table"/>
      <sheetName val="9E1_3"/>
      <sheetName val="Forex????????? ?⽠Τ?_x0004_??????ẰΤ???"/>
      <sheetName val="KONFIRMASI"/>
      <sheetName val="วงเครดิต 3"/>
      <sheetName val="Forex????????? ?⽠Τ?_x0004_??????ẰΤ???"/>
      <sheetName val="Balance Sheet"/>
      <sheetName val="Rekap Budget"/>
      <sheetName val="Daftar Customer"/>
      <sheetName val="Rekonsiliasi PPh 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WBS2"/>
      <sheetName val="WBS2(B)"/>
      <sheetName val="WBS2(B1)"/>
      <sheetName val="WBS2(C)"/>
    </sheetNames>
    <sheetDataSet>
      <sheetData sheetId="0"/>
      <sheetData sheetId="1"/>
      <sheetData sheetId="2"/>
      <sheetData sheetId="3"/>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A"/>
      <sheetName val="Current"/>
      <sheetName val="PL"/>
      <sheetName val="PRASS99"/>
      <sheetName val="Input"/>
      <sheetName val="Résultats"/>
      <sheetName val="A u g"/>
      <sheetName val="Marshal"/>
      <sheetName val="Sub Acc"/>
      <sheetName val="tb1"/>
      <sheetName val="table"/>
      <sheetName val="data"/>
      <sheetName val="Individual Gross Profit J - Aug"/>
      <sheetName val="PL (MONTHLY)"/>
      <sheetName val="Module2"/>
      <sheetName val="FRN"/>
      <sheetName val="0220"/>
      <sheetName val="K-5"/>
      <sheetName val="#REF"/>
      <sheetName val="Ex_Rate"/>
      <sheetName val="corp tax"/>
      <sheetName val="U-3.1.1 telephone"/>
      <sheetName val="DATA WP"/>
      <sheetName val="Art 23"/>
      <sheetName val="SD"/>
      <sheetName val="BEP"/>
      <sheetName val="9"/>
      <sheetName val="VC.4"/>
      <sheetName val="G.3.2.1 Rekon PPN In Premix"/>
      <sheetName val="REKAP PPH 21"/>
      <sheetName val="1Q_97"/>
      <sheetName val="CSG Overhead"/>
      <sheetName val="Plant Overhead"/>
      <sheetName val="Sch 16.1"/>
      <sheetName val="Sch 17.1"/>
      <sheetName val="Sch 14.2"/>
      <sheetName val="Sch 22.2"/>
      <sheetName val="Sch 22.4"/>
      <sheetName val="Sch 3.1"/>
      <sheetName val="Tax Rate 2012"/>
      <sheetName val="Premi Iuran"/>
      <sheetName val="Q-PC1"/>
      <sheetName val="Q-PC2"/>
      <sheetName val="Sch_16_1"/>
      <sheetName val="Sch_17_1"/>
      <sheetName val="Sch_14_2"/>
      <sheetName val="Sch_22_2"/>
      <sheetName val="Sch_22_4"/>
      <sheetName val="Sch_3_1"/>
      <sheetName val="Art_23"/>
      <sheetName val="Sub_Acc"/>
      <sheetName val="A_u_g"/>
      <sheetName val="corp_tax"/>
      <sheetName val="Tax_Rate_2012"/>
      <sheetName val="Premi_Iuran"/>
      <sheetName val="U-3_1_1_telephone"/>
      <sheetName val="WBS1"/>
      <sheetName val="C1 NOV"/>
      <sheetName val="Penebusan"/>
      <sheetName val="Angs.B.Group"/>
      <sheetName val="IMPUT PENERIMAAN BULK WB"/>
      <sheetName val="HUTANG PER VENDOR 09"/>
      <sheetName val="IMPUT PENERIMAAN BAG PRODUKSI"/>
      <sheetName val="PEMAKAIAN BY PRODUKSI"/>
      <sheetName val="Ex-Rate"/>
      <sheetName val="Approved SUMMARY-2013"/>
      <sheetName val="Revenue"/>
      <sheetName val="Assum"/>
      <sheetName val="Vendors"/>
      <sheetName val="IntBalheet"/>
      <sheetName val="BQMP"/>
      <sheetName val="Budget BS"/>
      <sheetName val="Master Cost Center"/>
      <sheetName val="OLDMAP"/>
      <sheetName val="NAMA PERUSAHAAN"/>
      <sheetName val="WP"/>
      <sheetName val="Art_231"/>
      <sheetName val="SA2"/>
      <sheetName val="BS+PL"/>
      <sheetName val="FKT_PJK"/>
      <sheetName val="ShareCapital "/>
      <sheetName val="Inventories"/>
      <sheetName val="CH_FL_QUAR"/>
      <sheetName val="PDPC0908"/>
      <sheetName val="Dropdown"/>
      <sheetName val="TSGAR"/>
      <sheetName val="Kode"/>
      <sheetName val="Alokasi Rutin"/>
      <sheetName val="Compare to competitor ratio-BI"/>
      <sheetName val="7123885"/>
      <sheetName val="Sheet1"/>
      <sheetName val="Local"/>
      <sheetName val="GeneralInfo"/>
      <sheetName val="AKUN"/>
      <sheetName val="DATA LIST"/>
      <sheetName val="EX RATE"/>
      <sheetName val="SE"/>
      <sheetName val="Note"/>
      <sheetName val="FE-1771-I"/>
      <sheetName val="TB2003"/>
      <sheetName val="DPS OK"/>
      <sheetName val="data (2)"/>
      <sheetName val="Art_232"/>
      <sheetName val="PLN Mar"/>
      <sheetName val="PK HJ  HP"/>
      <sheetName val="Reaperdist"/>
      <sheetName val="Renc.Prod"/>
      <sheetName val="PLN Des"/>
      <sheetName val="Biaya Tot PLN"/>
      <sheetName val="PLN Okt"/>
      <sheetName val="PLN Jan"/>
      <sheetName val="PLN Mei"/>
      <sheetName val="PLN Nov"/>
      <sheetName val="PLN Jun"/>
      <sheetName val="PLN Jul"/>
      <sheetName val="PLN Feb"/>
      <sheetName val="PLN Ags"/>
      <sheetName val="PLN Sep"/>
      <sheetName val="PLN Apr"/>
      <sheetName val="CY_CRS"/>
      <sheetName val="LS_CRS"/>
      <sheetName val="EMISI"/>
      <sheetName val="HEAT"/>
      <sheetName val="Biaya Tot PLN TDL 2003"/>
      <sheetName val="Renc.Semen Keluar prod kantong"/>
      <sheetName val="Tabel Kode"/>
      <sheetName val="Non-Statistical Sampling"/>
      <sheetName val="Art_233"/>
      <sheetName val="Sub_Acc1"/>
      <sheetName val="PLN_Mar"/>
      <sheetName val="PK_HJ__HP"/>
      <sheetName val="Renc_Prod"/>
      <sheetName val="PLN_Des"/>
      <sheetName val="Biaya_Tot_PLN"/>
      <sheetName val="PLN_Okt"/>
      <sheetName val="PLN_Jan"/>
      <sheetName val="PLN_Mei"/>
      <sheetName val="PLN_Nov"/>
      <sheetName val="PLN_Jun"/>
      <sheetName val="PLN_Jul"/>
      <sheetName val="PLN_Feb"/>
      <sheetName val="PLN_Ags"/>
      <sheetName val="PLN_Sep"/>
      <sheetName val="PLN_Apr"/>
      <sheetName val="Biaya_Tot_PLN_TDL_2003"/>
      <sheetName val="Renc_Semen_Keluar_prod_kantong"/>
      <sheetName val="Tabel_Kode"/>
      <sheetName val="GROWTH"/>
      <sheetName val="Journal Template"/>
      <sheetName val="dataPS"/>
      <sheetName val="laporan"/>
      <sheetName val="KODING"/>
      <sheetName val="F1771-II"/>
      <sheetName val="F1771-III"/>
      <sheetName val="koding_komposisi"/>
      <sheetName val="KODINGharga"/>
      <sheetName val="BASE"/>
      <sheetName val="당월(1)"/>
      <sheetName val="TB after Reval-Server"/>
      <sheetName val="corp_tax1"/>
      <sheetName val="U-3_1_1_telephone1"/>
      <sheetName val="Sub_Acc2"/>
      <sheetName val="corp_tax2"/>
      <sheetName val="U-3_1_1_telephone2"/>
      <sheetName val="GRIR"/>
      <sheetName val="lm7-11"/>
      <sheetName val="Permanent info"/>
      <sheetName val="Tc"/>
      <sheetName val="DAF.INVEN U.O"/>
      <sheetName val="Auxiliary"/>
      <sheetName val="Sumber Hidup"/>
      <sheetName val="Trading Statement"/>
      <sheetName val="UI - Brands"/>
      <sheetName val="AFFIRM"/>
      <sheetName val="UI - Pat Dyn"/>
      <sheetName val="Affirm Retrieve"/>
      <sheetName val="UI - Additional"/>
      <sheetName val="Main Title"/>
      <sheetName val="達成729"/>
      <sheetName val="上野ﾌｫｰﾑ台当たり"/>
      <sheetName val="TelkomInfra - Revenue Monthly"/>
      <sheetName val="VC_4"/>
      <sheetName val="G_3_2_1_Rekon_PPN_In_Premix"/>
      <sheetName val="REKAP_PPH_21"/>
      <sheetName val="Approved_SUMMARY-2013"/>
      <sheetName val="D"/>
      <sheetName val="BBM-03"/>
      <sheetName val="Sheet2"/>
      <sheetName val="TB avicena"/>
      <sheetName val="DL_13"/>
      <sheetName val="ocean voyage"/>
      <sheetName val="FIXASS"/>
      <sheetName val="SE-C"/>
      <sheetName val="STN2006"/>
      <sheetName val="SC_FLDCOST_2004"/>
      <sheetName val="NERACA"/>
      <sheetName val="A Grade Hiten - Local"/>
      <sheetName val="損益計算書(PL)"/>
      <sheetName val="C"/>
      <sheetName val="BUDGET_1999"/>
      <sheetName val="EXC-R"/>
      <sheetName val="Biaya"/>
      <sheetName val="PIK_QUO"/>
      <sheetName val="JenisTransaksi"/>
      <sheetName val="DaftarBank"/>
      <sheetName val="Form"/>
      <sheetName val="aktdit(WP)"/>
      <sheetName val="AJE"/>
      <sheetName val="BSHO Report"/>
      <sheetName val="Front"/>
      <sheetName val="Check Sheet"/>
      <sheetName val="PLHO Report"/>
      <sheetName val="PLHOENG"/>
      <sheetName val="summary-1"/>
      <sheetName val="EXPO PER BUYER"/>
      <sheetName val="NAMA PT"/>
      <sheetName val="PPH 23 - 26"/>
      <sheetName val="pm"/>
      <sheetName val="PPN-Januari-02"/>
      <sheetName val="Income S"/>
      <sheetName val="balance sheet"/>
      <sheetName val="Menu"/>
      <sheetName val="BKKAS"/>
      <sheetName val="WS 1219"/>
      <sheetName val="RUPS"/>
      <sheetName val="Data_Umum"/>
      <sheetName val=""/>
      <sheetName val="Petunjuk"/>
      <sheetName val="WBS2"/>
      <sheetName val="PROGRESS"/>
      <sheetName val="kary21"/>
      <sheetName val="WIL13"/>
      <sheetName val="WIL21"/>
      <sheetName val="Input Yield"/>
      <sheetName val="PH Data"/>
      <sheetName val="12"/>
      <sheetName val="Instructions"/>
      <sheetName val="FE-1770-I"/>
      <sheetName val="FE-1770.P1"/>
      <sheetName val="FE-1770-II"/>
      <sheetName val="RESIDU-3"/>
      <sheetName val="RP"/>
      <sheetName val="RJE"/>
      <sheetName val="WPL"/>
      <sheetName val="Karet"/>
      <sheetName val="Sales Report MKTG"/>
      <sheetName val="Art_22"/>
      <sheetName val="Bukubesar"/>
      <sheetName val="Premi_Iuran1"/>
      <sheetName val="A_u_g1"/>
      <sheetName val="Tax_Rate_20121"/>
      <sheetName val="VC_41"/>
      <sheetName val="G_3_2_1_Rekon_PPN_In_Premix1"/>
      <sheetName val="REKAP_PPH_211"/>
      <sheetName val="Approved_SUMMARY-20131"/>
      <sheetName val="Art_234"/>
      <sheetName val="Sub_Acc3"/>
      <sheetName val="Premi_Iuran2"/>
      <sheetName val="A_u_g2"/>
      <sheetName val="Tax_Rate_20122"/>
      <sheetName val="VC_42"/>
      <sheetName val="G_3_2_1_Rekon_PPN_In_Premix2"/>
      <sheetName val="REKAP_PPH_212"/>
      <sheetName val="Approved_SUMMARY-20132"/>
      <sheetName val="4334-Summary"/>
      <sheetName val="Cetak BG"/>
      <sheetName val="Art_235"/>
      <sheetName val="Sub_Acc4"/>
      <sheetName val="Premi_Iuran3"/>
      <sheetName val="A_u_g3"/>
      <sheetName val="corp_tax3"/>
      <sheetName val="U-3_1_1_telephone3"/>
      <sheetName val="Tax_Rate_20123"/>
      <sheetName val="VC_43"/>
      <sheetName val="G_3_2_1_Rekon_PPN_In_Premix3"/>
      <sheetName val="REKAP_PPH_213"/>
      <sheetName val="Approved_SUMMARY-20133"/>
      <sheetName val="Sch_16_11"/>
      <sheetName val="Sch_17_11"/>
      <sheetName val="Sch_14_21"/>
      <sheetName val="Sch_22_21"/>
      <sheetName val="Sch_22_41"/>
      <sheetName val="Sch_3_11"/>
      <sheetName val="ren.kerj 2014"/>
      <sheetName val="ANNUAL CJ20"/>
      <sheetName val="ANNUAL DM2"/>
      <sheetName val="r.tanam"/>
      <sheetName val="RATOON CJ20"/>
      <sheetName val="RATOON DM2"/>
      <sheetName val="KU-Ajt'03"/>
      <sheetName val="社員リスト"/>
      <sheetName val="worksheet"/>
      <sheetName val="ACM0131(GT)"/>
      <sheetName val="Listen"/>
      <sheetName val="capacity"/>
      <sheetName val="Man power"/>
      <sheetName val="Journal_Template"/>
      <sheetName val="Journal_Template1"/>
      <sheetName val="Journal_Template2"/>
      <sheetName val="Journal_Template3"/>
      <sheetName val="pvt"/>
      <sheetName val="LEDGER 2019"/>
      <sheetName val="LEDGER 2020"/>
      <sheetName val="E-faktur (FP)"/>
      <sheetName val="RECAP (TIDAK ADA DI GL VAT)"/>
      <sheetName val="look up"/>
      <sheetName val="July19"/>
      <sheetName val="Atur"/>
      <sheetName val="Glossary-Index"/>
      <sheetName val="kriteria"/>
      <sheetName val="130"/>
      <sheetName val="020a"/>
      <sheetName val="020b"/>
      <sheetName val="150"/>
      <sheetName val="160"/>
      <sheetName val="175"/>
      <sheetName val="180"/>
      <sheetName val="185"/>
      <sheetName val="190"/>
      <sheetName val="196"/>
      <sheetName val="200"/>
      <sheetName val="230"/>
      <sheetName val="250"/>
      <sheetName val="020c"/>
      <sheetName val="300"/>
      <sheetName val="320"/>
      <sheetName val="340"/>
      <sheetName val="350"/>
      <sheetName val="355"/>
      <sheetName val="360"/>
      <sheetName val="375"/>
      <sheetName val="380"/>
      <sheetName val="390"/>
      <sheetName val="395"/>
      <sheetName val="020e"/>
      <sheetName val="399"/>
      <sheetName val="400"/>
      <sheetName val="420"/>
      <sheetName val="425"/>
      <sheetName val="430"/>
      <sheetName val="450"/>
      <sheetName val="500"/>
      <sheetName val="550"/>
      <sheetName val="560"/>
      <sheetName val="600"/>
      <sheetName val="100"/>
      <sheetName val="700"/>
      <sheetName val="840.01"/>
      <sheetName val="840.02"/>
      <sheetName val="120"/>
      <sheetName val="125"/>
      <sheetName val="135"/>
      <sheetName val="140"/>
      <sheetName val="Account Code"/>
      <sheetName val="JSiar"/>
      <sheetName val="TB"/>
      <sheetName val="bs"/>
      <sheetName val="Region Code"/>
      <sheetName val="Product Group Code"/>
      <sheetName val="書換え条件"/>
      <sheetName val="DETAIL"/>
      <sheetName val="O-5 Tax 23 Prepaid"/>
      <sheetName val="EDP"/>
      <sheetName val="Map"/>
      <sheetName val="Sheet3"/>
      <sheetName val="AHSbj"/>
      <sheetName val="BQ-E20-02(Rp)"/>
      <sheetName val="Realisasi Acc Exp - BP"/>
      <sheetName val="New Ref"/>
      <sheetName val="Client AJE"/>
      <sheetName val="ESCON"/>
      <sheetName val="Isolasi Luar Dalam"/>
      <sheetName val="Isolasi Luar"/>
      <sheetName val="OFF"/>
      <sheetName val="dasang1"/>
      <sheetName val="Source Sumsel"/>
      <sheetName val="FINANCIAL ASSUMPTION"/>
      <sheetName val="DATA MASTER"/>
      <sheetName val="NARF_bs"/>
      <sheetName val="Art_236"/>
      <sheetName val="Sub_Acc5"/>
      <sheetName val="PLN_Mar1"/>
      <sheetName val="Premi_Iuran4"/>
      <sheetName val="Sch_16_12"/>
      <sheetName val="Sch_17_12"/>
      <sheetName val="Sch_14_22"/>
      <sheetName val="Sch_22_22"/>
      <sheetName val="Sch_22_42"/>
      <sheetName val="Sch_3_12"/>
      <sheetName val="corp_tax4"/>
      <sheetName val="U-3_1_1_telephone4"/>
      <sheetName val="A_u_g4"/>
      <sheetName val="PK_HJ__HP1"/>
      <sheetName val="Renc_Prod1"/>
      <sheetName val="PLN_Des1"/>
      <sheetName val="Biaya_Tot_PLN1"/>
      <sheetName val="PLN_Okt1"/>
      <sheetName val="PLN_Jan1"/>
      <sheetName val="PLN_Mei1"/>
      <sheetName val="PLN_Nov1"/>
      <sheetName val="PLN_Jun1"/>
      <sheetName val="PLN_Jul1"/>
      <sheetName val="PLN_Feb1"/>
      <sheetName val="PLN_Ags1"/>
      <sheetName val="PLN_Sep1"/>
      <sheetName val="PLN_Apr1"/>
      <sheetName val="Biaya_Tot_PLN_TDL_20031"/>
      <sheetName val="Renc_Semen_Keluar_prod_kantong1"/>
      <sheetName val="Tabel_Kode1"/>
      <sheetName val="Tax_Rate_20124"/>
      <sheetName val="VC_44"/>
      <sheetName val="G_3_2_1_Rekon_PPN_In_Premix4"/>
      <sheetName val="REKAP_PPH_214"/>
      <sheetName val="Master_Cost_Center"/>
      <sheetName val="Individual_Gross_Profit_J_-_Aug"/>
      <sheetName val="PL_(MONTHLY)"/>
      <sheetName val="Approved_SUMMARY-20134"/>
      <sheetName val="DATA_WP"/>
      <sheetName val="Budget_BS"/>
      <sheetName val="Alokasi_Rutin"/>
      <sheetName val="NAMA_PERUSAHAAN"/>
      <sheetName val="ShareCapital_"/>
      <sheetName val="CSG_Overhead"/>
      <sheetName val="Plant_Overhead"/>
      <sheetName val="Permanent_info"/>
      <sheetName val="TB_after_Reval-Server"/>
      <sheetName val="C1_NOV"/>
      <sheetName val="Compare_to_competitor_ratio-BI"/>
      <sheetName val="DATA_LIST"/>
      <sheetName val="Angs_B_Group"/>
      <sheetName val="IMPUT_PENERIMAAN_BULK_WB"/>
      <sheetName val="HUTANG_PER_VENDOR_09"/>
      <sheetName val="IMPUT_PENERIMAAN_BAG_PRODUKSI"/>
      <sheetName val="PEMAKAIAN_BY_PRODUKSI"/>
      <sheetName val="data_(2)"/>
      <sheetName val="Trading_Statement"/>
      <sheetName val="DPS_OK"/>
      <sheetName val="Non-Statistical_Sampling"/>
      <sheetName val="Source_Sumsel"/>
      <sheetName val="TelkomInfra_-_Revenue_Monthly"/>
      <sheetName val="DAF_INVEN_U_O"/>
      <sheetName val="Sumber_Hidup"/>
      <sheetName val="ocean_voyage"/>
      <sheetName val="NAMA_PT"/>
      <sheetName val="FINANCIAL_ASSUMPTION"/>
      <sheetName val="Cetak_BG"/>
      <sheetName val="DATA_MASTER"/>
      <sheetName val="UI_-_Brands"/>
      <sheetName val="UI_-_Pat_Dyn"/>
      <sheetName val="Affirm_Retrieve"/>
      <sheetName val="UI_-_Additional"/>
      <sheetName val="Main_Title"/>
      <sheetName val="Sales_Report_MKTG"/>
      <sheetName val="EXPO_PER_BUYER"/>
      <sheetName val="TB_avicena"/>
      <sheetName val="PPH_23_-_26"/>
      <sheetName val="Income_S"/>
      <sheetName val="balance_sheet"/>
      <sheetName val="A_Grade_Hiten_-_Local"/>
      <sheetName val="ekui"/>
      <sheetName val="MOTO"/>
      <sheetName val="基準ﾘｽﾄ"/>
      <sheetName val="software wp"/>
      <sheetName val="Div&amp;Grade List"/>
      <sheetName val="&quot;Specific&quot; COA List"/>
      <sheetName val="WP PASIVA"/>
      <sheetName val="WP LABA RUGI"/>
      <sheetName val="PREPMT"/>
      <sheetName val="PK"/>
      <sheetName val="kkp"/>
      <sheetName val="DIRECT COST"/>
      <sheetName val="FA Movement"/>
      <sheetName val="Param"/>
      <sheetName val="MATERIALFINAL"/>
      <sheetName val="DAF-2"/>
      <sheetName val="I-ME"/>
      <sheetName val="70_qual_2"/>
      <sheetName val="Plan Prod"/>
      <sheetName val="CS"/>
      <sheetName val="Actual EWH_PA_UA"/>
      <sheetName val="PRO_COAL"/>
      <sheetName val="PS"/>
      <sheetName val="Summary"/>
      <sheetName val="DBASE"/>
      <sheetName val="_SAF 02"/>
      <sheetName val="Sheet8"/>
      <sheetName val="Neraca detail per book"/>
      <sheetName val="1997"/>
      <sheetName val=" SPT 1771 FY 2010 FINAL.xlsx"/>
      <sheetName val="Individual_Gross_Profit_J_-_Au1"/>
      <sheetName val="PL_(MONTHLY)1"/>
      <sheetName val="DATA_WP1"/>
      <sheetName val="ocean_voyage1"/>
      <sheetName val="PPH_23_-_261"/>
      <sheetName val="Permanent_info1"/>
      <sheetName val="Income_S1"/>
      <sheetName val="balance_sheet1"/>
      <sheetName val="CSG_Overhead1"/>
      <sheetName val="Plant_Overhead1"/>
      <sheetName val="Individual_Gross_Profit_J_-_Au2"/>
      <sheetName val="PL_(MONTHLY)2"/>
      <sheetName val="Sch_16_13"/>
      <sheetName val="Sch_17_13"/>
      <sheetName val="Sch_14_23"/>
      <sheetName val="Sch_22_23"/>
      <sheetName val="Sch_22_43"/>
      <sheetName val="Sch_3_13"/>
      <sheetName val="DATA_WP2"/>
      <sheetName val="ocean_voyage2"/>
      <sheetName val="PPH_23_-_262"/>
      <sheetName val="CSG_Overhead2"/>
      <sheetName val="Plant_Overhead2"/>
      <sheetName val="Income_S2"/>
      <sheetName val="balance_sheet2"/>
      <sheetName val="Permanent_info2"/>
      <sheetName val="DAF_INVEN_U_O1"/>
      <sheetName val="ShareCapital_1"/>
      <sheetName val="Master_Cost_Center1"/>
      <sheetName val="Budget_BS1"/>
      <sheetName val="NAMA_PERUSAHAAN1"/>
      <sheetName val="Alokasi_Rutin1"/>
      <sheetName val="C1_NOV1"/>
      <sheetName val="Trading_Statement1"/>
      <sheetName val="data_(2)1"/>
      <sheetName val="PLN_Mar2"/>
      <sheetName val="PK_HJ__HP2"/>
      <sheetName val="Renc_Prod2"/>
      <sheetName val="PLN_Des2"/>
      <sheetName val="Biaya_Tot_PLN2"/>
      <sheetName val="PLN_Okt2"/>
      <sheetName val="PLN_Jan2"/>
      <sheetName val="PLN_Mei2"/>
      <sheetName val="PLN_Nov2"/>
      <sheetName val="PLN_Jun2"/>
      <sheetName val="PLN_Jul2"/>
      <sheetName val="PLN_Feb2"/>
      <sheetName val="PLN_Ags2"/>
      <sheetName val="PLN_Sep2"/>
      <sheetName val="PLN_Apr2"/>
      <sheetName val="Biaya_Tot_PLN_TDL_20032"/>
      <sheetName val="Renc_Semen_Keluar_prod_kantong2"/>
      <sheetName val="Tabel_Kode2"/>
      <sheetName val="Compare_to_competitor_ratio-BI1"/>
      <sheetName val="TB_avicena1"/>
      <sheetName val="NAMA_PT1"/>
      <sheetName val="EXPO_PER_BUYER1"/>
      <sheetName val="DATA_LIST1"/>
      <sheetName val="Individual_Gross_Profit_J_-_Au3"/>
      <sheetName val="PL_(MONTHLY)3"/>
      <sheetName val="corp_tax5"/>
      <sheetName val="U-3_1_1_telephone5"/>
      <sheetName val="Sch_16_14"/>
      <sheetName val="Sch_17_14"/>
      <sheetName val="Sch_14_24"/>
      <sheetName val="Sch_22_24"/>
      <sheetName val="Sch_22_44"/>
      <sheetName val="Sch_3_14"/>
      <sheetName val="DATA_WP3"/>
      <sheetName val="ocean_voyage3"/>
      <sheetName val="PPH_23_-_263"/>
      <sheetName val="CSG_Overhead3"/>
      <sheetName val="Plant_Overhead3"/>
      <sheetName val="Income_S3"/>
      <sheetName val="balance_sheet3"/>
      <sheetName val="Permanent_info3"/>
      <sheetName val="DAF_INVEN_U_O2"/>
      <sheetName val="ShareCapital_2"/>
      <sheetName val="Master_Cost_Center2"/>
      <sheetName val="Budget_BS2"/>
      <sheetName val="NAMA_PERUSAHAAN2"/>
      <sheetName val="Alokasi_Rutin2"/>
      <sheetName val="C1_NOV2"/>
      <sheetName val="Trading_Statement2"/>
      <sheetName val="data_(2)2"/>
      <sheetName val="PLN_Mar3"/>
      <sheetName val="PK_HJ__HP3"/>
      <sheetName val="Renc_Prod3"/>
      <sheetName val="PLN_Des3"/>
      <sheetName val="Biaya_Tot_PLN3"/>
      <sheetName val="PLN_Okt3"/>
      <sheetName val="PLN_Jan3"/>
      <sheetName val="PLN_Mei3"/>
      <sheetName val="PLN_Nov3"/>
      <sheetName val="PLN_Jun3"/>
      <sheetName val="PLN_Jul3"/>
      <sheetName val="PLN_Feb3"/>
      <sheetName val="PLN_Ags3"/>
      <sheetName val="PLN_Sep3"/>
      <sheetName val="PLN_Apr3"/>
      <sheetName val="Biaya_Tot_PLN_TDL_20033"/>
      <sheetName val="Renc_Semen_Keluar_prod_kantong3"/>
      <sheetName val="Tabel_Kode3"/>
      <sheetName val="Compare_to_competitor_ratio-BI2"/>
      <sheetName val="TB_avicena2"/>
      <sheetName val="NAMA_PT2"/>
      <sheetName val="EXPO_PER_BUYER2"/>
      <sheetName val="DATA_LIST2"/>
      <sheetName val="TB_after_Reval-Server1"/>
      <sheetName val="DPS_OK1"/>
      <sheetName val="Non-Statistical_Sampling1"/>
      <sheetName val="TBM"/>
      <sheetName val="Major assumption"/>
      <sheetName val="Msn-2"/>
      <sheetName val="Cash Flow"/>
      <sheetName val="Input_Yield"/>
      <sheetName val="PH_Data"/>
      <sheetName val="FE-1770_P1"/>
      <sheetName val="Control"/>
      <sheetName val="Built"/>
      <sheetName val="Validasi"/>
      <sheetName val="R�sultats"/>
      <sheetName val="Non Trade"/>
      <sheetName val="jpr"/>
      <sheetName val="Tabel Referensi"/>
      <sheetName val="5662固定資產減少查核"/>
      <sheetName val="B7"/>
      <sheetName val="1. TB-MUTASI-DC"/>
      <sheetName val="RumusTB 1 bln"/>
      <sheetName val="lookups"/>
      <sheetName val="POTO MAC"/>
      <sheetName val="COGS"/>
      <sheetName val="BEFORE ALLOCATION"/>
      <sheetName val="Company Asset Class Pivot"/>
      <sheetName val="Asset Class List"/>
      <sheetName val="Terak-Real"/>
      <sheetName val="Cover"/>
      <sheetName val="Output"/>
      <sheetName val="Matrix"/>
      <sheetName val="Sens Out"/>
      <sheetName val="W"/>
      <sheetName val="Engine"/>
      <sheetName val="Inputs"/>
      <sheetName val="Calcs"/>
      <sheetName val="Semen"/>
      <sheetName val="nr4.mj"/>
      <sheetName val="gl"/>
      <sheetName val="STAT&quot;D&quot;"/>
      <sheetName val="T.B"/>
      <sheetName val="G.200 - Depreciation exp"/>
      <sheetName val="G-300 - Allocation of dep"/>
      <sheetName val="cilandak payroll"/>
      <sheetName val="B"/>
      <sheetName val="SUM-IN"/>
      <sheetName val="Volumes"/>
      <sheetName val="chemcal"/>
      <sheetName val="Other charges (income)"/>
      <sheetName val="SW1"/>
      <sheetName val="MACHINE"/>
      <sheetName val="Family"/>
      <sheetName val="Identitas"/>
      <sheetName val="CA Sheet"/>
      <sheetName val="PX Graph"/>
      <sheetName val="XG PU"/>
      <sheetName val="10c. Mapping UP GP PE OK"/>
      <sheetName val="cuti besar"/>
      <sheetName val="payroll"/>
      <sheetName val="sorb planning"/>
      <sheetName val="MGR-12"/>
      <sheetName val="KRPPT.03"/>
      <sheetName val="DRAFT"/>
      <sheetName val="NEW-PANEL"/>
      <sheetName val="EE-PROP"/>
      <sheetName val="Rumus"/>
      <sheetName val="Pengalaman Per"/>
      <sheetName val="data-hujan"/>
      <sheetName val="Curah hujan"/>
      <sheetName val="keb-bbm"/>
      <sheetName val="Profit &amp; Loss"/>
      <sheetName val="AIN"/>
      <sheetName val="ARG"/>
      <sheetName val="ADR"/>
      <sheetName val="TB3889"/>
      <sheetName val="PL1"/>
      <sheetName val="AQL"/>
      <sheetName val="SJY"/>
      <sheetName val="SLW"/>
      <sheetName val="Asumsi"/>
      <sheetName val="Perhitungan"/>
      <sheetName val="DPS_OK2"/>
      <sheetName val="TB_after_Reval-Server2"/>
      <sheetName val="corp_tax6"/>
      <sheetName val="U-3_1_1_telephone6"/>
      <sheetName val="Art_237"/>
      <sheetName val="Sub_Acc6"/>
      <sheetName val="Master_Cost_Center3"/>
      <sheetName val="Budget_BS3"/>
      <sheetName val="NAMA_PERUSAHAAN3"/>
      <sheetName val="C1_NOV3"/>
      <sheetName val="ShareCapital_3"/>
      <sheetName val="Alokasi_Rutin3"/>
      <sheetName val="Compare_to_competitor_ratio-BI3"/>
      <sheetName val="DPS_OK3"/>
      <sheetName val="data_(2)3"/>
      <sheetName val="DATA_LIST3"/>
      <sheetName val="PLN_Mar4"/>
      <sheetName val="PK_HJ__HP4"/>
      <sheetName val="Renc_Prod4"/>
      <sheetName val="PLN_Des4"/>
      <sheetName val="Biaya_Tot_PLN4"/>
      <sheetName val="PLN_Okt4"/>
      <sheetName val="PLN_Jan4"/>
      <sheetName val="PLN_Mei4"/>
      <sheetName val="PLN_Nov4"/>
      <sheetName val="PLN_Jun4"/>
      <sheetName val="PLN_Jul4"/>
      <sheetName val="PLN_Feb4"/>
      <sheetName val="PLN_Ags4"/>
      <sheetName val="PLN_Sep4"/>
      <sheetName val="PLN_Apr4"/>
      <sheetName val="Biaya_Tot_PLN_TDL_20034"/>
      <sheetName val="Renc_Semen_Keluar_prod_kantong4"/>
      <sheetName val="Tabel_Kode4"/>
      <sheetName val="TB_after_Reval-Server3"/>
      <sheetName val="Sch_16_15"/>
      <sheetName val="Sch_17_15"/>
      <sheetName val="Sch_14_25"/>
      <sheetName val="Sch_22_25"/>
      <sheetName val="Sch_22_45"/>
      <sheetName val="Sch_3_15"/>
      <sheetName val="corp_tax7"/>
      <sheetName val="U-3_1_1_telephone7"/>
      <sheetName val="Art_238"/>
      <sheetName val="Sub_Acc7"/>
      <sheetName val="A_u_g5"/>
      <sheetName val="Tax_Rate_20125"/>
      <sheetName val="Premi_Iuran5"/>
      <sheetName val="Master_Cost_Center4"/>
      <sheetName val="Individual_Gross_Profit_J_-_Au4"/>
      <sheetName val="PL_(MONTHLY)4"/>
      <sheetName val="Budget_BS4"/>
      <sheetName val="NAMA_PERUSAHAAN4"/>
      <sheetName val="C1_NOV4"/>
      <sheetName val="CSG_Overhead4"/>
      <sheetName val="Plant_Overhead4"/>
      <sheetName val="DATA_WP4"/>
      <sheetName val="ShareCapital_4"/>
      <sheetName val="Alokasi_Rutin4"/>
      <sheetName val="Compare_to_competitor_ratio-BI4"/>
      <sheetName val="Permanent_info4"/>
      <sheetName val="DPS_OK4"/>
      <sheetName val="data_(2)4"/>
      <sheetName val="DATA_LIST4"/>
      <sheetName val="PLN_Mar5"/>
      <sheetName val="PK_HJ__HP5"/>
      <sheetName val="Renc_Prod5"/>
      <sheetName val="PLN_Des5"/>
      <sheetName val="Biaya_Tot_PLN5"/>
      <sheetName val="PLN_Okt5"/>
      <sheetName val="PLN_Jan5"/>
      <sheetName val="PLN_Mei5"/>
      <sheetName val="PLN_Nov5"/>
      <sheetName val="PLN_Jun5"/>
      <sheetName val="PLN_Jul5"/>
      <sheetName val="PLN_Feb5"/>
      <sheetName val="PLN_Ags5"/>
      <sheetName val="PLN_Sep5"/>
      <sheetName val="PLN_Apr5"/>
      <sheetName val="Biaya_Tot_PLN_TDL_20035"/>
      <sheetName val="Renc_Semen_Keluar_prod_kantong5"/>
      <sheetName val="Tabel_Kode5"/>
      <sheetName val="Journal_Template4"/>
      <sheetName val="TB_after_Reval-Server4"/>
      <sheetName val="Sch_16_16"/>
      <sheetName val="Sch_17_16"/>
      <sheetName val="Sch_14_26"/>
      <sheetName val="Sch_22_26"/>
      <sheetName val="Sch_22_46"/>
      <sheetName val="Sch_3_16"/>
      <sheetName val="corp_tax8"/>
      <sheetName val="U-3_1_1_telephone8"/>
      <sheetName val="Art_239"/>
      <sheetName val="Sub_Acc8"/>
      <sheetName val="A_u_g6"/>
      <sheetName val="Tax_Rate_20126"/>
      <sheetName val="Premi_Iuran6"/>
      <sheetName val="VC_45"/>
      <sheetName val="G_3_2_1_Rekon_PPN_In_Premix5"/>
      <sheetName val="REKAP_PPH_215"/>
      <sheetName val="Approved_SUMMARY-20135"/>
      <sheetName val="Master_Cost_Center5"/>
      <sheetName val="Individual_Gross_Profit_J_-_Au5"/>
      <sheetName val="PL_(MONTHLY)5"/>
      <sheetName val="Budget_BS5"/>
      <sheetName val="NAMA_PERUSAHAAN5"/>
      <sheetName val="C1_NOV5"/>
      <sheetName val="CSG_Overhead5"/>
      <sheetName val="Plant_Overhead5"/>
      <sheetName val="DATA_WP5"/>
      <sheetName val="ShareCapital_5"/>
      <sheetName val="Alokasi_Rutin5"/>
      <sheetName val="Compare_to_competitor_ratio-BI5"/>
      <sheetName val="Permanent_info5"/>
      <sheetName val="DPS_OK5"/>
      <sheetName val="data_(2)5"/>
      <sheetName val="DATA_LIST5"/>
      <sheetName val="PLN_Mar6"/>
      <sheetName val="PK_HJ__HP6"/>
      <sheetName val="Renc_Prod6"/>
      <sheetName val="PLN_Des6"/>
      <sheetName val="Biaya_Tot_PLN6"/>
      <sheetName val="PLN_Okt6"/>
      <sheetName val="PLN_Jan6"/>
      <sheetName val="PLN_Mei6"/>
      <sheetName val="PLN_Nov6"/>
      <sheetName val="PLN_Jun6"/>
      <sheetName val="PLN_Jul6"/>
      <sheetName val="PLN_Feb6"/>
      <sheetName val="PLN_Ags6"/>
      <sheetName val="PLN_Sep6"/>
      <sheetName val="PLN_Apr6"/>
      <sheetName val="Biaya_Tot_PLN_TDL_20036"/>
      <sheetName val="Renc_Semen_Keluar_prod_kantong6"/>
      <sheetName val="Tabel_Kode6"/>
      <sheetName val="Journal_Template5"/>
      <sheetName val="TB_after_Reval-Server5"/>
      <sheetName val="M"/>
      <sheetName val="WS-December'9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sheetData sheetId="264"/>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sheetData sheetId="295" refreshError="1"/>
      <sheetData sheetId="296" refreshError="1"/>
      <sheetData sheetId="297" refreshError="1"/>
      <sheetData sheetId="298" refreshError="1"/>
      <sheetData sheetId="299" refreshError="1"/>
      <sheetData sheetId="300"/>
      <sheetData sheetId="301"/>
      <sheetData sheetId="302"/>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refreshError="1"/>
      <sheetData sheetId="601" refreshError="1"/>
      <sheetData sheetId="602" refreshError="1"/>
      <sheetData sheetId="603" refreshError="1"/>
      <sheetData sheetId="604"/>
      <sheetData sheetId="605"/>
      <sheetData sheetId="606"/>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refreshError="1"/>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0135"/>
      <sheetName val="0220"/>
      <sheetName val="0230"/>
      <sheetName val="0420"/>
      <sheetName val="0441"/>
      <sheetName val="0443"/>
      <sheetName val="0445"/>
      <sheetName val="0448"/>
      <sheetName val="0449"/>
      <sheetName val="0460"/>
      <sheetName val="0461"/>
      <sheetName val="0463"/>
      <sheetName val="0464"/>
      <sheetName val="0465"/>
      <sheetName val="0469"/>
      <sheetName val="0520"/>
      <sheetName val="0650"/>
      <sheetName val="0651"/>
      <sheetName val="0670"/>
      <sheetName val="0690"/>
      <sheetName val="FA Movement"/>
      <sheetName val="Summary"/>
      <sheetName val="WP"/>
      <sheetName val="OLDMAP"/>
      <sheetName val="d_com"/>
      <sheetName val="summary-1"/>
      <sheetName val="B28"/>
      <sheetName val="B24-1"/>
      <sheetName val="22-1"/>
      <sheetName val="B7"/>
      <sheetName val="mapping2"/>
      <sheetName val="Basic Information"/>
      <sheetName val="TB"/>
      <sheetName val="B25-95"/>
      <sheetName val="SUD"/>
      <sheetName val="corp tax"/>
      <sheetName val="A"/>
      <sheetName val="JGY-done-ok"/>
      <sheetName val="SBY-done-ok"/>
      <sheetName val="Résultats"/>
      <sheetName val="@GeneralInfo"/>
      <sheetName val="GeneralInfo"/>
      <sheetName val="FIXASS"/>
      <sheetName val="FKT_PJK"/>
      <sheetName val="I"/>
      <sheetName val="II"/>
      <sheetName val="AE"/>
      <sheetName val="MTX21 (1)-Expats"/>
      <sheetName val="MTX21 (1)-Local overseas"/>
      <sheetName val="PPh 21-Expert &amp; Honor"/>
      <sheetName val="Severance"/>
      <sheetName val="Marshal-SPT"/>
      <sheetName val="Permanent info"/>
      <sheetName val="Marshal"/>
      <sheetName val="FE-1771-I"/>
      <sheetName val="FA_Movement"/>
      <sheetName val="DATA WP"/>
      <sheetName val="KOR"/>
      <sheetName val="Apr ok"/>
      <sheetName val="RK1"/>
      <sheetName val="MATERIALFINAL"/>
      <sheetName val="BS+PL"/>
      <sheetName val="A u g"/>
      <sheetName val="J u l"/>
      <sheetName val="O c t"/>
      <sheetName val="A p r"/>
      <sheetName val="M a y"/>
      <sheetName val="S e p"/>
      <sheetName val="00 received in 01"/>
      <sheetName val="F e b"/>
      <sheetName val="Per GL J a n"/>
      <sheetName val="J u n"/>
      <sheetName val="M a 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Sheet1"/>
    </sheetNames>
    <sheetDataSet>
      <sheetData sheetId="0"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COVER"/>
      <sheetName val="NERACA"/>
      <sheetName val="IS"/>
      <sheetName val="CASHFLOW "/>
      <sheetName val="DETAILBS"/>
      <sheetName val="FA"/>
      <sheetName val="DETAILGA"/>
      <sheetName val="PIUTANG-AGING"/>
      <sheetName val="INV-LAB"/>
      <sheetName val="BARANG JADI"/>
      <sheetName val="prepaid"/>
      <sheetName val="INV-PEMB-RESIN"/>
      <sheetName val="hutang bank"/>
      <sheetName val="AcruedTax"/>
      <sheetName val="ACCOUNT-PAYABLE"/>
      <sheetName val="accrued"/>
      <sheetName val="SPLIT9907"/>
      <sheetName val="SPLIT9906"/>
      <sheetName val="Resin in Tank"/>
    </sheetNames>
    <sheetDataSet>
      <sheetData sheetId="0"/>
      <sheetData sheetId="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deprec"/>
      <sheetName val="CODE"/>
      <sheetName val="DETAILS"/>
      <sheetName val="Details in Rp"/>
      <sheetName val="By Dept"/>
      <sheetName val="By Dept in Rp"/>
      <sheetName val="by_type in USD"/>
      <sheetName val="by_type in Rp"/>
      <sheetName val="Depr&amp;Amort"/>
    </sheetNames>
    <sheetDataSet>
      <sheetData sheetId="0"/>
      <sheetData sheetId="1"/>
      <sheetData sheetId="2"/>
      <sheetData sheetId="3"/>
      <sheetData sheetId="4"/>
      <sheetData sheetId="5"/>
      <sheetData sheetId="6"/>
      <sheetData sheetId="7"/>
      <sheetData sheetId="8"/>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_REF"/>
      <sheetName val="8420_01"/>
      <sheetName val="8410_01"/>
      <sheetName val="#REF"/>
      <sheetName val="GeneralInfo"/>
      <sheetName val="Marshal"/>
      <sheetName val="FE-1771-I"/>
      <sheetName val="Trading Statement"/>
      <sheetName val="RumusTB 1 bln"/>
      <sheetName val="Ex-Rate"/>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FIXED"/>
      <sheetName val="ANALYSIS"/>
      <sheetName val="ANALYSIS (2)"/>
      <sheetName val="FAST-R"/>
      <sheetName val="JE'S"/>
      <sheetName val="VOLUMES"/>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CRA-Detail"/>
      <sheetName val="Control Risk Aspects"/>
      <sheetName val="Customize Work Program"/>
      <sheetName val="CRA_Detail"/>
    </sheetNames>
    <sheetDataSet>
      <sheetData sheetId="0"/>
      <sheetData sheetId="1"/>
      <sheetData sheetId="2"/>
      <sheetData sheetId="3"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Data"/>
      <sheetName val="Bandung"/>
      <sheetName val="Sheet3"/>
    </sheetNames>
    <sheetDataSet>
      <sheetData sheetId="0" refreshError="1"/>
      <sheetData sheetId="1" refreshError="1"/>
      <sheetData sheetId="2" refreshError="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Data"/>
      <sheetName val="RM"/>
      <sheetName val="OB'05-PM"/>
      <sheetName val="CKG-TRF04"/>
      <sheetName val="BDG-TRF04"/>
      <sheetName val="Purchase Detail"/>
      <sheetName val="Vol SFR'04(CKG)"/>
      <sheetName val="Vol SRF '04 (BDG)"/>
      <sheetName val="Price OB'04-CKG"/>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HARVEST02_Vennamei"/>
      <sheetName val="HARVEST02"/>
      <sheetName val="H3"/>
      <sheetName val="H1"/>
      <sheetName val="h-2"/>
      <sheetName val="Sheet2"/>
      <sheetName val="Sheet1"/>
      <sheetName val="CYCLUS"/>
      <sheetName val="P_WEEK"/>
      <sheetName val="AREA_LIST"/>
      <sheetName val="HIII"/>
      <sheetName val="H4"/>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Rsk_Val"/>
      <sheetName val="Rsk_Qty"/>
      <sheetName val="ST01_49B"/>
      <sheetName val="Stake_99R"/>
      <sheetName val="Stake12"/>
      <sheetName val="Stake11"/>
      <sheetName val="Absen_06"/>
      <sheetName val="STake_06"/>
      <sheetName val="StkU_11B"/>
      <sheetName val="Stk_0699"/>
      <sheetName val="Tag_99"/>
      <sheetName val="Sheet1"/>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GeneralInfo"/>
      <sheetName val="data wp"/>
      <sheetName val="1771"/>
      <sheetName val="1771.2"/>
      <sheetName val="1771-I"/>
      <sheetName val="1771-II"/>
      <sheetName val="1771-III"/>
      <sheetName val="1771-IV"/>
      <sheetName val="1771-V"/>
      <sheetName val="1771-VI"/>
      <sheetName val="1771(E)"/>
      <sheetName val="1771.2(E)"/>
      <sheetName val="1771-I(E)"/>
      <sheetName val="1771-II(E)"/>
      <sheetName val="1771-III(E)"/>
      <sheetName val="1771-IV(E)"/>
      <sheetName val="1771-V(E)"/>
      <sheetName val="1771-VI(E)"/>
      <sheetName val="Daftar Lamp."/>
      <sheetName val="P&amp;L98"/>
      <sheetName val="Account"/>
      <sheetName val="Olah"/>
      <sheetName val="Permanent info"/>
      <sheetName val="Mar"/>
      <sheetName val="Sheet3"/>
      <sheetName val="d_com"/>
      <sheetName val="ROSS LIST"/>
      <sheetName val="PTCI Alyui Bay Exp -  2004 (Rp)"/>
      <sheetName val="WBS2(01)"/>
      <sheetName val="WPL(01)"/>
      <sheetName val="Cover"/>
      <sheetName val="Graphs1"/>
      <sheetName val="Graphs2"/>
      <sheetName val="Graphs3"/>
      <sheetName val="MktShare"/>
      <sheetName val="Admin_brd"/>
      <sheetName val="Admin_pkg"/>
      <sheetName val="Admin_calcs"/>
      <sheetName val="LP-PENJ-EKSKUTIF-LP-2"/>
      <sheetName val="TBM"/>
      <sheetName val="Akun"/>
      <sheetName val="UBA"/>
      <sheetName val="Data Sheet"/>
      <sheetName val="Subacc"/>
      <sheetName val="Daftar No MAPPI"/>
      <sheetName val="Deskrip"/>
      <sheetName val="UPAH &amp; BAH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Data"/>
      <sheetName val="WBS2"/>
      <sheetName val="BANK"/>
      <sheetName val="add-tanah"/>
      <sheetName val="ged"/>
      <sheetName val="NH-Badan"/>
      <sheetName val="laporan"/>
      <sheetName val="LPP-2"/>
      <sheetName val="Tax Rate"/>
      <sheetName val="analisa L-K"/>
      <sheetName val="DbKtr"/>
      <sheetName val="DES 02"/>
      <sheetName val="IDR customers"/>
      <sheetName val="USD customers"/>
      <sheetName val="Tran0104"/>
      <sheetName val="BS"/>
      <sheetName val="9"/>
      <sheetName val="C1 NOV"/>
      <sheetName val="PPH1298S"/>
      <sheetName val="GeneralInfo"/>
      <sheetName val="LPPPSL"/>
      <sheetName val="21"/>
      <sheetName val="perhitgSTP"/>
      <sheetName val="KKP 21"/>
      <sheetName val="TELDEP_RP"/>
      <sheetName val="Feedback"/>
      <sheetName val="Sheet1"/>
      <sheetName val="Nerla"/>
      <sheetName val="1195 B1"/>
      <sheetName val="P'DPTAN &amp; BEBAN LAIN2"/>
      <sheetName val="AKTIVA TETAP"/>
      <sheetName val="PERINC'PASSIVA"/>
      <sheetName val="Vehicles"/>
      <sheetName val="Investment Summary"/>
      <sheetName val="Sst02BBng&lt;95 (Dep123)"/>
      <sheetName val="Sst02&gt;=95 (Dep123)"/>
      <sheetName val="PPN OUT1 SDR"/>
      <sheetName val="PPN OUT1"/>
      <sheetName val="PPN OUT2"/>
      <sheetName val="PPN OUT3"/>
      <sheetName val="NO FAKTUR"/>
      <sheetName val="Ex_Rate"/>
      <sheetName val="RDS"/>
      <sheetName val="Cover"/>
      <sheetName val="Rolling"/>
      <sheetName val="YTD"/>
      <sheetName val="Month"/>
      <sheetName val="Key Figures"/>
      <sheetName val="Segment"/>
      <sheetName val="Ref1"/>
      <sheetName val="COGS"/>
      <sheetName val="Permanent info"/>
      <sheetName val="WBS1"/>
      <sheetName val="General Info"/>
      <sheetName val="Q-PC1"/>
      <sheetName val="Q-PC2"/>
      <sheetName val="SALESJAN'03"/>
      <sheetName val="SALESMRT'03"/>
      <sheetName val="jvr"/>
      <sheetName val="F.8.2 Details Premix"/>
      <sheetName val="Detail-PARENT"/>
      <sheetName val="A"/>
      <sheetName val="DFA"/>
      <sheetName val="12 - CTC"/>
      <sheetName val="Trf"/>
      <sheetName val="SK HTM"/>
      <sheetName val="Entry  HTM"/>
      <sheetName val="Tax_Rate"/>
      <sheetName val="analisa_L-K"/>
      <sheetName val="1195_B1"/>
      <sheetName val="SK_HTM"/>
      <sheetName val="Entry__HTM"/>
      <sheetName val="KTG"/>
      <sheetName val="PRBM0900"/>
      <sheetName val="JSiar"/>
      <sheetName val="KALIREJO"/>
      <sheetName val="Analis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Data"/>
      <sheetName val="RM2"/>
      <sheetName val="PM"/>
    </sheetNames>
    <sheetDataSet>
      <sheetData sheetId="0" refreshError="1"/>
      <sheetData sheetId="1" refreshError="1"/>
      <sheetData sheetId="2" refreshError="1"/>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BANK"/>
      <sheetName val="Sensitivity-Analysis"/>
      <sheetName val="DES'03"/>
      <sheetName val="Sheet1"/>
      <sheetName val="PL-FARM-MON"/>
      <sheetName val="PL-FARM-VAN"/>
      <sheetName val="PL-FARM-MON (NIAGA)"/>
      <sheetName val="PL-FARM-VAN (NIAGA)"/>
      <sheetName val="PL-CSD"/>
      <sheetName val="Assumption"/>
      <sheetName val="Profit-Loss-xx1"/>
      <sheetName val="PL-CSD-JAN-DEC"/>
      <sheetName val="CAPEX-1"/>
      <sheetName val="Intrst+Man Fee-xx1"/>
      <sheetName val="Cash Flow-xx1"/>
      <sheetName val="TR_Coll-xx1"/>
      <sheetName val="TP-xx1"/>
      <sheetName val="Sales-xx1"/>
      <sheetName val="Cost-Rm-Csd-CONV"/>
      <sheetName val="Cost-xx1"/>
      <sheetName val="JURNAL-xx1"/>
      <sheetName val="BS-xx1"/>
      <sheetName val="Neraca"/>
      <sheetName val="&lt;&lt;&gt;&gt;"/>
      <sheetName val="  Analisa_Ratio"/>
      <sheetName val="DEPOSITO-ALOC"/>
      <sheetName val="Gain-(Loss)-Forex"/>
      <sheetName val="Forex-Journal-xx1"/>
      <sheetName val="Sch.CB-Niaga"/>
      <sheetName val="TR A (36Jt)"/>
      <sheetName val="Sch.CB-Prima"/>
      <sheetName val="Loan Payment-2003"/>
      <sheetName val="Loan Payment-2004"/>
      <sheetName val="Non Cash Exp"/>
      <sheetName val="Total-Pond-Mon-Van"/>
      <sheetName val="Farmer-Pond-Monodon"/>
      <sheetName val="Farmer-Pond-Vannamei"/>
      <sheetName val="Company-Pond-Monodon"/>
      <sheetName val="Company-Pond-Vannamei"/>
      <sheetName val="CRA-Detail"/>
      <sheetName val="chemcal"/>
      <sheetName val="Income Statement"/>
      <sheetName val="Shareholders' Equity"/>
      <sheetName val="Jrnl_Kas"/>
      <sheetName val="PAN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DLPROJECTA"/>
      <sheetName val="OFFSITE"/>
      <sheetName val="DLFS"/>
      <sheetName val="INC(DEC)"/>
      <sheetName val="MHRS"/>
      <sheetName val="KPI-EST"/>
      <sheetName val="PICKLING"/>
      <sheetName val="WENDY'S DILL"/>
      <sheetName val="MCDILL "/>
      <sheetName val="SWEET PICKLE RELISH"/>
      <sheetName val="COST"/>
      <sheetName val="COMPARISON_JQ"/>
      <sheetName val="SRF 2002 3Q AVERAGE"/>
      <sheetName val="SD"/>
      <sheetName val="FIXED COST-OB 2002"/>
      <sheetName val="DLRETAIL"/>
      <sheetName val="MWSS"/>
      <sheetName val="MWSNS"/>
      <sheetName val="MW"/>
      <sheetName val="SS"/>
      <sheetName val="FIXED COST-SRF 2002"/>
      <sheetName val="SNS"/>
      <sheetName val="RML"/>
      <sheetName val="RM"/>
      <sheetName val="WENDYS"/>
      <sheetName val="JOLIBEE DRESSING"/>
      <sheetName val="GFRM"/>
      <sheetName val="GFAPD"/>
      <sheetName val="GFSS"/>
      <sheetName val="BMI "/>
      <sheetName val="MAPLE"/>
      <sheetName val="BKING"/>
      <sheetName val="RMREV"/>
      <sheetName val="GFSSREV"/>
      <sheetName val="AVE RATE"/>
      <sheetName val="JHDS"/>
      <sheetName val="JHSD-IMPBATCH"/>
      <sheetName val="JHSD-OB02"/>
      <sheetName val="JHSD-ACTUAL"/>
      <sheetName val="SUMMARY"/>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Permanent info"/>
      <sheetName val="Marshal"/>
      <sheetName val="Attachment"/>
      <sheetName val="Lampiran"/>
      <sheetName val="Fiskal"/>
      <sheetName val="Depreciation &amp; Peny."/>
      <sheetName val="Gain"/>
      <sheetName val="PPh 21 Recon"/>
      <sheetName val="F1771"/>
      <sheetName val="F1771-1"/>
      <sheetName val="F1771-2"/>
      <sheetName val="F1771-3"/>
      <sheetName val="F1771-4"/>
      <sheetName val="F1771-5"/>
      <sheetName val="F1771-6"/>
      <sheetName val="A u g"/>
      <sheetName val="J u l"/>
      <sheetName val="O c t"/>
      <sheetName val="A p r"/>
      <sheetName val="M a y"/>
      <sheetName val="S e p"/>
      <sheetName val="00 received in 01"/>
      <sheetName val="F e b"/>
      <sheetName val="Per GL J a n"/>
      <sheetName val="J u n"/>
      <sheetName val="M a r"/>
      <sheetName val="fiscal depr(E)"/>
      <sheetName val="TB98,oct99&amp;sap99-WPL"/>
      <sheetName val="A"/>
      <sheetName val="GL"/>
      <sheetName val="BIAYA"/>
      <sheetName val="DEPR"/>
      <sheetName val="EXT B3"/>
      <sheetName val="IKHTISAR"/>
      <sheetName val="INDUK"/>
      <sheetName val="B2.1"/>
      <sheetName val="General"/>
      <sheetName val="Main table"/>
      <sheetName val="12"/>
      <sheetName val="Ex_Rate"/>
      <sheetName val="C1 NOV"/>
      <sheetName val="WP"/>
      <sheetName val="Sheet3"/>
      <sheetName val="jurnal-audit"/>
      <sheetName val="jurnal-audit 2"/>
      <sheetName val="EX RATE"/>
      <sheetName val="note"/>
      <sheetName val="Data Per wilayah Vin Code 2006"/>
      <sheetName val="Data Per wilayah"/>
      <sheetName val="TB"/>
      <sheetName val="mapping2"/>
      <sheetName val="INDIRECT DETAIL"/>
      <sheetName val="DIRECT COST"/>
      <sheetName val="GeneralInfo"/>
      <sheetName val="fm13(Giro)"/>
      <sheetName val="OH"/>
      <sheetName val="E4.1d"/>
      <sheetName val="Prog Imbalan"/>
      <sheetName val="PSC_Calc"/>
      <sheetName val="Ex-Rate"/>
      <sheetName val="DES 02"/>
      <sheetName val="Buku Besar 1"/>
      <sheetName val="Pg7.4"/>
      <sheetName val="Pg2"/>
      <sheetName val="Cover"/>
      <sheetName val="MAR_REC"/>
      <sheetName val="LOOKUP"/>
      <sheetName val="d_com"/>
      <sheetName val="0220"/>
      <sheetName val="0IV1000251"/>
      <sheetName val="Receivable"/>
      <sheetName val="Print AR"/>
      <sheetName val="MW"/>
      <sheetName val="I"/>
      <sheetName val="II"/>
      <sheetName val="AE"/>
      <sheetName val="242004"/>
      <sheetName val="BANK"/>
      <sheetName val="FKT_PJK"/>
      <sheetName val="F002"/>
      <sheetName val="ANLKL"/>
      <sheetName val="CITR"/>
      <sheetName val="B25-95"/>
      <sheetName val="MacPro"/>
      <sheetName val="Journal"/>
      <sheetName val="analisa L-K"/>
      <sheetName val="data slip"/>
      <sheetName val="Template "/>
      <sheetName val="Identitas"/>
      <sheetName val="kary21"/>
      <sheetName val="laporan"/>
      <sheetName val="master"/>
      <sheetName val="X"/>
      <sheetName val="jul05 ok"/>
      <sheetName val="sept 05 dd"/>
      <sheetName val="Budget04"/>
      <sheetName val="F1771-IV"/>
      <sheetName val="F1771-V"/>
      <sheetName val="VAT out"/>
      <sheetName val="Worksheet-03"/>
      <sheetName val="SAD"/>
      <sheetName val="9"/>
      <sheetName val="Danamon LK"/>
      <sheetName val="pk"/>
      <sheetName val="&quot;Outstanding SO&quot;"/>
      <sheetName val="ner"/>
      <sheetName val="Posting"/>
      <sheetName val="tb1"/>
      <sheetName val="Tax Rate"/>
      <sheetName val="CRA-Detail"/>
      <sheetName val="SAP PbT"/>
      <sheetName val="Permanent_info"/>
      <sheetName val="Depreciation_&amp;_Peny_"/>
      <sheetName val="PPh_21_Recon"/>
      <sheetName val="VAT_out"/>
      <sheetName val="TBM"/>
      <sheetName val="BSHO Report"/>
      <sheetName val="Front"/>
      <sheetName val="Check Sheet"/>
      <sheetName val="PLHO Report"/>
      <sheetName val="PLHOENG"/>
      <sheetName val="QTR"/>
      <sheetName val="ACRCONT"/>
      <sheetName val="TAX SUMMARY"/>
      <sheetName val="fiscal_depr(E)"/>
      <sheetName val="A_u_g"/>
      <sheetName val="J_u_l"/>
      <sheetName val="O_c_t"/>
      <sheetName val="A_p_r"/>
      <sheetName val="M_a_y"/>
      <sheetName val="S_e_p"/>
      <sheetName val="00_received_in_01"/>
      <sheetName val="F_e_b"/>
      <sheetName val="Per_GL_J_a_n"/>
      <sheetName val="J_u_n"/>
      <sheetName val="M_a_r"/>
      <sheetName val="EXT_B3"/>
      <sheetName val="B2_1"/>
      <sheetName val="Main_table"/>
      <sheetName val="Buku_Besar_1"/>
      <sheetName val="Pg7_4"/>
      <sheetName val="Data_Per_wilayah_Vin_Code_2006"/>
      <sheetName val="Data_Per_wilayah"/>
      <sheetName val="E4_1d"/>
      <sheetName val="Buku_Bank"/>
      <sheetName val="Farmer-Pond-Monodon"/>
      <sheetName val="DFR CT"/>
      <sheetName val="Home"/>
      <sheetName val="data"/>
      <sheetName val="Tran0104"/>
      <sheetName val="Parameters"/>
      <sheetName val="Budget"/>
      <sheetName val="Mkt Total by Cat B$"/>
      <sheetName val="Mkt Total by Cat US$"/>
      <sheetName val="N.Lead"/>
      <sheetName val="NN"/>
      <sheetName val="N.3.1"/>
      <sheetName val="N.8"/>
      <sheetName val="N.9"/>
      <sheetName val="Mort"/>
      <sheetName val="Print_AR"/>
      <sheetName val="BARS"/>
      <sheetName val="all"/>
      <sheetName val="benefit"/>
      <sheetName val="Assumption &amp; Result"/>
      <sheetName val="HQ"/>
      <sheetName val="Sheet1"/>
      <sheetName val="Benefit Factors"/>
      <sheetName val="5946"/>
      <sheetName val="5442"/>
      <sheetName val="List"/>
      <sheetName val="Instructions"/>
      <sheetName val="C1_NOV"/>
      <sheetName val="jurnal-audit_2"/>
      <sheetName val="Prog_Imbalan"/>
      <sheetName val="DES_02"/>
      <sheetName val="Danamon_LK"/>
      <sheetName val="analisa_L-K"/>
      <sheetName val="data_slip"/>
      <sheetName val="Template_"/>
      <sheetName val="&quot;Outstanding_SO&quot;"/>
      <sheetName val="TAX_SUMMARY"/>
      <sheetName val="LPPPSL"/>
      <sheetName val="21"/>
      <sheetName val="perhitgSTP"/>
      <sheetName val="KKP 21"/>
      <sheetName val="Marshal (2)"/>
      <sheetName val="L2"/>
      <sheetName val="317899NOV99"/>
      <sheetName val="data_carloan"/>
      <sheetName val="data_emgloan"/>
      <sheetName val="OLDMAP"/>
      <sheetName val="E-1-1"/>
      <sheetName val="new IFS format"/>
      <sheetName val="Menu"/>
      <sheetName val="tabel masa kerja"/>
      <sheetName val="beras"/>
      <sheetName val="Dec 08 - Jan 09 (2)"/>
      <sheetName val="AA.1 BNI"/>
      <sheetName val="juni-juli10"/>
      <sheetName val="I.4.1 (2)"/>
      <sheetName val="Shared"/>
      <sheetName val="Chart"/>
      <sheetName val="MTD Results"/>
      <sheetName val="YTD Results"/>
      <sheetName val="A3-Dec 2012-ALN"/>
      <sheetName val="FE_1770_P1"/>
      <sheetName val="Irregular Income"/>
      <sheetName val="FE-1770.P1"/>
      <sheetName val="O3"/>
      <sheetName val="SW1"/>
      <sheetName val="2006"/>
      <sheetName val="2005"/>
      <sheetName val="TABEL"/>
      <sheetName val="Hay Guide Charts Notes"/>
      <sheetName val="trf ns_04"/>
      <sheetName val="Information"/>
      <sheetName val="tarippasif_wanto"/>
      <sheetName val="2-asi-00"/>
      <sheetName val="Tunda56=1_dodo"/>
      <sheetName val="SL1006 (IDR)"/>
      <sheetName val="Asumsi"/>
      <sheetName val="Links"/>
      <sheetName val="TblPajak"/>
      <sheetName val="trf multiple"/>
      <sheetName val="4.1 Placement w.o.b"/>
      <sheetName val="Rates"/>
      <sheetName val="tabel perkiraan"/>
      <sheetName val="trfakt sgl"/>
      <sheetName val="tarif"/>
      <sheetName val="newrot3"/>
      <sheetName val="trf multiple dnrks"/>
      <sheetName val="trf"/>
      <sheetName val="TARIP"/>
      <sheetName val="SL1006 (VLS)"/>
      <sheetName val="N1"/>
      <sheetName val="wpl"/>
      <sheetName val="LPP"/>
      <sheetName val="SD"/>
      <sheetName val="Art 23"/>
      <sheetName val="TB(USD)"/>
      <sheetName val="chiet tinh"/>
      <sheetName val="Breadown"/>
      <sheetName val="C13"/>
      <sheetName val="CDYW"/>
      <sheetName val="MA6JA"/>
      <sheetName val="317899OCT99"/>
      <sheetName val="Total"/>
      <sheetName val="Permanent_info1"/>
      <sheetName val="Depreciation_&amp;_Peny_1"/>
      <sheetName val="PPh_21_Recon1"/>
      <sheetName val="fiscal_depr(E)1"/>
      <sheetName val="A_u_g1"/>
      <sheetName val="J_u_l1"/>
      <sheetName val="O_c_t1"/>
      <sheetName val="A_p_r1"/>
      <sheetName val="M_a_y1"/>
      <sheetName val="S_e_p1"/>
      <sheetName val="00_received_in_011"/>
      <sheetName val="F_e_b1"/>
      <sheetName val="Per_GL_J_a_n1"/>
      <sheetName val="J_u_n1"/>
      <sheetName val="M_a_r1"/>
      <sheetName val="EXT_B31"/>
      <sheetName val="B2_11"/>
      <sheetName val="Main_table1"/>
      <sheetName val="Permanent_info2"/>
      <sheetName val="Depreciation_&amp;_Peny_2"/>
      <sheetName val="PPh_21_Recon2"/>
      <sheetName val="fiscal_depr(E)2"/>
      <sheetName val="A_u_g2"/>
      <sheetName val="J_u_l2"/>
      <sheetName val="O_c_t2"/>
      <sheetName val="A_p_r2"/>
      <sheetName val="M_a_y2"/>
      <sheetName val="S_e_p2"/>
      <sheetName val="00_received_in_012"/>
      <sheetName val="F_e_b2"/>
      <sheetName val="Per_GL_J_a_n2"/>
      <sheetName val="J_u_n2"/>
      <sheetName val="M_a_r2"/>
      <sheetName val="EXT_B32"/>
      <sheetName val="B2_12"/>
      <sheetName val="Main_table2"/>
      <sheetName val="Buku_Besar_11"/>
      <sheetName val="Pg7_41"/>
      <sheetName val="Data_Per_wilayah_Vin_Code_20061"/>
      <sheetName val="Data_Per_wilayah1"/>
      <sheetName val="C1_NOV1"/>
      <sheetName val="jurnal-audit_21"/>
      <sheetName val="VAT_out1"/>
      <sheetName val="E4_1d1"/>
      <sheetName val="Prog_Imbalan1"/>
      <sheetName val="DES_021"/>
      <sheetName val="NB UNIT3"/>
      <sheetName val="IS"/>
      <sheetName val="BS"/>
      <sheetName val="SPI"/>
      <sheetName val="NY ADMIN"/>
      <sheetName val="PDCC"/>
      <sheetName val="SPI GMBH"/>
      <sheetName val="UK"/>
      <sheetName val="SSI"/>
      <sheetName val="Syntegra"/>
      <sheetName val="FA sd APRIL 07"/>
      <sheetName val="9E1.3"/>
      <sheetName val="Print_AR1"/>
      <sheetName val="BSHO_Report"/>
      <sheetName val="Check_Sheet"/>
      <sheetName val="PLHO_Report"/>
      <sheetName val="DFR_CT"/>
      <sheetName val="KKP_21"/>
      <sheetName val="INDIRECT_DETAIL"/>
      <sheetName val="DIRECT_COST"/>
      <sheetName val="jul05_ok"/>
      <sheetName val="sept_05_dd"/>
      <sheetName val="SAP_PbT"/>
      <sheetName val="Tax_Rate"/>
      <sheetName val="Dec_08_-_Jan_09_(2)"/>
      <sheetName val="AA_1_BNI"/>
      <sheetName val="I_4_1_(2)"/>
      <sheetName val="1195 B1"/>
      <sheetName val="mgr &amp; staff"/>
      <sheetName val="ShareCapital "/>
      <sheetName val="Inventories"/>
      <sheetName val="Customize Your Purchase Order"/>
      <sheetName val="tabel nilai"/>
      <sheetName val="name"/>
      <sheetName val="Level 1 &amp; 2"/>
      <sheetName val="JAN 2001"/>
      <sheetName val="Trading Statement"/>
      <sheetName val="Agustus"/>
      <sheetName val="bantu"/>
      <sheetName val="2-IntBalheet"/>
      <sheetName val="FRYPROD"/>
      <sheetName val="의왕"/>
      <sheetName val="1997"/>
      <sheetName val="Electric"/>
      <sheetName val="chemcal"/>
      <sheetName val="data_val"/>
      <sheetName val="data_ee_&lt;nra(1)"/>
      <sheetName val="Slide 22"/>
      <sheetName val="Permanent_info3"/>
      <sheetName val="Depreciation_&amp;_Peny_3"/>
      <sheetName val="PPh_21_Recon3"/>
      <sheetName val="J_u_l3"/>
      <sheetName val="O_c_t3"/>
      <sheetName val="A_p_r3"/>
      <sheetName val="M_a_y3"/>
      <sheetName val="S_e_p3"/>
      <sheetName val="00_received_in_013"/>
      <sheetName val="F_e_b3"/>
      <sheetName val="Per_GL_J_a_n3"/>
      <sheetName val="J_u_n3"/>
      <sheetName val="A_u_g3"/>
      <sheetName val="M_a_r3"/>
      <sheetName val="EXT_B33"/>
      <sheetName val="B2_13"/>
      <sheetName val="fiscal_depr(E)3"/>
      <sheetName val="Main_table3"/>
      <sheetName val="Prog_Imbalan2"/>
      <sheetName val="DES_022"/>
      <sheetName val="C1_NOV2"/>
      <sheetName val="jurnal-audit_22"/>
      <sheetName val="Data_Per_wilayah_Vin_Code_20062"/>
      <sheetName val="Data_Per_wilayah2"/>
      <sheetName val="Buku_Besar_12"/>
      <sheetName val="Pg7_42"/>
      <sheetName val="Print_AR2"/>
      <sheetName val="VAT_out2"/>
      <sheetName val="TAX_SUMMARY1"/>
      <sheetName val="E4_1d2"/>
      <sheetName val="INDIRECT_DETAIL1"/>
      <sheetName val="DIRECT_COST1"/>
      <sheetName val="BSHO_Report1"/>
      <sheetName val="Check_Sheet1"/>
      <sheetName val="PLHO_Report1"/>
      <sheetName val="analisa_L-K1"/>
      <sheetName val="data_slip1"/>
      <sheetName val="Template_1"/>
      <sheetName val="Danamon_LK1"/>
      <sheetName val="&quot;Outstanding_SO&quot;1"/>
      <sheetName val="DFR_CT1"/>
      <sheetName val="jul05_ok1"/>
      <sheetName val="sept_05_dd1"/>
      <sheetName val="Tax_Rate1"/>
      <sheetName val="SAP_PbT1"/>
      <sheetName val="Dec_08_-_Jan_09_(2)1"/>
      <sheetName val="AA_1_BNI1"/>
      <sheetName val="I_4_1_(2)1"/>
      <sheetName val="KKP_211"/>
      <sheetName val="Marshal_(2)"/>
      <sheetName val="MTD_Results"/>
      <sheetName val="YTD_Results"/>
      <sheetName val="Mkt_Total_by_Cat_B$"/>
      <sheetName val="Mkt_Total_by_Cat_US$"/>
      <sheetName val="Irregular_Income"/>
      <sheetName val="FE-1770_P1"/>
      <sheetName val="Assumption_&amp;_Result"/>
      <sheetName val="N_Lead"/>
      <sheetName val="N_3_1"/>
      <sheetName val="N_8"/>
      <sheetName val="N_9"/>
      <sheetName val="Customize_Your_Purchase_Order"/>
      <sheetName val="tabel_masa_kerja"/>
      <sheetName val="new_IFS_format"/>
      <sheetName val="A3-Dec_2012-ALN"/>
      <sheetName val="Benefit_Factors"/>
      <sheetName val="Art_23"/>
      <sheetName val="NB_UNIT3"/>
      <sheetName val="NY_ADMIN"/>
      <sheetName val="SPI_GMBH"/>
      <sheetName val="FA_sd_APRIL_07"/>
      <sheetName val="Hay_Guide_Charts_Notes"/>
      <sheetName val="trf_ns_04"/>
      <sheetName val="SL1006_(IDR)"/>
      <sheetName val="trf_multiple"/>
      <sheetName val="4_1_Placement_w_o_b"/>
      <sheetName val="tabel_perkiraan"/>
      <sheetName val="trfakt_sgl"/>
      <sheetName val="trf_multiple_dnrks"/>
      <sheetName val="SL1006_(VLS)"/>
      <sheetName val="Level_1_&amp;_2"/>
      <sheetName val="JAN_2001"/>
      <sheetName val="Trading_Statement"/>
      <sheetName val="Slide_22"/>
      <sheetName val="chiet_tinh"/>
      <sheetName val="9E1_3"/>
      <sheetName val="Data WP"/>
      <sheetName val="CGSgm2"/>
      <sheetName val="CGSsp"/>
      <sheetName val="Factors"/>
      <sheetName val="Sales"/>
      <sheetName val="dbDJP"/>
      <sheetName val="PALMINDO"/>
      <sheetName val="NH-Badan"/>
      <sheetName val="AA.1.1 BNI"/>
      <sheetName val="PPH1298S"/>
      <sheetName val="Assumptions"/>
      <sheetName val="DATA01-08-2004"/>
      <sheetName val="Productivity"/>
      <sheetName val="Blasting_per_block"/>
      <sheetName val="Overall_plan"/>
      <sheetName val="crushnsp"/>
      <sheetName val="pittonsp"/>
      <sheetName val="UA_PA"/>
      <sheetName val="A2-1"/>
      <sheetName val="Dumtk"/>
      <sheetName val="1a"/>
      <sheetName val="1c"/>
      <sheetName val="Upah"/>
      <sheetName val="Rincian Iuran"/>
      <sheetName val="PASTEK"/>
      <sheetName val="Data Rekon"/>
      <sheetName val="Premi Iuran"/>
      <sheetName val="skor-kinerja"/>
      <sheetName val="WS"/>
      <sheetName val="data_benefit(2)"/>
      <sheetName val="bybungafix"/>
      <sheetName val="_SAF 02"/>
      <sheetName val="Overall"/>
      <sheetName val="Properties"/>
      <sheetName val="General Info"/>
      <sheetName val="Sales Report MKTG"/>
      <sheetName val="BUT-1"/>
      <sheetName val="HEX-A"/>
      <sheetName val="HEX-E"/>
      <sheetName val="I-BUT"/>
      <sheetName val="RD I-BUT"/>
      <sheetName val="Trial Bal"/>
      <sheetName val="pihak iii"/>
      <sheetName val="cov"/>
      <sheetName val="NAP"/>
      <sheetName val="U-3.1.1 telephone"/>
      <sheetName val="lm7-11"/>
      <sheetName val="corp tax"/>
      <sheetName val="summary-1"/>
      <sheetName val="ANALISA"/>
      <sheetName val="#REF"/>
      <sheetName val="aktdit(WP)"/>
      <sheetName val="Man_Power_Const"/>
      <sheetName val="penlainkp98"/>
      <sheetName val="Cost Summary"/>
      <sheetName val="van khuon"/>
      <sheetName val="Names"/>
      <sheetName val="gVL"/>
      <sheetName val="LINK MOR"/>
      <sheetName val="LINK GAP"/>
      <sheetName val="SII"/>
      <sheetName val="U2.2"/>
      <sheetName val="TB-WP"/>
      <sheetName val="Material Bpn jul'07"/>
      <sheetName val="IMPUT PENERIMAAN BULK WB"/>
      <sheetName val="HPP PER BULAN"/>
      <sheetName val="kepmenaker150"/>
      <sheetName val="TRF 150"/>
      <sheetName val="YTD Resurts"/>
      <sheetName val="Para_Assumption"/>
      <sheetName val="SUMMARYPPH21_23"/>
      <sheetName val="mgr_&amp;_staff"/>
      <sheetName val="ShareCapital_"/>
      <sheetName val="analisa_L-K2"/>
      <sheetName val="data_slip2"/>
      <sheetName val="Template_2"/>
      <sheetName val="TAX_SUMMARY2"/>
      <sheetName val="Danamon_LK2"/>
      <sheetName val="&quot;Outstanding_SO&quot;2"/>
      <sheetName val="Mkt_Total_by_Cat_B$1"/>
      <sheetName val="Mkt_Total_by_Cat_US$1"/>
      <sheetName val="Marshal_(2)1"/>
      <sheetName val="Assumption_&amp;_Result1"/>
      <sheetName val="tabel_masa_kerja1"/>
      <sheetName val="new_IFS_format1"/>
      <sheetName val="N_Lead1"/>
      <sheetName val="N_3_11"/>
      <sheetName val="N_81"/>
      <sheetName val="N_91"/>
      <sheetName val="Irregular_Income1"/>
      <sheetName val="FE-1770_P11"/>
      <sheetName val="NB_UNIT31"/>
      <sheetName val="MTD_Results1"/>
      <sheetName val="YTD_Results1"/>
      <sheetName val="A3-Dec_2012-ALN1"/>
      <sheetName val="Benefit_Factors1"/>
      <sheetName val="Hay_Guide_Charts_Notes1"/>
      <sheetName val="trf_ns_041"/>
      <sheetName val="SL1006_(IDR)1"/>
      <sheetName val="trf_multiple1"/>
      <sheetName val="4_1_Placement_w_o_b1"/>
      <sheetName val="tabel_perkiraan1"/>
      <sheetName val="trfakt_sgl1"/>
      <sheetName val="trf_multiple_dnrks1"/>
      <sheetName val="SL1006_(VLS)1"/>
      <sheetName val="Art_231"/>
      <sheetName val="mgr_&amp;_staff1"/>
      <sheetName val="ShareCapital_1"/>
      <sheetName val="Data_Per_wilayah_Vin_Code_20063"/>
      <sheetName val="Data_Per_wilayah3"/>
      <sheetName val="Buku_Besar_13"/>
      <sheetName val="Pg7_43"/>
      <sheetName val="C1_NOV3"/>
      <sheetName val="jurnal-audit_23"/>
      <sheetName val="VAT_out3"/>
      <sheetName val="E4_1d3"/>
      <sheetName val="analisa_L-K3"/>
      <sheetName val="data_slip3"/>
      <sheetName val="Template_3"/>
      <sheetName val="Prog_Imbalan3"/>
      <sheetName val="DES_023"/>
      <sheetName val="Print_AR3"/>
      <sheetName val="BSHO_Report2"/>
      <sheetName val="Check_Sheet2"/>
      <sheetName val="PLHO_Report2"/>
      <sheetName val="TAX_SUMMARY3"/>
      <sheetName val="Danamon_LK3"/>
      <sheetName val="INDIRECT_DETAIL2"/>
      <sheetName val="DIRECT_COST2"/>
      <sheetName val="DFR_CT2"/>
      <sheetName val="&quot;Outstanding_SO&quot;3"/>
      <sheetName val="Mkt_Total_by_Cat_B$2"/>
      <sheetName val="Mkt_Total_by_Cat_US$2"/>
      <sheetName val="jul05_ok2"/>
      <sheetName val="sept_05_dd2"/>
      <sheetName val="Marshal_(2)2"/>
      <sheetName val="Assumption_&amp;_Result2"/>
      <sheetName val="tabel_masa_kerja2"/>
      <sheetName val="KKP_212"/>
      <sheetName val="new_IFS_format2"/>
      <sheetName val="N_Lead2"/>
      <sheetName val="N_3_12"/>
      <sheetName val="N_82"/>
      <sheetName val="N_92"/>
      <sheetName val="Tax_Rate2"/>
      <sheetName val="SAP_PbT2"/>
      <sheetName val="Dec_08_-_Jan_09_(2)2"/>
      <sheetName val="AA_1_BNI2"/>
      <sheetName val="I_4_1_(2)2"/>
      <sheetName val="Irregular_Income2"/>
      <sheetName val="FE-1770_P12"/>
      <sheetName val="NB_UNIT32"/>
      <sheetName val="MTD_Results2"/>
      <sheetName val="YTD_Results2"/>
      <sheetName val="A3-Dec_2012-ALN2"/>
      <sheetName val="Benefit_Factors2"/>
      <sheetName val="Hay_Guide_Charts_Notes2"/>
      <sheetName val="trf_ns_042"/>
      <sheetName val="SL1006_(IDR)2"/>
      <sheetName val="trf_multiple2"/>
      <sheetName val="4_1_Placement_w_o_b2"/>
      <sheetName val="tabel_perkiraan2"/>
      <sheetName val="trfakt_sgl2"/>
      <sheetName val="trf_multiple_dnrks2"/>
      <sheetName val="SL1006_(VLS)2"/>
      <sheetName val="Art_232"/>
      <sheetName val="mgr_&amp;_staff2"/>
      <sheetName val="ShareCapital_2"/>
      <sheetName val="SAD_print1"/>
      <sheetName val="PIUTANG"/>
      <sheetName val="Sheet2"/>
      <sheetName val="UV.10"/>
      <sheetName val=""/>
      <sheetName val="Detail_FA"/>
      <sheetName val="WBS2"/>
      <sheetName val="OU"/>
      <sheetName val="Original"/>
      <sheetName val="movement&amp;add test"/>
      <sheetName val="PROG_605XX"/>
      <sheetName val="OLDDATA"/>
      <sheetName val="Option1"/>
      <sheetName val="Scenarios_and_Sensitivities"/>
      <sheetName val="SUMMARY_NDE"/>
      <sheetName val="Global_Assumptions"/>
      <sheetName val="FE-1770-II"/>
      <sheetName val="CONSOPL"/>
      <sheetName val="Cost Analysis"/>
      <sheetName val="Scenarios and Sensitivities"/>
      <sheetName val="Operations"/>
      <sheetName val="Financials"/>
      <sheetName val="Global Assumptions"/>
      <sheetName val="F.2 WIP CKP"/>
      <sheetName val="F.2.1 CKP"/>
      <sheetName val="KASUS8"/>
      <sheetName val="KASUS10"/>
      <sheetName val="SK HTM"/>
      <sheetName val="Entry  HTM"/>
      <sheetName val="RATE"/>
      <sheetName val="1541020-House Loan"/>
      <sheetName val="OFFICE"/>
      <sheetName val="PPh_2p³_x0008__x0018_"/>
      <sheetName val="701500 TRAVEL ADVANCE"/>
      <sheetName val="Permanent_info4"/>
      <sheetName val="Depreciation_&amp;_Peny_4"/>
      <sheetName val="PPh_21_Recon4"/>
      <sheetName val="J_u_l4"/>
      <sheetName val="O_c_t4"/>
      <sheetName val="A_p_r4"/>
      <sheetName val="M_a_y4"/>
      <sheetName val="S_e_p4"/>
      <sheetName val="00_received_in_014"/>
      <sheetName val="F_e_b4"/>
      <sheetName val="Per_GL_J_a_n4"/>
      <sheetName val="J_u_n4"/>
      <sheetName val="A_u_g4"/>
      <sheetName val="M_a_r4"/>
      <sheetName val="fiscal_depr(E)4"/>
      <sheetName val="Main_table4"/>
      <sheetName val="EXT_B34"/>
      <sheetName val="B2_14"/>
      <sheetName val="E4_1d4"/>
      <sheetName val="Prog_Imbalan4"/>
      <sheetName val="DES_024"/>
      <sheetName val="Buku_Besar_14"/>
      <sheetName val="Pg7_44"/>
      <sheetName val="Data_Per_wilayah_Vin_Code_20064"/>
      <sheetName val="Data_Per_wilayah4"/>
      <sheetName val="C1_NOV4"/>
      <sheetName val="jurnal-audit_24"/>
      <sheetName val="Print_AR4"/>
      <sheetName val="BSHO_Report3"/>
      <sheetName val="Check_Sheet3"/>
      <sheetName val="PLHO_Report3"/>
      <sheetName val="VAT_out4"/>
      <sheetName val="DFR_CT3"/>
      <sheetName val="analisa_L-K4"/>
      <sheetName val="data_slip4"/>
      <sheetName val="Template_4"/>
      <sheetName val="Danamon_LK4"/>
      <sheetName val="&quot;Outstanding_SO&quot;4"/>
      <sheetName val="INDIRECT_DETAIL3"/>
      <sheetName val="DIRECT_COST3"/>
      <sheetName val="TAX_SUMMARY4"/>
      <sheetName val="jul05_ok3"/>
      <sheetName val="sept_05_dd3"/>
      <sheetName val="Mkt_Total_by_Cat_B$3"/>
      <sheetName val="Mkt_Total_by_Cat_US$3"/>
      <sheetName val="KKP_213"/>
      <sheetName val="N_Lead3"/>
      <sheetName val="N_3_13"/>
      <sheetName val="N_83"/>
      <sheetName val="N_93"/>
      <sheetName val="Assumption_&amp;_Result3"/>
      <sheetName val="Benefit_Factors3"/>
      <sheetName val="Marshal_(2)3"/>
      <sheetName val="new_IFS_format3"/>
      <sheetName val="Tax_Rate3"/>
      <sheetName val="SAP_PbT3"/>
      <sheetName val="MTD_Results3"/>
      <sheetName val="YTD_Results3"/>
      <sheetName val="Irregular_Income3"/>
      <sheetName val="FE-1770_P13"/>
      <sheetName val="Customize_Your_Purchase_Order1"/>
      <sheetName val="Dec_08_-_Jan_09_(2)3"/>
      <sheetName val="AA_1_BNI3"/>
      <sheetName val="I_4_1_(2)3"/>
      <sheetName val="A3-Dec_2012-ALN3"/>
      <sheetName val="tabel_masa_kerja3"/>
      <sheetName val="Hay_Guide_Charts_Notes3"/>
      <sheetName val="trf_ns_043"/>
      <sheetName val="SL1006_(IDR)3"/>
      <sheetName val="trf_multiple3"/>
      <sheetName val="4_1_Placement_w_o_b3"/>
      <sheetName val="tabel_perkiraan3"/>
      <sheetName val="trfakt_sgl3"/>
      <sheetName val="trf_multiple_dnrks3"/>
      <sheetName val="SL1006_(VLS)3"/>
      <sheetName val="Art_233"/>
      <sheetName val="NB_UNIT33"/>
      <sheetName val="tabel_nilai"/>
      <sheetName val="AA_1_1_BNI"/>
      <sheetName val="1195_B1"/>
      <sheetName val="mgr_&amp;_staff3"/>
      <sheetName val="ShareCapital_3"/>
      <sheetName val="Data_WP"/>
      <sheetName val="General_Info"/>
      <sheetName val="Rincian_Iuran"/>
      <sheetName val="Data_Rekon"/>
      <sheetName val="Premi_Iuran"/>
      <sheetName val="1541020-House_Loan"/>
      <sheetName val="UV_10"/>
      <sheetName val="701500_TRAVEL_ADVANCE"/>
      <sheetName val="DES"/>
      <sheetName val="monthly"/>
      <sheetName val="2002"/>
      <sheetName val="A.4.2"/>
      <sheetName val="A.4.3"/>
      <sheetName val="EX_RATE1"/>
      <sheetName val="CIP_USD"/>
      <sheetName val="SUMMFA-USD"/>
      <sheetName val="Investment"/>
      <sheetName val="A3_USD_PL02"/>
      <sheetName val="ShareCapital"/>
      <sheetName val="GlobalSAndIByPole"/>
      <sheetName val="IOPlan"/>
      <sheetName val="Sheet7"/>
      <sheetName val="BBM-03"/>
      <sheetName val="PORTO"/>
      <sheetName val=""/>
      <sheetName val="FE_1770_I"/>
      <sheetName val="FE_1770_II"/>
      <sheetName val="Cip"/>
      <sheetName val="CB08001PS"/>
      <sheetName val="09007"/>
      <sheetName val="09008"/>
      <sheetName val="09010"/>
      <sheetName val="08016"/>
      <sheetName val="08074"/>
      <sheetName val="08076"/>
      <sheetName val="Letter Form"/>
      <sheetName val="MUTASI"/>
      <sheetName val="rab_50"/>
      <sheetName val="laru-kbn"/>
      <sheetName val="REF"/>
      <sheetName val="Finance Projection-07"/>
      <sheetName val="Sheet4"/>
      <sheetName val="chiet_tinh1"/>
      <sheetName val="Rincian_Iuran1"/>
      <sheetName val="Data_Rekon1"/>
      <sheetName val="Premi_Iuran1"/>
      <sheetName val="Level_1_&amp;_21"/>
      <sheetName val="JAN_20011"/>
      <sheetName val="Trading_Statement1"/>
      <sheetName val="tabel_nilai1"/>
      <sheetName val="AA_1_1_BNI1"/>
      <sheetName val="_SAF_02"/>
      <sheetName val="YTD_Resurts"/>
      <sheetName val="TRF_150"/>
      <sheetName val="Material_Bpn_jul'07"/>
      <sheetName val="IMPUT_PENERIMAAN_BULK_WB"/>
      <sheetName val="van_khuon"/>
      <sheetName val="U2_2"/>
      <sheetName val="LINK_MOR"/>
      <sheetName val="LINK_GAP"/>
      <sheetName val="KOR"/>
      <sheetName val="Lead"/>
      <sheetName val="table"/>
      <sheetName val="TK1"/>
      <sheetName val="RMS FUNGSIONAL"/>
      <sheetName val="RMS - STR (2)"/>
      <sheetName val="SEN_FUNG"/>
      <sheetName val="UUK13"/>
      <sheetName val="Mortalitas"/>
      <sheetName val="PART"/>
      <sheetName val="MAINT"/>
      <sheetName val="GAJI"/>
      <sheetName val="LIST. MESIN"/>
      <sheetName val="MAST.PROD"/>
      <sheetName val="MANFCOST"/>
      <sheetName val="FINANCE"/>
      <sheetName val="LIS. PAKAI"/>
      <sheetName val="PART &amp; MAINT."/>
      <sheetName val="tbl1"/>
      <sheetName val="DEP&amp;ASR"/>
      <sheetName val="STD. COST"/>
      <sheetName val="BUDGET_1999"/>
      <sheetName val="movement"/>
      <sheetName val="Permanent_info5"/>
      <sheetName val="Depreciation_&amp;_Peny_5"/>
      <sheetName val="PPh_21_Recon5"/>
      <sheetName val="fiscal_depr(E)5"/>
      <sheetName val="A_u_g5"/>
      <sheetName val="J_u_l5"/>
      <sheetName val="O_c_t5"/>
      <sheetName val="A_p_r5"/>
      <sheetName val="M_a_y5"/>
      <sheetName val="S_e_p5"/>
      <sheetName val="00_received_in_015"/>
      <sheetName val="F_e_b5"/>
      <sheetName val="Per_GL_J_a_n5"/>
      <sheetName val="J_u_n5"/>
      <sheetName val="M_a_r5"/>
      <sheetName val="C1_NOV5"/>
      <sheetName val="jurnal-audit_25"/>
      <sheetName val="EXT_B35"/>
      <sheetName val="B2_15"/>
      <sheetName val="Main_table5"/>
      <sheetName val="Data_Per_wilayah_Vin_Code_20065"/>
      <sheetName val="Data_Per_wilayah5"/>
      <sheetName val="Print_AR5"/>
      <sheetName val="INDIRECT_DETAIL4"/>
      <sheetName val="DIRECT_COST4"/>
      <sheetName val="E4_1d5"/>
      <sheetName val="Prog_Imbalan5"/>
      <sheetName val="DES_025"/>
      <sheetName val="Buku_Besar_15"/>
      <sheetName val="Pg7_45"/>
      <sheetName val="analisa_L-K5"/>
      <sheetName val="data_slip5"/>
      <sheetName val="Template_5"/>
      <sheetName val="jul05_ok4"/>
      <sheetName val="sept_05_dd4"/>
      <sheetName val="VAT_out5"/>
      <sheetName val="Danamon_LK5"/>
      <sheetName val="&quot;Outstanding_SO&quot;5"/>
      <sheetName val="Tax_Rate4"/>
      <sheetName val="SAP_PbT4"/>
      <sheetName val="TAX_SUMMARY5"/>
      <sheetName val="BSHO_Report4"/>
      <sheetName val="Check_Sheet4"/>
      <sheetName val="PLHO_Report4"/>
      <sheetName val="DFR_CT4"/>
      <sheetName val="Mkt_Total_by_Cat_B$4"/>
      <sheetName val="Mkt_Total_by_Cat_US$4"/>
      <sheetName val="N_Lead4"/>
      <sheetName val="N_3_14"/>
      <sheetName val="N_84"/>
      <sheetName val="N_94"/>
      <sheetName val="Assumption_&amp;_Result4"/>
      <sheetName val="Dec_08_-_Jan_09_(2)4"/>
      <sheetName val="AA_1_BNI4"/>
      <sheetName val="I_4_1_(2)4"/>
      <sheetName val="Hay_Guide_Charts_Notes4"/>
      <sheetName val="trf_ns_044"/>
      <sheetName val="SL1006_(IDR)4"/>
      <sheetName val="trf_multiple4"/>
      <sheetName val="4_1_Placement_w_o_b4"/>
      <sheetName val="tabel_perkiraan4"/>
      <sheetName val="trfakt_sgl4"/>
      <sheetName val="trf_multiple_dnrks4"/>
      <sheetName val="SL1006_(VLS)4"/>
      <sheetName val="Irregular_Income4"/>
      <sheetName val="FE-1770_P14"/>
      <sheetName val="Benefit_Factors4"/>
      <sheetName val="Marshal_(2)4"/>
      <sheetName val="KKP_214"/>
      <sheetName val="tabel_masa_kerja4"/>
      <sheetName val="new_IFS_format4"/>
      <sheetName val="Art_234"/>
      <sheetName val="MTD_Results4"/>
      <sheetName val="YTD_Results4"/>
      <sheetName val="A3-Dec_2012-ALN4"/>
      <sheetName val="chiet_tinh2"/>
      <sheetName val="NB_UNIT34"/>
      <sheetName val="Customize_Your_Purchase_Order2"/>
      <sheetName val="9E1_31"/>
      <sheetName val="1195_B11"/>
      <sheetName val="mgr_&amp;_staff4"/>
      <sheetName val="ShareCapital_4"/>
      <sheetName val="Level_1_&amp;_22"/>
      <sheetName val="JAN_20012"/>
      <sheetName val="Trading_Statement2"/>
      <sheetName val="Rincian_Iuran2"/>
      <sheetName val="Data_Rekon2"/>
      <sheetName val="Premi_Iuran2"/>
      <sheetName val="Slide_221"/>
      <sheetName val="Data_WP1"/>
      <sheetName val="NY_ADMIN1"/>
      <sheetName val="SPI_GMBH1"/>
      <sheetName val="FA_sd_APRIL_071"/>
      <sheetName val="tabel_nilai2"/>
      <sheetName val="AA_1_1_BNI2"/>
      <sheetName val="_SAF_021"/>
      <sheetName val="UV_101"/>
      <sheetName val="YTD_Resurts1"/>
      <sheetName val="TRF_1501"/>
      <sheetName val="Material_Bpn_jul'071"/>
      <sheetName val="IMPUT_PENERIMAAN_BULK_WB1"/>
      <sheetName val="van_khuon1"/>
      <sheetName val="U2_21"/>
      <sheetName val="LINK_MOR1"/>
      <sheetName val="LINK_GAP1"/>
      <sheetName val="General_Info1"/>
      <sheetName val="Cost_Summary1"/>
      <sheetName val="SK_HTM1"/>
      <sheetName val="Entry__HTM1"/>
      <sheetName val="Cost_Analysis1"/>
      <sheetName val="Scenarios_and_Sensitivities2"/>
      <sheetName val="Global_Assumptions2"/>
      <sheetName val="F_2_WIP_CKP1"/>
      <sheetName val="F_2_1_CKP1"/>
      <sheetName val="1541020-House_Loan1"/>
      <sheetName val="RMS_FUNGSIONAL1"/>
      <sheetName val="RMS_-_STR_(2)1"/>
      <sheetName val="Cost_Summary"/>
      <sheetName val="SK_HTM"/>
      <sheetName val="Entry__HTM"/>
      <sheetName val="Cost_Analysis"/>
      <sheetName val="Scenarios_and_Sensitivities1"/>
      <sheetName val="Global_Assumptions1"/>
      <sheetName val="F_2_WIP_CKP"/>
      <sheetName val="F_2_1_CKP"/>
      <sheetName val="RMS_FUNGSIONAL"/>
      <sheetName val="RMS_-_STR_(2)"/>
      <sheetName val="Permanent_info6"/>
      <sheetName val="Depreciation_&amp;_Peny_6"/>
      <sheetName val="PPh_21_Recon6"/>
      <sheetName val="fiscal_depr(E)6"/>
      <sheetName val="A_u_g6"/>
      <sheetName val="J_u_l6"/>
      <sheetName val="O_c_t6"/>
      <sheetName val="A_p_r6"/>
      <sheetName val="M_a_y6"/>
      <sheetName val="S_e_p6"/>
      <sheetName val="00_received_in_016"/>
      <sheetName val="F_e_b6"/>
      <sheetName val="Per_GL_J_a_n6"/>
      <sheetName val="J_u_n6"/>
      <sheetName val="M_a_r6"/>
      <sheetName val="C1_NOV6"/>
      <sheetName val="jurnal-audit_26"/>
      <sheetName val="EXT_B36"/>
      <sheetName val="B2_16"/>
      <sheetName val="Main_table6"/>
      <sheetName val="Data_Per_wilayah_Vin_Code_20066"/>
      <sheetName val="Data_Per_wilayah6"/>
      <sheetName val="Print_AR6"/>
      <sheetName val="INDIRECT_DETAIL5"/>
      <sheetName val="DIRECT_COST5"/>
      <sheetName val="E4_1d6"/>
      <sheetName val="Prog_Imbalan6"/>
      <sheetName val="DES_026"/>
      <sheetName val="Buku_Besar_16"/>
      <sheetName val="Pg7_46"/>
      <sheetName val="analisa_L-K6"/>
      <sheetName val="data_slip6"/>
      <sheetName val="Template_6"/>
      <sheetName val="jul05_ok5"/>
      <sheetName val="sept_05_dd5"/>
      <sheetName val="VAT_out6"/>
      <sheetName val="Danamon_LK6"/>
      <sheetName val="&quot;Outstanding_SO&quot;6"/>
      <sheetName val="Tax_Rate5"/>
      <sheetName val="SAP_PbT5"/>
      <sheetName val="TAX_SUMMARY6"/>
      <sheetName val="BSHO_Report5"/>
      <sheetName val="Check_Sheet5"/>
      <sheetName val="PLHO_Report5"/>
      <sheetName val="DFR_CT5"/>
      <sheetName val="Mkt_Total_by_Cat_B$5"/>
      <sheetName val="Mkt_Total_by_Cat_US$5"/>
      <sheetName val="N_Lead5"/>
      <sheetName val="N_3_15"/>
      <sheetName val="N_85"/>
      <sheetName val="N_95"/>
      <sheetName val="Assumption_&amp;_Result5"/>
      <sheetName val="Dec_08_-_Jan_09_(2)5"/>
      <sheetName val="AA_1_BNI5"/>
      <sheetName val="I_4_1_(2)5"/>
      <sheetName val="Hay_Guide_Charts_Notes5"/>
      <sheetName val="trf_ns_045"/>
      <sheetName val="SL1006_(IDR)5"/>
      <sheetName val="trf_multiple5"/>
      <sheetName val="4_1_Placement_w_o_b5"/>
      <sheetName val="tabel_perkiraan5"/>
      <sheetName val="trfakt_sgl5"/>
      <sheetName val="trf_multiple_dnrks5"/>
      <sheetName val="SL1006_(VLS)5"/>
      <sheetName val="Irregular_Income5"/>
      <sheetName val="FE-1770_P15"/>
      <sheetName val="Benefit_Factors5"/>
      <sheetName val="Marshal_(2)5"/>
      <sheetName val="KKP_215"/>
      <sheetName val="tabel_masa_kerja5"/>
      <sheetName val="new_IFS_format5"/>
      <sheetName val="Art_235"/>
      <sheetName val="MTD_Results5"/>
      <sheetName val="YTD_Results5"/>
      <sheetName val="A3-Dec_2012-ALN5"/>
      <sheetName val="chiet_tinh3"/>
      <sheetName val="NB_UNIT35"/>
      <sheetName val="Customize_Your_Purchase_Order3"/>
      <sheetName val="9E1_32"/>
      <sheetName val="1195_B12"/>
      <sheetName val="mgr_&amp;_staff5"/>
      <sheetName val="ShareCapital_5"/>
      <sheetName val="Level_1_&amp;_23"/>
      <sheetName val="JAN_20013"/>
      <sheetName val="Trading_Statement3"/>
      <sheetName val="Rincian_Iuran3"/>
      <sheetName val="Data_Rekon3"/>
      <sheetName val="Premi_Iuran3"/>
      <sheetName val="Slide_222"/>
      <sheetName val="Data_WP2"/>
      <sheetName val="NY_ADMIN2"/>
      <sheetName val="SPI_GMBH2"/>
      <sheetName val="FA_sd_APRIL_072"/>
      <sheetName val="tabel_nilai3"/>
      <sheetName val="AA_1_1_BNI3"/>
      <sheetName val="_SAF_022"/>
      <sheetName val="UV_102"/>
      <sheetName val="YTD_Resurts2"/>
      <sheetName val="TRF_1502"/>
      <sheetName val="Material_Bpn_jul'072"/>
      <sheetName val="IMPUT_PENERIMAAN_BULK_WB2"/>
      <sheetName val="van_khuon2"/>
      <sheetName val="U2_22"/>
      <sheetName val="LINK_MOR2"/>
      <sheetName val="LINK_GAP2"/>
      <sheetName val="General_Info2"/>
      <sheetName val="Cost_Summary2"/>
      <sheetName val="SK_HTM2"/>
      <sheetName val="Entry__HTM2"/>
      <sheetName val="Cost_Analysis2"/>
      <sheetName val="Scenarios_and_Sensitivities3"/>
      <sheetName val="Global_Assumptions3"/>
      <sheetName val="F_2_WIP_CKP2"/>
      <sheetName val="F_2_1_CKP2"/>
      <sheetName val="1541020-House_Loan2"/>
      <sheetName val="RMS_FUNGSIONAL2"/>
      <sheetName val="RMS_-_STR_(2)2"/>
      <sheetName val="Permanent_info7"/>
      <sheetName val="Depreciation_&amp;_Peny_7"/>
      <sheetName val="PPh_21_Recon7"/>
      <sheetName val="fiscal_depr(E)7"/>
      <sheetName val="A_u_g7"/>
      <sheetName val="J_u_l7"/>
      <sheetName val="O_c_t7"/>
      <sheetName val="A_p_r7"/>
      <sheetName val="M_a_y7"/>
      <sheetName val="S_e_p7"/>
      <sheetName val="00_received_in_017"/>
      <sheetName val="F_e_b7"/>
      <sheetName val="Per_GL_J_a_n7"/>
      <sheetName val="J_u_n7"/>
      <sheetName val="M_a_r7"/>
      <sheetName val="C1_NOV7"/>
      <sheetName val="jurnal-audit_27"/>
      <sheetName val="EXT_B37"/>
      <sheetName val="B2_17"/>
      <sheetName val="Main_table7"/>
      <sheetName val="Data_Per_wilayah_Vin_Code_20067"/>
      <sheetName val="Data_Per_wilayah7"/>
      <sheetName val="Print_AR7"/>
      <sheetName val="INDIRECT_DETAIL6"/>
      <sheetName val="DIRECT_COST6"/>
      <sheetName val="E4_1d7"/>
      <sheetName val="Prog_Imbalan7"/>
      <sheetName val="DES_027"/>
      <sheetName val="Buku_Besar_17"/>
      <sheetName val="Pg7_47"/>
      <sheetName val="analisa_L-K7"/>
      <sheetName val="data_slip7"/>
      <sheetName val="Template_7"/>
      <sheetName val="jul05_ok6"/>
      <sheetName val="sept_05_dd6"/>
      <sheetName val="VAT_out7"/>
      <sheetName val="Danamon_LK7"/>
      <sheetName val="&quot;Outstanding_SO&quot;7"/>
      <sheetName val="Tax_Rate6"/>
      <sheetName val="SAP_PbT6"/>
      <sheetName val="TAX_SUMMARY7"/>
      <sheetName val="BSHO_Report6"/>
      <sheetName val="Check_Sheet6"/>
      <sheetName val="PLHO_Report6"/>
      <sheetName val="DFR_CT6"/>
      <sheetName val="Mkt_Total_by_Cat_B$6"/>
      <sheetName val="Mkt_Total_by_Cat_US$6"/>
      <sheetName val="N_Lead6"/>
      <sheetName val="N_3_16"/>
      <sheetName val="N_86"/>
      <sheetName val="N_96"/>
      <sheetName val="Assumption_&amp;_Result6"/>
      <sheetName val="Dec_08_-_Jan_09_(2)6"/>
      <sheetName val="AA_1_BNI6"/>
      <sheetName val="I_4_1_(2)6"/>
      <sheetName val="Hay_Guide_Charts_Notes6"/>
      <sheetName val="trf_ns_046"/>
      <sheetName val="SL1006_(IDR)6"/>
      <sheetName val="trf_multiple6"/>
      <sheetName val="4_1_Placement_w_o_b6"/>
      <sheetName val="tabel_perkiraan6"/>
      <sheetName val="trfakt_sgl6"/>
      <sheetName val="trf_multiple_dnrks6"/>
      <sheetName val="SL1006_(VLS)6"/>
      <sheetName val="Irregular_Income6"/>
      <sheetName val="FE-1770_P16"/>
      <sheetName val="Benefit_Factors6"/>
      <sheetName val="Marshal_(2)6"/>
      <sheetName val="KKP_216"/>
      <sheetName val="tabel_masa_kerja6"/>
      <sheetName val="new_IFS_format6"/>
      <sheetName val="Art_236"/>
      <sheetName val="MTD_Results6"/>
      <sheetName val="YTD_Results6"/>
      <sheetName val="A3-Dec_2012-ALN6"/>
      <sheetName val="chiet_tinh4"/>
      <sheetName val="NB_UNIT36"/>
      <sheetName val="Customize_Your_Purchase_Order4"/>
      <sheetName val="9E1_33"/>
      <sheetName val="1195_B13"/>
      <sheetName val="mgr_&amp;_staff6"/>
      <sheetName val="ShareCapital_6"/>
      <sheetName val="Level_1_&amp;_24"/>
      <sheetName val="JAN_20014"/>
      <sheetName val="Trading_Statement4"/>
      <sheetName val="Rincian_Iuran4"/>
      <sheetName val="Data_Rekon4"/>
      <sheetName val="Premi_Iuran4"/>
      <sheetName val="Slide_223"/>
      <sheetName val="Data_WP3"/>
      <sheetName val="NY_ADMIN3"/>
      <sheetName val="SPI_GMBH3"/>
      <sheetName val="FA_sd_APRIL_073"/>
      <sheetName val="tabel_nilai4"/>
      <sheetName val="AA_1_1_BNI4"/>
      <sheetName val="_SAF_023"/>
      <sheetName val="UV_103"/>
      <sheetName val="YTD_Resurts3"/>
      <sheetName val="TRF_1503"/>
      <sheetName val="Material_Bpn_jul'073"/>
      <sheetName val="IMPUT_PENERIMAAN_BULK_WB3"/>
      <sheetName val="van_khuon3"/>
      <sheetName val="U2_23"/>
      <sheetName val="LINK_MOR3"/>
      <sheetName val="LINK_GAP3"/>
      <sheetName val="General_Info3"/>
      <sheetName val="Cost_Summary3"/>
      <sheetName val="SK_HTM3"/>
      <sheetName val="Entry__HTM3"/>
      <sheetName val="Cost_Analysis3"/>
      <sheetName val="Scenarios_and_Sensitivities4"/>
      <sheetName val="Global_Assumptions4"/>
      <sheetName val="F_2_WIP_CKP3"/>
      <sheetName val="F_2_1_CKP3"/>
      <sheetName val="1541020-House_Loan3"/>
      <sheetName val="RMS_FUNGSIONAL3"/>
      <sheetName val="RMS_-_STR_(2)3"/>
      <sheetName val="Permanent_info10"/>
      <sheetName val="Depreciation_&amp;_Peny_10"/>
      <sheetName val="PPh_21_Recon10"/>
      <sheetName val="fiscal_depr(E)10"/>
      <sheetName val="A_u_g10"/>
      <sheetName val="J_u_l10"/>
      <sheetName val="O_c_t10"/>
      <sheetName val="A_p_r10"/>
      <sheetName val="M_a_y10"/>
      <sheetName val="S_e_p10"/>
      <sheetName val="00_received_in_0110"/>
      <sheetName val="F_e_b10"/>
      <sheetName val="Per_GL_J_a_n10"/>
      <sheetName val="J_u_n10"/>
      <sheetName val="M_a_r10"/>
      <sheetName val="C1_NOV10"/>
      <sheetName val="jurnal-audit_210"/>
      <sheetName val="EXT_B310"/>
      <sheetName val="B2_110"/>
      <sheetName val="Main_table10"/>
      <sheetName val="Data_Per_wilayah_Vin_Code_20010"/>
      <sheetName val="Data_Per_wilayah10"/>
      <sheetName val="Print_AR10"/>
      <sheetName val="INDIRECT_DETAIL9"/>
      <sheetName val="DIRECT_COST9"/>
      <sheetName val="E4_1d10"/>
      <sheetName val="Prog_Imbalan10"/>
      <sheetName val="DES_0210"/>
      <sheetName val="Buku_Besar_110"/>
      <sheetName val="Pg7_410"/>
      <sheetName val="analisa_L-K10"/>
      <sheetName val="data_slip10"/>
      <sheetName val="Template_10"/>
      <sheetName val="jul05_ok9"/>
      <sheetName val="sept_05_dd9"/>
      <sheetName val="VAT_out10"/>
      <sheetName val="Danamon_LK10"/>
      <sheetName val="&quot;Outstanding_SO&quot;10"/>
      <sheetName val="Tax_Rate9"/>
      <sheetName val="SAP_PbT9"/>
      <sheetName val="TAX_SUMMARY10"/>
      <sheetName val="BSHO_Report9"/>
      <sheetName val="Check_Sheet9"/>
      <sheetName val="PLHO_Report9"/>
      <sheetName val="DFR_CT9"/>
      <sheetName val="Mkt_Total_by_Cat_B$9"/>
      <sheetName val="Mkt_Total_by_Cat_US$9"/>
      <sheetName val="N_Lead9"/>
      <sheetName val="N_3_19"/>
      <sheetName val="N_89"/>
      <sheetName val="N_99"/>
      <sheetName val="Assumption_&amp;_Result9"/>
      <sheetName val="Dec_08_-_Jan_09_(2)9"/>
      <sheetName val="AA_1_BNI9"/>
      <sheetName val="I_4_1_(2)9"/>
      <sheetName val="Hay_Guide_Charts_Notes9"/>
      <sheetName val="trf_ns_049"/>
      <sheetName val="SL1006_(IDR)9"/>
      <sheetName val="trf_multiple9"/>
      <sheetName val="4_1_Placement_w_o_b9"/>
      <sheetName val="tabel_perkiraan9"/>
      <sheetName val="trfakt_sgl9"/>
      <sheetName val="trf_multiple_dnrks9"/>
      <sheetName val="SL1006_(VLS)9"/>
      <sheetName val="Irregular_Income9"/>
      <sheetName val="FE-1770_P19"/>
      <sheetName val="Benefit_Factors9"/>
      <sheetName val="Marshal_(2)9"/>
      <sheetName val="KKP_219"/>
      <sheetName val="tabel_masa_kerja9"/>
      <sheetName val="new_IFS_format9"/>
      <sheetName val="Art_239"/>
      <sheetName val="MTD_Results9"/>
      <sheetName val="YTD_Results9"/>
      <sheetName val="A3-Dec_2012-ALN9"/>
      <sheetName val="chiet_tinh7"/>
      <sheetName val="NB_UNIT39"/>
      <sheetName val="Customize_Your_Purchase_Order7"/>
      <sheetName val="9E1_36"/>
      <sheetName val="1195_B16"/>
      <sheetName val="mgr_&amp;_staff9"/>
      <sheetName val="ShareCapital_9"/>
      <sheetName val="Level_1_&amp;_27"/>
      <sheetName val="JAN_20017"/>
      <sheetName val="Trading_Statement7"/>
      <sheetName val="Rincian_Iuran7"/>
      <sheetName val="Data_Rekon7"/>
      <sheetName val="Premi_Iuran7"/>
      <sheetName val="Slide_226"/>
      <sheetName val="Data_WP6"/>
      <sheetName val="NY_ADMIN6"/>
      <sheetName val="SPI_GMBH6"/>
      <sheetName val="FA_sd_APRIL_076"/>
      <sheetName val="tabel_nilai7"/>
      <sheetName val="AA_1_1_BNI7"/>
      <sheetName val="_SAF_026"/>
      <sheetName val="UV_106"/>
      <sheetName val="YTD_Resurts6"/>
      <sheetName val="TRF_1506"/>
      <sheetName val="Material_Bpn_jul'076"/>
      <sheetName val="IMPUT_PENERIMAAN_BULK_WB6"/>
      <sheetName val="van_khuon6"/>
      <sheetName val="U2_26"/>
      <sheetName val="LINK_MOR6"/>
      <sheetName val="LINK_GAP6"/>
      <sheetName val="General_Info6"/>
      <sheetName val="Cost_Summary6"/>
      <sheetName val="SK_HTM6"/>
      <sheetName val="Entry__HTM6"/>
      <sheetName val="Cost_Analysis6"/>
      <sheetName val="Scenarios_and_Sensitivities7"/>
      <sheetName val="Global_Assumptions7"/>
      <sheetName val="F_2_WIP_CKP6"/>
      <sheetName val="F_2_1_CKP6"/>
      <sheetName val="1541020-House_Loan6"/>
      <sheetName val="RMS_FUNGSIONAL6"/>
      <sheetName val="RMS_-_STR_(2)6"/>
      <sheetName val="Permanent_info8"/>
      <sheetName val="Depreciation_&amp;_Peny_8"/>
      <sheetName val="PPh_21_Recon8"/>
      <sheetName val="fiscal_depr(E)8"/>
      <sheetName val="A_u_g8"/>
      <sheetName val="J_u_l8"/>
      <sheetName val="O_c_t8"/>
      <sheetName val="A_p_r8"/>
      <sheetName val="M_a_y8"/>
      <sheetName val="S_e_p8"/>
      <sheetName val="00_received_in_018"/>
      <sheetName val="F_e_b8"/>
      <sheetName val="Per_GL_J_a_n8"/>
      <sheetName val="J_u_n8"/>
      <sheetName val="M_a_r8"/>
      <sheetName val="C1_NOV8"/>
      <sheetName val="jurnal-audit_28"/>
      <sheetName val="EXT_B38"/>
      <sheetName val="B2_18"/>
      <sheetName val="Main_table8"/>
      <sheetName val="Data_Per_wilayah_Vin_Code_20068"/>
      <sheetName val="Data_Per_wilayah8"/>
      <sheetName val="Print_AR8"/>
      <sheetName val="INDIRECT_DETAIL7"/>
      <sheetName val="DIRECT_COST7"/>
      <sheetName val="E4_1d8"/>
      <sheetName val="Prog_Imbalan8"/>
      <sheetName val="DES_028"/>
      <sheetName val="Buku_Besar_18"/>
      <sheetName val="Pg7_48"/>
      <sheetName val="analisa_L-K8"/>
      <sheetName val="data_slip8"/>
      <sheetName val="Template_8"/>
      <sheetName val="jul05_ok7"/>
      <sheetName val="sept_05_dd7"/>
      <sheetName val="VAT_out8"/>
      <sheetName val="Danamon_LK8"/>
      <sheetName val="&quot;Outstanding_SO&quot;8"/>
      <sheetName val="Tax_Rate7"/>
      <sheetName val="SAP_PbT7"/>
      <sheetName val="TAX_SUMMARY8"/>
      <sheetName val="BSHO_Report7"/>
      <sheetName val="Check_Sheet7"/>
      <sheetName val="PLHO_Report7"/>
      <sheetName val="DFR_CT7"/>
      <sheetName val="Mkt_Total_by_Cat_B$7"/>
      <sheetName val="Mkt_Total_by_Cat_US$7"/>
      <sheetName val="N_Lead7"/>
      <sheetName val="N_3_17"/>
      <sheetName val="N_87"/>
      <sheetName val="N_97"/>
      <sheetName val="Assumption_&amp;_Result7"/>
      <sheetName val="Dec_08_-_Jan_09_(2)7"/>
      <sheetName val="AA_1_BNI7"/>
      <sheetName val="I_4_1_(2)7"/>
      <sheetName val="Hay_Guide_Charts_Notes7"/>
      <sheetName val="trf_ns_047"/>
      <sheetName val="SL1006_(IDR)7"/>
      <sheetName val="trf_multiple7"/>
      <sheetName val="4_1_Placement_w_o_b7"/>
      <sheetName val="tabel_perkiraan7"/>
      <sheetName val="trfakt_sgl7"/>
      <sheetName val="trf_multiple_dnrks7"/>
      <sheetName val="SL1006_(VLS)7"/>
      <sheetName val="Irregular_Income7"/>
      <sheetName val="FE-1770_P17"/>
      <sheetName val="Benefit_Factors7"/>
      <sheetName val="Marshal_(2)7"/>
      <sheetName val="KKP_217"/>
      <sheetName val="tabel_masa_kerja7"/>
      <sheetName val="new_IFS_format7"/>
      <sheetName val="Art_237"/>
      <sheetName val="MTD_Results7"/>
      <sheetName val="YTD_Results7"/>
      <sheetName val="A3-Dec_2012-ALN7"/>
      <sheetName val="chiet_tinh5"/>
      <sheetName val="NB_UNIT37"/>
      <sheetName val="Customize_Your_Purchase_Order5"/>
      <sheetName val="9E1_34"/>
      <sheetName val="1195_B14"/>
      <sheetName val="mgr_&amp;_staff7"/>
      <sheetName val="ShareCapital_7"/>
      <sheetName val="Level_1_&amp;_25"/>
      <sheetName val="JAN_20015"/>
      <sheetName val="Trading_Statement5"/>
      <sheetName val="Rincian_Iuran5"/>
      <sheetName val="Data_Rekon5"/>
      <sheetName val="Premi_Iuran5"/>
      <sheetName val="Slide_224"/>
      <sheetName val="Data_WP4"/>
      <sheetName val="NY_ADMIN4"/>
      <sheetName val="SPI_GMBH4"/>
      <sheetName val="FA_sd_APRIL_074"/>
      <sheetName val="tabel_nilai5"/>
      <sheetName val="AA_1_1_BNI5"/>
      <sheetName val="_SAF_024"/>
      <sheetName val="UV_104"/>
      <sheetName val="YTD_Resurts4"/>
      <sheetName val="TRF_1504"/>
      <sheetName val="Material_Bpn_jul'074"/>
      <sheetName val="IMPUT_PENERIMAAN_BULK_WB4"/>
      <sheetName val="van_khuon4"/>
      <sheetName val="U2_24"/>
      <sheetName val="LINK_MOR4"/>
      <sheetName val="LINK_GAP4"/>
      <sheetName val="General_Info4"/>
      <sheetName val="Cost_Summary4"/>
      <sheetName val="SK_HTM4"/>
      <sheetName val="Entry__HTM4"/>
      <sheetName val="Cost_Analysis4"/>
      <sheetName val="Scenarios_and_Sensitivities5"/>
      <sheetName val="Global_Assumptions5"/>
      <sheetName val="F_2_WIP_CKP4"/>
      <sheetName val="F_2_1_CKP4"/>
      <sheetName val="1541020-House_Loan4"/>
      <sheetName val="RMS_FUNGSIONAL4"/>
      <sheetName val="RMS_-_STR_(2)4"/>
      <sheetName val="Permanent_info9"/>
      <sheetName val="Depreciation_&amp;_Peny_9"/>
      <sheetName val="PPh_21_Recon9"/>
      <sheetName val="fiscal_depr(E)9"/>
      <sheetName val="A_u_g9"/>
      <sheetName val="J_u_l9"/>
      <sheetName val="O_c_t9"/>
      <sheetName val="A_p_r9"/>
      <sheetName val="M_a_y9"/>
      <sheetName val="S_e_p9"/>
      <sheetName val="00_received_in_019"/>
      <sheetName val="F_e_b9"/>
      <sheetName val="Per_GL_J_a_n9"/>
      <sheetName val="J_u_n9"/>
      <sheetName val="M_a_r9"/>
      <sheetName val="C1_NOV9"/>
      <sheetName val="jurnal-audit_29"/>
      <sheetName val="EXT_B39"/>
      <sheetName val="B2_19"/>
      <sheetName val="Main_table9"/>
      <sheetName val="Data_Per_wilayah_Vin_Code_20069"/>
      <sheetName val="Data_Per_wilayah9"/>
      <sheetName val="Print_AR9"/>
      <sheetName val="INDIRECT_DETAIL8"/>
      <sheetName val="DIRECT_COST8"/>
      <sheetName val="E4_1d9"/>
      <sheetName val="Prog_Imbalan9"/>
      <sheetName val="DES_029"/>
      <sheetName val="Buku_Besar_19"/>
      <sheetName val="Pg7_49"/>
      <sheetName val="analisa_L-K9"/>
      <sheetName val="data_slip9"/>
      <sheetName val="Template_9"/>
      <sheetName val="jul05_ok8"/>
      <sheetName val="sept_05_dd8"/>
      <sheetName val="VAT_out9"/>
      <sheetName val="Danamon_LK9"/>
      <sheetName val="&quot;Outstanding_SO&quot;9"/>
      <sheetName val="Tax_Rate8"/>
      <sheetName val="SAP_PbT8"/>
      <sheetName val="TAX_SUMMARY9"/>
      <sheetName val="BSHO_Report8"/>
      <sheetName val="Check_Sheet8"/>
      <sheetName val="PLHO_Report8"/>
      <sheetName val="DFR_CT8"/>
      <sheetName val="Mkt_Total_by_Cat_B$8"/>
      <sheetName val="Mkt_Total_by_Cat_US$8"/>
      <sheetName val="N_Lead8"/>
      <sheetName val="N_3_18"/>
      <sheetName val="N_88"/>
      <sheetName val="N_98"/>
      <sheetName val="Assumption_&amp;_Result8"/>
      <sheetName val="Dec_08_-_Jan_09_(2)8"/>
      <sheetName val="AA_1_BNI8"/>
      <sheetName val="I_4_1_(2)8"/>
      <sheetName val="Hay_Guide_Charts_Notes8"/>
      <sheetName val="trf_ns_048"/>
      <sheetName val="SL1006_(IDR)8"/>
      <sheetName val="trf_multiple8"/>
      <sheetName val="4_1_Placement_w_o_b8"/>
      <sheetName val="tabel_perkiraan8"/>
      <sheetName val="trfakt_sgl8"/>
      <sheetName val="trf_multiple_dnrks8"/>
      <sheetName val="SL1006_(VLS)8"/>
      <sheetName val="Irregular_Income8"/>
      <sheetName val="FE-1770_P18"/>
      <sheetName val="Benefit_Factors8"/>
      <sheetName val="Marshal_(2)8"/>
      <sheetName val="KKP_218"/>
      <sheetName val="tabel_masa_kerja8"/>
      <sheetName val="new_IFS_format8"/>
      <sheetName val="Art_238"/>
      <sheetName val="MTD_Results8"/>
      <sheetName val="YTD_Results8"/>
      <sheetName val="A3-Dec_2012-ALN8"/>
      <sheetName val="chiet_tinh6"/>
      <sheetName val="NB_UNIT38"/>
      <sheetName val="Customize_Your_Purchase_Order6"/>
      <sheetName val="9E1_35"/>
      <sheetName val="1195_B15"/>
      <sheetName val="mgr_&amp;_staff8"/>
      <sheetName val="ShareCapital_8"/>
      <sheetName val="Level_1_&amp;_26"/>
      <sheetName val="JAN_20016"/>
      <sheetName val="Trading_Statement6"/>
      <sheetName val="Rincian_Iuran6"/>
      <sheetName val="Data_Rekon6"/>
      <sheetName val="Premi_Iuran6"/>
      <sheetName val="Slide_225"/>
      <sheetName val="Data_WP5"/>
      <sheetName val="NY_ADMIN5"/>
      <sheetName val="SPI_GMBH5"/>
      <sheetName val="FA_sd_APRIL_075"/>
      <sheetName val="tabel_nilai6"/>
      <sheetName val="AA_1_1_BNI6"/>
      <sheetName val="_SAF_025"/>
      <sheetName val="UV_105"/>
      <sheetName val="YTD_Resurts5"/>
      <sheetName val="TRF_1505"/>
      <sheetName val="Material_Bpn_jul'075"/>
      <sheetName val="IMPUT_PENERIMAAN_BULK_WB5"/>
      <sheetName val="van_khuon5"/>
      <sheetName val="U2_25"/>
      <sheetName val="LINK_MOR5"/>
      <sheetName val="LINK_GAP5"/>
      <sheetName val="General_Info5"/>
      <sheetName val="Cost_Summary5"/>
      <sheetName val="SK_HTM5"/>
      <sheetName val="Entry__HTM5"/>
      <sheetName val="Cost_Analysis5"/>
      <sheetName val="Scenarios_and_Sensitivities6"/>
      <sheetName val="Global_Assumptions6"/>
      <sheetName val="F_2_WIP_CKP5"/>
      <sheetName val="F_2_1_CKP5"/>
      <sheetName val="1541020-House_Loan5"/>
      <sheetName val="RMS_FUNGSIONAL5"/>
      <sheetName val="RMS_-_STR_(2)5"/>
      <sheetName val="Permanent_info11"/>
      <sheetName val="Depreciation_&amp;_Peny_11"/>
      <sheetName val="PPh_21_Recon11"/>
      <sheetName val="fiscal_depr(E)11"/>
      <sheetName val="A_u_g11"/>
      <sheetName val="J_u_l11"/>
      <sheetName val="O_c_t11"/>
      <sheetName val="A_p_r11"/>
      <sheetName val="M_a_y11"/>
      <sheetName val="S_e_p11"/>
      <sheetName val="00_received_in_0111"/>
      <sheetName val="F_e_b11"/>
      <sheetName val="Per_GL_J_a_n11"/>
      <sheetName val="J_u_n11"/>
      <sheetName val="M_a_r11"/>
      <sheetName val="C1_NOV11"/>
      <sheetName val="jurnal-audit_211"/>
      <sheetName val="EXT_B311"/>
      <sheetName val="B2_111"/>
      <sheetName val="Main_table11"/>
      <sheetName val="Data_Per_wilayah_Vin_Code_20011"/>
      <sheetName val="Data_Per_wilayah11"/>
      <sheetName val="Print_AR11"/>
      <sheetName val="INDIRECT_DETAIL10"/>
      <sheetName val="DIRECT_COST10"/>
      <sheetName val="E4_1d11"/>
      <sheetName val="Prog_Imbalan11"/>
      <sheetName val="DES_0211"/>
      <sheetName val="Buku_Besar_111"/>
      <sheetName val="Pg7_411"/>
      <sheetName val="analisa_L-K11"/>
      <sheetName val="data_slip11"/>
      <sheetName val="Template_11"/>
      <sheetName val="jul05_ok10"/>
      <sheetName val="sept_05_dd10"/>
      <sheetName val="VAT_out11"/>
      <sheetName val="Danamon_LK11"/>
      <sheetName val="&quot;Outstanding_SO&quot;11"/>
      <sheetName val="Tax_Rate10"/>
      <sheetName val="SAP_PbT10"/>
      <sheetName val="TAX_SUMMARY11"/>
      <sheetName val="BSHO_Report10"/>
      <sheetName val="Check_Sheet10"/>
      <sheetName val="PLHO_Report10"/>
      <sheetName val="DFR_CT10"/>
      <sheetName val="Mkt_Total_by_Cat_B$10"/>
      <sheetName val="Mkt_Total_by_Cat_US$10"/>
      <sheetName val="N_Lead10"/>
      <sheetName val="N_3_110"/>
      <sheetName val="N_810"/>
      <sheetName val="N_910"/>
      <sheetName val="Assumption_&amp;_Result10"/>
      <sheetName val="Dec_08_-_Jan_09_(2)10"/>
      <sheetName val="AA_1_BNI10"/>
      <sheetName val="I_4_1_(2)10"/>
      <sheetName val="Hay_Guide_Charts_Notes10"/>
      <sheetName val="trf_ns_0410"/>
      <sheetName val="SL1006_(IDR)10"/>
      <sheetName val="trf_multiple10"/>
      <sheetName val="4_1_Placement_w_o_b10"/>
      <sheetName val="tabel_perkiraan10"/>
      <sheetName val="trfakt_sgl10"/>
      <sheetName val="trf_multiple_dnrks10"/>
      <sheetName val="SL1006_(VLS)10"/>
      <sheetName val="Irregular_Income10"/>
      <sheetName val="FE-1770_P110"/>
      <sheetName val="Benefit_Factors10"/>
      <sheetName val="Marshal_(2)10"/>
      <sheetName val="KKP_2110"/>
      <sheetName val="tabel_masa_kerja10"/>
      <sheetName val="new_IFS_format10"/>
      <sheetName val="Art_2310"/>
      <sheetName val="MTD_Results10"/>
      <sheetName val="YTD_Results10"/>
      <sheetName val="A3-Dec_2012-ALN10"/>
      <sheetName val="chiet_tinh8"/>
      <sheetName val="NB_UNIT310"/>
      <sheetName val="Customize_Your_Purchase_Order8"/>
      <sheetName val="9E1_37"/>
      <sheetName val="1195_B17"/>
      <sheetName val="mgr_&amp;_staff10"/>
      <sheetName val="ShareCapital_10"/>
      <sheetName val="Level_1_&amp;_28"/>
      <sheetName val="JAN_20018"/>
      <sheetName val="Trading_Statement8"/>
      <sheetName val="Rincian_Iuran8"/>
      <sheetName val="Data_Rekon8"/>
      <sheetName val="Premi_Iuran8"/>
      <sheetName val="Slide_227"/>
      <sheetName val="Data_WP7"/>
      <sheetName val="NY_ADMIN7"/>
      <sheetName val="SPI_GMBH7"/>
      <sheetName val="FA_sd_APRIL_077"/>
      <sheetName val="tabel_nilai8"/>
      <sheetName val="AA_1_1_BNI8"/>
      <sheetName val="_SAF_027"/>
      <sheetName val="UV_107"/>
      <sheetName val="YTD_Resurts7"/>
      <sheetName val="TRF_1507"/>
      <sheetName val="Material_Bpn_jul'077"/>
      <sheetName val="IMPUT_PENERIMAAN_BULK_WB7"/>
      <sheetName val="van_khuon7"/>
      <sheetName val="U2_27"/>
      <sheetName val="LINK_MOR7"/>
      <sheetName val="LINK_GAP7"/>
      <sheetName val="General_Info7"/>
      <sheetName val="Cost_Summary7"/>
      <sheetName val="SK_HTM7"/>
      <sheetName val="Entry__HTM7"/>
      <sheetName val="Cost_Analysis7"/>
      <sheetName val="Scenarios_and_Sensitivities8"/>
      <sheetName val="Global_Assumptions8"/>
      <sheetName val="F_2_WIP_CKP7"/>
      <sheetName val="F_2_1_CKP7"/>
      <sheetName val="1541020-House_Loan7"/>
      <sheetName val="RMS_FUNGSIONAL7"/>
      <sheetName val="RMS_-_STR_(2)7"/>
      <sheetName val="Permanent_info12"/>
      <sheetName val="Depreciation_&amp;_Peny_12"/>
      <sheetName val="PPh_21_Recon12"/>
      <sheetName val="fiscal_depr(E)12"/>
      <sheetName val="A_u_g12"/>
      <sheetName val="J_u_l12"/>
      <sheetName val="O_c_t12"/>
      <sheetName val="A_p_r12"/>
      <sheetName val="M_a_y12"/>
      <sheetName val="S_e_p12"/>
      <sheetName val="00_received_in_0112"/>
      <sheetName val="F_e_b12"/>
      <sheetName val="Per_GL_J_a_n12"/>
      <sheetName val="J_u_n12"/>
      <sheetName val="M_a_r12"/>
      <sheetName val="C1_NOV12"/>
      <sheetName val="jurnal-audit_212"/>
      <sheetName val="EXT_B312"/>
      <sheetName val="B2_112"/>
      <sheetName val="Main_table12"/>
      <sheetName val="Data_Per_wilayah_Vin_Code_20012"/>
      <sheetName val="Data_Per_wilayah12"/>
      <sheetName val="Print_AR12"/>
      <sheetName val="INDIRECT_DETAIL11"/>
      <sheetName val="DIRECT_COST11"/>
      <sheetName val="E4_1d12"/>
      <sheetName val="Prog_Imbalan12"/>
      <sheetName val="DES_0212"/>
      <sheetName val="Buku_Besar_112"/>
      <sheetName val="Pg7_412"/>
      <sheetName val="analisa_L-K12"/>
      <sheetName val="data_slip12"/>
      <sheetName val="Template_12"/>
      <sheetName val="jul05_ok11"/>
      <sheetName val="sept_05_dd11"/>
      <sheetName val="VAT_out12"/>
      <sheetName val="Danamon_LK12"/>
      <sheetName val="&quot;Outstanding_SO&quot;12"/>
      <sheetName val="Tax_Rate11"/>
      <sheetName val="SAP_PbT11"/>
      <sheetName val="TAX_SUMMARY12"/>
      <sheetName val="BSHO_Report11"/>
      <sheetName val="Check_Sheet11"/>
      <sheetName val="PLHO_Report11"/>
      <sheetName val="DFR_CT11"/>
      <sheetName val="Mkt_Total_by_Cat_B$11"/>
      <sheetName val="Mkt_Total_by_Cat_US$11"/>
      <sheetName val="N_Lead11"/>
      <sheetName val="N_3_111"/>
      <sheetName val="N_811"/>
      <sheetName val="N_911"/>
      <sheetName val="Assumption_&amp;_Result11"/>
      <sheetName val="Dec_08_-_Jan_09_(2)11"/>
      <sheetName val="AA_1_BNI11"/>
      <sheetName val="I_4_1_(2)11"/>
      <sheetName val="Hay_Guide_Charts_Notes11"/>
      <sheetName val="trf_ns_0411"/>
      <sheetName val="SL1006_(IDR)11"/>
      <sheetName val="trf_multiple11"/>
      <sheetName val="4_1_Placement_w_o_b11"/>
      <sheetName val="tabel_perkiraan11"/>
      <sheetName val="trfakt_sgl11"/>
      <sheetName val="trf_multiple_dnrks11"/>
      <sheetName val="SL1006_(VLS)11"/>
      <sheetName val="Irregular_Income11"/>
      <sheetName val="FE-1770_P111"/>
      <sheetName val="Benefit_Factors11"/>
      <sheetName val="Marshal_(2)11"/>
      <sheetName val="KKP_2111"/>
      <sheetName val="tabel_masa_kerja11"/>
      <sheetName val="new_IFS_format11"/>
      <sheetName val="Art_2311"/>
      <sheetName val="MTD_Results11"/>
      <sheetName val="YTD_Results11"/>
      <sheetName val="A3-Dec_2012-ALN11"/>
      <sheetName val="chiet_tinh9"/>
      <sheetName val="NB_UNIT311"/>
      <sheetName val="Customize_Your_Purchase_Order9"/>
      <sheetName val="9E1_38"/>
      <sheetName val="1195_B18"/>
      <sheetName val="mgr_&amp;_staff11"/>
      <sheetName val="ShareCapital_11"/>
      <sheetName val="Level_1_&amp;_29"/>
      <sheetName val="JAN_20019"/>
      <sheetName val="Trading_Statement9"/>
      <sheetName val="Rincian_Iuran9"/>
      <sheetName val="Data_Rekon9"/>
      <sheetName val="Premi_Iuran9"/>
      <sheetName val="Slide_228"/>
      <sheetName val="Data_WP8"/>
      <sheetName val="NY_ADMIN8"/>
      <sheetName val="SPI_GMBH8"/>
      <sheetName val="FA_sd_APRIL_078"/>
      <sheetName val="tabel_nilai9"/>
      <sheetName val="AA_1_1_BNI9"/>
      <sheetName val="_SAF_028"/>
      <sheetName val="UV_108"/>
      <sheetName val="YTD_Resurts8"/>
      <sheetName val="TRF_1508"/>
      <sheetName val="Material_Bpn_jul'078"/>
      <sheetName val="IMPUT_PENERIMAAN_BULK_WB8"/>
      <sheetName val="van_khuon8"/>
      <sheetName val="U2_28"/>
      <sheetName val="LINK_MOR8"/>
      <sheetName val="LINK_GAP8"/>
      <sheetName val="General_Info8"/>
      <sheetName val="Cost_Summary8"/>
      <sheetName val="SK_HTM8"/>
      <sheetName val="Entry__HTM8"/>
      <sheetName val="Cost_Analysis8"/>
      <sheetName val="Scenarios_and_Sensitivities9"/>
      <sheetName val="Global_Assumptions9"/>
      <sheetName val="F_2_WIP_CKP8"/>
      <sheetName val="F_2_1_CKP8"/>
      <sheetName val="1541020-House_Loan8"/>
      <sheetName val="RMS_FUNGSIONAL8"/>
      <sheetName val="RMS_-_STR_(2)8"/>
      <sheetName val="Analisa Alat Berat"/>
      <sheetName val="Vehicles"/>
      <sheetName val="Marshal -1"/>
      <sheetName val="INPUTS"/>
      <sheetName val="GD_actuals"/>
      <sheetName val="7x"/>
      <sheetName val="8x"/>
      <sheetName val="Dates"/>
      <sheetName val="2x"/>
      <sheetName val="3"/>
      <sheetName val="1"/>
      <sheetName val="4"/>
      <sheetName val="3x"/>
      <sheetName val="9x"/>
      <sheetName val="5"/>
      <sheetName val="4x"/>
      <sheetName val="6x"/>
      <sheetName val="bdrl-usg"/>
      <sheetName val="L I _ ATY"/>
      <sheetName val="WWb"/>
      <sheetName val="N o v"/>
      <sheetName val="J a n"/>
      <sheetName val="FE-1770-I"/>
      <sheetName val="X_ANGKA"/>
      <sheetName val="HPP_PER_BULAN"/>
      <sheetName val="HPP_PER_BULAN1"/>
      <sheetName val="movement&amp;add_test"/>
      <sheetName val="HPP_PER_BULAN2"/>
      <sheetName val="movement&amp;add_test1"/>
      <sheetName val="PTSC0605"/>
      <sheetName val="J4"/>
      <sheetName val="J4b"/>
      <sheetName val="J7"/>
      <sheetName val="J3b"/>
      <sheetName val="J3a"/>
      <sheetName val="J3f"/>
      <sheetName val="J4a"/>
      <sheetName val="J1a"/>
      <sheetName val="ah sanitary"/>
      <sheetName val="Top"/>
      <sheetName val="03 Detailed"/>
      <sheetName val="01 Bid Price summary"/>
      <sheetName val="ASLI"/>
      <sheetName val="Permanent_info15"/>
      <sheetName val="Depreciation_&amp;_Peny_15"/>
      <sheetName val="PPh_21_Recon15"/>
      <sheetName val="fiscal_depr(E)15"/>
      <sheetName val="A_u_g15"/>
      <sheetName val="J_u_l15"/>
      <sheetName val="O_c_t15"/>
      <sheetName val="A_p_r15"/>
      <sheetName val="M_a_y15"/>
      <sheetName val="S_e_p15"/>
      <sheetName val="00_received_in_0115"/>
      <sheetName val="F_e_b15"/>
      <sheetName val="Per_GL_J_a_n15"/>
      <sheetName val="J_u_n15"/>
      <sheetName val="M_a_r15"/>
      <sheetName val="C1_NOV15"/>
      <sheetName val="jurnal-audit_215"/>
      <sheetName val="EXT_B315"/>
      <sheetName val="B2_115"/>
      <sheetName val="Main_table15"/>
      <sheetName val="Data_Per_wilayah_Vin_Code_20015"/>
      <sheetName val="Data_Per_wilayah15"/>
      <sheetName val="Print_AR15"/>
      <sheetName val="INDIRECT_DETAIL14"/>
      <sheetName val="DIRECT_COST14"/>
      <sheetName val="E4_1d15"/>
      <sheetName val="Prog_Imbalan15"/>
      <sheetName val="DES_0215"/>
      <sheetName val="Buku_Besar_115"/>
      <sheetName val="Pg7_415"/>
      <sheetName val="analisa_L-K15"/>
      <sheetName val="data_slip15"/>
      <sheetName val="Template_15"/>
      <sheetName val="jul05_ok14"/>
      <sheetName val="sept_05_dd14"/>
      <sheetName val="VAT_out15"/>
      <sheetName val="Danamon_LK15"/>
      <sheetName val="&quot;Outstanding_SO&quot;15"/>
      <sheetName val="Tax_Rate14"/>
      <sheetName val="SAP_PbT14"/>
      <sheetName val="TAX_SUMMARY15"/>
      <sheetName val="BSHO_Report14"/>
      <sheetName val="Check_Sheet14"/>
      <sheetName val="PLHO_Report14"/>
      <sheetName val="DFR_CT14"/>
      <sheetName val="Mkt_Total_by_Cat_B$14"/>
      <sheetName val="Mkt_Total_by_Cat_US$14"/>
      <sheetName val="N_Lead14"/>
      <sheetName val="N_3_114"/>
      <sheetName val="N_814"/>
      <sheetName val="N_914"/>
      <sheetName val="Assumption_&amp;_Result14"/>
      <sheetName val="Dec_08_-_Jan_09_(2)14"/>
      <sheetName val="AA_1_BNI14"/>
      <sheetName val="I_4_1_(2)14"/>
      <sheetName val="Hay_Guide_Charts_Notes14"/>
      <sheetName val="trf_ns_0414"/>
      <sheetName val="SL1006_(IDR)14"/>
      <sheetName val="trf_multiple14"/>
      <sheetName val="4_1_Placement_w_o_b14"/>
      <sheetName val="tabel_perkiraan14"/>
      <sheetName val="trfakt_sgl14"/>
      <sheetName val="trf_multiple_dnrks14"/>
      <sheetName val="SL1006_(VLS)14"/>
      <sheetName val="Irregular_Income14"/>
      <sheetName val="FE-1770_P114"/>
      <sheetName val="Benefit_Factors14"/>
      <sheetName val="Marshal_(2)14"/>
      <sheetName val="KKP_2114"/>
      <sheetName val="tabel_masa_kerja14"/>
      <sheetName val="new_IFS_format14"/>
      <sheetName val="Art_2314"/>
      <sheetName val="MTD_Results14"/>
      <sheetName val="YTD_Results14"/>
      <sheetName val="A3-Dec_2012-ALN14"/>
      <sheetName val="chiet_tinh12"/>
      <sheetName val="NB_UNIT314"/>
      <sheetName val="Customize_Your_Purchase_Order12"/>
      <sheetName val="9E1_311"/>
      <sheetName val="1195_B111"/>
      <sheetName val="mgr_&amp;_staff14"/>
      <sheetName val="ShareCapital_14"/>
      <sheetName val="Level_1_&amp;_212"/>
      <sheetName val="JAN_200112"/>
      <sheetName val="Trading_Statement12"/>
      <sheetName val="Rincian_Iuran12"/>
      <sheetName val="Data_Rekon12"/>
      <sheetName val="Premi_Iuran12"/>
      <sheetName val="Slide_2211"/>
      <sheetName val="Data_WP11"/>
      <sheetName val="NY_ADMIN11"/>
      <sheetName val="SPI_GMBH11"/>
      <sheetName val="FA_sd_APRIL_0711"/>
      <sheetName val="tabel_nilai12"/>
      <sheetName val="AA_1_1_BNI12"/>
      <sheetName val="_SAF_0211"/>
      <sheetName val="UV_1011"/>
      <sheetName val="YTD_Resurts11"/>
      <sheetName val="TRF_15011"/>
      <sheetName val="Material_Bpn_jul'0711"/>
      <sheetName val="IMPUT_PENERIMAAN_BULK_WB11"/>
      <sheetName val="van_khuon11"/>
      <sheetName val="U2_211"/>
      <sheetName val="LINK_MOR11"/>
      <sheetName val="LINK_GAP11"/>
      <sheetName val="General_Info11"/>
      <sheetName val="Cost_Summary11"/>
      <sheetName val="SK_HTM11"/>
      <sheetName val="Entry__HTM11"/>
      <sheetName val="Cost_Analysis11"/>
      <sheetName val="Scenarios_and_Sensitivities12"/>
      <sheetName val="Global_Assumptions12"/>
      <sheetName val="F_2_WIP_CKP11"/>
      <sheetName val="F_2_1_CKP11"/>
      <sheetName val="1541020-House_Loan11"/>
      <sheetName val="RMS_FUNGSIONAL11"/>
      <sheetName val="RMS_-_STR_(2)11"/>
      <sheetName val="Permanent_info14"/>
      <sheetName val="Depreciation_&amp;_Peny_14"/>
      <sheetName val="PPh_21_Recon14"/>
      <sheetName val="fiscal_depr(E)14"/>
      <sheetName val="A_u_g14"/>
      <sheetName val="J_u_l14"/>
      <sheetName val="O_c_t14"/>
      <sheetName val="A_p_r14"/>
      <sheetName val="M_a_y14"/>
      <sheetName val="S_e_p14"/>
      <sheetName val="00_received_in_0114"/>
      <sheetName val="F_e_b14"/>
      <sheetName val="Per_GL_J_a_n14"/>
      <sheetName val="J_u_n14"/>
      <sheetName val="M_a_r14"/>
      <sheetName val="C1_NOV14"/>
      <sheetName val="jurnal-audit_214"/>
      <sheetName val="EXT_B314"/>
      <sheetName val="B2_114"/>
      <sheetName val="Main_table14"/>
      <sheetName val="Data_Per_wilayah_Vin_Code_20014"/>
      <sheetName val="Data_Per_wilayah14"/>
      <sheetName val="Print_AR14"/>
      <sheetName val="INDIRECT_DETAIL13"/>
      <sheetName val="DIRECT_COST13"/>
      <sheetName val="E4_1d14"/>
      <sheetName val="Prog_Imbalan14"/>
      <sheetName val="DES_0214"/>
      <sheetName val="Buku_Besar_114"/>
      <sheetName val="Pg7_414"/>
      <sheetName val="analisa_L-K14"/>
      <sheetName val="data_slip14"/>
      <sheetName val="Template_14"/>
      <sheetName val="jul05_ok13"/>
      <sheetName val="sept_05_dd13"/>
      <sheetName val="VAT_out14"/>
      <sheetName val="Danamon_LK14"/>
      <sheetName val="&quot;Outstanding_SO&quot;14"/>
      <sheetName val="Tax_Rate13"/>
      <sheetName val="SAP_PbT13"/>
      <sheetName val="TAX_SUMMARY14"/>
      <sheetName val="BSHO_Report13"/>
      <sheetName val="Check_Sheet13"/>
      <sheetName val="PLHO_Report13"/>
      <sheetName val="DFR_CT13"/>
      <sheetName val="Mkt_Total_by_Cat_B$13"/>
      <sheetName val="Mkt_Total_by_Cat_US$13"/>
      <sheetName val="N_Lead13"/>
      <sheetName val="N_3_113"/>
      <sheetName val="N_813"/>
      <sheetName val="N_913"/>
      <sheetName val="Assumption_&amp;_Result13"/>
      <sheetName val="Dec_08_-_Jan_09_(2)13"/>
      <sheetName val="AA_1_BNI13"/>
      <sheetName val="I_4_1_(2)13"/>
      <sheetName val="Hay_Guide_Charts_Notes13"/>
      <sheetName val="trf_ns_0413"/>
      <sheetName val="SL1006_(IDR)13"/>
      <sheetName val="trf_multiple13"/>
      <sheetName val="4_1_Placement_w_o_b13"/>
      <sheetName val="tabel_perkiraan13"/>
      <sheetName val="trfakt_sgl13"/>
      <sheetName val="trf_multiple_dnrks13"/>
      <sheetName val="SL1006_(VLS)13"/>
      <sheetName val="Irregular_Income13"/>
      <sheetName val="FE-1770_P113"/>
      <sheetName val="Benefit_Factors13"/>
      <sheetName val="Marshal_(2)13"/>
      <sheetName val="KKP_2113"/>
      <sheetName val="tabel_masa_kerja13"/>
      <sheetName val="new_IFS_format13"/>
      <sheetName val="Art_2313"/>
      <sheetName val="MTD_Results13"/>
      <sheetName val="YTD_Results13"/>
      <sheetName val="A3-Dec_2012-ALN13"/>
      <sheetName val="chiet_tinh11"/>
      <sheetName val="NB_UNIT313"/>
      <sheetName val="Customize_Your_Purchase_Order11"/>
      <sheetName val="9E1_310"/>
      <sheetName val="1195_B110"/>
      <sheetName val="mgr_&amp;_staff13"/>
      <sheetName val="ShareCapital_13"/>
      <sheetName val="Level_1_&amp;_211"/>
      <sheetName val="JAN_200111"/>
      <sheetName val="Trading_Statement11"/>
      <sheetName val="Rincian_Iuran11"/>
      <sheetName val="Data_Rekon11"/>
      <sheetName val="Premi_Iuran11"/>
      <sheetName val="Slide_2210"/>
      <sheetName val="Data_WP10"/>
      <sheetName val="NY_ADMIN10"/>
      <sheetName val="SPI_GMBH10"/>
      <sheetName val="FA_sd_APRIL_0710"/>
      <sheetName val="tabel_nilai11"/>
      <sheetName val="AA_1_1_BNI11"/>
      <sheetName val="_SAF_0210"/>
      <sheetName val="UV_1010"/>
      <sheetName val="YTD_Resurts10"/>
      <sheetName val="TRF_15010"/>
      <sheetName val="Material_Bpn_jul'0710"/>
      <sheetName val="IMPUT_PENERIMAAN_BULK_WB10"/>
      <sheetName val="van_khuon10"/>
      <sheetName val="U2_210"/>
      <sheetName val="LINK_MOR10"/>
      <sheetName val="LINK_GAP10"/>
      <sheetName val="General_Info10"/>
      <sheetName val="Cost_Summary10"/>
      <sheetName val="SK_HTM10"/>
      <sheetName val="Entry__HTM10"/>
      <sheetName val="Cost_Analysis10"/>
      <sheetName val="Scenarios_and_Sensitivities11"/>
      <sheetName val="Global_Assumptions11"/>
      <sheetName val="F_2_WIP_CKP10"/>
      <sheetName val="F_2_1_CKP10"/>
      <sheetName val="1541020-House_Loan10"/>
      <sheetName val="RMS_FUNGSIONAL10"/>
      <sheetName val="RMS_-_STR_(2)10"/>
      <sheetName val="Permanent_info13"/>
      <sheetName val="Depreciation_&amp;_Peny_13"/>
      <sheetName val="PPh_21_Recon13"/>
      <sheetName val="fiscal_depr(E)13"/>
      <sheetName val="A_u_g13"/>
      <sheetName val="J_u_l13"/>
      <sheetName val="O_c_t13"/>
      <sheetName val="A_p_r13"/>
      <sheetName val="M_a_y13"/>
      <sheetName val="S_e_p13"/>
      <sheetName val="00_received_in_0113"/>
      <sheetName val="F_e_b13"/>
      <sheetName val="Per_GL_J_a_n13"/>
      <sheetName val="J_u_n13"/>
      <sheetName val="M_a_r13"/>
      <sheetName val="C1_NOV13"/>
      <sheetName val="jurnal-audit_213"/>
      <sheetName val="EXT_B313"/>
      <sheetName val="B2_113"/>
      <sheetName val="Main_table13"/>
      <sheetName val="Data_Per_wilayah_Vin_Code_20013"/>
      <sheetName val="Data_Per_wilayah13"/>
      <sheetName val="Print_AR13"/>
      <sheetName val="INDIRECT_DETAIL12"/>
      <sheetName val="DIRECT_COST12"/>
      <sheetName val="E4_1d13"/>
      <sheetName val="Prog_Imbalan13"/>
      <sheetName val="DES_0213"/>
      <sheetName val="Buku_Besar_113"/>
      <sheetName val="Pg7_413"/>
      <sheetName val="analisa_L-K13"/>
      <sheetName val="data_slip13"/>
      <sheetName val="Template_13"/>
      <sheetName val="jul05_ok12"/>
      <sheetName val="sept_05_dd12"/>
      <sheetName val="VAT_out13"/>
      <sheetName val="Danamon_LK13"/>
      <sheetName val="&quot;Outstanding_SO&quot;13"/>
      <sheetName val="Tax_Rate12"/>
      <sheetName val="SAP_PbT12"/>
      <sheetName val="TAX_SUMMARY13"/>
      <sheetName val="BSHO_Report12"/>
      <sheetName val="Check_Sheet12"/>
      <sheetName val="PLHO_Report12"/>
      <sheetName val="DFR_CT12"/>
      <sheetName val="Mkt_Total_by_Cat_B$12"/>
      <sheetName val="Mkt_Total_by_Cat_US$12"/>
      <sheetName val="N_Lead12"/>
      <sheetName val="N_3_112"/>
      <sheetName val="N_812"/>
      <sheetName val="N_912"/>
      <sheetName val="Assumption_&amp;_Result12"/>
      <sheetName val="Dec_08_-_Jan_09_(2)12"/>
      <sheetName val="AA_1_BNI12"/>
      <sheetName val="I_4_1_(2)12"/>
      <sheetName val="Hay_Guide_Charts_Notes12"/>
      <sheetName val="trf_ns_0412"/>
      <sheetName val="SL1006_(IDR)12"/>
      <sheetName val="trf_multiple12"/>
      <sheetName val="4_1_Placement_w_o_b12"/>
      <sheetName val="tabel_perkiraan12"/>
      <sheetName val="trfakt_sgl12"/>
      <sheetName val="trf_multiple_dnrks12"/>
      <sheetName val="SL1006_(VLS)12"/>
      <sheetName val="Irregular_Income12"/>
      <sheetName val="FE-1770_P112"/>
      <sheetName val="Benefit_Factors12"/>
      <sheetName val="Marshal_(2)12"/>
      <sheetName val="KKP_2112"/>
      <sheetName val="tabel_masa_kerja12"/>
      <sheetName val="new_IFS_format12"/>
      <sheetName val="Art_2312"/>
      <sheetName val="MTD_Results12"/>
      <sheetName val="YTD_Results12"/>
      <sheetName val="A3-Dec_2012-ALN12"/>
      <sheetName val="chiet_tinh10"/>
      <sheetName val="NB_UNIT312"/>
      <sheetName val="Customize_Your_Purchase_Order10"/>
      <sheetName val="9E1_39"/>
      <sheetName val="1195_B19"/>
      <sheetName val="mgr_&amp;_staff12"/>
      <sheetName val="ShareCapital_12"/>
      <sheetName val="Level_1_&amp;_210"/>
      <sheetName val="JAN_200110"/>
      <sheetName val="Trading_Statement10"/>
      <sheetName val="Rincian_Iuran10"/>
      <sheetName val="Data_Rekon10"/>
      <sheetName val="Premi_Iuran10"/>
      <sheetName val="Slide_229"/>
      <sheetName val="Data_WP9"/>
      <sheetName val="NY_ADMIN9"/>
      <sheetName val="SPI_GMBH9"/>
      <sheetName val="FA_sd_APRIL_079"/>
      <sheetName val="tabel_nilai10"/>
      <sheetName val="AA_1_1_BNI10"/>
      <sheetName val="_SAF_029"/>
      <sheetName val="UV_109"/>
      <sheetName val="YTD_Resurts9"/>
      <sheetName val="TRF_1509"/>
      <sheetName val="Material_Bpn_jul'079"/>
      <sheetName val="IMPUT_PENERIMAAN_BULK_WB9"/>
      <sheetName val="van_khuon9"/>
      <sheetName val="U2_29"/>
      <sheetName val="LINK_MOR9"/>
      <sheetName val="LINK_GAP9"/>
      <sheetName val="General_Info9"/>
      <sheetName val="Cost_Summary9"/>
      <sheetName val="SK_HTM9"/>
      <sheetName val="Entry__HTM9"/>
      <sheetName val="Cost_Analysis9"/>
      <sheetName val="Scenarios_and_Sensitivities10"/>
      <sheetName val="Global_Assumptions10"/>
      <sheetName val="F_2_WIP_CKP9"/>
      <sheetName val="F_2_1_CKP9"/>
      <sheetName val="1541020-House_Loan9"/>
      <sheetName val="RMS_FUNGSIONAL9"/>
      <sheetName val="RMS_-_STR_(2)9"/>
      <sheetName val="Permanent_info17"/>
      <sheetName val="Depreciation_&amp;_Peny_17"/>
      <sheetName val="PPh_21_Recon17"/>
      <sheetName val="fiscal_depr(E)17"/>
      <sheetName val="A_u_g17"/>
      <sheetName val="J_u_l17"/>
      <sheetName val="O_c_t17"/>
      <sheetName val="A_p_r17"/>
      <sheetName val="M_a_y17"/>
      <sheetName val="S_e_p17"/>
      <sheetName val="00_received_in_0117"/>
      <sheetName val="F_e_b17"/>
      <sheetName val="Per_GL_J_a_n17"/>
      <sheetName val="J_u_n17"/>
      <sheetName val="M_a_r17"/>
      <sheetName val="C1_NOV17"/>
      <sheetName val="jurnal-audit_217"/>
      <sheetName val="EXT_B317"/>
      <sheetName val="B2_117"/>
      <sheetName val="Main_table17"/>
      <sheetName val="Data_Per_wilayah_Vin_Code_20017"/>
      <sheetName val="Data_Per_wilayah17"/>
      <sheetName val="Print_AR17"/>
      <sheetName val="INDIRECT_DETAIL16"/>
      <sheetName val="DIRECT_COST16"/>
      <sheetName val="E4_1d17"/>
      <sheetName val="Prog_Imbalan17"/>
      <sheetName val="DES_0217"/>
      <sheetName val="Buku_Besar_117"/>
      <sheetName val="Pg7_417"/>
      <sheetName val="analisa_L-K17"/>
      <sheetName val="data_slip17"/>
      <sheetName val="Template_17"/>
      <sheetName val="jul05_ok16"/>
      <sheetName val="sept_05_dd16"/>
      <sheetName val="VAT_out17"/>
      <sheetName val="Danamon_LK17"/>
      <sheetName val="&quot;Outstanding_SO&quot;17"/>
      <sheetName val="Tax_Rate16"/>
      <sheetName val="SAP_PbT16"/>
      <sheetName val="TAX_SUMMARY17"/>
      <sheetName val="BSHO_Report16"/>
      <sheetName val="Check_Sheet16"/>
      <sheetName val="PLHO_Report16"/>
      <sheetName val="DFR_CT16"/>
      <sheetName val="Mkt_Total_by_Cat_B$16"/>
      <sheetName val="Mkt_Total_by_Cat_US$16"/>
      <sheetName val="N_Lead16"/>
      <sheetName val="N_3_116"/>
      <sheetName val="N_816"/>
      <sheetName val="N_916"/>
      <sheetName val="Assumption_&amp;_Result16"/>
      <sheetName val="Dec_08_-_Jan_09_(2)16"/>
      <sheetName val="AA_1_BNI16"/>
      <sheetName val="I_4_1_(2)16"/>
      <sheetName val="Hay_Guide_Charts_Notes16"/>
      <sheetName val="trf_ns_0416"/>
      <sheetName val="SL1006_(IDR)16"/>
      <sheetName val="trf_multiple16"/>
      <sheetName val="4_1_Placement_w_o_b16"/>
      <sheetName val="tabel_perkiraan16"/>
      <sheetName val="trfakt_sgl16"/>
      <sheetName val="trf_multiple_dnrks16"/>
      <sheetName val="SL1006_(VLS)16"/>
      <sheetName val="Irregular_Income16"/>
      <sheetName val="FE-1770_P116"/>
      <sheetName val="Benefit_Factors16"/>
      <sheetName val="Marshal_(2)16"/>
      <sheetName val="KKP_2116"/>
      <sheetName val="tabel_masa_kerja16"/>
      <sheetName val="new_IFS_format16"/>
      <sheetName val="Art_2316"/>
      <sheetName val="MTD_Results16"/>
      <sheetName val="YTD_Results16"/>
      <sheetName val="A3-Dec_2012-ALN16"/>
      <sheetName val="chiet_tinh14"/>
      <sheetName val="NB_UNIT316"/>
      <sheetName val="Customize_Your_Purchase_Order14"/>
      <sheetName val="9E1_313"/>
      <sheetName val="1195_B113"/>
      <sheetName val="mgr_&amp;_staff16"/>
      <sheetName val="ShareCapital_16"/>
      <sheetName val="Level_1_&amp;_214"/>
      <sheetName val="JAN_200114"/>
      <sheetName val="Trading_Statement14"/>
      <sheetName val="Rincian_Iuran14"/>
      <sheetName val="Data_Rekon14"/>
      <sheetName val="Premi_Iuran14"/>
      <sheetName val="Slide_2213"/>
      <sheetName val="Data_WP13"/>
      <sheetName val="NY_ADMIN13"/>
      <sheetName val="SPI_GMBH13"/>
      <sheetName val="FA_sd_APRIL_0713"/>
      <sheetName val="tabel_nilai14"/>
      <sheetName val="AA_1_1_BNI14"/>
      <sheetName val="Permanent_info16"/>
      <sheetName val="Depreciation_&amp;_Peny_16"/>
      <sheetName val="PPh_21_Recon16"/>
      <sheetName val="fiscal_depr(E)16"/>
      <sheetName val="A_u_g16"/>
      <sheetName val="J_u_l16"/>
      <sheetName val="O_c_t16"/>
      <sheetName val="A_p_r16"/>
      <sheetName val="M_a_y16"/>
      <sheetName val="S_e_p16"/>
      <sheetName val="00_received_in_0116"/>
      <sheetName val="F_e_b16"/>
      <sheetName val="Per_GL_J_a_n16"/>
      <sheetName val="J_u_n16"/>
      <sheetName val="M_a_r16"/>
      <sheetName val="C1_NOV16"/>
      <sheetName val="jurnal-audit_216"/>
      <sheetName val="EXT_B316"/>
      <sheetName val="B2_116"/>
      <sheetName val="Main_table16"/>
      <sheetName val="Data_Per_wilayah_Vin_Code_20016"/>
      <sheetName val="Data_Per_wilayah16"/>
      <sheetName val="Print_AR16"/>
      <sheetName val="INDIRECT_DETAIL15"/>
      <sheetName val="DIRECT_COST15"/>
      <sheetName val="E4_1d16"/>
      <sheetName val="Prog_Imbalan16"/>
      <sheetName val="DES_0216"/>
      <sheetName val="Buku_Besar_116"/>
      <sheetName val="Pg7_416"/>
      <sheetName val="analisa_L-K16"/>
      <sheetName val="data_slip16"/>
      <sheetName val="Template_16"/>
      <sheetName val="jul05_ok15"/>
      <sheetName val="sept_05_dd15"/>
      <sheetName val="VAT_out16"/>
      <sheetName val="Danamon_LK16"/>
      <sheetName val="&quot;Outstanding_SO&quot;16"/>
      <sheetName val="Tax_Rate15"/>
      <sheetName val="SAP_PbT15"/>
      <sheetName val="TAX_SUMMARY16"/>
      <sheetName val="BSHO_Report15"/>
      <sheetName val="Check_Sheet15"/>
      <sheetName val="PLHO_Report15"/>
      <sheetName val="DFR_CT15"/>
      <sheetName val="Mkt_Total_by_Cat_B$15"/>
      <sheetName val="Mkt_Total_by_Cat_US$15"/>
      <sheetName val="N_Lead15"/>
      <sheetName val="N_3_115"/>
      <sheetName val="N_815"/>
      <sheetName val="N_915"/>
      <sheetName val="Assumption_&amp;_Result15"/>
      <sheetName val="Dec_08_-_Jan_09_(2)15"/>
      <sheetName val="AA_1_BNI15"/>
      <sheetName val="I_4_1_(2)15"/>
      <sheetName val="Hay_Guide_Charts_Notes15"/>
      <sheetName val="trf_ns_0415"/>
      <sheetName val="SL1006_(IDR)15"/>
      <sheetName val="trf_multiple15"/>
      <sheetName val="4_1_Placement_w_o_b15"/>
      <sheetName val="tabel_perkiraan15"/>
      <sheetName val="trfakt_sgl15"/>
      <sheetName val="trf_multiple_dnrks15"/>
      <sheetName val="SL1006_(VLS)15"/>
      <sheetName val="Irregular_Income15"/>
      <sheetName val="FE-1770_P115"/>
      <sheetName val="Benefit_Factors15"/>
      <sheetName val="Marshal_(2)15"/>
      <sheetName val="KKP_2115"/>
      <sheetName val="tabel_masa_kerja15"/>
      <sheetName val="new_IFS_format15"/>
      <sheetName val="Art_2315"/>
      <sheetName val="MTD_Results15"/>
      <sheetName val="YTD_Results15"/>
      <sheetName val="A3-Dec_2012-ALN15"/>
      <sheetName val="chiet_tinh13"/>
      <sheetName val="NB_UNIT315"/>
      <sheetName val="Customize_Your_Purchase_Order13"/>
      <sheetName val="9E1_312"/>
      <sheetName val="1195_B112"/>
      <sheetName val="mgr_&amp;_staff15"/>
      <sheetName val="ShareCapital_15"/>
      <sheetName val="Level_1_&amp;_213"/>
      <sheetName val="JAN_200113"/>
      <sheetName val="Trading_Statement13"/>
      <sheetName val="Rincian_Iuran13"/>
      <sheetName val="Data_Rekon13"/>
      <sheetName val="Premi_Iuran13"/>
      <sheetName val="Slide_2212"/>
      <sheetName val="Data_WP12"/>
      <sheetName val="NY_ADMIN12"/>
      <sheetName val="SPI_GMBH12"/>
      <sheetName val="FA_sd_APRIL_0712"/>
      <sheetName val="tabel_nilai13"/>
      <sheetName val="AA_1_1_BNI13"/>
      <sheetName val="_SAF_0212"/>
      <sheetName val="UV_1012"/>
      <sheetName val="YTD_Resurts12"/>
      <sheetName val="TRF_15012"/>
      <sheetName val="Material_Bpn_jul'0712"/>
      <sheetName val="IMPUT_PENERIMAAN_BULK_WB12"/>
      <sheetName val="van_khuon12"/>
      <sheetName val="U2_212"/>
      <sheetName val="LINK_MOR12"/>
      <sheetName val="LINK_GAP12"/>
      <sheetName val="General_Info12"/>
      <sheetName val="Cost_Summary12"/>
      <sheetName val="SK_HTM12"/>
      <sheetName val="Entry__HTM12"/>
      <sheetName val="Cost_Analysis12"/>
      <sheetName val="Scenarios_and_Sensitivities13"/>
      <sheetName val="Global_Assumptions13"/>
      <sheetName val="F_2_WIP_CKP12"/>
      <sheetName val="F_2_1_CKP12"/>
      <sheetName val="1541020-House_Loan12"/>
      <sheetName val="RMS_FUNGSIONAL12"/>
      <sheetName val="RMS_-_STR_(2)12"/>
      <sheetName val="Permanent_info24"/>
      <sheetName val="Depreciation_&amp;_Peny_24"/>
      <sheetName val="PPh_21_Recon24"/>
      <sheetName val="fiscal_depr(E)24"/>
      <sheetName val="A_u_g24"/>
      <sheetName val="J_u_l24"/>
      <sheetName val="O_c_t24"/>
      <sheetName val="A_p_r24"/>
      <sheetName val="M_a_y24"/>
      <sheetName val="S_e_p24"/>
      <sheetName val="00_received_in_0124"/>
      <sheetName val="F_e_b24"/>
      <sheetName val="Per_GL_J_a_n24"/>
      <sheetName val="J_u_n24"/>
      <sheetName val="M_a_r24"/>
      <sheetName val="C1_NOV24"/>
      <sheetName val="jurnal-audit_224"/>
      <sheetName val="EXT_B324"/>
      <sheetName val="B2_124"/>
      <sheetName val="Main_table24"/>
      <sheetName val="Data_Per_wilayah_Vin_Code_20024"/>
      <sheetName val="Data_Per_wilayah24"/>
      <sheetName val="Print_AR24"/>
      <sheetName val="INDIRECT_DETAIL23"/>
      <sheetName val="DIRECT_COST23"/>
      <sheetName val="E4_1d24"/>
      <sheetName val="Prog_Imbalan24"/>
      <sheetName val="DES_0224"/>
      <sheetName val="Buku_Besar_124"/>
      <sheetName val="Pg7_424"/>
      <sheetName val="analisa_L-K24"/>
      <sheetName val="data_slip24"/>
      <sheetName val="Template_24"/>
      <sheetName val="jul05_ok23"/>
      <sheetName val="sept_05_dd23"/>
      <sheetName val="VAT_out24"/>
      <sheetName val="Danamon_LK24"/>
      <sheetName val="&quot;Outstanding_SO&quot;24"/>
      <sheetName val="Tax_Rate23"/>
      <sheetName val="SAP_PbT23"/>
      <sheetName val="TAX_SUMMARY24"/>
      <sheetName val="BSHO_Report23"/>
      <sheetName val="Check_Sheet23"/>
      <sheetName val="PLHO_Report23"/>
      <sheetName val="DFR_CT23"/>
      <sheetName val="Mkt_Total_by_Cat_B$23"/>
      <sheetName val="Mkt_Total_by_Cat_US$23"/>
      <sheetName val="N_Lead23"/>
      <sheetName val="N_3_123"/>
      <sheetName val="N_823"/>
      <sheetName val="N_923"/>
      <sheetName val="Assumption_&amp;_Result23"/>
      <sheetName val="Dec_08_-_Jan_09_(2)23"/>
      <sheetName val="AA_1_BNI23"/>
      <sheetName val="I_4_1_(2)23"/>
      <sheetName val="Hay_Guide_Charts_Notes23"/>
      <sheetName val="trf_ns_0423"/>
      <sheetName val="SL1006_(IDR)23"/>
      <sheetName val="trf_multiple23"/>
      <sheetName val="4_1_Placement_w_o_b23"/>
      <sheetName val="tabel_perkiraan23"/>
      <sheetName val="trfakt_sgl23"/>
      <sheetName val="trf_multiple_dnrks23"/>
      <sheetName val="SL1006_(VLS)23"/>
      <sheetName val="Irregular_Income23"/>
      <sheetName val="FE-1770_P123"/>
      <sheetName val="Benefit_Factors23"/>
      <sheetName val="Marshal_(2)23"/>
      <sheetName val="KKP_2123"/>
      <sheetName val="tabel_masa_kerja23"/>
      <sheetName val="new_IFS_format23"/>
      <sheetName val="Art_2323"/>
      <sheetName val="MTD_Results23"/>
      <sheetName val="YTD_Results23"/>
      <sheetName val="A3-Dec_2012-ALN23"/>
      <sheetName val="chiet_tinh21"/>
      <sheetName val="NB_UNIT323"/>
      <sheetName val="Customize_Your_Purchase_Order21"/>
      <sheetName val="9E1_320"/>
      <sheetName val="1195_B120"/>
      <sheetName val="mgr_&amp;_staff23"/>
      <sheetName val="ShareCapital_23"/>
      <sheetName val="Level_1_&amp;_221"/>
      <sheetName val="JAN_200121"/>
      <sheetName val="Trading_Statement21"/>
      <sheetName val="Rincian_Iuran21"/>
      <sheetName val="Data_Rekon21"/>
      <sheetName val="Premi_Iuran21"/>
      <sheetName val="Slide_2220"/>
      <sheetName val="Data_WP20"/>
      <sheetName val="NY_ADMIN20"/>
      <sheetName val="SPI_GMBH20"/>
      <sheetName val="FA_sd_APRIL_0720"/>
      <sheetName val="tabel_nilai21"/>
      <sheetName val="AA_1_1_BNI21"/>
      <sheetName val="_SAF_0218"/>
      <sheetName val="UV_1018"/>
      <sheetName val="YTD_Resurts18"/>
      <sheetName val="TRF_15018"/>
      <sheetName val="Material_Bpn_jul'0718"/>
      <sheetName val="IMPUT_PENERIMAAN_BULK_WB18"/>
      <sheetName val="van_khuon18"/>
      <sheetName val="U2_218"/>
      <sheetName val="LINK_MOR18"/>
      <sheetName val="LINK_GAP18"/>
      <sheetName val="General_Info18"/>
      <sheetName val="Cost_Summary18"/>
      <sheetName val="SK_HTM18"/>
      <sheetName val="Entry__HTM18"/>
      <sheetName val="Cost_Analysis18"/>
      <sheetName val="Scenarios_and_Sensitivities19"/>
      <sheetName val="Global_Assumptions19"/>
      <sheetName val="F_2_WIP_CKP18"/>
      <sheetName val="F_2_1_CKP18"/>
      <sheetName val="1541020-House_Loan18"/>
      <sheetName val="RMS_FUNGSIONAL18"/>
      <sheetName val="RMS_-_STR_(2)18"/>
      <sheetName val="Permanent_info21"/>
      <sheetName val="Depreciation_&amp;_Peny_21"/>
      <sheetName val="PPh_21_Recon21"/>
      <sheetName val="fiscal_depr(E)21"/>
      <sheetName val="A_u_g21"/>
      <sheetName val="J_u_l21"/>
      <sheetName val="O_c_t21"/>
      <sheetName val="A_p_r21"/>
      <sheetName val="M_a_y21"/>
      <sheetName val="S_e_p21"/>
      <sheetName val="00_received_in_0121"/>
      <sheetName val="F_e_b21"/>
      <sheetName val="Per_GL_J_a_n21"/>
      <sheetName val="J_u_n21"/>
      <sheetName val="M_a_r21"/>
      <sheetName val="C1_NOV21"/>
      <sheetName val="jurnal-audit_221"/>
      <sheetName val="EXT_B321"/>
      <sheetName val="B2_121"/>
      <sheetName val="Main_table21"/>
      <sheetName val="Data_Per_wilayah_Vin_Code_20021"/>
      <sheetName val="Data_Per_wilayah21"/>
      <sheetName val="Print_AR21"/>
      <sheetName val="INDIRECT_DETAIL20"/>
      <sheetName val="DIRECT_COST20"/>
      <sheetName val="E4_1d21"/>
      <sheetName val="Prog_Imbalan21"/>
      <sheetName val="DES_0221"/>
      <sheetName val="Buku_Besar_121"/>
      <sheetName val="Pg7_421"/>
      <sheetName val="analisa_L-K21"/>
      <sheetName val="data_slip21"/>
      <sheetName val="Template_21"/>
      <sheetName val="jul05_ok20"/>
      <sheetName val="sept_05_dd20"/>
      <sheetName val="VAT_out21"/>
      <sheetName val="Danamon_LK21"/>
      <sheetName val="&quot;Outstanding_SO&quot;21"/>
      <sheetName val="Tax_Rate20"/>
      <sheetName val="SAP_PbT20"/>
      <sheetName val="TAX_SUMMARY21"/>
      <sheetName val="BSHO_Report20"/>
      <sheetName val="Check_Sheet20"/>
      <sheetName val="PLHO_Report20"/>
      <sheetName val="DFR_CT20"/>
      <sheetName val="Mkt_Total_by_Cat_B$20"/>
      <sheetName val="Mkt_Total_by_Cat_US$20"/>
      <sheetName val="N_Lead20"/>
      <sheetName val="N_3_120"/>
      <sheetName val="N_820"/>
      <sheetName val="N_920"/>
      <sheetName val="Assumption_&amp;_Result20"/>
      <sheetName val="Dec_08_-_Jan_09_(2)20"/>
      <sheetName val="AA_1_BNI20"/>
      <sheetName val="I_4_1_(2)20"/>
      <sheetName val="Hay_Guide_Charts_Notes20"/>
      <sheetName val="trf_ns_0420"/>
      <sheetName val="SL1006_(IDR)20"/>
      <sheetName val="trf_multiple20"/>
      <sheetName val="4_1_Placement_w_o_b20"/>
      <sheetName val="tabel_perkiraan20"/>
      <sheetName val="trfakt_sgl20"/>
      <sheetName val="trf_multiple_dnrks20"/>
      <sheetName val="SL1006_(VLS)20"/>
      <sheetName val="Irregular_Income20"/>
      <sheetName val="FE-1770_P120"/>
      <sheetName val="Benefit_Factors20"/>
      <sheetName val="Marshal_(2)20"/>
      <sheetName val="KKP_2120"/>
      <sheetName val="tabel_masa_kerja20"/>
      <sheetName val="new_IFS_format20"/>
      <sheetName val="Art_2320"/>
      <sheetName val="MTD_Results20"/>
      <sheetName val="YTD_Results20"/>
      <sheetName val="A3-Dec_2012-ALN20"/>
      <sheetName val="chiet_tinh18"/>
      <sheetName val="NB_UNIT320"/>
      <sheetName val="Customize_Your_Purchase_Order18"/>
      <sheetName val="9E1_317"/>
      <sheetName val="1195_B117"/>
      <sheetName val="mgr_&amp;_staff20"/>
      <sheetName val="ShareCapital_20"/>
      <sheetName val="Level_1_&amp;_218"/>
      <sheetName val="JAN_200118"/>
      <sheetName val="Trading_Statement18"/>
      <sheetName val="Rincian_Iuran18"/>
      <sheetName val="Data_Rekon18"/>
      <sheetName val="Premi_Iuran18"/>
      <sheetName val="Slide_2217"/>
      <sheetName val="Data_WP17"/>
      <sheetName val="NY_ADMIN17"/>
      <sheetName val="SPI_GMBH17"/>
      <sheetName val="FA_sd_APRIL_0717"/>
      <sheetName val="tabel_nilai18"/>
      <sheetName val="AA_1_1_BNI18"/>
      <sheetName val="_SAF_0215"/>
      <sheetName val="UV_1015"/>
      <sheetName val="YTD_Resurts15"/>
      <sheetName val="TRF_15015"/>
      <sheetName val="Material_Bpn_jul'0715"/>
      <sheetName val="IMPUT_PENERIMAAN_BULK_WB15"/>
      <sheetName val="van_khuon15"/>
      <sheetName val="U2_215"/>
      <sheetName val="LINK_MOR15"/>
      <sheetName val="LINK_GAP15"/>
      <sheetName val="General_Info15"/>
      <sheetName val="Cost_Summary15"/>
      <sheetName val="SK_HTM15"/>
      <sheetName val="Entry__HTM15"/>
      <sheetName val="Cost_Analysis15"/>
      <sheetName val="Scenarios_and_Sensitivities16"/>
      <sheetName val="Global_Assumptions16"/>
      <sheetName val="F_2_WIP_CKP15"/>
      <sheetName val="F_2_1_CKP15"/>
      <sheetName val="1541020-House_Loan15"/>
      <sheetName val="RMS_FUNGSIONAL15"/>
      <sheetName val="RMS_-_STR_(2)15"/>
      <sheetName val="Permanent_info19"/>
      <sheetName val="Depreciation_&amp;_Peny_19"/>
      <sheetName val="PPh_21_Recon19"/>
      <sheetName val="fiscal_depr(E)19"/>
      <sheetName val="A_u_g19"/>
      <sheetName val="J_u_l19"/>
      <sheetName val="O_c_t19"/>
      <sheetName val="A_p_r19"/>
      <sheetName val="M_a_y19"/>
      <sheetName val="S_e_p19"/>
      <sheetName val="00_received_in_0119"/>
      <sheetName val="F_e_b19"/>
      <sheetName val="Per_GL_J_a_n19"/>
      <sheetName val="J_u_n19"/>
      <sheetName val="M_a_r19"/>
      <sheetName val="C1_NOV19"/>
      <sheetName val="jurnal-audit_219"/>
      <sheetName val="EXT_B319"/>
      <sheetName val="B2_119"/>
      <sheetName val="Main_table19"/>
      <sheetName val="Data_Per_wilayah_Vin_Code_20019"/>
      <sheetName val="Data_Per_wilayah19"/>
      <sheetName val="Print_AR19"/>
      <sheetName val="INDIRECT_DETAIL18"/>
      <sheetName val="DIRECT_COST18"/>
      <sheetName val="E4_1d19"/>
      <sheetName val="Prog_Imbalan19"/>
      <sheetName val="DES_0219"/>
      <sheetName val="Buku_Besar_119"/>
      <sheetName val="Pg7_419"/>
      <sheetName val="analisa_L-K19"/>
      <sheetName val="data_slip19"/>
      <sheetName val="Template_19"/>
      <sheetName val="jul05_ok18"/>
      <sheetName val="sept_05_dd18"/>
      <sheetName val="VAT_out19"/>
      <sheetName val="Danamon_LK19"/>
      <sheetName val="&quot;Outstanding_SO&quot;19"/>
      <sheetName val="Tax_Rate18"/>
      <sheetName val="SAP_PbT18"/>
      <sheetName val="TAX_SUMMARY19"/>
      <sheetName val="BSHO_Report18"/>
      <sheetName val="Check_Sheet18"/>
      <sheetName val="PLHO_Report18"/>
      <sheetName val="DFR_CT18"/>
      <sheetName val="Mkt_Total_by_Cat_B$18"/>
      <sheetName val="Mkt_Total_by_Cat_US$18"/>
      <sheetName val="N_Lead18"/>
      <sheetName val="N_3_118"/>
      <sheetName val="N_818"/>
      <sheetName val="N_918"/>
      <sheetName val="Assumption_&amp;_Result18"/>
      <sheetName val="Dec_08_-_Jan_09_(2)18"/>
      <sheetName val="AA_1_BNI18"/>
      <sheetName val="I_4_1_(2)18"/>
      <sheetName val="Hay_Guide_Charts_Notes18"/>
      <sheetName val="trf_ns_0418"/>
      <sheetName val="SL1006_(IDR)18"/>
      <sheetName val="trf_multiple18"/>
      <sheetName val="4_1_Placement_w_o_b18"/>
      <sheetName val="tabel_perkiraan18"/>
      <sheetName val="trfakt_sgl18"/>
      <sheetName val="trf_multiple_dnrks18"/>
      <sheetName val="SL1006_(VLS)18"/>
      <sheetName val="Irregular_Income18"/>
      <sheetName val="FE-1770_P118"/>
      <sheetName val="Benefit_Factors18"/>
      <sheetName val="Marshal_(2)18"/>
      <sheetName val="KKP_2118"/>
      <sheetName val="tabel_masa_kerja18"/>
      <sheetName val="new_IFS_format18"/>
      <sheetName val="Art_2318"/>
      <sheetName val="MTD_Results18"/>
      <sheetName val="YTD_Results18"/>
      <sheetName val="A3-Dec_2012-ALN18"/>
      <sheetName val="chiet_tinh16"/>
      <sheetName val="NB_UNIT318"/>
      <sheetName val="Customize_Your_Purchase_Order16"/>
      <sheetName val="9E1_315"/>
      <sheetName val="1195_B115"/>
      <sheetName val="mgr_&amp;_staff18"/>
      <sheetName val="ShareCapital_18"/>
      <sheetName val="Level_1_&amp;_216"/>
      <sheetName val="JAN_200116"/>
      <sheetName val="Trading_Statement16"/>
      <sheetName val="Rincian_Iuran16"/>
      <sheetName val="Data_Rekon16"/>
      <sheetName val="Premi_Iuran16"/>
      <sheetName val="Slide_2215"/>
      <sheetName val="Data_WP15"/>
      <sheetName val="NY_ADMIN15"/>
      <sheetName val="SPI_GMBH15"/>
      <sheetName val="FA_sd_APRIL_0715"/>
      <sheetName val="tabel_nilai16"/>
      <sheetName val="AA_1_1_BNI16"/>
      <sheetName val="_SAF_0214"/>
      <sheetName val="UV_1014"/>
      <sheetName val="YTD_Resurts14"/>
      <sheetName val="TRF_15014"/>
      <sheetName val="Material_Bpn_jul'0714"/>
      <sheetName val="IMPUT_PENERIMAAN_BULK_WB14"/>
      <sheetName val="van_khuon14"/>
      <sheetName val="U2_214"/>
      <sheetName val="LINK_MOR14"/>
      <sheetName val="LINK_GAP14"/>
      <sheetName val="General_Info14"/>
      <sheetName val="Cost_Summary14"/>
      <sheetName val="SK_HTM14"/>
      <sheetName val="Entry__HTM14"/>
      <sheetName val="Cost_Analysis14"/>
      <sheetName val="Scenarios_and_Sensitivities15"/>
      <sheetName val="Global_Assumptions15"/>
      <sheetName val="F_2_WIP_CKP14"/>
      <sheetName val="F_2_1_CKP14"/>
      <sheetName val="1541020-House_Loan14"/>
      <sheetName val="RMS_FUNGSIONAL14"/>
      <sheetName val="RMS_-_STR_(2)14"/>
      <sheetName val="Permanent_info18"/>
      <sheetName val="Depreciation_&amp;_Peny_18"/>
      <sheetName val="PPh_21_Recon18"/>
      <sheetName val="fiscal_depr(E)18"/>
      <sheetName val="A_u_g18"/>
      <sheetName val="J_u_l18"/>
      <sheetName val="O_c_t18"/>
      <sheetName val="A_p_r18"/>
      <sheetName val="M_a_y18"/>
      <sheetName val="S_e_p18"/>
      <sheetName val="00_received_in_0118"/>
      <sheetName val="F_e_b18"/>
      <sheetName val="Per_GL_J_a_n18"/>
      <sheetName val="J_u_n18"/>
      <sheetName val="M_a_r18"/>
      <sheetName val="C1_NOV18"/>
      <sheetName val="jurnal-audit_218"/>
      <sheetName val="EXT_B318"/>
      <sheetName val="B2_118"/>
      <sheetName val="Main_table18"/>
      <sheetName val="Data_Per_wilayah_Vin_Code_20018"/>
      <sheetName val="Data_Per_wilayah18"/>
      <sheetName val="Print_AR18"/>
      <sheetName val="INDIRECT_DETAIL17"/>
      <sheetName val="DIRECT_COST17"/>
      <sheetName val="E4_1d18"/>
      <sheetName val="Prog_Imbalan18"/>
      <sheetName val="DES_0218"/>
      <sheetName val="Buku_Besar_118"/>
      <sheetName val="Pg7_418"/>
      <sheetName val="analisa_L-K18"/>
      <sheetName val="data_slip18"/>
      <sheetName val="Template_18"/>
      <sheetName val="jul05_ok17"/>
      <sheetName val="sept_05_dd17"/>
      <sheetName val="VAT_out18"/>
      <sheetName val="Danamon_LK18"/>
      <sheetName val="&quot;Outstanding_SO&quot;18"/>
      <sheetName val="Tax_Rate17"/>
      <sheetName val="SAP_PbT17"/>
      <sheetName val="TAX_SUMMARY18"/>
      <sheetName val="BSHO_Report17"/>
      <sheetName val="Check_Sheet17"/>
      <sheetName val="PLHO_Report17"/>
      <sheetName val="DFR_CT17"/>
      <sheetName val="Mkt_Total_by_Cat_B$17"/>
      <sheetName val="Mkt_Total_by_Cat_US$17"/>
      <sheetName val="N_Lead17"/>
      <sheetName val="N_3_117"/>
      <sheetName val="N_817"/>
      <sheetName val="N_917"/>
      <sheetName val="Assumption_&amp;_Result17"/>
      <sheetName val="Dec_08_-_Jan_09_(2)17"/>
      <sheetName val="AA_1_BNI17"/>
      <sheetName val="I_4_1_(2)17"/>
      <sheetName val="Hay_Guide_Charts_Notes17"/>
      <sheetName val="trf_ns_0417"/>
      <sheetName val="SL1006_(IDR)17"/>
      <sheetName val="trf_multiple17"/>
      <sheetName val="4_1_Placement_w_o_b17"/>
      <sheetName val="tabel_perkiraan17"/>
      <sheetName val="trfakt_sgl17"/>
      <sheetName val="trf_multiple_dnrks17"/>
      <sheetName val="SL1006_(VLS)17"/>
      <sheetName val="Irregular_Income17"/>
      <sheetName val="FE-1770_P117"/>
      <sheetName val="Benefit_Factors17"/>
      <sheetName val="Marshal_(2)17"/>
      <sheetName val="KKP_2117"/>
      <sheetName val="tabel_masa_kerja17"/>
      <sheetName val="new_IFS_format17"/>
      <sheetName val="Art_2317"/>
      <sheetName val="MTD_Results17"/>
      <sheetName val="YTD_Results17"/>
      <sheetName val="A3-Dec_2012-ALN17"/>
      <sheetName val="chiet_tinh15"/>
      <sheetName val="NB_UNIT317"/>
      <sheetName val="Customize_Your_Purchase_Order15"/>
      <sheetName val="9E1_314"/>
      <sheetName val="1195_B114"/>
      <sheetName val="mgr_&amp;_staff17"/>
      <sheetName val="ShareCapital_17"/>
      <sheetName val="Level_1_&amp;_215"/>
      <sheetName val="JAN_200115"/>
      <sheetName val="Trading_Statement15"/>
      <sheetName val="Rincian_Iuran15"/>
      <sheetName val="Data_Rekon15"/>
      <sheetName val="Premi_Iuran15"/>
      <sheetName val="Slide_2214"/>
      <sheetName val="Data_WP14"/>
      <sheetName val="NY_ADMIN14"/>
      <sheetName val="SPI_GMBH14"/>
      <sheetName val="FA_sd_APRIL_0714"/>
      <sheetName val="tabel_nilai15"/>
      <sheetName val="AA_1_1_BNI15"/>
      <sheetName val="_SAF_0213"/>
      <sheetName val="UV_1013"/>
      <sheetName val="YTD_Resurts13"/>
      <sheetName val="TRF_15013"/>
      <sheetName val="Material_Bpn_jul'0713"/>
      <sheetName val="IMPUT_PENERIMAAN_BULK_WB13"/>
      <sheetName val="van_khuon13"/>
      <sheetName val="U2_213"/>
      <sheetName val="LINK_MOR13"/>
      <sheetName val="LINK_GAP13"/>
      <sheetName val="General_Info13"/>
      <sheetName val="Cost_Summary13"/>
      <sheetName val="SK_HTM13"/>
      <sheetName val="Entry__HTM13"/>
      <sheetName val="Cost_Analysis13"/>
      <sheetName val="Scenarios_and_Sensitivities14"/>
      <sheetName val="Global_Assumptions14"/>
      <sheetName val="F_2_WIP_CKP13"/>
      <sheetName val="F_2_1_CKP13"/>
      <sheetName val="1541020-House_Loan13"/>
      <sheetName val="RMS_FUNGSIONAL13"/>
      <sheetName val="RMS_-_STR_(2)13"/>
      <sheetName val="Permanent_info20"/>
      <sheetName val="Depreciation_&amp;_Peny_20"/>
      <sheetName val="PPh_21_Recon20"/>
      <sheetName val="fiscal_depr(E)20"/>
      <sheetName val="A_u_g20"/>
      <sheetName val="J_u_l20"/>
      <sheetName val="O_c_t20"/>
      <sheetName val="A_p_r20"/>
      <sheetName val="M_a_y20"/>
      <sheetName val="S_e_p20"/>
      <sheetName val="00_received_in_0120"/>
      <sheetName val="F_e_b20"/>
      <sheetName val="Per_GL_J_a_n20"/>
      <sheetName val="J_u_n20"/>
      <sheetName val="M_a_r20"/>
      <sheetName val="C1_NOV20"/>
      <sheetName val="jurnal-audit_220"/>
      <sheetName val="EXT_B320"/>
      <sheetName val="B2_120"/>
      <sheetName val="Main_table20"/>
      <sheetName val="Data_Per_wilayah_Vin_Code_20020"/>
      <sheetName val="Data_Per_wilayah20"/>
      <sheetName val="Print_AR20"/>
      <sheetName val="INDIRECT_DETAIL19"/>
      <sheetName val="DIRECT_COST19"/>
      <sheetName val="E4_1d20"/>
      <sheetName val="Prog_Imbalan20"/>
      <sheetName val="DES_0220"/>
      <sheetName val="Buku_Besar_120"/>
      <sheetName val="Pg7_420"/>
      <sheetName val="analisa_L-K20"/>
      <sheetName val="data_slip20"/>
      <sheetName val="Template_20"/>
      <sheetName val="jul05_ok19"/>
      <sheetName val="sept_05_dd19"/>
      <sheetName val="VAT_out20"/>
      <sheetName val="Danamon_LK20"/>
      <sheetName val="&quot;Outstanding_SO&quot;20"/>
      <sheetName val="Tax_Rate19"/>
      <sheetName val="SAP_PbT19"/>
      <sheetName val="TAX_SUMMARY20"/>
      <sheetName val="BSHO_Report19"/>
      <sheetName val="Check_Sheet19"/>
      <sheetName val="PLHO_Report19"/>
      <sheetName val="DFR_CT19"/>
      <sheetName val="Mkt_Total_by_Cat_B$19"/>
      <sheetName val="Mkt_Total_by_Cat_US$19"/>
      <sheetName val="N_Lead19"/>
      <sheetName val="N_3_119"/>
      <sheetName val="N_819"/>
      <sheetName val="N_919"/>
      <sheetName val="Assumption_&amp;_Result19"/>
      <sheetName val="Dec_08_-_Jan_09_(2)19"/>
      <sheetName val="AA_1_BNI19"/>
      <sheetName val="I_4_1_(2)19"/>
      <sheetName val="Hay_Guide_Charts_Notes19"/>
      <sheetName val="trf_ns_0419"/>
      <sheetName val="SL1006_(IDR)19"/>
      <sheetName val="trf_multiple19"/>
      <sheetName val="4_1_Placement_w_o_b19"/>
      <sheetName val="tabel_perkiraan19"/>
      <sheetName val="trfakt_sgl19"/>
      <sheetName val="trf_multiple_dnrks19"/>
      <sheetName val="SL1006_(VLS)19"/>
      <sheetName val="Irregular_Income19"/>
      <sheetName val="FE-1770_P119"/>
      <sheetName val="Benefit_Factors19"/>
      <sheetName val="Marshal_(2)19"/>
      <sheetName val="KKP_2119"/>
      <sheetName val="tabel_masa_kerja19"/>
      <sheetName val="new_IFS_format19"/>
      <sheetName val="Art_2319"/>
      <sheetName val="MTD_Results19"/>
      <sheetName val="YTD_Results19"/>
      <sheetName val="A3-Dec_2012-ALN19"/>
      <sheetName val="chiet_tinh17"/>
      <sheetName val="NB_UNIT319"/>
      <sheetName val="Customize_Your_Purchase_Order17"/>
      <sheetName val="9E1_316"/>
      <sheetName val="1195_B116"/>
      <sheetName val="mgr_&amp;_staff19"/>
      <sheetName val="ShareCapital_19"/>
      <sheetName val="Level_1_&amp;_217"/>
      <sheetName val="JAN_200117"/>
      <sheetName val="Trading_Statement17"/>
      <sheetName val="Rincian_Iuran17"/>
      <sheetName val="Data_Rekon17"/>
      <sheetName val="Premi_Iuran17"/>
      <sheetName val="Slide_2216"/>
      <sheetName val="Data_WP16"/>
      <sheetName val="NY_ADMIN16"/>
      <sheetName val="SPI_GMBH16"/>
      <sheetName val="FA_sd_APRIL_0716"/>
      <sheetName val="tabel_nilai17"/>
      <sheetName val="AA_1_1_BNI17"/>
      <sheetName val="Permanent_info22"/>
      <sheetName val="Depreciation_&amp;_Peny_22"/>
      <sheetName val="PPh_21_Recon22"/>
      <sheetName val="fiscal_depr(E)22"/>
      <sheetName val="A_u_g22"/>
      <sheetName val="J_u_l22"/>
      <sheetName val="O_c_t22"/>
      <sheetName val="A_p_r22"/>
      <sheetName val="M_a_y22"/>
      <sheetName val="S_e_p22"/>
      <sheetName val="00_received_in_0122"/>
      <sheetName val="F_e_b22"/>
      <sheetName val="Per_GL_J_a_n22"/>
      <sheetName val="J_u_n22"/>
      <sheetName val="M_a_r22"/>
      <sheetName val="C1_NOV22"/>
      <sheetName val="jurnal-audit_222"/>
      <sheetName val="EXT_B322"/>
      <sheetName val="B2_122"/>
      <sheetName val="Main_table22"/>
      <sheetName val="Data_Per_wilayah_Vin_Code_20022"/>
      <sheetName val="Data_Per_wilayah22"/>
      <sheetName val="Print_AR22"/>
      <sheetName val="INDIRECT_DETAIL21"/>
      <sheetName val="DIRECT_COST21"/>
      <sheetName val="E4_1d22"/>
      <sheetName val="Prog_Imbalan22"/>
      <sheetName val="DES_0222"/>
      <sheetName val="Buku_Besar_122"/>
      <sheetName val="Pg7_422"/>
      <sheetName val="analisa_L-K22"/>
      <sheetName val="data_slip22"/>
      <sheetName val="Template_22"/>
      <sheetName val="jul05_ok21"/>
      <sheetName val="sept_05_dd21"/>
      <sheetName val="VAT_out22"/>
      <sheetName val="Danamon_LK22"/>
      <sheetName val="&quot;Outstanding_SO&quot;22"/>
      <sheetName val="Tax_Rate21"/>
      <sheetName val="SAP_PbT21"/>
      <sheetName val="TAX_SUMMARY22"/>
      <sheetName val="BSHO_Report21"/>
      <sheetName val="Check_Sheet21"/>
      <sheetName val="PLHO_Report21"/>
      <sheetName val="DFR_CT21"/>
      <sheetName val="Mkt_Total_by_Cat_B$21"/>
      <sheetName val="Mkt_Total_by_Cat_US$21"/>
      <sheetName val="N_Lead21"/>
      <sheetName val="N_3_121"/>
      <sheetName val="N_821"/>
      <sheetName val="N_921"/>
      <sheetName val="Assumption_&amp;_Result21"/>
      <sheetName val="Dec_08_-_Jan_09_(2)21"/>
      <sheetName val="AA_1_BNI21"/>
      <sheetName val="I_4_1_(2)21"/>
      <sheetName val="Hay_Guide_Charts_Notes21"/>
      <sheetName val="trf_ns_0421"/>
      <sheetName val="SL1006_(IDR)21"/>
      <sheetName val="trf_multiple21"/>
      <sheetName val="4_1_Placement_w_o_b21"/>
      <sheetName val="tabel_perkiraan21"/>
      <sheetName val="trfakt_sgl21"/>
      <sheetName val="trf_multiple_dnrks21"/>
      <sheetName val="SL1006_(VLS)21"/>
      <sheetName val="Irregular_Income21"/>
      <sheetName val="FE-1770_P121"/>
      <sheetName val="Benefit_Factors21"/>
      <sheetName val="Marshal_(2)21"/>
      <sheetName val="KKP_2121"/>
      <sheetName val="tabel_masa_kerja21"/>
      <sheetName val="new_IFS_format21"/>
      <sheetName val="Art_2321"/>
      <sheetName val="MTD_Results21"/>
      <sheetName val="YTD_Results21"/>
      <sheetName val="A3-Dec_2012-ALN21"/>
      <sheetName val="chiet_tinh19"/>
      <sheetName val="NB_UNIT321"/>
      <sheetName val="Customize_Your_Purchase_Order19"/>
      <sheetName val="9E1_318"/>
      <sheetName val="1195_B118"/>
      <sheetName val="mgr_&amp;_staff21"/>
      <sheetName val="ShareCapital_21"/>
      <sheetName val="Level_1_&amp;_219"/>
      <sheetName val="JAN_200119"/>
      <sheetName val="Trading_Statement19"/>
      <sheetName val="Rincian_Iuran19"/>
      <sheetName val="Data_Rekon19"/>
      <sheetName val="Premi_Iuran19"/>
      <sheetName val="Slide_2218"/>
      <sheetName val="Data_WP18"/>
      <sheetName val="NY_ADMIN18"/>
      <sheetName val="SPI_GMBH18"/>
      <sheetName val="FA_sd_APRIL_0718"/>
      <sheetName val="tabel_nilai19"/>
      <sheetName val="AA_1_1_BNI19"/>
      <sheetName val="_SAF_0216"/>
      <sheetName val="UV_1016"/>
      <sheetName val="YTD_Resurts16"/>
      <sheetName val="TRF_15016"/>
      <sheetName val="Material_Bpn_jul'0716"/>
      <sheetName val="IMPUT_PENERIMAAN_BULK_WB16"/>
      <sheetName val="van_khuon16"/>
      <sheetName val="U2_216"/>
      <sheetName val="LINK_MOR16"/>
      <sheetName val="LINK_GAP16"/>
      <sheetName val="General_Info16"/>
      <sheetName val="Cost_Summary16"/>
      <sheetName val="SK_HTM16"/>
      <sheetName val="Entry__HTM16"/>
      <sheetName val="Cost_Analysis16"/>
      <sheetName val="Scenarios_and_Sensitivities17"/>
      <sheetName val="Global_Assumptions17"/>
      <sheetName val="F_2_WIP_CKP16"/>
      <sheetName val="F_2_1_CKP16"/>
      <sheetName val="1541020-House_Loan16"/>
      <sheetName val="RMS_FUNGSIONAL16"/>
      <sheetName val="RMS_-_STR_(2)16"/>
      <sheetName val="Permanent_info23"/>
      <sheetName val="Depreciation_&amp;_Peny_23"/>
      <sheetName val="PPh_21_Recon23"/>
      <sheetName val="fiscal_depr(E)23"/>
      <sheetName val="A_u_g23"/>
      <sheetName val="J_u_l23"/>
      <sheetName val="O_c_t23"/>
      <sheetName val="A_p_r23"/>
      <sheetName val="M_a_y23"/>
      <sheetName val="S_e_p23"/>
      <sheetName val="00_received_in_0123"/>
      <sheetName val="F_e_b23"/>
      <sheetName val="Per_GL_J_a_n23"/>
      <sheetName val="J_u_n23"/>
      <sheetName val="M_a_r23"/>
      <sheetName val="C1_NOV23"/>
      <sheetName val="jurnal-audit_223"/>
      <sheetName val="EXT_B323"/>
      <sheetName val="B2_123"/>
      <sheetName val="Main_table23"/>
      <sheetName val="Data_Per_wilayah_Vin_Code_20023"/>
      <sheetName val="Data_Per_wilayah23"/>
      <sheetName val="Print_AR23"/>
      <sheetName val="INDIRECT_DETAIL22"/>
      <sheetName val="DIRECT_COST22"/>
      <sheetName val="E4_1d23"/>
      <sheetName val="Prog_Imbalan23"/>
      <sheetName val="DES_0223"/>
      <sheetName val="Buku_Besar_123"/>
      <sheetName val="Pg7_423"/>
      <sheetName val="analisa_L-K23"/>
      <sheetName val="data_slip23"/>
      <sheetName val="Template_23"/>
      <sheetName val="jul05_ok22"/>
      <sheetName val="sept_05_dd22"/>
      <sheetName val="VAT_out23"/>
      <sheetName val="Danamon_LK23"/>
      <sheetName val="&quot;Outstanding_SO&quot;23"/>
      <sheetName val="Tax_Rate22"/>
      <sheetName val="SAP_PbT22"/>
      <sheetName val="TAX_SUMMARY23"/>
      <sheetName val="BSHO_Report22"/>
      <sheetName val="Check_Sheet22"/>
      <sheetName val="PLHO_Report22"/>
      <sheetName val="DFR_CT22"/>
      <sheetName val="Mkt_Total_by_Cat_B$22"/>
      <sheetName val="Mkt_Total_by_Cat_US$22"/>
      <sheetName val="N_Lead22"/>
      <sheetName val="N_3_122"/>
      <sheetName val="N_822"/>
      <sheetName val="N_922"/>
      <sheetName val="Assumption_&amp;_Result22"/>
      <sheetName val="Dec_08_-_Jan_09_(2)22"/>
      <sheetName val="AA_1_BNI22"/>
      <sheetName val="I_4_1_(2)22"/>
      <sheetName val="Hay_Guide_Charts_Notes22"/>
      <sheetName val="trf_ns_0422"/>
      <sheetName val="SL1006_(IDR)22"/>
      <sheetName val="trf_multiple22"/>
      <sheetName val="4_1_Placement_w_o_b22"/>
      <sheetName val="tabel_perkiraan22"/>
      <sheetName val="trfakt_sgl22"/>
      <sheetName val="trf_multiple_dnrks22"/>
      <sheetName val="SL1006_(VLS)22"/>
      <sheetName val="Irregular_Income22"/>
      <sheetName val="FE-1770_P122"/>
      <sheetName val="Benefit_Factors22"/>
      <sheetName val="Marshal_(2)22"/>
      <sheetName val="KKP_2122"/>
      <sheetName val="tabel_masa_kerja22"/>
      <sheetName val="new_IFS_format22"/>
      <sheetName val="Art_2322"/>
      <sheetName val="MTD_Results22"/>
      <sheetName val="YTD_Results22"/>
      <sheetName val="A3-Dec_2012-ALN22"/>
      <sheetName val="chiet_tinh20"/>
      <sheetName val="NB_UNIT322"/>
      <sheetName val="Customize_Your_Purchase_Order20"/>
      <sheetName val="9E1_319"/>
      <sheetName val="1195_B119"/>
      <sheetName val="mgr_&amp;_staff22"/>
      <sheetName val="ShareCapital_22"/>
      <sheetName val="Level_1_&amp;_220"/>
      <sheetName val="JAN_200120"/>
      <sheetName val="Trading_Statement20"/>
      <sheetName val="Rincian_Iuran20"/>
      <sheetName val="Data_Rekon20"/>
      <sheetName val="Premi_Iuran20"/>
      <sheetName val="Slide_2219"/>
      <sheetName val="Data_WP19"/>
      <sheetName val="NY_ADMIN19"/>
      <sheetName val="SPI_GMBH19"/>
      <sheetName val="FA_sd_APRIL_0719"/>
      <sheetName val="tabel_nilai20"/>
      <sheetName val="AA_1_1_BNI20"/>
      <sheetName val="_SAF_0217"/>
      <sheetName val="UV_1017"/>
      <sheetName val="YTD_Resurts17"/>
      <sheetName val="TRF_15017"/>
      <sheetName val="Material_Bpn_jul'0717"/>
      <sheetName val="IMPUT_PENERIMAAN_BULK_WB17"/>
      <sheetName val="van_khuon17"/>
      <sheetName val="U2_217"/>
      <sheetName val="LINK_MOR17"/>
      <sheetName val="LINK_GAP17"/>
      <sheetName val="General_Info17"/>
      <sheetName val="Cost_Summary17"/>
      <sheetName val="SK_HTM17"/>
      <sheetName val="Entry__HTM17"/>
      <sheetName val="Cost_Analysis17"/>
      <sheetName val="Scenarios_and_Sensitivities18"/>
      <sheetName val="Global_Assumptions18"/>
      <sheetName val="F_2_WIP_CKP17"/>
      <sheetName val="F_2_1_CKP17"/>
      <sheetName val="1541020-House_Loan17"/>
      <sheetName val="RMS_FUNGSIONAL17"/>
      <sheetName val="RMS_-_STR_(2)17"/>
      <sheetName val="Permanent_info25"/>
      <sheetName val="Depreciation_&amp;_Peny_25"/>
      <sheetName val="PPh_21_Recon25"/>
      <sheetName val="fiscal_depr(E)25"/>
      <sheetName val="A_u_g25"/>
      <sheetName val="J_u_l25"/>
      <sheetName val="O_c_t25"/>
      <sheetName val="A_p_r25"/>
      <sheetName val="M_a_y25"/>
      <sheetName val="S_e_p25"/>
      <sheetName val="00_received_in_0125"/>
      <sheetName val="F_e_b25"/>
      <sheetName val="Per_GL_J_a_n25"/>
      <sheetName val="J_u_n25"/>
      <sheetName val="M_a_r25"/>
      <sheetName val="C1_NOV25"/>
      <sheetName val="jurnal-audit_225"/>
      <sheetName val="EXT_B325"/>
      <sheetName val="B2_125"/>
      <sheetName val="Main_table25"/>
      <sheetName val="Data_Per_wilayah_Vin_Code_20025"/>
      <sheetName val="Data_Per_wilayah25"/>
      <sheetName val="Print_AR25"/>
      <sheetName val="INDIRECT_DETAIL24"/>
      <sheetName val="DIRECT_COST24"/>
      <sheetName val="E4_1d25"/>
      <sheetName val="Prog_Imbalan25"/>
      <sheetName val="DES_0225"/>
      <sheetName val="Buku_Besar_125"/>
      <sheetName val="Pg7_425"/>
      <sheetName val="analisa_L-K25"/>
      <sheetName val="data_slip25"/>
      <sheetName val="Template_25"/>
      <sheetName val="jul05_ok24"/>
      <sheetName val="sept_05_dd24"/>
      <sheetName val="VAT_out25"/>
      <sheetName val="Danamon_LK25"/>
      <sheetName val="&quot;Outstanding_SO&quot;25"/>
      <sheetName val="Tax_Rate24"/>
      <sheetName val="SAP_PbT24"/>
      <sheetName val="TAX_SUMMARY25"/>
      <sheetName val="BSHO_Report24"/>
      <sheetName val="Check_Sheet24"/>
      <sheetName val="PLHO_Report24"/>
      <sheetName val="DFR_CT24"/>
      <sheetName val="Mkt_Total_by_Cat_B$24"/>
      <sheetName val="Mkt_Total_by_Cat_US$24"/>
      <sheetName val="N_Lead24"/>
      <sheetName val="N_3_124"/>
      <sheetName val="N_824"/>
      <sheetName val="N_924"/>
      <sheetName val="Assumption_&amp;_Result24"/>
      <sheetName val="Dec_08_-_Jan_09_(2)24"/>
      <sheetName val="AA_1_BNI24"/>
      <sheetName val="I_4_1_(2)24"/>
      <sheetName val="Hay_Guide_Charts_Notes24"/>
      <sheetName val="trf_ns_0424"/>
      <sheetName val="SL1006_(IDR)24"/>
      <sheetName val="trf_multiple24"/>
      <sheetName val="4_1_Placement_w_o_b24"/>
      <sheetName val="tabel_perkiraan24"/>
      <sheetName val="trfakt_sgl24"/>
      <sheetName val="trf_multiple_dnrks24"/>
      <sheetName val="SL1006_(VLS)24"/>
      <sheetName val="Irregular_Income24"/>
      <sheetName val="FE-1770_P124"/>
      <sheetName val="Benefit_Factors24"/>
      <sheetName val="Marshal_(2)24"/>
      <sheetName val="KKP_2124"/>
      <sheetName val="tabel_masa_kerja24"/>
      <sheetName val="new_IFS_format24"/>
      <sheetName val="Art_2324"/>
      <sheetName val="MTD_Results24"/>
      <sheetName val="YTD_Results24"/>
      <sheetName val="A3-Dec_2012-ALN24"/>
      <sheetName val="chiet_tinh22"/>
      <sheetName val="NB_UNIT324"/>
      <sheetName val="Customize_Your_Purchase_Order22"/>
      <sheetName val="9E1_321"/>
      <sheetName val="1195_B121"/>
      <sheetName val="mgr_&amp;_staff24"/>
      <sheetName val="ShareCapital_24"/>
      <sheetName val="Level_1_&amp;_222"/>
      <sheetName val="JAN_200122"/>
      <sheetName val="Trading_Statement22"/>
      <sheetName val="Rincian_Iuran22"/>
      <sheetName val="Data_Rekon22"/>
      <sheetName val="Premi_Iuran22"/>
      <sheetName val="Slide_2221"/>
      <sheetName val="Data_WP21"/>
      <sheetName val="NY_ADMIN21"/>
      <sheetName val="SPI_GMBH21"/>
      <sheetName val="FA_sd_APRIL_0721"/>
      <sheetName val="tabel_nilai22"/>
      <sheetName val="AA_1_1_BNI22"/>
      <sheetName val="_SAF_0219"/>
      <sheetName val="UV_1019"/>
      <sheetName val="YTD_Resurts19"/>
      <sheetName val="TRF_15019"/>
      <sheetName val="Material_Bpn_jul'0719"/>
      <sheetName val="IMPUT_PENERIMAAN_BULK_WB19"/>
      <sheetName val="van_khuon19"/>
      <sheetName val="U2_219"/>
      <sheetName val="LINK_MOR19"/>
      <sheetName val="LINK_GAP19"/>
      <sheetName val="General_Info19"/>
      <sheetName val="Cost_Summary19"/>
      <sheetName val="SK_HTM19"/>
      <sheetName val="Entry__HTM19"/>
      <sheetName val="Cost_Analysis19"/>
      <sheetName val="Scenarios_and_Sensitivities20"/>
      <sheetName val="Global_Assumptions20"/>
      <sheetName val="F_2_WIP_CKP19"/>
      <sheetName val="F_2_1_CKP19"/>
      <sheetName val="1541020-House_Loan19"/>
      <sheetName val="RMS_FUNGSIONAL19"/>
      <sheetName val="RMS_-_STR_(2)19"/>
      <sheetName val="Permanent_info26"/>
      <sheetName val="Depreciation_&amp;_Peny_26"/>
      <sheetName val="PPh_21_Recon26"/>
      <sheetName val="fiscal_depr(E)26"/>
      <sheetName val="A_u_g26"/>
      <sheetName val="J_u_l26"/>
      <sheetName val="O_c_t26"/>
      <sheetName val="A_p_r26"/>
      <sheetName val="M_a_y26"/>
      <sheetName val="S_e_p26"/>
      <sheetName val="00_received_in_0126"/>
      <sheetName val="F_e_b26"/>
      <sheetName val="Per_GL_J_a_n26"/>
      <sheetName val="J_u_n26"/>
      <sheetName val="M_a_r26"/>
      <sheetName val="C1_NOV26"/>
      <sheetName val="jurnal-audit_226"/>
      <sheetName val="EXT_B326"/>
      <sheetName val="B2_126"/>
      <sheetName val="Main_table26"/>
      <sheetName val="Data_Per_wilayah_Vin_Code_20026"/>
      <sheetName val="Data_Per_wilayah26"/>
      <sheetName val="Print_AR26"/>
      <sheetName val="INDIRECT_DETAIL25"/>
      <sheetName val="DIRECT_COST25"/>
      <sheetName val="E4_1d26"/>
      <sheetName val="Prog_Imbalan26"/>
      <sheetName val="DES_0226"/>
      <sheetName val="Buku_Besar_126"/>
      <sheetName val="Pg7_426"/>
      <sheetName val="analisa_L-K26"/>
      <sheetName val="data_slip26"/>
      <sheetName val="Template_26"/>
      <sheetName val="jul05_ok25"/>
      <sheetName val="sept_05_dd25"/>
      <sheetName val="VAT_out26"/>
      <sheetName val="Danamon_LK26"/>
      <sheetName val="&quot;Outstanding_SO&quot;26"/>
      <sheetName val="Tax_Rate25"/>
      <sheetName val="SAP_PbT25"/>
      <sheetName val="TAX_SUMMARY26"/>
      <sheetName val="BSHO_Report25"/>
      <sheetName val="Check_Sheet25"/>
      <sheetName val="PLHO_Report25"/>
      <sheetName val="DFR_CT25"/>
      <sheetName val="Mkt_Total_by_Cat_B$25"/>
      <sheetName val="Mkt_Total_by_Cat_US$25"/>
      <sheetName val="N_Lead25"/>
      <sheetName val="N_3_125"/>
      <sheetName val="N_825"/>
      <sheetName val="N_925"/>
      <sheetName val="Assumption_&amp;_Result25"/>
      <sheetName val="Dec_08_-_Jan_09_(2)25"/>
      <sheetName val="AA_1_BNI25"/>
      <sheetName val="I_4_1_(2)25"/>
      <sheetName val="Hay_Guide_Charts_Notes25"/>
      <sheetName val="trf_ns_0425"/>
      <sheetName val="SL1006_(IDR)25"/>
      <sheetName val="trf_multiple25"/>
      <sheetName val="4_1_Placement_w_o_b25"/>
      <sheetName val="tabel_perkiraan25"/>
      <sheetName val="trfakt_sgl25"/>
      <sheetName val="trf_multiple_dnrks25"/>
      <sheetName val="SL1006_(VLS)25"/>
      <sheetName val="Irregular_Income25"/>
      <sheetName val="FE-1770_P125"/>
      <sheetName val="Benefit_Factors25"/>
      <sheetName val="Marshal_(2)25"/>
      <sheetName val="KKP_2125"/>
      <sheetName val="tabel_masa_kerja25"/>
      <sheetName val="new_IFS_format25"/>
      <sheetName val="Art_2325"/>
      <sheetName val="MTD_Results25"/>
      <sheetName val="YTD_Results25"/>
      <sheetName val="A3-Dec_2012-ALN25"/>
      <sheetName val="chiet_tinh23"/>
      <sheetName val="NB_UNIT325"/>
      <sheetName val="Customize_Your_Purchase_Order23"/>
      <sheetName val="9E1_322"/>
      <sheetName val="1195_B122"/>
      <sheetName val="mgr_&amp;_staff25"/>
      <sheetName val="ShareCapital_25"/>
      <sheetName val="Level_1_&amp;_223"/>
      <sheetName val="JAN_200123"/>
      <sheetName val="Trading_Statement23"/>
      <sheetName val="Rincian_Iuran23"/>
      <sheetName val="Data_Rekon23"/>
      <sheetName val="Premi_Iuran23"/>
      <sheetName val="Slide_2222"/>
      <sheetName val="Data_WP22"/>
      <sheetName val="NY_ADMIN22"/>
      <sheetName val="SPI_GMBH22"/>
      <sheetName val="FA_sd_APRIL_0722"/>
      <sheetName val="tabel_nilai23"/>
      <sheetName val="AA_1_1_BNI23"/>
      <sheetName val="_SAF_0220"/>
      <sheetName val="UV_1020"/>
      <sheetName val="YTD_Resurts20"/>
      <sheetName val="TRF_15020"/>
      <sheetName val="Material_Bpn_jul'0720"/>
      <sheetName val="IMPUT_PENERIMAAN_BULK_WB20"/>
      <sheetName val="van_khuon20"/>
      <sheetName val="U2_220"/>
      <sheetName val="LINK_MOR20"/>
      <sheetName val="LINK_GAP20"/>
      <sheetName val="General_Info20"/>
      <sheetName val="Cost_Summary20"/>
      <sheetName val="SK_HTM20"/>
      <sheetName val="Entry__HTM20"/>
      <sheetName val="Cost_Analysis20"/>
      <sheetName val="Scenarios_and_Sensitivities21"/>
      <sheetName val="Global_Assumptions21"/>
      <sheetName val="F_2_WIP_CKP20"/>
      <sheetName val="F_2_1_CKP20"/>
      <sheetName val="1541020-House_Loan20"/>
      <sheetName val="RMS_FUNGSIONAL20"/>
      <sheetName val="RMS_-_STR_(2)20"/>
      <sheetName val="fiscal depr_E_"/>
      <sheetName val="persatuan (2)"/>
      <sheetName val="Mandays"/>
      <sheetName val="TBM 0"/>
      <sheetName val="Permanent+ Prob"/>
      <sheetName val="Income Statement_VDF"/>
      <sheetName val="Summary Page_VDF"/>
      <sheetName val="Invested capital_VDF"/>
      <sheetName val="NOPAT_VDF"/>
      <sheetName val="DCF_VDF"/>
      <sheetName val="WACC_VDF"/>
      <sheetName val="PV of Op Leases_VDF"/>
      <sheetName val="TELDEP-RP"/>
      <sheetName val="tr-28202"/>
      <sheetName val="BankRecon-IDR"/>
      <sheetName val="SUM-IN"/>
      <sheetName val="A6.Employee Loan"/>
      <sheetName val="BP1_23"/>
      <sheetName val="Other"/>
      <sheetName val="Rekons PPh 21"/>
      <sheetName val="IM"/>
      <sheetName val="RP"/>
      <sheetName val="HARVEST02"/>
      <sheetName val="내역서"/>
      <sheetName val="JL_BEL"/>
      <sheetName val="kegiatan usaha"/>
      <sheetName val="sumari"/>
      <sheetName val="Ekuitas"/>
      <sheetName val="TB 1216"/>
      <sheetName val="PL (MONTHLY)"/>
      <sheetName val="2003 Forecast"/>
      <sheetName val="2004 Risk Adjusted AOP"/>
      <sheetName val="Lookup2"/>
      <sheetName val="Local"/>
      <sheetName val="AP"/>
      <sheetName val="PPh_2p³_x0008__x0018_"/>
      <sheetName val="C"/>
      <sheetName val="Rekap Budget"/>
      <sheetName val="L_23"/>
      <sheetName val="master (2)"/>
      <sheetName val="shw03"/>
      <sheetName val="BPR"/>
      <sheetName val="all ar"/>
      <sheetName val="A-lr pabrik"/>
      <sheetName val="DPL3Qytd"/>
      <sheetName val="DPL3Q"/>
      <sheetName val="CBD"/>
      <sheetName val="VR-Rev"/>
      <sheetName val="VR_Rev"/>
      <sheetName val="F-19.2"/>
      <sheetName val="AR"/>
      <sheetName val="Telin SG-HK Sales transaction"/>
      <sheetName val="Telin SG-HKPurchase transaction"/>
      <sheetName val="SE"/>
      <sheetName val="Module2"/>
      <sheetName val="FRN"/>
      <sheetName val="worksheet"/>
      <sheetName val="trf 7 jht"/>
      <sheetName val="GL 546111"/>
      <sheetName val="Table Array"/>
      <sheetName val="FOIL"/>
      <sheetName val="Overview"/>
      <sheetName val="Price"/>
      <sheetName val="Permanent_info35"/>
      <sheetName val="Depreciation_&amp;_Peny_35"/>
      <sheetName val="PPh_21_Recon35"/>
      <sheetName val="fiscal_depr(E)35"/>
      <sheetName val="A_u_g35"/>
      <sheetName val="J_u_l35"/>
      <sheetName val="O_c_t35"/>
      <sheetName val="A_p_r35"/>
      <sheetName val="M_a_y35"/>
      <sheetName val="S_e_p35"/>
      <sheetName val="00_received_in_0135"/>
      <sheetName val="F_e_b35"/>
      <sheetName val="Per_GL_J_a_n35"/>
      <sheetName val="J_u_n35"/>
      <sheetName val="M_a_r35"/>
      <sheetName val="C1_NOV35"/>
      <sheetName val="jurnal-audit_235"/>
      <sheetName val="EXT_B335"/>
      <sheetName val="B2_135"/>
      <sheetName val="Main_table35"/>
      <sheetName val="Data_Per_wilayah_Vin_Code_20035"/>
      <sheetName val="Data_Per_wilayah35"/>
      <sheetName val="Print_AR35"/>
      <sheetName val="INDIRECT_DETAIL34"/>
      <sheetName val="DIRECT_COST34"/>
      <sheetName val="E4_1d35"/>
      <sheetName val="Prog_Imbalan35"/>
      <sheetName val="DES_0235"/>
      <sheetName val="Buku_Besar_135"/>
      <sheetName val="Pg7_435"/>
      <sheetName val="analisa_L-K35"/>
      <sheetName val="data_slip35"/>
      <sheetName val="Template_35"/>
      <sheetName val="jul05_ok34"/>
      <sheetName val="sept_05_dd34"/>
      <sheetName val="VAT_out35"/>
      <sheetName val="Danamon_LK35"/>
      <sheetName val="&quot;Outstanding_SO&quot;35"/>
      <sheetName val="Tax_Rate34"/>
      <sheetName val="SAP_PbT34"/>
      <sheetName val="TAX_SUMMARY35"/>
      <sheetName val="BSHO_Report34"/>
      <sheetName val="Check_Sheet34"/>
      <sheetName val="PLHO_Report34"/>
      <sheetName val="DFR_CT34"/>
      <sheetName val="Mkt_Total_by_Cat_B$34"/>
      <sheetName val="Mkt_Total_by_Cat_US$34"/>
      <sheetName val="N_Lead34"/>
      <sheetName val="N_3_134"/>
      <sheetName val="N_834"/>
      <sheetName val="N_934"/>
      <sheetName val="Assumption_&amp;_Result34"/>
      <sheetName val="Dec_08_-_Jan_09_(2)34"/>
      <sheetName val="AA_1_BNI34"/>
      <sheetName val="I_4_1_(2)34"/>
      <sheetName val="Hay_Guide_Charts_Notes34"/>
      <sheetName val="trf_ns_0434"/>
      <sheetName val="SL1006_(IDR)34"/>
      <sheetName val="trf_multiple34"/>
      <sheetName val="4_1_Placement_w_o_b34"/>
      <sheetName val="tabel_perkiraan34"/>
      <sheetName val="trfakt_sgl34"/>
      <sheetName val="trf_multiple_dnrks34"/>
      <sheetName val="SL1006_(VLS)34"/>
      <sheetName val="Irregular_Income34"/>
      <sheetName val="FE-1770_P134"/>
      <sheetName val="Benefit_Factors34"/>
      <sheetName val="Marshal_(2)34"/>
      <sheetName val="KKP_2134"/>
      <sheetName val="tabel_masa_kerja34"/>
      <sheetName val="new_IFS_format34"/>
      <sheetName val="Art_2334"/>
      <sheetName val="MTD_Results34"/>
      <sheetName val="YTD_Results34"/>
      <sheetName val="A3-Dec_2012-ALN34"/>
      <sheetName val="chiet_tinh32"/>
      <sheetName val="NB_UNIT334"/>
      <sheetName val="Customize_Your_Purchase_Order32"/>
      <sheetName val="9E1_331"/>
      <sheetName val="1195_B131"/>
      <sheetName val="mgr_&amp;_staff34"/>
      <sheetName val="ShareCapital_34"/>
      <sheetName val="Level_1_&amp;_232"/>
      <sheetName val="JAN_200132"/>
      <sheetName val="Trading_Statement32"/>
      <sheetName val="Rincian_Iuran32"/>
      <sheetName val="Data_Rekon32"/>
      <sheetName val="Premi_Iuran32"/>
      <sheetName val="Slide_2231"/>
      <sheetName val="Data_WP31"/>
      <sheetName val="NY_ADMIN31"/>
      <sheetName val="SPI_GMBH31"/>
      <sheetName val="FA_sd_APRIL_0731"/>
      <sheetName val="tabel_nilai32"/>
      <sheetName val="AA_1_1_BNI32"/>
      <sheetName val="_SAF_0229"/>
      <sheetName val="UV_1029"/>
      <sheetName val="YTD_Resurts29"/>
      <sheetName val="TRF_15029"/>
      <sheetName val="Material_Bpn_jul'0729"/>
      <sheetName val="IMPUT_PENERIMAAN_BULK_WB29"/>
      <sheetName val="van_khuon29"/>
      <sheetName val="U2_229"/>
      <sheetName val="LINK_MOR29"/>
      <sheetName val="LINK_GAP29"/>
      <sheetName val="General_Info29"/>
      <sheetName val="Cost_Summary29"/>
      <sheetName val="SK_HTM29"/>
      <sheetName val="Entry__HTM29"/>
      <sheetName val="Cost_Analysis29"/>
      <sheetName val="Scenarios_and_Sensitivities30"/>
      <sheetName val="Global_Assumptions30"/>
      <sheetName val="F_2_WIP_CKP29"/>
      <sheetName val="F_2_1_CKP29"/>
      <sheetName val="1541020-House_Loan29"/>
      <sheetName val="RMS_FUNGSIONAL29"/>
      <sheetName val="RMS_-_STR_(2)29"/>
      <sheetName val="LIST__MESIN8"/>
      <sheetName val="MAST_PROD8"/>
      <sheetName val="LIS__PAKAI8"/>
      <sheetName val="PART_&amp;_MAINT_8"/>
      <sheetName val="STD__COST8"/>
      <sheetName val="movement&amp;add_test8"/>
      <sheetName val="A_4_28"/>
      <sheetName val="A_4_38"/>
      <sheetName val="Letter_Form8"/>
      <sheetName val="Sales_Report_MKTG8"/>
      <sheetName val="U-3_1_1_telephone8"/>
      <sheetName val="corp_tax8"/>
      <sheetName val="HPP_PER_BULAN8"/>
      <sheetName val="Finance_Projection-078"/>
      <sheetName val="ah_sanitary8"/>
      <sheetName val="03_Detailed8"/>
      <sheetName val="01_Bid_Price_summary8"/>
      <sheetName val="Permanent_info27"/>
      <sheetName val="Depreciation_&amp;_Peny_27"/>
      <sheetName val="PPh_21_Recon27"/>
      <sheetName val="fiscal_depr(E)27"/>
      <sheetName val="A_u_g27"/>
      <sheetName val="J_u_l27"/>
      <sheetName val="O_c_t27"/>
      <sheetName val="A_p_r27"/>
      <sheetName val="M_a_y27"/>
      <sheetName val="S_e_p27"/>
      <sheetName val="00_received_in_0127"/>
      <sheetName val="F_e_b27"/>
      <sheetName val="Per_GL_J_a_n27"/>
      <sheetName val="J_u_n27"/>
      <sheetName val="M_a_r27"/>
      <sheetName val="C1_NOV27"/>
      <sheetName val="jurnal-audit_227"/>
      <sheetName val="EXT_B327"/>
      <sheetName val="B2_127"/>
      <sheetName val="Main_table27"/>
      <sheetName val="Data_Per_wilayah_Vin_Code_20027"/>
      <sheetName val="Data_Per_wilayah27"/>
      <sheetName val="Print_AR27"/>
      <sheetName val="INDIRECT_DETAIL26"/>
      <sheetName val="DIRECT_COST26"/>
      <sheetName val="E4_1d27"/>
      <sheetName val="Prog_Imbalan27"/>
      <sheetName val="DES_0227"/>
      <sheetName val="Buku_Besar_127"/>
      <sheetName val="Pg7_427"/>
      <sheetName val="analisa_L-K27"/>
      <sheetName val="data_slip27"/>
      <sheetName val="Template_27"/>
      <sheetName val="jul05_ok26"/>
      <sheetName val="sept_05_dd26"/>
      <sheetName val="VAT_out27"/>
      <sheetName val="Danamon_LK27"/>
      <sheetName val="&quot;Outstanding_SO&quot;27"/>
      <sheetName val="Tax_Rate26"/>
      <sheetName val="SAP_PbT26"/>
      <sheetName val="TAX_SUMMARY27"/>
      <sheetName val="BSHO_Report26"/>
      <sheetName val="Check_Sheet26"/>
      <sheetName val="PLHO_Report26"/>
      <sheetName val="DFR_CT26"/>
      <sheetName val="Mkt_Total_by_Cat_B$26"/>
      <sheetName val="Mkt_Total_by_Cat_US$26"/>
      <sheetName val="N_Lead26"/>
      <sheetName val="N_3_126"/>
      <sheetName val="N_826"/>
      <sheetName val="N_926"/>
      <sheetName val="Assumption_&amp;_Result26"/>
      <sheetName val="Dec_08_-_Jan_09_(2)26"/>
      <sheetName val="AA_1_BNI26"/>
      <sheetName val="I_4_1_(2)26"/>
      <sheetName val="Hay_Guide_Charts_Notes26"/>
      <sheetName val="trf_ns_0426"/>
      <sheetName val="SL1006_(IDR)26"/>
      <sheetName val="trf_multiple26"/>
      <sheetName val="4_1_Placement_w_o_b26"/>
      <sheetName val="tabel_perkiraan26"/>
      <sheetName val="trfakt_sgl26"/>
      <sheetName val="trf_multiple_dnrks26"/>
      <sheetName val="SL1006_(VLS)26"/>
      <sheetName val="Irregular_Income26"/>
      <sheetName val="FE-1770_P126"/>
      <sheetName val="Benefit_Factors26"/>
      <sheetName val="Marshal_(2)26"/>
      <sheetName val="KKP_2126"/>
      <sheetName val="tabel_masa_kerja26"/>
      <sheetName val="new_IFS_format26"/>
      <sheetName val="Art_2326"/>
      <sheetName val="MTD_Results26"/>
      <sheetName val="YTD_Results26"/>
      <sheetName val="A3-Dec_2012-ALN26"/>
      <sheetName val="chiet_tinh24"/>
      <sheetName val="NB_UNIT326"/>
      <sheetName val="Customize_Your_Purchase_Order24"/>
      <sheetName val="9E1_323"/>
      <sheetName val="1195_B123"/>
      <sheetName val="mgr_&amp;_staff26"/>
      <sheetName val="ShareCapital_26"/>
      <sheetName val="Level_1_&amp;_224"/>
      <sheetName val="JAN_200124"/>
      <sheetName val="Trading_Statement24"/>
      <sheetName val="Rincian_Iuran24"/>
      <sheetName val="Data_Rekon24"/>
      <sheetName val="Premi_Iuran24"/>
      <sheetName val="Slide_2223"/>
      <sheetName val="Data_WP23"/>
      <sheetName val="NY_ADMIN23"/>
      <sheetName val="SPI_GMBH23"/>
      <sheetName val="FA_sd_APRIL_0723"/>
      <sheetName val="tabel_nilai24"/>
      <sheetName val="AA_1_1_BNI24"/>
      <sheetName val="_SAF_0221"/>
      <sheetName val="UV_1021"/>
      <sheetName val="YTD_Resurts21"/>
      <sheetName val="TRF_15021"/>
      <sheetName val="Material_Bpn_jul'0721"/>
      <sheetName val="IMPUT_PENERIMAAN_BULK_WB21"/>
      <sheetName val="van_khuon21"/>
      <sheetName val="U2_221"/>
      <sheetName val="LINK_MOR21"/>
      <sheetName val="LINK_GAP21"/>
      <sheetName val="General_Info21"/>
      <sheetName val="Cost_Summary21"/>
      <sheetName val="SK_HTM21"/>
      <sheetName val="Entry__HTM21"/>
      <sheetName val="Cost_Analysis21"/>
      <sheetName val="Scenarios_and_Sensitivities22"/>
      <sheetName val="Global_Assumptions22"/>
      <sheetName val="F_2_WIP_CKP21"/>
      <sheetName val="F_2_1_CKP21"/>
      <sheetName val="1541020-House_Loan21"/>
      <sheetName val="RMS_FUNGSIONAL21"/>
      <sheetName val="RMS_-_STR_(2)21"/>
      <sheetName val="LIST__MESIN"/>
      <sheetName val="MAST_PROD"/>
      <sheetName val="LIS__PAKAI"/>
      <sheetName val="PART_&amp;_MAINT_"/>
      <sheetName val="STD__COST"/>
      <sheetName val="A_4_2"/>
      <sheetName val="A_4_3"/>
      <sheetName val="Letter_Form"/>
      <sheetName val="Sales_Report_MKTG"/>
      <sheetName val="U-3_1_1_telephone"/>
      <sheetName val="corp_tax"/>
      <sheetName val="Finance_Projection-07"/>
      <sheetName val="ah_sanitary"/>
      <sheetName val="03_Detailed"/>
      <sheetName val="01_Bid_Price_summary"/>
      <sheetName val="Permanent_info28"/>
      <sheetName val="Depreciation_&amp;_Peny_28"/>
      <sheetName val="PPh_21_Recon28"/>
      <sheetName val="fiscal_depr(E)28"/>
      <sheetName val="A_u_g28"/>
      <sheetName val="J_u_l28"/>
      <sheetName val="O_c_t28"/>
      <sheetName val="A_p_r28"/>
      <sheetName val="M_a_y28"/>
      <sheetName val="S_e_p28"/>
      <sheetName val="00_received_in_0128"/>
      <sheetName val="F_e_b28"/>
      <sheetName val="Per_GL_J_a_n28"/>
      <sheetName val="J_u_n28"/>
      <sheetName val="M_a_r28"/>
      <sheetName val="C1_NOV28"/>
      <sheetName val="jurnal-audit_228"/>
      <sheetName val="EXT_B328"/>
      <sheetName val="B2_128"/>
      <sheetName val="Main_table28"/>
      <sheetName val="Data_Per_wilayah_Vin_Code_20028"/>
      <sheetName val="Data_Per_wilayah28"/>
      <sheetName val="Print_AR28"/>
      <sheetName val="INDIRECT_DETAIL27"/>
      <sheetName val="DIRECT_COST27"/>
      <sheetName val="E4_1d28"/>
      <sheetName val="Prog_Imbalan28"/>
      <sheetName val="DES_0228"/>
      <sheetName val="Buku_Besar_128"/>
      <sheetName val="Pg7_428"/>
      <sheetName val="analisa_L-K28"/>
      <sheetName val="data_slip28"/>
      <sheetName val="Template_28"/>
      <sheetName val="jul05_ok27"/>
      <sheetName val="sept_05_dd27"/>
      <sheetName val="VAT_out28"/>
      <sheetName val="Danamon_LK28"/>
      <sheetName val="&quot;Outstanding_SO&quot;28"/>
      <sheetName val="Tax_Rate27"/>
      <sheetName val="SAP_PbT27"/>
      <sheetName val="TAX_SUMMARY28"/>
      <sheetName val="BSHO_Report27"/>
      <sheetName val="Check_Sheet27"/>
      <sheetName val="PLHO_Report27"/>
      <sheetName val="DFR_CT27"/>
      <sheetName val="Mkt_Total_by_Cat_B$27"/>
      <sheetName val="Mkt_Total_by_Cat_US$27"/>
      <sheetName val="N_Lead27"/>
      <sheetName val="N_3_127"/>
      <sheetName val="N_827"/>
      <sheetName val="N_927"/>
      <sheetName val="Assumption_&amp;_Result27"/>
      <sheetName val="Dec_08_-_Jan_09_(2)27"/>
      <sheetName val="AA_1_BNI27"/>
      <sheetName val="I_4_1_(2)27"/>
      <sheetName val="Hay_Guide_Charts_Notes27"/>
      <sheetName val="trf_ns_0427"/>
      <sheetName val="SL1006_(IDR)27"/>
      <sheetName val="trf_multiple27"/>
      <sheetName val="4_1_Placement_w_o_b27"/>
      <sheetName val="tabel_perkiraan27"/>
      <sheetName val="trfakt_sgl27"/>
      <sheetName val="trf_multiple_dnrks27"/>
      <sheetName val="SL1006_(VLS)27"/>
      <sheetName val="Irregular_Income27"/>
      <sheetName val="FE-1770_P127"/>
      <sheetName val="Benefit_Factors27"/>
      <sheetName val="Marshal_(2)27"/>
      <sheetName val="KKP_2127"/>
      <sheetName val="tabel_masa_kerja27"/>
      <sheetName val="new_IFS_format27"/>
      <sheetName val="Art_2327"/>
      <sheetName val="MTD_Results27"/>
      <sheetName val="YTD_Results27"/>
      <sheetName val="A3-Dec_2012-ALN27"/>
      <sheetName val="chiet_tinh25"/>
      <sheetName val="NB_UNIT327"/>
      <sheetName val="Customize_Your_Purchase_Order25"/>
      <sheetName val="9E1_324"/>
      <sheetName val="1195_B124"/>
      <sheetName val="mgr_&amp;_staff27"/>
      <sheetName val="ShareCapital_27"/>
      <sheetName val="Level_1_&amp;_225"/>
      <sheetName val="JAN_200125"/>
      <sheetName val="Trading_Statement25"/>
      <sheetName val="Rincian_Iuran25"/>
      <sheetName val="Data_Rekon25"/>
      <sheetName val="Premi_Iuran25"/>
      <sheetName val="Slide_2224"/>
      <sheetName val="Data_WP24"/>
      <sheetName val="NY_ADMIN24"/>
      <sheetName val="SPI_GMBH24"/>
      <sheetName val="FA_sd_APRIL_0724"/>
      <sheetName val="tabel_nilai25"/>
      <sheetName val="AA_1_1_BNI25"/>
      <sheetName val="_SAF_0222"/>
      <sheetName val="UV_1022"/>
      <sheetName val="YTD_Resurts22"/>
      <sheetName val="TRF_15022"/>
      <sheetName val="Material_Bpn_jul'0722"/>
      <sheetName val="IMPUT_PENERIMAAN_BULK_WB22"/>
      <sheetName val="van_khuon22"/>
      <sheetName val="U2_222"/>
      <sheetName val="LINK_MOR22"/>
      <sheetName val="LINK_GAP22"/>
      <sheetName val="General_Info22"/>
      <sheetName val="Cost_Summary22"/>
      <sheetName val="SK_HTM22"/>
      <sheetName val="Entry__HTM22"/>
      <sheetName val="Cost_Analysis22"/>
      <sheetName val="Scenarios_and_Sensitivities23"/>
      <sheetName val="Global_Assumptions23"/>
      <sheetName val="F_2_WIP_CKP22"/>
      <sheetName val="F_2_1_CKP22"/>
      <sheetName val="1541020-House_Loan22"/>
      <sheetName val="RMS_FUNGSIONAL22"/>
      <sheetName val="RMS_-_STR_(2)22"/>
      <sheetName val="LIST__MESIN1"/>
      <sheetName val="MAST_PROD1"/>
      <sheetName val="LIS__PAKAI1"/>
      <sheetName val="PART_&amp;_MAINT_1"/>
      <sheetName val="STD__COST1"/>
      <sheetName val="A_4_21"/>
      <sheetName val="A_4_31"/>
      <sheetName val="Letter_Form1"/>
      <sheetName val="Sales_Report_MKTG1"/>
      <sheetName val="U-3_1_1_telephone1"/>
      <sheetName val="corp_tax1"/>
      <sheetName val="Finance_Projection-071"/>
      <sheetName val="ah_sanitary1"/>
      <sheetName val="03_Detailed1"/>
      <sheetName val="01_Bid_Price_summary1"/>
      <sheetName val="Permanent_info30"/>
      <sheetName val="Depreciation_&amp;_Peny_30"/>
      <sheetName val="PPh_21_Recon30"/>
      <sheetName val="fiscal_depr(E)30"/>
      <sheetName val="A_u_g30"/>
      <sheetName val="J_u_l30"/>
      <sheetName val="O_c_t30"/>
      <sheetName val="A_p_r30"/>
      <sheetName val="M_a_y30"/>
      <sheetName val="S_e_p30"/>
      <sheetName val="00_received_in_0130"/>
      <sheetName val="F_e_b30"/>
      <sheetName val="Per_GL_J_a_n30"/>
      <sheetName val="J_u_n30"/>
      <sheetName val="M_a_r30"/>
      <sheetName val="C1_NOV30"/>
      <sheetName val="jurnal-audit_230"/>
      <sheetName val="EXT_B330"/>
      <sheetName val="B2_130"/>
      <sheetName val="Main_table30"/>
      <sheetName val="Data_Per_wilayah_Vin_Code_20030"/>
      <sheetName val="Data_Per_wilayah30"/>
      <sheetName val="Print_AR30"/>
      <sheetName val="INDIRECT_DETAIL29"/>
      <sheetName val="DIRECT_COST29"/>
      <sheetName val="E4_1d30"/>
      <sheetName val="Prog_Imbalan30"/>
      <sheetName val="DES_0230"/>
      <sheetName val="Buku_Besar_130"/>
      <sheetName val="Pg7_430"/>
      <sheetName val="analisa_L-K30"/>
      <sheetName val="data_slip30"/>
      <sheetName val="Template_30"/>
      <sheetName val="jul05_ok29"/>
      <sheetName val="sept_05_dd29"/>
      <sheetName val="VAT_out30"/>
      <sheetName val="Danamon_LK30"/>
      <sheetName val="&quot;Outstanding_SO&quot;30"/>
      <sheetName val="Tax_Rate29"/>
      <sheetName val="SAP_PbT29"/>
      <sheetName val="TAX_SUMMARY30"/>
      <sheetName val="BSHO_Report29"/>
      <sheetName val="Check_Sheet29"/>
      <sheetName val="PLHO_Report29"/>
      <sheetName val="DFR_CT29"/>
      <sheetName val="Mkt_Total_by_Cat_B$29"/>
      <sheetName val="Mkt_Total_by_Cat_US$29"/>
      <sheetName val="N_Lead29"/>
      <sheetName val="N_3_129"/>
      <sheetName val="N_829"/>
      <sheetName val="N_929"/>
      <sheetName val="Assumption_&amp;_Result29"/>
      <sheetName val="Dec_08_-_Jan_09_(2)29"/>
      <sheetName val="AA_1_BNI29"/>
      <sheetName val="I_4_1_(2)29"/>
      <sheetName val="Hay_Guide_Charts_Notes29"/>
      <sheetName val="trf_ns_0429"/>
      <sheetName val="SL1006_(IDR)29"/>
      <sheetName val="trf_multiple29"/>
      <sheetName val="4_1_Placement_w_o_b29"/>
      <sheetName val="tabel_perkiraan29"/>
      <sheetName val="trfakt_sgl29"/>
      <sheetName val="trf_multiple_dnrks29"/>
      <sheetName val="SL1006_(VLS)29"/>
      <sheetName val="Irregular_Income29"/>
      <sheetName val="FE-1770_P129"/>
      <sheetName val="Benefit_Factors29"/>
      <sheetName val="Marshal_(2)29"/>
      <sheetName val="KKP_2129"/>
      <sheetName val="tabel_masa_kerja29"/>
      <sheetName val="new_IFS_format29"/>
      <sheetName val="Art_2329"/>
      <sheetName val="MTD_Results29"/>
      <sheetName val="YTD_Results29"/>
      <sheetName val="A3-Dec_2012-ALN29"/>
      <sheetName val="chiet_tinh27"/>
      <sheetName val="NB_UNIT329"/>
      <sheetName val="Customize_Your_Purchase_Order27"/>
      <sheetName val="9E1_326"/>
      <sheetName val="1195_B126"/>
      <sheetName val="mgr_&amp;_staff29"/>
      <sheetName val="ShareCapital_29"/>
      <sheetName val="Level_1_&amp;_227"/>
      <sheetName val="JAN_200127"/>
      <sheetName val="Trading_Statement27"/>
      <sheetName val="Rincian_Iuran27"/>
      <sheetName val="Data_Rekon27"/>
      <sheetName val="Premi_Iuran27"/>
      <sheetName val="Slide_2226"/>
      <sheetName val="Data_WP26"/>
      <sheetName val="NY_ADMIN26"/>
      <sheetName val="SPI_GMBH26"/>
      <sheetName val="FA_sd_APRIL_0726"/>
      <sheetName val="tabel_nilai27"/>
      <sheetName val="AA_1_1_BNI27"/>
      <sheetName val="_SAF_0224"/>
      <sheetName val="UV_1024"/>
      <sheetName val="YTD_Resurts24"/>
      <sheetName val="TRF_15024"/>
      <sheetName val="Material_Bpn_jul'0724"/>
      <sheetName val="IMPUT_PENERIMAAN_BULK_WB24"/>
      <sheetName val="van_khuon24"/>
      <sheetName val="U2_224"/>
      <sheetName val="LINK_MOR24"/>
      <sheetName val="LINK_GAP24"/>
      <sheetName val="General_Info24"/>
      <sheetName val="Cost_Summary24"/>
      <sheetName val="SK_HTM24"/>
      <sheetName val="Entry__HTM24"/>
      <sheetName val="Cost_Analysis24"/>
      <sheetName val="Scenarios_and_Sensitivities25"/>
      <sheetName val="Global_Assumptions25"/>
      <sheetName val="F_2_WIP_CKP24"/>
      <sheetName val="F_2_1_CKP24"/>
      <sheetName val="1541020-House_Loan24"/>
      <sheetName val="RMS_FUNGSIONAL24"/>
      <sheetName val="RMS_-_STR_(2)24"/>
      <sheetName val="LIST__MESIN3"/>
      <sheetName val="MAST_PROD3"/>
      <sheetName val="LIS__PAKAI3"/>
      <sheetName val="PART_&amp;_MAINT_3"/>
      <sheetName val="STD__COST3"/>
      <sheetName val="movement&amp;add_test3"/>
      <sheetName val="A_4_23"/>
      <sheetName val="A_4_33"/>
      <sheetName val="Letter_Form3"/>
      <sheetName val="Sales_Report_MKTG3"/>
      <sheetName val="U-3_1_1_telephone3"/>
      <sheetName val="corp_tax3"/>
      <sheetName val="HPP_PER_BULAN3"/>
      <sheetName val="Finance_Projection-073"/>
      <sheetName val="ah_sanitary3"/>
      <sheetName val="03_Detailed3"/>
      <sheetName val="01_Bid_Price_summary3"/>
      <sheetName val="Permanent_info29"/>
      <sheetName val="Depreciation_&amp;_Peny_29"/>
      <sheetName val="PPh_21_Recon29"/>
      <sheetName val="fiscal_depr(E)29"/>
      <sheetName val="A_u_g29"/>
      <sheetName val="J_u_l29"/>
      <sheetName val="O_c_t29"/>
      <sheetName val="A_p_r29"/>
      <sheetName val="M_a_y29"/>
      <sheetName val="S_e_p29"/>
      <sheetName val="00_received_in_0129"/>
      <sheetName val="F_e_b29"/>
      <sheetName val="Per_GL_J_a_n29"/>
      <sheetName val="J_u_n29"/>
      <sheetName val="M_a_r29"/>
      <sheetName val="C1_NOV29"/>
      <sheetName val="jurnal-audit_229"/>
      <sheetName val="EXT_B329"/>
      <sheetName val="B2_129"/>
      <sheetName val="Main_table29"/>
      <sheetName val="Data_Per_wilayah_Vin_Code_20029"/>
      <sheetName val="Data_Per_wilayah29"/>
      <sheetName val="Print_AR29"/>
      <sheetName val="INDIRECT_DETAIL28"/>
      <sheetName val="DIRECT_COST28"/>
      <sheetName val="E4_1d29"/>
      <sheetName val="Prog_Imbalan29"/>
      <sheetName val="DES_0229"/>
      <sheetName val="Buku_Besar_129"/>
      <sheetName val="Pg7_429"/>
      <sheetName val="analisa_L-K29"/>
      <sheetName val="data_slip29"/>
      <sheetName val="Template_29"/>
      <sheetName val="jul05_ok28"/>
      <sheetName val="sept_05_dd28"/>
      <sheetName val="VAT_out29"/>
      <sheetName val="Danamon_LK29"/>
      <sheetName val="&quot;Outstanding_SO&quot;29"/>
      <sheetName val="Tax_Rate28"/>
      <sheetName val="SAP_PbT28"/>
      <sheetName val="TAX_SUMMARY29"/>
      <sheetName val="BSHO_Report28"/>
      <sheetName val="Check_Sheet28"/>
      <sheetName val="PLHO_Report28"/>
      <sheetName val="DFR_CT28"/>
      <sheetName val="Mkt_Total_by_Cat_B$28"/>
      <sheetName val="Mkt_Total_by_Cat_US$28"/>
      <sheetName val="N_Lead28"/>
      <sheetName val="N_3_128"/>
      <sheetName val="N_828"/>
      <sheetName val="N_928"/>
      <sheetName val="Assumption_&amp;_Result28"/>
      <sheetName val="Dec_08_-_Jan_09_(2)28"/>
      <sheetName val="AA_1_BNI28"/>
      <sheetName val="I_4_1_(2)28"/>
      <sheetName val="Hay_Guide_Charts_Notes28"/>
      <sheetName val="trf_ns_0428"/>
      <sheetName val="SL1006_(IDR)28"/>
      <sheetName val="trf_multiple28"/>
      <sheetName val="4_1_Placement_w_o_b28"/>
      <sheetName val="tabel_perkiraan28"/>
      <sheetName val="trfakt_sgl28"/>
      <sheetName val="trf_multiple_dnrks28"/>
      <sheetName val="SL1006_(VLS)28"/>
      <sheetName val="Irregular_Income28"/>
      <sheetName val="FE-1770_P128"/>
      <sheetName val="Benefit_Factors28"/>
      <sheetName val="Marshal_(2)28"/>
      <sheetName val="KKP_2128"/>
      <sheetName val="tabel_masa_kerja28"/>
      <sheetName val="new_IFS_format28"/>
      <sheetName val="Art_2328"/>
      <sheetName val="MTD_Results28"/>
      <sheetName val="YTD_Results28"/>
      <sheetName val="A3-Dec_2012-ALN28"/>
      <sheetName val="chiet_tinh26"/>
      <sheetName val="NB_UNIT328"/>
      <sheetName val="Customize_Your_Purchase_Order26"/>
      <sheetName val="9E1_325"/>
      <sheetName val="1195_B125"/>
      <sheetName val="mgr_&amp;_staff28"/>
      <sheetName val="ShareCapital_28"/>
      <sheetName val="Level_1_&amp;_226"/>
      <sheetName val="JAN_200126"/>
      <sheetName val="Trading_Statement26"/>
      <sheetName val="Rincian_Iuran26"/>
      <sheetName val="Data_Rekon26"/>
      <sheetName val="Premi_Iuran26"/>
      <sheetName val="Slide_2225"/>
      <sheetName val="Data_WP25"/>
      <sheetName val="NY_ADMIN25"/>
      <sheetName val="SPI_GMBH25"/>
      <sheetName val="FA_sd_APRIL_0725"/>
      <sheetName val="tabel_nilai26"/>
      <sheetName val="AA_1_1_BNI26"/>
      <sheetName val="_SAF_0223"/>
      <sheetName val="UV_1023"/>
      <sheetName val="YTD_Resurts23"/>
      <sheetName val="TRF_15023"/>
      <sheetName val="Material_Bpn_jul'0723"/>
      <sheetName val="IMPUT_PENERIMAAN_BULK_WB23"/>
      <sheetName val="van_khuon23"/>
      <sheetName val="U2_223"/>
      <sheetName val="LINK_MOR23"/>
      <sheetName val="LINK_GAP23"/>
      <sheetName val="General_Info23"/>
      <sheetName val="Cost_Summary23"/>
      <sheetName val="SK_HTM23"/>
      <sheetName val="Entry__HTM23"/>
      <sheetName val="Cost_Analysis23"/>
      <sheetName val="Scenarios_and_Sensitivities24"/>
      <sheetName val="Global_Assumptions24"/>
      <sheetName val="F_2_WIP_CKP23"/>
      <sheetName val="F_2_1_CKP23"/>
      <sheetName val="1541020-House_Loan23"/>
      <sheetName val="RMS_FUNGSIONAL23"/>
      <sheetName val="RMS_-_STR_(2)23"/>
      <sheetName val="LIST__MESIN2"/>
      <sheetName val="MAST_PROD2"/>
      <sheetName val="LIS__PAKAI2"/>
      <sheetName val="PART_&amp;_MAINT_2"/>
      <sheetName val="STD__COST2"/>
      <sheetName val="movement&amp;add_test2"/>
      <sheetName val="A_4_22"/>
      <sheetName val="A_4_32"/>
      <sheetName val="Letter_Form2"/>
      <sheetName val="Sales_Report_MKTG2"/>
      <sheetName val="U-3_1_1_telephone2"/>
      <sheetName val="corp_tax2"/>
      <sheetName val="Finance_Projection-072"/>
      <sheetName val="ah_sanitary2"/>
      <sheetName val="03_Detailed2"/>
      <sheetName val="01_Bid_Price_summary2"/>
      <sheetName val="Permanent_info31"/>
      <sheetName val="Depreciation_&amp;_Peny_31"/>
      <sheetName val="PPh_21_Recon31"/>
      <sheetName val="fiscal_depr(E)31"/>
      <sheetName val="A_u_g31"/>
      <sheetName val="J_u_l31"/>
      <sheetName val="O_c_t31"/>
      <sheetName val="A_p_r31"/>
      <sheetName val="M_a_y31"/>
      <sheetName val="S_e_p31"/>
      <sheetName val="00_received_in_0131"/>
      <sheetName val="F_e_b31"/>
      <sheetName val="Per_GL_J_a_n31"/>
      <sheetName val="J_u_n31"/>
      <sheetName val="M_a_r31"/>
      <sheetName val="C1_NOV31"/>
      <sheetName val="jurnal-audit_231"/>
      <sheetName val="EXT_B331"/>
      <sheetName val="B2_131"/>
      <sheetName val="Main_table31"/>
      <sheetName val="Data_Per_wilayah_Vin_Code_20031"/>
      <sheetName val="Data_Per_wilayah31"/>
      <sheetName val="Print_AR31"/>
      <sheetName val="INDIRECT_DETAIL30"/>
      <sheetName val="DIRECT_COST30"/>
      <sheetName val="E4_1d31"/>
      <sheetName val="Prog_Imbalan31"/>
      <sheetName val="DES_0231"/>
      <sheetName val="Buku_Besar_131"/>
      <sheetName val="Pg7_431"/>
      <sheetName val="analisa_L-K31"/>
      <sheetName val="data_slip31"/>
      <sheetName val="Template_31"/>
      <sheetName val="jul05_ok30"/>
      <sheetName val="sept_05_dd30"/>
      <sheetName val="VAT_out31"/>
      <sheetName val="Danamon_LK31"/>
      <sheetName val="&quot;Outstanding_SO&quot;31"/>
      <sheetName val="Tax_Rate30"/>
      <sheetName val="SAP_PbT30"/>
      <sheetName val="TAX_SUMMARY31"/>
      <sheetName val="BSHO_Report30"/>
      <sheetName val="Check_Sheet30"/>
      <sheetName val="PLHO_Report30"/>
      <sheetName val="DFR_CT30"/>
      <sheetName val="Mkt_Total_by_Cat_B$30"/>
      <sheetName val="Mkt_Total_by_Cat_US$30"/>
      <sheetName val="N_Lead30"/>
      <sheetName val="N_3_130"/>
      <sheetName val="N_830"/>
      <sheetName val="N_930"/>
      <sheetName val="Assumption_&amp;_Result30"/>
      <sheetName val="Dec_08_-_Jan_09_(2)30"/>
      <sheetName val="AA_1_BNI30"/>
      <sheetName val="I_4_1_(2)30"/>
      <sheetName val="Hay_Guide_Charts_Notes30"/>
      <sheetName val="trf_ns_0430"/>
      <sheetName val="SL1006_(IDR)30"/>
      <sheetName val="trf_multiple30"/>
      <sheetName val="4_1_Placement_w_o_b30"/>
      <sheetName val="tabel_perkiraan30"/>
      <sheetName val="trfakt_sgl30"/>
      <sheetName val="trf_multiple_dnrks30"/>
      <sheetName val="SL1006_(VLS)30"/>
      <sheetName val="Irregular_Income30"/>
      <sheetName val="FE-1770_P130"/>
      <sheetName val="Benefit_Factors30"/>
      <sheetName val="Marshal_(2)30"/>
      <sheetName val="KKP_2130"/>
      <sheetName val="tabel_masa_kerja30"/>
      <sheetName val="new_IFS_format30"/>
      <sheetName val="Art_2330"/>
      <sheetName val="MTD_Results30"/>
      <sheetName val="YTD_Results30"/>
      <sheetName val="A3-Dec_2012-ALN30"/>
      <sheetName val="chiet_tinh28"/>
      <sheetName val="NB_UNIT330"/>
      <sheetName val="Customize_Your_Purchase_Order28"/>
      <sheetName val="9E1_327"/>
      <sheetName val="1195_B127"/>
      <sheetName val="mgr_&amp;_staff30"/>
      <sheetName val="ShareCapital_30"/>
      <sheetName val="Level_1_&amp;_228"/>
      <sheetName val="JAN_200128"/>
      <sheetName val="Trading_Statement28"/>
      <sheetName val="Rincian_Iuran28"/>
      <sheetName val="Data_Rekon28"/>
      <sheetName val="Premi_Iuran28"/>
      <sheetName val="Slide_2227"/>
      <sheetName val="Data_WP27"/>
      <sheetName val="NY_ADMIN27"/>
      <sheetName val="SPI_GMBH27"/>
      <sheetName val="FA_sd_APRIL_0727"/>
      <sheetName val="tabel_nilai28"/>
      <sheetName val="AA_1_1_BNI28"/>
      <sheetName val="_SAF_0225"/>
      <sheetName val="UV_1025"/>
      <sheetName val="YTD_Resurts25"/>
      <sheetName val="TRF_15025"/>
      <sheetName val="Material_Bpn_jul'0725"/>
      <sheetName val="IMPUT_PENERIMAAN_BULK_WB25"/>
      <sheetName val="van_khuon25"/>
      <sheetName val="U2_225"/>
      <sheetName val="LINK_MOR25"/>
      <sheetName val="LINK_GAP25"/>
      <sheetName val="General_Info25"/>
      <sheetName val="Cost_Summary25"/>
      <sheetName val="SK_HTM25"/>
      <sheetName val="Entry__HTM25"/>
      <sheetName val="Cost_Analysis25"/>
      <sheetName val="Scenarios_and_Sensitivities26"/>
      <sheetName val="Global_Assumptions26"/>
      <sheetName val="F_2_WIP_CKP25"/>
      <sheetName val="F_2_1_CKP25"/>
      <sheetName val="1541020-House_Loan25"/>
      <sheetName val="RMS_FUNGSIONAL25"/>
      <sheetName val="RMS_-_STR_(2)25"/>
      <sheetName val="LIST__MESIN4"/>
      <sheetName val="MAST_PROD4"/>
      <sheetName val="LIS__PAKAI4"/>
      <sheetName val="PART_&amp;_MAINT_4"/>
      <sheetName val="STD__COST4"/>
      <sheetName val="movement&amp;add_test4"/>
      <sheetName val="A_4_24"/>
      <sheetName val="A_4_34"/>
      <sheetName val="Letter_Form4"/>
      <sheetName val="Sales_Report_MKTG4"/>
      <sheetName val="U-3_1_1_telephone4"/>
      <sheetName val="corp_tax4"/>
      <sheetName val="HPP_PER_BULAN4"/>
      <sheetName val="Finance_Projection-074"/>
      <sheetName val="ah_sanitary4"/>
      <sheetName val="03_Detailed4"/>
      <sheetName val="01_Bid_Price_summary4"/>
      <sheetName val="Permanent_info34"/>
      <sheetName val="Depreciation_&amp;_Peny_34"/>
      <sheetName val="PPh_21_Recon34"/>
      <sheetName val="fiscal_depr(E)34"/>
      <sheetName val="A_u_g34"/>
      <sheetName val="J_u_l34"/>
      <sheetName val="O_c_t34"/>
      <sheetName val="A_p_r34"/>
      <sheetName val="M_a_y34"/>
      <sheetName val="S_e_p34"/>
      <sheetName val="00_received_in_0134"/>
      <sheetName val="F_e_b34"/>
      <sheetName val="Per_GL_J_a_n34"/>
      <sheetName val="J_u_n34"/>
      <sheetName val="M_a_r34"/>
      <sheetName val="C1_NOV34"/>
      <sheetName val="jurnal-audit_234"/>
      <sheetName val="EXT_B334"/>
      <sheetName val="B2_134"/>
      <sheetName val="Main_table34"/>
      <sheetName val="Data_Per_wilayah_Vin_Code_20034"/>
      <sheetName val="Data_Per_wilayah34"/>
      <sheetName val="Print_AR34"/>
      <sheetName val="INDIRECT_DETAIL33"/>
      <sheetName val="DIRECT_COST33"/>
      <sheetName val="E4_1d34"/>
      <sheetName val="Prog_Imbalan34"/>
      <sheetName val="DES_0234"/>
      <sheetName val="Buku_Besar_134"/>
      <sheetName val="Pg7_434"/>
      <sheetName val="analisa_L-K34"/>
      <sheetName val="data_slip34"/>
      <sheetName val="Template_34"/>
      <sheetName val="jul05_ok33"/>
      <sheetName val="sept_05_dd33"/>
      <sheetName val="VAT_out34"/>
      <sheetName val="Danamon_LK34"/>
      <sheetName val="&quot;Outstanding_SO&quot;34"/>
      <sheetName val="Tax_Rate33"/>
      <sheetName val="SAP_PbT33"/>
      <sheetName val="TAX_SUMMARY34"/>
      <sheetName val="BSHO_Report33"/>
      <sheetName val="Check_Sheet33"/>
      <sheetName val="PLHO_Report33"/>
      <sheetName val="DFR_CT33"/>
      <sheetName val="Mkt_Total_by_Cat_B$33"/>
      <sheetName val="Mkt_Total_by_Cat_US$33"/>
      <sheetName val="N_Lead33"/>
      <sheetName val="N_3_133"/>
      <sheetName val="N_833"/>
      <sheetName val="N_933"/>
      <sheetName val="Assumption_&amp;_Result33"/>
      <sheetName val="Dec_08_-_Jan_09_(2)33"/>
      <sheetName val="AA_1_BNI33"/>
      <sheetName val="I_4_1_(2)33"/>
      <sheetName val="Hay_Guide_Charts_Notes33"/>
      <sheetName val="trf_ns_0433"/>
      <sheetName val="SL1006_(IDR)33"/>
      <sheetName val="trf_multiple33"/>
      <sheetName val="4_1_Placement_w_o_b33"/>
      <sheetName val="tabel_perkiraan33"/>
      <sheetName val="trfakt_sgl33"/>
      <sheetName val="trf_multiple_dnrks33"/>
      <sheetName val="SL1006_(VLS)33"/>
      <sheetName val="Irregular_Income33"/>
      <sheetName val="FE-1770_P133"/>
      <sheetName val="Benefit_Factors33"/>
      <sheetName val="Marshal_(2)33"/>
      <sheetName val="KKP_2133"/>
      <sheetName val="tabel_masa_kerja33"/>
      <sheetName val="new_IFS_format33"/>
      <sheetName val="Art_2333"/>
      <sheetName val="MTD_Results33"/>
      <sheetName val="YTD_Results33"/>
      <sheetName val="A3-Dec_2012-ALN33"/>
      <sheetName val="chiet_tinh31"/>
      <sheetName val="NB_UNIT333"/>
      <sheetName val="Customize_Your_Purchase_Order31"/>
      <sheetName val="9E1_330"/>
      <sheetName val="1195_B130"/>
      <sheetName val="mgr_&amp;_staff33"/>
      <sheetName val="ShareCapital_33"/>
      <sheetName val="Level_1_&amp;_231"/>
      <sheetName val="JAN_200131"/>
      <sheetName val="Trading_Statement31"/>
      <sheetName val="Rincian_Iuran31"/>
      <sheetName val="Data_Rekon31"/>
      <sheetName val="Premi_Iuran31"/>
      <sheetName val="Slide_2230"/>
      <sheetName val="Data_WP30"/>
      <sheetName val="NY_ADMIN30"/>
      <sheetName val="SPI_GMBH30"/>
      <sheetName val="FA_sd_APRIL_0730"/>
      <sheetName val="tabel_nilai31"/>
      <sheetName val="AA_1_1_BNI31"/>
      <sheetName val="_SAF_0228"/>
      <sheetName val="UV_1028"/>
      <sheetName val="YTD_Resurts28"/>
      <sheetName val="TRF_15028"/>
      <sheetName val="Material_Bpn_jul'0728"/>
      <sheetName val="IMPUT_PENERIMAAN_BULK_WB28"/>
      <sheetName val="van_khuon28"/>
      <sheetName val="U2_228"/>
      <sheetName val="LINK_MOR28"/>
      <sheetName val="LINK_GAP28"/>
      <sheetName val="General_Info28"/>
      <sheetName val="Cost_Summary28"/>
      <sheetName val="SK_HTM28"/>
      <sheetName val="Entry__HTM28"/>
      <sheetName val="Cost_Analysis28"/>
      <sheetName val="Scenarios_and_Sensitivities29"/>
      <sheetName val="Global_Assumptions29"/>
      <sheetName val="F_2_WIP_CKP28"/>
      <sheetName val="F_2_1_CKP28"/>
      <sheetName val="1541020-House_Loan28"/>
      <sheetName val="RMS_FUNGSIONAL28"/>
      <sheetName val="RMS_-_STR_(2)28"/>
      <sheetName val="LIST__MESIN7"/>
      <sheetName val="MAST_PROD7"/>
      <sheetName val="LIS__PAKAI7"/>
      <sheetName val="PART_&amp;_MAINT_7"/>
      <sheetName val="STD__COST7"/>
      <sheetName val="movement&amp;add_test7"/>
      <sheetName val="A_4_27"/>
      <sheetName val="A_4_37"/>
      <sheetName val="Letter_Form7"/>
      <sheetName val="Sales_Report_MKTG7"/>
      <sheetName val="U-3_1_1_telephone7"/>
      <sheetName val="corp_tax7"/>
      <sheetName val="HPP_PER_BULAN7"/>
      <sheetName val="Finance_Projection-077"/>
      <sheetName val="ah_sanitary7"/>
      <sheetName val="03_Detailed7"/>
      <sheetName val="01_Bid_Price_summary7"/>
      <sheetName val="Permanent_info32"/>
      <sheetName val="Depreciation_&amp;_Peny_32"/>
      <sheetName val="PPh_21_Recon32"/>
      <sheetName val="fiscal_depr(E)32"/>
      <sheetName val="A_u_g32"/>
      <sheetName val="J_u_l32"/>
      <sheetName val="O_c_t32"/>
      <sheetName val="A_p_r32"/>
      <sheetName val="M_a_y32"/>
      <sheetName val="S_e_p32"/>
      <sheetName val="00_received_in_0132"/>
      <sheetName val="F_e_b32"/>
      <sheetName val="Per_GL_J_a_n32"/>
      <sheetName val="J_u_n32"/>
      <sheetName val="M_a_r32"/>
      <sheetName val="C1_NOV32"/>
      <sheetName val="jurnal-audit_232"/>
      <sheetName val="EXT_B332"/>
      <sheetName val="B2_132"/>
      <sheetName val="Main_table32"/>
      <sheetName val="Data_Per_wilayah_Vin_Code_20032"/>
      <sheetName val="Data_Per_wilayah32"/>
      <sheetName val="Print_AR32"/>
      <sheetName val="INDIRECT_DETAIL31"/>
      <sheetName val="DIRECT_COST31"/>
      <sheetName val="E4_1d32"/>
      <sheetName val="Prog_Imbalan32"/>
      <sheetName val="DES_0232"/>
      <sheetName val="Buku_Besar_132"/>
      <sheetName val="Pg7_432"/>
      <sheetName val="analisa_L-K32"/>
      <sheetName val="data_slip32"/>
      <sheetName val="Template_32"/>
      <sheetName val="jul05_ok31"/>
      <sheetName val="sept_05_dd31"/>
      <sheetName val="VAT_out32"/>
      <sheetName val="Danamon_LK32"/>
      <sheetName val="&quot;Outstanding_SO&quot;32"/>
      <sheetName val="Tax_Rate31"/>
      <sheetName val="SAP_PbT31"/>
      <sheetName val="TAX_SUMMARY32"/>
      <sheetName val="BSHO_Report31"/>
      <sheetName val="Check_Sheet31"/>
      <sheetName val="PLHO_Report31"/>
      <sheetName val="DFR_CT31"/>
      <sheetName val="Mkt_Total_by_Cat_B$31"/>
      <sheetName val="Mkt_Total_by_Cat_US$31"/>
      <sheetName val="N_Lead31"/>
      <sheetName val="N_3_131"/>
      <sheetName val="N_831"/>
      <sheetName val="N_931"/>
      <sheetName val="Assumption_&amp;_Result31"/>
      <sheetName val="Dec_08_-_Jan_09_(2)31"/>
      <sheetName val="AA_1_BNI31"/>
      <sheetName val="I_4_1_(2)31"/>
      <sheetName val="Hay_Guide_Charts_Notes31"/>
      <sheetName val="trf_ns_0431"/>
      <sheetName val="SL1006_(IDR)31"/>
      <sheetName val="trf_multiple31"/>
      <sheetName val="4_1_Placement_w_o_b31"/>
      <sheetName val="tabel_perkiraan31"/>
      <sheetName val="trfakt_sgl31"/>
      <sheetName val="trf_multiple_dnrks31"/>
      <sheetName val="SL1006_(VLS)31"/>
      <sheetName val="Irregular_Income31"/>
      <sheetName val="FE-1770_P131"/>
      <sheetName val="Benefit_Factors31"/>
      <sheetName val="Marshal_(2)31"/>
      <sheetName val="KKP_2131"/>
      <sheetName val="tabel_masa_kerja31"/>
      <sheetName val="new_IFS_format31"/>
      <sheetName val="Art_2331"/>
      <sheetName val="MTD_Results31"/>
      <sheetName val="YTD_Results31"/>
      <sheetName val="A3-Dec_2012-ALN31"/>
      <sheetName val="chiet_tinh29"/>
      <sheetName val="NB_UNIT331"/>
      <sheetName val="Customize_Your_Purchase_Order29"/>
      <sheetName val="9E1_328"/>
      <sheetName val="1195_B128"/>
      <sheetName val="mgr_&amp;_staff31"/>
      <sheetName val="ShareCapital_31"/>
      <sheetName val="Level_1_&amp;_229"/>
      <sheetName val="JAN_200129"/>
      <sheetName val="Trading_Statement29"/>
      <sheetName val="Rincian_Iuran29"/>
      <sheetName val="Data_Rekon29"/>
      <sheetName val="Premi_Iuran29"/>
      <sheetName val="Slide_2228"/>
      <sheetName val="Data_WP28"/>
      <sheetName val="NY_ADMIN28"/>
      <sheetName val="SPI_GMBH28"/>
      <sheetName val="FA_sd_APRIL_0728"/>
      <sheetName val="tabel_nilai29"/>
      <sheetName val="AA_1_1_BNI29"/>
      <sheetName val="_SAF_0226"/>
      <sheetName val="UV_1026"/>
      <sheetName val="YTD_Resurts26"/>
      <sheetName val="TRF_15026"/>
      <sheetName val="Material_Bpn_jul'0726"/>
      <sheetName val="IMPUT_PENERIMAAN_BULK_WB26"/>
      <sheetName val="van_khuon26"/>
      <sheetName val="U2_226"/>
      <sheetName val="LINK_MOR26"/>
      <sheetName val="LINK_GAP26"/>
      <sheetName val="General_Info26"/>
      <sheetName val="Cost_Summary26"/>
      <sheetName val="SK_HTM26"/>
      <sheetName val="Entry__HTM26"/>
      <sheetName val="Cost_Analysis26"/>
      <sheetName val="Scenarios_and_Sensitivities27"/>
      <sheetName val="Global_Assumptions27"/>
      <sheetName val="F_2_WIP_CKP26"/>
      <sheetName val="F_2_1_CKP26"/>
      <sheetName val="1541020-House_Loan26"/>
      <sheetName val="RMS_FUNGSIONAL26"/>
      <sheetName val="RMS_-_STR_(2)26"/>
      <sheetName val="LIST__MESIN5"/>
      <sheetName val="MAST_PROD5"/>
      <sheetName val="LIS__PAKAI5"/>
      <sheetName val="PART_&amp;_MAINT_5"/>
      <sheetName val="STD__COST5"/>
      <sheetName val="movement&amp;add_test5"/>
      <sheetName val="A_4_25"/>
      <sheetName val="A_4_35"/>
      <sheetName val="Letter_Form5"/>
      <sheetName val="Sales_Report_MKTG5"/>
      <sheetName val="U-3_1_1_telephone5"/>
      <sheetName val="corp_tax5"/>
      <sheetName val="HPP_PER_BULAN5"/>
      <sheetName val="Finance_Projection-075"/>
      <sheetName val="ah_sanitary5"/>
      <sheetName val="03_Detailed5"/>
      <sheetName val="01_Bid_Price_summary5"/>
      <sheetName val="Permanent_info33"/>
      <sheetName val="Depreciation_&amp;_Peny_33"/>
      <sheetName val="PPh_21_Recon33"/>
      <sheetName val="fiscal_depr(E)33"/>
      <sheetName val="A_u_g33"/>
      <sheetName val="J_u_l33"/>
      <sheetName val="O_c_t33"/>
      <sheetName val="A_p_r33"/>
      <sheetName val="M_a_y33"/>
      <sheetName val="S_e_p33"/>
      <sheetName val="00_received_in_0133"/>
      <sheetName val="F_e_b33"/>
      <sheetName val="Per_GL_J_a_n33"/>
      <sheetName val="J_u_n33"/>
      <sheetName val="M_a_r33"/>
      <sheetName val="C1_NOV33"/>
      <sheetName val="jurnal-audit_233"/>
      <sheetName val="EXT_B333"/>
      <sheetName val="B2_133"/>
      <sheetName val="Main_table33"/>
      <sheetName val="Data_Per_wilayah_Vin_Code_20033"/>
      <sheetName val="Data_Per_wilayah33"/>
      <sheetName val="Print_AR33"/>
      <sheetName val="INDIRECT_DETAIL32"/>
      <sheetName val="DIRECT_COST32"/>
      <sheetName val="E4_1d33"/>
      <sheetName val="Prog_Imbalan33"/>
      <sheetName val="DES_0233"/>
      <sheetName val="Buku_Besar_133"/>
      <sheetName val="Pg7_433"/>
      <sheetName val="analisa_L-K33"/>
      <sheetName val="data_slip33"/>
      <sheetName val="Template_33"/>
      <sheetName val="jul05_ok32"/>
      <sheetName val="sept_05_dd32"/>
      <sheetName val="VAT_out33"/>
      <sheetName val="Danamon_LK33"/>
      <sheetName val="&quot;Outstanding_SO&quot;33"/>
      <sheetName val="Tax_Rate32"/>
      <sheetName val="SAP_PbT32"/>
      <sheetName val="TAX_SUMMARY33"/>
      <sheetName val="BSHO_Report32"/>
      <sheetName val="Check_Sheet32"/>
      <sheetName val="PLHO_Report32"/>
      <sheetName val="DFR_CT32"/>
      <sheetName val="Mkt_Total_by_Cat_B$32"/>
      <sheetName val="Mkt_Total_by_Cat_US$32"/>
      <sheetName val="N_Lead32"/>
      <sheetName val="N_3_132"/>
      <sheetName val="N_832"/>
      <sheetName val="N_932"/>
      <sheetName val="Assumption_&amp;_Result32"/>
      <sheetName val="Dec_08_-_Jan_09_(2)32"/>
      <sheetName val="AA_1_BNI32"/>
      <sheetName val="I_4_1_(2)32"/>
      <sheetName val="Hay_Guide_Charts_Notes32"/>
      <sheetName val="trf_ns_0432"/>
      <sheetName val="SL1006_(IDR)32"/>
      <sheetName val="trf_multiple32"/>
      <sheetName val="4_1_Placement_w_o_b32"/>
      <sheetName val="tabel_perkiraan32"/>
      <sheetName val="trfakt_sgl32"/>
      <sheetName val="trf_multiple_dnrks32"/>
      <sheetName val="SL1006_(VLS)32"/>
      <sheetName val="Irregular_Income32"/>
      <sheetName val="FE-1770_P132"/>
      <sheetName val="Benefit_Factors32"/>
      <sheetName val="Marshal_(2)32"/>
      <sheetName val="KKP_2132"/>
      <sheetName val="tabel_masa_kerja32"/>
      <sheetName val="new_IFS_format32"/>
      <sheetName val="Art_2332"/>
      <sheetName val="MTD_Results32"/>
      <sheetName val="YTD_Results32"/>
      <sheetName val="A3-Dec_2012-ALN32"/>
      <sheetName val="chiet_tinh30"/>
      <sheetName val="NB_UNIT332"/>
      <sheetName val="Customize_Your_Purchase_Order30"/>
      <sheetName val="9E1_329"/>
      <sheetName val="1195_B129"/>
      <sheetName val="mgr_&amp;_staff32"/>
      <sheetName val="ShareCapital_32"/>
      <sheetName val="Level_1_&amp;_230"/>
      <sheetName val="JAN_200130"/>
      <sheetName val="Trading_Statement30"/>
      <sheetName val="Rincian_Iuran30"/>
      <sheetName val="Data_Rekon30"/>
      <sheetName val="Premi_Iuran30"/>
      <sheetName val="Slide_2229"/>
      <sheetName val="Data_WP29"/>
      <sheetName val="NY_ADMIN29"/>
      <sheetName val="SPI_GMBH29"/>
      <sheetName val="FA_sd_APRIL_0729"/>
      <sheetName val="tabel_nilai30"/>
      <sheetName val="AA_1_1_BNI30"/>
      <sheetName val="_SAF_0227"/>
      <sheetName val="UV_1027"/>
      <sheetName val="YTD_Resurts27"/>
      <sheetName val="TRF_15027"/>
      <sheetName val="Material_Bpn_jul'0727"/>
      <sheetName val="IMPUT_PENERIMAAN_BULK_WB27"/>
      <sheetName val="van_khuon27"/>
      <sheetName val="U2_227"/>
      <sheetName val="LINK_MOR27"/>
      <sheetName val="LINK_GAP27"/>
      <sheetName val="General_Info27"/>
      <sheetName val="Cost_Summary27"/>
      <sheetName val="SK_HTM27"/>
      <sheetName val="Entry__HTM27"/>
      <sheetName val="Cost_Analysis27"/>
      <sheetName val="Scenarios_and_Sensitivities28"/>
      <sheetName val="Global_Assumptions28"/>
      <sheetName val="F_2_WIP_CKP27"/>
      <sheetName val="F_2_1_CKP27"/>
      <sheetName val="1541020-House_Loan27"/>
      <sheetName val="RMS_FUNGSIONAL27"/>
      <sheetName val="RMS_-_STR_(2)27"/>
      <sheetName val="LIST__MESIN6"/>
      <sheetName val="MAST_PROD6"/>
      <sheetName val="LIS__PAKAI6"/>
      <sheetName val="PART_&amp;_MAINT_6"/>
      <sheetName val="STD__COST6"/>
      <sheetName val="movement&amp;add_test6"/>
      <sheetName val="A_4_26"/>
      <sheetName val="A_4_36"/>
      <sheetName val="Letter_Form6"/>
      <sheetName val="Sales_Report_MKTG6"/>
      <sheetName val="U-3_1_1_telephone6"/>
      <sheetName val="corp_tax6"/>
      <sheetName val="HPP_PER_BULAN6"/>
      <sheetName val="Finance_Projection-076"/>
      <sheetName val="ah_sanitary6"/>
      <sheetName val="03_Detailed6"/>
      <sheetName val="01_Bid_Price_summary6"/>
      <sheetName val="Permanent_info38"/>
      <sheetName val="Depreciation_&amp;_Peny_38"/>
      <sheetName val="PPh_21_Recon38"/>
      <sheetName val="fiscal_depr(E)38"/>
      <sheetName val="A_u_g38"/>
      <sheetName val="J_u_l38"/>
      <sheetName val="O_c_t38"/>
      <sheetName val="A_p_r38"/>
      <sheetName val="M_a_y38"/>
      <sheetName val="S_e_p38"/>
      <sheetName val="00_received_in_0138"/>
      <sheetName val="F_e_b38"/>
      <sheetName val="Per_GL_J_a_n38"/>
      <sheetName val="J_u_n38"/>
      <sheetName val="M_a_r38"/>
      <sheetName val="C1_NOV38"/>
      <sheetName val="jurnal-audit_238"/>
      <sheetName val="EXT_B338"/>
      <sheetName val="B2_138"/>
      <sheetName val="Main_table38"/>
      <sheetName val="Data_Per_wilayah_Vin_Code_20038"/>
      <sheetName val="Data_Per_wilayah38"/>
      <sheetName val="Print_AR38"/>
      <sheetName val="INDIRECT_DETAIL37"/>
      <sheetName val="DIRECT_COST37"/>
      <sheetName val="E4_1d38"/>
      <sheetName val="Prog_Imbalan38"/>
      <sheetName val="DES_0238"/>
      <sheetName val="Buku_Besar_138"/>
      <sheetName val="Pg7_438"/>
      <sheetName val="analisa_L-K38"/>
      <sheetName val="data_slip38"/>
      <sheetName val="Template_38"/>
      <sheetName val="jul05_ok37"/>
      <sheetName val="sept_05_dd37"/>
      <sheetName val="VAT_out38"/>
      <sheetName val="Danamon_LK38"/>
      <sheetName val="&quot;Outstanding_SO&quot;38"/>
      <sheetName val="Tax_Rate37"/>
      <sheetName val="SAP_PbT37"/>
      <sheetName val="TAX_SUMMARY38"/>
      <sheetName val="BSHO_Report37"/>
      <sheetName val="Check_Sheet37"/>
      <sheetName val="PLHO_Report37"/>
      <sheetName val="DFR_CT37"/>
      <sheetName val="Mkt_Total_by_Cat_B$37"/>
      <sheetName val="Mkt_Total_by_Cat_US$37"/>
      <sheetName val="N_Lead37"/>
      <sheetName val="N_3_137"/>
      <sheetName val="N_837"/>
      <sheetName val="N_937"/>
      <sheetName val="Assumption_&amp;_Result37"/>
      <sheetName val="Dec_08_-_Jan_09_(2)37"/>
      <sheetName val="AA_1_BNI37"/>
      <sheetName val="I_4_1_(2)37"/>
      <sheetName val="Hay_Guide_Charts_Notes37"/>
      <sheetName val="trf_ns_0437"/>
      <sheetName val="SL1006_(IDR)37"/>
      <sheetName val="trf_multiple37"/>
      <sheetName val="4_1_Placement_w_o_b37"/>
      <sheetName val="tabel_perkiraan37"/>
      <sheetName val="trfakt_sgl37"/>
      <sheetName val="trf_multiple_dnrks37"/>
      <sheetName val="SL1006_(VLS)37"/>
      <sheetName val="Irregular_Income37"/>
      <sheetName val="FE-1770_P137"/>
      <sheetName val="Benefit_Factors37"/>
      <sheetName val="Marshal_(2)37"/>
      <sheetName val="KKP_2137"/>
      <sheetName val="tabel_masa_kerja37"/>
      <sheetName val="new_IFS_format37"/>
      <sheetName val="Art_2337"/>
      <sheetName val="MTD_Results37"/>
      <sheetName val="YTD_Results37"/>
      <sheetName val="A3-Dec_2012-ALN37"/>
      <sheetName val="chiet_tinh35"/>
      <sheetName val="NB_UNIT337"/>
      <sheetName val="Customize_Your_Purchase_Order35"/>
      <sheetName val="9E1_334"/>
      <sheetName val="1195_B134"/>
      <sheetName val="mgr_&amp;_staff37"/>
      <sheetName val="ShareCapital_37"/>
      <sheetName val="Level_1_&amp;_235"/>
      <sheetName val="JAN_200135"/>
      <sheetName val="Trading_Statement35"/>
      <sheetName val="Rincian_Iuran35"/>
      <sheetName val="Data_Rekon35"/>
      <sheetName val="Premi_Iuran35"/>
      <sheetName val="Slide_2234"/>
      <sheetName val="Data_WP34"/>
      <sheetName val="NY_ADMIN34"/>
      <sheetName val="SPI_GMBH34"/>
      <sheetName val="FA_sd_APRIL_0734"/>
      <sheetName val="tabel_nilai35"/>
      <sheetName val="AA_1_1_BNI35"/>
      <sheetName val="_SAF_0232"/>
      <sheetName val="UV_1032"/>
      <sheetName val="YTD_Resurts32"/>
      <sheetName val="TRF_15032"/>
      <sheetName val="Material_Bpn_jul'0732"/>
      <sheetName val="IMPUT_PENERIMAAN_BULK_WB32"/>
      <sheetName val="van_khuon32"/>
      <sheetName val="U2_232"/>
      <sheetName val="LINK_MOR32"/>
      <sheetName val="LINK_GAP32"/>
      <sheetName val="General_Info32"/>
      <sheetName val="Cost_Summary32"/>
      <sheetName val="SK_HTM32"/>
      <sheetName val="Entry__HTM32"/>
      <sheetName val="Cost_Analysis32"/>
      <sheetName val="Scenarios_and_Sensitivities33"/>
      <sheetName val="Global_Assumptions33"/>
      <sheetName val="F_2_WIP_CKP32"/>
      <sheetName val="F_2_1_CKP32"/>
      <sheetName val="1541020-House_Loan32"/>
      <sheetName val="RMS_FUNGSIONAL32"/>
      <sheetName val="RMS_-_STR_(2)32"/>
      <sheetName val="LIST__MESIN11"/>
      <sheetName val="MAST_PROD11"/>
      <sheetName val="LIS__PAKAI11"/>
      <sheetName val="PART_&amp;_MAINT_11"/>
      <sheetName val="STD__COST11"/>
      <sheetName val="movement&amp;add_test11"/>
      <sheetName val="A_4_211"/>
      <sheetName val="A_4_311"/>
      <sheetName val="Letter_Form11"/>
      <sheetName val="Sales_Report_MKTG11"/>
      <sheetName val="U-3_1_1_telephone11"/>
      <sheetName val="corp_tax11"/>
      <sheetName val="HPP_PER_BULAN11"/>
      <sheetName val="Finance_Projection-0711"/>
      <sheetName val="ah_sanitary11"/>
      <sheetName val="03_Detailed11"/>
      <sheetName val="01_Bid_Price_summary11"/>
      <sheetName val="Permanent_info36"/>
      <sheetName val="Depreciation_&amp;_Peny_36"/>
      <sheetName val="PPh_21_Recon36"/>
      <sheetName val="fiscal_depr(E)36"/>
      <sheetName val="A_u_g36"/>
      <sheetName val="J_u_l36"/>
      <sheetName val="O_c_t36"/>
      <sheetName val="A_p_r36"/>
      <sheetName val="M_a_y36"/>
      <sheetName val="S_e_p36"/>
      <sheetName val="00_received_in_0136"/>
      <sheetName val="F_e_b36"/>
      <sheetName val="Per_GL_J_a_n36"/>
      <sheetName val="J_u_n36"/>
      <sheetName val="M_a_r36"/>
      <sheetName val="C1_NOV36"/>
      <sheetName val="jurnal-audit_236"/>
      <sheetName val="EXT_B336"/>
      <sheetName val="B2_136"/>
      <sheetName val="Main_table36"/>
      <sheetName val="Data_Per_wilayah_Vin_Code_20036"/>
      <sheetName val="Data_Per_wilayah36"/>
      <sheetName val="Print_AR36"/>
      <sheetName val="INDIRECT_DETAIL35"/>
      <sheetName val="DIRECT_COST35"/>
      <sheetName val="E4_1d36"/>
      <sheetName val="Prog_Imbalan36"/>
      <sheetName val="DES_0236"/>
      <sheetName val="Buku_Besar_136"/>
      <sheetName val="Pg7_436"/>
      <sheetName val="analisa_L-K36"/>
      <sheetName val="data_slip36"/>
      <sheetName val="Template_36"/>
      <sheetName val="jul05_ok35"/>
      <sheetName val="sept_05_dd35"/>
      <sheetName val="VAT_out36"/>
      <sheetName val="Danamon_LK36"/>
      <sheetName val="&quot;Outstanding_SO&quot;36"/>
      <sheetName val="Tax_Rate35"/>
      <sheetName val="SAP_PbT35"/>
      <sheetName val="TAX_SUMMARY36"/>
      <sheetName val="BSHO_Report35"/>
      <sheetName val="Check_Sheet35"/>
      <sheetName val="PLHO_Report35"/>
      <sheetName val="DFR_CT35"/>
      <sheetName val="Mkt_Total_by_Cat_B$35"/>
      <sheetName val="Mkt_Total_by_Cat_US$35"/>
      <sheetName val="N_Lead35"/>
      <sheetName val="N_3_135"/>
      <sheetName val="N_835"/>
      <sheetName val="N_935"/>
      <sheetName val="Assumption_&amp;_Result35"/>
      <sheetName val="Dec_08_-_Jan_09_(2)35"/>
      <sheetName val="AA_1_BNI35"/>
      <sheetName val="I_4_1_(2)35"/>
      <sheetName val="Hay_Guide_Charts_Notes35"/>
      <sheetName val="trf_ns_0435"/>
      <sheetName val="SL1006_(IDR)35"/>
      <sheetName val="trf_multiple35"/>
      <sheetName val="4_1_Placement_w_o_b35"/>
      <sheetName val="tabel_perkiraan35"/>
      <sheetName val="trfakt_sgl35"/>
      <sheetName val="trf_multiple_dnrks35"/>
      <sheetName val="SL1006_(VLS)35"/>
      <sheetName val="Irregular_Income35"/>
      <sheetName val="FE-1770_P135"/>
      <sheetName val="Benefit_Factors35"/>
      <sheetName val="Marshal_(2)35"/>
      <sheetName val="KKP_2135"/>
      <sheetName val="tabel_masa_kerja35"/>
      <sheetName val="new_IFS_format35"/>
      <sheetName val="Art_2335"/>
      <sheetName val="MTD_Results35"/>
      <sheetName val="YTD_Results35"/>
      <sheetName val="A3-Dec_2012-ALN35"/>
      <sheetName val="chiet_tinh33"/>
      <sheetName val="NB_UNIT335"/>
      <sheetName val="Customize_Your_Purchase_Order33"/>
      <sheetName val="9E1_332"/>
      <sheetName val="1195_B132"/>
      <sheetName val="mgr_&amp;_staff35"/>
      <sheetName val="ShareCapital_35"/>
      <sheetName val="Level_1_&amp;_233"/>
      <sheetName val="JAN_200133"/>
      <sheetName val="Trading_Statement33"/>
      <sheetName val="Rincian_Iuran33"/>
      <sheetName val="Data_Rekon33"/>
      <sheetName val="Premi_Iuran33"/>
      <sheetName val="Slide_2232"/>
      <sheetName val="Data_WP32"/>
      <sheetName val="NY_ADMIN32"/>
      <sheetName val="SPI_GMBH32"/>
      <sheetName val="FA_sd_APRIL_0732"/>
      <sheetName val="tabel_nilai33"/>
      <sheetName val="AA_1_1_BNI33"/>
      <sheetName val="_SAF_0230"/>
      <sheetName val="UV_1030"/>
      <sheetName val="YTD_Resurts30"/>
      <sheetName val="TRF_15030"/>
      <sheetName val="Material_Bpn_jul'0730"/>
      <sheetName val="IMPUT_PENERIMAAN_BULK_WB30"/>
      <sheetName val="van_khuon30"/>
      <sheetName val="U2_230"/>
      <sheetName val="LINK_MOR30"/>
      <sheetName val="LINK_GAP30"/>
      <sheetName val="General_Info30"/>
      <sheetName val="Cost_Summary30"/>
      <sheetName val="SK_HTM30"/>
      <sheetName val="Entry__HTM30"/>
      <sheetName val="Cost_Analysis30"/>
      <sheetName val="Scenarios_and_Sensitivities31"/>
      <sheetName val="Global_Assumptions31"/>
      <sheetName val="F_2_WIP_CKP30"/>
      <sheetName val="F_2_1_CKP30"/>
      <sheetName val="1541020-House_Loan30"/>
      <sheetName val="RMS_FUNGSIONAL30"/>
      <sheetName val="RMS_-_STR_(2)30"/>
      <sheetName val="LIST__MESIN9"/>
      <sheetName val="MAST_PROD9"/>
      <sheetName val="LIS__PAKAI9"/>
      <sheetName val="PART_&amp;_MAINT_9"/>
      <sheetName val="STD__COST9"/>
      <sheetName val="movement&amp;add_test9"/>
      <sheetName val="A_4_29"/>
      <sheetName val="A_4_39"/>
      <sheetName val="Letter_Form9"/>
      <sheetName val="Sales_Report_MKTG9"/>
      <sheetName val="U-3_1_1_telephone9"/>
      <sheetName val="corp_tax9"/>
      <sheetName val="HPP_PER_BULAN9"/>
      <sheetName val="Finance_Projection-079"/>
      <sheetName val="ah_sanitary9"/>
      <sheetName val="03_Detailed9"/>
      <sheetName val="01_Bid_Price_summary9"/>
      <sheetName val="Permanent_info37"/>
      <sheetName val="Depreciation_&amp;_Peny_37"/>
      <sheetName val="PPh_21_Recon37"/>
      <sheetName val="fiscal_depr(E)37"/>
      <sheetName val="A_u_g37"/>
      <sheetName val="J_u_l37"/>
      <sheetName val="O_c_t37"/>
      <sheetName val="A_p_r37"/>
      <sheetName val="M_a_y37"/>
      <sheetName val="S_e_p37"/>
      <sheetName val="00_received_in_0137"/>
      <sheetName val="F_e_b37"/>
      <sheetName val="Per_GL_J_a_n37"/>
      <sheetName val="J_u_n37"/>
      <sheetName val="M_a_r37"/>
      <sheetName val="C1_NOV37"/>
      <sheetName val="jurnal-audit_237"/>
      <sheetName val="EXT_B337"/>
      <sheetName val="B2_137"/>
      <sheetName val="Main_table37"/>
      <sheetName val="Data_Per_wilayah_Vin_Code_20037"/>
      <sheetName val="Data_Per_wilayah37"/>
      <sheetName val="Print_AR37"/>
      <sheetName val="INDIRECT_DETAIL36"/>
      <sheetName val="DIRECT_COST36"/>
      <sheetName val="E4_1d37"/>
      <sheetName val="Prog_Imbalan37"/>
      <sheetName val="DES_0237"/>
      <sheetName val="Buku_Besar_137"/>
      <sheetName val="Pg7_437"/>
      <sheetName val="analisa_L-K37"/>
      <sheetName val="data_slip37"/>
      <sheetName val="Template_37"/>
      <sheetName val="jul05_ok36"/>
      <sheetName val="sept_05_dd36"/>
      <sheetName val="VAT_out37"/>
      <sheetName val="Danamon_LK37"/>
      <sheetName val="&quot;Outstanding_SO&quot;37"/>
      <sheetName val="Tax_Rate36"/>
      <sheetName val="SAP_PbT36"/>
      <sheetName val="TAX_SUMMARY37"/>
      <sheetName val="BSHO_Report36"/>
      <sheetName val="Check_Sheet36"/>
      <sheetName val="PLHO_Report36"/>
      <sheetName val="DFR_CT36"/>
      <sheetName val="Mkt_Total_by_Cat_B$36"/>
      <sheetName val="Mkt_Total_by_Cat_US$36"/>
      <sheetName val="N_Lead36"/>
      <sheetName val="N_3_136"/>
      <sheetName val="N_836"/>
      <sheetName val="N_936"/>
      <sheetName val="Assumption_&amp;_Result36"/>
      <sheetName val="Dec_08_-_Jan_09_(2)36"/>
      <sheetName val="AA_1_BNI36"/>
      <sheetName val="I_4_1_(2)36"/>
      <sheetName val="Hay_Guide_Charts_Notes36"/>
      <sheetName val="trf_ns_0436"/>
      <sheetName val="SL1006_(IDR)36"/>
      <sheetName val="trf_multiple36"/>
      <sheetName val="4_1_Placement_w_o_b36"/>
      <sheetName val="tabel_perkiraan36"/>
      <sheetName val="trfakt_sgl36"/>
      <sheetName val="trf_multiple_dnrks36"/>
      <sheetName val="SL1006_(VLS)36"/>
      <sheetName val="Irregular_Income36"/>
      <sheetName val="FE-1770_P136"/>
      <sheetName val="Benefit_Factors36"/>
      <sheetName val="Marshal_(2)36"/>
      <sheetName val="KKP_2136"/>
      <sheetName val="tabel_masa_kerja36"/>
      <sheetName val="new_IFS_format36"/>
      <sheetName val="Art_2336"/>
      <sheetName val="MTD_Results36"/>
      <sheetName val="YTD_Results36"/>
      <sheetName val="A3-Dec_2012-ALN36"/>
      <sheetName val="chiet_tinh34"/>
      <sheetName val="NB_UNIT336"/>
      <sheetName val="Customize_Your_Purchase_Order34"/>
      <sheetName val="9E1_333"/>
      <sheetName val="1195_B133"/>
      <sheetName val="mgr_&amp;_staff36"/>
      <sheetName val="ShareCapital_36"/>
      <sheetName val="Level_1_&amp;_234"/>
      <sheetName val="JAN_200134"/>
      <sheetName val="Trading_Statement34"/>
      <sheetName val="Rincian_Iuran34"/>
      <sheetName val="Data_Rekon34"/>
      <sheetName val="Premi_Iuran34"/>
      <sheetName val="Slide_2233"/>
      <sheetName val="Data_WP33"/>
      <sheetName val="NY_ADMIN33"/>
      <sheetName val="SPI_GMBH33"/>
      <sheetName val="FA_sd_APRIL_0733"/>
      <sheetName val="tabel_nilai34"/>
      <sheetName val="AA_1_1_BNI34"/>
      <sheetName val="_SAF_0231"/>
      <sheetName val="UV_1031"/>
      <sheetName val="YTD_Resurts31"/>
      <sheetName val="TRF_15031"/>
      <sheetName val="Material_Bpn_jul'0731"/>
      <sheetName val="IMPUT_PENERIMAAN_BULK_WB31"/>
      <sheetName val="van_khuon31"/>
      <sheetName val="U2_231"/>
      <sheetName val="LINK_MOR31"/>
      <sheetName val="LINK_GAP31"/>
      <sheetName val="General_Info31"/>
      <sheetName val="Cost_Summary31"/>
      <sheetName val="SK_HTM31"/>
      <sheetName val="Entry__HTM31"/>
      <sheetName val="Cost_Analysis31"/>
      <sheetName val="Scenarios_and_Sensitivities32"/>
      <sheetName val="Global_Assumptions32"/>
      <sheetName val="F_2_WIP_CKP31"/>
      <sheetName val="F_2_1_CKP31"/>
      <sheetName val="1541020-House_Loan31"/>
      <sheetName val="RMS_FUNGSIONAL31"/>
      <sheetName val="RMS_-_STR_(2)31"/>
      <sheetName val="LIST__MESIN10"/>
      <sheetName val="MAST_PROD10"/>
      <sheetName val="LIS__PAKAI10"/>
      <sheetName val="PART_&amp;_MAINT_10"/>
      <sheetName val="STD__COST10"/>
      <sheetName val="movement&amp;add_test10"/>
      <sheetName val="A_4_210"/>
      <sheetName val="A_4_310"/>
      <sheetName val="Letter_Form10"/>
      <sheetName val="Sales_Report_MKTG10"/>
      <sheetName val="U-3_1_1_telephone10"/>
      <sheetName val="corp_tax10"/>
      <sheetName val="HPP_PER_BULAN10"/>
      <sheetName val="Finance_Projection-0710"/>
      <sheetName val="ah_sanitary10"/>
      <sheetName val="03_Detailed10"/>
      <sheetName val="01_Bid_Price_summary10"/>
      <sheetName val="Permanent_info39"/>
      <sheetName val="Depreciation_&amp;_Peny_39"/>
      <sheetName val="PPh_21_Recon39"/>
      <sheetName val="fiscal_depr(E)39"/>
      <sheetName val="A_u_g39"/>
      <sheetName val="J_u_l39"/>
      <sheetName val="O_c_t39"/>
      <sheetName val="A_p_r39"/>
      <sheetName val="M_a_y39"/>
      <sheetName val="S_e_p39"/>
      <sheetName val="00_received_in_0139"/>
      <sheetName val="F_e_b39"/>
      <sheetName val="Per_GL_J_a_n39"/>
      <sheetName val="J_u_n39"/>
      <sheetName val="M_a_r39"/>
      <sheetName val="C1_NOV39"/>
      <sheetName val="jurnal-audit_239"/>
      <sheetName val="EXT_B339"/>
      <sheetName val="B2_139"/>
      <sheetName val="Main_table39"/>
      <sheetName val="Data_Per_wilayah_Vin_Code_20039"/>
      <sheetName val="Data_Per_wilayah39"/>
      <sheetName val="Print_AR39"/>
      <sheetName val="INDIRECT_DETAIL38"/>
      <sheetName val="DIRECT_COST38"/>
      <sheetName val="E4_1d39"/>
      <sheetName val="Prog_Imbalan39"/>
      <sheetName val="DES_0239"/>
      <sheetName val="Buku_Besar_139"/>
      <sheetName val="Pg7_439"/>
      <sheetName val="analisa_L-K39"/>
      <sheetName val="data_slip39"/>
      <sheetName val="Template_39"/>
      <sheetName val="jul05_ok38"/>
      <sheetName val="sept_05_dd38"/>
      <sheetName val="VAT_out39"/>
      <sheetName val="Danamon_LK39"/>
      <sheetName val="&quot;Outstanding_SO&quot;39"/>
      <sheetName val="Tax_Rate38"/>
      <sheetName val="SAP_PbT38"/>
      <sheetName val="TAX_SUMMARY39"/>
      <sheetName val="BSHO_Report38"/>
      <sheetName val="Check_Sheet38"/>
      <sheetName val="PLHO_Report38"/>
      <sheetName val="DFR_CT38"/>
      <sheetName val="Mkt_Total_by_Cat_B$38"/>
      <sheetName val="Mkt_Total_by_Cat_US$38"/>
      <sheetName val="N_Lead38"/>
      <sheetName val="N_3_138"/>
      <sheetName val="N_838"/>
      <sheetName val="N_938"/>
      <sheetName val="Assumption_&amp;_Result38"/>
      <sheetName val="Dec_08_-_Jan_09_(2)38"/>
      <sheetName val="AA_1_BNI38"/>
      <sheetName val="I_4_1_(2)38"/>
      <sheetName val="Hay_Guide_Charts_Notes38"/>
      <sheetName val="trf_ns_0438"/>
      <sheetName val="SL1006_(IDR)38"/>
      <sheetName val="trf_multiple38"/>
      <sheetName val="4_1_Placement_w_o_b38"/>
      <sheetName val="tabel_perkiraan38"/>
      <sheetName val="trfakt_sgl38"/>
      <sheetName val="trf_multiple_dnrks38"/>
      <sheetName val="SL1006_(VLS)38"/>
      <sheetName val="Irregular_Income38"/>
      <sheetName val="FE-1770_P138"/>
      <sheetName val="Benefit_Factors38"/>
      <sheetName val="Marshal_(2)38"/>
      <sheetName val="KKP_2138"/>
      <sheetName val="tabel_masa_kerja38"/>
      <sheetName val="new_IFS_format38"/>
      <sheetName val="Art_2338"/>
      <sheetName val="MTD_Results38"/>
      <sheetName val="YTD_Results38"/>
      <sheetName val="A3-Dec_2012-ALN38"/>
      <sheetName val="chiet_tinh36"/>
      <sheetName val="NB_UNIT338"/>
      <sheetName val="Customize_Your_Purchase_Order36"/>
      <sheetName val="9E1_335"/>
      <sheetName val="1195_B135"/>
      <sheetName val="mgr_&amp;_staff38"/>
      <sheetName val="ShareCapital_38"/>
      <sheetName val="Level_1_&amp;_236"/>
      <sheetName val="JAN_200136"/>
      <sheetName val="Trading_Statement36"/>
      <sheetName val="Rincian_Iuran36"/>
      <sheetName val="Data_Rekon36"/>
      <sheetName val="Premi_Iuran36"/>
      <sheetName val="Slide_2235"/>
      <sheetName val="Data_WP35"/>
      <sheetName val="NY_ADMIN35"/>
      <sheetName val="SPI_GMBH35"/>
      <sheetName val="FA_sd_APRIL_0735"/>
      <sheetName val="tabel_nilai36"/>
      <sheetName val="AA_1_1_BNI36"/>
      <sheetName val="_SAF_0233"/>
      <sheetName val="UV_1033"/>
      <sheetName val="YTD_Resurts33"/>
      <sheetName val="TRF_15033"/>
      <sheetName val="Material_Bpn_jul'0733"/>
      <sheetName val="IMPUT_PENERIMAAN_BULK_WB33"/>
      <sheetName val="van_khuon33"/>
      <sheetName val="U2_233"/>
      <sheetName val="LINK_MOR33"/>
      <sheetName val="LINK_GAP33"/>
      <sheetName val="General_Info33"/>
      <sheetName val="Cost_Summary33"/>
      <sheetName val="SK_HTM33"/>
      <sheetName val="Entry__HTM33"/>
      <sheetName val="Cost_Analysis33"/>
      <sheetName val="Scenarios_and_Sensitivities34"/>
      <sheetName val="Global_Assumptions34"/>
      <sheetName val="F_2_WIP_CKP33"/>
      <sheetName val="F_2_1_CKP33"/>
      <sheetName val="1541020-House_Loan33"/>
      <sheetName val="RMS_FUNGSIONAL33"/>
      <sheetName val="RMS_-_STR_(2)33"/>
      <sheetName val="LIST__MESIN12"/>
      <sheetName val="MAST_PROD12"/>
      <sheetName val="LIS__PAKAI12"/>
      <sheetName val="PART_&amp;_MAINT_12"/>
      <sheetName val="STD__COST12"/>
      <sheetName val="movement&amp;add_test12"/>
      <sheetName val="A_4_212"/>
      <sheetName val="A_4_312"/>
      <sheetName val="Letter_Form12"/>
      <sheetName val="Sales_Report_MKTG12"/>
      <sheetName val="U-3_1_1_telephone12"/>
      <sheetName val="corp_tax12"/>
      <sheetName val="HPP_PER_BULAN12"/>
      <sheetName val="Finance_Projection-0712"/>
      <sheetName val="ah_sanitary12"/>
      <sheetName val="03_Detailed12"/>
      <sheetName val="01_Bid_Price_summary12"/>
      <sheetName val="KU-Ajt'03"/>
      <sheetName val="HUTANG PER VENDOR 09"/>
      <sheetName val="IMPUT PENERIMAAN BAG PRODUKSI"/>
      <sheetName val="PEMAKAIAN BY PRODUKSI"/>
      <sheetName val="h-013211-2"/>
      <sheetName val="kriteria"/>
      <sheetName val="AN_Input"/>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sheetData sheetId="765"/>
      <sheetData sheetId="766"/>
      <sheetData sheetId="767" refreshError="1"/>
      <sheetData sheetId="768" refreshError="1"/>
      <sheetData sheetId="769" refreshError="1"/>
      <sheetData sheetId="770" refreshError="1"/>
      <sheetData sheetId="771" refreshError="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sheetData sheetId="1760"/>
      <sheetData sheetId="1761"/>
      <sheetData sheetId="1762"/>
      <sheetData sheetId="1763"/>
      <sheetData sheetId="1764" refreshError="1"/>
      <sheetData sheetId="1765"/>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sheetData sheetId="1858"/>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sheetData sheetId="3406" refreshError="1"/>
      <sheetData sheetId="3407" refreshError="1"/>
      <sheetData sheetId="3408" refreshError="1"/>
      <sheetData sheetId="3409" refreshError="1"/>
      <sheetData sheetId="3410" refreshError="1"/>
      <sheetData sheetId="341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sheetData sheetId="3428"/>
      <sheetData sheetId="3429"/>
      <sheetData sheetId="3430"/>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sheetData sheetId="3515"/>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refreshError="1"/>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refreshError="1"/>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refreshError="1"/>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cut-off document"/>
      <sheetName val="COUNTSHEET-FG"/>
      <sheetName val="COUNTSHEET-RPM"/>
      <sheetName val="Sheet1"/>
      <sheetName val="FIXED COST"/>
      <sheetName val="PRICEVARIANCE "/>
      <sheetName val="RPM"/>
      <sheetName val="FG"/>
      <sheetName val="WIP-FG"/>
      <sheetName val="WIP-USAGE"/>
      <sheetName val="FORM."/>
      <sheetName val="MATREQ"/>
      <sheetName val="RMFORM"/>
      <sheetName val="PMFORM"/>
      <sheetName val="DLVME"/>
      <sheetName val="MANHOURS"/>
      <sheetName val="KPI-NO WASTE ALLOW"/>
      <sheetName val="KPI REPORT"/>
      <sheetName val="W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GeneralInfo"/>
      <sheetName val="Marshal"/>
      <sheetName val="Summary Fiscal Adjustment"/>
      <sheetName val="Ikhtisar Koreksi Fiskal"/>
      <sheetName val="Daftar Koreksi Positif"/>
      <sheetName val="Daftar Lampiran"/>
      <sheetName val="Attachment"/>
      <sheetName val="Lampiran"/>
      <sheetName val="Rekon FA "/>
      <sheetName val="Additional FA"/>
      <sheetName val="GainLoss"/>
      <sheetName val="Fiscal Depreciation"/>
      <sheetName val="Fiscal exit tax"/>
      <sheetName val="FI-1771.P1"/>
      <sheetName val="FE-1771.P1"/>
      <sheetName val="FI-1771.P2"/>
      <sheetName val="FE-1771.P2"/>
      <sheetName val="FI-1771-I"/>
      <sheetName val="FE-1771-I"/>
      <sheetName val="FI-1771-II"/>
      <sheetName val="FE-1771-II"/>
      <sheetName val="FI-1771-III"/>
      <sheetName val="FE-1771-III"/>
      <sheetName val="FE-1771-IV"/>
      <sheetName val="FI-1771-V"/>
      <sheetName val="FE-1771-V"/>
      <sheetName val="FI-1771-VI"/>
      <sheetName val="FE-1771-VI"/>
      <sheetName val="FRN"/>
      <sheetName val="alamat"/>
      <sheetName val="ocean voyage"/>
      <sheetName val="P-1 Acc Payroll"/>
      <sheetName val="Atur"/>
      <sheetName val="CF"/>
      <sheetName val="9"/>
      <sheetName val="Sheet1"/>
      <sheetName val="Summary_Fiscal_Adjustment"/>
      <sheetName val="Ikhtisar_Koreksi_Fiskal"/>
      <sheetName val="Daftar_Koreksi_Positif"/>
      <sheetName val="Daftar_Lampiran"/>
      <sheetName val="Rekon_FA_"/>
      <sheetName val="Additional_FA"/>
      <sheetName val="Fiscal_Depreciation"/>
      <sheetName val="Fiscal_exit_tax"/>
      <sheetName val="FI-1771_P1"/>
      <sheetName val="FE-1771_P1"/>
      <sheetName val="FI-1771_P2"/>
      <sheetName val="FE-1771_P2"/>
      <sheetName val="ocean_voyage"/>
      <sheetName val="P-1_Acc_Payroll"/>
      <sheetName val="WPL"/>
      <sheetName val="Ex_Rate"/>
      <sheetName val="CIP_USD"/>
      <sheetName val="SUMMFA-USD"/>
      <sheetName val="Investment"/>
      <sheetName val="A3_USD_PL02"/>
      <sheetName val="ShareCapital"/>
      <sheetName val="Inventories"/>
      <sheetName val="Keluaran"/>
      <sheetName val="Ex-Rate"/>
      <sheetName val="DATA WP"/>
      <sheetName val="co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8.xml><?xml version="1.0" encoding="utf-8"?>
<externalLink xmlns="http://schemas.openxmlformats.org/spreadsheetml/2006/main">
  <externalBook xmlns:r="http://schemas.openxmlformats.org/officeDocument/2006/relationships" r:id="rId1">
    <sheetNames>
      <sheetName val="Permanent info"/>
      <sheetName val="Marshal"/>
      <sheetName val="Attachment "/>
      <sheetName val="Attachment  (2)"/>
      <sheetName val="Lampiran"/>
      <sheetName val="FA Reconcil"/>
      <sheetName val="Depreciation &amp; Peny."/>
      <sheetName val="DEPREC"/>
      <sheetName val="PENYUSUT"/>
      <sheetName val="Gain"/>
      <sheetName val="Fiskal"/>
      <sheetName val="Art.23 recon"/>
      <sheetName val="F1771"/>
      <sheetName val="F1771-1"/>
      <sheetName val="F1771-2"/>
      <sheetName val="F1771-3"/>
      <sheetName val="F1771-4"/>
      <sheetName val="F1771-5"/>
      <sheetName val="F1771-6"/>
      <sheetName val="F1771_2"/>
      <sheetName val="Bal.Sheet"/>
      <sheetName val="Overview"/>
      <sheetName val="Vehicles"/>
      <sheetName val="DATA WP"/>
      <sheetName val="CMLS"/>
      <sheetName val="Rate"/>
      <sheetName val="ATTR16.2A"/>
      <sheetName val="SFKLN"/>
      <sheetName val="WPL"/>
      <sheetName val="B"/>
      <sheetName val="RUGILABA"/>
      <sheetName val="B1"/>
      <sheetName val="PopCache_Sheet1"/>
      <sheetName val="INV MENU"/>
      <sheetName val="GeneralInfo"/>
      <sheetName val="TBM"/>
      <sheetName val="pivot"/>
      <sheetName val="pivot2"/>
      <sheetName val="pivot3"/>
      <sheetName val="pivot4"/>
      <sheetName val="pivot5"/>
      <sheetName val="pivot6"/>
      <sheetName val="pivot7"/>
      <sheetName val="XREF"/>
      <sheetName val="K2-FA"/>
      <sheetName val="FORM-X-1"/>
      <sheetName val="LR"/>
      <sheetName val="Cashflow"/>
      <sheetName val="Sat-Tan"/>
      <sheetName val="Infrastruktur"/>
      <sheetName val="Hal 3"/>
      <sheetName val="PABRIK (2)"/>
      <sheetName val="PO"/>
      <sheetName val="PROYEKSI"/>
      <sheetName val="NERACA"/>
      <sheetName val="BCT"/>
      <sheetName val="List"/>
      <sheetName val="mapping2"/>
      <sheetName val="bdrl-usg"/>
      <sheetName val="PLCKM"/>
      <sheetName val="FIXED COST"/>
      <sheetName val="BSLA"/>
      <sheetName val="Permanent_info"/>
      <sheetName val="Attachment_"/>
      <sheetName val="Attachment__(2)"/>
      <sheetName val="FA_Reconcil"/>
      <sheetName val="Depreciation_&amp;_Peny_"/>
      <sheetName val="Art_23_recon"/>
      <sheetName val="Bal_Sheet"/>
      <sheetName val="PO Database@3101"/>
      <sheetName val="L_23"/>
      <sheetName val="SAD"/>
      <sheetName val="PER ABJAD"/>
      <sheetName val="GABLUARJAWA1 (2)"/>
      <sheetName val="Sheet6"/>
      <sheetName val="RAB"/>
      <sheetName val="Pkgg"/>
      <sheetName val="cov"/>
      <sheetName val="Import-Tracking"/>
      <sheetName val="bbt_afd_6"/>
      <sheetName val="tbm1_5"/>
      <sheetName val="YTD"/>
      <sheetName val="MASTER"/>
      <sheetName val="Pnl-10"/>
      <sheetName val="20"/>
      <sheetName val="30"/>
      <sheetName val="70"/>
      <sheetName val="A"/>
      <sheetName val="AA"/>
      <sheetName val="AP110"/>
      <sheetName val="B-10"/>
      <sheetName val="BB-1"/>
      <sheetName val="C-5"/>
      <sheetName val="C-6"/>
      <sheetName val="C-6a"/>
      <sheetName val="CC"/>
      <sheetName val="F-1l2"/>
      <sheetName val="F-4"/>
      <sheetName val="F-9c"/>
      <sheetName val="FF"/>
      <sheetName val="FF-2"/>
      <sheetName val="F-8(FSA)"/>
      <sheetName val="L"/>
      <sheetName val="M MM"/>
      <sheetName val="10"/>
      <sheetName val="30a"/>
      <sheetName val="30-Note"/>
      <sheetName val="U-2"/>
      <sheetName val="FE-1771$.P1"/>
      <sheetName val="98CITR"/>
      <sheetName val="A u g"/>
      <sheetName val="J u l"/>
      <sheetName val="O c t"/>
      <sheetName val="A p r"/>
      <sheetName val="M a y"/>
      <sheetName val="S e p"/>
      <sheetName val="00 received in 01"/>
      <sheetName val="F e b"/>
      <sheetName val="Per GL J a n"/>
      <sheetName val="J u n"/>
      <sheetName val="M a r"/>
      <sheetName val="Test Scenarios ELC"/>
      <sheetName val="PM-PL"/>
      <sheetName val="ZCAUR"/>
      <sheetName val="PLL"/>
      <sheetName val="PP"/>
      <sheetName val="IS "/>
      <sheetName val="SUMMARY"/>
      <sheetName val="Rpt13.Oth"/>
      <sheetName val="PLKMN"/>
      <sheetName val="GL 01 report 00"/>
      <sheetName val="2001 per GL (2)"/>
      <sheetName val="2001 per month (2)"/>
      <sheetName val="2001 per GL (1)"/>
      <sheetName val=" 2001 per month (1)"/>
      <sheetName val="N o v"/>
      <sheetName val="Dec"/>
      <sheetName val="RWP 33"/>
      <sheetName val="A.W. TIGER"/>
      <sheetName val="A.W. VANAMEI"/>
      <sheetName val="HARGA SWAL+SKT"/>
      <sheetName val="SDH"/>
      <sheetName val="2001Marshal"/>
      <sheetName val="TB"/>
      <sheetName val="Input"/>
      <sheetName val="P-L (TOT)"/>
      <sheetName val="DFR CT"/>
      <sheetName val="Instructions"/>
      <sheetName val="POINV-NEW-HDR"/>
      <sheetName val="I-PPh Final"/>
      <sheetName val="J4"/>
      <sheetName val="J4b"/>
      <sheetName val="J7"/>
      <sheetName val="J3b"/>
      <sheetName val="J3a"/>
      <sheetName val="J3f"/>
      <sheetName val="J4a"/>
      <sheetName val="J1a"/>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refreshError="1"/>
      <sheetData sheetId="157" refreshError="1"/>
      <sheetData sheetId="158" refreshError="1"/>
    </sheetDataSet>
  </externalBook>
</externalLink>
</file>

<file path=xl/externalLinks/externalLink29.xml><?xml version="1.0" encoding="utf-8"?>
<externalLink xmlns="http://schemas.openxmlformats.org/spreadsheetml/2006/main">
  <externalBook xmlns:r="http://schemas.openxmlformats.org/officeDocument/2006/relationships" r:id="rId1">
    <sheetNames>
      <sheetName val="00 received in 01"/>
      <sheetName val="GL 01 report 00"/>
      <sheetName val="2001 per GL (2)"/>
      <sheetName val="2001 per month (2)"/>
      <sheetName val="2001 per GL (1)"/>
      <sheetName val=" 2001 per month (1)"/>
      <sheetName val="Per GL J a n"/>
      <sheetName val="F e b"/>
      <sheetName val="M a r"/>
      <sheetName val="A p r"/>
      <sheetName val="M a y"/>
      <sheetName val="J u n"/>
      <sheetName val="J u l"/>
      <sheetName val="A u g"/>
      <sheetName val="S e p"/>
      <sheetName val="O c t"/>
      <sheetName val="N o v"/>
      <sheetName val="Dec"/>
      <sheetName val="Q-PC1"/>
      <sheetName val="Q-PC2"/>
      <sheetName val="Marshal"/>
      <sheetName val="summary-1"/>
      <sheetName val="Ex_Rate"/>
      <sheetName val="F1771-2"/>
      <sheetName val="SFKLN"/>
      <sheetName val="PopCache_Sheet1"/>
      <sheetName val="POTO MAC"/>
      <sheetName val="mapping2"/>
      <sheetName val="F1771-III"/>
      <sheetName val="A"/>
      <sheetName val="ZK70A96E"/>
      <sheetName val="Rekonsiliasi PPh 21"/>
      <sheetName val="Disposals"/>
      <sheetName val="Flow"/>
      <sheetName val="CPIS"/>
      <sheetName val="TB98,oct99&amp;sap99-WPL"/>
      <sheetName val="0220"/>
      <sheetName val="ATTR16.2A"/>
      <sheetName val="Sheet2"/>
      <sheetName val="Supplementary MR"/>
      <sheetName val="NY ADMIN"/>
      <sheetName val="Art_22"/>
      <sheetName val="Sch_1"/>
      <sheetName val="PLL"/>
      <sheetName val="PP"/>
      <sheetName val="INDIRECT DETAIL"/>
      <sheetName val="WS Audit"/>
      <sheetName val="Leasing - lexus"/>
      <sheetName val="Leasing - Ford"/>
      <sheetName val="Data Perusahaan"/>
      <sheetName val="DES 02"/>
      <sheetName val="Spec"/>
      <sheetName val="Ex-Rate"/>
      <sheetName val="MTD-REPORT"/>
      <sheetName val="0282A"/>
      <sheetName val="JUN03-13299"/>
      <sheetName val=".1a Movement-Interim"/>
      <sheetName val=".6 List Add FA"/>
      <sheetName val="bs"/>
      <sheetName val="DATA WP"/>
      <sheetName val="SAD"/>
      <sheetName val="BS final"/>
      <sheetName val="ACT"/>
      <sheetName val="GeneralInfo"/>
      <sheetName val="OTHER INCOME &amp; BY PERDIVISI"/>
      <sheetName val="00_received_in_01"/>
      <sheetName val="GL_01_report_00"/>
      <sheetName val="2001_per_GL_(2)"/>
      <sheetName val="2001_per_month_(2)"/>
      <sheetName val="2001_per_GL_(1)"/>
      <sheetName val="_2001_per_month_(1)"/>
      <sheetName val="Per_GL_J_a_n"/>
      <sheetName val="F_e_b"/>
      <sheetName val="M_a_r"/>
      <sheetName val="A_p_r"/>
      <sheetName val="M_a_y"/>
      <sheetName val="J_u_n"/>
      <sheetName val="J_u_l"/>
      <sheetName val="A_u_g"/>
      <sheetName val="S_e_p"/>
      <sheetName val="O_c_t"/>
      <sheetName val="N_o_v"/>
      <sheetName val="Sch 16.1"/>
      <sheetName val="Sch 17.1"/>
      <sheetName val="Sch 14.2"/>
      <sheetName val="Sch 22.2"/>
      <sheetName val="Sch 22.4"/>
      <sheetName val="Sch 3.1"/>
      <sheetName val="Segment"/>
      <sheetName val="Comparision"/>
      <sheetName val="by service"/>
      <sheetName val="ANALISA"/>
      <sheetName val="#REF"/>
      <sheetName val="Identitas"/>
      <sheetName val="Permanent info"/>
      <sheetName val="Trading Statement"/>
      <sheetName val="Format"/>
      <sheetName val="pl_items"/>
      <sheetName val="HIP-0501"/>
      <sheetName val="Lead"/>
      <sheetName val="Macro5"/>
      <sheetName val="FIXASS"/>
      <sheetName val="OLDMAP"/>
      <sheetName val="feb05"/>
      <sheetName val="PacketDataModels"/>
      <sheetName val="Dec 08 - Jan 09"/>
      <sheetName val="AUG02"/>
      <sheetName val="X"/>
      <sheetName val="A Grade Hiten - Local"/>
      <sheetName val="PM-PL"/>
      <sheetName val="Assumptions"/>
      <sheetName val="data_benefit(1)"/>
      <sheetName val="data_val"/>
      <sheetName val="Expenses"/>
      <sheetName val="00 received in 塅䕃"/>
      <sheetName val="SW1"/>
      <sheetName val="1106-M&amp;E"/>
      <sheetName val="1105-B&amp;I-OK"/>
      <sheetName val="Premi Iuran"/>
      <sheetName val="Inputs"/>
      <sheetName val="BSHO Report"/>
      <sheetName val="Check Sheet"/>
      <sheetName val="PLHO Report"/>
      <sheetName val="PLHOENG"/>
    </sheetNames>
    <sheetDataSet>
      <sheetData sheetId="0"/>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30.xml><?xml version="1.0" encoding="utf-8"?>
<externalLink xmlns="http://schemas.openxmlformats.org/spreadsheetml/2006/main">
  <externalBook xmlns:r="http://schemas.openxmlformats.org/officeDocument/2006/relationships" r:id="rId1">
    <sheetNames>
      <sheetName val="RM"/>
      <sheetName val="RMLITE"/>
      <sheetName val="MWLITE"/>
      <sheetName val="SWS"/>
      <sheetName val="SS3282"/>
      <sheetName val="SNS"/>
      <sheetName val="SNS3282"/>
      <sheetName val="SD"/>
      <sheetName val="SSH"/>
      <sheetName val="SSH3282"/>
      <sheetName val="GFSS"/>
      <sheetName val="GFSS3282"/>
      <sheetName val="JHD"/>
      <sheetName val="GFRM"/>
      <sheetName val="OB-Sucat"/>
      <sheetName val="SUM"/>
      <sheetName val="LUGCAPS"/>
      <sheetName val="POUCH"/>
      <sheetName val="JARS"/>
      <sheetName val="PRE-TERMCONTRACT"/>
      <sheetName val="PUR"/>
      <sheetName val="CWPTO"/>
      <sheetName val="CMELT1"/>
      <sheetName val="CMELT2"/>
      <sheetName val="CW"/>
      <sheetName val="VELVEETA"/>
      <sheetName val="PIZZA1"/>
      <sheetName val="PIZZA2"/>
      <sheetName val="EDEN"/>
      <sheetName val="CHED CAN"/>
      <sheetName val="FILLED"/>
      <sheetName val="FILLED2"/>
      <sheetName val="3.5LWTJAR"/>
      <sheetName val="SHRINKFILM"/>
      <sheetName val="EDEN-CR1"/>
      <sheetName val="EDEN50GM"/>
      <sheetName val="EDEN-CR2"/>
      <sheetName val="Jollibee "/>
      <sheetName val="jshd6 "/>
      <sheetName val="COST"/>
      <sheetName val="mw9"/>
      <sheetName val="gfapd4"/>
      <sheetName val="TRAY CARTON"/>
      <sheetName val="CW REG ANALOG"/>
      <sheetName val="CWPTO ANALOG"/>
      <sheetName val="WSD formula"/>
      <sheetName val="rml formula"/>
      <sheetName val="GFSS formula"/>
      <sheetName val="ksd formula"/>
      <sheetName val="EDEN DCO"/>
      <sheetName val="Tiers"/>
      <sheetName val="PACKER-CAPACI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31.xml><?xml version="1.0" encoding="utf-8"?>
<externalLink xmlns="http://schemas.openxmlformats.org/spreadsheetml/2006/main">
  <externalBook xmlns:r="http://schemas.openxmlformats.org/officeDocument/2006/relationships" r:id="rId1">
    <sheetNames>
      <sheetName val="Data"/>
      <sheetName val="OB 04RM"/>
      <sheetName val="SRF04"/>
      <sheetName val="TRF04"/>
      <sheetName val="Packmat"/>
      <sheetName val="MRP SRF04 vol"/>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2.xml><?xml version="1.0" encoding="utf-8"?>
<externalLink xmlns="http://schemas.openxmlformats.org/spreadsheetml/2006/main">
  <externalBook xmlns:r="http://schemas.openxmlformats.org/officeDocument/2006/relationships" r:id="rId1">
    <sheetNames>
      <sheetName val="Sche-Harvest-Monodon"/>
      <sheetName val="Sche-Harvest-Vannamei"/>
      <sheetName val="Sche-Harvest-Comp-Mon"/>
      <sheetName val="Sche-Harvest-Comp-Van"/>
      <sheetName val="Alloc-Intrst"/>
      <sheetName val="PLASMA"/>
      <sheetName val="DEPOSITO"/>
      <sheetName val="PO IMPORT"/>
      <sheetName val="NON CASH EXP"/>
      <sheetName val="INTEREST EXP"/>
      <sheetName val="INTEREST EXP (2)"/>
      <sheetName val="SCHD LOAN PAYMENT02"/>
      <sheetName val="SCHD LOAN PAYMENT03"/>
      <sheetName val="SCHD LOAN PAYMENT04"/>
      <sheetName val="SCHD LOAN PAYMENT05"/>
      <sheetName val="SCHD LOAN PAYMENT06"/>
      <sheetName val="SCHD LOAN PAYMENT07"/>
      <sheetName val="SCHD LOAN PAYMENT08"/>
      <sheetName val="SCHD LOAN PAYMENT09"/>
      <sheetName val="SCHD LOAN PAYMENT10"/>
      <sheetName val="SCHD LOAN PAYMENT11"/>
      <sheetName val="SCHD LOAN PAYMENT12"/>
      <sheetName val="HARVEST02"/>
      <sheetName val="Income Statement"/>
      <sheetName val="Shareholders' Equity"/>
      <sheetName val="no code"/>
      <sheetName val="#REF"/>
      <sheetName val="Trial Bal"/>
      <sheetName val="HAS04RND"/>
      <sheetName val="gsdc"/>
      <sheetName val="cover sheet"/>
      <sheetName val="pro"/>
      <sheetName val="RL"/>
      <sheetName val="sa&amp;cw"/>
      <sheetName val="tools&amp;equipment"/>
      <sheetName val="Detail Piutang"/>
      <sheetName val="data_val"/>
      <sheetName val="chemcal"/>
      <sheetName val="MPP0102"/>
      <sheetName val="PG112"/>
      <sheetName val="Data"/>
      <sheetName val="PO_IMPORT"/>
      <sheetName val="NON_CASH_EXP"/>
      <sheetName val="INTEREST_EXP"/>
      <sheetName val="INTEREST_EXP_(2)"/>
      <sheetName val="SCHD_LOAN_PAYMENT02"/>
      <sheetName val="SCHD_LOAN_PAYMENT03"/>
      <sheetName val="SCHD_LOAN_PAYMENT04"/>
      <sheetName val="SCHD_LOAN_PAYMENT05"/>
      <sheetName val="SCHD_LOAN_PAYMENT06"/>
      <sheetName val="SCHD_LOAN_PAYMENT07"/>
      <sheetName val="SCHD_LOAN_PAYMENT08"/>
      <sheetName val="SCHD_LOAN_PAYMENT09"/>
      <sheetName val="SCHD_LOAN_PAYMENT10"/>
      <sheetName val="SCHD_LOAN_PAYMENT11"/>
      <sheetName val="SCHD_LOAN_PAYMENT12"/>
      <sheetName val="Trial_Bal"/>
      <sheetName val="A.W. TIGER"/>
      <sheetName val="Marshal"/>
      <sheetName val="34"/>
      <sheetName val="35"/>
      <sheetName val="27"/>
      <sheetName val="46"/>
      <sheetName val="4"/>
      <sheetName val="33"/>
      <sheetName val="9"/>
      <sheetName val="8"/>
      <sheetName val="26"/>
      <sheetName val="42"/>
      <sheetName val="32"/>
      <sheetName val="41"/>
      <sheetName val="31"/>
      <sheetName val="64_6"/>
      <sheetName val="37"/>
      <sheetName val="62"/>
      <sheetName val="7"/>
      <sheetName val="61"/>
      <sheetName val="24"/>
      <sheetName val="43"/>
      <sheetName val="53 "/>
      <sheetName val="54"/>
      <sheetName val="MH CIVIL"/>
      <sheetName val="30"/>
      <sheetName val="64_14"/>
      <sheetName val="64_1"/>
      <sheetName val="64_2"/>
      <sheetName val="64_3"/>
      <sheetName val="64_4"/>
      <sheetName val="64_5"/>
      <sheetName val="17"/>
      <sheetName val="51"/>
      <sheetName val="38"/>
      <sheetName val="52"/>
      <sheetName val="23"/>
      <sheetName val="22"/>
      <sheetName val="20"/>
      <sheetName val="49"/>
      <sheetName val="28"/>
      <sheetName val="29"/>
      <sheetName val="36_3"/>
      <sheetName val="36_4"/>
      <sheetName val="36_2"/>
      <sheetName val="36_1"/>
      <sheetName val="44"/>
      <sheetName val="45"/>
      <sheetName val="63"/>
      <sheetName val="Lain2"/>
      <sheetName val="LOADDAT"/>
      <sheetName val="L1-1"/>
      <sheetName val="SE-C"/>
      <sheetName val="GF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33.xml><?xml version="1.0" encoding="utf-8"?>
<externalLink xmlns="http://schemas.openxmlformats.org/spreadsheetml/2006/main">
  <externalBook xmlns:r="http://schemas.openxmlformats.org/officeDocument/2006/relationships" r:id="rId1">
    <sheetNames>
      <sheetName val="Recovered_Sheet1"/>
      <sheetName val="tb-03-08 (2)"/>
      <sheetName val="ANGS PPH 29"/>
      <sheetName val="pl"/>
      <sheetName val="Ytd-Mrt-08"/>
      <sheetName val="report-inv"/>
      <sheetName val="LAMP-1"/>
      <sheetName val="high-pti2"/>
      <sheetName val="high-ptil2"/>
      <sheetName val="Comp-BS"/>
      <sheetName val="HIGHLIGHT"/>
      <sheetName val="tb-03-08-audited"/>
      <sheetName val="tb-03-08-audt"/>
      <sheetName val="pl05"/>
      <sheetName val="Tb-05-08IL"/>
      <sheetName val="TB-06-08IL"/>
      <sheetName val="B-Sheet"/>
      <sheetName val="TB-4-08-final"/>
      <sheetName val="tb-04-08-il"/>
      <sheetName val="FUND"/>
      <sheetName val="ws-CF"/>
      <sheetName val="Lamp-11b"/>
      <sheetName val="ROI"/>
      <sheetName val="P-L"/>
      <sheetName val="iliminasi"/>
      <sheetName val="eXP-aPR-jUNE 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4.xml><?xml version="1.0" encoding="utf-8"?>
<externalLink xmlns="http://schemas.openxmlformats.org/spreadsheetml/2006/main">
  <externalBook xmlns:r="http://schemas.openxmlformats.org/officeDocument/2006/relationships" r:id="rId1">
    <sheetNames>
      <sheetName val="GeneralInfo"/>
      <sheetName val="Marshal"/>
      <sheetName val="Lampiran"/>
      <sheetName val="Attachment"/>
      <sheetName val="Neraca"/>
      <sheetName val="Balance Sheet"/>
      <sheetName val="Rugi Laba"/>
      <sheetName val="Income Statm"/>
      <sheetName val="Rek Fiskal"/>
      <sheetName val="Fiscal Rec"/>
      <sheetName val="Rek Fiskal-detail"/>
      <sheetName val="PPh 25"/>
      <sheetName val="Art.25"/>
      <sheetName val="PPh 22"/>
      <sheetName val="Art 22"/>
      <sheetName val="PPh 25 calc."/>
      <sheetName val="Art 25 calc"/>
      <sheetName val="Daftar Pengurus"/>
      <sheetName val="Comm. List"/>
      <sheetName val="Daftar Pemegang Saham"/>
      <sheetName val="Shareholder List"/>
      <sheetName val="Fiskal"/>
      <sheetName val="Entertainment"/>
      <sheetName val="Aktiva Tetap"/>
      <sheetName val="Fixed Assets"/>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Excess Calc"/>
      <sheetName val="Ref"/>
      <sheetName val="P&amp;L98"/>
      <sheetName val="A"/>
      <sheetName val="CRA-Detail"/>
      <sheetName val="Fixset"/>
      <sheetName val="Disposals"/>
      <sheetName val="0220"/>
      <sheetName val="account"/>
      <sheetName val="Template "/>
      <sheetName val="Data"/>
      <sheetName val="Ex-Rate"/>
      <sheetName val="Detail-PARENT"/>
      <sheetName val="VALIDASI"/>
      <sheetName val="Permanent info"/>
      <sheetName val="CRITERIA3"/>
      <sheetName val="WPL"/>
      <sheetName val="SUD"/>
      <sheetName val="Ab oct 07"/>
      <sheetName val="ABSN  April 09 ~ Mei 09 ok"/>
      <sheetName val="Bonus kwartal"/>
      <sheetName val="TAG-GAJI"/>
      <sheetName val="Instructions"/>
      <sheetName val="Irregular Income"/>
      <sheetName val="FE-1770.P1"/>
      <sheetName val="RATE-NEW"/>
      <sheetName val="tb1"/>
      <sheetName val="LPP-2"/>
      <sheetName val="ATTR16.2A"/>
      <sheetName val="Balance_Sheet"/>
      <sheetName val="Rugi_Laba"/>
      <sheetName val="Income_Statm"/>
      <sheetName val="Rek_Fiskal"/>
      <sheetName val="Fiscal_Rec"/>
      <sheetName val="Rek_Fiskal-detail"/>
      <sheetName val="PPh_25"/>
      <sheetName val="Art_25"/>
      <sheetName val="PPh_22"/>
      <sheetName val="Art_22"/>
      <sheetName val="PPh_25_calc_"/>
      <sheetName val="Art_25_calc"/>
      <sheetName val="Daftar_Pengurus"/>
      <sheetName val="Comm__List"/>
      <sheetName val="Daftar_Pemegang_Saham"/>
      <sheetName val="Shareholder_List"/>
      <sheetName val="Aktiva_Tetap"/>
      <sheetName val="Fixed_Assets"/>
      <sheetName val="FI-1771_P1"/>
      <sheetName val="FE-1771_P1"/>
      <sheetName val="FI-1771_P2"/>
      <sheetName val="FE-1771_P2"/>
      <sheetName val="Assumptions"/>
      <sheetName val="A104"/>
      <sheetName val="A106"/>
      <sheetName val="A108"/>
      <sheetName val="A20S"/>
      <sheetName val="DEC"/>
      <sheetName val="CRITERIA2"/>
      <sheetName val="KODE"/>
      <sheetName val="Basic_Information"/>
      <sheetName val="ProductionTarget50Pct"/>
      <sheetName val="CAPEX"/>
      <sheetName val="fm13(Giro)"/>
      <sheetName val="Excess_Calc"/>
      <sheetName val="Permanent_info"/>
      <sheetName val="Template_"/>
      <sheetName val="Cover"/>
      <sheetName val="segmen"/>
      <sheetName val="ABS Jun ~Juli 2011"/>
      <sheetName val="Bukubesar"/>
      <sheetName val="Graphs1"/>
      <sheetName val="Graphs2"/>
      <sheetName val="Graphs3"/>
      <sheetName val="MktShare"/>
      <sheetName val="Admin_brd"/>
      <sheetName val="Admin_pkg"/>
      <sheetName val="Admin_calcs"/>
      <sheetName val="Table_SAP"/>
      <sheetName val="alamat"/>
      <sheetName val="P&amp;L"/>
      <sheetName val="IM"/>
      <sheetName val="IM _in_"/>
      <sheetName val="IM _out_"/>
      <sheetName val="Asset"/>
      <sheetName val="Input_BP"/>
      <sheetName val="Code"/>
      <sheetName val="1"/>
      <sheetName val="Cont_"/>
      <sheetName val="Input_Data"/>
      <sheetName val="Input"/>
      <sheetName val="AP Trade"/>
      <sheetName val="Actuals &amp; Prior Yr. Figures"/>
      <sheetName val="Annual Budget Figures"/>
      <sheetName val="MainMenu"/>
      <sheetName val="Financial Reports"/>
      <sheetName val="Index"/>
      <sheetName val="Calcs"/>
      <sheetName val="WBS1"/>
      <sheetName val="General Info"/>
      <sheetName val="Q-PC1"/>
      <sheetName val="Q-PC2"/>
      <sheetName val="CRITERIA1"/>
      <sheetName val="Sheet1"/>
      <sheetName val="2001Marshal"/>
      <sheetName val="BP1_23"/>
      <sheetName val="FUTURES"/>
      <sheetName val="Access"/>
      <sheetName val="Balance_Sheet1"/>
      <sheetName val="Rugi_Laba1"/>
      <sheetName val="Income_Statm1"/>
      <sheetName val="Rek_Fiskal1"/>
      <sheetName val="Fiscal_Rec1"/>
      <sheetName val="Rek_Fiskal-detail1"/>
      <sheetName val="PPh_251"/>
      <sheetName val="Art_251"/>
      <sheetName val="PPh_221"/>
      <sheetName val="Art_221"/>
      <sheetName val="PPh_25_calc_1"/>
      <sheetName val="Art_25_calc1"/>
      <sheetName val="Daftar_Pengurus1"/>
      <sheetName val="Comm__List1"/>
      <sheetName val="Daftar_Pemegang_Saham1"/>
      <sheetName val="Shareholder_List1"/>
      <sheetName val="Aktiva_Tetap1"/>
      <sheetName val="Fixed_Assets1"/>
      <sheetName val="FI-1771_P11"/>
      <sheetName val="FE-1771_P11"/>
      <sheetName val="FI-1771_P21"/>
      <sheetName val="FE-1771_P21"/>
      <sheetName val="Balance_Sheet2"/>
      <sheetName val="Rugi_Laba2"/>
      <sheetName val="Income_Statm2"/>
      <sheetName val="Rek_Fiskal2"/>
      <sheetName val="Fiscal_Rec2"/>
      <sheetName val="Rek_Fiskal-detail2"/>
      <sheetName val="PPh_252"/>
      <sheetName val="Art_252"/>
      <sheetName val="PPh_222"/>
      <sheetName val="Art_222"/>
      <sheetName val="PPh_25_calc_2"/>
      <sheetName val="Art_25_calc2"/>
      <sheetName val="Daftar_Pengurus2"/>
      <sheetName val="Comm__List2"/>
      <sheetName val="Daftar_Pemegang_Saham2"/>
      <sheetName val="Shareholder_List2"/>
      <sheetName val="Aktiva_Tetap2"/>
      <sheetName val="Fixed_Assets2"/>
      <sheetName val="FI-1771_P12"/>
      <sheetName val="FE-1771_P12"/>
      <sheetName val="FI-1771_P22"/>
      <sheetName val="FE-1771_P22"/>
      <sheetName val="PPH1298S"/>
      <sheetName val="COGS"/>
      <sheetName val="Segment"/>
      <sheetName val="1999 CIT calc Final"/>
      <sheetName val="Trading Statement"/>
      <sheetName val="U-3.1.1 telephone"/>
      <sheetName val="Lookups"/>
      <sheetName val="Currency Table"/>
      <sheetName val="Coeffs"/>
      <sheetName val="OLDMAP"/>
      <sheetName val="2000 std cost"/>
      <sheetName val="Subacc"/>
      <sheetName val="2"/>
      <sheetName val="Level 1-3 Listing"/>
      <sheetName val="divI"/>
      <sheetName val="divII"/>
      <sheetName val="Profile"/>
      <sheetName val="2000_std_cost"/>
      <sheetName val="Level_1-3_List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Set>
  </externalBook>
</externalLink>
</file>

<file path=xl/externalLinks/externalLink35.xml><?xml version="1.0" encoding="utf-8"?>
<externalLink xmlns="http://schemas.openxmlformats.org/spreadsheetml/2006/main">
  <externalBook xmlns:r="http://schemas.openxmlformats.org/officeDocument/2006/relationships" r:id="rId1">
    <sheetNames>
      <sheetName val="Account Codes "/>
    </sheetNames>
    <sheetDataSet>
      <sheetData sheetId="0"/>
    </sheetDataSet>
  </externalBook>
</externalLink>
</file>

<file path=xl/externalLinks/externalLink36.xml><?xml version="1.0" encoding="utf-8"?>
<externalLink xmlns="http://schemas.openxmlformats.org/spreadsheetml/2006/main">
  <externalBook xmlns:r="http://schemas.openxmlformats.org/officeDocument/2006/relationships" r:id="rId1">
    <sheetNames>
      <sheetName val="PARAMETERS"/>
      <sheetName val="U_PRDT_CD Vol InterCo"/>
      <sheetName val="U_PRDT_CD Rev InterCo"/>
      <sheetName val="U_PRDT_CD P&amp;L"/>
      <sheetName val="P&amp;L"/>
      <sheetName val="DCT"/>
      <sheetName val="Volume"/>
      <sheetName val="Revenues"/>
      <sheetName val="RM (IBR)"/>
      <sheetName val="DB (IBR)"/>
      <sheetName val="PM (IBR)"/>
      <sheetName val="DVL (IBR)"/>
      <sheetName val="DVE (IBR)"/>
      <sheetName val="FC (IBR)"/>
      <sheetName val="WH (IBR)"/>
      <sheetName val="FC"/>
      <sheetName val="Asset wo"/>
      <sheetName val="VC"/>
      <sheetName val="Memolines"/>
      <sheetName val="HC"/>
      <sheetName val="Phasing OC"/>
      <sheetName val="OC impact_cocoabutter"/>
      <sheetName val="OC impact_TP Markup"/>
      <sheetName val="Anpassungen C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7.xml><?xml version="1.0" encoding="utf-8"?>
<externalLink xmlns="http://schemas.openxmlformats.org/spreadsheetml/2006/main">
  <externalBook xmlns:r="http://schemas.openxmlformats.org/officeDocument/2006/relationships" r:id="rId1">
    <sheetNames>
      <sheetName val="table"/>
      <sheetName val="MR"/>
      <sheetName val="IDR_Move(1)"/>
      <sheetName val="IDR_YTD(2)"/>
      <sheetName val="IDRt_FS(3)"/>
      <sheetName val="USDt_FS(4)"/>
      <sheetName val="RpBgt_Move(5)"/>
      <sheetName val="RpBgt_YTD(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8.xml><?xml version="1.0" encoding="utf-8"?>
<externalLink xmlns="http://schemas.openxmlformats.org/spreadsheetml/2006/main">
  <externalBook xmlns:r="http://schemas.openxmlformats.org/officeDocument/2006/relationships" r:id="rId1">
    <sheetNames>
      <sheetName val="SAA"/>
      <sheetName val="WBS-WPL"/>
    </sheetNames>
    <sheetDataSet>
      <sheetData sheetId="0"/>
      <sheetData sheetId="1" refreshError="1"/>
    </sheetDataSet>
  </externalBook>
</externalLink>
</file>

<file path=xl/externalLinks/externalLink39.xml><?xml version="1.0" encoding="utf-8"?>
<externalLink xmlns="http://schemas.openxmlformats.org/spreadsheetml/2006/main">
  <externalBook xmlns:r="http://schemas.openxmlformats.org/officeDocument/2006/relationships" r:id="rId1">
    <sheetNames>
      <sheetName val="cover anak"/>
      <sheetName val="Cover"/>
      <sheetName val="Daft. isi"/>
      <sheetName val="opini anak"/>
      <sheetName val="opini 1"/>
      <sheetName val="PJtangguhan00"/>
      <sheetName val="NRC"/>
      <sheetName val="RL"/>
      <sheetName val="Arkas"/>
      <sheetName val="BOP"/>
      <sheetName val="PD"/>
      <sheetName val="HD"/>
      <sheetName val="BPjl"/>
      <sheetName val="bEBAN opERASI"/>
      <sheetName val="Ctt"/>
      <sheetName val="HPP"/>
      <sheetName val="RIncian B. Prod (2)"/>
      <sheetName val="Piut-JTP"/>
      <sheetName val="keliru1"/>
      <sheetName val="keliru2"/>
      <sheetName val="B. Prod Okt"/>
      <sheetName val="B.OPERASI Oktober "/>
      <sheetName val="wbs-coba"/>
      <sheetName val="Lap.Keu"/>
      <sheetName val="laba saham"/>
      <sheetName val="Catatan (2)"/>
      <sheetName val="Adjusment"/>
      <sheetName val="Ekuitas"/>
      <sheetName val="Sheet3"/>
      <sheetName val="WBS (2)benar"/>
      <sheetName val="Psh-Anak"/>
      <sheetName val="catatan2anak"/>
      <sheetName val="Sheet1"/>
      <sheetName val="balanceshet '01"/>
      <sheetName val="Sheet2"/>
      <sheetName val="piutang"/>
      <sheetName val="LAP-KEU anak"/>
      <sheetName val="WBS (2)salah"/>
      <sheetName val="Sheet2 (2)"/>
      <sheetName val="piut-jas"/>
      <sheetName val="00-99-98"/>
      <sheetName val="Hut. Bank (PJ)"/>
      <sheetName val="Hut.bank (PD)"/>
      <sheetName val="kurs"/>
      <sheetName val="ass-jas"/>
      <sheetName val="agustus"/>
      <sheetName val="Notes"/>
      <sheetName val="AT"/>
      <sheetName val="Reklas"/>
      <sheetName val="percobaan"/>
      <sheetName val="WBS _2_salah"/>
      <sheetName val="A.4.3"/>
      <sheetName val="A.4.2"/>
      <sheetName val="PREV"/>
      <sheetName val="SDE"/>
      <sheetName val="BLE"/>
      <sheetName val="BLF"/>
      <sheetName val="Ex-Rate"/>
      <sheetName val="ALLOC"/>
      <sheetName val="LN"/>
      <sheetName val="NONNRC"/>
      <sheetName val="LRK"/>
      <sheetName val="GABUNGAN"/>
      <sheetName val="LABARUGI"/>
      <sheetName val="NERACA"/>
      <sheetName val="ALL KD"/>
      <sheetName val="EQUIPMENT"/>
      <sheetName val="Fas-1,5M"/>
      <sheetName val="Fas-5M"/>
      <sheetName val="Lapse LR GOE"/>
      <sheetName val="G&amp;A"/>
      <sheetName val="ASSETS"/>
      <sheetName val="GeneralInfo"/>
      <sheetName val="LEADSCHEDULE"/>
      <sheetName val="constants"/>
      <sheetName val="summary training"/>
      <sheetName val="chemcal"/>
      <sheetName val="FEB 07"/>
      <sheetName val="DAF.INVEN U.O"/>
      <sheetName val="Data"/>
      <sheetName val="COMBINE"/>
      <sheetName val="1106-M&amp;E"/>
      <sheetName val="TAXACCTS"/>
      <sheetName val="GFREILLYM1"/>
      <sheetName val="TB-WP"/>
      <sheetName val="lamphp"/>
      <sheetName val="Rincian"/>
      <sheetName val="CRITERIA1"/>
      <sheetName val="NY ADMIN"/>
      <sheetName val="Reconciliation"/>
      <sheetName val="Menu"/>
      <sheetName val="cover_anak1"/>
      <sheetName val="Daft__isi1"/>
      <sheetName val="opini_anak1"/>
      <sheetName val="opini_11"/>
      <sheetName val="bEBAN_opERASI1"/>
      <sheetName val="RIncian_B__Prod_(2)1"/>
      <sheetName val="B__Prod_Okt1"/>
      <sheetName val="B_OPERASI_Oktober_1"/>
      <sheetName val="Lap_Keu1"/>
      <sheetName val="laba_saham1"/>
      <sheetName val="Catatan_(2)1"/>
      <sheetName val="WBS_(2)benar1"/>
      <sheetName val="balanceshet_'011"/>
      <sheetName val="LAP-KEU_anak1"/>
      <sheetName val="WBS_(2)salah1"/>
      <sheetName val="Sheet2_(2)1"/>
      <sheetName val="Hut__Bank_(PJ)1"/>
      <sheetName val="Hut_bank_(PD)1"/>
      <sheetName val="WBS__2_salah1"/>
      <sheetName val="A_4_31"/>
      <sheetName val="A_4_21"/>
      <sheetName val="Lapse_LR_GOE1"/>
      <sheetName val="cover_anak"/>
      <sheetName val="Daft__isi"/>
      <sheetName val="opini_anak"/>
      <sheetName val="opini_1"/>
      <sheetName val="bEBAN_opERASI"/>
      <sheetName val="RIncian_B__Prod_(2)"/>
      <sheetName val="B__Prod_Okt"/>
      <sheetName val="B_OPERASI_Oktober_"/>
      <sheetName val="Lap_Keu"/>
      <sheetName val="laba_saham"/>
      <sheetName val="Catatan_(2)"/>
      <sheetName val="WBS_(2)benar"/>
      <sheetName val="balanceshet_'01"/>
      <sheetName val="LAP-KEU_anak"/>
      <sheetName val="WBS_(2)salah"/>
      <sheetName val="Sheet2_(2)"/>
      <sheetName val="Hut__Bank_(PJ)"/>
      <sheetName val="Hut_bank_(PD)"/>
      <sheetName val="WBS__2_salah"/>
      <sheetName val="A_4_3"/>
      <sheetName val="A_4_2"/>
      <sheetName val="Lapse_LR_GOE"/>
      <sheetName val="COA"/>
      <sheetName val="ACP_QUERY"/>
      <sheetName val="ACR_QUERY"/>
      <sheetName val="PURCHASE_INVOICES"/>
      <sheetName val="CMG_TRANSACTIONS"/>
      <sheetName val="SALES_INVOICES"/>
      <sheetName val="BANK_MASTER"/>
      <sheetName val="SUPPL_MASTER"/>
      <sheetName val="CMG_JV"/>
      <sheetName val="TABLES"/>
      <sheetName val="CUST_MASTER"/>
      <sheetName val="GEN_JOURNAL"/>
      <sheetName val="GEN_JV"/>
      <sheetName val="GEN_LEDGER"/>
      <sheetName val="TRADE_INV_TRANS"/>
      <sheetName val="INV_JV"/>
      <sheetName val="ITEM_MASTER"/>
      <sheetName val="PUR_JV"/>
      <sheetName val="SLS_JV"/>
      <sheetName val="TB_QUERY"/>
      <sheetName val="TRIAL_BALANCE"/>
      <sheetName val="POMALAA"/>
      <sheetName val="LTLGroup-Trans"/>
      <sheetName val="SPI"/>
      <sheetName val="AUDIT"/>
      <sheetName val="Accounts Payable (AA)"/>
      <sheetName val="10-1-1"/>
      <sheetName val="NY_ADMIN"/>
      <sheetName val="Accounts_Payable_(AA)"/>
      <sheetName val="NY_ADMIN1"/>
      <sheetName val="Accounts_Payable_(AA)1"/>
      <sheetName val="Sept"/>
      <sheetName val="Listes de Sélection"/>
      <sheetName val="WBS__2_salah2"/>
      <sheetName val="cover_anak2"/>
      <sheetName val="Daft__isi2"/>
      <sheetName val="opini_anak2"/>
      <sheetName val="opini_12"/>
      <sheetName val="bEBAN_opERASI2"/>
      <sheetName val="RIncian_B__Prod_(2)2"/>
      <sheetName val="B__Prod_Okt2"/>
      <sheetName val="B_OPERASI_Oktober_2"/>
      <sheetName val="Lap_Keu2"/>
      <sheetName val="laba_saham2"/>
      <sheetName val="Catatan_(2)2"/>
      <sheetName val="WBS_(2)benar2"/>
      <sheetName val="balanceshet_'012"/>
      <sheetName val="LAP-KEU_anak2"/>
      <sheetName val="WBS_(2)salah2"/>
      <sheetName val="Sheet2_(2)2"/>
      <sheetName val="Hut__Bank_(PJ)2"/>
      <sheetName val="Hut_bank_(PD)2"/>
      <sheetName val="NY_ADMIN2"/>
      <sheetName val="Accounts_Payable_(AA)2"/>
      <sheetName val="asset"/>
      <sheetName val="Test Depre."/>
      <sheetName val="Mutation"/>
      <sheetName val="at02"/>
      <sheetName val="Ex_Rate"/>
      <sheetName val="ocean voy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refreshError="1"/>
      <sheetData sheetId="165"/>
      <sheetData sheetId="166"/>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refreshError="1"/>
      <sheetData sheetId="193" refreshError="1"/>
      <sheetData sheetId="194" refreshError="1"/>
    </sheetDataSet>
  </externalBook>
</externalLink>
</file>

<file path=xl/externalLinks/externalLink40.xml><?xml version="1.0" encoding="utf-8"?>
<externalLink xmlns="http://schemas.openxmlformats.org/spreadsheetml/2006/main">
  <externalBook xmlns:r="http://schemas.openxmlformats.org/officeDocument/2006/relationships" r:id="rId1">
    <sheetNames>
      <sheetName val="kawin-anak(m)"/>
      <sheetName val="CSO80 - M"/>
      <sheetName val="CSO80 - F"/>
      <sheetName val="TABEL2"/>
      <sheetName val="TABEL1"/>
      <sheetName val="kawin-anak(f)"/>
      <sheetName val="anak"/>
      <sheetName val="WBS _2_salah"/>
      <sheetName val="kawin_anak_m_"/>
      <sheetName val="MAIN"/>
      <sheetName val="DATA"/>
      <sheetName val="WBS (2)salah"/>
      <sheetName val="IS"/>
      <sheetName val="Parameter"/>
      <sheetName val="Sch 1"/>
      <sheetName val="Planningvalue"/>
      <sheetName val="Assump"/>
      <sheetName val="gvl"/>
      <sheetName val="PM-TE_Per Book"/>
      <sheetName val="N_5 _2 _"/>
      <sheetName val="N_6 _1_"/>
      <sheetName val="N_7 Interco Payable"/>
      <sheetName val="N_9 HQ Payable"/>
      <sheetName val="N_4_1 Detail GRIR Non Inv"/>
      <sheetName val="N_5 GRIR Consignment"/>
      <sheetName val="N_6 GRIR Legacy"/>
      <sheetName val="N_3_1 Detail GRIR Inv"/>
      <sheetName val="N_1_1 Detail AP Trade"/>
      <sheetName val="N _ Payables"/>
      <sheetName val="Prepaid Art. 23"/>
      <sheetName val="AIC"/>
      <sheetName val="AOA"/>
      <sheetName val="ARC"/>
      <sheetName val="ATW"/>
      <sheetName val="FIM"/>
      <sheetName val="PTAI"/>
      <sheetName val="HIM"/>
      <sheetName val="Lapse LR GOE"/>
      <sheetName val="PAJE"/>
      <sheetName val="TB"/>
      <sheetName val="2171105_27Feb07"/>
    </sheetNames>
    <sheetDataSet>
      <sheetData sheetId="0" refreshError="1"/>
      <sheetData sheetId="1"/>
      <sheetData sheetId="2"/>
      <sheetData sheetId="3"/>
      <sheetData sheetId="4"/>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41.xml><?xml version="1.0" encoding="utf-8"?>
<externalLink xmlns="http://schemas.openxmlformats.org/spreadsheetml/2006/main">
  <externalBook xmlns:r="http://schemas.openxmlformats.org/officeDocument/2006/relationships" r:id="rId1">
    <sheetNames>
      <sheetName val="00 received in 01"/>
      <sheetName val="2001 per GL (2)"/>
      <sheetName val="2001 per month (2)"/>
      <sheetName val="2001 per GL (1)"/>
      <sheetName val="2001 per month (1)"/>
      <sheetName val="J a n"/>
      <sheetName val="F e b"/>
      <sheetName val="M a r"/>
      <sheetName val="A p r"/>
      <sheetName val="M a y"/>
      <sheetName val="J u n"/>
      <sheetName val="J u l"/>
      <sheetName val="A u g"/>
      <sheetName val="S e p"/>
      <sheetName val="O c t"/>
      <sheetName val="N o v"/>
      <sheetName val="D e c"/>
      <sheetName val="Rincian"/>
      <sheetName val="Per GL J a n"/>
      <sheetName val="MEytd"/>
      <sheetName val="GeneralInfo"/>
      <sheetName val="Ex-Rate"/>
      <sheetName val="Statutory Query"/>
      <sheetName val="Marks-up"/>
      <sheetName val="GBP Rate"/>
      <sheetName val="Tax"/>
      <sheetName val="Calculation"/>
      <sheetName val="ANALISIS"/>
      <sheetName val="Operation 1206-0107"/>
      <sheetName val="Maintenance 1206-0107"/>
      <sheetName val="Curve2"/>
      <sheetName val="benefit"/>
      <sheetName val="Assumption &amp; Result"/>
      <sheetName val="Ex_Rate"/>
      <sheetName val="kawin-anak(m)"/>
      <sheetName val="Neraca"/>
      <sheetName val="BS"/>
      <sheetName val="Sch 1"/>
      <sheetName val="Witholding Tax List PTP 2001"/>
      <sheetName val="IS"/>
      <sheetName val="Sheet1"/>
      <sheetName val="POMALAA"/>
      <sheetName val="DATA"/>
      <sheetName val="asset"/>
      <sheetName val="POTO MAC"/>
      <sheetName val="lhp7"/>
      <sheetName val="id"/>
      <sheetName val="TB96"/>
      <sheetName val="05_2003-compute"/>
      <sheetName val="Reconciliation"/>
      <sheetName val="Menu"/>
      <sheetName val="Sheet2"/>
      <sheetName val="LABARUGI"/>
      <sheetName val="gl"/>
      <sheetName val="Sales for 2001"/>
      <sheetName val="EX RATE"/>
      <sheetName val="Marshal"/>
      <sheetName val="F1771-IV"/>
      <sheetName val="F1771-V"/>
      <sheetName val="TB"/>
      <sheetName val="GQL DwnLd"/>
      <sheetName val="Assumptions"/>
      <sheetName val="Contractors"/>
      <sheetName val="Mthly Salary"/>
      <sheetName val="Input Sheet"/>
      <sheetName val="Sum Rept"/>
      <sheetName val="Cat"/>
      <sheetName val="Assump"/>
      <sheetName val="HopCon"/>
      <sheetName val="ANAM"/>
      <sheetName val="DCF"/>
      <sheetName val="KREDIT&amp;MASA"/>
      <sheetName val="DATA WP"/>
      <sheetName val="master"/>
      <sheetName val="Macro5"/>
      <sheetName val="General Info"/>
      <sheetName val="Data Client"/>
      <sheetName val="JAN-MAR"/>
      <sheetName val="Template "/>
      <sheetName val="A"/>
      <sheetName val="WBS (2)salah"/>
      <sheetName val="Main"/>
    </sheetNames>
    <sheetDataSet>
      <sheetData sheetId="0"/>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42.xml><?xml version="1.0" encoding="utf-8"?>
<externalLink xmlns="http://schemas.openxmlformats.org/spreadsheetml/2006/main">
  <externalBook xmlns:r="http://schemas.openxmlformats.org/officeDocument/2006/relationships" r:id="rId1">
    <sheetNames>
      <sheetName val="Ratio-C"/>
      <sheetName val="Ratio-P"/>
      <sheetName val="BS-C"/>
      <sheetName val="BS-P"/>
      <sheetName val="IS-C"/>
      <sheetName val="IS-P"/>
      <sheetName val="SE-C"/>
      <sheetName val="SE-P"/>
      <sheetName val="ICF-C"/>
      <sheetName val="DCF-C"/>
      <sheetName val="DCF-C_2003"/>
      <sheetName val="ICF-P"/>
      <sheetName val="Mutation CF"/>
      <sheetName val="Catatan-C"/>
      <sheetName val="Catatan-P"/>
      <sheetName val="Detail-C+P"/>
      <sheetName val="Combine Entries"/>
      <sheetName val="Consolidation Entries"/>
      <sheetName val="Investment-P"/>
      <sheetName val="Intercompany-C"/>
      <sheetName val="Intercompany-P"/>
      <sheetName val="FA-C"/>
      <sheetName val="FA-P"/>
      <sheetName val="Allowance-P"/>
      <sheetName val="Retained Earnings"/>
      <sheetName val="Rekon-Fiskal-BSU"/>
      <sheetName val="Tax Calculation up to 2004"/>
      <sheetName val="DIT - Up to 2004"/>
      <sheetName val="Fiscal Loss up to 2004"/>
      <sheetName val="Bank Loans-BSU"/>
      <sheetName val="Hutang Usaha-BSU"/>
      <sheetName val="Freeze+Resticted fund"/>
      <sheetName val="Foreign Currency-C"/>
      <sheetName val="Foreign Currency-P"/>
      <sheetName val="SE_C"/>
      <sheetName val="WBS (2)salah"/>
      <sheetName val="INDIRECT DETAIL"/>
      <sheetName val="Ex-Rate"/>
      <sheetName val="kawin-anak(m)"/>
      <sheetName val="TB"/>
      <sheetName val="BDO"/>
      <sheetName val="PAJE"/>
      <sheetName val="Sheet2"/>
      <sheetName val="Analysis"/>
      <sheetName val="Income Statement"/>
      <sheetName val="Profile"/>
      <sheetName val="Employees"/>
      <sheetName val="Mutation_CF"/>
      <sheetName val="Combine_Entries"/>
      <sheetName val="Consolidation_Entries"/>
      <sheetName val="Retained_Earnings"/>
      <sheetName val="Tax_Calculation_up_to_2004"/>
      <sheetName val="DIT_-_Up_to_2004"/>
      <sheetName val="Fiscal_Loss_up_to_2004"/>
      <sheetName val="Bank_Loans-BSU"/>
      <sheetName val="Hutang_Usaha-BSU"/>
      <sheetName val="Freeze+Resticted_fund"/>
      <sheetName val="Foreign_Currency-C"/>
      <sheetName val="Foreign_Currency-P"/>
      <sheetName val="Mutation_CF1"/>
      <sheetName val="Combine_Entries1"/>
      <sheetName val="Consolidation_Entries1"/>
      <sheetName val="Retained_Earnings1"/>
      <sheetName val="Tax_Calculation_up_to_20041"/>
      <sheetName val="DIT_-_Up_to_20041"/>
      <sheetName val="Fiscal_Loss_up_to_20041"/>
      <sheetName val="Bank_Loans-BSU1"/>
      <sheetName val="Hutang_Usaha-BSU1"/>
      <sheetName val="Freeze+Resticted_fund1"/>
      <sheetName val="Foreign_Currency-C1"/>
      <sheetName val="Foreign_Currency-P1"/>
      <sheetName val="GeneralInfo"/>
      <sheetName val="EQUIPMENT"/>
      <sheetName val="bayar_04_fak"/>
      <sheetName val="A.4.3"/>
      <sheetName val="POTO MAC"/>
      <sheetName val="A.4.2"/>
      <sheetName val="S e p"/>
      <sheetName val="M a r"/>
      <sheetName val="M a y"/>
      <sheetName val="J u l"/>
      <sheetName val="A p r"/>
      <sheetName val="A u g"/>
      <sheetName val="O c t"/>
      <sheetName val="J u n"/>
      <sheetName val="N o v"/>
      <sheetName val="F e b"/>
      <sheetName val="J a n"/>
      <sheetName val="00 received in 01"/>
      <sheetName val="1"/>
      <sheetName val="Drop Down"/>
      <sheetName val="AGING"/>
      <sheetName val="Test Depre"/>
      <sheetName val="link budget"/>
      <sheetName val="constants"/>
      <sheetName val="RumusTB 1 bln"/>
      <sheetName val="chemcal"/>
      <sheetName val="Parameter"/>
      <sheetName val="KKP 01 Audit"/>
      <sheetName val="AL'04"/>
      <sheetName val="HPP Crt"/>
      <sheetName val="Q-PC1"/>
      <sheetName val="Q-PC2"/>
      <sheetName val="PBL-PPN00"/>
      <sheetName val="EX RATE"/>
      <sheetName val="Nick Miller NAV-CFSI"/>
      <sheetName val="BP1_23"/>
      <sheetName val="Operation 01-0207"/>
      <sheetName val="data (2)"/>
      <sheetName val="Mutation_CF3"/>
      <sheetName val="Combine_Entries3"/>
      <sheetName val="Consolidation_Entries3"/>
      <sheetName val="Retained_Earnings3"/>
      <sheetName val="Tax_Calculation_up_to_20043"/>
      <sheetName val="DIT_-_Up_to_20043"/>
      <sheetName val="Fiscal_Loss_up_to_20043"/>
      <sheetName val="Bank_Loans-BSU3"/>
      <sheetName val="Hutang_Usaha-BSU3"/>
      <sheetName val="Freeze+Resticted_fund3"/>
      <sheetName val="Foreign_Currency-C3"/>
      <sheetName val="Foreign_Currency-P3"/>
      <sheetName val="Mutation_CF2"/>
      <sheetName val="Combine_Entries2"/>
      <sheetName val="Consolidation_Entries2"/>
      <sheetName val="Retained_Earnings2"/>
      <sheetName val="Tax_Calculation_up_to_20042"/>
      <sheetName val="DIT_-_Up_to_20042"/>
      <sheetName val="Fiscal_Loss_up_to_20042"/>
      <sheetName val="Bank_Loans-BSU2"/>
      <sheetName val="Hutang_Usaha-BSU2"/>
      <sheetName val="Freeze+Resticted_fund2"/>
      <sheetName val="Foreign_Currency-C2"/>
      <sheetName val="Foreign_Currency-P2"/>
      <sheetName val="Data"/>
      <sheetName val="Gmd3"/>
      <sheetName val="Amortization Table"/>
      <sheetName val="DATA WP"/>
      <sheetName val="Marshal"/>
      <sheetName val="Permanent info"/>
      <sheetName val="WBS_(2)salah1"/>
      <sheetName val="INDIRECT_DETAIL1"/>
      <sheetName val="Income_Statement1"/>
      <sheetName val="DATA_WP1"/>
      <sheetName val="Permanent_info1"/>
      <sheetName val="WBS_(2)salah"/>
      <sheetName val="INDIRECT_DETAIL"/>
      <sheetName val="Income_Statement"/>
      <sheetName val="DATA_WP"/>
      <sheetName val="Permanent_info"/>
      <sheetName val="MOVE"/>
      <sheetName val="COA"/>
      <sheetName val="PSI"/>
      <sheetName val="H1b Accounts Payable"/>
      <sheetName val="P1 Equity"/>
      <sheetName val="PIK_QUO"/>
      <sheetName val="CODE"/>
      <sheetName val="PY OMC 01 11 3"/>
      <sheetName val="tarif radiologi bpjs"/>
      <sheetName val="data_val"/>
      <sheetName val="EXP0905"/>
      <sheetName val="SUM-IN"/>
      <sheetName val="A"/>
      <sheetName val="trf ns_04"/>
      <sheetName val="tarippasif_wanto"/>
      <sheetName val="Tunda56=1_dodo"/>
      <sheetName val="trf_ns_04"/>
      <sheetName val="HPP_Crt"/>
      <sheetName val="Sheet1"/>
      <sheetName val="Assumpt_Cons"/>
      <sheetName val="MEytd"/>
      <sheetName val="01 BSU-Consol-DBS-Sept_2004"/>
      <sheetName val="asset"/>
      <sheetName val="ANALI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Set>
  </externalBook>
</externalLink>
</file>

<file path=xl/externalLinks/externalLink43.xml><?xml version="1.0" encoding="utf-8"?>
<externalLink xmlns="http://schemas.openxmlformats.org/spreadsheetml/2006/main">
  <externalBook xmlns:r="http://schemas.openxmlformats.org/officeDocument/2006/relationships" r:id="rId1">
    <sheetNames>
      <sheetName val="SALES"/>
      <sheetName val="Sheet1"/>
      <sheetName val="A"/>
      <sheetName val="HPP"/>
      <sheetName val="Rekap Piutang"/>
      <sheetName val="Tran0104"/>
      <sheetName val="RPMCOST"/>
      <sheetName val="JARS"/>
      <sheetName val="LABELS"/>
      <sheetName val="MNHRS"/>
      <sheetName val="RAWMAT"/>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4.xml><?xml version="1.0" encoding="utf-8"?>
<externalLink xmlns="http://schemas.openxmlformats.org/spreadsheetml/2006/main">
  <externalBook xmlns:r="http://schemas.openxmlformats.org/officeDocument/2006/relationships" r:id="rId1">
    <sheetNames>
      <sheetName val="3800 mapping"/>
      <sheetName val="PMU"/>
      <sheetName val="TB 31.12.02"/>
      <sheetName val="3800 2001"/>
      <sheetName val="AKTIVA"/>
      <sheetName val="TNG-GDG1"/>
      <sheetName val="MESIN1"/>
      <sheetName val="PABRIK1"/>
      <sheetName val="IS"/>
      <sheetName val="TNG-GDG1 disp Nov"/>
      <sheetName val="MESIN1 disp Nov"/>
      <sheetName val="PABRIK1 disp Nov"/>
      <sheetName val="IS disp Nov"/>
      <sheetName val="TNG-GDG1 disp Mei"/>
      <sheetName val="MESIN1 disp Mei"/>
      <sheetName val="WORKSHOP disp Mei"/>
      <sheetName val="PABRIK1 disp Mei"/>
      <sheetName val="LAB disp Mei"/>
      <sheetName val="I-KANTOR disp Mei"/>
      <sheetName val="instalasi disp Mei"/>
      <sheetName val="BS final"/>
      <sheetName val="B24-1"/>
      <sheetName val="COGS"/>
      <sheetName val="DL"/>
      <sheetName val="K&amp;B"/>
      <sheetName val="Table"/>
      <sheetName val="EXP0905"/>
      <sheetName val="Journal Template"/>
      <sheetName val="S e p"/>
      <sheetName val="M a r"/>
      <sheetName val="M a y"/>
      <sheetName val="J u l"/>
      <sheetName val="A p r"/>
      <sheetName val="A u g"/>
      <sheetName val="O c t"/>
      <sheetName val="J u n"/>
      <sheetName val="N o v"/>
      <sheetName val="F e b"/>
      <sheetName val="J a n"/>
      <sheetName val="00 received in 01"/>
      <sheetName val="Ex_Rate"/>
      <sheetName val="Peny&amp;Amort 2009 Fis"/>
      <sheetName val="Trial Bal"/>
      <sheetName val="Marshal"/>
      <sheetName val="SAHAM"/>
      <sheetName val="Disposals"/>
      <sheetName val="WS"/>
      <sheetName val="Consolidated"/>
      <sheetName val="Control_Vendor"/>
    </sheetNames>
    <sheetDataSet>
      <sheetData sheetId="0" refreshError="1"/>
      <sheetData sheetId="1"/>
      <sheetData sheetId="2"/>
      <sheetData sheetId="3"/>
      <sheetData sheetId="4"/>
      <sheetData sheetId="5" refreshError="1"/>
      <sheetData sheetId="6" refreshError="1"/>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45.xml><?xml version="1.0" encoding="utf-8"?>
<externalLink xmlns="http://schemas.openxmlformats.org/spreadsheetml/2006/main">
  <externalBook xmlns:r="http://schemas.openxmlformats.org/officeDocument/2006/relationships" r:id="rId1">
    <sheetNames>
      <sheetName val="Permanent info"/>
      <sheetName val="B"/>
      <sheetName val="A"/>
      <sheetName val="Nick Miller NAV-CFSI"/>
      <sheetName val="GeneralInfo"/>
      <sheetName val="S e p"/>
      <sheetName val="M a r"/>
      <sheetName val="M a y"/>
      <sheetName val="J u l"/>
      <sheetName val="A p r"/>
      <sheetName val="A u g"/>
      <sheetName val="O c t"/>
      <sheetName val="J u n"/>
      <sheetName val="N o v"/>
      <sheetName val="F e b"/>
      <sheetName val="J a n"/>
      <sheetName val="00 received in 01"/>
      <sheetName val="Acc"/>
      <sheetName val="BS final"/>
      <sheetName val="K-1"/>
      <sheetName val="Data"/>
      <sheetName val="Bordereau"/>
      <sheetName val="Commercial"/>
      <sheetName val="R-16.1"/>
      <sheetName val="R-16.2"/>
      <sheetName val="Ex_Rate"/>
      <sheetName val="SE-C"/>
      <sheetName val="Ex-Rate"/>
      <sheetName val="OTHERS"/>
      <sheetName val="BUDGET2001"/>
      <sheetName val="ASUMSI"/>
      <sheetName val="Biaya PKS"/>
      <sheetName val="Project Cost"/>
      <sheetName val="Balance"/>
      <sheetName val="Risk Analisis"/>
      <sheetName val="BEP"/>
      <sheetName val="Depre"/>
      <sheetName val="PINJAMAN-Bank"/>
      <sheetName val="INCOME"/>
      <sheetName val="Pemeliharaan"/>
      <sheetName val="Upah"/>
      <sheetName val="Bahan"/>
      <sheetName val="Cash-flow"/>
      <sheetName val="IRR"/>
      <sheetName val="IRR ALL"/>
      <sheetName val="Lab&amp;Bengkel"/>
      <sheetName val="Produksi &amp; Scedule"/>
      <sheetName val="Cost"/>
      <sheetName val="Thai"/>
      <sheetName val="IND"/>
      <sheetName val="CBD"/>
      <sheetName val="MALE"/>
      <sheetName val="BPW-Europe"/>
      <sheetName val="PNG"/>
      <sheetName val="VIET"/>
      <sheetName val="instalasi disp Mei"/>
      <sheetName val="Dictionary"/>
      <sheetName val="DB PSI"/>
      <sheetName val="Source"/>
      <sheetName val="Type"/>
      <sheetName val="Marshal"/>
      <sheetName val="AR-TRADE_NONTRADE"/>
      <sheetName val="data neraca lainnya"/>
      <sheetName val="INVENTORY"/>
      <sheetName val="Cash"/>
      <sheetName val="Prepaid ta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46.xml><?xml version="1.0" encoding="utf-8"?>
<externalLink xmlns="http://schemas.openxmlformats.org/spreadsheetml/2006/main">
  <externalBook xmlns:r="http://schemas.openxmlformats.org/officeDocument/2006/relationships" r:id="rId1">
    <sheetNames>
      <sheetName val="I.3-dec (2)"/>
      <sheetName val="I Lead-REV (2)"/>
      <sheetName val="I-AP-for RePoRt (2)"/>
      <sheetName val="I-AR-for RePoRt (2)"/>
      <sheetName val="I .1-dec REV (2)"/>
      <sheetName val="I .1.1-dec (2)"/>
      <sheetName val="I.2-dec REV (2)"/>
      <sheetName val="I.2.1-dec (2)"/>
      <sheetName val="I.4-dec (2)"/>
      <sheetName val="I.4.1-dec (2)"/>
      <sheetName val="I.4.2-dec (2)"/>
      <sheetName val="I.4.3-dec (2)"/>
      <sheetName val="I.4.4-dec (2)"/>
      <sheetName val="MATRIX-JJP-DEC (2)"/>
      <sheetName val="I.4.1 (2)"/>
      <sheetName val="I.4.2 (2)"/>
      <sheetName val="I.3 (2)"/>
      <sheetName val="BS (2)"/>
      <sheetName val="I Lead-decS (2)"/>
      <sheetName val="I.2-dec (2)"/>
      <sheetName val="I .1-dec (2)"/>
      <sheetName val="ar-turnover"/>
      <sheetName val="I-AP-for RePoRt"/>
      <sheetName val="I-AR-for RePoRt"/>
      <sheetName val="I Lead-REV"/>
      <sheetName val="I .1-dec REV"/>
      <sheetName val="I .1.1-dec"/>
      <sheetName val="I.2-dec REV"/>
      <sheetName val="I.2.1-dec"/>
      <sheetName val="I.3-dec"/>
      <sheetName val="I.4-dec"/>
      <sheetName val="I.4.1-dec"/>
      <sheetName val="I.4.2-dec"/>
      <sheetName val="I.4.3-dec"/>
      <sheetName val="I.4.4-dec"/>
      <sheetName val="MATRIX-JJP-DEC"/>
      <sheetName val="I.4.1"/>
      <sheetName val="I.4.2"/>
      <sheetName val="I.3"/>
      <sheetName val="BS"/>
      <sheetName val="I Lead-decS"/>
      <sheetName val="I.2-dec"/>
      <sheetName val="I .1-dec"/>
      <sheetName val="I_4_1 _2_"/>
      <sheetName val="Ex_Rate"/>
      <sheetName val="Ex-Rate"/>
      <sheetName val="Tran0104"/>
      <sheetName val="SDE"/>
      <sheetName val="catatan"/>
      <sheetName val="BLE"/>
      <sheetName val="BLF"/>
      <sheetName val="Source"/>
      <sheetName val="Type"/>
      <sheetName val="Lead PL"/>
      <sheetName val="Module2"/>
      <sheetName val="CRA-Detail"/>
      <sheetName val="AR"/>
      <sheetName val="NAP"/>
      <sheetName val="instalasi disp Mei"/>
      <sheetName val="NOPAT_VDF"/>
      <sheetName val="Invested capital_VDF"/>
      <sheetName val="DCF_VDF"/>
      <sheetName val="WACC_VDF"/>
      <sheetName val="Summary Page_VDF"/>
      <sheetName val="PV of Op Leases_VDF"/>
      <sheetName val="Income Statement_VDF"/>
      <sheetName val="A"/>
      <sheetName val="ANGGOTA"/>
      <sheetName val="Sheet1"/>
      <sheetName val="Sheet1 (2)"/>
      <sheetName val="PM-TE_Per Book"/>
      <sheetName val="Consolidated"/>
      <sheetName val="MasterSheet"/>
      <sheetName val="I_3-dec_(2)"/>
      <sheetName val="I_Lead-REV_(2)"/>
      <sheetName val="I-AP-for_RePoRt_(2)"/>
      <sheetName val="I-AR-for_RePoRt_(2)"/>
      <sheetName val="I__1-dec_REV_(2)"/>
      <sheetName val="I__1_1-dec_(2)"/>
      <sheetName val="I_2-dec_REV_(2)"/>
      <sheetName val="I_2_1-dec_(2)"/>
      <sheetName val="I_4-dec_(2)"/>
      <sheetName val="I_4_1-dec_(2)"/>
      <sheetName val="I_4_2-dec_(2)"/>
      <sheetName val="I_4_3-dec_(2)"/>
      <sheetName val="I_4_4-dec_(2)"/>
      <sheetName val="MATRIX-JJP-DEC_(2)"/>
      <sheetName val="I_4_1_(2)"/>
      <sheetName val="I_4_2_(2)"/>
      <sheetName val="I_3_(2)"/>
      <sheetName val="BS_(2)"/>
      <sheetName val="I_Lead-decS_(2)"/>
      <sheetName val="I_2-dec_(2)"/>
      <sheetName val="I__1-dec_(2)"/>
      <sheetName val="I-AP-for_RePoRt"/>
      <sheetName val="I-AR-for_RePoRt"/>
      <sheetName val="I_Lead-REV"/>
      <sheetName val="I__1-dec_REV"/>
      <sheetName val="I__1_1-dec"/>
      <sheetName val="I_2-dec_REV"/>
      <sheetName val="I_2_1-dec"/>
      <sheetName val="I_3-dec"/>
      <sheetName val="I_4-dec"/>
      <sheetName val="I_4_1-dec"/>
      <sheetName val="I_4_2-dec"/>
      <sheetName val="I_4_3-dec"/>
      <sheetName val="I_4_4-dec"/>
      <sheetName val="I_4_1"/>
      <sheetName val="I_4_2"/>
      <sheetName val="I_3"/>
      <sheetName val="I_Lead-decS"/>
      <sheetName val="I_2-dec"/>
      <sheetName val="I__1-dec"/>
      <sheetName val="I_4_1__2_"/>
      <sheetName val="Lead_PL"/>
      <sheetName val="instalasi_disp_Mei"/>
      <sheetName val="Invested_capital_VDF"/>
      <sheetName val="Summary_Page_VDF"/>
      <sheetName val="PV_of_Op_Leases_VDF"/>
      <sheetName val="Income_Statement_VDF"/>
      <sheetName val="Sheet1_(2)"/>
      <sheetName val="WBS (2)salah"/>
      <sheetName val="Tab DPA"/>
      <sheetName val="Rincian"/>
      <sheetName val="AR-TRADE_NONTRADE"/>
      <sheetName val="data neraca lainnya"/>
      <sheetName val="INVENTORY"/>
      <sheetName val="Cash"/>
      <sheetName val="Prepaid tax"/>
      <sheetName val="Calc"/>
      <sheetName val="T_PV"/>
      <sheetName val="Val_nra1"/>
      <sheetName val="Val_nra2"/>
      <sheetName val="EXC-R2005"/>
      <sheetName val="I section"/>
      <sheetName val="TB Dec"/>
      <sheetName val="Account Coding - Revise"/>
      <sheetName val="BBM-03"/>
      <sheetName val="Daftar Customer"/>
      <sheetName val="Sheet8"/>
      <sheetName val="Angs.B.Group"/>
      <sheetName val="Penebusan"/>
      <sheetName val="rl"/>
      <sheetName val="Assumpt_Cons"/>
      <sheetName val="I_3-dec_(2)1"/>
      <sheetName val="I_Lead-REV_(2)1"/>
      <sheetName val="I-AP-for_RePoRt_(2)1"/>
      <sheetName val="I-AR-for_RePoRt_(2)1"/>
      <sheetName val="I__1-dec_REV_(2)1"/>
      <sheetName val="I__1_1-dec_(2)1"/>
      <sheetName val="I_2-dec_REV_(2)1"/>
      <sheetName val="I_2_1-dec_(2)1"/>
      <sheetName val="I_4-dec_(2)1"/>
      <sheetName val="I_4_1-dec_(2)1"/>
      <sheetName val="I_4_2-dec_(2)1"/>
      <sheetName val="I_4_3-dec_(2)1"/>
      <sheetName val="I_4_4-dec_(2)1"/>
      <sheetName val="MATRIX-JJP-DEC_(2)1"/>
      <sheetName val="I_4_1_(2)1"/>
      <sheetName val="I_4_2_(2)1"/>
      <sheetName val="I_3_(2)1"/>
      <sheetName val="BS_(2)1"/>
      <sheetName val="I_Lead-decS_(2)1"/>
      <sheetName val="I_2-dec_(2)1"/>
      <sheetName val="I__1-dec_(2)1"/>
      <sheetName val="I-AP-for_RePoRt1"/>
      <sheetName val="I-AR-for_RePoRt1"/>
      <sheetName val="I_Lead-REV1"/>
      <sheetName val="I__1-dec_REV1"/>
      <sheetName val="I__1_1-dec1"/>
      <sheetName val="I_2-dec_REV1"/>
      <sheetName val="I_2_1-dec1"/>
      <sheetName val="I_3-dec1"/>
      <sheetName val="I_4-dec1"/>
      <sheetName val="I_4_1-dec1"/>
      <sheetName val="I_4_2-dec1"/>
      <sheetName val="I_4_3-dec1"/>
      <sheetName val="I_4_4-dec1"/>
      <sheetName val="I_4_11"/>
      <sheetName val="I_4_21"/>
      <sheetName val="I_31"/>
      <sheetName val="I_Lead-decS1"/>
      <sheetName val="I_2-dec1"/>
      <sheetName val="I__1-dec1"/>
      <sheetName val="I_4_1__2_1"/>
      <sheetName val="Lead_PL1"/>
      <sheetName val="instalasi_disp_Mei1"/>
      <sheetName val="Invested_capital_VDF1"/>
      <sheetName val="Summary_Page_VDF1"/>
      <sheetName val="PV_of_Op_Leases_VDF1"/>
      <sheetName val="Income_Statement_VDF1"/>
      <sheetName val="Sheet1_(2)1"/>
      <sheetName val="PM-TE_Per_Book"/>
      <sheetName val="Tab_DPA"/>
      <sheetName val="data_neraca_lainnya"/>
      <sheetName val="Prepaid_tax"/>
      <sheetName val="I_section"/>
      <sheetName val="TB_Dec"/>
      <sheetName val="Account_Coding_-_Revise"/>
      <sheetName val="BP1_23"/>
      <sheetName val="OFF"/>
      <sheetName val="RATE"/>
      <sheetName val="A 3-2"/>
      <sheetName val="R-16.1"/>
      <sheetName val="R-16.2"/>
      <sheetName val="Acc"/>
      <sheetName val="Workshop Tools"/>
      <sheetName val="fiscal depr(E)"/>
      <sheetName val="9"/>
      <sheetName val="Data_Umum"/>
      <sheetName val="STOCK"/>
      <sheetName val="Revenue"/>
      <sheetName val="EXC-R"/>
      <sheetName val="RATE-NEW"/>
      <sheetName val="SAD"/>
      <sheetName val="Notes"/>
      <sheetName val="name"/>
      <sheetName val="LER"/>
      <sheetName val="Op-exp"/>
      <sheetName val="akum-pl"/>
      <sheetName val="Paramètres"/>
      <sheetName val="Basic Info"/>
      <sheetName val="status"/>
      <sheetName val="Act_Sales"/>
      <sheetName val="Act_Sales Y-1"/>
      <sheetName val="Daftar Harga"/>
      <sheetName val="BS-PL Indo 2006"/>
      <sheetName val="Location_Details (2)"/>
      <sheetName val="TB98,oct99&amp;sap99-WPL"/>
      <sheetName val="note"/>
      <sheetName val="SE-C"/>
      <sheetName val="POTO MAC"/>
      <sheetName val="Lead"/>
      <sheetName val="detail strs"/>
      <sheetName val="strs depr"/>
      <sheetName val="vhcl"/>
      <sheetName val="JAN 2001"/>
      <sheetName val="TBM"/>
      <sheetName val="RetPlan"/>
      <sheetName val="Office_Rent"/>
      <sheetName val="SALARY"/>
      <sheetName val="Nick Miller NAV-CFSI"/>
      <sheetName val="C13"/>
      <sheetName val="Sch 1"/>
      <sheetName val="CDYW"/>
      <sheetName val="Exc. Rate"/>
      <sheetName val="T.B"/>
      <sheetName val="Budget"/>
      <sheetName val="C1 NOV"/>
      <sheetName val="EX RATE"/>
      <sheetName val="#REF"/>
      <sheetName val="SW1"/>
      <sheetName val="FKT_PJK"/>
      <sheetName val="Tables"/>
      <sheetName val="Data"/>
      <sheetName val="Center"/>
      <sheetName val="Company"/>
      <sheetName val="License"/>
      <sheetName val="Account"/>
      <sheetName val="WBS2"/>
      <sheetName val="FS-FORECAST"/>
      <sheetName val="LEADSCHEDULE"/>
      <sheetName val="Comp equip"/>
      <sheetName val="Parameters"/>
      <sheetName val="COGS"/>
      <sheetName val="BSHO Report"/>
      <sheetName val="Check Sheet"/>
      <sheetName val="Front"/>
      <sheetName val="PLHO Report"/>
      <sheetName val="PLHOENG"/>
      <sheetName val="U2.2"/>
      <sheetName val="Fak_aktif"/>
      <sheetName val="Air Conditional"/>
      <sheetName val="Computer"/>
      <sheetName val="Equipment"/>
      <sheetName val="Motor Vehicle"/>
      <sheetName val="Renovation"/>
      <sheetName val="Akun"/>
      <sheetName val="jurnal"/>
      <sheetName val="B2"/>
      <sheetName val="F1771-2"/>
      <sheetName val="A u g"/>
      <sheetName val="J u l"/>
      <sheetName val="O c t"/>
      <sheetName val="A p r"/>
      <sheetName val="M a y"/>
      <sheetName val="S e p"/>
      <sheetName val="00 received in 01"/>
      <sheetName val="F e b"/>
      <sheetName val="Per GL J a n"/>
      <sheetName val="J u n"/>
      <sheetName val="M a r"/>
      <sheetName val="Other charges (income)"/>
      <sheetName val="Reconciliation"/>
      <sheetName val="Menu"/>
      <sheetName val="G&amp;A"/>
      <sheetName val="SFKLN"/>
      <sheetName val="SAA"/>
      <sheetName val="PLL"/>
      <sheetName val="PP"/>
      <sheetName val="data_benefit(1)"/>
      <sheetName val="data_val"/>
      <sheetName val="Driver"/>
      <sheetName val="Noodles (assumptions)"/>
      <sheetName val="MASTER"/>
      <sheetName val="Paramétrage"/>
      <sheetName val="Ctrl"/>
      <sheetName val="Payroll"/>
      <sheetName val="PARAMETRES"/>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refreshError="1"/>
      <sheetData sheetId="14"/>
      <sheetData sheetId="15" refreshError="1"/>
      <sheetData sheetId="16" refreshError="1"/>
      <sheetData sheetId="17" refreshError="1"/>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refreshError="1"/>
      <sheetData sheetId="231"/>
      <sheetData sheetId="232"/>
      <sheetData sheetId="233"/>
      <sheetData sheetId="234"/>
      <sheetData sheetId="235" refreshError="1"/>
      <sheetData sheetId="236" refreshError="1"/>
      <sheetData sheetId="237" refreshError="1"/>
      <sheetData sheetId="238"/>
      <sheetData sheetId="239"/>
      <sheetData sheetId="240" refreshError="1"/>
      <sheetData sheetId="24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sheetData sheetId="307" refreshError="1"/>
      <sheetData sheetId="308" refreshError="1"/>
    </sheetDataSet>
  </externalBook>
</externalLink>
</file>

<file path=xl/externalLinks/externalLink47.xml><?xml version="1.0" encoding="utf-8"?>
<externalLink xmlns="http://schemas.openxmlformats.org/spreadsheetml/2006/main">
  <externalBook xmlns:r="http://schemas.openxmlformats.org/officeDocument/2006/relationships" r:id="rId1">
    <sheetNames>
      <sheetName val="MATERIALITAS"/>
      <sheetName val="Akte"/>
      <sheetName val="CAJE,CRJE"/>
      <sheetName val="PAJE,PRJE"/>
      <sheetName val="Detail WBS - Parent"/>
      <sheetName val="Detail WPL - Parent"/>
      <sheetName val="permintaan data KOKOH"/>
      <sheetName val="Pending"/>
      <sheetName val="Point To Do"/>
      <sheetName val="index 4-6"/>
      <sheetName val="Segmen"/>
    </sheetNames>
    <sheetDataSet>
      <sheetData sheetId="0"/>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sheetDataSet>
  </externalBook>
</externalLink>
</file>

<file path=xl/externalLinks/externalLink48.xml><?xml version="1.0" encoding="utf-8"?>
<externalLink xmlns="http://schemas.openxmlformats.org/spreadsheetml/2006/main">
  <externalBook xmlns:r="http://schemas.openxmlformats.org/officeDocument/2006/relationships" r:id="rId1">
    <sheetNames>
      <sheetName val="Permanent info"/>
      <sheetName val="Marshal"/>
      <sheetName val="Att 1-5 yr01 (Ind)"/>
      <sheetName val="Att 1-5 yr01"/>
      <sheetName val="PPh 22 - 01"/>
      <sheetName val="PPh 22 - 01 (E)"/>
      <sheetName val="Fiskal-01"/>
      <sheetName val="F1771"/>
      <sheetName val="F1771-I"/>
      <sheetName val="F1771-II"/>
      <sheetName val="F1771-III"/>
      <sheetName val="F1771-IV"/>
      <sheetName val="F1771-V"/>
      <sheetName val="Depr for add 2001"/>
      <sheetName val="Perhit disp 01 (E)"/>
      <sheetName val="Perhit disp 01"/>
      <sheetName val="Depreciation DBI 01"/>
      <sheetName val="Lamp1-2"/>
      <sheetName val="Lamp3-4"/>
      <sheetName val="Amortisation DBI "/>
      <sheetName val="Sheet1 (3)"/>
      <sheetName val="Sheet1"/>
      <sheetName val="Sheet1 (2)"/>
      <sheetName val="expat exp"/>
      <sheetName val="Jamsostek"/>
      <sheetName val="Marshall 01 danone"/>
      <sheetName val="SUMMARY"/>
      <sheetName val="A"/>
      <sheetName val="Ex-Rate"/>
      <sheetName val="RATE-NEW"/>
      <sheetName val="FG-chart"/>
      <sheetName val="@GeneralInfo"/>
      <sheetName val="SL1006 (IDR)"/>
      <sheetName val="SL1006 (VLS)"/>
      <sheetName val="Mort"/>
      <sheetName val="Ex_Rate"/>
      <sheetName val="SRF 97 CHEESE COST PER CASE"/>
      <sheetName val="reference"/>
      <sheetName val="TB"/>
      <sheetName val="Reports"/>
      <sheetName val="SLSREP-'03"/>
      <sheetName val="Legend"/>
      <sheetName val="OFF"/>
      <sheetName val="Grand Total"/>
      <sheetName val="North Region"/>
      <sheetName val="South Region"/>
      <sheetName val="Dimensions"/>
      <sheetName val="Sch 1"/>
    </sheetNames>
    <sheetDataSet>
      <sheetData sheetId="0"/>
      <sheetData sheetId="1"/>
      <sheetData sheetId="2" refreshError="1"/>
      <sheetData sheetId="3"/>
      <sheetData sheetId="4"/>
      <sheetData sheetId="5" refreshError="1"/>
      <sheetData sheetId="6"/>
      <sheetData sheetId="7"/>
      <sheetData sheetId="8"/>
      <sheetData sheetId="9"/>
      <sheetData sheetId="10"/>
      <sheetData sheetId="11"/>
      <sheetData sheetId="12"/>
      <sheetData sheetId="13"/>
      <sheetData sheetId="14" refreshError="1"/>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49.xml><?xml version="1.0" encoding="utf-8"?>
<externalLink xmlns="http://schemas.openxmlformats.org/spreadsheetml/2006/main">
  <externalBook xmlns:r="http://schemas.openxmlformats.org/officeDocument/2006/relationships" r:id="rId1">
    <sheetNames>
      <sheetName val="SUM"/>
      <sheetName val="SERV.EQ"/>
      <sheetName val="VEH"/>
      <sheetName val="COMP"/>
      <sheetName val="FURN"/>
      <sheetName val="PART"/>
      <sheetName val="SALDO_BD"/>
      <sheetName val="STOCK_AWAL"/>
      <sheetName val="BELI JULI"/>
      <sheetName val="HPP_JUNI"/>
      <sheetName val="SERV_EQ"/>
      <sheetName val="Instructions"/>
      <sheetName val="A"/>
      <sheetName val="P"/>
      <sheetName val="TAMA_21511"/>
      <sheetName val="TAMA_21512"/>
      <sheetName val="TAMA_21513"/>
      <sheetName val="TAMA_21531"/>
      <sheetName val="TAMA_21532"/>
      <sheetName val="TAMA_21551"/>
      <sheetName val="TAMA_21581"/>
      <sheetName val="B30"/>
      <sheetName val="KOMP"/>
      <sheetName val="B7"/>
      <sheetName val="kardus"/>
      <sheetName val="Master"/>
      <sheetName val="BAL"/>
      <sheetName val="BDG"/>
      <sheetName val="JKT"/>
      <sheetName val="LMP"/>
      <sheetName val="MDN"/>
      <sheetName val="MND"/>
      <sheetName val="PDG"/>
      <sheetName val="SBY"/>
      <sheetName val="SMG"/>
      <sheetName val="UPG"/>
      <sheetName val="B28"/>
      <sheetName val="instalasi disp Mei"/>
      <sheetName val="OLDMAP"/>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0.xml><?xml version="1.0" encoding="utf-8"?>
<externalLink xmlns="http://schemas.openxmlformats.org/spreadsheetml/2006/main">
  <externalBook xmlns:r="http://schemas.openxmlformats.org/officeDocument/2006/relationships" r:id="rId1">
    <sheetNames>
      <sheetName val="PL98"/>
      <sheetName val="I.4.1 (2)"/>
      <sheetName val="BS01"/>
      <sheetName val="A"/>
      <sheetName val="Ex-Rate"/>
      <sheetName val="RATE-NEW"/>
      <sheetName val="Marshal"/>
      <sheetName val="BS final"/>
      <sheetName val="WBS _2_salah"/>
      <sheetName val="Kartu"/>
      <sheetName val="LABARUGI"/>
      <sheetName val="NERACA"/>
      <sheetName val="GeneralInfo"/>
      <sheetName val="Master"/>
      <sheetName val="OFF"/>
      <sheetName val="RATE"/>
      <sheetName val="SERV.EQ"/>
      <sheetName val="COSTSALES"/>
      <sheetName val="PL"/>
      <sheetName val="MCOST1"/>
      <sheetName val="load"/>
      <sheetName val="SAD"/>
      <sheetName val="Worksheet-03"/>
      <sheetName val="BS-RTI"/>
      <sheetName val="Permanent info"/>
      <sheetName val="lamphp"/>
      <sheetName val="KOMP"/>
      <sheetName val="SE-C"/>
      <sheetName val="Bgt"/>
      <sheetName val="Hari"/>
      <sheetName val="Hujan"/>
      <sheetName val="Kirim"/>
      <sheetName val="Mentah"/>
      <sheetName val="Panen"/>
      <sheetName val="Restan"/>
      <sheetName val="Sns"/>
      <sheetName val="HQ"/>
      <sheetName val="TB98,oct99&amp;sap99-WPL"/>
      <sheetName val="Case28 Levered Tornado"/>
      <sheetName val="SALDO_BD"/>
      <sheetName val="CAPEX"/>
      <sheetName val="Ex_Rate"/>
      <sheetName val="Rincian"/>
      <sheetName val="tb-mar"/>
      <sheetName val="DATABASE"/>
      <sheetName val="B2 (Act by Mth) Total"/>
      <sheetName val="2003 Bgt"/>
      <sheetName val="HO"/>
      <sheetName val="D-2"/>
      <sheetName val="farmasi"/>
      <sheetName val="non farmasi"/>
      <sheetName val="KRPPT.03"/>
      <sheetName val="PSMKI.03"/>
      <sheetName val="Std-Industri"/>
      <sheetName val="Operation 1206-0107"/>
      <sheetName val="Maintenance 1206-0107"/>
      <sheetName val="EX RATE"/>
      <sheetName val="GAPOK 2003 VS 2010"/>
      <sheetName val="COA"/>
      <sheetName val="PRE"/>
      <sheetName val="BOQ-Bill1-8"/>
      <sheetName val="#REF"/>
      <sheetName val="BB"/>
      <sheetName val="STKBB"/>
      <sheetName val="Sheet1"/>
      <sheetName val="USDt_FS(4)"/>
      <sheetName val="NOTES "/>
      <sheetName val="BALANCE SHEET"/>
      <sheetName val="bs"/>
      <sheetName val="DEPK2003"/>
      <sheetName val="BBM-03"/>
      <sheetName val="BAL"/>
      <sheetName val="BDG"/>
      <sheetName val="JKT"/>
      <sheetName val="LMP"/>
      <sheetName val="MDN"/>
      <sheetName val="MND"/>
      <sheetName val="PDG"/>
      <sheetName val="SBY"/>
      <sheetName val="SMG"/>
      <sheetName val="UPG"/>
      <sheetName val="Sheet5"/>
      <sheetName val="LTD"/>
      <sheetName val="JobDetails"/>
      <sheetName val="Summary"/>
      <sheetName val="SALES_SUMMARY"/>
      <sheetName val="Worksheet"/>
      <sheetName val="TOTAL"/>
      <sheetName val="MEI"/>
      <sheetName val="Sheet2"/>
      <sheetName val="DATA"/>
      <sheetName val="MENU"/>
      <sheetName val="Data Input"/>
      <sheetName val="Work4"/>
      <sheetName val="会社・セグメント・国・地域"/>
      <sheetName val="データ収集単位"/>
      <sheetName val="Work1"/>
      <sheetName val="jpr"/>
      <sheetName val="Account Coding - Revise"/>
      <sheetName val="Lists"/>
      <sheetName val="Profit &amp; Loss"/>
      <sheetName val="Harsat Bahan"/>
      <sheetName val="Harsat Upah"/>
      <sheetName val="BH"/>
      <sheetName val="CF"/>
      <sheetName val="Deprec"/>
      <sheetName val="income"/>
      <sheetName val="Costs"/>
      <sheetName val="AR-TRADE_NONTRADE"/>
      <sheetName val="data neraca lainnya"/>
      <sheetName val="INVENTORY"/>
      <sheetName val="Cash"/>
      <sheetName val="Prepaid tax"/>
      <sheetName val="GP"/>
      <sheetName val="Daf 1"/>
      <sheetName val="ALL KD"/>
      <sheetName val="DATA WP"/>
      <sheetName val="Vendors"/>
      <sheetName val="summary-1"/>
      <sheetName val="I_4_1_(2)"/>
      <sheetName val="SERV_EQ"/>
      <sheetName val="Case28_Levered_Tornado"/>
      <sheetName val="BS_final"/>
      <sheetName val="WBS__2_salah"/>
      <sheetName val="Permanent_info"/>
      <sheetName val="tabel"/>
      <sheetName val="ASSETS"/>
      <sheetName val="TB"/>
      <sheetName val="COGS"/>
      <sheetName val="BA"/>
      <sheetName val="R1-CAPEX-03-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51.xml><?xml version="1.0" encoding="utf-8"?>
<externalLink xmlns="http://schemas.openxmlformats.org/spreadsheetml/2006/main">
  <externalBook xmlns:r="http://schemas.openxmlformats.org/officeDocument/2006/relationships" r:id="rId1">
    <sheetNames>
      <sheetName val="TB98,oct99&amp;sap99-WPL"/>
      <sheetName val="TB98_oct99_sap99_WPL"/>
      <sheetName val="PL98"/>
      <sheetName val="BS01"/>
      <sheetName val="COSTSALES"/>
      <sheetName val="PL"/>
      <sheetName val="MCOST1"/>
      <sheetName val="Forecast01(12-14)"/>
      <sheetName val="B2 (Act by Mth) Total"/>
      <sheetName val="Master"/>
      <sheetName val="2003 Bgt"/>
      <sheetName val="HO"/>
      <sheetName val="RATE"/>
      <sheetName val="Ex-Rate"/>
      <sheetName val="RATE-NEW"/>
      <sheetName val="BS final"/>
      <sheetName val="Marshal"/>
      <sheetName val="Rincian"/>
      <sheetName val="NY ADMIN"/>
      <sheetName val="KOMP"/>
      <sheetName val="Ex_Rate"/>
      <sheetName val="WS"/>
      <sheetName val="EQ"/>
      <sheetName val="FKT_PJK"/>
      <sheetName val="Sheet1 (2)"/>
      <sheetName val="B28"/>
      <sheetName val="B24-1"/>
      <sheetName val="22-1"/>
      <sheetName val="OLDMAP"/>
      <sheetName val="TB-WP"/>
      <sheetName val="ACT"/>
      <sheetName val="Kartu"/>
      <sheetName val="SERV.EQ"/>
      <sheetName val="I.4.1 (2)"/>
      <sheetName val="DATABASE"/>
      <sheetName val="Stock"/>
      <sheetName val="Sales"/>
      <sheetName val="AVG"/>
      <sheetName val=""/>
      <sheetName val="Statistics"/>
      <sheetName val="BMJ"/>
      <sheetName val="COA_Extern_Pjk"/>
      <sheetName val="GIRO"/>
      <sheetName val="Kas-Keke Extern"/>
      <sheetName val="KMK"/>
      <sheetName val="MDR_SMD"/>
      <sheetName val="A"/>
      <sheetName val="SE-C"/>
      <sheetName val="P-1 Acc Payroll"/>
      <sheetName val="Amortization Table"/>
      <sheetName val="SUPPORT1"/>
      <sheetName val="F1771-2"/>
      <sheetName val="Perhitungan Ore Buli"/>
      <sheetName val="pemakaian Gee2010 setelah SO"/>
      <sheetName val="Persediaan Gee"/>
      <sheetName val="Receivable"/>
      <sheetName val="Print AR"/>
      <sheetName val="penjelasan"/>
      <sheetName val="BS_final"/>
      <sheetName val="FE-1770-I"/>
      <sheetName val="FE-1770.P1"/>
      <sheetName val="FE-1770-II"/>
      <sheetName val="Neraca detail per book"/>
      <sheetName val="Links"/>
      <sheetName val="Checker"/>
      <sheetName val="PR0404"/>
      <sheetName val="PR0405"/>
      <sheetName val="PR0406"/>
      <sheetName val="PR0804"/>
      <sheetName val="PR0805"/>
      <sheetName val="PR0806"/>
      <sheetName val="PR1204"/>
      <sheetName val="PR1205"/>
      <sheetName val="PR1206"/>
      <sheetName val="PR0204"/>
      <sheetName val="PR0205"/>
      <sheetName val="PR0206"/>
      <sheetName val="PR0104"/>
      <sheetName val="PR0105"/>
      <sheetName val="PR0106"/>
      <sheetName val="PR0704"/>
      <sheetName val="PR0705"/>
      <sheetName val="PR0706"/>
      <sheetName val="PR0604"/>
      <sheetName val="PR0605"/>
      <sheetName val="PR0606"/>
      <sheetName val="PR0304"/>
      <sheetName val="PR0305"/>
      <sheetName val="PR0306"/>
      <sheetName val="PR0504"/>
      <sheetName val="PR0505"/>
      <sheetName val="PR0506"/>
      <sheetName val="PR1104"/>
      <sheetName val="PR1105"/>
      <sheetName val="PR1106"/>
      <sheetName val="PR1006"/>
      <sheetName val="PR1004"/>
      <sheetName val="PR1005"/>
      <sheetName val="PR0904"/>
      <sheetName val="PR0905"/>
      <sheetName val="PR0906"/>
      <sheetName val="Items 1206"/>
      <sheetName val="Entry  HTM"/>
      <sheetName val="Entry Broker"/>
      <sheetName val="SK HTM"/>
      <sheetName val="COA"/>
      <sheetName val="2"/>
      <sheetName val="Identitas"/>
      <sheetName val="PP&amp;E"/>
      <sheetName val="USDt_FS(4)"/>
      <sheetName val="CPIS"/>
      <sheetName val="Level 1-3 Listing"/>
      <sheetName val="Art_22"/>
      <sheetName val="A u g"/>
      <sheetName val="ACCOUNT"/>
      <sheetName val="2002"/>
      <sheetName val="Danamon LK"/>
      <sheetName val="Dept"/>
      <sheetName val="Ass"/>
      <sheetName val="MST_GAJI"/>
      <sheetName val="Sheet1"/>
      <sheetName val="Prog. kerja"/>
      <sheetName val="Biaya-biaya"/>
      <sheetName val="THL"/>
      <sheetName val="Penambahan"/>
      <sheetName val="IT-Out"/>
      <sheetName val="Rekap Bag"/>
      <sheetName val="Schedulling"/>
      <sheetName val="Nov-Des"/>
      <sheetName val="2008"/>
      <sheetName val="Total"/>
      <sheetName val="OKt'07"/>
      <sheetName val="Nov Des"/>
      <sheetName val="CB"/>
      <sheetName val="COP"/>
      <sheetName val="Assuransi"/>
      <sheetName val="THR"/>
      <sheetName val="Lain-2"/>
      <sheetName val="Per Dept."/>
      <sheetName val="Support"/>
      <sheetName val="Head Count"/>
      <sheetName val="Lembur"/>
      <sheetName val="Awal"/>
      <sheetName val="By.Personel"/>
      <sheetName val="tb-mar"/>
      <sheetName val="Retail"/>
      <sheetName val="MENU"/>
      <sheetName val="MAIN"/>
      <sheetName val="Site Map"/>
      <sheetName val="Objectives"/>
      <sheetName val="Business Plan Index-Service1"/>
      <sheetName val="Business Plan Index-Service2"/>
      <sheetName val="BP Index -Aftersales"/>
      <sheetName val="Key Aftersales Objectives"/>
      <sheetName val="Brand Values"/>
      <sheetName val="Steps to Customer Satisfaction"/>
      <sheetName val="SWOT"/>
      <sheetName val="DIA Implementation"/>
      <sheetName val="Dealer Audit II Assessment"/>
      <sheetName val="Importer Qual. Program (ISO)"/>
      <sheetName val="Dealer Qual Program (ISO)"/>
      <sheetName val="Customer Communication Centre"/>
      <sheetName val="Telephone Follow Up"/>
      <sheetName val="Recovery Program"/>
      <sheetName val="Volkswagen Exclusive Service"/>
      <sheetName val="Business Management Data"/>
      <sheetName val="Long Life Mobility Guarantee"/>
      <sheetName val="Labour Rate Calculation"/>
      <sheetName val="Service Objectives Quantitative"/>
      <sheetName val="HST in Local Language"/>
      <sheetName val="HSO with Local Content"/>
      <sheetName val="Service Training Concept"/>
      <sheetName val="Technical Information (ELSA)"/>
      <sheetName val="Test Programs 01, 02, 03"/>
      <sheetName val="Workshop Test (Phantom Test)"/>
      <sheetName val="Workshop Equipment and Tools"/>
      <sheetName val="Service Core Process"/>
      <sheetName val="Core Process"/>
      <sheetName val="Status of IT Systems"/>
      <sheetName val="Dealer Standards and Services"/>
      <sheetName val="Corporate Identity-Design"/>
      <sheetName val="DIA Targets and Measures"/>
      <sheetName val="Assess. Targets and Measures"/>
      <sheetName val="VW Exclusive Targets and Meas."/>
      <sheetName val="Labour Rate Targets and Meas."/>
      <sheetName val="Data Targets and Measures"/>
      <sheetName val="Training Targets and Measures"/>
      <sheetName val="Dealer StandServ-TargMeas."/>
      <sheetName val="Dealer Qual. Pro.-Benchm."/>
      <sheetName val="Test Programs Targets and Meas."/>
      <sheetName val="Workshop Test Targets and Meas."/>
      <sheetName val="Workshop Test Report"/>
      <sheetName val="Status IT Systems overview"/>
      <sheetName val="Organisation Training Plan"/>
      <sheetName val="1st Quarter Org.Training"/>
      <sheetName val="2nd Quarter Org.Training"/>
      <sheetName val="3rd Quarter Org.Training"/>
      <sheetName val="4th Quarter Org.Training"/>
      <sheetName val="Technical Training Plan"/>
      <sheetName val="1st Quarter Tech.Training"/>
      <sheetName val="2nd Quarter Tech.Training"/>
      <sheetName val="3rd Quarter Tech.Training"/>
      <sheetName val="4th Quarter Tech.Training"/>
      <sheetName val="Organisation Training Overview"/>
      <sheetName val="Technical Training Overview"/>
      <sheetName val="VO Strategie"/>
      <sheetName val="Business Areas"/>
      <sheetName val="Parts Business Data"/>
      <sheetName val="Charts"/>
      <sheetName val="Product 1"/>
      <sheetName val="Product 2"/>
      <sheetName val="Price 1"/>
      <sheetName val="Price 2"/>
      <sheetName val="Promotion"/>
      <sheetName val="Place 1"/>
      <sheetName val="Place 2"/>
      <sheetName val="Place 3 ; 4"/>
      <sheetName val="Standards 1"/>
      <sheetName val="Standards 2"/>
      <sheetName val="Management Summary"/>
      <sheetName val="SUV &amp; D1 Importer Standards"/>
      <sheetName val="SUV &amp; D1 Dealer Standards"/>
      <sheetName val="Dealer Workbay Calculation"/>
      <sheetName val="Workarea"/>
      <sheetName val="VW CDCI"/>
      <sheetName val="SUV-D1"/>
      <sheetName val="COUNTRY INFO (1)"/>
      <sheetName val="Organization Chart"/>
      <sheetName val="Parts Data Sheet"/>
      <sheetName val="Glossary-Index"/>
      <sheetName val="Landed Cost Calculation"/>
      <sheetName val="Landed Cost Explanation"/>
      <sheetName val="Service Degree "/>
      <sheetName val="Factor Method"/>
      <sheetName val="Average"/>
      <sheetName val="Time Table Special Orders"/>
      <sheetName val="WP-per Accounts21-4"/>
      <sheetName val="Index"/>
      <sheetName val="U-13"/>
      <sheetName val="BL"/>
      <sheetName val="BJ"/>
      <sheetName val="PO"/>
      <sheetName val="Projection"/>
      <sheetName val="Harsat Bahan"/>
      <sheetName val="Harsat Upah"/>
      <sheetName val="Dec 06"/>
      <sheetName val="112000"/>
      <sheetName val="WBS (2)salah"/>
      <sheetName val="TB09"/>
      <sheetName val="BS-RTI"/>
      <sheetName val="DAF.INVEN U.O"/>
      <sheetName val="B2_(Act_by_Mth)_Total"/>
      <sheetName val="2003_Bgt"/>
      <sheetName val="ASSETS"/>
      <sheetName val="List P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Set>
  </externalBook>
</externalLink>
</file>

<file path=xl/externalLinks/externalLink52.xml><?xml version="1.0" encoding="utf-8"?>
<externalLink xmlns="http://schemas.openxmlformats.org/spreadsheetml/2006/main">
  <externalBook xmlns:r="http://schemas.openxmlformats.org/officeDocument/2006/relationships" r:id="rId1">
    <sheetNames>
      <sheetName val="Introduction"/>
      <sheetName val="Quick Check"/>
      <sheetName val="01 - Summary"/>
      <sheetName val="02 - Performance"/>
      <sheetName val="03 - Sum. Business Res. (Year)"/>
      <sheetName val="03a - Sum. Business Res. (Mth)"/>
      <sheetName val="04 - Sum. Net Result (Year)"/>
      <sheetName val="04a - Sum. Net Result (Mth)"/>
      <sheetName val="05 - Product Mix"/>
      <sheetName val="05a - Product Mix (details)"/>
      <sheetName val="05b - Product Mix RP"/>
      <sheetName val="05c - Product Mix RP (details)"/>
      <sheetName val="06 - Summary of Personnel"/>
      <sheetName val="07 - Evolution of Personnel "/>
      <sheetName val="08 - Sales Production"/>
      <sheetName val="09 - Total Sales"/>
      <sheetName val="10 - Other Revenues"/>
      <sheetName val="11 - COGS"/>
      <sheetName val="12 - Related Compensation"/>
      <sheetName val="13 - Other Sales Driving Exps"/>
      <sheetName val="14 - Net Overhead Contribution"/>
      <sheetName val="15 - Indirect Fixed Costs"/>
      <sheetName val="16 - CDS Years"/>
      <sheetName val="16a - CDS Months"/>
      <sheetName val="17 - Transfer Costs"/>
      <sheetName val="18 - Intercompany Result"/>
      <sheetName val="19 - Financial Result"/>
      <sheetName val="20 - Spare Parts &amp; Service"/>
      <sheetName val="21 - Profitability Prod. Line"/>
      <sheetName val="22 - Taxes"/>
      <sheetName val="23 - Sales on Stock Plan"/>
      <sheetName val="24 - Cash Flow"/>
      <sheetName val="25 - CDS Receivables"/>
      <sheetName val="26 - Geographical Allocation"/>
      <sheetName val="27 - Rent &amp; Lease"/>
      <sheetName val="28 - Capital Expenditures (CE)"/>
      <sheetName val="28a - CE Monthly Summary"/>
      <sheetName val="28b - CE Depreciation"/>
      <sheetName val="28c - CE Evolution of Assets"/>
      <sheetName val="Basic Information"/>
      <sheetName val="Instructions"/>
      <sheetName val="BS"/>
      <sheetName val="A"/>
      <sheetName val="Master"/>
      <sheetName val="HSL"/>
      <sheetName val="Marshal"/>
      <sheetName val="PM-TE_Per Book"/>
      <sheetName val="94-95-96 P&amp;L"/>
      <sheetName val="pr0011xmai"/>
      <sheetName val="Sheet7"/>
      <sheetName val="Cost 1 Jan"/>
      <sheetName val="BBM-0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refreshError="1"/>
      <sheetData sheetId="21"/>
      <sheetData sheetId="22"/>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53.xml><?xml version="1.0" encoding="utf-8"?>
<externalLink xmlns="http://schemas.openxmlformats.org/spreadsheetml/2006/main">
  <externalBook xmlns:r="http://schemas.openxmlformats.org/officeDocument/2006/relationships" r:id="rId1">
    <sheetNames>
      <sheetName val="ERWIN"/>
      <sheetName val="Permanent info"/>
      <sheetName val="Marshal"/>
      <sheetName val="Attachment"/>
      <sheetName val="Lampiran"/>
      <sheetName val="Depreciation "/>
      <sheetName val="Dep-detailed"/>
      <sheetName val="Gain "/>
      <sheetName val="PPh 21"/>
      <sheetName val="Prepaid"/>
      <sheetName val="Att. 9"/>
      <sheetName val="F1771"/>
      <sheetName val="F1771-1"/>
      <sheetName val="F1771-2"/>
      <sheetName val="F1771-3"/>
      <sheetName val="F1771-4"/>
      <sheetName val="F1771-5"/>
      <sheetName val="F1771-6"/>
      <sheetName val="Sheet1"/>
      <sheetName val="Rugi"/>
      <sheetName val="Depreciation &amp; Peny."/>
      <sheetName val="FA Register"/>
      <sheetName val="FA reconciliation"/>
      <sheetName val="master"/>
      <sheetName val="SAD"/>
      <sheetName val="GeneralInfo"/>
      <sheetName val="Menu"/>
      <sheetName val="d_com"/>
      <sheetName val="HEADCOUNT REPORT"/>
      <sheetName val="SERV.EQ"/>
      <sheetName val="Worksheet-03"/>
      <sheetName val="Hut-Pit"/>
      <sheetName val="JUAL"/>
      <sheetName val="ANTM-N"/>
      <sheetName val="INDF"/>
      <sheetName val="AALI-J"/>
      <sheetName val="N-ASII"/>
      <sheetName val="J-ASII "/>
      <sheetName val="INAF-N"/>
      <sheetName val="MPPAN"/>
      <sheetName val="N-TLKM"/>
      <sheetName val="TLKM-J"/>
      <sheetName val="JUAL-NJHT-FS"/>
      <sheetName val="BARS"/>
      <sheetName val="Kamus"/>
      <sheetName val="Basic"/>
      <sheetName val="BEAM_PRICE"/>
      <sheetName val="SCHAEFER"/>
      <sheetName val="BAL"/>
      <sheetName val="BDG"/>
      <sheetName val="JKT"/>
      <sheetName val="LMP"/>
      <sheetName val="MDN"/>
      <sheetName val="MND"/>
      <sheetName val="PDG"/>
      <sheetName val="SBY"/>
      <sheetName val="SMG"/>
      <sheetName val="UPG"/>
      <sheetName val="Calc LC$"/>
      <sheetName val="F1771-IV"/>
      <sheetName val="F1771-V"/>
      <sheetName val="DATA"/>
      <sheetName val="bahan"/>
      <sheetName val="Upah"/>
      <sheetName val="gVL"/>
      <sheetName val="CODE"/>
      <sheetName val="pl_items"/>
      <sheetName val="TB98,oct99&amp;sap99-WPL"/>
      <sheetName val="BBM-03"/>
      <sheetName val="Cost 2004"/>
      <sheetName val="RMCONS"/>
      <sheetName val="CGS"/>
      <sheetName val="TB"/>
      <sheetName val="SLSREP-'03"/>
      <sheetName val="JL_BEL"/>
      <sheetName val="DATA_JUALAN"/>
      <sheetName val="BDM"/>
      <sheetName val="Parameter"/>
      <sheetName val="Benefit_Tab"/>
      <sheetName val="output"/>
      <sheetName val="summary_frm_output"/>
      <sheetName val="decr_table"/>
      <sheetName val="cALC"/>
      <sheetName val="Input_tables"/>
      <sheetName val="PSC_Calc"/>
      <sheetName val="AGM"/>
      <sheetName val="HQ"/>
      <sheetName val="KB"/>
      <sheetName val="General"/>
      <sheetName val="ProVisionPricer"/>
      <sheetName val="OFF"/>
      <sheetName val="A"/>
      <sheetName val="DMCNetPricer"/>
      <sheetName val="BASIC ASSUMPTION"/>
      <sheetName val="shareholders"/>
      <sheetName val="BCT"/>
      <sheetName val="FORM-X-1"/>
      <sheetName val="As"/>
      <sheetName val="Kend"/>
      <sheetName val="Alber"/>
      <sheetName val="Trail"/>
      <sheetName val="Cashflow"/>
      <sheetName val="BC Data"/>
      <sheetName val="Harga Sat"/>
      <sheetName val="Option List"/>
      <sheetName val="ctrl"/>
      <sheetName val="Basic Information"/>
      <sheetName val="icvan1"/>
      <sheetName val="bcta"/>
      <sheetName val="Belmera"/>
      <sheetName val="Cawang Tomang Cengkareng"/>
      <sheetName val="Jakarta Cikampek"/>
      <sheetName val="Citarum"/>
      <sheetName val="Jagorawi"/>
      <sheetName val="Jakarta Merak"/>
      <sheetName val="Padalarang Cileunyi"/>
      <sheetName val="Palikanci"/>
      <sheetName val="Semarang"/>
      <sheetName val="Surabaya Gempol Mojokerto"/>
      <sheetName val="KURS"/>
      <sheetName val="Rekap Per Cab"/>
      <sheetName val="Global Assumptions"/>
      <sheetName val=".1a Movement-Interim"/>
      <sheetName val=".6 List Add FA"/>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54.xml><?xml version="1.0" encoding="utf-8"?>
<externalLink xmlns="http://schemas.openxmlformats.org/spreadsheetml/2006/main">
  <externalBook xmlns:r="http://schemas.openxmlformats.org/officeDocument/2006/relationships" r:id="rId1">
    <sheetNames>
      <sheetName val="1997"/>
      <sheetName val="1998"/>
      <sheetName val="1999"/>
      <sheetName val="FA NBV"/>
      <sheetName val="2000"/>
      <sheetName val="Tax calc"/>
      <sheetName val="Marshal00"/>
      <sheetName val="Def Tax Income"/>
      <sheetName val="Journal Template"/>
      <sheetName val="data (2)"/>
      <sheetName val="Kalkulasi Loan"/>
      <sheetName val="Worksheet-03"/>
      <sheetName val="I.4.1 (2)"/>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55.xml><?xml version="1.0" encoding="utf-8"?>
<externalLink xmlns="http://schemas.openxmlformats.org/spreadsheetml/2006/main">
  <externalBook xmlns:r="http://schemas.openxmlformats.org/officeDocument/2006/relationships" r:id="rId1">
    <sheetNames>
      <sheetName val="GeneralInfo"/>
      <sheetName val="Fixed Assets"/>
      <sheetName val="Depreciation"/>
      <sheetName val="Summary of Fiscal Depreciations"/>
      <sheetName val="addition"/>
      <sheetName val="rekon-FA"/>
      <sheetName val="Attachment"/>
      <sheetName val="Lampiran"/>
      <sheetName val="Penyusutan"/>
      <sheetName val="Sheet1"/>
      <sheetName val="Marshal"/>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Final"/>
      <sheetName val="Provision-ok"/>
      <sheetName val="BIK NDE-ok"/>
      <sheetName val="Goodwill-ok"/>
      <sheetName val="Temporary-ok"/>
      <sheetName val="Tax Recognition"/>
      <sheetName val="Tax-ok"/>
      <sheetName val="Tax Loss-ok"/>
      <sheetName val="PL Jan-Des"/>
      <sheetName val="F16"/>
      <sheetName val="F06"/>
      <sheetName val="F202"/>
      <sheetName val="JE"/>
      <sheetName val="Sell "/>
      <sheetName val="W-OFF"/>
      <sheetName val="Company Output"/>
      <sheetName val="Benefit Factors"/>
      <sheetName val="Permanent info"/>
      <sheetName val="List"/>
      <sheetName val="J u l"/>
      <sheetName val="O c t"/>
      <sheetName val="A p r"/>
      <sheetName val="M a y"/>
      <sheetName val="S e p"/>
      <sheetName val="00 received in 01"/>
      <sheetName val="F e b"/>
      <sheetName val="Per GL J a n"/>
      <sheetName val="J u n"/>
      <sheetName val="A u g"/>
      <sheetName val="M a r"/>
      <sheetName val="Scenarios and Sensitivities"/>
      <sheetName val="Operations"/>
      <sheetName val="Financials"/>
      <sheetName val="Global Assumptions"/>
      <sheetName val="TB98,oct99&amp;sap99-WPL"/>
      <sheetName val="Ex-Rate"/>
      <sheetName val="PER ABJAD"/>
      <sheetName val="Calc"/>
      <sheetName val="T_PV"/>
      <sheetName val="Val_nra1"/>
      <sheetName val="Val_nra2"/>
      <sheetName val="FE-1771$.P1"/>
      <sheetName val="Sheet2"/>
      <sheetName val="Basic"/>
      <sheetName val="master"/>
      <sheetName val="SAD"/>
      <sheetName val="12"/>
      <sheetName val="Comparision"/>
      <sheetName val="CAJE"/>
      <sheetName val="PAJE"/>
      <sheetName val="TB"/>
      <sheetName val="BSLA"/>
      <sheetName val="Marshal00"/>
      <sheetName val="Table Array"/>
      <sheetName val="H-1.3"/>
      <sheetName val="Recov"/>
      <sheetName val="Plan"/>
      <sheetName val="Project"/>
      <sheetName val="OpsHighlite"/>
      <sheetName val="interim"/>
      <sheetName val="Cover"/>
      <sheetName val="RekapGaji"/>
      <sheetName val="Dati base"/>
      <sheetName val="Buku Besar 1"/>
      <sheetName val="ctrl"/>
      <sheetName val="I"/>
      <sheetName val="II"/>
      <sheetName val="A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56.xml><?xml version="1.0" encoding="utf-8"?>
<externalLink xmlns="http://schemas.openxmlformats.org/spreadsheetml/2006/main">
  <externalBook xmlns:r="http://schemas.openxmlformats.org/officeDocument/2006/relationships" r:id="rId1">
    <sheetNames>
      <sheetName val="ALL_Excl.Dunhil"/>
      <sheetName val="AALL"/>
      <sheetName val="ALLcigr"/>
      <sheetName val="DLI"/>
      <sheetName val="DIS"/>
      <sheetName val="DIM"/>
      <sheetName val="DKS"/>
      <sheetName val="DKM"/>
      <sheetName val="KAH"/>
      <sheetName val="KAM"/>
      <sheetName val="KANLI"/>
      <sheetName val="KANLIM"/>
      <sheetName val="KAN"/>
      <sheetName val="WHHP"/>
      <sheetName val="WHSP"/>
      <sheetName val="COMFILLS"/>
      <sheetName val="COMFILKS"/>
      <sheetName val="BR"/>
      <sheetName val="MBS"/>
      <sheetName val="MBP"/>
      <sheetName val="AFNSV"/>
      <sheetName val="AFNIC"/>
      <sheetName val="AConC"/>
      <sheetName val="VARCOST"/>
      <sheetName val="ENTRY"/>
      <sheetName val="VOLUME"/>
      <sheetName val="Sensitivity"/>
      <sheetName val="Assum"/>
      <sheetName val="VarCostComfil"/>
      <sheetName val="data_benefit(2)"/>
      <sheetName val="data_val"/>
      <sheetName val="DATA"/>
      <sheetName val="Marshal"/>
      <sheetName val="Input"/>
      <sheetName val="IBA&amp;HP"/>
      <sheetName val="Inc&amp;Exp"/>
      <sheetName val="FA"/>
      <sheetName val="billing"/>
      <sheetName val="Dictionary"/>
    </sheetNames>
    <sheetDataSet>
      <sheetData sheetId="0" refreshError="1"/>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sheetData sheetId="18"/>
      <sheetData sheetId="19"/>
      <sheetData sheetId="20"/>
      <sheetData sheetId="21"/>
      <sheetData sheetId="22"/>
      <sheetData sheetId="23"/>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7.xml><?xml version="1.0" encoding="utf-8"?>
<externalLink xmlns="http://schemas.openxmlformats.org/spreadsheetml/2006/main">
  <externalBook xmlns:r="http://schemas.openxmlformats.org/officeDocument/2006/relationships" r:id="rId1">
    <sheetNames>
      <sheetName val="18-9"/>
      <sheetName val="10-1"/>
      <sheetName val="3-25"/>
      <sheetName val="Sheet1"/>
      <sheetName val="Formula"/>
      <sheetName val="RM Req"/>
      <sheetName val="PM Req"/>
      <sheetName val="18_9"/>
      <sheetName val="A&amp;C"/>
      <sheetName val="VARCOST"/>
      <sheetName val="BPR-Bloom"/>
      <sheetName val="Macro"/>
      <sheetName val="2. PL - Brand"/>
      <sheetName val="Inputs"/>
      <sheetName val="Data"/>
      <sheetName val="List"/>
      <sheetName val="BOM"/>
      <sheetName val="Setup"/>
      <sheetName val="Spot"/>
      <sheetName val="Option List"/>
      <sheetName val="BPMASTER"/>
      <sheetName val="BELI"/>
      <sheetName val="N-ASII"/>
      <sheetName val="Input"/>
      <sheetName val="IBA&amp;HP"/>
      <sheetName val="Inc&amp;Exp"/>
      <sheetName val="F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8.xml><?xml version="1.0" encoding="utf-8"?>
<externalLink xmlns="http://schemas.openxmlformats.org/spreadsheetml/2006/main">
  <externalBook xmlns:r="http://schemas.openxmlformats.org/officeDocument/2006/relationships" r:id="rId1">
    <sheetNames>
      <sheetName val="CAPEX"/>
      <sheetName val="CSD"/>
      <sheetName val="Pl-Plasma-Vannamei"/>
      <sheetName val="PL-Plasma-Monodon"/>
      <sheetName val="Assumption"/>
      <sheetName val="View-Assumption"/>
      <sheetName val="Proj_PL"/>
      <sheetName val="Intrst + Man Fee"/>
      <sheetName val="Cash Flow"/>
      <sheetName val="Cash Flow (BACKUP)"/>
      <sheetName val="TR_Coll"/>
      <sheetName val="TP"/>
      <sheetName val="SLS_Projection"/>
      <sheetName val="Break_Var"/>
      <sheetName val="Break_Var (2)"/>
      <sheetName val="PL_Jan-Dec"/>
      <sheetName val="PL_Jan"/>
      <sheetName val="PL_Feb"/>
      <sheetName val="PL_Mar"/>
      <sheetName val="PL_Apr"/>
      <sheetName val="PL_May"/>
      <sheetName val="PL_Jun"/>
      <sheetName val="PL_Jul"/>
      <sheetName val="PL_Aug"/>
      <sheetName val="PL_Sep"/>
      <sheetName val="PL_Oct"/>
      <sheetName val="PL_Nov"/>
      <sheetName val="PL_Dec"/>
      <sheetName val="JURNAL"/>
      <sheetName val="WORK SHEET (Monthly)"/>
      <sheetName val="B_SHEET (Monthly)"/>
      <sheetName val="Neraca (Actual)"/>
      <sheetName val="Neraca"/>
      <sheetName val="&lt;&lt;&gt;&gt;"/>
      <sheetName val="Sel-Kurs"/>
      <sheetName val="JOUR-PROJ"/>
      <sheetName val="An. Beton"/>
      <sheetName val="STOCK_AWAL"/>
      <sheetName val="BELI JULI"/>
      <sheetName val="HPP_JUNI"/>
      <sheetName val="TB98,oct99&amp;sap99-WPL"/>
      <sheetName val="Bobot rev"/>
      <sheetName val="Equity"/>
      <sheetName val="T_P"/>
      <sheetName val="Scen"/>
      <sheetName val="Ctrls"/>
      <sheetName val="BP1_23"/>
      <sheetName val="BBM-03"/>
      <sheetName val="jun94"/>
      <sheetName val="IMPUT PENERIMAAN BULK WB"/>
      <sheetName val="HUTANG PER VENDOR 09"/>
      <sheetName val="PEMAKAIAN BY PRODUKSI"/>
      <sheetName val="rumus"/>
      <sheetName val="Atur"/>
      <sheetName val="GL_Account"/>
      <sheetName val="nama"/>
      <sheetName val="Information"/>
      <sheetName val="Marshal"/>
      <sheetName val="COMMERCIAL"/>
      <sheetName val="ELKP"/>
      <sheetName val="BQ29"/>
      <sheetName val="OwningCost"/>
      <sheetName val="CAPITOL MEKANIKAL"/>
      <sheetName val="Intrst_+_Man_Fee"/>
      <sheetName val="Cash_Flow"/>
      <sheetName val="Cash_Flow_(BACKUP)"/>
      <sheetName val="Break_Var_(2)"/>
      <sheetName val="WORK_SHEET_(Monthly)"/>
      <sheetName val="B_SHEET_(Monthly)"/>
      <sheetName val="Neraca_(Actual)"/>
      <sheetName val="DAF-2"/>
      <sheetName val="BOQ"/>
      <sheetName val="BLOK-BJR"/>
      <sheetName val="Cover Sheet"/>
      <sheetName val="PRO"/>
      <sheetName val="Exchange Rates"/>
      <sheetName val="PROJ CASH"/>
      <sheetName val="200212ac"/>
      <sheetName val="MAR"/>
      <sheetName val="18-9"/>
      <sheetName val="Ex_Rate"/>
      <sheetName val="brand cost"/>
      <sheetName val="Performance I"/>
      <sheetName val="Performance II"/>
      <sheetName val="Data W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59.xml><?xml version="1.0" encoding="utf-8"?>
<externalLink xmlns="http://schemas.openxmlformats.org/spreadsheetml/2006/main">
  <externalBook xmlns:r="http://schemas.openxmlformats.org/officeDocument/2006/relationships" r:id="rId1">
    <sheetNames>
      <sheetName val="Info"/>
      <sheetName val="List"/>
      <sheetName val="TB98,oct99&amp;sap99-WPL"/>
      <sheetName val="jun94"/>
      <sheetName val="Marshal"/>
      <sheetName val="General"/>
      <sheetName val="ListVariables"/>
      <sheetName val="B.S."/>
      <sheetName val="Input Sheet"/>
      <sheetName val="Cover Sheet"/>
      <sheetName val="PRO"/>
      <sheetName val="BP1_23"/>
      <sheetName val="data Slip  (4)"/>
      <sheetName val="FKT_PJK"/>
      <sheetName val="Input"/>
      <sheetName val="A-Material  value "/>
      <sheetName val="instalasi disp Mei"/>
      <sheetName val="18-9"/>
      <sheetName val="Option List"/>
      <sheetName val="SUMMARY "/>
      <sheetName val="Rate"/>
      <sheetName val="E.4"/>
      <sheetName val="SE"/>
      <sheetName val="POV"/>
      <sheetName val="Breakdown"/>
      <sheetName val="AN_Input"/>
      <sheetName val="KB"/>
      <sheetName val="VARCOST"/>
      <sheetName val="Data"/>
      <sheetName val="BS"/>
      <sheetName val="Detail"/>
      <sheetName val="IS"/>
      <sheetName val="Coding"/>
      <sheetName val="TB-WP"/>
      <sheetName val="BTS"/>
      <sheetName val="Feuil2"/>
      <sheetName val="Assumption"/>
      <sheetName val="CGS"/>
      <sheetName val="RMCONS"/>
      <sheetName val="ENOT SALES"/>
      <sheetName val="WBS2"/>
      <sheetName val="PIDATA"/>
      <sheetName val="BRAND"/>
      <sheetName val="Tabela"/>
      <sheetName val="BBM-03"/>
      <sheetName val="Menu"/>
      <sheetName val="Hutang"/>
      <sheetName val="Rekonsi"/>
      <sheetName val="Setting"/>
      <sheetName val="Index"/>
      <sheetName val="Income Statement-May 2004"/>
      <sheetName val="Tanah"/>
      <sheetName val="AR Others (G)"/>
      <sheetName val=" HH-1"/>
      <sheetName val="J-2"/>
      <sheetName val="DTA (JJ)"/>
      <sheetName val="Kartu"/>
      <sheetName val="AsiaConso-B_1-01 JP2"/>
      <sheetName val="RAB"/>
      <sheetName val="RAP"/>
      <sheetName val="EVA1"/>
      <sheetName val="Direct Exp"/>
      <sheetName val="OPEX"/>
      <sheetName val="Ref"/>
      <sheetName val="XREF"/>
      <sheetName val="UM yg blm dSPJkan"/>
      <sheetName val="FO"/>
      <sheetName val="Altman Z Score"/>
      <sheetName val="TN-UNVR"/>
      <sheetName val="AR_Others_(G)"/>
      <sheetName val="_HH-1"/>
      <sheetName val="DTA_(JJ)"/>
      <sheetName val="data_Slip__(4)"/>
      <sheetName val="Altman_Z_Score"/>
      <sheetName val="Budget"/>
      <sheetName val="BudgetSales"/>
      <sheetName val="TB IS0907_IKT"/>
      <sheetName val="Bro-Fee-Othe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60.xml><?xml version="1.0" encoding="utf-8"?>
<externalLink xmlns="http://schemas.openxmlformats.org/spreadsheetml/2006/main">
  <externalBook xmlns:r="http://schemas.openxmlformats.org/officeDocument/2006/relationships" r:id="rId1">
    <sheetNames>
      <sheetName val="COMPARATTIVE"/>
      <sheetName val="vendorjun04"/>
      <sheetName val="INVTJUN04"/>
      <sheetName val="invt_jun03 (2)"/>
      <sheetName val="Sheet1"/>
      <sheetName val="ytd"/>
      <sheetName val="BUDGET"/>
      <sheetName val="Comperative_by_Vendor jan_may"/>
    </sheetNames>
    <sheetDataSet>
      <sheetData sheetId="0"/>
      <sheetData sheetId="1"/>
      <sheetData sheetId="2"/>
      <sheetData sheetId="3" refreshError="1"/>
      <sheetData sheetId="4"/>
      <sheetData sheetId="5"/>
      <sheetData sheetId="6" refreshError="1"/>
      <sheetData sheetId="7"/>
    </sheetDataSet>
  </externalBook>
</externalLink>
</file>

<file path=xl/externalLinks/externalLink61.xml><?xml version="1.0" encoding="utf-8"?>
<externalLink xmlns="http://schemas.openxmlformats.org/spreadsheetml/2006/main">
  <externalBook xmlns:r="http://schemas.openxmlformats.org/officeDocument/2006/relationships" r:id="rId1">
    <sheetNames>
      <sheetName val="Budget_PTI_&amp;_PTIL"/>
      <sheetName val="jul03"/>
      <sheetName val="budget_des2003"/>
      <sheetName val="comp_mon_purc_val_by_mat_gr ALL"/>
      <sheetName val="comp_mon_purc_val_by_mat_grp"/>
      <sheetName val="comp_mon_purc_val_by_mat_grp(2)"/>
      <sheetName val="gcm"/>
      <sheetName val="r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2.xml><?xml version="1.0" encoding="utf-8"?>
<externalLink xmlns="http://schemas.openxmlformats.org/spreadsheetml/2006/main">
  <externalBook xmlns:r="http://schemas.openxmlformats.org/officeDocument/2006/relationships" r:id="rId1">
    <sheetNames>
      <sheetName val="Th.2003"/>
      <sheetName val="Jan-2004"/>
      <sheetName val="Jurnal-Kurs"/>
      <sheetName val="Jurnal-Kurs(2)"/>
    </sheetNames>
    <sheetDataSet>
      <sheetData sheetId="0"/>
      <sheetData sheetId="1"/>
      <sheetData sheetId="2" refreshError="1"/>
      <sheetData sheetId="3" refreshError="1"/>
    </sheetDataSet>
  </externalBook>
</externalLink>
</file>

<file path=xl/externalLinks/externalLink63.xml><?xml version="1.0" encoding="utf-8"?>
<externalLink xmlns="http://schemas.openxmlformats.org/spreadsheetml/2006/main">
  <externalBook xmlns:r="http://schemas.openxmlformats.org/officeDocument/2006/relationships" r:id="rId1">
    <sheetNames>
      <sheetName val="FE-1770.P1"/>
      <sheetName val="FE-1770.P2"/>
      <sheetName val="FE-1770-I"/>
      <sheetName val="FE-1770-II"/>
      <sheetName val="FE-1770-III"/>
      <sheetName val="FI-177O.P1"/>
      <sheetName val="FI-1770.P2"/>
      <sheetName val="FI-1770-I"/>
      <sheetName val="FI-1770-II"/>
      <sheetName val="FI-1770-III"/>
      <sheetName val="PPh25-Installment"/>
      <sheetName val="TaxPaidAbroad"/>
      <sheetName val="Irregular Income"/>
      <sheetName val="Family"/>
      <sheetName val="tax calculation"/>
      <sheetName val="data wp"/>
      <sheetName val="FE_1770_P1"/>
      <sheetName val="FE_1770_I"/>
      <sheetName val="FE_1770_II"/>
      <sheetName val="s"/>
      <sheetName val="Marshal"/>
      <sheetName val="Permanent info"/>
      <sheetName val="K.2. Predictive Depr"/>
      <sheetName val="PL01"/>
      <sheetName val="ged"/>
      <sheetName val="Cover Sheet"/>
      <sheetName val="PRO"/>
      <sheetName val="Exchange Rates"/>
      <sheetName val="PROJ CASH"/>
      <sheetName val="ctrl"/>
      <sheetName val="StdUsageRM"/>
      <sheetName val="Sheet1"/>
      <sheetName val="Cases"/>
      <sheetName val="StdUsagePM"/>
      <sheetName val="MasterSheet"/>
      <sheetName val="note"/>
      <sheetName val="SAD"/>
      <sheetName val="Master"/>
      <sheetName val="B.S."/>
      <sheetName val="Input Sheet"/>
      <sheetName val="Rin1"/>
      <sheetName val="Ha Statement 2005-per rekap LUK"/>
      <sheetName val="FA Movement 2001"/>
      <sheetName val="Cover"/>
      <sheetName val="ROCE"/>
      <sheetName val="GL"/>
      <sheetName val="(II-8)2.2.8"/>
      <sheetName val="(I-3)1.3"/>
      <sheetName val="(II-5)2.2.4 (2)"/>
      <sheetName val="Module2"/>
      <sheetName val="CY_CRS"/>
      <sheetName val="LS_CRS"/>
      <sheetName val="EMISI"/>
      <sheetName val="HEAT"/>
      <sheetName val="F1771-2"/>
      <sheetName val="F1771-3"/>
      <sheetName val="A-Material  value "/>
      <sheetName val="F1771-II"/>
      <sheetName val="F1771-III"/>
      <sheetName val="KONSOL UNIT"/>
      <sheetName val="POMALAA"/>
      <sheetName val="FA FISKAL"/>
      <sheetName val="FinStat"/>
      <sheetName val="Basic"/>
      <sheetName val="Disposals"/>
      <sheetName val="Rincian Iuran"/>
      <sheetName val="COA"/>
      <sheetName val="TB98,oct99&amp;sap99-WPL"/>
      <sheetName val="Worksheet-03"/>
      <sheetName val="FE-1770_P1"/>
      <sheetName val="FE-1770_P2"/>
      <sheetName val="FI-177O_P1"/>
      <sheetName val="FI-1770_P2"/>
      <sheetName val="Irregular_Income"/>
      <sheetName val="tax_calculation"/>
      <sheetName val="data_wp"/>
      <sheetName val="A-Material__value_"/>
      <sheetName val="Permanent_info"/>
      <sheetName val="KONSOL_UNIT"/>
      <sheetName val="FA_FISKAL"/>
      <sheetName val="Rincian_Iuran"/>
      <sheetName val="GeneralInfo"/>
      <sheetName val="DATA"/>
      <sheetName val="Ä¿Â¼"/>
      <sheetName val="Benefit Factors"/>
      <sheetName val="FE-1771$.P1"/>
      <sheetName val="datasheet"/>
      <sheetName val="% Lbr vs GP"/>
      <sheetName val="Capex"/>
      <sheetName val="Assumptions"/>
      <sheetName val="Bgt"/>
      <sheetName val="Hari"/>
      <sheetName val="Hujan"/>
      <sheetName val="Kirim"/>
      <sheetName val="Mentah"/>
      <sheetName val="Panen"/>
      <sheetName val="Restan"/>
      <sheetName val="Sns"/>
      <sheetName val="List"/>
      <sheetName val="Resume"/>
      <sheetName val="Daftar No MAPPI"/>
      <sheetName val="Rinci-Biaya"/>
      <sheetName val="INV"/>
      <sheetName val="FINISHING"/>
      <sheetName val="Rinci-Pendapatan"/>
      <sheetName val="Pro-Base"/>
      <sheetName val="Sheet1 (3)"/>
      <sheetName val="As"/>
      <sheetName val="2002"/>
      <sheetName val="Ex-Rate"/>
      <sheetName val="BSLA"/>
      <sheetName val="FA Movement"/>
      <sheetName val="Scenarios and Sensitivities"/>
      <sheetName val="Operations"/>
      <sheetName val="Financials"/>
      <sheetName val="Global Assumptions"/>
      <sheetName val="RumusTB 1 bln"/>
      <sheetName val="PROLOSS"/>
      <sheetName val="Info"/>
      <sheetName val="A.4.2"/>
      <sheetName val="A.4.3"/>
      <sheetName val="Table Array"/>
      <sheetName val="BSHO Report"/>
      <sheetName val="Check Sheet"/>
      <sheetName val="PLHO Report"/>
      <sheetName val="PLHOENG"/>
      <sheetName val="SDH"/>
      <sheetName val="Ex_Rate"/>
      <sheetName val="Rate"/>
      <sheetName val="RGL_Chartfields"/>
      <sheetName val="BBI"/>
      <sheetName val="Conditions"/>
      <sheetName val="fiskal"/>
      <sheetName val="benefit"/>
      <sheetName val="Assumption &amp; Result"/>
      <sheetName val="A-3"/>
      <sheetName val="A-2"/>
      <sheetName val="Sheet1 (2)"/>
      <sheetName val="TB"/>
      <sheetName val="P3"/>
      <sheetName val="LP2"/>
      <sheetName val="SPT"/>
      <sheetName val="KPKom"/>
      <sheetName val="SIK"/>
      <sheetName val="SPPP"/>
      <sheetName val="Berkas"/>
      <sheetName val="BCD"/>
      <sheetName val="AnlSPT"/>
      <sheetName val="Rasio"/>
      <sheetName val="APro"/>
      <sheetName val="DbTF"/>
      <sheetName val="DbKtr"/>
      <sheetName val="DbPem"/>
      <sheetName val="Tarif"/>
      <sheetName val="Kode"/>
      <sheetName val="DK"/>
      <sheetName val="LPIS"/>
      <sheetName val="General"/>
      <sheetName val="ListVariables"/>
      <sheetName val="detailed"/>
      <sheetName val="IS 0607"/>
      <sheetName val="A3 &amp; U 09-01"/>
      <sheetName val="CR2"/>
      <sheetName val="BP1_23"/>
      <sheetName val="(Global Parameters)"/>
      <sheetName val="SE"/>
      <sheetName val="Invoice I"/>
      <sheetName val="I"/>
      <sheetName val="II"/>
      <sheetName val="AE"/>
      <sheetName val="General Info"/>
      <sheetName val="RUGILABA"/>
      <sheetName val="B_S_"/>
      <sheetName val="Input_Sheet"/>
      <sheetName val="CONTRACT REC"/>
      <sheetName val="CIP_USD"/>
      <sheetName val="A"/>
      <sheetName val="Input"/>
      <sheetName val="TTDZ22"/>
      <sheetName val="EFECTIF"/>
      <sheetName val="SOAL30"/>
      <sheetName val="GAJI"/>
      <sheetName val="all data"/>
      <sheetName val="Lap PPh 21"/>
      <sheetName val="OtherData"/>
      <sheetName val="Parameter"/>
      <sheetName val="LOOKUP"/>
      <sheetName val="awas"/>
      <sheetName val="Sheet2"/>
      <sheetName val="pl_items"/>
      <sheetName val="FA_TP99"/>
      <sheetName val="Assumption"/>
      <sheetName val="Client Aje"/>
      <sheetName val="Journal Template"/>
      <sheetName val="Bonus"/>
      <sheetName val="Donat"/>
      <sheetName val="Fuel"/>
      <sheetName val="Jamsostek"/>
      <sheetName val="Meals"/>
      <sheetName val="Medical"/>
      <sheetName val="Overtime"/>
      <sheetName val="Pention"/>
      <sheetName val="Salary"/>
      <sheetName val="GD-BHN KEMASAN"/>
      <sheetName val="GD-BB Kt. A"/>
      <sheetName val="紹介カード"/>
      <sheetName val="PBC-FA Reg (Fiscal)"/>
      <sheetName val="YTD April"/>
      <sheetName val="Dumtk"/>
      <sheetName val="prodcons"/>
      <sheetName val="polyprods"/>
      <sheetName val="BUT-1"/>
      <sheetName val="HEX-A"/>
      <sheetName val="HEX-E"/>
      <sheetName val="I-BUT"/>
      <sheetName val="RD I-BUT"/>
      <sheetName val="TN-UNVR"/>
      <sheetName val="WBS2"/>
      <sheetName val="Information"/>
      <sheetName val="Calculation"/>
      <sheetName val="Data Recap"/>
      <sheetName val="Penebusan"/>
      <sheetName val="Angs_B_Group"/>
      <sheetName val="Daf-Rek"/>
      <sheetName val="tunj."/>
      <sheetName val="T"/>
      <sheetName val="POV"/>
      <sheetName val="HUB"/>
      <sheetName val="lists"/>
      <sheetName val="TP-MARKET"/>
      <sheetName val="TP"/>
      <sheetName val="CODE"/>
      <sheetName val="Menu"/>
      <sheetName val="Cost 2004"/>
      <sheetName val="NAP"/>
      <sheetName val="Mort"/>
      <sheetName val="rent by month"/>
      <sheetName val="Settings"/>
      <sheetName val="TB IS0907_IKT"/>
      <sheetName val="TBM"/>
      <sheetName val="Publication"/>
      <sheetName val="Fin_state"/>
      <sheetName val="BS"/>
      <sheetName val="PL"/>
      <sheetName val="Data Sheet"/>
      <sheetName val="TEMP"/>
      <sheetName val=" WP SPT 2012 - 23.04.2013.xlsx"/>
      <sheetName val="data_val"/>
      <sheetName val="TableLookup"/>
      <sheetName val="Trial Bal"/>
      <sheetName val="Checker"/>
      <sheetName val="FIXED FLOAT"/>
      <sheetName val="BELI"/>
      <sheetName val="N-ASII"/>
      <sheetName val="HOLDING-TB"/>
      <sheetName val="Setup Variables"/>
      <sheetName val="2040006000"/>
      <sheetName val="prod"/>
      <sheetName val="Index"/>
      <sheetName val="ProVisionPricer"/>
      <sheetName val="Other"/>
      <sheetName val="ＢＳ(年央)"/>
      <sheetName val="Details"/>
      <sheetName val="Commercial"/>
      <sheetName val="Trading Statement"/>
      <sheetName val="KOR"/>
      <sheetName val="MUTASIKASBANK"/>
      <sheetName val="Slip"/>
      <sheetName val="Ha_Statement_2005-per_rekap_LUK"/>
      <sheetName val="FA_Movement_2001"/>
      <sheetName val="(II-8)2_2_8"/>
      <sheetName val="(I-3)1_3"/>
      <sheetName val="(II-5)2_2_4_(2)"/>
      <sheetName val="K_2__Predictive_Depr"/>
      <sheetName val="Cover_Sheet"/>
      <sheetName val="Exchange_Rates"/>
      <sheetName val="PROJ_CASH"/>
      <sheetName val="FA_Movement"/>
      <sheetName val="Scenarios_and_Sensitivities"/>
      <sheetName val="Global_Assumptions"/>
      <sheetName val="(Global_Parameters)"/>
      <sheetName val="Invoice_I"/>
      <sheetName val="General_Info"/>
      <sheetName val="BOM"/>
      <sheetName val="3800"/>
      <sheetName val="BTMU"/>
      <sheetName val="CITIBANK"/>
      <sheetName val="prepaid rent"/>
      <sheetName val="addition"/>
      <sheetName val="amortz"/>
      <sheetName val="I.4.1 (2)"/>
      <sheetName val="Farmer-Pond-Monodon"/>
      <sheetName val="Nm Brg"/>
      <sheetName val="ImpPurJournal"/>
      <sheetName val="hitung ulang JEPANG"/>
      <sheetName val="hitung_ulang_JEPANG"/>
      <sheetName val="BI RATE"/>
      <sheetName val="Globals"/>
      <sheetName val="XREF"/>
      <sheetName val="DUMAI-$"/>
      <sheetName val="Input-Expected Case"/>
      <sheetName val="Input-Best Case"/>
      <sheetName val="Input-Worst Case"/>
      <sheetName val="Expense Detail"/>
      <sheetName val="Other Cargill BU Synergies"/>
      <sheetName val="Revenue Detail"/>
      <sheetName val="OtherTaxAdjustments"/>
      <sheetName val="Input-Expected_Case"/>
      <sheetName val="Input-Best_Case"/>
      <sheetName val="Input-Worst_Case"/>
      <sheetName val="Expense_Detail"/>
      <sheetName val="Other_Cargill_BU_Synergies"/>
      <sheetName val="Revenue_Detail"/>
      <sheetName val="DEP"/>
      <sheetName val="ICEI"/>
      <sheetName val="Royalties-Calculation"/>
      <sheetName val="PPh 23"/>
      <sheetName val="HopCon"/>
      <sheetName val="Dictionary"/>
      <sheetName val="GSDC"/>
      <sheetName val="SOAL1"/>
      <sheetName val="Query"/>
      <sheetName val="Alfa"/>
      <sheetName val="Hero"/>
      <sheetName val="Alfamart"/>
      <sheetName val="Matahari"/>
      <sheetName val="Indomaret"/>
      <sheetName val="Indogrosir"/>
      <sheetName val="Lion"/>
      <sheetName val="Ramayana"/>
      <sheetName val="Ada"/>
      <sheetName val="SriRatu"/>
      <sheetName val="Moro"/>
      <sheetName val="Pamela"/>
      <sheetName val="Luwes"/>
      <sheetName val="Hypermart"/>
      <sheetName val="Carefour"/>
      <sheetName val="Rita"/>
      <sheetName val="Makro"/>
      <sheetName val="1 - B1 (KBIs)"/>
      <sheetName val="PIK_QUO"/>
      <sheetName val="Ref"/>
      <sheetName val="MAIN"/>
      <sheetName val="23000-24990old"/>
      <sheetName val="Customize Your Purchase Order"/>
      <sheetName val="Th.2003"/>
      <sheetName val="SCFP"/>
      <sheetName val="KKL2002"/>
      <sheetName val="Mutasi Gab"/>
      <sheetName val="FS (2)"/>
      <sheetName val="JU"/>
      <sheetName val="SAA2"/>
      <sheetName val="SAA"/>
      <sheetName val="PERJAM KTG"/>
      <sheetName val="PETAK TEBNG"/>
      <sheetName val="05_07"/>
      <sheetName val="Asumsi"/>
      <sheetName val="REPORT"/>
      <sheetName val="AKTIVA"/>
      <sheetName val="Grafik-New"/>
      <sheetName val="RKAP"/>
      <sheetName val="SHE"/>
      <sheetName val="503 Dec"/>
      <sheetName val="TABEL"/>
      <sheetName val="U.P"/>
      <sheetName val="PER ABJAD"/>
      <sheetName val="status"/>
      <sheetName val="SPT1770"/>
      <sheetName val="601"/>
    </sheetNames>
    <sheetDataSet>
      <sheetData sheetId="0" refreshError="1"/>
      <sheetData sheetId="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Set>
  </externalBook>
</externalLink>
</file>

<file path=xl/externalLinks/externalLink64.xml><?xml version="1.0" encoding="utf-8"?>
<externalLink xmlns="http://schemas.openxmlformats.org/spreadsheetml/2006/main">
  <externalBook xmlns:r="http://schemas.openxmlformats.org/officeDocument/2006/relationships" r:id="rId1">
    <sheetNames>
      <sheetName val="EDIT DATA"/>
      <sheetName val="HEX-E"/>
      <sheetName val="HEX-A"/>
      <sheetName val="BUT-1"/>
      <sheetName val="I-BUT"/>
      <sheetName val="RD I-BUT"/>
      <sheetName val="Module5"/>
      <sheetName val="Module1"/>
      <sheetName val="HEX_E"/>
      <sheetName val="HEX_A"/>
      <sheetName val="BUT_1"/>
      <sheetName val="I_BUT"/>
      <sheetName val="RD I_BUT"/>
      <sheetName val="status"/>
      <sheetName val="CODESS"/>
      <sheetName val="name"/>
      <sheetName val="Agustus"/>
      <sheetName val="FE_1770_I"/>
      <sheetName val="FE_1770_P1"/>
      <sheetName val="FE_1770_II"/>
      <sheetName val="pl_items"/>
      <sheetName val="DATABASE"/>
      <sheetName val="General"/>
      <sheetName val="BOM"/>
      <sheetName val="Accounts"/>
      <sheetName val="FE-1770-I"/>
      <sheetName val="FE-1770.P1"/>
      <sheetName val="FE-1770-II"/>
      <sheetName val="Coding"/>
      <sheetName val="PROLOSS"/>
      <sheetName val="MasterSheet"/>
      <sheetName val="PROBAL03A"/>
      <sheetName val="Ex-Rate"/>
      <sheetName val="SAD"/>
      <sheetName val="Templete upload-1"/>
      <sheetName val="NAP"/>
      <sheetName val="Ageing of HypoTax"/>
      <sheetName val="Marshal"/>
      <sheetName val="K.2. Predictive Depr"/>
      <sheetName val="A3 &amp; U 09-01"/>
      <sheetName val="Input"/>
      <sheetName val="Rate"/>
      <sheetName val="Cover Sheet"/>
      <sheetName val="PRO"/>
      <sheetName val="Exchange Rates"/>
      <sheetName val="PROJ CASH"/>
      <sheetName val="9"/>
      <sheetName val="Ex_Rate"/>
      <sheetName val="Tabel"/>
      <sheetName val="Ha Statement 2005-per rekap LUK"/>
      <sheetName val="Bgt"/>
      <sheetName val="Hari"/>
      <sheetName val="Hujan"/>
      <sheetName val="Kirim"/>
      <sheetName val="Mentah"/>
      <sheetName val="Panen"/>
      <sheetName val="Restan"/>
      <sheetName val="Sns"/>
      <sheetName val="Grafik-New"/>
      <sheetName val="Info"/>
      <sheetName val="CY_CRS"/>
      <sheetName val="LS_CRS"/>
      <sheetName val="EMISI"/>
      <sheetName val="HEAT"/>
      <sheetName val="Rincian Iuran"/>
      <sheetName val="I.4.1 (2)"/>
      <sheetName val="ROCE"/>
      <sheetName val="BWD"/>
      <sheetName val="Budget-1997"/>
      <sheetName val="jun94"/>
      <sheetName val="F.2 WIP CKP"/>
      <sheetName val="F.2.1 CKP"/>
      <sheetName val="Trademark Protection Recharges"/>
      <sheetName val="Budget15.7"/>
      <sheetName val="EDIT_DATA"/>
      <sheetName val="RD_I-BUT"/>
      <sheetName val="RD_I_BUT"/>
      <sheetName val="FE-1770_P1"/>
      <sheetName val="Cover_Sheet"/>
      <sheetName val="Exchange_Rates"/>
      <sheetName val="PROJ_CASH"/>
      <sheetName val="Ha_Statement_2005-per_rekap_LUK"/>
      <sheetName val="I_4_1_(2)"/>
      <sheetName val="F_2_WIP_CKP"/>
      <sheetName val="F_2_1_CKP"/>
      <sheetName val="Trademark_Protection_Recharges"/>
      <sheetName val="Budget15_7"/>
      <sheetName val="Templete_upload-1"/>
      <sheetName val="Acc"/>
      <sheetName val="Account Coding - Revise"/>
      <sheetName val="List"/>
      <sheetName val="F1771-V"/>
      <sheetName val="Prog Imbalan"/>
      <sheetName val="PSC_Calc"/>
      <sheetName val="tunj."/>
      <sheetName val="SE-C"/>
      <sheetName val="S_ALR_87012284(BKR-FR)"/>
      <sheetName val="Comparision"/>
      <sheetName val="master"/>
      <sheetName val="RKAP"/>
      <sheetName val="SHE"/>
      <sheetName val="PL01"/>
      <sheetName val="BAL"/>
      <sheetName val="BDG"/>
      <sheetName val="JKT"/>
      <sheetName val="LMP"/>
      <sheetName val="MDN"/>
      <sheetName val="MND"/>
      <sheetName val="PDG"/>
      <sheetName val="SBY"/>
      <sheetName val="SMG"/>
      <sheetName val="UPG"/>
      <sheetName val="A-Material  value "/>
      <sheetName val="B.S."/>
      <sheetName val="Input Sheet"/>
      <sheetName val="229 Accr Exp"/>
      <sheetName val="Worksheet-03"/>
      <sheetName val="Family"/>
      <sheetName val="Budget By Month"/>
      <sheetName val="Tracking"/>
      <sheetName val="Comparison"/>
      <sheetName val="Kalkulasi Loan"/>
      <sheetName val="Sls"/>
      <sheetName val="COGS"/>
      <sheetName val="11b"/>
      <sheetName val="U.1.2 Other charges (income)"/>
      <sheetName val="Ist"/>
      <sheetName val="TBM"/>
      <sheetName val="K.1.1.1 HGU"/>
      <sheetName val="TERBILANG"/>
      <sheetName val="List PPh"/>
      <sheetName val="List KJP"/>
      <sheetName val="DATA JKT"/>
      <sheetName val="VENDOR"/>
      <sheetName val="Assumption"/>
      <sheetName val="Forecast01(12-14)"/>
      <sheetName val="FPI DETAILS"/>
      <sheetName val="Listes de Sélection"/>
      <sheetName val="Irregular Income"/>
      <sheetName val="B2 (Act by Mth) Total"/>
      <sheetName val="2003 Bgt"/>
      <sheetName val="HO"/>
      <sheetName val="SE"/>
      <sheetName val="Sheet8"/>
      <sheetName val="BARANG"/>
      <sheetName val="COVER"/>
      <sheetName val="F_2 WIP CKP"/>
      <sheetName val="Rinc"/>
      <sheetName val="05_07"/>
      <sheetName val="Dumtk"/>
      <sheetName val="MALE"/>
      <sheetName val="IND"/>
      <sheetName val="Sum All"/>
      <sheetName val="BPW-Europe"/>
      <sheetName val="BSLA"/>
      <sheetName val="BEAM_PRICE"/>
      <sheetName val="SCHAEFER"/>
      <sheetName val="bre"/>
      <sheetName val="CRITERIA1"/>
      <sheetName val="EX RATE"/>
      <sheetName val="ged"/>
      <sheetName val="Detail"/>
      <sheetName val="Conditions"/>
      <sheetName val="Sheet1"/>
      <sheetName val="data_benefit(2)"/>
      <sheetName val="data_val"/>
      <sheetName val="Permanent info"/>
      <sheetName val="TB Jun 02"/>
      <sheetName val="fiskal"/>
      <sheetName val="Volume Graph (May-ytd)"/>
      <sheetName val="lists"/>
      <sheetName val="Graph"/>
      <sheetName val="FOREX 04 audited"/>
      <sheetName val="ExchRates"/>
      <sheetName val="Rates"/>
      <sheetName val="POTO MAC"/>
      <sheetName val="SBN"/>
      <sheetName val="Calculation"/>
      <sheetName val="EmpData"/>
      <sheetName val="EDIT_DATA1"/>
      <sheetName val="RD_I-BUT1"/>
      <sheetName val="RD_I_BUT1"/>
      <sheetName val="FE-1770_P11"/>
      <sheetName val="Templete_upload-11"/>
      <sheetName val="Ha_Statement_2005-per_rekap_LU1"/>
      <sheetName val="Cover_Sheet1"/>
      <sheetName val="Exchange_Rates1"/>
      <sheetName val="PROJ_CASH1"/>
      <sheetName val="K_2__Predictive_Depr"/>
      <sheetName val="A3_&amp;_U_09-01"/>
      <sheetName val="Ageing_of_HypoTax"/>
      <sheetName val="I_4_1_(2)1"/>
      <sheetName val="F_2_WIP_CKP1"/>
      <sheetName val="F_2_1_CKP1"/>
      <sheetName val="Trademark_Protection_Recharges1"/>
      <sheetName val="Budget15_71"/>
      <sheetName val="Prog_Imbalan"/>
      <sheetName val="tunj_"/>
      <sheetName val="Rincian_Iuran"/>
      <sheetName val="Account_Coding_-_Revise"/>
      <sheetName val="A-Material__value_"/>
      <sheetName val="Budget_By_Month"/>
      <sheetName val="Listes_de_Sélection"/>
      <sheetName val="FPI_DETAILS"/>
      <sheetName val="B_S_"/>
      <sheetName val="Input_Sheet"/>
      <sheetName val="229_Accr_Exp"/>
      <sheetName val="F_2_WIP_CKP2"/>
      <sheetName val="Sum_All"/>
      <sheetName val="U1.4"/>
      <sheetName val="RATE-NEW"/>
      <sheetName val="Prepaid PPH 23-SAP"/>
      <sheetName val="ad_ner"/>
      <sheetName val="ShareCapital "/>
      <sheetName val="Inventories"/>
      <sheetName val="EXC-R2004"/>
      <sheetName val="GeneralInfo"/>
      <sheetName val="rent by month"/>
      <sheetName val="Tran0104"/>
      <sheetName val="Exc. Rate"/>
      <sheetName val="Kalkulasi_Loan"/>
      <sheetName val="U_1_2_Other_charges_(income)"/>
      <sheetName val="K_1_1_1_HGU"/>
      <sheetName val="List_PPh"/>
      <sheetName val="List_KJP"/>
      <sheetName val="DATA_JKT"/>
      <sheetName val="Irregular_Income"/>
      <sheetName val="B2_(Act_by_Mth)_Total"/>
      <sheetName val="2003_Bgt"/>
      <sheetName val="Sheet2"/>
      <sheetName val="Other charges (income)"/>
      <sheetName val="BTMU"/>
      <sheetName val="CITIBANK"/>
      <sheetName val="NZ_BS"/>
      <sheetName val="TW_BS"/>
      <sheetName val="Account"/>
      <sheetName val="Center"/>
      <sheetName val="Company"/>
      <sheetName val="PER ABJAD"/>
      <sheetName val="SDE"/>
      <sheetName val="BLE"/>
      <sheetName val="BLF"/>
      <sheetName val="Buku Besar 1"/>
      <sheetName val="A"/>
      <sheetName val="BP1_23"/>
      <sheetName val="Breakdown"/>
      <sheetName val="DATA2"/>
      <sheetName val="JL_BEL"/>
      <sheetName val="ASUNSUB1"/>
      <sheetName val="AS1MODD"/>
      <sheetName val="COPPER ACCESS"/>
      <sheetName val="Brazil"/>
      <sheetName val="Italy"/>
      <sheetName val="Spain"/>
      <sheetName val="UK"/>
      <sheetName val="Information"/>
      <sheetName val="StdUsageRM"/>
      <sheetName val="Cases"/>
      <sheetName val="StdUsagePM"/>
      <sheetName val="Query"/>
      <sheetName val="SUMMARY"/>
      <sheetName val="Capex"/>
      <sheetName val="Assumptions"/>
      <sheetName val="Basic_Information"/>
      <sheetName val="BS"/>
      <sheetName val="Benefit table"/>
      <sheetName val="fa agst"/>
      <sheetName val="Bubuk"/>
      <sheetName val="SCM"/>
      <sheetName val="source bs"/>
      <sheetName val="data_benefit(1)"/>
      <sheetName val="BS 2005"/>
      <sheetName val="action"/>
      <sheetName val="KODE"/>
      <sheetName val="LOOKUP"/>
      <sheetName val="DWP"/>
      <sheetName val="Links"/>
      <sheetName val="PM, TE, and SAD"/>
      <sheetName val="mASTER vENDOR"/>
      <sheetName val="Lead-dm"/>
      <sheetName val="bsdetail"/>
      <sheetName val="Asumsi"/>
      <sheetName val="DES 02"/>
      <sheetName val="Prog_Imbalan1"/>
      <sheetName val="K_2__Predictive_Depr1"/>
      <sheetName val="A3_&amp;_U_09-011"/>
      <sheetName val="Ageing_of_HypoTax1"/>
      <sheetName val="A-Material__value_1"/>
      <sheetName val="EQ"/>
      <sheetName val="RD_I-BUT2"/>
      <sheetName val="EDIT_DATA2"/>
      <sheetName val="RD_I_BUT2"/>
      <sheetName val="FE-1770_P12"/>
      <sheetName val="Prog_Imbalan2"/>
      <sheetName val="K_2__Predictive_Depr2"/>
      <sheetName val="A3_&amp;_U_09-012"/>
      <sheetName val="Ageing_of_HypoTax2"/>
      <sheetName val="Templete_upload-12"/>
      <sheetName val="A-Material__value_2"/>
      <sheetName val="Ha_Statement_2005-per_rekap_LU2"/>
      <sheetName val="Cover_Sheet2"/>
      <sheetName val="Exchange_Rates2"/>
      <sheetName val="PROJ_CASH2"/>
      <sheetName val="Nm Brg"/>
      <sheetName val="Setahun"/>
      <sheetName val="Feb"/>
      <sheetName val="data s.d bulan Nopember"/>
      <sheetName val="MATERIALFINAL"/>
      <sheetName val="OP.Raster30.09.2004"/>
      <sheetName val="Aging"/>
      <sheetName val="CIP_USD"/>
      <sheetName val="SUMMFA-USD"/>
      <sheetName val="Investment"/>
      <sheetName val="A3_USD_PL02"/>
      <sheetName val="ShareCapital"/>
      <sheetName val="PARAMETER"/>
      <sheetName val="Point to do"/>
      <sheetName val="PL98"/>
      <sheetName val="INSTMATR"/>
      <sheetName val="NL180"/>
      <sheetName val="NL240"/>
      <sheetName val="Access Radio NL400"/>
      <sheetName val="SPARE"/>
      <sheetName val="K.3 Addition"/>
      <sheetName val="PREMI"/>
      <sheetName val="Profile"/>
      <sheetName val="Budget_PTI_&amp;_PTIL"/>
      <sheetName val="description"/>
      <sheetName val="DUMAI-$"/>
      <sheetName val="Data_WMTF"/>
      <sheetName val="TB-Dec05 ID2"/>
      <sheetName val="Ass'ns"/>
      <sheetName val="ScenPl"/>
      <sheetName val="KK"/>
      <sheetName val="Slip"/>
      <sheetName val="EFECTIF"/>
      <sheetName val="CODE,NAME"/>
      <sheetName val="Dept-Div-Branch"/>
      <sheetName val="charts"/>
      <sheetName val="Note"/>
      <sheetName val="Work Sheet"/>
      <sheetName val="Budget-2008"/>
      <sheetName val="Data-2006"/>
      <sheetName val="Data-2007"/>
      <sheetName val="Data-2008"/>
      <sheetName val="Data-1996"/>
      <sheetName val="Paramètres"/>
      <sheetName val="EB1"/>
      <sheetName val="ER1"/>
      <sheetName val="ER10_Old"/>
      <sheetName val="ER11_Old"/>
      <sheetName val="ER2"/>
      <sheetName val="ER3"/>
      <sheetName val="ER4_Old"/>
      <sheetName val="ER5"/>
      <sheetName val="ER6_Old"/>
      <sheetName val="ER7"/>
      <sheetName val="ER8"/>
      <sheetName val="ER9"/>
      <sheetName val="ES1"/>
      <sheetName val="ES2"/>
      <sheetName val="PROBAL03A.xls"/>
      <sheetName val="Scenarios and Sensitivities"/>
      <sheetName val="Global Assumptions"/>
      <sheetName val="FS (2)"/>
      <sheetName val="GL"/>
      <sheetName val="Sort"/>
      <sheetName val="Source"/>
      <sheetName val="Type"/>
      <sheetName val="1 - B1 (KBIs)"/>
      <sheetName val="Travel"/>
      <sheetName val="Bilanz Bus.plan 2002"/>
      <sheetName val="cov"/>
      <sheetName val="Option List"/>
      <sheetName val="Equity"/>
      <sheetName val="ALLOC"/>
      <sheetName val="Contractual Terms(1)"/>
      <sheetName val="constants"/>
      <sheetName val="YOG"/>
      <sheetName val="Operations"/>
      <sheetName val="Financials"/>
      <sheetName val="ocean voyage"/>
      <sheetName val="HK Rawat"/>
      <sheetName val="Fak_aktif"/>
      <sheetName val="U601 Salary"/>
      <sheetName val="U101 P&amp;L"/>
      <sheetName val="KOR"/>
      <sheetName val="ESTIMASI MITRA"/>
      <sheetName val="PL"/>
      <sheetName val="LN"/>
      <sheetName val="NONNRC"/>
      <sheetName val="LRK"/>
      <sheetName val="GABUNGAN"/>
      <sheetName val="IBA&amp;HP"/>
      <sheetName val="Inc&amp;Exp"/>
      <sheetName val="FA"/>
      <sheetName val="Budget-2009"/>
      <sheetName val="Data-2009"/>
      <sheetName val="Volume_Graph_(May-ytd)"/>
      <sheetName val="U1_4"/>
      <sheetName val="Permanent_info"/>
      <sheetName val="rent_by_month"/>
      <sheetName val="TB_Jun_02"/>
      <sheetName val="ShareCapital_"/>
      <sheetName val="FOREX_04_audited"/>
      <sheetName val="K2-FA"/>
      <sheetName val="Jakarta Cikampek"/>
      <sheetName val="Jagorawi"/>
      <sheetName val="PEGAWAI"/>
      <sheetName val="C O A"/>
      <sheetName val="I_4_1_(2)2"/>
      <sheetName val="FPI_DETAILS1"/>
      <sheetName val="Rincian_Iuran1"/>
      <sheetName val="F_2_WIP_CKP3"/>
      <sheetName val="F_2_1_CKP2"/>
      <sheetName val="Trademark_Protection_Recharges2"/>
      <sheetName val="Budget_By_Month1"/>
      <sheetName val="tunj_1"/>
      <sheetName val="Budget15_72"/>
      <sheetName val="Account_Coding_-_Revise1"/>
      <sheetName val="Listes_de_Sélection1"/>
      <sheetName val="B_S_1"/>
      <sheetName val="Input_Sheet1"/>
      <sheetName val="229_Accr_Exp1"/>
      <sheetName val="F_2_WIP_CKP4"/>
      <sheetName val="Sum_All1"/>
      <sheetName val="BS_2005"/>
      <sheetName val="EDIT_DATA3"/>
      <sheetName val="RD_I-BUT3"/>
      <sheetName val="RD_I_BUT3"/>
      <sheetName val="FE-1770_P13"/>
      <sheetName val="Cover_Sheet3"/>
      <sheetName val="Exchange_Rates3"/>
      <sheetName val="PROJ_CASH3"/>
      <sheetName val="Templete_upload-13"/>
      <sheetName val="Ha_Statement_2005-per_rekap_LU3"/>
      <sheetName val="I_4_1_(2)3"/>
      <sheetName val="FPI_DETAILS2"/>
      <sheetName val="Irregular_Income1"/>
      <sheetName val="Rincian_Iuran2"/>
      <sheetName val="Permanent_info1"/>
      <sheetName val="F_2_WIP_CKP5"/>
      <sheetName val="F_2_1_CKP3"/>
      <sheetName val="Trademark_Protection_Recharges3"/>
      <sheetName val="Budget_By_Month2"/>
      <sheetName val="tunj_2"/>
      <sheetName val="B2_(Act_by_Mth)_Total1"/>
      <sheetName val="2003_Bgt1"/>
      <sheetName val="Budget15_73"/>
      <sheetName val="Account_Coding_-_Revise2"/>
      <sheetName val="Listes_de_Sélection2"/>
      <sheetName val="B_S_2"/>
      <sheetName val="Input_Sheet2"/>
      <sheetName val="229_Accr_Exp2"/>
      <sheetName val="F_2_WIP_CKP6"/>
      <sheetName val="Sum_All2"/>
      <sheetName val="List_PPh1"/>
      <sheetName val="List_KJP1"/>
      <sheetName val="DATA_JKT1"/>
      <sheetName val="Volume_Graph_(May-ytd)1"/>
      <sheetName val="TB_Jun_021"/>
      <sheetName val="U_1_2_Other_charges_(income)1"/>
      <sheetName val="K_1_1_1_HGU1"/>
      <sheetName val="U1_41"/>
      <sheetName val="BS_20051"/>
      <sheetName val="FOREX_04_audited1"/>
      <sheetName val="rent_by_month1"/>
      <sheetName val="EDIT_DATA4"/>
      <sheetName val="RD_I-BUT4"/>
      <sheetName val="RD_I_BUT4"/>
      <sheetName val="FE-1770_P14"/>
      <sheetName val="Prog_Imbalan3"/>
      <sheetName val="K_2__Predictive_Depr3"/>
      <sheetName val="A3_&amp;_U_09-013"/>
      <sheetName val="Cover_Sheet4"/>
      <sheetName val="Exchange_Rates4"/>
      <sheetName val="PROJ_CASH4"/>
      <sheetName val="Templete_upload-14"/>
      <sheetName val="Ha_Statement_2005-per_rekap_LU4"/>
      <sheetName val="I_4_1_(2)4"/>
      <sheetName val="FPI_DETAILS3"/>
      <sheetName val="A-Material__value_3"/>
      <sheetName val="Irregular_Income2"/>
      <sheetName val="Rincian_Iuran3"/>
      <sheetName val="Permanent_info2"/>
      <sheetName val="F_2_WIP_CKP7"/>
      <sheetName val="F_2_1_CKP4"/>
      <sheetName val="Trademark_Protection_Recharges4"/>
      <sheetName val="Budget_By_Month3"/>
      <sheetName val="tunj_3"/>
      <sheetName val="B2_(Act_by_Mth)_Total2"/>
      <sheetName val="2003_Bgt2"/>
      <sheetName val="Ageing_of_HypoTax3"/>
      <sheetName val="Budget15_74"/>
      <sheetName val="Account_Coding_-_Revise3"/>
      <sheetName val="Listes_de_Sélection3"/>
      <sheetName val="B_S_3"/>
      <sheetName val="Input_Sheet3"/>
      <sheetName val="229_Accr_Exp3"/>
      <sheetName val="F_2_WIP_CKP8"/>
      <sheetName val="Sum_All3"/>
      <sheetName val="List_PPh2"/>
      <sheetName val="List_KJP2"/>
      <sheetName val="DATA_JKT2"/>
      <sheetName val="Volume_Graph_(May-ytd)2"/>
      <sheetName val="TB_Jun_022"/>
      <sheetName val="U_1_2_Other_charges_(income)2"/>
      <sheetName val="K_1_1_1_HGU2"/>
      <sheetName val="U1_42"/>
      <sheetName val="BS_20052"/>
      <sheetName val="FOREX_04_audited2"/>
      <sheetName val="rent_by_month2"/>
      <sheetName val="Contracts"/>
      <sheetName val="K-1"/>
      <sheetName val="K"/>
      <sheetName val="Kend"/>
      <sheetName val="Alber"/>
      <sheetName val="TRAIL"/>
      <sheetName val="inventory_stock_movement"/>
      <sheetName val="mst_prod_material"/>
      <sheetName val="Report"/>
      <sheetName val="5. CAPEX"/>
      <sheetName val="8. CAPEX"/>
      <sheetName val="2. Mill Input"/>
      <sheetName val="Form 2-FRG"/>
      <sheetName val="Yield Potential - CCI"/>
      <sheetName val="CRA-Detail"/>
      <sheetName val="P-1 Acc Payroll"/>
      <sheetName val="bjr"/>
      <sheetName val="BP44 (CA)"/>
      <sheetName val="Rekprod"/>
      <sheetName val="Names"/>
      <sheetName val="Detail-PARENT"/>
      <sheetName val="synthèse"/>
      <sheetName val="détail 29-6"/>
      <sheetName val="Prepaid_PPH_23-SAP"/>
      <sheetName val="mASTER_vENDOR"/>
      <sheetName val="Buku_Besar_1"/>
      <sheetName val="PER_ABJAD"/>
      <sheetName val="POTO_MAC"/>
      <sheetName val="Other_charges_(income)"/>
      <sheetName val="Exc__Rate"/>
      <sheetName val="COPPER_ACCESS"/>
      <sheetName val="Benefit_table"/>
      <sheetName val="K_3_Addition"/>
      <sheetName val="Access_Radio_NL400"/>
      <sheetName val="TB98,oct99&amp;sap99-WPL"/>
      <sheetName val="SOAL30"/>
      <sheetName val="PPA-05"/>
      <sheetName val="bezeting."/>
      <sheetName val="Table Array"/>
      <sheetName val="Capitalisations boursières"/>
      <sheetName val="Nick Miller NAV-CFSI"/>
      <sheetName val="BA"/>
      <sheetName val="Price List"/>
      <sheetName val="Yield"/>
      <sheetName val="Contents"/>
      <sheetName val="Head Office"/>
      <sheetName val="Sheet5"/>
      <sheetName val="lnforce"/>
      <sheetName val="TB"/>
      <sheetName val="Marshal -1"/>
      <sheetName val="FF-1"/>
      <sheetName val="Buku_Besar_11"/>
      <sheetName val="Prepaid_PPH_23-SAP1"/>
      <sheetName val="ShareCapital_1"/>
      <sheetName val="POTO_MAC1"/>
      <sheetName val="Exc__Rate1"/>
      <sheetName val="mASTER_vENDOR1"/>
      <sheetName val="PER_ABJAD1"/>
      <sheetName val="Other_charges_(income)1"/>
      <sheetName val="COPPER_ACCESS1"/>
      <sheetName val="Kalkulasi_Loan1"/>
      <sheetName val="KK_Cadangan"/>
      <sheetName val="Benefit_Tab"/>
      <sheetName val="output"/>
      <sheetName val="summary_frm_output"/>
      <sheetName val="decr_table"/>
      <sheetName val="cALC"/>
      <sheetName val="Input_tables"/>
      <sheetName val="Valuation"/>
      <sheetName val="PM,_TE,_and_SAD"/>
      <sheetName val="source_bs"/>
      <sheetName val="DES_02"/>
      <sheetName val="fa_agst"/>
      <sheetName val="TB-Dec05_ID2"/>
      <sheetName val="Work_Sheet"/>
      <sheetName val="data_s_d_bulan_Nopember"/>
      <sheetName val="U601_Salary"/>
      <sheetName val="U101_P&amp;L"/>
      <sheetName val="Nm_Brg"/>
      <sheetName val="OP_Raster30_09_2004"/>
      <sheetName val="PROBAL03A_xls"/>
      <sheetName val="Scenarios_and_Sensitivities"/>
      <sheetName val="Global_Assumptions"/>
      <sheetName val="FS_(2)"/>
      <sheetName val="ESTIMASI_MITRA"/>
      <sheetName val="Bilanz_Bus_plan_2002"/>
      <sheetName val="1_-_B1_(KBIs)"/>
      <sheetName val="EDIT_DATA5"/>
      <sheetName val="RD_I-BUT5"/>
      <sheetName val="RD_I_BUT5"/>
      <sheetName val="FE-1770_P15"/>
      <sheetName val="Cover_Sheet5"/>
      <sheetName val="Exchange_Rates5"/>
      <sheetName val="PROJ_CASH5"/>
      <sheetName val="K_2__Predictive_Depr4"/>
      <sheetName val="A3_&amp;_U_09-014"/>
      <sheetName val="Templete_upload-15"/>
      <sheetName val="Ha_Statement_2005-per_rekap_LU5"/>
      <sheetName val="I_4_1_(2)5"/>
      <sheetName val="F_2_WIP_CKP9"/>
      <sheetName val="F_2_1_CKP5"/>
      <sheetName val="Trademark_Protection_Recharges5"/>
      <sheetName val="Budget15_75"/>
      <sheetName val="Ageing_of_HypoTax4"/>
      <sheetName val="Prog_Imbalan4"/>
      <sheetName val="tunj_4"/>
      <sheetName val="Rincian_Iuran4"/>
      <sheetName val="Account_Coding_-_Revise4"/>
      <sheetName val="A-Material__value_4"/>
      <sheetName val="U_1_2_Other_charges_(income)3"/>
      <sheetName val="K_1_1_1_HGU3"/>
      <sheetName val="Budget_By_Month4"/>
      <sheetName val="FPI_DETAILS4"/>
      <sheetName val="Listes_de_Sélection4"/>
      <sheetName val="B_S_4"/>
      <sheetName val="Input_Sheet4"/>
      <sheetName val="229_Accr_Exp4"/>
      <sheetName val="F_2_WIP_CKP10"/>
      <sheetName val="Sum_All4"/>
      <sheetName val="Irregular_Income3"/>
      <sheetName val="B2_(Act_by_Mth)_Total3"/>
      <sheetName val="2003_Bgt3"/>
      <sheetName val="List_PPh3"/>
      <sheetName val="List_KJP3"/>
      <sheetName val="DATA_JKT3"/>
      <sheetName val="Volume_Graph_(May-ytd)3"/>
      <sheetName val="U1_43"/>
      <sheetName val="Permanent_info3"/>
      <sheetName val="rent_by_month3"/>
      <sheetName val="TB_Jun_023"/>
      <sheetName val="FOREX_04_audited3"/>
      <sheetName val="Other_charges_(income)2"/>
      <sheetName val="Prepaid_PPH_23-SAP2"/>
      <sheetName val="ShareCapital_2"/>
      <sheetName val="POTO_MAC2"/>
      <sheetName val="Buku_Besar_12"/>
      <sheetName val="Exc__Rate2"/>
      <sheetName val="COPPER_ACCESS2"/>
      <sheetName val="PER_ABJAD2"/>
      <sheetName val="PM,_TE,_and_SAD1"/>
      <sheetName val="Kalkulasi_Loan2"/>
      <sheetName val="source_bs1"/>
      <sheetName val="BS_20053"/>
      <sheetName val="mASTER_vENDOR2"/>
      <sheetName val="DES_021"/>
      <sheetName val="fa_agst1"/>
      <sheetName val="Access_Radio_NL4001"/>
      <sheetName val="Benefit_table1"/>
      <sheetName val="K_3_Addition1"/>
      <sheetName val="ocean_voyage"/>
      <sheetName val="HK_Rawat"/>
      <sheetName val="Jakarta_Cikampek"/>
      <sheetName val="détail_29-6"/>
      <sheetName val="Point_to_do"/>
      <sheetName val="Option_List"/>
      <sheetName val="Contractual_Terms(1)"/>
      <sheetName val="Nick_Miller_NAV-CFSI"/>
      <sheetName val="Marshal_-1"/>
      <sheetName val="C_O_A"/>
      <sheetName val="Head_Office"/>
      <sheetName val="5__CAPEX"/>
      <sheetName val="8__CAPEX"/>
      <sheetName val="2__Mill_Input"/>
      <sheetName val="Form_2-FRG"/>
      <sheetName val="Yield_Potential_-_CCI"/>
      <sheetName val="P-1_Acc_Payroll"/>
      <sheetName val="BP44_(CA)"/>
      <sheetName val="EDIT_DATA6"/>
      <sheetName val="RD_I-BUT6"/>
      <sheetName val="RD_I_BUT6"/>
      <sheetName val="FE-1770_P16"/>
      <sheetName val="Cover_Sheet6"/>
      <sheetName val="Exchange_Rates6"/>
      <sheetName val="PROJ_CASH6"/>
      <sheetName val="K_2__Predictive_Depr5"/>
      <sheetName val="A3_&amp;_U_09-015"/>
      <sheetName val="Templete_upload-16"/>
      <sheetName val="Ha_Statement_2005-per_rekap_LU6"/>
      <sheetName val="I_4_1_(2)6"/>
      <sheetName val="F_2_WIP_CKP11"/>
      <sheetName val="F_2_1_CKP6"/>
      <sheetName val="Trademark_Protection_Recharges6"/>
      <sheetName val="Budget15_76"/>
      <sheetName val="Ageing_of_HypoTax5"/>
      <sheetName val="Prog_Imbalan5"/>
      <sheetName val="tunj_5"/>
      <sheetName val="Rincian_Iuran5"/>
      <sheetName val="Account_Coding_-_Revise5"/>
      <sheetName val="A-Material__value_5"/>
      <sheetName val="U_1_2_Other_charges_(income)4"/>
      <sheetName val="K_1_1_1_HGU4"/>
      <sheetName val="Budget_By_Month5"/>
      <sheetName val="FPI_DETAILS5"/>
      <sheetName val="Listes_de_Sélection5"/>
      <sheetName val="B_S_5"/>
      <sheetName val="Input_Sheet5"/>
      <sheetName val="229_Accr_Exp5"/>
      <sheetName val="F_2_WIP_CKP12"/>
      <sheetName val="Sum_All5"/>
      <sheetName val="Irregular_Income4"/>
      <sheetName val="B2_(Act_by_Mth)_Total4"/>
      <sheetName val="2003_Bgt4"/>
      <sheetName val="List_PPh4"/>
      <sheetName val="List_KJP4"/>
      <sheetName val="DATA_JKT4"/>
      <sheetName val="Volume_Graph_(May-ytd)4"/>
      <sheetName val="U1_44"/>
      <sheetName val="Permanent_info4"/>
      <sheetName val="rent_by_month4"/>
      <sheetName val="TB_Jun_024"/>
      <sheetName val="FOREX_04_audited4"/>
      <sheetName val="Other_charges_(income)3"/>
      <sheetName val="Prepaid_PPH_23-SAP3"/>
      <sheetName val="ShareCapital_3"/>
      <sheetName val="POTO_MAC3"/>
      <sheetName val="Buku_Besar_13"/>
      <sheetName val="Exc__Rate3"/>
      <sheetName val="COPPER_ACCESS3"/>
      <sheetName val="PER_ABJAD3"/>
      <sheetName val="PM,_TE,_and_SAD2"/>
      <sheetName val="Kalkulasi_Loan3"/>
      <sheetName val="source_bs2"/>
      <sheetName val="BS_20054"/>
      <sheetName val="mASTER_vENDOR3"/>
      <sheetName val="DES_022"/>
      <sheetName val="fa_agst2"/>
      <sheetName val="Access_Radio_NL4002"/>
      <sheetName val="Work_Sheet1"/>
      <sheetName val="Benefit_table2"/>
      <sheetName val="K_3_Addition2"/>
      <sheetName val="TB-Dec05_ID21"/>
      <sheetName val="ESTIMASI_MITRA1"/>
      <sheetName val="PROBAL03A_xls1"/>
      <sheetName val="Scenarios_and_Sensitivities1"/>
      <sheetName val="Global_Assumptions1"/>
      <sheetName val="FS_(2)1"/>
      <sheetName val="Bilanz_Bus_plan_20021"/>
      <sheetName val="OP_Raster30_09_20041"/>
      <sheetName val="Nm_Brg1"/>
      <sheetName val="data_s_d_bulan_Nopember1"/>
      <sheetName val="1_-_B1_(KBIs)1"/>
      <sheetName val="U601_Salary1"/>
      <sheetName val="U101_P&amp;L1"/>
      <sheetName val="ocean_voyage1"/>
      <sheetName val="HK_Rawat1"/>
      <sheetName val="Jakarta_Cikampek1"/>
      <sheetName val="détail_29-61"/>
      <sheetName val="Point_to_do1"/>
      <sheetName val="Option_List1"/>
      <sheetName val="Contractual_Terms(1)1"/>
      <sheetName val="Nick_Miller_NAV-CFSI1"/>
      <sheetName val="Marshal_-11"/>
      <sheetName val="C_O_A1"/>
      <sheetName val="Head_Office1"/>
      <sheetName val="5__CAPEX1"/>
      <sheetName val="8__CAPEX1"/>
      <sheetName val="2__Mill_Input1"/>
      <sheetName val="Form_2-FRG1"/>
      <sheetName val="Yield_Potential_-_CCI1"/>
      <sheetName val="P-1_Acc_Payroll1"/>
      <sheetName val="BP44_(CA)1"/>
      <sheetName val="KASUS4"/>
      <sheetName val="Grafik Store"/>
      <sheetName val="ID"/>
      <sheetName val="INVESTISSEMENTS"/>
      <sheetName val="LEAD"/>
      <sheetName val="DATA"/>
      <sheetName val="Renc.prod"/>
      <sheetName val="Hotel"/>
      <sheetName val="INTINC"/>
      <sheetName val="TB Dec"/>
      <sheetName val="BKKAS"/>
      <sheetName val="WP-PBM-04"/>
      <sheetName val="Th.2003"/>
      <sheetName val="CR"/>
      <sheetName val="Monitoring"/>
      <sheetName val="R4"/>
      <sheetName val="di"/>
      <sheetName val="BBT-12'02"/>
      <sheetName val="Basic"/>
      <sheetName val="SAA"/>
      <sheetName val="HAS04RND"/>
      <sheetName val="Menu"/>
      <sheetName val="Desc "/>
      <sheetName val="AR Karyawan"/>
      <sheetName val="Globals"/>
      <sheetName val="Table"/>
      <sheetName val="DailyOvertime"/>
      <sheetName val="RLper-Month"/>
      <sheetName val="RangeNames"/>
      <sheetName val="bhs cORR"/>
      <sheetName val="BUMEN JY"/>
      <sheetName val="CITRA MEKAR"/>
      <sheetName val="DIAN FARM"/>
      <sheetName val="KARTA TOTAL MANDIRI"/>
      <sheetName val="KASIDAH"/>
      <sheetName val="MUSTIKA CANDRA"/>
      <sheetName val="PBS"/>
      <sheetName val="RASITA MULIA"/>
      <sheetName val="SEROJA CEHA"/>
      <sheetName val="pembelian"/>
      <sheetName val="SUMBERWONO"/>
      <sheetName val="31JAN07"/>
      <sheetName val="基本情報＿Basic Information"/>
      <sheetName val="Balance Sheet"/>
      <sheetName val="Key Info"/>
      <sheetName val="Ratio"/>
      <sheetName val="GL#BALS1"/>
      <sheetName val="NERACA"/>
      <sheetName val="prmt"/>
      <sheetName val="NBL+Cont (TRUSCEL)"/>
      <sheetName val="analisa_hrg"/>
      <sheetName val="FORM.A.II"/>
      <sheetName val="S e p"/>
      <sheetName val="F e b"/>
      <sheetName val="00 received in 01"/>
      <sheetName val="Per GL J a n"/>
      <sheetName val=""/>
      <sheetName val="Drill-Down Tables"/>
      <sheetName val="Jadwal Pemb Bank"/>
      <sheetName val="FA Movement"/>
      <sheetName val="T_PV"/>
      <sheetName val="Val_nra1"/>
      <sheetName val="Val_nra2"/>
      <sheetName val="ACTIVITY MAP"/>
      <sheetName val="FX RATES"/>
      <sheetName val="LC Commission"/>
      <sheetName val="Cur Mth receipts"/>
      <sheetName val="Parms"/>
      <sheetName val="G&amp;A"/>
      <sheetName val="IDR"/>
      <sheetName val="Connection"/>
      <sheetName val="FE-1771$.P1"/>
      <sheetName val="Bobot rev"/>
      <sheetName val="PENJELASAN POS NErc Komisar (2)"/>
      <sheetName val="Neraca Lajur"/>
      <sheetName val="Neraca Lajur 2017"/>
      <sheetName val="Neraca Lajur 2018"/>
      <sheetName val="Neraca Perbulan RKAP"/>
      <sheetName val="Rpt_PB71_Tot"/>
      <sheetName val="Rpt_PB71_TOT 18"/>
      <sheetName val="RUGI LABA RKAP"/>
      <sheetName val="KAEF"/>
      <sheetName val="ListVariables"/>
      <sheetName val="12"/>
      <sheetName val="p'dptan &amp; beban lain2"/>
      <sheetName val="aktiva tetap"/>
      <sheetName val="perinc'passiva"/>
      <sheetName val="rekapbiaya"/>
      <sheetName val="DATA PART INJ"/>
      <sheetName val="adm"/>
      <sheetName val="qc"/>
      <sheetName val="trn"/>
      <sheetName val="PROM DKI"/>
      <sheetName val="TERIMA KUDUS"/>
      <sheetName val="Original"/>
      <sheetName val="Mth-Vana"/>
      <sheetName val="14"/>
      <sheetName val="15"/>
      <sheetName val="33"/>
      <sheetName val="38"/>
      <sheetName val="39"/>
      <sheetName val="40"/>
      <sheetName val="Sheet"/>
      <sheetName val="CFWork"/>
      <sheetName val="Master data GAJI Juni'12"/>
      <sheetName val="Gaji &amp; PPH Juni'12"/>
      <sheetName val="FF-6"/>
      <sheetName val="CA"/>
      <sheetName val="KASUS8"/>
      <sheetName val="Récup Avril"/>
      <sheetName val="Récup juin"/>
      <sheetName val="Récup Mai"/>
      <sheetName val="Comp equip"/>
      <sheetName val="FFE"/>
      <sheetName val="EXC-R"/>
      <sheetName val="C1 NOV"/>
      <sheetName val="SFKLN"/>
      <sheetName val="Salesdata01-10 2004"/>
      <sheetName val="O-5-1"/>
      <sheetName val="N"/>
      <sheetName val="SPTParameter"/>
      <sheetName val="B.1"/>
      <sheetName val="Plant_Storage"/>
      <sheetName val="VendorMaster"/>
      <sheetName val="EXC-R2005"/>
      <sheetName val="HO Use"/>
      <sheetName val="BGT Cashflow"/>
      <sheetName val="WPL"/>
      <sheetName val="rumus"/>
      <sheetName val="RAB"/>
      <sheetName val="ANALISA GRS TENGAH"/>
      <sheetName val="WBS1"/>
      <sheetName val="Rekap Piutang"/>
      <sheetName val="A-HC"/>
      <sheetName val="Base info"/>
      <sheetName val="NO PR Terak 2012"/>
      <sheetName val="Ass"/>
      <sheetName val="PER-HP"/>
      <sheetName val="TERM OF PAYMENT"/>
      <sheetName val="rab.33"/>
      <sheetName val="1257"/>
      <sheetName val="Akun"/>
      <sheetName val="Konversi"/>
      <sheetName val="Notes - FS"/>
      <sheetName val="TB 2015"/>
      <sheetName val="TB 2014"/>
      <sheetName val="COMPARE"/>
      <sheetName val="coa maping"/>
      <sheetName val="2013"/>
      <sheetName val="2014"/>
      <sheetName val="XLS Avg Rev"/>
      <sheetName val="SCORE_RC_Code"/>
      <sheetName val="XL4Test5"/>
      <sheetName val="A-GL-SUMMARY"/>
      <sheetName val="ACT PROD"/>
      <sheetName val="PLAN PROD"/>
      <sheetName val="Print Controls"/>
      <sheetName val="CFS"/>
      <sheetName val="Comps"/>
      <sheetName val="Conv. Debt"/>
      <sheetName val="Conv. Pref."/>
      <sheetName val="Shares Outstanding"/>
      <sheetName val="Controls"/>
      <sheetName val="DCF_10"/>
      <sheetName val="LBO"/>
      <sheetName val="HighYield"/>
      <sheetName val="Assump"/>
      <sheetName val="Options"/>
      <sheetName val="Amort"/>
      <sheetName val="BS-Adjustment"/>
      <sheetName val="Debt"/>
      <sheetName val="DEPR"/>
      <sheetName val="EVA"/>
      <sheetName val="Firm Value"/>
      <sheetName val="P&amp;L"/>
      <sheetName val="Index"/>
      <sheetName val="LTM"/>
      <sheetName val="Preferred"/>
      <sheetName val="Premium"/>
      <sheetName val="Revenue Build"/>
      <sheetName val="Sum"/>
      <sheetName val="Tax"/>
      <sheetName val="Marshal00"/>
      <sheetName val="PM-PL"/>
      <sheetName val="NBL+Cont_(TRUSCEL)"/>
      <sheetName val="Renc_Prod"/>
      <sheetName val="PARAMETRES"/>
      <sheetName val="Bahan"/>
      <sheetName val="xls_ramalan by www_tanpa_info"/>
      <sheetName val="CRITERIA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sheetData sheetId="166"/>
      <sheetData sheetId="167"/>
      <sheetData sheetId="168"/>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sheetData sheetId="195"/>
      <sheetData sheetId="196"/>
      <sheetData sheetId="197"/>
      <sheetData sheetId="198" refreshError="1"/>
      <sheetData sheetId="199"/>
      <sheetData sheetId="200"/>
      <sheetData sheetId="201"/>
      <sheetData sheetId="202"/>
      <sheetData sheetId="203"/>
      <sheetData sheetId="204"/>
      <sheetData sheetId="205"/>
      <sheetData sheetId="206"/>
      <sheetData sheetId="207"/>
      <sheetData sheetId="208"/>
      <sheetData sheetId="209" refreshError="1"/>
      <sheetData sheetId="210" refreshError="1"/>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sheetData sheetId="798"/>
      <sheetData sheetId="799"/>
      <sheetData sheetId="800"/>
      <sheetData sheetId="80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sheetData sheetId="958"/>
      <sheetData sheetId="959" refreshError="1"/>
      <sheetData sheetId="960" refreshError="1"/>
      <sheetData sheetId="961" refreshError="1"/>
      <sheetData sheetId="962" refreshError="1"/>
    </sheetDataSet>
  </externalBook>
</externalLink>
</file>

<file path=xl/externalLinks/externalLink65.xml><?xml version="1.0" encoding="utf-8"?>
<externalLink xmlns="http://schemas.openxmlformats.org/spreadsheetml/2006/main">
  <externalBook xmlns:r="http://schemas.openxmlformats.org/officeDocument/2006/relationships" r:id="rId1">
    <sheetNames>
      <sheetName val="Locas"/>
      <sheetName val="0000000"/>
      <sheetName val="1000000"/>
      <sheetName val="WBS1dec 04@"/>
      <sheetName val="WBS 2dec 04@"/>
      <sheetName val="WPLdec 04@"/>
      <sheetName val="detailwpl dec 04"/>
      <sheetName val="PAJE"/>
      <sheetName val="PRJE"/>
      <sheetName val="CAJE"/>
      <sheetName val="T-ACC-04"/>
      <sheetName val="PM &amp; TE dec 04@"/>
      <sheetName val="Cashflow old"/>
      <sheetName val="cash flows- indirect"/>
      <sheetName val="detail cash flows (2)"/>
      <sheetName val="FA_FISCAL2004"/>
      <sheetName val="Fiscal computation"/>
      <sheetName val="nde "/>
      <sheetName val="C-1"/>
      <sheetName val="C-2"/>
      <sheetName val="C-2.1"/>
      <sheetName val="E-1"/>
      <sheetName val="E-1.2"/>
      <sheetName val="E-2"/>
      <sheetName val="E-2.1"/>
      <sheetName val="F"/>
      <sheetName val="Raw"/>
      <sheetName val="FG &amp; WIP"/>
      <sheetName val="G"/>
      <sheetName val="G-1"/>
      <sheetName val="PPH22"/>
      <sheetName val="rekap PPH 25"/>
      <sheetName val="N"/>
      <sheetName val="N-1"/>
      <sheetName val="I"/>
      <sheetName val="I-1"/>
      <sheetName val="I-1.2"/>
      <sheetName val="J"/>
      <sheetName val="K"/>
      <sheetName val="Mutasi Fixed assets 2004"/>
      <sheetName val="RekapFA"/>
      <sheetName val="RincianFA"/>
      <sheetName val="O"/>
      <sheetName val="rekap pph 21"/>
      <sheetName val="perhit PPH21"/>
      <sheetName val="PPh 23,26"/>
      <sheetName val="rekap PPN"/>
      <sheetName val="accrued UU No.13"/>
      <sheetName val="P"/>
      <sheetName val="P-1"/>
      <sheetName val="T"/>
      <sheetName val="Home Statement awal"/>
      <sheetName val="Home Statement - Dec '04"/>
      <sheetName val="TB Client Dec 31 '04"/>
      <sheetName val="An. Rev WBS1"/>
      <sheetName val="AN REV WBS 2"/>
      <sheetName val="AN REV WPL"/>
      <sheetName val="Analisa GP"/>
      <sheetName val="Cost Analysis 2003"/>
      <sheetName val="SRM AUDIT 04VS 03"/>
      <sheetName val="FS per month use"/>
      <sheetName val="BI Middle Rate Translation'04"/>
      <sheetName val="Confirmation control"/>
      <sheetName val="COVER"/>
      <sheetName val="B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Set>
  </externalBook>
</externalLink>
</file>

<file path=xl/externalLinks/externalLink66.xml><?xml version="1.0" encoding="utf-8"?>
<externalLink xmlns="http://schemas.openxmlformats.org/spreadsheetml/2006/main">
  <externalBook xmlns:r="http://schemas.openxmlformats.org/officeDocument/2006/relationships" r:id="rId1">
    <sheetNames>
      <sheetName val="SUPERSEDED"/>
      <sheetName val="Sheet3"/>
      <sheetName val="FINALUS$"/>
      <sheetName val="CAPERFORM"/>
      <sheetName val="CAPERFORM $"/>
      <sheetName val="IFO$"/>
      <sheetName val="Sheet1"/>
      <sheetName val="Sheet2"/>
      <sheetName val="FINALPHP"/>
      <sheetName val="instalasi disp Mei"/>
      <sheetName val="PARAMETERS"/>
      <sheetName val="A"/>
      <sheetName val="Calculation"/>
      <sheetName val="Emp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7.xml><?xml version="1.0" encoding="utf-8"?>
<externalLink xmlns="http://schemas.openxmlformats.org/spreadsheetml/2006/main">
  <externalBook xmlns:r="http://schemas.openxmlformats.org/officeDocument/2006/relationships" r:id="rId1">
    <sheetNames>
      <sheetName val="Module2"/>
      <sheetName val="Cover1"/>
      <sheetName val="Cover2"/>
      <sheetName val="TBal"/>
      <sheetName val="BS NOTES"/>
      <sheetName val="BS"/>
      <sheetName val="P&amp;LSummary"/>
      <sheetName val="PL turnover details"/>
      <sheetName val="OH New"/>
      <sheetName val="P&amp;L"/>
      <sheetName val="Cashflow"/>
      <sheetName val="trade debtor aging"/>
      <sheetName val="stock bal sum"/>
      <sheetName val="Interco sales 0602"/>
      <sheetName val="Interco-Pur0402"/>
      <sheetName val="Software Developement Payments"/>
      <sheetName val="amt due by related&amp;sub"/>
      <sheetName val="amt due to related"/>
      <sheetName val="P&amp;LSummary Budget"/>
      <sheetName val="Invoice Forecast Op Review"/>
      <sheetName val="Module1"/>
      <sheetName val="Module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8.xml><?xml version="1.0" encoding="utf-8"?>
<externalLink xmlns="http://schemas.openxmlformats.org/spreadsheetml/2006/main">
  <externalBook xmlns:r="http://schemas.openxmlformats.org/officeDocument/2006/relationships" r:id="rId1">
    <sheetNames>
      <sheetName val="BS-C"/>
      <sheetName val="BS-P"/>
      <sheetName val="IS-C"/>
      <sheetName val="IS-P"/>
      <sheetName val="SE-C"/>
      <sheetName val="SE-P"/>
      <sheetName val="CF-C"/>
      <sheetName val="CF-P"/>
      <sheetName val="Mutation CF"/>
      <sheetName val="Detail-C+P"/>
      <sheetName val="Catatan-C"/>
      <sheetName val="Catatan-P"/>
      <sheetName val="Investment-P"/>
      <sheetName val="FA-C"/>
      <sheetName val="FA-P"/>
      <sheetName val="Retained Earnings"/>
      <sheetName val="Intercompany-C"/>
      <sheetName val="Intercompany-P"/>
      <sheetName val="Restructuring"/>
      <sheetName val="Foreign Currency-C"/>
      <sheetName val="Foreign Currency-P"/>
      <sheetName val="Allowance-P"/>
      <sheetName val="Freeze+Resticted fund"/>
      <sheetName val="Consolidation Entries"/>
      <sheetName val="Combine Entries"/>
      <sheetName val="CAJE-CRJE BLOK I"/>
      <sheetName val="EXCHANGE RATE"/>
      <sheetName val="FA-C (2)"/>
      <sheetName val="Freeze Account"/>
      <sheetName val="GT_Custom"/>
      <sheetName val="BS-RTI"/>
      <sheetName val="IS-RTI"/>
      <sheetName val="SE-RTI"/>
      <sheetName val="Catatan-RTI"/>
      <sheetName val="FA-RTI"/>
      <sheetName val="Rekon-Fiskal"/>
      <sheetName val="Detail-RTI"/>
      <sheetName val="Account Payable"/>
      <sheetName val="Original Currency"/>
      <sheetName val="CAJE+CRJE-RTI"/>
      <sheetName val="PAJE-RTI"/>
      <sheetName val="PRJE-RTI"/>
      <sheetName val="T-ACC-RTI"/>
      <sheetName val="Data Fiskal"/>
      <sheetName val="DIT"/>
      <sheetName val="Rugi Fiskal"/>
      <sheetName val="Mutation CF-BE"/>
      <sheetName val="ID-CF-RTI"/>
      <sheetName val="Loans-Principal"/>
      <sheetName val="Gain on Restructuring"/>
      <sheetName val="SUMMARY RATIO"/>
      <sheetName val="Analytical"/>
      <sheetName val="BS_RTI"/>
      <sheetName val="Other charges (income)"/>
      <sheetName val="LVMAY"/>
      <sheetName val="Calculation"/>
      <sheetName val="EmpData"/>
      <sheetName val="BSU_2000_GTI_AR"/>
      <sheetName val="Year End"/>
      <sheetName val="List Area"/>
      <sheetName val="bunga"/>
      <sheetName val="AGUNANDES"/>
      <sheetName val="0IV1000251"/>
      <sheetName val="General"/>
      <sheetName val="fiscal depr(E)"/>
      <sheetName val="Mutation_CF"/>
      <sheetName val="Retained_Earnings"/>
      <sheetName val="Foreign_Currency-C"/>
      <sheetName val="Foreign_Currency-P"/>
      <sheetName val="Freeze+Resticted_fund"/>
      <sheetName val="Consolidation_Entries"/>
      <sheetName val="Combine_Entries"/>
      <sheetName val="CAJE-CRJE_BLOK_I"/>
      <sheetName val="EXCHANGE_RATE"/>
      <sheetName val="FA-C_(2)"/>
      <sheetName val="Freeze_Account"/>
      <sheetName val="Account_Payable"/>
      <sheetName val="Original_Currency"/>
      <sheetName val="Data_Fiskal"/>
      <sheetName val="Rugi_Fiskal"/>
      <sheetName val="Mutation_CF-BE"/>
      <sheetName val="Gain_on_Restructuring"/>
      <sheetName val="SUMMARY_RATIO"/>
      <sheetName val="Mutation_CF1"/>
      <sheetName val="Retained_Earnings1"/>
      <sheetName val="Foreign_Currency-C1"/>
      <sheetName val="Foreign_Currency-P1"/>
      <sheetName val="Freeze+Resticted_fund1"/>
      <sheetName val="Consolidation_Entries1"/>
      <sheetName val="Combine_Entries1"/>
      <sheetName val="CAJE-CRJE_BLOK_I1"/>
      <sheetName val="EXCHANGE_RATE1"/>
      <sheetName val="FA-C_(2)1"/>
      <sheetName val="Freeze_Account1"/>
      <sheetName val="Account_Payable1"/>
      <sheetName val="Original_Currency1"/>
      <sheetName val="Data_Fiskal1"/>
      <sheetName val="Rugi_Fiskal1"/>
      <sheetName val="Mutation_CF-BE1"/>
      <sheetName val="Gain_on_Restructuring1"/>
      <sheetName val="SUMMARY_RATIO1"/>
      <sheetName val="CSM"/>
      <sheetName val="inv-equity"/>
      <sheetName val="Napsindo"/>
      <sheetName val="Permanent info"/>
      <sheetName val="SE_C"/>
      <sheetName val="Sheet1"/>
      <sheetName val="11b"/>
      <sheetName val="200212ac"/>
      <sheetName val="Rumus"/>
      <sheetName val="bdrl-usg"/>
      <sheetName val="Marshal -1"/>
      <sheetName val="BUT-1"/>
      <sheetName val="HEX-A"/>
      <sheetName val="HEX-E"/>
      <sheetName val="I-BUT"/>
      <sheetName val="RD I-BUT"/>
      <sheetName val="Disposals"/>
      <sheetName val="Altman Z Score"/>
      <sheetName val="Data Sheet"/>
      <sheetName val="BB"/>
      <sheetName val="Beli &amp; Retur CPN"/>
      <sheetName val="HG_BEL"/>
      <sheetName val="HPP_0503"/>
      <sheetName val="SALGO GS"/>
      <sheetName val="SALDO_GS_CPN"/>
      <sheetName val="DATA"/>
      <sheetName val="CAJE"/>
      <sheetName val="T-ACC-04"/>
      <sheetName val="alamat"/>
      <sheetName val="Ex_Rate"/>
      <sheetName val="Currency"/>
      <sheetName val="DropDown"/>
      <sheetName val="Non-Statistical Sampling"/>
      <sheetName val="PARAMETER"/>
      <sheetName val="Kas kecil"/>
      <sheetName val="Mandiri"/>
      <sheetName val="Mandiri 2"/>
      <sheetName val="Invoice PKF"/>
      <sheetName val="Dollar PKF"/>
      <sheetName val="AR &amp; AP MS"/>
      <sheetName val="Asset &amp; Peny."/>
      <sheetName val="AR"/>
      <sheetName val="COA"/>
      <sheetName val="Neraca"/>
      <sheetName val="PnL"/>
      <sheetName val="Data-2008"/>
      <sheetName val="CODE"/>
      <sheetName val="Bgt"/>
      <sheetName val="Hujan"/>
      <sheetName val="Kirim"/>
      <sheetName val="Mentah"/>
      <sheetName val="Panen"/>
      <sheetName val="Restan"/>
      <sheetName val="Sns"/>
      <sheetName val="Ex-Rate"/>
      <sheetName val="Noodles (assumptions)"/>
      <sheetName val="SUMMARY NDE"/>
      <sheetName val="BGT Cashflow "/>
      <sheetName val="Detail-PARENT"/>
      <sheetName val="Revenue (10)"/>
      <sheetName val="05_2003-compute"/>
      <sheetName val="ANGGARAN"/>
      <sheetName val="AA.1.1 BNI"/>
      <sheetName val="MEytd"/>
      <sheetName val="WBS (2)salah"/>
      <sheetName val="payroll"/>
      <sheetName val="Revenue_(10)1"/>
      <sheetName val="Revenue_(10)"/>
      <sheetName val="BBM-03"/>
      <sheetName val="Marshal"/>
      <sheetName val="Rekap Piutang"/>
      <sheetName val="RumusTB 1 bln"/>
      <sheetName val="Resource Costs"/>
      <sheetName val="Work Requirement"/>
      <sheetName val="Allowance"/>
      <sheetName val="Trainer"/>
      <sheetName val="CRITERIA3"/>
      <sheetName val="CC"/>
      <sheetName val="budget idr"/>
      <sheetName val="lapkeu"/>
      <sheetName val="CC'04"/>
      <sheetName val="Customize Your Invoice"/>
      <sheetName val="Invoice"/>
      <sheetName val="UNFOREX"/>
      <sheetName val="MODI03"/>
      <sheetName val="TB"/>
      <sheetName val="Links"/>
      <sheetName val="Lead"/>
      <sheetName val="Eingaben"/>
      <sheetName val="Sche-Harvest-Monodon"/>
      <sheetName val="Kend"/>
      <sheetName val="Alber"/>
      <sheetName val="TRAIL"/>
      <sheetName val="Income Statement"/>
      <sheetName val="Ratios"/>
      <sheetName val="Balance Sheet"/>
      <sheetName val="Assump"/>
      <sheetName val="Terbilang"/>
      <sheetName val="B.1. ..."/>
      <sheetName val="Q-PC1"/>
      <sheetName val="Q-PC2"/>
      <sheetName val="TB98,oct99&amp;sap99-WPL"/>
      <sheetName val="Info"/>
      <sheetName val="Antennas"/>
      <sheetName val="TOPSIMPR"/>
      <sheetName val="inventory_stock_movement"/>
      <sheetName val="mst_prod_material"/>
      <sheetName val="Scenario&amp;Sensitivity"/>
      <sheetName val="Mine Assumptions"/>
      <sheetName val="CGSgm2"/>
      <sheetName val="CGSsp"/>
      <sheetName val="Master"/>
      <sheetName val="Mutation_CF3"/>
      <sheetName val="Retained_Earnings3"/>
      <sheetName val="Foreign_Currency-C3"/>
      <sheetName val="Foreign_Currency-P3"/>
      <sheetName val="Freeze+Resticted_fund3"/>
      <sheetName val="Consolidation_Entries3"/>
      <sheetName val="Combine_Entries3"/>
      <sheetName val="CAJE-CRJE_BLOK_I3"/>
      <sheetName val="EXCHANGE_RATE3"/>
      <sheetName val="FA-C_(2)3"/>
      <sheetName val="Freeze_Account3"/>
      <sheetName val="Account_Payable3"/>
      <sheetName val="Original_Currency3"/>
      <sheetName val="Data_Fiskal3"/>
      <sheetName val="Rugi_Fiskal3"/>
      <sheetName val="Mutation_CF-BE3"/>
      <sheetName val="Gain_on_Restructuring3"/>
      <sheetName val="SUMMARY_RATIO3"/>
      <sheetName val="Other_charges_(income)1"/>
      <sheetName val="Year_End1"/>
      <sheetName val="Mutation_CF2"/>
      <sheetName val="Retained_Earnings2"/>
      <sheetName val="Foreign_Currency-C2"/>
      <sheetName val="Foreign_Currency-P2"/>
      <sheetName val="Freeze+Resticted_fund2"/>
      <sheetName val="Consolidation_Entries2"/>
      <sheetName val="Combine_Entries2"/>
      <sheetName val="CAJE-CRJE_BLOK_I2"/>
      <sheetName val="EXCHANGE_RATE2"/>
      <sheetName val="FA-C_(2)2"/>
      <sheetName val="Freeze_Account2"/>
      <sheetName val="Account_Payable2"/>
      <sheetName val="Original_Currency2"/>
      <sheetName val="Data_Fiskal2"/>
      <sheetName val="Rugi_Fiskal2"/>
      <sheetName val="Mutation_CF-BE2"/>
      <sheetName val="Gain_on_Restructuring2"/>
      <sheetName val="SUMMARY_RATIO2"/>
      <sheetName val="Other_charges_(income)"/>
      <sheetName val="Year_End"/>
      <sheetName val=" BEP-1999"/>
      <sheetName val="ALL KD"/>
      <sheetName val="summary-1"/>
      <sheetName val="SCFP"/>
      <sheetName val="Query31"/>
      <sheetName val="Table 5"/>
      <sheetName val="Rekap Budget"/>
      <sheetName val="Operating Cycle"/>
      <sheetName val="SLIP"/>
      <sheetName val="Harga Perolehan"/>
      <sheetName val="GeneralInfo"/>
      <sheetName val="BAP "/>
      <sheetName val="S e p"/>
      <sheetName val="M a r"/>
      <sheetName val="M a y"/>
      <sheetName val="J u l"/>
      <sheetName val="A p r"/>
      <sheetName val="A u g"/>
      <sheetName val="O c t"/>
      <sheetName val="J u n"/>
      <sheetName val="N o v"/>
      <sheetName val="F e b"/>
      <sheetName val="J a n"/>
      <sheetName val="00 received in 01"/>
      <sheetName val="Data 2"/>
      <sheetName val="RWP 33"/>
      <sheetName val="TB2004"/>
      <sheetName val="Nomor Id"/>
      <sheetName val="Price"/>
      <sheetName val="Rekapitulasi"/>
      <sheetName val="Input"/>
      <sheetName val="Worsheet"/>
      <sheetName val="JurnaL"/>
      <sheetName val="Sheet2"/>
      <sheetName val="SPI"/>
      <sheetName val="#REF!"/>
      <sheetName val="Front Sheet"/>
      <sheetName val="HRD"/>
      <sheetName val="gl"/>
      <sheetName val="Workshop Tools"/>
      <sheetName val="Other charges _income_"/>
      <sheetName val="DEPK2003"/>
      <sheetName val="WBS _2_salah"/>
      <sheetName val="0100BS"/>
      <sheetName val="Station Calculation "/>
      <sheetName val=" calculation  Sheet"/>
      <sheetName val="AgreeValues"/>
      <sheetName val="Manual Data Entry"/>
      <sheetName val="BPR-Bloom"/>
      <sheetName val="Trf-SAP"/>
      <sheetName val="SALDO"/>
      <sheetName val="Setle-Carloan"/>
      <sheetName val="TABLES"/>
      <sheetName val="4.1 Placement w.o.b"/>
      <sheetName val="Drop-down List of Answers"/>
      <sheetName val="Atur"/>
      <sheetName val="A-GL-SUMMARY"/>
      <sheetName val="laporan"/>
      <sheetName val="UM yg blm dSPJkan"/>
      <sheetName val="AUTO"/>
      <sheetName val="N-ISAT"/>
      <sheetName val="MEGA"/>
      <sheetName val="N-RALS"/>
      <sheetName val="BBCA"/>
      <sheetName val="BMTR"/>
      <sheetName val="N-GGRM"/>
      <sheetName val="N-HMSP"/>
      <sheetName val="N-INDF"/>
      <sheetName val="N-INKP"/>
      <sheetName val="AMFG"/>
      <sheetName val="ANTM-N"/>
      <sheetName val="BDMN"/>
      <sheetName val="N-BLTA"/>
      <sheetName val="BMTR-N"/>
      <sheetName val="BNGA"/>
      <sheetName val="BNGAN"/>
      <sheetName val="CPIN"/>
      <sheetName val="N-INTP"/>
      <sheetName val="LPBNN"/>
      <sheetName val="TRIM"/>
      <sheetName val="MEDC"/>
      <sheetName val="MPPA"/>
      <sheetName val="N-SMGR"/>
      <sheetName val="JUAL"/>
      <sheetName val="N-UNVR"/>
      <sheetName val="populasi"/>
      <sheetName val="1"/>
      <sheetName val="Mobile"/>
      <sheetName val="equip"/>
      <sheetName val="anall"/>
      <sheetName val="owning cost"/>
      <sheetName val="Harga satuan"/>
      <sheetName val="작성기준"/>
      <sheetName val="REF.ONLY"/>
      <sheetName val="ANTEK-AGGA"/>
      <sheetName val="BURDA"/>
      <sheetName val="ANTEK-GAL"/>
      <sheetName val="HRS-ATB"/>
      <sheetName val="ANTEK-PRIME"/>
      <sheetName val="ANTEK-TIMB"/>
      <sheetName val="BD-LS"/>
      <sheetName val="BIA-LUMPSUM"/>
      <sheetName val="KEBALAT"/>
      <sheetName val="Jadwal"/>
      <sheetName val="Sheet3"/>
      <sheetName val="FS-FORECAST"/>
      <sheetName val="LEADSCHEDULE"/>
      <sheetName val="Metod TWR"/>
      <sheetName val="C0 report"/>
      <sheetName val="Basic"/>
      <sheetName val="An.3"/>
      <sheetName val="An.1"/>
      <sheetName val="An.2"/>
      <sheetName val="Table Array"/>
      <sheetName val="Tabel PErkiraan"/>
      <sheetName val="Format Report-for analysis only"/>
      <sheetName val="XREF"/>
      <sheetName val="BS"/>
      <sheetName val="CF"/>
      <sheetName val="SC "/>
      <sheetName val="LABA RUGI"/>
      <sheetName val="ARUS KAS"/>
      <sheetName val="PERUBAHAN EKUITAS"/>
      <sheetName val="Consolidated"/>
      <sheetName val="Read Me"/>
      <sheetName val="TABEL"/>
      <sheetName val="EFECTIF"/>
      <sheetName val="Jrnl_Kas"/>
      <sheetName val="NOPAT_VDF"/>
      <sheetName val="Invested capital_VDF"/>
      <sheetName val="DCF_VDF"/>
      <sheetName val="WACC_VDF"/>
      <sheetName val="Summary Page_VDF"/>
      <sheetName val="PV of Op Leases_VDF"/>
      <sheetName val="Income Statement_VDF"/>
      <sheetName val="Data Client"/>
      <sheetName val="O101"/>
      <sheetName val="TB Link"/>
      <sheetName val="ANX3A11"/>
      <sheetName val="WS"/>
      <sheetName val="206 Kendaraan"/>
      <sheetName val="N-20"/>
      <sheetName val="N-21"/>
      <sheetName val="N-22 "/>
      <sheetName val="I-22.1"/>
      <sheetName val="N-23"/>
      <sheetName val="N-24"/>
      <sheetName val="N-25"/>
      <sheetName val="N-26"/>
      <sheetName val="Summary Agreement 2019"/>
      <sheetName val="Mutasi"/>
      <sheetName val="GL Int Loan"/>
      <sheetName val="GL Loan"/>
      <sheetName val="Finance Leases"/>
      <sheetName val="Summary CAT"/>
      <sheetName val="HEXA FIN - Inventory"/>
      <sheetName val="MMS"/>
      <sheetName val="ORIX "/>
      <sheetName val="MULI"/>
      <sheetName val="HEXA"/>
      <sheetName val="HCFI"/>
      <sheetName val="CSUL"/>
      <sheetName val="BBF"/>
      <sheetName val="VMF"/>
      <sheetName val="TKS"/>
      <sheetName val="SMFL"/>
      <sheetName val="BRI"/>
      <sheetName val="CAT 3"/>
      <sheetName val="CAT 4"/>
      <sheetName val="CAT 5 "/>
      <sheetName val="CAT 6"/>
      <sheetName val="CAT 7"/>
      <sheetName val="CAT 8"/>
      <sheetName val="CAT 9"/>
      <sheetName val="CAT 10"/>
      <sheetName val="CAT OTL 31"/>
      <sheetName val="CAT OTL 32"/>
      <sheetName val="CAT OTL 33"/>
      <sheetName val="CAT OTL 34"/>
      <sheetName val="CAT OTL 35"/>
      <sheetName val="CAT OTL 36"/>
      <sheetName val="CAT OTL 37"/>
      <sheetName val="CAT OTL 38"/>
      <sheetName val="CAT OTL 39"/>
      <sheetName val="CAT OTL 40"/>
      <sheetName val="CAT OTL 41"/>
      <sheetName val="CAT OTL 42"/>
      <sheetName val="CAT OTL 43"/>
      <sheetName val="CAT OTL 44"/>
      <sheetName val="CAT OTL 45"/>
      <sheetName val="CAT OTL 46"/>
      <sheetName val="CAT OTL 47"/>
      <sheetName val="CAT OTL 48"/>
      <sheetName val="CAT OTL 49"/>
      <sheetName val="CAT OTL 50"/>
      <sheetName val="CAT OTL 51"/>
      <sheetName val="CAT OTL 52"/>
      <sheetName val="CAT OTL 53"/>
      <sheetName val="CAT OTL 54"/>
      <sheetName val="CAT OTL 55"/>
      <sheetName val="CAT OTL 56"/>
      <sheetName val="CAT OTL 57"/>
      <sheetName val="CAT OTL 58"/>
      <sheetName val="CAT OTL 59"/>
      <sheetName val="CAT OTL 60"/>
      <sheetName val="CAT OTL 61"/>
      <sheetName val="CAT OTL 62"/>
      <sheetName val="A.4.3"/>
      <sheetName val="Vente"/>
      <sheetName val="INSTMATR"/>
      <sheetName val="NL180"/>
      <sheetName val="NL240"/>
      <sheetName val="Access Radio NL400"/>
      <sheetName val="SPARE"/>
      <sheetName val="Option1"/>
      <sheetName val="ABK.04.AWALR+CO+TAB.RUPS"/>
      <sheetName val="Data WP"/>
      <sheetName val="BPR"/>
      <sheetName val="CTDZ6kv (gd1) "/>
      <sheetName val="CTDZ 0.4+cto (GD1)"/>
      <sheetName val="CTTBA (gd1)"/>
      <sheetName val="PL"/>
      <sheetName val="Check on 8.10.2003"/>
      <sheetName val="Factors"/>
      <sheetName val="Details"/>
      <sheetName val="Flash var."/>
      <sheetName val="Source"/>
      <sheetName val="共機J"/>
      <sheetName val="KKP-II.2.2.1.2"/>
      <sheetName val="rinciaan AR 2009"/>
      <sheetName val="MALE"/>
      <sheetName val="SING"/>
      <sheetName val="SRI L"/>
      <sheetName val="VIET"/>
      <sheetName val="SALES ITEMS"/>
      <sheetName val="NMS Configuration"/>
      <sheetName val="A"/>
      <sheetName val="Menu"/>
      <sheetName val="Original AYDA"/>
      <sheetName val="DEBIT NOTE"/>
      <sheetName val="asli"/>
      <sheetName val="WBS1"/>
      <sheetName val="WBS2"/>
      <sheetName val="General Info"/>
      <sheetName val="fiscal_depr(E)"/>
      <sheetName val="Resource_Costs"/>
      <sheetName val="Work_Requirement"/>
      <sheetName val="List_Area"/>
      <sheetName val="Permanent_info"/>
      <sheetName val="Marshal_-1"/>
      <sheetName val="Sales"/>
      <sheetName val="Cost Center"/>
      <sheetName val="COGS"/>
      <sheetName val="Ist"/>
      <sheetName val="JUAL_ST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sheetData sheetId="358" refreshError="1"/>
      <sheetData sheetId="359" refreshError="1"/>
      <sheetData sheetId="360" refreshError="1"/>
      <sheetData sheetId="361" refreshError="1"/>
      <sheetData sheetId="362" refreshError="1"/>
      <sheetData sheetId="363" refreshError="1"/>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sheetData sheetId="382"/>
      <sheetData sheetId="383"/>
      <sheetData sheetId="384"/>
      <sheetData sheetId="385"/>
      <sheetData sheetId="386"/>
      <sheetData sheetId="387"/>
      <sheetData sheetId="388"/>
      <sheetData sheetId="389"/>
      <sheetData sheetId="390"/>
      <sheetData sheetId="391"/>
      <sheetData sheetId="392"/>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sheetData sheetId="445"/>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sheetData sheetId="467"/>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Set>
  </externalBook>
</externalLink>
</file>

<file path=xl/externalLinks/externalLink69.xml><?xml version="1.0" encoding="utf-8"?>
<externalLink xmlns="http://schemas.openxmlformats.org/spreadsheetml/2006/main">
  <externalBook xmlns:r="http://schemas.openxmlformats.org/officeDocument/2006/relationships" r:id="rId1">
    <sheetNames>
      <sheetName val="BEP-98"/>
      <sheetName val=" BEP-1999"/>
      <sheetName val=" BEP-2000"/>
      <sheetName val=" BEP-2001"/>
      <sheetName val=" BEP-2002"/>
      <sheetName val="Beli &amp; Retur CPN"/>
      <sheetName val="HG_BEL"/>
      <sheetName val="HPP_0503"/>
      <sheetName val="SALGO GS"/>
      <sheetName val="SALDO_GS_CPN"/>
      <sheetName val="BELI _SEPTEMBER"/>
      <sheetName val="Rumus"/>
      <sheetName val="ProductionTarget50Pct"/>
      <sheetName val="Ex_Rate"/>
      <sheetName val="CAPEX"/>
      <sheetName val="Bep-gae2002"/>
      <sheetName val="Rekap Piutang"/>
      <sheetName val="1.1 deal characteristics"/>
      <sheetName val="support sheet"/>
      <sheetName val="3.1 costs and key ratios"/>
      <sheetName val="USD"/>
      <sheetName val="PRO"/>
      <sheetName val="Daf-Rek"/>
      <sheetName val="Rekap Per Cab"/>
      <sheetName val="Menu"/>
      <sheetName val="PRE"/>
      <sheetName val="Sec"/>
      <sheetName val="Form2"/>
      <sheetName val="Fac"/>
      <sheetName val="CHARTACCOUNT(2)"/>
      <sheetName val="(Global Parameters)"/>
      <sheetName val="FE-1770-I"/>
      <sheetName val="FE-1770.P1"/>
      <sheetName val="FE-1770-II"/>
      <sheetName val="_BEP-1999"/>
      <sheetName val="_BEP-2000"/>
      <sheetName val="_BEP-2001"/>
      <sheetName val="_BEP-2002"/>
      <sheetName val="(Global_Parameters)"/>
      <sheetName val="FIXED ASSETS"/>
      <sheetName val="cc-pcap"/>
      <sheetName val="Assumption"/>
      <sheetName val="BasicPrice"/>
      <sheetName val="REF.ONLY"/>
      <sheetName val="A-JACK"/>
      <sheetName val="Checker"/>
      <sheetName val="Marshal"/>
      <sheetName val="A"/>
      <sheetName val="GEMSE TOTAL - Eqpt"/>
      <sheetName val="WP"/>
      <sheetName val="#REF"/>
      <sheetName val="93_to_96BP"/>
      <sheetName val="1997BP"/>
      <sheetName val="Sheet1"/>
      <sheetName val="Assumptions"/>
      <sheetName val="Budget By Month"/>
      <sheetName val="Marshal -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70.xml><?xml version="1.0" encoding="utf-8"?>
<externalLink xmlns="http://schemas.openxmlformats.org/spreadsheetml/2006/main">
  <externalBook xmlns:r="http://schemas.openxmlformats.org/officeDocument/2006/relationships" r:id="rId1">
    <sheetNames>
      <sheetName val="b-02"/>
      <sheetName val="KBB TBH-BH"/>
      <sheetName val="KBB-CIB BANK"/>
      <sheetName val="KBB-CIB LAIN"/>
      <sheetName val="KBB-CIB BTU-PH-SHU"/>
      <sheetName val="TP"/>
      <sheetName val="PK(RUSAK)"/>
      <sheetName val="OP ( A )"/>
      <sheetName val="Rekap"/>
      <sheetName val="SRL - Overview Main Object Bala"/>
      <sheetName val="TBM"/>
      <sheetName val="ADK"/>
      <sheetName val="List Disposal"/>
      <sheetName val="project"/>
      <sheetName val="1_SAP"/>
      <sheetName val="2_SAP"/>
      <sheetName val="3_SAP"/>
      <sheetName val="4_SAP"/>
      <sheetName val="5_SAP"/>
      <sheetName val="Rincian CR "/>
      <sheetName val="CR_Jan "/>
      <sheetName val="SLL_Jan"/>
      <sheetName val="CR_Feb"/>
      <sheetName val="SLL_Feb"/>
      <sheetName val="CR_Mar"/>
      <sheetName val="SLL_Mar"/>
      <sheetName val="CR_Apr"/>
      <sheetName val="SLL_Apr"/>
      <sheetName val="CR_Mei"/>
      <sheetName val="SLL_Mei"/>
      <sheetName val="CR_Jun"/>
      <sheetName val="SLL_jun"/>
      <sheetName val="CR_Jul"/>
      <sheetName val="SLL_Jul"/>
      <sheetName val="Cost All Dept"/>
      <sheetName val="Summary Harvest"/>
      <sheetName val="R2H10_018"/>
      <sheetName val="Sheet1"/>
      <sheetName val="Sheet2"/>
      <sheetName val="Sheet3"/>
      <sheetName val="Fiscal"/>
      <sheetName val="DEBT"/>
      <sheetName val="SUM"/>
      <sheetName val="REPORTING"/>
      <sheetName val="CF Detail"/>
      <sheetName val="LTDebt"/>
      <sheetName val="ECS"/>
      <sheetName val="Production Forecast"/>
      <sheetName val="Prod Forecast(Mean)"/>
      <sheetName val="PL"/>
      <sheetName val="Assumption"/>
      <sheetName val="Forecast Activities"/>
      <sheetName val="Mutasi Payables"/>
      <sheetName val="Forecast Capex"/>
      <sheetName val="Forecast Expenses"/>
      <sheetName val="Expenditures 2012 &amp; 2013"/>
      <sheetName val="Cash flow Outlook 2012"/>
      <sheetName val="TB KSO"/>
      <sheetName val="TB BUT"/>
      <sheetName val="Depletion"/>
      <sheetName val="Expected Gain Forecast"/>
      <sheetName val="Depreciation KSO"/>
      <sheetName val="Cutleries"/>
      <sheetName val="02-122000a"/>
      <sheetName val="SIRFPDAPRIL'11"/>
      <sheetName val="MS Barang"/>
      <sheetName val="cpb.06.07.11"/>
      <sheetName val="blk.06.07.11"/>
      <sheetName val="TRANSPORT.TRACK-20.07.2011"/>
      <sheetName val="BLK &amp; SUAK 20.07.2011"/>
      <sheetName val="0"/>
      <sheetName val=" BEP-1999"/>
      <sheetName val="ADJ TAXES"/>
      <sheetName val="Daftar isi"/>
      <sheetName val="trancab"/>
      <sheetName val="Permintaan data"/>
      <sheetName val="WBS-1"/>
      <sheetName val="WBS-2"/>
      <sheetName val="WPL"/>
      <sheetName val="AJE-2014 (test nardi)"/>
      <sheetName val="AJE-2014"/>
      <sheetName val="Jurnal trancab (test nardi)"/>
      <sheetName val="Jurnal trancab"/>
      <sheetName val="PERINCIAN (test nardi)"/>
      <sheetName val="PERINCIAN"/>
      <sheetName val="CALCULATION"/>
      <sheetName val="Kas dan setara kas"/>
      <sheetName val="perincian piutang"/>
      <sheetName val="MUTASI CAD-PIUTANG"/>
      <sheetName val="PROFORMA INVOICE"/>
      <sheetName val="Aging piutang "/>
      <sheetName val="BEBAN DITANGGUHKAN-FISKAL "/>
      <sheetName val="BEBAN DITANGGUHKAN"/>
      <sheetName val="AJE-2013"/>
      <sheetName val="ASET TETAP-komersial"/>
      <sheetName val="FA-FISKAL"/>
      <sheetName val="CONTOH-ASET JUAL"/>
      <sheetName val="DAFTAR PENJUALAN ASET"/>
      <sheetName val="investasi"/>
      <sheetName val="jaminan"/>
      <sheetName val="Hutang bank"/>
      <sheetName val="UTANG USAHA "/>
      <sheetName val="transaksi berelasi"/>
      <sheetName val="BIAYA YMH"/>
      <sheetName val="uang muka pelanggan"/>
      <sheetName val="pendapatan"/>
      <sheetName val="RESIKO-MATA UANG ASING"/>
      <sheetName val="HUBUNGAN REKENING KORAN"/>
      <sheetName val="AJE 2013"/>
      <sheetName val="meting- closing"/>
      <sheetName val="KSO-"/>
      <sheetName val="WBS - INFAS 311215"/>
      <sheetName val="WPL - INFAS 311215"/>
      <sheetName val="RKAP"/>
      <sheetName val="materiality (D 5.3)"/>
      <sheetName val="ASET TETAP KOMERSIAL"/>
      <sheetName val="AJERJE"/>
      <sheetName val="E 200"/>
      <sheetName val="GR_Mei"/>
      <sheetName val="BS-1"/>
      <sheetName val="BS-2 "/>
      <sheetName val="IS"/>
      <sheetName val="EQ"/>
      <sheetName val="CF"/>
      <sheetName val="KKP CF2016"/>
      <sheetName val="Worksheet"/>
      <sheetName val="TB"/>
      <sheetName val="Reclassification"/>
      <sheetName val="Client Late Adjustment"/>
      <sheetName val="Proposed Adjustment"/>
      <sheetName val="cover"/>
      <sheetName val="Content"/>
      <sheetName val="Beli &amp; Retur CPN"/>
      <sheetName val="HG_BEL"/>
      <sheetName val="HPP_0503"/>
      <sheetName val="SALGO GS"/>
      <sheetName val="SALDO_GS_CPN"/>
      <sheetName val="BELI _SEPTEMBER"/>
      <sheetName val="Rumus"/>
      <sheetName val="BP1_23"/>
      <sheetName val="Ex_Rate"/>
      <sheetName val="ASET_SB"/>
      <sheetName val="ASET_KM"/>
      <sheetName val="Overtime OS Juli"/>
      <sheetName val="KBB_TBH-BH"/>
      <sheetName val="KBB-CIB_BANK"/>
      <sheetName val="KBB-CIB_LAIN"/>
      <sheetName val="KBB-CIB_BTU-PH-SHU"/>
      <sheetName val="OP_(_A_)"/>
      <sheetName val="Rincian_CR_"/>
      <sheetName val="CR_Jan_"/>
      <sheetName val="Cost_All_Dept"/>
      <sheetName val="Summary_Harvest"/>
      <sheetName val="MS_Barang"/>
      <sheetName val="cpb_06_07_11"/>
      <sheetName val="blk_06_07_11"/>
      <sheetName val="TRANSPORT_TRACK-20_07_2011"/>
      <sheetName val="BLK_&amp;_SUAK_20_07_2011"/>
      <sheetName val="Overtime_OS_Juli"/>
      <sheetName val="KBB_CIB BANK"/>
      <sheetName val="day30"/>
      <sheetName val="DATA H2S dan NO2 (10,11 peb 07)"/>
      <sheetName val="HAS04RND"/>
      <sheetName val="Rekap Piutang"/>
      <sheetName val="Atur"/>
      <sheetName val="Daf-Rek"/>
      <sheetName val="GJ"/>
      <sheetName val="PERHITUNGAN KEND"/>
      <sheetName val="CMGRPM20"/>
      <sheetName val="Buku Besar 1"/>
      <sheetName val="A-JACK"/>
      <sheetName val=""/>
      <sheetName val="Marshal"/>
      <sheetName val="CF_09"/>
      <sheetName val="RJE, AJE, CAJE"/>
      <sheetName val="FA Movement_09"/>
      <sheetName val="TB 0910"/>
      <sheetName val="TB 1210"/>
      <sheetName val="BSPL"/>
      <sheetName val="4100"/>
      <sheetName val="3700"/>
      <sheetName val="3750"/>
      <sheetName val="3200"/>
      <sheetName val="3000"/>
      <sheetName val="4200"/>
      <sheetName val="4300"/>
      <sheetName val="4600"/>
      <sheetName val="5200"/>
      <sheetName val="5500"/>
      <sheetName val="5800"/>
      <sheetName val="5900"/>
      <sheetName val="Fluctuation PL"/>
      <sheetName val="A"/>
      <sheetName val="Choix"/>
      <sheetName val="TB Dec 20"/>
      <sheetName val="Materiality"/>
      <sheetName val="WTB"/>
      <sheetName val="BS"/>
      <sheetName val="AJE"/>
      <sheetName val="BS - TOP"/>
      <sheetName val="IS - TOP"/>
      <sheetName val="LPE - TOP"/>
      <sheetName val="CF - TOP"/>
      <sheetName val="CF Indirect"/>
      <sheetName val="CF Direct"/>
      <sheetName val="B-20"/>
      <sheetName val="Summary AFDA"/>
      <sheetName val="Assessment RP"/>
      <sheetName val="Assessment for O180D"/>
      <sheetName val="Assessment for U180D"/>
      <sheetName val="All Aging"/>
      <sheetName val="AR Under 180 Days"/>
      <sheetName val="Collection 2021 for U180D"/>
      <sheetName val="List AFDA 2019"/>
      <sheetName val="Collection 2021"/>
      <sheetName val="Collection 2020"/>
      <sheetName val="Collection 2019"/>
    </sheetNames>
    <sheetDataSet>
      <sheetData sheetId="0" refreshError="1"/>
      <sheetData sheetId="1"/>
      <sheetData sheetId="2" refreshError="1"/>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refreshError="1"/>
      <sheetData sheetId="118" refreshError="1"/>
      <sheetData sheetId="119" refreshError="1"/>
      <sheetData sheetId="120" refreshError="1"/>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refreshError="1"/>
      <sheetData sheetId="163" refreshError="1"/>
      <sheetData sheetId="164" refreshError="1"/>
      <sheetData sheetId="165" refreshError="1"/>
      <sheetData sheetId="166"/>
      <sheetData sheetId="167"/>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refreshError="1"/>
      <sheetData sheetId="178"/>
      <sheetData sheetId="179" refreshError="1"/>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refreshError="1"/>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Set>
  </externalBook>
</externalLink>
</file>

<file path=xl/externalLinks/externalLink71.xml><?xml version="1.0" encoding="utf-8"?>
<externalLink xmlns="http://schemas.openxmlformats.org/spreadsheetml/2006/main">
  <externalBook xmlns:r="http://schemas.openxmlformats.org/officeDocument/2006/relationships" r:id="rId1">
    <sheetNames>
      <sheetName val="mtabel"/>
      <sheetName val="btabel"/>
      <sheetName val="tabel"/>
      <sheetName val="WorkSheet"/>
      <sheetName val="Recap"/>
      <sheetName val="Recs"/>
      <sheetName val="CALCS1"/>
      <sheetName val="2006 A"/>
      <sheetName val="CSUM"/>
      <sheetName val="cper 3 (2)"/>
      <sheetName val="cper 3"/>
      <sheetName val="CALCS"/>
      <sheetName val="t"/>
      <sheetName val="spec"/>
      <sheetName val="cper1"/>
      <sheetName val="Data"/>
      <sheetName val="T_BenL"/>
      <sheetName val="Current Val"/>
      <sheetName val="Previous Val"/>
      <sheetName val="cper 2"/>
      <sheetName val="ccont"/>
      <sheetName val="List Area"/>
      <sheetName val="Info"/>
      <sheetName val="pks"/>
      <sheetName val="2006_A"/>
      <sheetName val="cper_3_(2)"/>
      <sheetName val="cper_3"/>
      <sheetName val="Current_Val"/>
      <sheetName val="Previous_Val"/>
      <sheetName val="cper_2"/>
      <sheetName val="NERACA-05"/>
      <sheetName val="2002"/>
      <sheetName val="SPI"/>
      <sheetName val="Module2"/>
      <sheetName val="Source"/>
      <sheetName val="Type"/>
      <sheetName val="CGSgm2"/>
      <sheetName val="CGSsp"/>
      <sheetName val="Factors"/>
      <sheetName val="Sales"/>
      <sheetName val="Price"/>
      <sheetName val="98003-33"/>
      <sheetName val="COGS"/>
      <sheetName val="Detail WPL Mar"/>
      <sheetName val="BUT-1"/>
      <sheetName val="HEX-A"/>
      <sheetName val="HEX-E"/>
      <sheetName val="I-BUT"/>
      <sheetName val="RD I-BUT"/>
      <sheetName val="Sheet7"/>
      <sheetName val="Performance_Assumptions"/>
      <sheetName val="C"/>
      <sheetName val="Kalkulasi Loan"/>
      <sheetName val="Database"/>
      <sheetName val="Criterias"/>
      <sheetName val="Bunga SCM"/>
      <sheetName val="04Carat"/>
      <sheetName val="Checker"/>
      <sheetName val="PABRIK (2)"/>
      <sheetName val="List-Value"/>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Set>
  </externalBook>
</externalLink>
</file>

<file path=xl/externalLinks/externalLink72.xml><?xml version="1.0" encoding="utf-8"?>
<externalLink xmlns="http://schemas.openxmlformats.org/spreadsheetml/2006/main">
  <externalBook xmlns:r="http://schemas.openxmlformats.org/officeDocument/2006/relationships" r:id="rId1">
    <sheetNames>
      <sheetName val="Input"/>
      <sheetName val="Index"/>
      <sheetName val="AI-1"/>
      <sheetName val="AI-2"/>
      <sheetName val="AII-1"/>
      <sheetName val="AII-2"/>
      <sheetName val="AII-3"/>
      <sheetName val="AII-4"/>
      <sheetName val="AII-5"/>
      <sheetName val="AII-6"/>
      <sheetName val="AII-7"/>
      <sheetName val="AIV-1"/>
      <sheetName val="S-A"/>
      <sheetName val="SA-1"/>
      <sheetName val="S-B"/>
      <sheetName val="S-B2"/>
      <sheetName val="S-C"/>
      <sheetName val="S-C1"/>
      <sheetName val="S-F"/>
      <sheetName val="S-E"/>
      <sheetName val="S-F1"/>
      <sheetName val="S-G"/>
      <sheetName val="S-H"/>
      <sheetName val="S-I"/>
      <sheetName val="S-I1"/>
      <sheetName val="S-I2"/>
      <sheetName val="S-I3"/>
      <sheetName val="S-J"/>
      <sheetName val="S-K"/>
      <sheetName val="S-P"/>
      <sheetName val="S-P1"/>
      <sheetName val="S-P2"/>
      <sheetName val="S-P3"/>
      <sheetName val="S-P4"/>
      <sheetName val="FIXED FLO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3.xml><?xml version="1.0" encoding="utf-8"?>
<externalLink xmlns="http://schemas.openxmlformats.org/spreadsheetml/2006/main">
  <externalBook xmlns:r="http://schemas.openxmlformats.org/officeDocument/2006/relationships" r:id="rId1">
    <sheetNames>
      <sheetName val="CODE"/>
      <sheetName val="Jan"/>
      <sheetName val="Feb"/>
      <sheetName val="Mar"/>
      <sheetName val="Apr"/>
      <sheetName val="May"/>
      <sheetName val="Jun"/>
      <sheetName val="Jul"/>
      <sheetName val="Aug"/>
      <sheetName val="Sep"/>
      <sheetName val="Oct"/>
      <sheetName val="Dec04"/>
      <sheetName val="Nov"/>
      <sheetName val="Dec"/>
      <sheetName val="Dec07"/>
      <sheetName val="Price"/>
      <sheetName val="reconsile"/>
      <sheetName val="potensi lo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74.xml><?xml version="1.0" encoding="utf-8"?>
<externalLink xmlns="http://schemas.openxmlformats.org/spreadsheetml/2006/main">
  <externalBook xmlns:r="http://schemas.openxmlformats.org/officeDocument/2006/relationships" r:id="rId1">
    <sheetNames>
      <sheetName val="Cases"/>
      <sheetName val="StdUsagePM"/>
      <sheetName val="TotalReqPM"/>
      <sheetName val="Sheet1"/>
      <sheetName val="StdUsageRM"/>
      <sheetName val="Input"/>
      <sheetName val="data_val"/>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5.xml><?xml version="1.0" encoding="utf-8"?>
<externalLink xmlns="http://schemas.openxmlformats.org/spreadsheetml/2006/main">
  <externalBook xmlns:r="http://schemas.openxmlformats.org/officeDocument/2006/relationships" r:id="rId1">
    <sheetNames>
      <sheetName val="Prepaid"/>
      <sheetName val="Accrual"/>
    </sheetNames>
    <sheetDataSet>
      <sheetData sheetId="0"/>
      <sheetData sheetId="1"/>
    </sheetDataSet>
  </externalBook>
</externalLink>
</file>

<file path=xl/externalLinks/externalLink76.xml><?xml version="1.0" encoding="utf-8"?>
<externalLink xmlns="http://schemas.openxmlformats.org/spreadsheetml/2006/main">
  <externalBook xmlns:r="http://schemas.openxmlformats.org/officeDocument/2006/relationships" r:id="rId1">
    <sheetNames>
      <sheetName val="April"/>
      <sheetName val="May"/>
      <sheetName val="May Adjust"/>
      <sheetName val="June"/>
      <sheetName val="July"/>
      <sheetName val="Aug"/>
      <sheetName val="Sept"/>
      <sheetName val="Oct"/>
      <sheetName val="Nov"/>
      <sheetName val="Dec"/>
      <sheetName val="Jan"/>
      <sheetName val="Feb"/>
      <sheetName val="MAr"/>
      <sheetName val="Spares"/>
      <sheetName val="Project"/>
      <sheetName val="96"/>
      <sheetName val="97"/>
      <sheetName val="yearn"/>
      <sheetName val="Instructions"/>
      <sheetName val="Level 1-3 Listing"/>
      <sheetName val="instalasi disp Mei"/>
      <sheetName val="NOMENCLATURE"/>
      <sheetName val="Input"/>
      <sheetName val="GeneralInfo"/>
      <sheetName val="Marshal -1"/>
      <sheetName val="2"/>
      <sheetName val="Sheet1 (2)"/>
      <sheetName val="COA (2)"/>
      <sheetName val="Profile"/>
      <sheetName val="AC"/>
      <sheetName val="PARAMETERS"/>
      <sheetName val="CODE"/>
      <sheetName val="Trf-SAP"/>
      <sheetName val="B28"/>
      <sheetName val="Materiality"/>
      <sheetName val="BB"/>
      <sheetName val="WS"/>
      <sheetName val="Rinci"/>
      <sheetName val="Difference Cons"/>
      <sheetName val="COGS"/>
      <sheetName val="Ist"/>
      <sheetName val="laporan"/>
      <sheetName val="Marshal"/>
      <sheetName val="S e p"/>
      <sheetName val="M a r"/>
      <sheetName val="M a y"/>
      <sheetName val="J u l"/>
      <sheetName val="A p r"/>
      <sheetName val="A u g"/>
      <sheetName val="O c t"/>
      <sheetName val="J u n"/>
      <sheetName val="N o v"/>
      <sheetName val="F e b"/>
      <sheetName val="J a n"/>
      <sheetName val="00 received in 01"/>
      <sheetName val="Pk prod"/>
      <sheetName val="COST"/>
      <sheetName val="RUGI LABA"/>
      <sheetName val="REKAP"/>
      <sheetName val="STOCK"/>
      <sheetName val="Fareg00reconciliation"/>
      <sheetName val="chemcal"/>
      <sheetName val="General Info"/>
      <sheetName val="OFF"/>
      <sheetName val="(Global Parameters)"/>
      <sheetName val="WP"/>
      <sheetName val="Function Test"/>
      <sheetName val="CAPIN99B"/>
      <sheetName val="FA99B"/>
      <sheetName val="BLI_CostCenter"/>
      <sheetName val="BLI_Currency"/>
      <sheetName val="BLI_Facility"/>
      <sheetName val="BLI_PaymentType"/>
      <sheetName val="SUD"/>
      <sheetName val="cost cent dep"/>
      <sheetName val="KPI sheet"/>
      <sheetName val="AR Days-JHHP Group"/>
      <sheetName val="May_Adjust"/>
      <sheetName val="Acquistion,Disposal"/>
      <sheetName val="Trial Balance "/>
      <sheetName val="Trial Bal"/>
      <sheetName val="A"/>
      <sheetName val="SPTParameter"/>
      <sheetName val="Parameter"/>
      <sheetName val="SALES"/>
      <sheetName val="RAWMAT"/>
      <sheetName val="Data Sheet"/>
      <sheetName val="table"/>
      <sheetName val="FE-1770-I"/>
      <sheetName val="FE-1770.P1"/>
      <sheetName val="FE-1770-II"/>
      <sheetName val="ANALYSIS"/>
      <sheetName val="generalinput"/>
      <sheetName val="Combined FA"/>
      <sheetName val="Coding"/>
      <sheetName val="master"/>
      <sheetName val="GLdownload"/>
      <sheetName val="SPC Cost - Euro"/>
      <sheetName val="SPC Cost - Local"/>
      <sheetName val="Employee"/>
      <sheetName val="Link"/>
      <sheetName val="Setup"/>
      <sheetName val="gg_1"/>
      <sheetName val="gg_3"/>
      <sheetName val="COGS3"/>
      <sheetName val="Tax Rate"/>
      <sheetName val="data_val"/>
      <sheetName val="co_data"/>
      <sheetName val="COGS2"/>
      <sheetName val="COA"/>
      <sheetName val="Transactions"/>
      <sheetName val="LEDGER"/>
      <sheetName val="USD"/>
      <sheetName val="data_ee_&lt;nra(1)"/>
      <sheetName val="Tableau des causes "/>
      <sheetName val="Worksheet-03"/>
      <sheetName val="AUG02"/>
      <sheetName val="pastdue &amp; NPL "/>
      <sheetName val="May_Adjust1"/>
      <sheetName val="RUGI_LABA"/>
      <sheetName val="Level_1-3_Listing"/>
      <sheetName val="instalasi_disp_Mei"/>
      <sheetName val="Marshal_-1"/>
      <sheetName val="References"/>
      <sheetName val="TBM"/>
      <sheetName val="CRITERIA3"/>
      <sheetName val="FE-1770_P1"/>
      <sheetName val="May_Adjust2"/>
      <sheetName val="RUGI_LABA1"/>
      <sheetName val="Level_1-3_Listing1"/>
      <sheetName val="instalasi_disp_Mei1"/>
      <sheetName val="Marshal_-11"/>
      <sheetName val="May_Adjust3"/>
      <sheetName val="RUGI_LABA2"/>
      <sheetName val="Level_1-3_Listing2"/>
      <sheetName val="instalasi_disp_Mei2"/>
      <sheetName val="Marshal_-12"/>
      <sheetName val="FE-1770_P11"/>
      <sheetName val="Ranges"/>
      <sheetName val="Procedures"/>
      <sheetName val="PAG"/>
      <sheetName val="scoping"/>
      <sheetName val="schedule"/>
      <sheetName val="staffing old"/>
      <sheetName val="staffing new"/>
      <sheetName val="Stock Domestic by location"/>
      <sheetName val="pic nov 2011"/>
      <sheetName val="alamat depo"/>
      <sheetName val="MARIS TB"/>
      <sheetName val="PIC SnD"/>
      <sheetName val="12141000000-inv finish good sep"/>
      <sheetName val="1213200000-inv component "/>
      <sheetName val="AWP SLoc"/>
      <sheetName val="TB~COMB~09~2011"/>
      <sheetName val="Op Stat"/>
      <sheetName val="PRE"/>
      <sheetName val="Sch 1"/>
      <sheetName val="DATA WP"/>
      <sheetName val="Harta"/>
      <sheetName val="Control"/>
      <sheetName val="SRF 97 CHEESE COST PER CASE"/>
      <sheetName val="KPI_sheet"/>
      <sheetName val="Sheet1_(2)"/>
      <sheetName val="S_e_p"/>
      <sheetName val="M_a_r"/>
      <sheetName val="M_a_y"/>
      <sheetName val="J_u_l"/>
      <sheetName val="A_p_r"/>
      <sheetName val="A_u_g"/>
      <sheetName val="O_c_t"/>
      <sheetName val="J_u_n"/>
      <sheetName val="N_o_v"/>
      <sheetName val="F_e_b"/>
      <sheetName val="J_a_n"/>
      <sheetName val="00_received_in_01"/>
      <sheetName val="Pk_prod"/>
      <sheetName val="AR_Days-JHHP_Group"/>
      <sheetName val="General_Info"/>
      <sheetName val="Trial_Balance_"/>
      <sheetName val="COA_(2)"/>
      <sheetName val="Assumes"/>
      <sheetName val="1997 OF"/>
      <sheetName val="addl cost"/>
      <sheetName val="accumdeprn"/>
      <sheetName val="PL"/>
      <sheetName val="9-96 CPMPARE"/>
      <sheetName val="Unit Cost"/>
      <sheetName val="p-8.93"/>
      <sheetName val="rmc"/>
      <sheetName val="#REF"/>
      <sheetName val="T"/>
      <sheetName val="Version"/>
      <sheetName val="Plantation Schedule"/>
      <sheetName val="Assumptions"/>
      <sheetName val="Index"/>
      <sheetName val="d_com"/>
      <sheetName val="WSBS"/>
      <sheetName val="Difference_Cons"/>
      <sheetName val="Function_Test"/>
      <sheetName val="cost_cent_dep"/>
      <sheetName val="(Global_Parameters)"/>
      <sheetName val="Trial_Bal"/>
      <sheetName val="SPC_Cost_-_Euro"/>
      <sheetName val="SPC_Cost_-_Local"/>
      <sheetName val="Combined_FA"/>
      <sheetName val="budget idr"/>
      <sheetName val="ytd (dept)"/>
      <sheetName val="LP"/>
      <sheetName val="Calculation"/>
      <sheetName val="EmpData"/>
      <sheetName val="TB (ZBPC)"/>
      <sheetName val="Tableau_des_causes_"/>
      <sheetName val="Dimensions"/>
      <sheetName val=""/>
      <sheetName val="COS 0706"/>
      <sheetName val="MQ0706"/>
      <sheetName val="OS PayScales"/>
      <sheetName val="Rigs"/>
      <sheetName val="Rigs2"/>
      <sheetName val="BS"/>
      <sheetName val="Other Addbacks"/>
      <sheetName val="Cons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sheetData sheetId="183" refreshError="1"/>
      <sheetData sheetId="184"/>
      <sheetData sheetId="185"/>
      <sheetData sheetId="186"/>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Set>
  </externalBook>
</externalLink>
</file>

<file path=xl/externalLinks/externalLink77.xml><?xml version="1.0" encoding="utf-8"?>
<externalLink xmlns="http://schemas.openxmlformats.org/spreadsheetml/2006/main">
  <externalBook xmlns:r="http://schemas.openxmlformats.org/officeDocument/2006/relationships" r:id="rId1">
    <sheetNames>
      <sheetName val="GeneralInfo"/>
      <sheetName val="GL to Audited"/>
      <sheetName val="Notes"/>
      <sheetName val="Marshal"/>
      <sheetName val="Other corrections"/>
      <sheetName val="Interest"/>
      <sheetName val=" art.21 recons"/>
      <sheetName val="Withholdings Recons"/>
      <sheetName val="Tax Credits"/>
      <sheetName val="Depr"/>
      <sheetName val="Depr(E)"/>
      <sheetName val="Add FA"/>
      <sheetName val="Add(E)"/>
      <sheetName val="disposal"/>
      <sheetName val="Provisi -tax"/>
      <sheetName val="Prov(E)"/>
      <sheetName val="Write-off"/>
      <sheetName val="WO(E)"/>
      <sheetName val="List of NPL"/>
      <sheetName val="NPL(E)"/>
      <sheetName val="Grey"/>
      <sheetName val="BSPL,etc"/>
      <sheetName val="bspl(E)"/>
      <sheetName val="Fiscal Adjustments"/>
      <sheetName val="Daftar lampiran"/>
      <sheetName val="List Att"/>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E-1771-VI"/>
      <sheetName val="FI-1771-VI"/>
      <sheetName val="Rules"/>
      <sheetName val="Permanent info"/>
      <sheetName val="General Info"/>
      <sheetName val="DATA WP"/>
      <sheetName val="TP"/>
      <sheetName val="Form 2-FRG"/>
      <sheetName val="J.1 Deffered Landright"/>
      <sheetName val="Sheet2"/>
      <sheetName val="Mapping"/>
      <sheetName val="PRO"/>
      <sheetName val="des"/>
      <sheetName val="GL"/>
      <sheetName val="Main table"/>
      <sheetName val="รหัสพนักงาน"/>
      <sheetName val="IS"/>
      <sheetName val="Table Array"/>
      <sheetName val="Credit-22"/>
      <sheetName val="GL_to_Audited"/>
      <sheetName val="Other_corrections"/>
      <sheetName val="_art_21_recons"/>
      <sheetName val="Withholdings_Recons"/>
      <sheetName val="Tax_Credits"/>
      <sheetName val="Add_FA"/>
      <sheetName val="Provisi_-tax"/>
      <sheetName val="List_of_NPL"/>
      <sheetName val="Fiscal_Adjustments"/>
      <sheetName val="Daftar_lampiran"/>
      <sheetName val="FI-1771_P1"/>
      <sheetName val="FE-1771_P1"/>
      <sheetName val="FI-1771_P2"/>
      <sheetName val="FE-1771_P2"/>
      <sheetName val="#REF"/>
      <sheetName val="Marshal -1"/>
      <sheetName val="2002"/>
      <sheetName val="SAA"/>
      <sheetName val="SheetGMP"/>
      <sheetName val="SheetGMT"/>
      <sheetName val="Ex-Rate"/>
      <sheetName val="BSliRp"/>
      <sheetName val="BTR"/>
      <sheetName val="BGR"/>
      <sheetName val="BKS"/>
      <sheetName val="KEND"/>
      <sheetName val="dariastek"/>
      <sheetName val="TBM"/>
      <sheetName val="TR0-7 31072003 (3)"/>
      <sheetName val="BS-after AJE"/>
      <sheetName val="NAMA ITEM"/>
      <sheetName val="Detail_F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78.xml><?xml version="1.0" encoding="utf-8"?>
<externalLink xmlns="http://schemas.openxmlformats.org/spreadsheetml/2006/main">
  <externalBook xmlns:r="http://schemas.openxmlformats.org/officeDocument/2006/relationships" r:id="rId1">
    <sheetNames>
      <sheetName val="ProductionTarget100Pct"/>
      <sheetName val="ProductionTarget50Pct"/>
      <sheetName val="SalesTarget"/>
      <sheetName val="PL"/>
      <sheetName val="Bridging"/>
      <sheetName val="BS"/>
      <sheetName val="CashFlow"/>
      <sheetName val="MPP"/>
      <sheetName val="CAPEX"/>
      <sheetName val="CAPEXDepreciation"/>
      <sheetName val="Rekap Piutang"/>
      <sheetName val="Sheet8"/>
      <sheetName val="WS 09"/>
      <sheetName val="BBM-03"/>
      <sheetName val="Identitas"/>
      <sheetName val="traffic distribution"/>
      <sheetName val="output"/>
      <sheetName val="master assumptions"/>
      <sheetName val="marshal -1"/>
      <sheetName val="Data"/>
      <sheetName val="Module2"/>
      <sheetName val="Controls"/>
      <sheetName val="LBO Model"/>
      <sheetName val="B_S Adj_"/>
      <sheetName val="alamat"/>
      <sheetName val="Ex_Rate"/>
      <sheetName val="Sche-Harvest-Monodon"/>
      <sheetName val="chitimc"/>
      <sheetName val="GeneralInfo"/>
      <sheetName val="Matrix"/>
      <sheetName val="DbKtr"/>
      <sheetName val="Ex-Rate"/>
      <sheetName val="hitung"/>
      <sheetName val="Questions"/>
      <sheetName val="AUG02"/>
      <sheetName val="合成単価作成・-BLD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79.xml><?xml version="1.0" encoding="utf-8"?>
<externalLink xmlns="http://schemas.openxmlformats.org/spreadsheetml/2006/main">
  <externalBook xmlns:r="http://schemas.openxmlformats.org/officeDocument/2006/relationships" r:id="rId1">
    <sheetNames>
      <sheetName val="Data"/>
      <sheetName val="Cikarang"/>
      <sheetName val="Sheet3"/>
      <sheetName val="kki"/>
      <sheetName val="fin pro centers"/>
      <sheetName val="SUMMARY"/>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80.xml><?xml version="1.0" encoding="utf-8"?>
<externalLink xmlns="http://schemas.openxmlformats.org/spreadsheetml/2006/main">
  <externalBook xmlns:r="http://schemas.openxmlformats.org/officeDocument/2006/relationships" r:id="rId1">
    <sheetNames>
      <sheetName val="APPENDIX"/>
      <sheetName val="CASH FLOW"/>
      <sheetName val="CASH OUT DETAIL"/>
      <sheetName val="P_LOSS"/>
      <sheetName val="SLS_BGT"/>
      <sheetName val="SALES&amp;COGS CALC"/>
      <sheetName val="KWH OF COMP USED"/>
      <sheetName val="COST OF COMP USED"/>
      <sheetName val="DM-DL KWH"/>
      <sheetName val="TOTAL KWH"/>
      <sheetName val="INVENTORY"/>
      <sheetName val="RM USE"/>
      <sheetName val="COMB OH"/>
      <sheetName val="OH (380 PPD)"/>
      <sheetName val="OH (212 ELEC)"/>
      <sheetName val="OH-DEPT"/>
      <sheetName val="COST CALC (+Electric)"/>
      <sheetName val="------"/>
      <sheetName val="COST CALC (-Electric)"/>
      <sheetName val="JURNAL"/>
      <sheetName val="JURNAL (Month)"/>
      <sheetName val="ALL-EED"/>
      <sheetName val="BT99PPD"/>
      <sheetName val="#REF"/>
      <sheetName val="_REF"/>
      <sheetName val="Sheet8"/>
      <sheetName val="Assumption"/>
      <sheetName val="Parameter"/>
      <sheetName val="Ex-Rate"/>
      <sheetName val="Ex_Rate"/>
      <sheetName val="Currency-Total"/>
      <sheetName val="Fin High"/>
      <sheetName val="HARVEST02"/>
      <sheetName val="FX Rates"/>
      <sheetName val="Summary"/>
      <sheetName val="shipping_program"/>
      <sheetName val="Notes 08"/>
      <sheetName val="Sheet3"/>
      <sheetName val="Workshop Tools"/>
      <sheetName val="tarif"/>
      <sheetName val="#REF!"/>
      <sheetName val="TRBP"/>
      <sheetName val="Tariptunda"/>
      <sheetName val="CF"/>
      <sheetName val="Marshal"/>
      <sheetName val="GSDC"/>
      <sheetName val="SDE"/>
      <sheetName val="BLE"/>
      <sheetName val="BLF"/>
      <sheetName val="Price"/>
      <sheetName val="gvl"/>
      <sheetName val="NS"/>
      <sheetName val="CASH_FLOW"/>
      <sheetName val="CASH_OUT_DETAIL"/>
      <sheetName val="SALES&amp;COGS_CALC"/>
      <sheetName val="KWH_OF_COMP_USED"/>
      <sheetName val="COST_OF_COMP_USED"/>
      <sheetName val="DM-DL_KWH"/>
      <sheetName val="TOTAL_KWH"/>
      <sheetName val="RM_USE"/>
      <sheetName val="COMB_OH"/>
      <sheetName val="OH_(380_PPD)"/>
      <sheetName val="OH_(212_ELEC)"/>
      <sheetName val="COST_CALC_(+Electric)"/>
      <sheetName val="COST_CALC_(-Electric)"/>
      <sheetName val="JURNAL_(Month)"/>
      <sheetName val="CASH_FLOW1"/>
      <sheetName val="CASH_OUT_DETAIL1"/>
      <sheetName val="SALES&amp;COGS_CALC1"/>
      <sheetName val="KWH_OF_COMP_USED1"/>
      <sheetName val="COST_OF_COMP_USED1"/>
      <sheetName val="DM-DL_KWH1"/>
      <sheetName val="TOTAL_KWH1"/>
      <sheetName val="RM_USE1"/>
      <sheetName val="COMB_OH1"/>
      <sheetName val="OH_(380_PPD)1"/>
      <sheetName val="OH_(212_ELEC)1"/>
      <sheetName val="COST_CALC_(+Electric)1"/>
      <sheetName val="COST_CALC_(-Electric)1"/>
      <sheetName val="JURNAL_(Month)1"/>
      <sheetName val="Instructions"/>
      <sheetName val="CASH_FLOW2"/>
      <sheetName val="CASH_OUT_DETAIL2"/>
      <sheetName val="SALES&amp;COGS_CALC2"/>
      <sheetName val="KWH_OF_COMP_USED2"/>
      <sheetName val="COST_OF_COMP_USED2"/>
      <sheetName val="DM-DL_KWH2"/>
      <sheetName val="TOTAL_KWH2"/>
      <sheetName val="RM_USE2"/>
      <sheetName val="COMB_OH2"/>
      <sheetName val="OH_(380_PPD)2"/>
      <sheetName val="OH_(212_ELEC)2"/>
      <sheetName val="COST_CALC_(+Electric)2"/>
      <sheetName val="COST_CALC_(-Electric)2"/>
      <sheetName val="JURNAL_(Month)2"/>
      <sheetName val="CODE"/>
      <sheetName val="BK WHS SUMMARY"/>
      <sheetName val="Links"/>
      <sheetName val="Notes_08"/>
      <sheetName val="Workshop_Tools"/>
      <sheetName val="ING Basis"/>
      <sheetName val="Control"/>
      <sheetName val="Assump"/>
      <sheetName val="Calcs"/>
      <sheetName val="Customer"/>
      <sheetName val="PL (MONTHLY)"/>
      <sheetName val="Sheet1"/>
      <sheetName val="orderpakan"/>
      <sheetName val="General Data"/>
      <sheetName val="Main"/>
      <sheetName val="Print Format"/>
      <sheetName val="Parameters"/>
      <sheetName val="Data Sheet"/>
      <sheetName val="rekap"/>
      <sheetName val="ASSUM-COMB-Prop"/>
      <sheetName val="Amdal"/>
      <sheetName val="KODEP"/>
      <sheetName val="A"/>
      <sheetName val="CASH_FLOW3"/>
      <sheetName val="CASH_OUT_DETAIL3"/>
      <sheetName val="SALES&amp;COGS_CALC3"/>
      <sheetName val="KWH_OF_COMP_USED3"/>
      <sheetName val="COST_OF_COMP_USED3"/>
      <sheetName val="DM-DL_KWH3"/>
      <sheetName val="TOTAL_KWH3"/>
      <sheetName val="RM_USE3"/>
      <sheetName val="COMB_OH3"/>
      <sheetName val="OH_(380_PPD)3"/>
      <sheetName val="OH_(212_ELEC)3"/>
      <sheetName val="COST_CALC_(+Electric)3"/>
      <sheetName val="COST_CALC_(-Electric)3"/>
      <sheetName val="JURNAL_(Month)3"/>
      <sheetName val="CASH_FLOW4"/>
      <sheetName val="CASH_OUT_DETAIL4"/>
      <sheetName val="SALES&amp;COGS_CALC4"/>
      <sheetName val="KWH_OF_COMP_USED4"/>
      <sheetName val="COST_OF_COMP_USED4"/>
      <sheetName val="DM-DL_KWH4"/>
      <sheetName val="TOTAL_KWH4"/>
      <sheetName val="RM_USE4"/>
      <sheetName val="COMB_OH4"/>
      <sheetName val="OH_(380_PPD)4"/>
      <sheetName val="OH_(212_ELEC)4"/>
      <sheetName val="COST_CALC_(+Electric)4"/>
      <sheetName val="COST_CALC_(-Electric)4"/>
      <sheetName val="JURNAL_(Month)4"/>
      <sheetName val="Notes_081"/>
      <sheetName val="Workshop_Tools1"/>
      <sheetName val="CASH_FLOW5"/>
      <sheetName val="CASH_OUT_DETAIL5"/>
      <sheetName val="SALES&amp;COGS_CALC5"/>
      <sheetName val="KWH_OF_COMP_USED5"/>
      <sheetName val="COST_OF_COMP_USED5"/>
      <sheetName val="DM-DL_KWH5"/>
      <sheetName val="TOTAL_KWH5"/>
      <sheetName val="RM_USE5"/>
      <sheetName val="COMB_OH5"/>
      <sheetName val="OH_(380_PPD)5"/>
      <sheetName val="OH_(212_ELEC)5"/>
      <sheetName val="COST_CALC_(+Electric)5"/>
      <sheetName val="COST_CALC_(-Electric)5"/>
      <sheetName val="JURNAL_(Month)5"/>
      <sheetName val="Notes_082"/>
      <sheetName val="Workshop_Tools2"/>
      <sheetName val="CASH_FLOW6"/>
      <sheetName val="CASH_OUT_DETAIL6"/>
      <sheetName val="SALES&amp;COGS_CALC6"/>
      <sheetName val="KWH_OF_COMP_USED6"/>
      <sheetName val="COST_OF_COMP_USED6"/>
      <sheetName val="DM-DL_KWH6"/>
      <sheetName val="TOTAL_KWH6"/>
      <sheetName val="RM_USE6"/>
      <sheetName val="COMB_OH6"/>
      <sheetName val="OH_(380_PPD)6"/>
      <sheetName val="OH_(212_ELEC)6"/>
      <sheetName val="COST_CALC_(+Electric)6"/>
      <sheetName val="COST_CALC_(-Electric)6"/>
      <sheetName val="JURNAL_(Month)6"/>
      <sheetName val="Notes_083"/>
      <sheetName val="Workshop_Tools3"/>
      <sheetName val="CASH_FLOW7"/>
      <sheetName val="CASH_OUT_DETAIL7"/>
      <sheetName val="SALES&amp;COGS_CALC7"/>
      <sheetName val="KWH_OF_COMP_USED7"/>
      <sheetName val="COST_OF_COMP_USED7"/>
      <sheetName val="DM-DL_KWH7"/>
      <sheetName val="TOTAL_KWH7"/>
      <sheetName val="RM_USE7"/>
      <sheetName val="COMB_OH7"/>
      <sheetName val="OH_(380_PPD)7"/>
      <sheetName val="OH_(212_ELEC)7"/>
      <sheetName val="COST_CALC_(+Electric)7"/>
      <sheetName val="COST_CALC_(-Electric)7"/>
      <sheetName val="JURNAL_(Month)7"/>
      <sheetName val="Notes_084"/>
      <sheetName val="Workshop_Tools4"/>
      <sheetName val="CASH_FLOW8"/>
      <sheetName val="CASH_OUT_DETAIL8"/>
      <sheetName val="SALES&amp;COGS_CALC8"/>
      <sheetName val="KWH_OF_COMP_USED8"/>
      <sheetName val="COST_OF_COMP_USED8"/>
      <sheetName val="DM-DL_KWH8"/>
      <sheetName val="TOTAL_KWH8"/>
      <sheetName val="RM_USE8"/>
      <sheetName val="COMB_OH8"/>
      <sheetName val="OH_(380_PPD)8"/>
      <sheetName val="OH_(212_ELEC)8"/>
      <sheetName val="COST_CALC_(+Electric)8"/>
      <sheetName val="COST_CALC_(-Electric)8"/>
      <sheetName val="JURNAL_(Month)8"/>
      <sheetName val="Notes_085"/>
      <sheetName val="Workshop_Tools5"/>
      <sheetName val="CASH_FLOW9"/>
      <sheetName val="CASH_OUT_DETAIL9"/>
      <sheetName val="SALES&amp;COGS_CALC9"/>
      <sheetName val="KWH_OF_COMP_USED9"/>
      <sheetName val="COST_OF_COMP_USED9"/>
      <sheetName val="DM-DL_KWH9"/>
      <sheetName val="TOTAL_KWH9"/>
      <sheetName val="RM_USE9"/>
      <sheetName val="COMB_OH9"/>
      <sheetName val="OH_(380_PPD)9"/>
      <sheetName val="OH_(212_ELEC)9"/>
      <sheetName val="COST_CALC_(+Electric)9"/>
      <sheetName val="COST_CALC_(-Electric)9"/>
      <sheetName val="JURNAL_(Month)9"/>
      <sheetName val="Notes_086"/>
      <sheetName val="Workshop_Tools6"/>
      <sheetName val="CASH_FLOW10"/>
      <sheetName val="CASH_OUT_DETAIL10"/>
      <sheetName val="SALES&amp;COGS_CALC10"/>
      <sheetName val="KWH_OF_COMP_USED10"/>
      <sheetName val="COST_OF_COMP_USED10"/>
      <sheetName val="DM-DL_KWH10"/>
      <sheetName val="TOTAL_KWH10"/>
      <sheetName val="RM_USE10"/>
      <sheetName val="COMB_OH10"/>
      <sheetName val="OH_(380_PPD)10"/>
      <sheetName val="OH_(212_ELEC)10"/>
      <sheetName val="COST_CALC_(+Electric)10"/>
      <sheetName val="COST_CALC_(-Electric)10"/>
      <sheetName val="JURNAL_(Month)10"/>
      <sheetName val="Notes_087"/>
      <sheetName val="Workshop_Tools7"/>
      <sheetName val="CASH_FLOW11"/>
      <sheetName val="CASH_OUT_DETAIL11"/>
      <sheetName val="SALES&amp;COGS_CALC11"/>
      <sheetName val="KWH_OF_COMP_USED11"/>
      <sheetName val="COST_OF_COMP_USED11"/>
      <sheetName val="DM-DL_KWH11"/>
      <sheetName val="TOTAL_KWH11"/>
      <sheetName val="RM_USE11"/>
      <sheetName val="COMB_OH11"/>
      <sheetName val="OH_(380_PPD)11"/>
      <sheetName val="OH_(212_ELEC)11"/>
      <sheetName val="COST_CALC_(+Electric)11"/>
      <sheetName val="COST_CALC_(-Electric)11"/>
      <sheetName val="JURNAL_(Month)11"/>
      <sheetName val="Notes_088"/>
      <sheetName val="Workshop_Tools8"/>
      <sheetName val="adj"/>
      <sheetName val="cuscode"/>
      <sheetName val="P&amp;L"/>
      <sheetName val="72_04_01"/>
      <sheetName val="72_04_07"/>
      <sheetName val="72_04_82"/>
      <sheetName val="Form B_2 31"/>
      <sheetName val="kode SAP-new"/>
      <sheetName val="KBB-CIB BANK"/>
      <sheetName val="blok 03"/>
      <sheetName val="APR"/>
      <sheetName val="FEB"/>
      <sheetName val="aju_tr"/>
      <sheetName val="Form A_2"/>
      <sheetName val="INP-FARMER USE"/>
      <sheetName val="Combined Controller"/>
      <sheetName val="PROD.FRY-MONODON"/>
      <sheetName val="PL_(MONTHLY)"/>
      <sheetName val="Form_B_2_31"/>
      <sheetName val="kode_SAP-new"/>
      <sheetName val="KBB-CIB_BANK"/>
      <sheetName val="blok_03"/>
      <sheetName val="Data_Sheet"/>
      <sheetName val="Form_A_2"/>
      <sheetName val="INP-FARMER_USE"/>
      <sheetName val="Combined_Controller"/>
      <sheetName val="PL_(MONTHLY)2"/>
      <sheetName val="Form_B_2_312"/>
      <sheetName val="kode_SAP-new2"/>
      <sheetName val="KBB-CIB_BANK2"/>
      <sheetName val="blok_032"/>
      <sheetName val="Data_Sheet2"/>
      <sheetName val="Form_A_22"/>
      <sheetName val="INP-FARMER_USE2"/>
      <sheetName val="Combined_Controller2"/>
      <sheetName val="PL_(MONTHLY)1"/>
      <sheetName val="Form_B_2_311"/>
      <sheetName val="kode_SAP-new1"/>
      <sheetName val="KBB-CIB_BANK1"/>
      <sheetName val="blok_031"/>
      <sheetName val="Data_Sheet1"/>
      <sheetName val="Form_A_21"/>
      <sheetName val="INP-FARMER_USE1"/>
      <sheetName val="Combined_Controller1"/>
      <sheetName val="Capex"/>
      <sheetName val="A-ars"/>
      <sheetName val="table"/>
      <sheetName val="General Info"/>
      <sheetName val="Listing"/>
      <sheetName val="CASH_FLOW12"/>
      <sheetName val="CASH_OUT_DETAIL12"/>
      <sheetName val="SALES&amp;COGS_CALC12"/>
      <sheetName val="KWH_OF_COMP_USED12"/>
      <sheetName val="COST_OF_COMP_USED12"/>
      <sheetName val="DM-DL_KWH12"/>
      <sheetName val="TOTAL_KWH12"/>
      <sheetName val="RM_USE12"/>
      <sheetName val="COMB_OH12"/>
      <sheetName val="OH_(380_PPD)12"/>
      <sheetName val="OH_(212_ELEC)12"/>
      <sheetName val="COST_CALC_(+Electric)12"/>
      <sheetName val="COST_CALC_(-Electric)12"/>
      <sheetName val="JURNAL_(Month)12"/>
      <sheetName val="Notes_089"/>
      <sheetName val="Workshop_Tools9"/>
      <sheetName val="CASH_FLOW13"/>
      <sheetName val="CASH_OUT_DETAIL13"/>
      <sheetName val="SALES&amp;COGS_CALC13"/>
      <sheetName val="KWH_OF_COMP_USED13"/>
      <sheetName val="COST_OF_COMP_USED13"/>
      <sheetName val="DM-DL_KWH13"/>
      <sheetName val="TOTAL_KWH13"/>
      <sheetName val="RM_USE13"/>
      <sheetName val="COMB_OH13"/>
      <sheetName val="OH_(380_PPD)13"/>
      <sheetName val="OH_(212_ELEC)13"/>
      <sheetName val="COST_CALC_(+Electric)13"/>
      <sheetName val="COST_CALC_(-Electric)13"/>
      <sheetName val="JURNAL_(Month)13"/>
      <sheetName val="Notes_0810"/>
      <sheetName val="Workshop_Tools10"/>
      <sheetName val="SILICATE"/>
      <sheetName val="Customers"/>
      <sheetName val="Profile"/>
      <sheetName val="Cust"/>
      <sheetName val="Index"/>
      <sheetName val="COSTSALES"/>
      <sheetName val="Coding"/>
      <sheetName val="Cut Mat"/>
      <sheetName val="Sales"/>
      <sheetName val="Sales Plan"/>
      <sheetName val="OTA"/>
      <sheetName val="Kode"/>
      <sheetName val="PL_(MONTHLY)3"/>
      <sheetName val="Form_B_2_313"/>
      <sheetName val="kode_SAP-new3"/>
      <sheetName val="KBB-CIB_BANK3"/>
      <sheetName val="blok_033"/>
      <sheetName val="Data_Sheet3"/>
      <sheetName val="Form_A_23"/>
      <sheetName val="INP-FARMER_USE3"/>
      <sheetName val="Combined_Controller3"/>
      <sheetName val="PROD_FRY-MONODON"/>
      <sheetName val="KBB_CIB BANK"/>
      <sheetName val="Size Variasi"/>
      <sheetName val="cek"/>
      <sheetName val="CSD"/>
      <sheetName val="FX_Rates"/>
      <sheetName val="A-Material__value_"/>
      <sheetName val="Control Sheet"/>
      <sheetName val="Lease"/>
      <sheetName val="SUPPORT"/>
      <sheetName val="Customize Your Loan Manager"/>
      <sheetName val="Loan Amortization Table"/>
      <sheetName val="Rates"/>
      <sheetName val="Income Statement"/>
      <sheetName val="Pesanan"/>
      <sheetName val="Penjualan"/>
      <sheetName val="Difference Cons"/>
      <sheetName val="Organization Chart"/>
      <sheetName val="Data"/>
      <sheetName val="Text File"/>
      <sheetName val="CD JUAL"/>
      <sheetName val="REF-CRB"/>
      <sheetName val="Param"/>
      <sheetName val="Currency Rates"/>
      <sheetName val="Country Totals"/>
      <sheetName val="NH &amp; NHP Spes."/>
      <sheetName val="COA"/>
      <sheetName val="List Data"/>
      <sheetName val="BQMP"/>
      <sheetName val="KKP A.2.1"/>
      <sheetName val="TB"/>
      <sheetName val="Account Code"/>
      <sheetName val="5"/>
      <sheetName val="Bal Sheet"/>
      <sheetName val="F2"/>
      <sheetName val="PPh 22"/>
      <sheetName val="Ratio Budget"/>
      <sheetName val="TGR"/>
      <sheetName val="Elim CKR"/>
      <sheetName val="CKR"/>
      <sheetName val="Summary of B_P"/>
      <sheetName val="Okt"/>
      <sheetName val="Quantity"/>
      <sheetName val="03 Detailed"/>
      <sheetName val="EditInput"/>
      <sheetName val="Rollfwd Final"/>
      <sheetName val="Permanent info"/>
      <sheetName val="FE-1770-I"/>
      <sheetName val="FE-1770.P1"/>
      <sheetName val="FE-1770-II"/>
      <sheetName val="LOOKUP"/>
      <sheetName val="Rincian"/>
      <sheetName val="①　BP vs SPR (TTL Impact)"/>
      <sheetName val="Tran0104"/>
      <sheetName val="Untprc"/>
      <sheetName val="Data Pendukung WCG (2)"/>
      <sheetName val="Daftar Harga"/>
      <sheetName val=" YIELD PM WCG4 W51"/>
      <sheetName val="Yield PM "/>
      <sheetName val="Bobot rev"/>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Mutation"/>
      <sheetName val="Input"/>
      <sheetName val="Komputer"/>
      <sheetName val="12"/>
      <sheetName val="B28"/>
      <sheetName val="2-asi-00"/>
      <sheetName val="Answer"/>
      <sheetName val="FINALPHP"/>
      <sheetName val="DB"/>
      <sheetName val="AUG02"/>
      <sheetName val="ptkp"/>
      <sheetName val="DV"/>
      <sheetName val="RvsC Table"/>
      <sheetName val="Data Countries"/>
      <sheetName val="Menu"/>
      <sheetName val="Revenue 2006"/>
      <sheetName val="F1771"/>
      <sheetName val="daftar"/>
      <sheetName val="Asset"/>
      <sheetName val="Customers-source"/>
      <sheetName val="3 - Balance Sheet"/>
      <sheetName val="5 - Cash Flow"/>
      <sheetName val="2-(2) Gangguan Peralatan (1)"/>
      <sheetName val="Program Triwulanan-04"/>
      <sheetName val="DPPN"/>
      <sheetName val="Tabel"/>
      <sheetName val="Cucian"/>
      <sheetName val="SC Pusat krd"/>
      <sheetName val="R"/>
      <sheetName val="ALOKASI"/>
      <sheetName val="SC Pusat BB303"/>
      <sheetName val="SC Pusat BB304"/>
      <sheetName val="Data Parameter"/>
      <sheetName val="Belmera"/>
      <sheetName val="Cawang Tomang Cengkareng"/>
      <sheetName val="Jakarta Cikampek"/>
      <sheetName val="Citarum"/>
      <sheetName val="Jagorawi"/>
      <sheetName val="Jakarta Merak"/>
      <sheetName val="Padalarang Cileunyi"/>
      <sheetName val="Palikanci"/>
      <sheetName val="Semarang"/>
      <sheetName val="Surabaya Gempol Mojokerto"/>
      <sheetName val="64_6"/>
      <sheetName val="37"/>
      <sheetName val="36_1"/>
      <sheetName val="analisa"/>
      <sheetName val="divisi sarana"/>
      <sheetName val="pro ra op"/>
      <sheetName val="grafik"/>
      <sheetName val="MPP0102"/>
      <sheetName val="PAL 2012"/>
      <sheetName val="daya tarik loko"/>
      <sheetName val="data berat"/>
      <sheetName val="SC Pusat BB301"/>
      <sheetName val="BBM-03"/>
      <sheetName val="DPro"/>
      <sheetName val="form-A7"/>
      <sheetName val="jpr"/>
      <sheetName val="PPN-M"/>
      <sheetName val="Cover"/>
      <sheetName val="Lain2"/>
      <sheetName val="Tabel2"/>
      <sheetName val="Daf-Rek"/>
      <sheetName val="COMBINE"/>
      <sheetName val="metode "/>
      <sheetName val="CTIPricing"/>
      <sheetName val="SDAYA"/>
      <sheetName val="PriceList"/>
      <sheetName val="NLsimpro"/>
      <sheetName val="I2T2005"/>
      <sheetName val="Tanah 09"/>
      <sheetName val="kode Baru "/>
      <sheetName val="D.5"/>
      <sheetName val="Govt BI"/>
      <sheetName val="Projects"/>
      <sheetName val="LABEL"/>
      <sheetName val="NC-CM"/>
      <sheetName val="LAP 035HO"/>
      <sheetName val="Calc"/>
      <sheetName val="Assumptions"/>
      <sheetName val="Local PNL"/>
      <sheetName val="Du_lieu"/>
      <sheetName val="Harga ME "/>
      <sheetName val="Proyek"/>
      <sheetName val="Currency Rate"/>
      <sheetName val="Accounts"/>
      <sheetName val="3_-_Balance_Sheet"/>
      <sheetName val="5_-_Cash_Flow"/>
      <sheetName val="2-(2)_Gangguan_Peralatan_(1)"/>
      <sheetName val="Program_Triwulanan-04"/>
      <sheetName val="SC_Pusat_krd"/>
      <sheetName val="SC_Pusat_BB303"/>
      <sheetName val="SC_Pusat_BB304"/>
      <sheetName val="Data_Parameter"/>
      <sheetName val="Cawang_Tomang_Cengkareng"/>
      <sheetName val="Jakarta_Cikampek"/>
      <sheetName val="Jakarta_Merak"/>
      <sheetName val="Padalarang_Cileunyi"/>
      <sheetName val="Surabaya_Gempol_Mojokerto"/>
      <sheetName val="LAP_035HO"/>
      <sheetName val="Payback Analysis"/>
      <sheetName val="H.Satuan"/>
      <sheetName val="SITE-E"/>
      <sheetName val="ARP-U501"/>
      <sheetName val="BASE"/>
      <sheetName val="客戶清單customer list"/>
      <sheetName val="Introduction"/>
      <sheetName val="NR _ MTM"/>
      <sheetName val="NR - MTM"/>
      <sheetName val="Rekap Piutang"/>
      <sheetName val="MasterMksAgst07"/>
      <sheetName val="Benefi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sheetData sheetId="286"/>
      <sheetData sheetId="287"/>
      <sheetData sheetId="288"/>
      <sheetData sheetId="289"/>
      <sheetData sheetId="290"/>
      <sheetData sheetId="291"/>
      <sheetData sheetId="292"/>
      <sheetData sheetId="293"/>
      <sheetData sheetId="294"/>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sheetData sheetId="355"/>
      <sheetData sheetId="356"/>
      <sheetData sheetId="357"/>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sheetData sheetId="532"/>
      <sheetData sheetId="533"/>
      <sheetData sheetId="534"/>
      <sheetData sheetId="535"/>
      <sheetData sheetId="536"/>
      <sheetData sheetId="537"/>
      <sheetData sheetId="538"/>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sheetData sheetId="557" refreshError="1"/>
    </sheetDataSet>
  </externalBook>
</externalLink>
</file>

<file path=xl/externalLinks/externalLink81.xml><?xml version="1.0" encoding="utf-8"?>
<externalLink xmlns="http://schemas.openxmlformats.org/spreadsheetml/2006/main">
  <externalBook xmlns:r="http://schemas.openxmlformats.org/officeDocument/2006/relationships" r:id="rId1">
    <sheetNames>
      <sheetName val="Balance Sheet"/>
      <sheetName val="Income Statement"/>
      <sheetName val="Shareholders' Equity"/>
      <sheetName val="Cash Flow Statement"/>
      <sheetName val="Cash Flow Worksheet"/>
      <sheetName val="Shareholders_ Equity"/>
      <sheetName val="11b"/>
      <sheetName val="TBM"/>
      <sheetName val="①　BP vs SPR (TTL Impact)"/>
      <sheetName val="#REF"/>
      <sheetName val="WBS2"/>
      <sheetName val="01-Asumsi - p &amp; i"/>
      <sheetName val="02-Ikhtisar Keuangan-1&amp;2 - i"/>
      <sheetName val="t"/>
      <sheetName val="GL_Account"/>
      <sheetName val="rumus"/>
      <sheetName val="INV_KTR"/>
      <sheetName val="Links"/>
      <sheetName val="Piutang"/>
      <sheetName val="HPP"/>
      <sheetName val="Instructions"/>
      <sheetName val="Setle-Carloan"/>
      <sheetName val="PL (MONTHLY)"/>
      <sheetName val="RMS FUNGSIONAL"/>
      <sheetName val="kki"/>
      <sheetName val="fin pro centers"/>
      <sheetName val="SUMMARY"/>
      <sheetName val="EXRA"/>
      <sheetName val="BSHO Report"/>
      <sheetName val="Check Sheet"/>
      <sheetName val="PLHO Report"/>
      <sheetName val="EFECTIF"/>
      <sheetName val="code"/>
      <sheetName val="gvl"/>
      <sheetName val="chemcal"/>
      <sheetName val="FE-1770-I"/>
      <sheetName val="FE-1770.P1"/>
      <sheetName val="FE-1770-II"/>
      <sheetName val="List"/>
      <sheetName val="Bangunan"/>
      <sheetName val="Daftar No MAPPI"/>
      <sheetName val="Rekap Piutang"/>
      <sheetName val="Std-Prod KS"/>
      <sheetName val="FINISHING"/>
      <sheetName val="PLUMBING"/>
      <sheetName val="STRUKTUR"/>
      <sheetName val="input-cost"/>
      <sheetName val="Worksheet in  US Financial Stat"/>
      <sheetName val="Marshal"/>
      <sheetName val="GeneralInfo"/>
      <sheetName val="Capex"/>
      <sheetName val="Assumptions"/>
      <sheetName val="Index"/>
      <sheetName val="SILICATE"/>
      <sheetName val="KBB-CIB BANK"/>
      <sheetName val="analisa"/>
      <sheetName val="ProductionTarget50Pct"/>
      <sheetName val="Sheet1"/>
      <sheetName val="HARGA SATUAN 1 (2)"/>
      <sheetName val="Calcs"/>
      <sheetName val="Schedule Angsuran"/>
      <sheetName val="H036HO"/>
      <sheetName val="Organization Char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2.xml><?xml version="1.0" encoding="utf-8"?>
<externalLink xmlns="http://schemas.openxmlformats.org/spreadsheetml/2006/main">
  <externalBook xmlns:r="http://schemas.openxmlformats.org/officeDocument/2006/relationships" r:id="rId1">
    <sheetNames>
      <sheetName val="Account Code"/>
      <sheetName val="JV Form"/>
      <sheetName val="Sheet1"/>
    </sheetNames>
    <sheetDataSet>
      <sheetData sheetId="0" refreshError="1"/>
      <sheetData sheetId="1" refreshError="1"/>
      <sheetData sheetId="2"/>
    </sheetDataSet>
  </externalBook>
</externalLink>
</file>

<file path=xl/externalLinks/externalLink83.xml><?xml version="1.0" encoding="utf-8"?>
<externalLink xmlns="http://schemas.openxmlformats.org/spreadsheetml/2006/main">
  <externalBook xmlns:r="http://schemas.openxmlformats.org/officeDocument/2006/relationships" r:id="rId1">
    <sheetNames>
      <sheetName val="Permanent info"/>
      <sheetName val="Marshal"/>
      <sheetName val="F1771"/>
      <sheetName val="F1771-I"/>
      <sheetName val="F1771-II"/>
      <sheetName val="F1771-III"/>
      <sheetName val="F1771-IV"/>
      <sheetName val="F1771-V"/>
      <sheetName val="Depreciation  schedule"/>
      <sheetName val="Penyusutan"/>
      <sheetName val="Lampiran"/>
      <sheetName val="Attachement"/>
      <sheetName val="daftar"/>
      <sheetName val="interest"/>
      <sheetName val="gol1"/>
      <sheetName val="gol2"/>
      <sheetName val="building"/>
      <sheetName val="cover"/>
      <sheetName val="fiscal depr(E)"/>
      <sheetName val="ACT Cashflow"/>
      <sheetName val="GeneralInfo"/>
      <sheetName val="Notes to BS"/>
      <sheetName val="TB2004"/>
      <sheetName val="MODI03"/>
      <sheetName val="Deferred Rev"/>
      <sheetName val="bdrl-usg"/>
      <sheetName val="B_Spareparts"/>
      <sheetName val="OLD"/>
      <sheetName val="Currency"/>
      <sheetName val="DropDown"/>
      <sheetName val="A"/>
      <sheetName val="JUAL_STD"/>
      <sheetName val="Data Sheet"/>
      <sheetName val="LPP"/>
      <sheetName val="Non-Statistical Sampling"/>
      <sheetName val="AR Drop Downs"/>
      <sheetName val="NOTES "/>
      <sheetName val="INFORMATION"/>
      <sheetName val="BALANCE SHEET"/>
      <sheetName val="C1 NOV"/>
      <sheetName val="Data_Umum"/>
      <sheetName val="RATE"/>
      <sheetName val="C13"/>
      <sheetName val="Detail-PARENT"/>
      <sheetName val="CDYW"/>
      <sheetName val="Data Ben"/>
      <sheetName val="rab_50"/>
      <sheetName val="Other charges (income)"/>
      <sheetName val="Scope"/>
      <sheetName val="Permanent_info"/>
      <sheetName val="Depreciation__schedule"/>
      <sheetName val="fiscal_depr(E)"/>
      <sheetName val="Notes_to_BS"/>
      <sheetName val="ACT_Cashflow"/>
      <sheetName val="Data_Sheet"/>
      <sheetName val="Non-Statistical_Sampling"/>
      <sheetName val="AR_Drop_Downs"/>
      <sheetName val="NOTES_"/>
      <sheetName val="BALANCE_SHEET"/>
      <sheetName val="C1_NOV"/>
      <sheetName val="Data_Ben"/>
      <sheetName val="Other_charges_(income)"/>
      <sheetName val="chemcal"/>
      <sheetName val="Income Statement"/>
      <sheetName val="Operating Cycle"/>
      <sheetName val="Shareholders' Equity"/>
      <sheetName val="Profit Loss"/>
      <sheetName val="exf"/>
      <sheetName val="% Lbr vs GP"/>
      <sheetName val="FE-1770-I"/>
      <sheetName val="FE-1770.P1"/>
      <sheetName val="FE-1770-II"/>
      <sheetName val="NS"/>
      <sheetName val="populasi"/>
      <sheetName val="TEH"/>
      <sheetName val="RESIDU"/>
      <sheetName val="Isian"/>
      <sheetName val="kki"/>
      <sheetName val="fin pro centers"/>
      <sheetName val="SUMMARY"/>
      <sheetName val="Data23"/>
      <sheetName val="Data26"/>
      <sheetName val="LIST"/>
      <sheetName val="Recov"/>
      <sheetName val="DLOAD"/>
      <sheetName val="WP"/>
      <sheetName val="CODE"/>
      <sheetName val="EPC"/>
      <sheetName val="SUMMARY NDE"/>
      <sheetName val="load"/>
      <sheetName val="BGT Cashflow "/>
      <sheetName val="LIST FA-1296"/>
      <sheetName val="Sheet1"/>
      <sheetName val="REv DCR Kar"/>
      <sheetName val="BCA Stat"/>
      <sheetName val="2"/>
      <sheetName val="Data"/>
      <sheetName val="LP2"/>
      <sheetName val="SPT"/>
      <sheetName val="KPKom"/>
      <sheetName val="SIK"/>
      <sheetName val="SPPP"/>
      <sheetName val="Berkas"/>
      <sheetName val="BCD"/>
      <sheetName val="AnlSPT"/>
      <sheetName val="Rasio"/>
      <sheetName val="APro"/>
      <sheetName val="DbTF"/>
      <sheetName val="DbKtr"/>
      <sheetName val="DbPem"/>
      <sheetName val="Tarif"/>
      <sheetName val="Kode"/>
      <sheetName val="DK"/>
      <sheetName val="LPIS"/>
      <sheetName val="CRITERIA3"/>
      <sheetName val="jan"/>
      <sheetName val="raw"/>
      <sheetName val="CRA-Detail"/>
      <sheetName val="Food07"/>
      <sheetName val="Sal07"/>
      <sheetName val="Daily Report"/>
      <sheetName val="Salesdata01-10 2004"/>
      <sheetName val="PPAP2"/>
      <sheetName val="設備費内訳"/>
      <sheetName val="検具"/>
      <sheetName val="仕様確認"/>
      <sheetName val="PPH GB"/>
      <sheetName val="PPT"/>
      <sheetName val="ZCAUR"/>
      <sheetName val="Invoice"/>
      <sheetName val="INDIRECT DETAIL"/>
      <sheetName val="Mashalling98"/>
      <sheetName val="Table"/>
      <sheetName val="Level 1-3 Listing"/>
      <sheetName val="BS-RTI"/>
      <sheetName val="Data "/>
      <sheetName val="DataC&amp;S"/>
      <sheetName val="(Global Parameters)"/>
      <sheetName val="TAG-GAJI"/>
      <sheetName val="Daftar Karyawan"/>
      <sheetName val="ABS Jun ~Juli 2011"/>
      <sheetName val="Danamon LK"/>
      <sheetName val="date"/>
      <sheetName val="Curr list"/>
      <sheetName val="Soc cov"/>
      <sheetName val="QOL"/>
      <sheetName val="Tag Hrn"/>
      <sheetName val="Invoice I"/>
      <sheetName val="M. Fee Hrn"/>
      <sheetName val="M. Fee Kntrk"/>
      <sheetName val="E4.1d"/>
      <sheetName val="11b"/>
      <sheetName val="COSTSALES"/>
      <sheetName val="Sheet2"/>
      <sheetName val="OFF"/>
      <sheetName val="A.W. TIGER"/>
      <sheetName val="Retail Pt days"/>
      <sheetName val="WBS_WPL"/>
      <sheetName val="PIK_QUO"/>
      <sheetName val="Shareholders'_Equity"/>
      <sheetName val="Income_Statement"/>
      <sheetName val="#REF"/>
      <sheetName val="Ex-Rate"/>
      <sheetName val="Profile"/>
      <sheetName val="Calcs"/>
      <sheetName val="Index"/>
      <sheetName val="P_Prt"/>
      <sheetName val="Bal"/>
      <sheetName val="D2a"/>
      <sheetName val="H2a"/>
      <sheetName val="B1a"/>
      <sheetName val="P2"/>
      <sheetName val="Q1"/>
      <sheetName val="R"/>
      <sheetName val="G3"/>
      <sheetName val="P1"/>
      <sheetName val="O2"/>
      <sheetName val="E2"/>
      <sheetName val="E3"/>
      <sheetName val="G1"/>
      <sheetName val="G2"/>
      <sheetName val="I1"/>
      <sheetName val="I4"/>
      <sheetName val="E5"/>
      <sheetName val="E6"/>
      <sheetName val="G4"/>
      <sheetName val="F"/>
      <sheetName val="L1L2L3"/>
      <sheetName val="H3"/>
      <sheetName val="P_Par"/>
      <sheetName val="8-Liabilities"/>
      <sheetName val="Finance"/>
      <sheetName val="HomePage"/>
      <sheetName val="People"/>
      <sheetName val="Tabel Kode"/>
      <sheetName val="Interactive_Chart1"/>
      <sheetName val="Interactive_Chart2"/>
      <sheetName val="3M Indonesia (9011-001)"/>
      <sheetName val="Asli"/>
      <sheetName val="BB"/>
      <sheetName val="Source"/>
      <sheetName val="NERACA"/>
      <sheetName val="LABARUGI"/>
      <sheetName val="TB"/>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Set>
  </externalBook>
</externalLink>
</file>

<file path=xl/externalLinks/externalLink84.xml><?xml version="1.0" encoding="utf-8"?>
<externalLink xmlns="http://schemas.openxmlformats.org/spreadsheetml/2006/main">
  <externalBook xmlns:r="http://schemas.openxmlformats.org/officeDocument/2006/relationships" r:id="rId1">
    <sheetNames>
      <sheetName val="DATA"/>
      <sheetName val="Neraca"/>
      <sheetName val="TBM"/>
      <sheetName val="TB&amp;CC"/>
      <sheetName val="TSM"/>
      <sheetName val="412-Mengol"/>
      <sheetName val="REK-B.UM"/>
      <sheetName val="B.UM (LAP)"/>
      <sheetName val="B.UM (PAB)"/>
      <sheetName val="Pemb.All-B.Um"/>
      <sheetName val="CP-TB-TBM"/>
      <sheetName val="CP-TSM"/>
      <sheetName val="Cost-Price 412"/>
      <sheetName val="CP-Neraca"/>
      <sheetName val="JUR-I"/>
      <sheetName val="JUR-II"/>
      <sheetName val="S-KEU"/>
      <sheetName val="Permanent info"/>
      <sheetName val="Assets captured in Services"/>
      <sheetName val="JUAL_STD"/>
      <sheetName val="Sheet1"/>
      <sheetName val="Invoice"/>
      <sheetName val="Customize Your Invoice"/>
      <sheetName val="Valuation"/>
      <sheetName val="NR"/>
      <sheetName val="Instructions"/>
      <sheetName val="Analisa Harga Satuan"/>
      <sheetName val="Harga Material"/>
      <sheetName val="定额"/>
      <sheetName val="TABRYN"/>
      <sheetName val="ACT Cashflow"/>
      <sheetName val="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85.xml><?xml version="1.0" encoding="utf-8"?>
<externalLink xmlns="http://schemas.openxmlformats.org/spreadsheetml/2006/main">
  <externalBook xmlns:r="http://schemas.openxmlformats.org/officeDocument/2006/relationships" r:id="rId1">
    <sheetNames>
      <sheetName val="CH-OV"/>
      <sheetName val="CH-OV-DECK"/>
      <sheetName val="CH-OV-HIST"/>
      <sheetName val="Sheet2"/>
      <sheetName val="PIK_QUO"/>
      <sheetName val="Permanent info"/>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86.xml><?xml version="1.0" encoding="utf-8"?>
<externalLink xmlns="http://schemas.openxmlformats.org/spreadsheetml/2006/main">
  <externalBook xmlns:r="http://schemas.openxmlformats.org/officeDocument/2006/relationships" r:id="rId1">
    <sheetNames>
      <sheetName val="GeneralInfo"/>
      <sheetName val="Marshal"/>
      <sheetName val="Depreciation-Ind"/>
      <sheetName val="Depreciation-Eng"/>
      <sheetName val="Disposal-after 95"/>
      <sheetName val="Disposal-before 1995"/>
      <sheetName val="Penambahan"/>
      <sheetName val="Addition"/>
      <sheetName val="Lampiran"/>
      <sheetName val="Attachment"/>
      <sheetName val="Art. 21"/>
      <sheetName val="Exit fiscal"/>
      <sheetName val="Entertainment"/>
      <sheetName val="Cover"/>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CH-OV"/>
      <sheetName val="dl asset(th'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87.xml><?xml version="1.0" encoding="utf-8"?>
<externalLink xmlns="http://schemas.openxmlformats.org/spreadsheetml/2006/main">
  <externalBook xmlns:r="http://schemas.openxmlformats.org/officeDocument/2006/relationships" r:id="rId1">
    <sheetNames>
      <sheetName val="GeneralInfo"/>
      <sheetName val="Marshal-KSO"/>
      <sheetName val="Marshal-MGTI"/>
      <sheetName val="Fiscal adj"/>
      <sheetName val="Penyusutan5.1"/>
      <sheetName val="Depr"/>
      <sheetName val="Penyusutan5.2"/>
      <sheetName val="Depr Schedule"/>
      <sheetName val="CIP2000"/>
      <sheetName val="Attachment"/>
      <sheetName val="Lampiran"/>
      <sheetName val="Pemegang saham"/>
      <sheetName val="shareholder"/>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Permanent info"/>
      <sheetName val="TB"/>
      <sheetName val="CIP_USD"/>
      <sheetName val="Acc"/>
      <sheetName val="Ex-Rate"/>
      <sheetName val="CRITERIA1"/>
      <sheetName val="LS"/>
      <sheetName val="instalasi disp Mei"/>
      <sheetName val="Irregular Income"/>
      <sheetName val="FE-1770.P1"/>
      <sheetName val="L12 Akt Tetap"/>
      <sheetName val="Sheet2"/>
      <sheetName val="fiscal depr(E)"/>
      <sheetName val="JUAL_STD"/>
      <sheetName val="A"/>
      <sheetName val="PPh 21 per GL"/>
      <sheetName val="U2.5 RM From Purhase"/>
      <sheetName val="Data Sheet"/>
      <sheetName val="Marshal"/>
      <sheetName val="TBM"/>
      <sheetName val="Currency"/>
      <sheetName val="F1771-2"/>
      <sheetName val="Fiscal_adj"/>
      <sheetName val="Penyusutan5_1"/>
      <sheetName val="Penyusutan5_2"/>
      <sheetName val="Depr_Schedule"/>
      <sheetName val="Pemegang_saham"/>
      <sheetName val="FI-1771_P1"/>
      <sheetName val="FE-1771_P1"/>
      <sheetName val="FI-1771_P2"/>
      <sheetName val="FE-1771_P2"/>
      <sheetName val="Permanent_info"/>
      <sheetName val="Irregular_Income"/>
      <sheetName val="FE-1770_P1"/>
      <sheetName val="instalasi_disp_Mei"/>
      <sheetName val="PPh_21_per_GL"/>
      <sheetName val="fiscal_depr(E)"/>
      <sheetName val="U2_5_RM_From_Purhase"/>
      <sheetName val="WPL"/>
      <sheetName val="LR"/>
      <sheetName val="RESIDU"/>
      <sheetName val="Income Statement"/>
      <sheetName val="Shareholders' Equity"/>
      <sheetName val="Profit Loss"/>
      <sheetName val="List"/>
      <sheetName val="PIK_QUO"/>
      <sheetName val="Client AJ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88.xml><?xml version="1.0" encoding="utf-8"?>
<externalLink xmlns="http://schemas.openxmlformats.org/spreadsheetml/2006/main">
  <externalBook xmlns:r="http://schemas.openxmlformats.org/officeDocument/2006/relationships" r:id="rId1">
    <sheetNames>
      <sheetName val="GeneralInfo"/>
      <sheetName val="Sheet5"/>
      <sheetName val="BS-Lampiran 1"/>
      <sheetName val="A"/>
      <sheetName val="B"/>
      <sheetName val="Attachment"/>
      <sheetName val="Lampiran"/>
      <sheetName val="Summary of Fiscal Depreciations"/>
      <sheetName val="Penyusutan - E"/>
      <sheetName val="MArshall-E"/>
      <sheetName val="Lampiran2000"/>
      <sheetName val="Attachment2000"/>
      <sheetName val="PPH 17"/>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Desc "/>
      <sheetName val="dectbl"/>
      <sheetName val="MONTH"/>
      <sheetName val="System"/>
      <sheetName val="CIP_USD"/>
      <sheetName val="Rugilaba"/>
      <sheetName val="Loan"/>
      <sheetName val="Fin Exp"/>
      <sheetName val="Permanent info"/>
      <sheetName val="Currency"/>
      <sheetName val="DropDown"/>
      <sheetName val="Ex_Rate"/>
      <sheetName val="Lead-New'02"/>
      <sheetName val="des"/>
      <sheetName val="Recov"/>
      <sheetName val="fiscal depr(E)"/>
      <sheetName val="Ex-Rate"/>
      <sheetName val="CCtr"/>
      <sheetName val="B_Spareparts"/>
      <sheetName val="SCEN"/>
      <sheetName val="FF-5"/>
      <sheetName val="MMIP(JU)"/>
      <sheetName val="F-1&amp;F-2"/>
      <sheetName val="Irregular Income"/>
      <sheetName val="FE-1770.P1"/>
      <sheetName val="Sheet1"/>
      <sheetName val="JUAL_STD"/>
      <sheetName val="Sheet2"/>
      <sheetName val="VALUE_SET"/>
      <sheetName val="B25-95"/>
      <sheetName val="FF-3"/>
      <sheetName val="data"/>
      <sheetName val="F1771"/>
      <sheetName val="A u g"/>
      <sheetName val="J u l"/>
      <sheetName val="O c t"/>
      <sheetName val="A p r"/>
      <sheetName val="M a y"/>
      <sheetName val="S e p"/>
      <sheetName val="00 received in 01"/>
      <sheetName val="F e b"/>
      <sheetName val="Per GL J a n"/>
      <sheetName val="J u n"/>
      <sheetName val="M a r"/>
      <sheetName val="Type"/>
      <sheetName val="PTCI Alyui Bay Exp -  2004 (Rp)"/>
      <sheetName val="DKI"/>
      <sheetName val="Marshal"/>
      <sheetName val="G-Lead"/>
      <sheetName val="ACT Cashflow"/>
      <sheetName val="F1771-II"/>
      <sheetName val="Deposit 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89.xml><?xml version="1.0" encoding="utf-8"?>
<externalLink xmlns="http://schemas.openxmlformats.org/spreadsheetml/2006/main">
  <externalBook xmlns:r="http://schemas.openxmlformats.org/officeDocument/2006/relationships" r:id="rId1">
    <sheetNames>
      <sheetName val="SSP (5)"/>
      <sheetName val="SPM (1195.2)"/>
      <sheetName val="SPM (1195.1)"/>
      <sheetName val="INDUK (BELI)"/>
      <sheetName val="Sheet3"/>
      <sheetName val="INDUK"/>
      <sheetName val="BIODATA"/>
      <sheetName val="HAL"/>
      <sheetName val="Sheet1 (2)"/>
      <sheetName val="Sheet1"/>
      <sheetName val="DEPAN"/>
      <sheetName val="LAMP. A3"/>
      <sheetName val="data"/>
      <sheetName val="REKAP B2, B4"/>
      <sheetName val="WPL"/>
      <sheetName val="GeneralInfo"/>
      <sheetName val="Dropdown"/>
      <sheetName val="FIXED FLOAT"/>
      <sheetName val="COGS"/>
      <sheetName val="Ist"/>
      <sheetName val="Sheet2"/>
      <sheetName val="Desc "/>
    </sheetNames>
    <sheetDataSet>
      <sheetData sheetId="0" refreshError="1"/>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0.xml><?xml version="1.0" encoding="utf-8"?>
<externalLink xmlns="http://schemas.openxmlformats.org/spreadsheetml/2006/main">
  <externalBook xmlns:r="http://schemas.openxmlformats.org/officeDocument/2006/relationships" r:id="rId1">
    <sheetNames>
      <sheetName val="Table of Content"/>
      <sheetName val="General Assumption"/>
      <sheetName val="MARKET SHARE"/>
      <sheetName val="PRICING SITUATION"/>
      <sheetName val="SUPPLY CONDITION"/>
      <sheetName val="INDUSTRY TREND"/>
      <sheetName val="SWOT ANALYSIS"/>
      <sheetName val="MARKETING&amp;SALES COND"/>
      <sheetName val="PRODUCT MIX &amp; QUALITY"/>
      <sheetName val="MANUFACTURING CAPABILITIES"/>
      <sheetName val="SUPPLY CHAIN CONDITION"/>
      <sheetName val="FINANCIAL CONDITION"/>
      <sheetName val="OVERALL P&amp;L"/>
      <sheetName val="By Group"/>
      <sheetName val="SCM"/>
      <sheetName val="UHT"/>
      <sheetName val="BALANCE SHEET"/>
      <sheetName val="CASHFLOW"/>
      <sheetName val="RM_COST"/>
      <sheetName val="COGS"/>
      <sheetName val="SALES VOLUME"/>
      <sheetName val="GROSS SELLING PRICE"/>
      <sheetName val="GROSS SALES VALUE"/>
      <sheetName val="RETUR VOLUME"/>
      <sheetName val="DISCOUNT VALUE"/>
      <sheetName val="A&amp;P_ATL "/>
      <sheetName val="A&amp;P_BTL"/>
      <sheetName val="A&amp;P"/>
      <sheetName val="FOH"/>
      <sheetName val="OPEX "/>
      <sheetName val="CAPEX"/>
      <sheetName val="MANPOWER"/>
      <sheetName val="LOAN&amp;INTEREST"/>
      <sheetName val="PRODUCTION SCHEDULE"/>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91.xml><?xml version="1.0" encoding="utf-8"?>
<externalLink xmlns="http://schemas.openxmlformats.org/spreadsheetml/2006/main">
  <externalBook xmlns:r="http://schemas.openxmlformats.org/officeDocument/2006/relationships" r:id="rId1">
    <sheetNames>
      <sheetName val="Utilization"/>
      <sheetName val="ListOfFA"/>
      <sheetName val="KeyOperating"/>
      <sheetName val="KeyOperatingSales"/>
      <sheetName val="InitialInvestment"/>
      <sheetName val="ProductionTarget50PctMT"/>
      <sheetName val="FInStatmentandKPISum"/>
      <sheetName val="BASIC ASSUMPTION"/>
      <sheetName val="PLMargin"/>
      <sheetName val="Assumption"/>
      <sheetName val="ProductionTarget50Pct"/>
      <sheetName val="SalesTarget"/>
      <sheetName val="Organization"/>
      <sheetName val="FundUtilization"/>
      <sheetName val="PL"/>
      <sheetName val="BS"/>
      <sheetName val="CashFlow"/>
      <sheetName val="MPP"/>
      <sheetName val="capex_detail"/>
      <sheetName val="Sheet1"/>
      <sheetName val="ProductionTarget50PctOriginal"/>
      <sheetName val="SalesTargetOriginal"/>
      <sheetName val="April"/>
      <sheetName val="Februari"/>
      <sheetName val="Januari"/>
      <sheetName val="Juni"/>
      <sheetName val="Maret"/>
      <sheetName val="Mei"/>
      <sheetName val="AR Days-JHHP Group"/>
      <sheetName val="data"/>
      <sheetName val="des"/>
      <sheetName val="Tran0104"/>
      <sheetName val="Exc. Rate"/>
      <sheetName val="A 3-2"/>
      <sheetName val="RBS Expansion"/>
      <sheetName val="chemcal"/>
      <sheetName val="Lists"/>
      <sheetName val="PasteSheet"/>
      <sheetName val="Roles&amp;Reporting"/>
      <sheetName val="Asumsi"/>
      <sheetName val="OVERALL P&amp;L"/>
      <sheetName val="Shareholders' Equity"/>
      <sheetName val="Harian"/>
      <sheetName val="Biaya"/>
      <sheetName val="LabaRugi"/>
      <sheetName val="CD&amp;Stok"/>
      <sheetName val="Neraca"/>
      <sheetName val="GeneralInfo"/>
      <sheetName val="STR"/>
      <sheetName val="Trial"/>
      <sheetName val="Calculation"/>
      <sheetName val="EmpData"/>
      <sheetName val="NAMA DEPT"/>
      <sheetName val="data_val"/>
      <sheetName val="Sheet2"/>
      <sheetName val="PIK_QUO"/>
      <sheetName val="Master"/>
      <sheetName val="BASIC_ASSUMPTION"/>
      <sheetName val="NAMA_DEPT"/>
      <sheetName val="Client AJE"/>
      <sheetName val="Jagorawi"/>
      <sheetName val="GIA-08-02"/>
      <sheetName val="gmps"/>
      <sheetName val="RIDOUT"/>
      <sheetName val="p3Ros"/>
      <sheetName val="Spec 221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92.xml><?xml version="1.0" encoding="utf-8"?>
<externalLink xmlns="http://schemas.openxmlformats.org/spreadsheetml/2006/main">
  <externalBook xmlns:r="http://schemas.openxmlformats.org/officeDocument/2006/relationships" r:id="rId1">
    <sheetNames>
      <sheetName val="Updates"/>
      <sheetName val="Summary "/>
      <sheetName val="Opco"/>
    </sheetNames>
    <sheetDataSet>
      <sheetData sheetId="0" refreshError="1"/>
      <sheetData sheetId="1" refreshError="1"/>
      <sheetData sheetId="2" refreshError="1"/>
    </sheetDataSet>
  </externalBook>
</externalLink>
</file>

<file path=xl/externalLinks/externalLink93.xml><?xml version="1.0" encoding="utf-8"?>
<externalLink xmlns="http://schemas.openxmlformats.org/spreadsheetml/2006/main">
  <externalBook xmlns:r="http://schemas.openxmlformats.org/officeDocument/2006/relationships" r:id="rId1">
    <sheetNames>
      <sheetName val="MacroMicro(GSM)"/>
      <sheetName val="Market(GSM)"/>
      <sheetName val="Revenue(GSM)"/>
      <sheetName val="Costs(GSM)"/>
      <sheetName val="Capex(GSM)"/>
      <sheetName val="Investments(GSM)"/>
      <sheetName val="WCDMA"/>
      <sheetName val="MacroMicro"/>
      <sheetName val="Market"/>
      <sheetName val="Revenue"/>
      <sheetName val="Costs"/>
      <sheetName val="Network Capex"/>
      <sheetName val="Total Capex"/>
      <sheetName val="WP-PL"/>
      <sheetName val="Finance"/>
      <sheetName val="WP-BS"/>
      <sheetName val="Free Cash Flow"/>
      <sheetName val="Bid DCF "/>
      <sheetName val="WACC"/>
      <sheetName val="Regulated Tariff"/>
      <sheetName val="KM"/>
      <sheetName val="BHP"/>
      <sheetName val="Consumer Data"/>
      <sheetName val="No of Subs"/>
      <sheetName val="Gra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Set>
  </externalBook>
</externalLink>
</file>

<file path=xl/externalLinks/externalLink94.xml><?xml version="1.0" encoding="utf-8"?>
<externalLink xmlns="http://schemas.openxmlformats.org/spreadsheetml/2006/main">
  <externalBook xmlns:r="http://schemas.openxmlformats.org/officeDocument/2006/relationships" r:id="rId1">
    <sheetNames>
      <sheetName val="FE-1770.P1"/>
      <sheetName val="FE-1770.P2"/>
      <sheetName val="FE-1770-I"/>
      <sheetName val="FE-1770-II"/>
      <sheetName val="FE-1770-III"/>
      <sheetName val="FI-177O.P1"/>
      <sheetName val="FI-1770.P2"/>
      <sheetName val="FI-1770-I"/>
      <sheetName val="FI-1770-II"/>
      <sheetName val="FI-1770-III"/>
      <sheetName val="PPh25-Installment"/>
      <sheetName val="TaxPaidAbroad"/>
      <sheetName val="Irregular Income"/>
      <sheetName val="Family"/>
      <sheetName val="tax calculation"/>
      <sheetName val="data wp"/>
      <sheetName val="BASIC ASSUMPTION"/>
      <sheetName val="GeneralInfo"/>
      <sheetName val="Master"/>
      <sheetName val="Value &amp; Sensitivites"/>
      <sheetName val="TYPE"/>
      <sheetName val="TB"/>
      <sheetName val="DLOAD"/>
      <sheetName val="CCtr"/>
      <sheetName val="CODES"/>
      <sheetName val="Currencies"/>
      <sheetName val="AA3"/>
      <sheetName val="FE-1770_P1"/>
      <sheetName val="FE-1770_P2"/>
      <sheetName val="FI-177O_P1"/>
      <sheetName val="FI-1770_P2"/>
      <sheetName val="Irregular_Income"/>
      <sheetName val="tax_calculation"/>
      <sheetName val="data_wp"/>
      <sheetName val="Value_&amp;_Sensitivites"/>
      <sheetName val="data"/>
      <sheetName val="Other charges (inco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95.xml><?xml version="1.0" encoding="utf-8"?>
<externalLink xmlns="http://schemas.openxmlformats.org/spreadsheetml/2006/main">
  <externalBook xmlns:r="http://schemas.openxmlformats.org/officeDocument/2006/relationships" r:id="rId1">
    <sheetNames>
      <sheetName val="LABVME"/>
      <sheetName val="VISCOUS"/>
      <sheetName val="RPMCOST"/>
      <sheetName val="MNHRS"/>
      <sheetName val="RAWMAT"/>
      <sheetName val="LABELS"/>
      <sheetName val="JARS"/>
      <sheetName val="IMPORT"/>
      <sheetName val="MATREQT"/>
      <sheetName val="Family"/>
      <sheetName val="DOC"/>
      <sheetName val="Equip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6.xml><?xml version="1.0" encoding="utf-8"?>
<externalLink xmlns="http://schemas.openxmlformats.org/spreadsheetml/2006/main">
  <externalBook xmlns:r="http://schemas.openxmlformats.org/officeDocument/2006/relationships" r:id="rId1">
    <sheetNames>
      <sheetName val="XXXXX"/>
      <sheetName val="Permanent info"/>
      <sheetName val="F1771"/>
      <sheetName val="F1771-I"/>
      <sheetName val="F1771-II"/>
      <sheetName val="F1771-III"/>
      <sheetName val="F1771-IV"/>
      <sheetName val="F1771-V"/>
      <sheetName val="Depreciation  schedule"/>
      <sheetName val="Penyusutan (2)"/>
      <sheetName val="disposal assets"/>
      <sheetName val="Penyusutan"/>
      <sheetName val="Marshal"/>
      <sheetName val="Ref"/>
      <sheetName val="Pre-Op"/>
      <sheetName val="Attachement"/>
      <sheetName val="Lampiran"/>
      <sheetName val="daftar"/>
      <sheetName val="interest"/>
      <sheetName val="pph-25"/>
      <sheetName val="2%donat"/>
      <sheetName val="gol1"/>
      <sheetName val="gol2"/>
      <sheetName val="building"/>
      <sheetName val="disposal"/>
      <sheetName val="details fiscal adjustments"/>
      <sheetName val="rekonFA"/>
      <sheetName val="Sum empcost"/>
      <sheetName val="cover"/>
      <sheetName val="data wp"/>
      <sheetName val="kompensasi"/>
      <sheetName val="transaksi"/>
      <sheetName val="fasilitas"/>
      <sheetName val="cabang"/>
      <sheetName val="provision (3)"/>
      <sheetName val="Recon-Art.21"/>
      <sheetName val="Peny-2002"/>
      <sheetName val="FA-gainloss (2)"/>
      <sheetName val="Summary"/>
      <sheetName val="pengurus"/>
      <sheetName val="fiscal corr"/>
      <sheetName val="BS"/>
      <sheetName val="PL"/>
      <sheetName val="Marshal-2"/>
      <sheetName val="Marshal-3"/>
      <sheetName val="1771"/>
      <sheetName val="1771.2"/>
      <sheetName val="1771-I"/>
      <sheetName val="1771-II"/>
      <sheetName val="1771-III"/>
      <sheetName val="1771-IV"/>
      <sheetName val="1771-V"/>
      <sheetName val="1771-VI"/>
      <sheetName val="1771(E)"/>
      <sheetName val="1771.2(E)"/>
      <sheetName val="1771-I(E)"/>
      <sheetName val="1771-II(E)"/>
      <sheetName val="1771-III(E)"/>
      <sheetName val="1771-IV(E)"/>
      <sheetName val="1771-V(E)"/>
      <sheetName val="1771-VI(E)"/>
      <sheetName val="recon-21"/>
      <sheetName val="Depr-2002"/>
      <sheetName val="Depr-Comp"/>
      <sheetName val="FA-gainloss"/>
      <sheetName val="Attachment"/>
      <sheetName val="peny-2001"/>
      <sheetName val="director"/>
      <sheetName val="Depr-Comp (2)"/>
      <sheetName val="Marshal (3)"/>
      <sheetName val="Marshal (2)"/>
      <sheetName val="provision (2)"/>
      <sheetName val="provision"/>
      <sheetName val="fiscal corr (3)"/>
      <sheetName val="fiscal corr (2)"/>
      <sheetName val="F1771_IV"/>
      <sheetName val="F1771_V"/>
      <sheetName val="Family"/>
      <sheetName val="MONTH"/>
      <sheetName val="depreciation"/>
      <sheetName val="addition-assets"/>
      <sheetName val="Para_Assumption"/>
      <sheetName val="Sheet2"/>
      <sheetName val="fiscal depr(E)"/>
      <sheetName val="Lead"/>
      <sheetName val="Master"/>
      <sheetName val="F1771-2"/>
      <sheetName val="Other charges (income)"/>
      <sheetName val="CODE"/>
      <sheetName val="DETAIL"/>
      <sheetName val="TBM"/>
      <sheetName val="GeneralInfo"/>
      <sheetName val="PENJ.NERACA"/>
      <sheetName val="RPMCOST"/>
      <sheetName val="JARS"/>
      <sheetName val="LABELS"/>
      <sheetName val="MNHRS"/>
      <sheetName val="RAWMAT"/>
      <sheetName val="Pagos"/>
      <sheetName val="Factura"/>
      <sheetName val="CostRecovery - JV"/>
      <sheetName val="Principale"/>
      <sheetName val="Assump"/>
      <sheetName val="Permanent_info"/>
      <sheetName val="Depreciation__schedule"/>
      <sheetName val="Penyusutan_(2)"/>
      <sheetName val="disposal_assets"/>
      <sheetName val="details_fiscal_adjustments"/>
      <sheetName val="Sum_empcost"/>
      <sheetName val="data_wp"/>
      <sheetName val="provision_(3)"/>
      <sheetName val="Recon-Art_21"/>
      <sheetName val="FA-gainloss_(2)"/>
      <sheetName val="fiscal_corr"/>
      <sheetName val="1771_2"/>
      <sheetName val="1771_2(E)"/>
      <sheetName val="Depr-Comp_(2)"/>
      <sheetName val="Marshal_(3)"/>
      <sheetName val="Marshal_(2)"/>
      <sheetName val="provision_(2)"/>
      <sheetName val="fiscal_corr_(3)"/>
      <sheetName val="fiscal_corr_(2)"/>
      <sheetName val="fiscal_depr(E)"/>
      <sheetName val="Selling_Exp"/>
      <sheetName val="SFKLN"/>
      <sheetName val="WPL"/>
      <sheetName val="Neraca"/>
      <sheetName val="A"/>
      <sheetName val="data"/>
      <sheetName val="Worksheet-03"/>
      <sheetName val="TBS1"/>
      <sheetName val="Ex-Rate"/>
      <sheetName val="Prof0201"/>
      <sheetName val="Prof2606"/>
      <sheetName val="CRITERIA3"/>
      <sheetName val="CASH FLOW"/>
      <sheetName val="I-PPh Final"/>
      <sheetName val="OT August  Drmx  08"/>
      <sheetName val="DATA SLIP"/>
      <sheetName val="1771-I2"/>
      <sheetName val="Journal Template"/>
      <sheetName val="Commercial"/>
      <sheetName val="TEMP"/>
      <sheetName val="Mort"/>
      <sheetName val="FA Movement IBIC"/>
      <sheetName val="Cal"/>
      <sheetName val="1998 CITR"/>
      <sheetName val="NO FAKTUR"/>
      <sheetName val="20-25-MAR"/>
      <sheetName val="Sheet1"/>
      <sheetName val="Client Aje"/>
      <sheetName val="I-BUT"/>
      <sheetName val="Trial Bal"/>
      <sheetName val="Notes to BS"/>
      <sheetName val="Data Sheet"/>
      <sheetName val="NY ADMIN"/>
      <sheetName val="Mei 2007"/>
      <sheetName val="Tickmarks"/>
      <sheetName val="Mutasi Final"/>
      <sheetName val="VEN"/>
      <sheetName val="B7"/>
      <sheetName val="Gaikindo Report"/>
      <sheetName val="1"/>
      <sheetName val="WIP DETAIL (GL VS NMP)"/>
      <sheetName val="EQ"/>
      <sheetName val="Accrued (ckrg)"/>
      <sheetName val="P3"/>
      <sheetName val="FA FISKAL"/>
      <sheetName val="BTL"/>
      <sheetName val="12"/>
      <sheetName val="B25-95"/>
      <sheetName val="Rates"/>
      <sheetName val="Additional"/>
      <sheetName val="Depresiasi"/>
      <sheetName val="Cons"/>
      <sheetName val="Instructions"/>
      <sheetName val="TAX_LIST"/>
      <sheetName val="Asumsi"/>
      <sheetName val="VALIDASI"/>
      <sheetName val="NY_ADMIN"/>
      <sheetName val="Mei_2007"/>
      <sheetName val="FA_FISKAL"/>
      <sheetName val="FA_Movement_IBIC"/>
      <sheetName val="Interdata"/>
      <sheetName val="WBS1"/>
      <sheetName val="Assumption"/>
      <sheetName val="C1 NOV"/>
      <sheetName val="Pnrmanent info"/>
      <sheetName val="WK Local"/>
      <sheetName val="Ref-As Is GL acc"/>
      <sheetName val="FA Movement"/>
      <sheetName val="Sheet3"/>
      <sheetName val="Total_Cost"/>
      <sheetName val="data_val"/>
      <sheetName val="3800-Interim"/>
      <sheetName val="COA"/>
      <sheetName val="TableLookup"/>
      <sheetName val="hitung"/>
      <sheetName val="Accounts Payable (AA)"/>
      <sheetName val="10-1-1"/>
      <sheetName val="RL"/>
      <sheetName val="TBCons KMB04"/>
      <sheetName val="PROD.FRY-MONODON"/>
      <sheetName val="detailed"/>
      <sheetName val="FCastOptg"/>
      <sheetName val="1721-A1 (terbaru)"/>
      <sheetName val="FF-6"/>
      <sheetName val="Act"/>
      <sheetName val="FE-1771$.P1"/>
      <sheetName val="RWP 33"/>
      <sheetName val="Macro5"/>
      <sheetName val="sep ST"/>
      <sheetName val="April"/>
      <sheetName val=" WP SPT 2012 - 23.04.2013.xlsx"/>
      <sheetName val="SUMMARY 2001"/>
      <sheetName val="Q 1"/>
      <sheetName val="TABEL23"/>
      <sheetName val="Range"/>
      <sheetName val="jan book"/>
      <sheetName val="Horizon Cost Saves Pkg"/>
      <sheetName val="Detail Lead"/>
      <sheetName val="Phasing by Month"/>
      <sheetName val="Cost Input Sheet"/>
      <sheetName val="cost recovery"/>
      <sheetName val="Location_Details _2_"/>
      <sheetName val="PO"/>
      <sheetName val="DSR"/>
      <sheetName val="OthAsset roll"/>
      <sheetName val="WELLTEST"/>
      <sheetName val="Portofolio Trading"/>
      <sheetName val="APAC Q1FY09 - Oracle"/>
      <sheetName val="PopCache_Sheet1"/>
      <sheetName val="P&amp;L INPUT"/>
      <sheetName val="VarianceFY00vsBP"/>
      <sheetName val="DEP_$"/>
      <sheetName val="MAP BS"/>
      <sheetName val="trf multiple dnrks"/>
      <sheetName val="Expenses"/>
      <sheetName val="选择报表"/>
      <sheetName val="CAPALLOW"/>
      <sheetName val="lan"/>
      <sheetName val="Mort-07"/>
      <sheetName val="In_VCTC_DIVA"/>
      <sheetName val="Input Sheet"/>
      <sheetName val="Table 5"/>
      <sheetName val="rate"/>
      <sheetName val="TAX LIST"/>
      <sheetName val="Note"/>
      <sheetName val="AR EXPORT"/>
      <sheetName val="LE767 GLOBAL CHECKLIST_updated"/>
      <sheetName val="PO &amp; TL_Market Specific"/>
      <sheetName val="Issue Sheet"/>
      <sheetName val="I. SAP Screen"/>
      <sheetName val="II. OTR - BAS G1"/>
      <sheetName val="OTR-Manual"/>
      <sheetName val="III. AR Recon"/>
      <sheetName val="IV. AR"/>
      <sheetName val="V.Zero rated"/>
      <sheetName val="VI. IC Recon 828 to 2213"/>
      <sheetName val="IC Recon 800-2213"/>
      <sheetName val="Capital Purchases BAS"/>
      <sheetName val="VII. AP BAS G11"/>
      <sheetName val="VIII. KN Rec"/>
      <sheetName val="IX ITR"/>
      <sheetName val="X. 12041001"/>
      <sheetName val="XI. Cust Output GST"/>
      <sheetName val="XII Vend Input GST"/>
      <sheetName val="å's ="/>
      <sheetName val="F1771_2"/>
      <sheetName val="Introduction"/>
      <sheetName val="bill qty"/>
      <sheetName val="Invoice Cross Reference"/>
      <sheetName val="Spec 22104"/>
      <sheetName val="LPP-2"/>
      <sheetName val="Quantitatif"/>
      <sheetName val="ASS-UNIT"/>
      <sheetName val="DCF"/>
      <sheetName val="PopCache"/>
      <sheetName val="Input _EAST"/>
      <sheetName val="Input_TOTAL"/>
      <sheetName val="Simple Coff."/>
      <sheetName val="K100"/>
      <sheetName val="K101"/>
      <sheetName val="P001"/>
      <sheetName val="G400"/>
      <sheetName val="AGM"/>
      <sheetName val="21"/>
      <sheetName val="Ex_Rate"/>
      <sheetName val="CostRecovery_-_JV"/>
      <sheetName val="Permanent_info1"/>
      <sheetName val="Depreciation__schedule1"/>
      <sheetName val="Penyusutan_(2)1"/>
      <sheetName val="disposal_assets1"/>
      <sheetName val="details_fiscal_adjustments1"/>
      <sheetName val="Sum_empcost1"/>
      <sheetName val="data_wp1"/>
      <sheetName val="provision_(3)1"/>
      <sheetName val="Recon-Art_211"/>
      <sheetName val="FA-gainloss_(2)1"/>
      <sheetName val="fiscal_corr1"/>
      <sheetName val="1771_21"/>
      <sheetName val="1771_2(E)1"/>
      <sheetName val="Depr-Comp_(2)1"/>
      <sheetName val="Marshal_(3)1"/>
      <sheetName val="Marshal_(2)1"/>
      <sheetName val="provision_(2)1"/>
      <sheetName val="fiscal_corr_(3)1"/>
      <sheetName val="fiscal_corr_(2)1"/>
      <sheetName val="fiscal_depr(E)1"/>
      <sheetName val="CostRecovery_-_JV1"/>
      <sheetName val="Permanent_info2"/>
      <sheetName val="Depreciation__schedule2"/>
      <sheetName val="Penyusutan_(2)2"/>
      <sheetName val="disposal_assets2"/>
      <sheetName val="details_fiscal_adjustments2"/>
      <sheetName val="Sum_empcost2"/>
      <sheetName val="data_wp2"/>
      <sheetName val="provision_(3)2"/>
      <sheetName val="Recon-Art_212"/>
      <sheetName val="FA-gainloss_(2)2"/>
      <sheetName val="fiscal_corr2"/>
      <sheetName val="1771_22"/>
      <sheetName val="1771_2(E)2"/>
      <sheetName val="Depr-Comp_(2)2"/>
      <sheetName val="Marshal_(3)2"/>
      <sheetName val="Marshal_(2)2"/>
      <sheetName val="provision_(2)2"/>
      <sheetName val="fiscal_corr_(3)2"/>
      <sheetName val="fiscal_corr_(2)2"/>
      <sheetName val="fiscal_depr(E)2"/>
      <sheetName val="CostRecovery_-_JV2"/>
      <sheetName val="2-asi-00"/>
      <sheetName val="rab_50"/>
      <sheetName val="(ABS) JUL-AGST'07"/>
      <sheetName val="Other_charges_(income)"/>
      <sheetName val="I-PPh_Final"/>
      <sheetName val="OT_August__Drmx__08"/>
      <sheetName val="DATA_SLIP"/>
      <sheetName val="(ABS)_JUL-AGST'07"/>
      <sheetName val="1771-I2_x005f_x0000__x005f_x0000_"/>
      <sheetName val="Permanent_info3"/>
      <sheetName val="Depreciation__schedule3"/>
      <sheetName val="Penyusutan_(2)3"/>
      <sheetName val="disposal_assets3"/>
      <sheetName val="details_fiscal_adjustments3"/>
      <sheetName val="Sum_empcost3"/>
      <sheetName val="data_wp3"/>
      <sheetName val="provision_(3)3"/>
      <sheetName val="Recon-Art_213"/>
      <sheetName val="FA-gainloss_(2)3"/>
      <sheetName val="fiscal_corr3"/>
      <sheetName val="1771_23"/>
      <sheetName val="1771_2(E)3"/>
      <sheetName val="Depr-Comp_(2)3"/>
      <sheetName val="Marshal_(3)3"/>
      <sheetName val="Marshal_(2)3"/>
      <sheetName val="provision_(2)3"/>
      <sheetName val="fiscal_corr_(3)3"/>
      <sheetName val="fiscal_corr_(2)3"/>
      <sheetName val="fiscal_depr(E)3"/>
      <sheetName val="CostRecovery_-_JV3"/>
      <sheetName val="PENJ_NERACA"/>
      <sheetName val="bill_qty"/>
      <sheetName val="Other_charges_(income)1"/>
      <sheetName val="CASH_FLOW"/>
      <sheetName val="Input__EAST"/>
      <sheetName val="Simple_Coff_"/>
      <sheetName val="I-PPh_Final1"/>
      <sheetName val="OT_August__Drmx__081"/>
      <sheetName val="DATA_SLIP1"/>
      <sheetName val="FE-1771$_P1"/>
      <sheetName val="Invoice_Cross_Reference"/>
      <sheetName val="Spec_22104"/>
      <sheetName val="(ABS)_JUL-AGST'071"/>
      <sheetName val="FA_Movement_IBIC1"/>
      <sheetName val="Journal_Template"/>
      <sheetName val="1998_CITR"/>
      <sheetName val="Client_Aje"/>
      <sheetName val="NO_FAKTUR"/>
      <sheetName val="Trial_Bal"/>
      <sheetName val="Gaikindo_Report"/>
      <sheetName val="Notes_to_BS"/>
      <sheetName val="WIP_DETAIL_(GL_VS_NMP)"/>
      <sheetName val="Data_Sheet"/>
      <sheetName val="NY_ADMIN1"/>
      <sheetName val="Mei_20071"/>
      <sheetName val="Mutasi_Final"/>
      <sheetName val="FA_FISKAL1"/>
      <sheetName val="WK_Local"/>
      <sheetName val="Accrued_(ckrg)"/>
      <sheetName val="RWP_33"/>
      <sheetName val="Accounts_Payable_(AA)"/>
      <sheetName val="C1_NOV"/>
      <sheetName val="jan_book"/>
      <sheetName val="Horizon_Cost_Saves_Pkg"/>
      <sheetName val="sep_ST"/>
      <sheetName val="FA_Movement"/>
      <sheetName val="PROD_FRY-MONODON"/>
      <sheetName val="TBCons_KMB04"/>
      <sheetName val="Detail_Lead"/>
      <sheetName val="Ref-As_Is_GL_acc"/>
      <sheetName val="MAP_BS"/>
      <sheetName val="Location_Details__2_"/>
      <sheetName val="UNITPRICE"/>
      <sheetName val="1771-I2??"/>
      <sheetName val="CHIPPING"/>
      <sheetName val="ID"/>
      <sheetName val="Input"/>
      <sheetName val="Journal_Template1"/>
      <sheetName val="NO_FAKTUR1"/>
      <sheetName val="Notes_to_BS1"/>
      <sheetName val="Trial_Bal1"/>
      <sheetName val="Client_Aje1"/>
      <sheetName val="1998_CITR1"/>
      <sheetName val="Gaikindo_Report1"/>
      <sheetName val="TBC05 Net"/>
      <sheetName val="RATE-NEW"/>
      <sheetName val="V.D.5-2"/>
      <sheetName val="status"/>
      <sheetName val="Pkgg"/>
      <sheetName val="Invoice"/>
      <sheetName val="Revenue"/>
      <sheetName val="User"/>
      <sheetName val="CONTROL"/>
      <sheetName val="New format sales"/>
      <sheetName val="N 100.F Lead"/>
      <sheetName val="WP IC Exp January 2010"/>
      <sheetName val="A1-11"/>
      <sheetName val="A1-12"/>
      <sheetName val="2001GeneralInfo"/>
      <sheetName val="BBM-03"/>
      <sheetName val="12-06-ins"/>
      <sheetName val="Links"/>
      <sheetName val="Trial_Bal2"/>
      <sheetName val="FA_Movement_IBIC2"/>
      <sheetName val="Client_Aje2"/>
      <sheetName val="Journal_Template2"/>
      <sheetName val="NO_FAKTUR2"/>
      <sheetName val="1998_CITR2"/>
      <sheetName val="Gaikindo_Report2"/>
      <sheetName val="Notes_to_BS2"/>
      <sheetName val="Other_charges_(income)2"/>
      <sheetName val="TBC05_Net"/>
      <sheetName val="P&amp;L_INPUT"/>
      <sheetName val="Portofolio_Trading"/>
      <sheetName val="APAC_Q1FY09_-_Oracle"/>
      <sheetName val="cost_recovery"/>
      <sheetName val="Phasing_by_Month"/>
      <sheetName val="Cost_Input_Sheet"/>
      <sheetName val="AR_EXPORT"/>
      <sheetName val="OthAsset_roll"/>
      <sheetName val="Pnrmanent_info"/>
      <sheetName val="V_D_5-2"/>
      <sheetName val="Input_Sheet"/>
      <sheetName val="TAX_LIST1"/>
      <sheetName val="_WP_SPT_2012_-_23_04_2013_xlsx"/>
      <sheetName val="SUMMARY_2001"/>
      <sheetName val="Q_1"/>
      <sheetName val="1721-A1_(terbaru)"/>
      <sheetName val="trf_multiple_dnrks"/>
      <sheetName val="LE767_GLOBAL_CHECKLIST_updated"/>
      <sheetName val="PO_&amp;_TL_Market_Specific"/>
      <sheetName val="Issue_Sheet"/>
      <sheetName val="I__SAP_Screen"/>
      <sheetName val="II__OTR_-_BAS_G1"/>
      <sheetName val="III__AR_Recon"/>
      <sheetName val="IV__AR"/>
      <sheetName val="V_Zero_rated"/>
      <sheetName val="VI__IC_Recon_828_to_2213"/>
      <sheetName val="IC_Recon_800-2213"/>
      <sheetName val="Capital_Purchases_BAS"/>
      <sheetName val="VII__AP_BAS_G11"/>
      <sheetName val="VIII__KN_Rec"/>
      <sheetName val="IX_ITR"/>
      <sheetName val="X__12041001"/>
      <sheetName val="XI__Cust_Output_GST"/>
      <sheetName val="XII_Vend_Input_GST"/>
      <sheetName val="å's_="/>
      <sheetName val="Table_5"/>
      <sheetName val="Assumpt_Cons"/>
      <sheetName val="412"/>
      <sheetName val="Data_Sheet1"/>
      <sheetName val="Accrued_(ckrg)1"/>
      <sheetName val="WIP_DETAIL_(GL_VS_NMP)1"/>
      <sheetName val="NY_ADMIN2"/>
      <sheetName val="Mei_20072"/>
      <sheetName val="FA_FISKAL2"/>
      <sheetName val="Mutasi_Final1"/>
      <sheetName val="FE-1771$_P11"/>
      <sheetName val="RWP_331"/>
      <sheetName val="WK_Local1"/>
      <sheetName val="FA_Movement1"/>
      <sheetName val="C1_NOV1"/>
      <sheetName val="jan_book1"/>
      <sheetName val="Horizon_Cost_Saves_Pkg1"/>
      <sheetName val="sep_ST1"/>
      <sheetName val="Detail_Lead1"/>
      <sheetName val="Phasing_by_Month1"/>
      <sheetName val="Cost_Input_Sheet1"/>
      <sheetName val="cost_recovery1"/>
      <sheetName val="Ref-As_Is_GL_acc1"/>
      <sheetName val="P&amp;L_INPUT1"/>
      <sheetName val="OthAsset_roll1"/>
      <sheetName val="Input_Sheet1"/>
      <sheetName val="Portofolio_Trading1"/>
      <sheetName val="APAC_Q1FY09_-_Oracle1"/>
      <sheetName val="PROD_FRY-MONODON1"/>
      <sheetName val="Accounts_Payable_(AA)1"/>
      <sheetName val="TBCons_KMB041"/>
      <sheetName val="AR_EXPORT1"/>
      <sheetName val="1721-A1_(terbaru)1"/>
      <sheetName val="Q_11"/>
      <sheetName val="V_D_5-21"/>
      <sheetName val="Location_Details__2_1"/>
      <sheetName val="FA_Movement_IBIC3"/>
      <sheetName val="Data_Sheet2"/>
      <sheetName val="Accrued_(ckrg)2"/>
      <sheetName val="WIP_DETAIL_(GL_VS_NMP)2"/>
      <sheetName val="NY_ADMIN3"/>
      <sheetName val="Mei_20073"/>
      <sheetName val="FA_FISKAL3"/>
      <sheetName val="Mutasi_Final2"/>
      <sheetName val="FE-1771$_P12"/>
      <sheetName val="RWP_332"/>
      <sheetName val="WK_Local2"/>
      <sheetName val="FA_Movement2"/>
      <sheetName val="C1_NOV2"/>
      <sheetName val="jan_book2"/>
      <sheetName val="Horizon_Cost_Saves_Pkg2"/>
      <sheetName val="sep_ST2"/>
      <sheetName val="Detail_Lead2"/>
      <sheetName val="Phasing_by_Month2"/>
      <sheetName val="Cost_Input_Sheet2"/>
      <sheetName val="cost_recovery2"/>
      <sheetName val="Ref-As_Is_GL_acc2"/>
      <sheetName val="P&amp;L_INPUT2"/>
      <sheetName val="OthAsset_roll2"/>
      <sheetName val="Input_Sheet2"/>
      <sheetName val="Portofolio_Trading2"/>
      <sheetName val="APAC_Q1FY09_-_Oracle2"/>
      <sheetName val="PROD_FRY-MONODON2"/>
      <sheetName val="Accounts_Payable_(AA)2"/>
      <sheetName val="TBCons_KMB042"/>
      <sheetName val="AR_EXPORT2"/>
      <sheetName val="1721-A1_(terbaru)2"/>
      <sheetName val="Q_12"/>
      <sheetName val="V_D_5-22"/>
      <sheetName val="Location_Details__2_2"/>
      <sheetName val="REF.ONLY"/>
      <sheetName val="Link"/>
      <sheetName val="Database"/>
      <sheetName val="DetailedHelp"/>
      <sheetName val="Disclaimer"/>
      <sheetName val="Main Menu"/>
      <sheetName val="Chart"/>
      <sheetName val="Schedule Contract &amp; SILO"/>
      <sheetName val="Assumptions"/>
      <sheetName val="Sales and Collections"/>
      <sheetName val="Cost of Sales"/>
      <sheetName val="Operating Expenses "/>
      <sheetName val="Headcount"/>
      <sheetName val="Capital"/>
      <sheetName val="Loans"/>
      <sheetName val="Cash"/>
      <sheetName val="Consolidated_Forecast"/>
      <sheetName val="Est. Income By Rig"/>
      <sheetName val="Loan1"/>
      <sheetName val="Loan2"/>
      <sheetName val="Leasing TA Duri"/>
      <sheetName val="G&amp;A"/>
      <sheetName val="Transport"/>
      <sheetName val="Rental"/>
      <sheetName val="TA Jakarta"/>
      <sheetName val="HES"/>
      <sheetName val="HRD"/>
      <sheetName val="Capex"/>
      <sheetName val="Breakdown Cost-Well Control"/>
      <sheetName val="P &amp; L 1st-Invst-Well Control"/>
      <sheetName val="Asset TA"/>
      <sheetName val="BdgtAsset&amp;Inv"/>
      <sheetName val="Detail COGS"/>
      <sheetName val="United Kingdom"/>
      <sheetName val="Jrnl_Kas"/>
      <sheetName val="23"/>
      <sheetName val="combined"/>
      <sheetName val="WACC"/>
      <sheetName val="Cover-01"/>
      <sheetName val="Equity"/>
      <sheetName val="RE reconciliation"/>
      <sheetName val="1200.20"/>
      <sheetName val="WACC_VDF"/>
      <sheetName val="fr BS"/>
      <sheetName val="HAS04RND"/>
      <sheetName val="P&amp;L Adjustment"/>
      <sheetName val="2005"/>
      <sheetName val="populasi"/>
      <sheetName val="DataValidation"/>
      <sheetName val="CODESS"/>
      <sheetName val="aktdit(WP)"/>
      <sheetName val="6"/>
      <sheetName val="PAJE-2007"/>
      <sheetName val="TB"/>
      <sheetName val="Combined FA"/>
      <sheetName val="CM Tgl"/>
      <sheetName val="NMN"/>
      <sheetName val="SBM"/>
      <sheetName val="GBSM"/>
      <sheetName val="Meka"/>
      <sheetName val="NTM"/>
      <sheetName val="CC.1"/>
      <sheetName val="CC.2"/>
      <sheetName val="CC.3"/>
      <sheetName val="Income Statement"/>
      <sheetName val="Account Code"/>
      <sheetName val="SUM (2)"/>
      <sheetName val="MRC1"/>
      <sheetName val="uu13"/>
      <sheetName val="tarip"/>
      <sheetName val="Jurnal"/>
      <sheetName val="AR Karyawan"/>
      <sheetName val="Workshop Tools"/>
      <sheetName val="FE-1770-I"/>
      <sheetName val="FE-1770.P1"/>
      <sheetName val="FE-1770-II"/>
      <sheetName val="1771-I2_x005f_x005f_x005f_x0000__x005f_x005f_x000"/>
      <sheetName val="Drivers"/>
      <sheetName val="Tankers"/>
      <sheetName val="Sources"/>
      <sheetName val="Exc. Rate"/>
      <sheetName val="Bal.Sheet"/>
      <sheetName val="OpTrack"/>
      <sheetName val="VAT OUT GL"/>
      <sheetName val="Table"/>
      <sheetName val="CFWork"/>
      <sheetName val="E-9.3(PBC)"/>
      <sheetName val="@GeneralInfo"/>
      <sheetName val="COST"/>
      <sheetName val="P&amp;L"/>
      <sheetName val="trf 7 jht"/>
      <sheetName val="Details"/>
      <sheetName val="Flash var."/>
      <sheetName val="960.1123.03cleared"/>
      <sheetName val="SE-C"/>
      <sheetName val="2.Gaji-Bag"/>
      <sheetName val="Information"/>
      <sheetName val="S e p"/>
      <sheetName val="M a y"/>
      <sheetName val="J u l"/>
      <sheetName val="N o v"/>
      <sheetName val="O c t"/>
      <sheetName val="M a r"/>
      <sheetName val="F e b"/>
      <sheetName val="J a n"/>
      <sheetName val="00 received in 01"/>
      <sheetName val="A p r"/>
      <sheetName val="A u g"/>
      <sheetName val="WWb"/>
      <sheetName val="PEMBELIAN-05"/>
      <sheetName val="bdrl-usg"/>
      <sheetName val="PEMBELIAN-11"/>
      <sheetName val="Per GL J a n"/>
      <sheetName val="EXC-R2004"/>
      <sheetName val="REV_1702"/>
      <sheetName val="Marshal-SPT"/>
      <sheetName val="Schedule-TB"/>
      <sheetName val="Lamp-14(Manajemen)"/>
      <sheetName val="PC-1"/>
      <sheetName val="UsulPnn"/>
      <sheetName val="ESTIMASI MITRA"/>
      <sheetName val="SE"/>
      <sheetName val="Table and Names"/>
      <sheetName val="console"/>
      <sheetName val="Breakevn"/>
      <sheetName val="part"/>
      <sheetName val="Tab.Daten"/>
      <sheetName val="CMA Addition"/>
      <sheetName val="Machinery"/>
      <sheetName val="1771-I2"/>
      <sheetName val="1771-I2__"/>
      <sheetName val="OT_August__Drmx__082"/>
      <sheetName val="DATA_SLIP2"/>
      <sheetName val="(ABS)_JUL-AGST'072"/>
      <sheetName val="I-PPh_Final2"/>
      <sheetName val="PENJ_NERACA1"/>
      <sheetName val="dtxl"/>
      <sheetName val="JSB"/>
      <sheetName val="KODJA"/>
      <sheetName val="Overall _4_"/>
      <sheetName val="Overall _2_"/>
      <sheetName val="nto71"/>
      <sheetName val="Cruser Sp71"/>
      <sheetName val="KHUSUS BRAVO II"/>
      <sheetName val="upload"/>
      <sheetName val="Petrosea"/>
      <sheetName val="kriteria"/>
      <sheetName val="EBITRECS"/>
      <sheetName val="Data_Cust (2)"/>
      <sheetName val="Data23"/>
      <sheetName val="Data26"/>
      <sheetName val="LIST"/>
      <sheetName val="IS"/>
      <sheetName val="N.3"/>
      <sheetName val="4.1 Placement w.o.b"/>
      <sheetName val="OFFICE"/>
      <sheetName val="SAP-JKT"/>
      <sheetName val="Kewajiban Lainnya"/>
      <sheetName val="BD"/>
      <sheetName val="J"/>
      <sheetName val="General Info"/>
      <sheetName val="Trial"/>
      <sheetName val="ACTIVE EMP SHARP"/>
      <sheetName val="_REF"/>
      <sheetName val="Val_Ind"/>
      <sheetName val="Val_Mean"/>
      <sheetName val="Mult_Decrement"/>
      <sheetName val="Val_Result"/>
      <sheetName val="Plan_Rules"/>
      <sheetName val="FJT"/>
      <sheetName val="Deferred Rev"/>
      <sheetName val="Biaya"/>
      <sheetName val="A. Data Permintaan Produk"/>
      <sheetName val="C. Data Faktur "/>
      <sheetName val="Data Kalender"/>
      <sheetName val="M. Data Biaya Kirim"/>
      <sheetName val="PEMAKAIAN PAKAN &amp; OBAT"/>
      <sheetName val="Contracts"/>
      <sheetName val="WACC-Temp 2003"/>
      <sheetName val="Curve"/>
      <sheetName val="Wtr &amp; Dist"/>
      <sheetName val="Power plant"/>
      <sheetName val="Down Payment Invoice"/>
      <sheetName val=" Posting"/>
      <sheetName val="PB(B)"/>
      <sheetName val=" INCOME STATEMENT"/>
      <sheetName val="Pivot"/>
      <sheetName val="Lookups"/>
      <sheetName val="ING"/>
      <sheetName val="Anciliary Revenues"/>
      <sheetName val="FI 30 Jun'06"/>
      <sheetName val="Vol_Pd_Tot"/>
      <sheetName val="WI"/>
      <sheetName val="tr"/>
      <sheetName val="United_Kingdom"/>
      <sheetName val="RE_reconciliation"/>
      <sheetName val="Main_Menu"/>
      <sheetName val="Schedule_Contract_&amp;_SILO"/>
      <sheetName val="Sales_and_Collections"/>
      <sheetName val="Cost_of_Sales"/>
      <sheetName val="Operating_Expenses_"/>
      <sheetName val="Est__Income_By_Rig"/>
      <sheetName val="Leasing_TA_Duri"/>
      <sheetName val="TA_Jakarta"/>
      <sheetName val="Breakdown_Cost-Well_Control"/>
      <sheetName val="P_&amp;_L_1st-Invst-Well_Control"/>
      <sheetName val="Asset_TA"/>
      <sheetName val="Detail_COGS"/>
      <sheetName val="CM_Tgl"/>
      <sheetName val="1200_20"/>
      <sheetName val="Combined_FA"/>
      <sheetName val="REF_ONLY"/>
      <sheetName val="Workshop_Tools"/>
      <sheetName val="FE-1770_P1"/>
      <sheetName val="Flash_var_"/>
      <sheetName val="960_1123_03cleared"/>
      <sheetName val="Exc__Rate"/>
      <sheetName val="DATA FORWARDER"/>
      <sheetName val="Feb Audited"/>
      <sheetName val="P &amp; L"/>
      <sheetName val="WBS2"/>
      <sheetName val="Permanent_info4"/>
      <sheetName val="details_fiscal_adjustments4"/>
      <sheetName val="Sum_empcost4"/>
      <sheetName val="FA_Movement_IBIC4"/>
      <sheetName val="fiscal_depr(E)4"/>
      <sheetName val="Journal_Template3"/>
      <sheetName val="NO_FAKTUR3"/>
      <sheetName val="Notes_to_BS3"/>
      <sheetName val="Trial_Bal3"/>
      <sheetName val="1998_CITR3"/>
      <sheetName val="Client_Aje3"/>
      <sheetName val="Accrued_(ckrg)3"/>
      <sheetName val="WIP_DETAIL_(GL_VS_NMP)3"/>
      <sheetName val="Gaikindo_Report3"/>
      <sheetName val="Data_Sheet3"/>
      <sheetName val="NY_ADMIN4"/>
      <sheetName val="Mei_20074"/>
      <sheetName val="FA_FISKAL4"/>
      <sheetName val="Mutasi_Final3"/>
      <sheetName val="FE-1771$_P13"/>
      <sheetName val="Other_charges_(income)3"/>
      <sheetName val="RWP_333"/>
      <sheetName val="WK_Local3"/>
      <sheetName val="FA_Movement3"/>
      <sheetName val="Detail_Lead3"/>
      <sheetName val="sep_ST3"/>
      <sheetName val="C1_NOV3"/>
      <sheetName val="Horizon_Cost_Saves_Pkg3"/>
      <sheetName val="P&amp;L_INPUT3"/>
      <sheetName val="jan_book3"/>
      <sheetName val="OthAsset_roll3"/>
      <sheetName val="PROD_FRY-MONODON3"/>
      <sheetName val="Accounts_Payable_(AA)3"/>
      <sheetName val="Ref-As_Is_GL_acc3"/>
      <sheetName val="AR_EXPORT3"/>
      <sheetName val="Location_Details__2_3"/>
      <sheetName val="Portofolio_Trading3"/>
      <sheetName val="APAC_Q1FY09_-_Oracle3"/>
      <sheetName val="cost_recovery3"/>
      <sheetName val="Phasing_by_Month3"/>
      <sheetName val="Cost_Input_Sheet3"/>
      <sheetName val="TBCons_KMB043"/>
      <sheetName val="1721-A1_(terbaru)3"/>
      <sheetName val="Q_13"/>
      <sheetName val="Input_Sheet3"/>
      <sheetName val="V_D_5-23"/>
      <sheetName val="N_100_F_Lead"/>
      <sheetName val="WP_IC_Exp_January_2010"/>
      <sheetName val="New_format_sales"/>
      <sheetName val="fr_BS"/>
      <sheetName val="P&amp;L_Adjustment"/>
      <sheetName val="Pg2"/>
      <sheetName val="Factors"/>
      <sheetName val="Project Summary"/>
      <sheetName val="Batam"/>
      <sheetName val="ParData"/>
      <sheetName val="CASH_FLOW1"/>
      <sheetName val="bill_qty1"/>
      <sheetName val="Invoice_Cross_Reference1"/>
      <sheetName val="Spec_221041"/>
      <sheetName val="Overall__4_"/>
      <sheetName val="Overall__2_"/>
      <sheetName val="Cruser_Sp71"/>
      <sheetName val="Down_Payment_Invoice"/>
      <sheetName val="Depreciation__schedule4"/>
      <sheetName val="Penyusutan_(2)4"/>
      <sheetName val="disposal_assets4"/>
      <sheetName val="data_wp4"/>
      <sheetName val="provision_(3)4"/>
      <sheetName val="Recon-Art_214"/>
      <sheetName val="FA-gainloss_(2)4"/>
      <sheetName val="fiscal_corr4"/>
      <sheetName val="1771_24"/>
      <sheetName val="1771_2(E)4"/>
      <sheetName val="Depr-Comp_(2)4"/>
      <sheetName val="Marshal_(3)4"/>
      <sheetName val="Marshal_(2)4"/>
      <sheetName val="provision_(2)4"/>
      <sheetName val="fiscal_corr_(3)4"/>
      <sheetName val="fiscal_corr_(2)4"/>
      <sheetName val="CostRecovery_-_JV4"/>
      <sheetName val="PENJ_NERACA2"/>
      <sheetName val="bill_qty2"/>
      <sheetName val="CASH_FLOW2"/>
      <sheetName val="Invoice_Cross_Reference2"/>
      <sheetName val="Spec_221042"/>
      <sheetName val="Input__EAST1"/>
      <sheetName val="Simple_Coff_1"/>
      <sheetName val="Overall__4_1"/>
      <sheetName val="Overall__2_1"/>
      <sheetName val="Cruser_Sp711"/>
      <sheetName val="Pnrmanent_info1"/>
      <sheetName val="Down_Payment_Invoice1"/>
      <sheetName val="REF_ONLY1"/>
      <sheetName val="PA"/>
      <sheetName val="Lists"/>
      <sheetName val="Donat"/>
      <sheetName val="Demand projections"/>
      <sheetName val="Coverage calcs"/>
      <sheetName val="Constants"/>
      <sheetName val="Rooms"/>
      <sheetName val="trf_multiple_dnrks1"/>
      <sheetName val="Table_51"/>
      <sheetName val="TAX_LIST2"/>
      <sheetName val="MAP_BS1"/>
      <sheetName val="_WP_SPT_2012_-_23_04_2013_xlsx1"/>
      <sheetName val="SUMMARY_20011"/>
      <sheetName val="New_format_sales1"/>
      <sheetName val="TBC05_Net1"/>
      <sheetName val="1200_201"/>
      <sheetName val="CC_11"/>
      <sheetName val="CC_21"/>
      <sheetName val="CC_31"/>
      <sheetName val="United_Kingdom1"/>
      <sheetName val="RE_reconciliation1"/>
      <sheetName val="LE767_GLOBAL_CHECKLIST_updated1"/>
      <sheetName val="PO_&amp;_TL_Market_Specific1"/>
      <sheetName val="Issue_Sheet1"/>
      <sheetName val="I__SAP_Screen1"/>
      <sheetName val="II__OTR_-_BAS_G11"/>
      <sheetName val="III__AR_Recon1"/>
      <sheetName val="IV__AR1"/>
      <sheetName val="V_Zero_rated1"/>
      <sheetName val="VI__IC_Recon_828_to_22131"/>
      <sheetName val="IC_Recon_800-22131"/>
      <sheetName val="Capital_Purchases_BAS1"/>
      <sheetName val="VII__AP_BAS_G111"/>
      <sheetName val="VIII__KN_Rec1"/>
      <sheetName val="IX_ITR1"/>
      <sheetName val="X__120410011"/>
      <sheetName val="XI__Cust_Output_GST1"/>
      <sheetName val="XII_Vend_Input_GST1"/>
      <sheetName val="å's_=1"/>
      <sheetName val="N_100_F_Lead1"/>
      <sheetName val="WP_IC_Exp_January_20101"/>
      <sheetName val="fr_BS1"/>
      <sheetName val="P&amp;L_Adjustment1"/>
      <sheetName val="Main_Menu1"/>
      <sheetName val="Schedule_Contract_&amp;_SILO1"/>
      <sheetName val="Sales_and_Collections1"/>
      <sheetName val="Cost_of_Sales1"/>
      <sheetName val="Operating_Expenses_1"/>
      <sheetName val="Est__Income_By_Rig1"/>
      <sheetName val="Leasing_TA_Duri1"/>
      <sheetName val="TA_Jakarta1"/>
      <sheetName val="Breakdown_Cost-Well_Control1"/>
      <sheetName val="P_&amp;_L_1st-Invst-Well_Control1"/>
      <sheetName val="Asset_TA1"/>
      <sheetName val="Detail_COGS1"/>
      <sheetName val="CM_Tgl1"/>
      <sheetName val="Combined_FA1"/>
      <sheetName val="CC_1"/>
      <sheetName val="CC_2"/>
      <sheetName val="CC_3"/>
      <sheetName val="Permanent_info5"/>
      <sheetName val="details_fiscal_adjustments5"/>
      <sheetName val="Sum_empcost5"/>
      <sheetName val="Trial_Bal4"/>
      <sheetName val="Notes_to_BS4"/>
      <sheetName val="1998_CITR4"/>
      <sheetName val="Client_Aje4"/>
      <sheetName val="Journal_Template4"/>
      <sheetName val="NO_FAKTUR4"/>
      <sheetName val="Gaikindo_Report4"/>
      <sheetName val="Other_charges_(income)4"/>
      <sheetName val="trf_multiple_dnrks2"/>
      <sheetName val="Table_52"/>
      <sheetName val="TAX_LIST3"/>
      <sheetName val="MAP_BS2"/>
      <sheetName val="_WP_SPT_2012_-_23_04_2013_xlsx2"/>
      <sheetName val="SUMMARY_20012"/>
      <sheetName val="New_format_sales2"/>
      <sheetName val="TBC05_Net2"/>
      <sheetName val="Pnrmanent_info2"/>
      <sheetName val="Input__EAST2"/>
      <sheetName val="Simple_Coff_2"/>
      <sheetName val="1200_202"/>
      <sheetName val="CC_12"/>
      <sheetName val="CC_22"/>
      <sheetName val="CC_32"/>
      <sheetName val="United_Kingdom2"/>
      <sheetName val="RE_reconciliation2"/>
      <sheetName val="LE767_GLOBAL_CHECKLIST_updated2"/>
      <sheetName val="PO_&amp;_TL_Market_Specific2"/>
      <sheetName val="Issue_Sheet2"/>
      <sheetName val="I__SAP_Screen2"/>
      <sheetName val="II__OTR_-_BAS_G12"/>
      <sheetName val="III__AR_Recon2"/>
      <sheetName val="IV__AR2"/>
      <sheetName val="V_Zero_rated2"/>
      <sheetName val="VI__IC_Recon_828_to_22132"/>
      <sheetName val="IC_Recon_800-22132"/>
      <sheetName val="Capital_Purchases_BAS2"/>
      <sheetName val="VII__AP_BAS_G112"/>
      <sheetName val="VIII__KN_Rec2"/>
      <sheetName val="IX_ITR2"/>
      <sheetName val="X__120410012"/>
      <sheetName val="XI__Cust_Output_GST2"/>
      <sheetName val="XII_Vend_Input_GST2"/>
      <sheetName val="å's_=2"/>
      <sheetName val="N_100_F_Lead2"/>
      <sheetName val="WP_IC_Exp_January_20102"/>
      <sheetName val="fr_BS2"/>
      <sheetName val="P&amp;L_Adjustment2"/>
      <sheetName val="Main_Menu2"/>
      <sheetName val="Schedule_Contract_&amp;_SILO2"/>
      <sheetName val="Sales_and_Collections2"/>
      <sheetName val="Cost_of_Sales2"/>
      <sheetName val="Operating_Expenses_2"/>
      <sheetName val="Est__Income_By_Rig2"/>
      <sheetName val="Leasing_TA_Duri2"/>
      <sheetName val="TA_Jakarta2"/>
      <sheetName val="Breakdown_Cost-Well_Control2"/>
      <sheetName val="P_&amp;_L_1st-Invst-Well_Control2"/>
      <sheetName val="Asset_TA2"/>
      <sheetName val="Detail_COGS2"/>
      <sheetName val="CM_Tgl2"/>
      <sheetName val="Combined_FA2"/>
      <sheetName val="Permanent_info6"/>
      <sheetName val="details_fiscal_adjustments6"/>
      <sheetName val="Sum_empcost6"/>
      <sheetName val="Data_Sheet4"/>
      <sheetName val="Trial_Bal5"/>
      <sheetName val="Notes_to_BS5"/>
      <sheetName val="Mutasi_Final4"/>
      <sheetName val="fiscal_depr(E)5"/>
      <sheetName val="1998_CITR5"/>
      <sheetName val="FA_Movement_IBIC5"/>
      <sheetName val="Client_Aje5"/>
      <sheetName val="Journal_Template5"/>
      <sheetName val="WIP_DETAIL_(GL_VS_NMP)4"/>
      <sheetName val="NO_FAKTUR5"/>
      <sheetName val="Gaikindo_Report5"/>
      <sheetName val="FA_Movement4"/>
      <sheetName val="Other_charges_(income)5"/>
      <sheetName val="Accrued_(ckrg)4"/>
      <sheetName val="trf_multiple_dnrks3"/>
      <sheetName val="Table_53"/>
      <sheetName val="TAX_LIST4"/>
      <sheetName val="MAP_BS3"/>
      <sheetName val="_WP_SPT_2012_-_23_04_2013_xlsx3"/>
      <sheetName val="SUMMARY_20013"/>
      <sheetName val="New_format_sales3"/>
      <sheetName val="TBC05_Net3"/>
      <sheetName val="PENJ_NERACA3"/>
      <sheetName val="CASH_FLOW3"/>
      <sheetName val="Pnrmanent_info3"/>
      <sheetName val="Input__EAST3"/>
      <sheetName val="bill_qty3"/>
      <sheetName val="Simple_Coff_3"/>
      <sheetName val="I-PPh_Final3"/>
      <sheetName val="OT_August__Drmx__083"/>
      <sheetName val="DATA_SLIP3"/>
      <sheetName val="1200_203"/>
      <sheetName val="CC_13"/>
      <sheetName val="CC_23"/>
      <sheetName val="CC_33"/>
      <sheetName val="United_Kingdom3"/>
      <sheetName val="RE_reconciliation3"/>
      <sheetName val="LE767_GLOBAL_CHECKLIST_updated3"/>
      <sheetName val="PO_&amp;_TL_Market_Specific3"/>
      <sheetName val="Issue_Sheet3"/>
      <sheetName val="I__SAP_Screen3"/>
      <sheetName val="II__OTR_-_BAS_G13"/>
      <sheetName val="III__AR_Recon3"/>
      <sheetName val="IV__AR3"/>
      <sheetName val="V_Zero_rated3"/>
      <sheetName val="VI__IC_Recon_828_to_22133"/>
      <sheetName val="IC_Recon_800-22133"/>
      <sheetName val="Capital_Purchases_BAS3"/>
      <sheetName val="VII__AP_BAS_G113"/>
      <sheetName val="VIII__KN_Rec3"/>
      <sheetName val="IX_ITR3"/>
      <sheetName val="X__120410013"/>
      <sheetName val="XI__Cust_Output_GST3"/>
      <sheetName val="XII_Vend_Input_GST3"/>
      <sheetName val="å's_=3"/>
      <sheetName val="Invoice_Cross_Reference3"/>
      <sheetName val="Spec_221043"/>
      <sheetName val="N_100_F_Lead3"/>
      <sheetName val="WP_IC_Exp_January_20103"/>
      <sheetName val="fr_BS3"/>
      <sheetName val="P&amp;L_Adjustment3"/>
      <sheetName val="Main_Menu3"/>
      <sheetName val="Schedule_Contract_&amp;_SILO3"/>
      <sheetName val="Sales_and_Collections3"/>
      <sheetName val="Cost_of_Sales3"/>
      <sheetName val="Operating_Expenses_3"/>
      <sheetName val="Est__Income_By_Rig3"/>
      <sheetName val="Leasing_TA_Duri3"/>
      <sheetName val="TA_Jakarta3"/>
      <sheetName val="Breakdown_Cost-Well_Control3"/>
      <sheetName val="P_&amp;_L_1st-Invst-Well_Control3"/>
      <sheetName val="Asset_TA3"/>
      <sheetName val="Detail_COGS3"/>
      <sheetName val="CM_Tgl3"/>
      <sheetName val="Combined_FA3"/>
      <sheetName val="Permanent_info9"/>
      <sheetName val="details_fiscal_adjustments9"/>
      <sheetName val="Sum_empcost9"/>
      <sheetName val="Data_Sheet7"/>
      <sheetName val="Trial_Bal8"/>
      <sheetName val="Notes_to_BS8"/>
      <sheetName val="Mutasi_Final7"/>
      <sheetName val="fiscal_depr(E)8"/>
      <sheetName val="1998_CITR8"/>
      <sheetName val="NY_ADMIN7"/>
      <sheetName val="Mei_20077"/>
      <sheetName val="FA_Movement_IBIC8"/>
      <sheetName val="Client_Aje8"/>
      <sheetName val="Journal_Template8"/>
      <sheetName val="WIP_DETAIL_(GL_VS_NMP)7"/>
      <sheetName val="NO_FAKTUR8"/>
      <sheetName val="Gaikindo_Report8"/>
      <sheetName val="data_wp7"/>
      <sheetName val="Accounts_Payable_(AA)6"/>
      <sheetName val="1721-A1_(terbaru)6"/>
      <sheetName val="FA_Movement7"/>
      <sheetName val="Other_charges_(income)8"/>
      <sheetName val="WK_Local6"/>
      <sheetName val="FA_FISKAL7"/>
      <sheetName val="Accrued_(ckrg)7"/>
      <sheetName val="PROD_FRY-MONODON6"/>
      <sheetName val="TBCons_KMB046"/>
      <sheetName val="FE-1771$_P16"/>
      <sheetName val="RWP_336"/>
      <sheetName val="sep_ST6"/>
      <sheetName val="trf_multiple_dnrks6"/>
      <sheetName val="Q_16"/>
      <sheetName val="Horizon_Cost_Saves_Pkg6"/>
      <sheetName val="cost_recovery6"/>
      <sheetName val="Detail_Lead6"/>
      <sheetName val="Phasing_by_Month6"/>
      <sheetName val="Cost_Input_Sheet6"/>
      <sheetName val="C1_NOV6"/>
      <sheetName val="P&amp;L_INPUT6"/>
      <sheetName val="Portofolio_Trading6"/>
      <sheetName val="APAC_Q1FY09_-_Oracle6"/>
      <sheetName val="jan_book6"/>
      <sheetName val="Ref-As_Is_GL_acc6"/>
      <sheetName val="OthAsset_roll6"/>
      <sheetName val="Input_Sheet6"/>
      <sheetName val="Table_56"/>
      <sheetName val="TAX_LIST7"/>
      <sheetName val="Location_Details__2_6"/>
      <sheetName val="AR_EXPORT6"/>
      <sheetName val="MAP_BS6"/>
      <sheetName val="_WP_SPT_2012_-_23_04_2013_xlsx6"/>
      <sheetName val="SUMMARY_20016"/>
      <sheetName val="New_format_sales6"/>
      <sheetName val="TBC05_Net6"/>
      <sheetName val="Depreciation__schedule7"/>
      <sheetName val="Penyusutan_(2)7"/>
      <sheetName val="disposal_assets7"/>
      <sheetName val="provision_(3)7"/>
      <sheetName val="Recon-Art_217"/>
      <sheetName val="FA-gainloss_(2)7"/>
      <sheetName val="fiscal_corr7"/>
      <sheetName val="1771_27"/>
      <sheetName val="1771_2(E)7"/>
      <sheetName val="Depr-Comp_(2)7"/>
      <sheetName val="Marshal_(3)7"/>
      <sheetName val="Marshal_(2)7"/>
      <sheetName val="provision_(2)7"/>
      <sheetName val="fiscal_corr_(3)7"/>
      <sheetName val="fiscal_corr_(2)7"/>
      <sheetName val="CostRecovery_-_JV7"/>
      <sheetName val="PENJ_NERACA6"/>
      <sheetName val="CASH_FLOW6"/>
      <sheetName val="Pnrmanent_info6"/>
      <sheetName val="Input__EAST6"/>
      <sheetName val="bill_qty6"/>
      <sheetName val="Simple_Coff_6"/>
      <sheetName val="I-PPh_Final6"/>
      <sheetName val="OT_August__Drmx__086"/>
      <sheetName val="DATA_SLIP6"/>
      <sheetName val="1200_206"/>
      <sheetName val="CC_16"/>
      <sheetName val="CC_26"/>
      <sheetName val="CC_36"/>
      <sheetName val="United_Kingdom6"/>
      <sheetName val="RE_reconciliation6"/>
      <sheetName val="V_D_5-26"/>
      <sheetName val="LE767_GLOBAL_CHECKLIST_updated6"/>
      <sheetName val="PO_&amp;_TL_Market_Specific6"/>
      <sheetName val="Issue_Sheet6"/>
      <sheetName val="I__SAP_Screen6"/>
      <sheetName val="II__OTR_-_BAS_G16"/>
      <sheetName val="III__AR_Recon6"/>
      <sheetName val="IV__AR6"/>
      <sheetName val="V_Zero_rated6"/>
      <sheetName val="VI__IC_Recon_828_to_22136"/>
      <sheetName val="IC_Recon_800-22136"/>
      <sheetName val="Capital_Purchases_BAS6"/>
      <sheetName val="VII__AP_BAS_G116"/>
      <sheetName val="VIII__KN_Rec6"/>
      <sheetName val="IX_ITR6"/>
      <sheetName val="X__120410016"/>
      <sheetName val="XI__Cust_Output_GST6"/>
      <sheetName val="XII_Vend_Input_GST6"/>
      <sheetName val="å's_=6"/>
      <sheetName val="Invoice_Cross_Reference6"/>
      <sheetName val="Spec_221046"/>
      <sheetName val="N_100_F_Lead6"/>
      <sheetName val="WP_IC_Exp_January_20106"/>
      <sheetName val="fr_BS6"/>
      <sheetName val="P&amp;L_Adjustment6"/>
      <sheetName val="Main_Menu6"/>
      <sheetName val="Schedule_Contract_&amp;_SILO6"/>
      <sheetName val="Sales_and_Collections6"/>
      <sheetName val="Cost_of_Sales6"/>
      <sheetName val="Operating_Expenses_6"/>
      <sheetName val="Est__Income_By_Rig6"/>
      <sheetName val="Leasing_TA_Duri6"/>
      <sheetName val="TA_Jakarta6"/>
      <sheetName val="Breakdown_Cost-Well_Control6"/>
      <sheetName val="P_&amp;_L_1st-Invst-Well_Control6"/>
      <sheetName val="Asset_TA6"/>
      <sheetName val="Detail_COGS6"/>
      <sheetName val="CM_Tgl6"/>
      <sheetName val="Combined_FA6"/>
      <sheetName val="Permanent_info7"/>
      <sheetName val="details_fiscal_adjustments7"/>
      <sheetName val="Sum_empcost7"/>
      <sheetName val="Data_Sheet5"/>
      <sheetName val="Trial_Bal6"/>
      <sheetName val="Notes_to_BS6"/>
      <sheetName val="Mutasi_Final5"/>
      <sheetName val="fiscal_depr(E)6"/>
      <sheetName val="1998_CITR6"/>
      <sheetName val="NY_ADMIN5"/>
      <sheetName val="Mei_20075"/>
      <sheetName val="FA_Movement_IBIC6"/>
      <sheetName val="Client_Aje6"/>
      <sheetName val="Journal_Template6"/>
      <sheetName val="WIP_DETAIL_(GL_VS_NMP)5"/>
      <sheetName val="NO_FAKTUR6"/>
      <sheetName val="Gaikindo_Report6"/>
      <sheetName val="data_wp5"/>
      <sheetName val="Accounts_Payable_(AA)4"/>
      <sheetName val="1721-A1_(terbaru)4"/>
      <sheetName val="FA_Movement5"/>
      <sheetName val="Other_charges_(income)6"/>
      <sheetName val="WK_Local4"/>
      <sheetName val="FA_FISKAL5"/>
      <sheetName val="Accrued_(ckrg)5"/>
      <sheetName val="PROD_FRY-MONODON4"/>
      <sheetName val="TBCons_KMB044"/>
      <sheetName val="FE-1771$_P14"/>
      <sheetName val="RWP_334"/>
      <sheetName val="sep_ST4"/>
      <sheetName val="trf_multiple_dnrks4"/>
      <sheetName val="Q_14"/>
      <sheetName val="Horizon_Cost_Saves_Pkg4"/>
      <sheetName val="cost_recovery4"/>
      <sheetName val="Detail_Lead4"/>
      <sheetName val="Phasing_by_Month4"/>
      <sheetName val="Cost_Input_Sheet4"/>
      <sheetName val="C1_NOV4"/>
      <sheetName val="P&amp;L_INPUT4"/>
      <sheetName val="Portofolio_Trading4"/>
      <sheetName val="APAC_Q1FY09_-_Oracle4"/>
      <sheetName val="jan_book4"/>
      <sheetName val="Ref-As_Is_GL_acc4"/>
      <sheetName val="OthAsset_roll4"/>
      <sheetName val="Input_Sheet4"/>
      <sheetName val="Table_54"/>
      <sheetName val="TAX_LIST5"/>
      <sheetName val="Location_Details__2_4"/>
      <sheetName val="AR_EXPORT4"/>
      <sheetName val="MAP_BS4"/>
      <sheetName val="_WP_SPT_2012_-_23_04_2013_xlsx4"/>
      <sheetName val="SUMMARY_20014"/>
      <sheetName val="New_format_sales4"/>
      <sheetName val="TBC05_Net4"/>
      <sheetName val="Depreciation__schedule5"/>
      <sheetName val="Penyusutan_(2)5"/>
      <sheetName val="disposal_assets5"/>
      <sheetName val="provision_(3)5"/>
      <sheetName val="Recon-Art_215"/>
      <sheetName val="FA-gainloss_(2)5"/>
      <sheetName val="fiscal_corr5"/>
      <sheetName val="1771_25"/>
      <sheetName val="1771_2(E)5"/>
      <sheetName val="Depr-Comp_(2)5"/>
      <sheetName val="Marshal_(3)5"/>
      <sheetName val="Marshal_(2)5"/>
      <sheetName val="provision_(2)5"/>
      <sheetName val="fiscal_corr_(3)5"/>
      <sheetName val="fiscal_corr_(2)5"/>
      <sheetName val="CostRecovery_-_JV5"/>
      <sheetName val="PENJ_NERACA4"/>
      <sheetName val="CASH_FLOW4"/>
      <sheetName val="Pnrmanent_info4"/>
      <sheetName val="Input__EAST4"/>
      <sheetName val="bill_qty4"/>
      <sheetName val="Simple_Coff_4"/>
      <sheetName val="I-PPh_Final4"/>
      <sheetName val="OT_August__Drmx__084"/>
      <sheetName val="DATA_SLIP4"/>
      <sheetName val="1200_204"/>
      <sheetName val="CC_14"/>
      <sheetName val="CC_24"/>
      <sheetName val="CC_34"/>
      <sheetName val="United_Kingdom4"/>
      <sheetName val="RE_reconciliation4"/>
      <sheetName val="V_D_5-24"/>
      <sheetName val="LE767_GLOBAL_CHECKLIST_updated4"/>
      <sheetName val="PO_&amp;_TL_Market_Specific4"/>
      <sheetName val="Issue_Sheet4"/>
      <sheetName val="I__SAP_Screen4"/>
      <sheetName val="II__OTR_-_BAS_G14"/>
      <sheetName val="III__AR_Recon4"/>
      <sheetName val="IV__AR4"/>
      <sheetName val="V_Zero_rated4"/>
      <sheetName val="VI__IC_Recon_828_to_22134"/>
      <sheetName val="IC_Recon_800-22134"/>
      <sheetName val="Capital_Purchases_BAS4"/>
      <sheetName val="VII__AP_BAS_G114"/>
      <sheetName val="VIII__KN_Rec4"/>
      <sheetName val="IX_ITR4"/>
      <sheetName val="X__120410014"/>
      <sheetName val="XI__Cust_Output_GST4"/>
      <sheetName val="XII_Vend_Input_GST4"/>
      <sheetName val="å's_=4"/>
      <sheetName val="Invoice_Cross_Reference4"/>
      <sheetName val="Spec_221044"/>
      <sheetName val="N_100_F_Lead4"/>
      <sheetName val="WP_IC_Exp_January_20104"/>
      <sheetName val="fr_BS4"/>
      <sheetName val="P&amp;L_Adjustment4"/>
      <sheetName val="Main_Menu4"/>
      <sheetName val="Schedule_Contract_&amp;_SILO4"/>
      <sheetName val="Sales_and_Collections4"/>
      <sheetName val="Cost_of_Sales4"/>
      <sheetName val="Operating_Expenses_4"/>
      <sheetName val="Est__Income_By_Rig4"/>
      <sheetName val="Leasing_TA_Duri4"/>
      <sheetName val="TA_Jakarta4"/>
      <sheetName val="Breakdown_Cost-Well_Control4"/>
      <sheetName val="P_&amp;_L_1st-Invst-Well_Control4"/>
      <sheetName val="Asset_TA4"/>
      <sheetName val="Detail_COGS4"/>
      <sheetName val="CM_Tgl4"/>
      <sheetName val="Combined_FA4"/>
      <sheetName val="Permanent_info8"/>
      <sheetName val="details_fiscal_adjustments8"/>
      <sheetName val="Sum_empcost8"/>
      <sheetName val="Data_Sheet6"/>
      <sheetName val="Trial_Bal7"/>
      <sheetName val="Notes_to_BS7"/>
      <sheetName val="Mutasi_Final6"/>
      <sheetName val="fiscal_depr(E)7"/>
      <sheetName val="1998_CITR7"/>
      <sheetName val="NY_ADMIN6"/>
      <sheetName val="Mei_20076"/>
      <sheetName val="FA_Movement_IBIC7"/>
      <sheetName val="Client_Aje7"/>
      <sheetName val="Journal_Template7"/>
      <sheetName val="WIP_DETAIL_(GL_VS_NMP)6"/>
      <sheetName val="NO_FAKTUR7"/>
      <sheetName val="Gaikindo_Report7"/>
      <sheetName val="data_wp6"/>
      <sheetName val="Accounts_Payable_(AA)5"/>
      <sheetName val="1721-A1_(terbaru)5"/>
      <sheetName val="FA_Movement6"/>
      <sheetName val="Other_charges_(income)7"/>
      <sheetName val="WK_Local5"/>
      <sheetName val="FA_FISKAL6"/>
      <sheetName val="Accrued_(ckrg)6"/>
      <sheetName val="PROD_FRY-MONODON5"/>
      <sheetName val="TBCons_KMB045"/>
      <sheetName val="FE-1771$_P15"/>
      <sheetName val="RWP_335"/>
      <sheetName val="sep_ST5"/>
      <sheetName val="trf_multiple_dnrks5"/>
      <sheetName val="Q_15"/>
      <sheetName val="Horizon_Cost_Saves_Pkg5"/>
      <sheetName val="cost_recovery5"/>
      <sheetName val="Detail_Lead5"/>
      <sheetName val="Phasing_by_Month5"/>
      <sheetName val="Cost_Input_Sheet5"/>
      <sheetName val="C1_NOV5"/>
      <sheetName val="P&amp;L_INPUT5"/>
      <sheetName val="Portofolio_Trading5"/>
      <sheetName val="APAC_Q1FY09_-_Oracle5"/>
      <sheetName val="jan_book5"/>
      <sheetName val="Ref-As_Is_GL_acc5"/>
      <sheetName val="OthAsset_roll5"/>
      <sheetName val="Input_Sheet5"/>
      <sheetName val="Table_55"/>
      <sheetName val="TAX_LIST6"/>
      <sheetName val="Location_Details__2_5"/>
      <sheetName val="AR_EXPORT5"/>
      <sheetName val="MAP_BS5"/>
      <sheetName val="_WP_SPT_2012_-_23_04_2013_xlsx5"/>
      <sheetName val="SUMMARY_20015"/>
      <sheetName val="New_format_sales5"/>
      <sheetName val="TBC05_Net5"/>
      <sheetName val="Depreciation__schedule6"/>
      <sheetName val="Penyusutan_(2)6"/>
      <sheetName val="disposal_assets6"/>
      <sheetName val="provision_(3)6"/>
      <sheetName val="Recon-Art_216"/>
      <sheetName val="FA-gainloss_(2)6"/>
      <sheetName val="fiscal_corr6"/>
      <sheetName val="1771_26"/>
      <sheetName val="1771_2(E)6"/>
      <sheetName val="Depr-Comp_(2)6"/>
      <sheetName val="Marshal_(3)6"/>
      <sheetName val="Marshal_(2)6"/>
      <sheetName val="provision_(2)6"/>
      <sheetName val="fiscal_corr_(3)6"/>
      <sheetName val="fiscal_corr_(2)6"/>
      <sheetName val="CostRecovery_-_JV6"/>
      <sheetName val="PENJ_NERACA5"/>
      <sheetName val="CASH_FLOW5"/>
      <sheetName val="Pnrmanent_info5"/>
      <sheetName val="Input__EAST5"/>
      <sheetName val="bill_qty5"/>
      <sheetName val="Simple_Coff_5"/>
      <sheetName val="I-PPh_Final5"/>
      <sheetName val="OT_August__Drmx__085"/>
      <sheetName val="DATA_SLIP5"/>
      <sheetName val="1200_205"/>
      <sheetName val="CC_15"/>
      <sheetName val="CC_25"/>
      <sheetName val="CC_35"/>
      <sheetName val="United_Kingdom5"/>
      <sheetName val="RE_reconciliation5"/>
      <sheetName val="V_D_5-25"/>
      <sheetName val="LE767_GLOBAL_CHECKLIST_updated5"/>
      <sheetName val="PO_&amp;_TL_Market_Specific5"/>
      <sheetName val="Issue_Sheet5"/>
      <sheetName val="I__SAP_Screen5"/>
      <sheetName val="II__OTR_-_BAS_G15"/>
      <sheetName val="III__AR_Recon5"/>
      <sheetName val="IV__AR5"/>
      <sheetName val="V_Zero_rated5"/>
      <sheetName val="VI__IC_Recon_828_to_22135"/>
      <sheetName val="IC_Recon_800-22135"/>
      <sheetName val="Capital_Purchases_BAS5"/>
      <sheetName val="VII__AP_BAS_G115"/>
      <sheetName val="VIII__KN_Rec5"/>
      <sheetName val="IX_ITR5"/>
      <sheetName val="X__120410015"/>
      <sheetName val="XI__Cust_Output_GST5"/>
      <sheetName val="XII_Vend_Input_GST5"/>
      <sheetName val="å's_=5"/>
      <sheetName val="Invoice_Cross_Reference5"/>
      <sheetName val="Spec_221045"/>
      <sheetName val="N_100_F_Lead5"/>
      <sheetName val="WP_IC_Exp_January_20105"/>
      <sheetName val="fr_BS5"/>
      <sheetName val="P&amp;L_Adjustment5"/>
      <sheetName val="Main_Menu5"/>
      <sheetName val="Schedule_Contract_&amp;_SILO5"/>
      <sheetName val="Sales_and_Collections5"/>
      <sheetName val="Cost_of_Sales5"/>
      <sheetName val="Operating_Expenses_5"/>
      <sheetName val="Est__Income_By_Rig5"/>
      <sheetName val="Leasing_TA_Duri5"/>
      <sheetName val="TA_Jakarta5"/>
      <sheetName val="Breakdown_Cost-Well_Control5"/>
      <sheetName val="P_&amp;_L_1st-Invst-Well_Control5"/>
      <sheetName val="Asset_TA5"/>
      <sheetName val="Detail_COGS5"/>
      <sheetName val="CM_Tgl5"/>
      <sheetName val="Combined_FA5"/>
      <sheetName val="Permanent_info10"/>
      <sheetName val="details_fiscal_adjustments10"/>
      <sheetName val="Sum_empcost10"/>
      <sheetName val="Data_Sheet8"/>
      <sheetName val="Trial_Bal9"/>
      <sheetName val="Notes_to_BS9"/>
      <sheetName val="Mutasi_Final8"/>
      <sheetName val="fiscal_depr(E)9"/>
      <sheetName val="1998_CITR9"/>
      <sheetName val="NY_ADMIN8"/>
      <sheetName val="Mei_20078"/>
      <sheetName val="FA_Movement_IBIC9"/>
      <sheetName val="Client_Aje9"/>
      <sheetName val="Journal_Template9"/>
      <sheetName val="WIP_DETAIL_(GL_VS_NMP)8"/>
      <sheetName val="NO_FAKTUR9"/>
      <sheetName val="Gaikindo_Report9"/>
      <sheetName val="data_wp8"/>
      <sheetName val="Accounts_Payable_(AA)7"/>
      <sheetName val="1721-A1_(terbaru)7"/>
      <sheetName val="FA_Movement8"/>
      <sheetName val="Other_charges_(income)9"/>
      <sheetName val="WK_Local7"/>
      <sheetName val="FA_FISKAL8"/>
      <sheetName val="Accrued_(ckrg)8"/>
      <sheetName val="PROD_FRY-MONODON7"/>
      <sheetName val="TBCons_KMB047"/>
      <sheetName val="FE-1771$_P17"/>
      <sheetName val="RWP_337"/>
      <sheetName val="sep_ST7"/>
      <sheetName val="trf_multiple_dnrks7"/>
      <sheetName val="Q_17"/>
      <sheetName val="Horizon_Cost_Saves_Pkg7"/>
      <sheetName val="cost_recovery7"/>
      <sheetName val="Detail_Lead7"/>
      <sheetName val="Phasing_by_Month7"/>
      <sheetName val="Cost_Input_Sheet7"/>
      <sheetName val="C1_NOV7"/>
      <sheetName val="P&amp;L_INPUT7"/>
      <sheetName val="Portofolio_Trading7"/>
      <sheetName val="APAC_Q1FY09_-_Oracle7"/>
      <sheetName val="jan_book7"/>
      <sheetName val="Ref-As_Is_GL_acc7"/>
      <sheetName val="OthAsset_roll7"/>
      <sheetName val="Input_Sheet7"/>
      <sheetName val="Table_57"/>
      <sheetName val="TAX_LIST8"/>
      <sheetName val="Location_Details__2_7"/>
      <sheetName val="AR_EXPORT7"/>
      <sheetName val="MAP_BS7"/>
      <sheetName val="_WP_SPT_2012_-_23_04_2013_xlsx7"/>
      <sheetName val="SUMMARY_20017"/>
      <sheetName val="New_format_sales7"/>
      <sheetName val="TBC05_Net7"/>
      <sheetName val="Depreciation__schedule8"/>
      <sheetName val="Penyusutan_(2)8"/>
      <sheetName val="disposal_assets8"/>
      <sheetName val="provision_(3)8"/>
      <sheetName val="Recon-Art_218"/>
      <sheetName val="FA-gainloss_(2)8"/>
      <sheetName val="fiscal_corr8"/>
      <sheetName val="1771_28"/>
      <sheetName val="1771_2(E)8"/>
      <sheetName val="Depr-Comp_(2)8"/>
      <sheetName val="Marshal_(3)8"/>
      <sheetName val="Marshal_(2)8"/>
      <sheetName val="provision_(2)8"/>
      <sheetName val="fiscal_corr_(3)8"/>
      <sheetName val="fiscal_corr_(2)8"/>
      <sheetName val="CostRecovery_-_JV8"/>
      <sheetName val="PENJ_NERACA7"/>
      <sheetName val="CASH_FLOW7"/>
      <sheetName val="Pnrmanent_info7"/>
      <sheetName val="Input__EAST7"/>
      <sheetName val="bill_qty7"/>
      <sheetName val="Simple_Coff_7"/>
      <sheetName val="I-PPh_Final7"/>
      <sheetName val="OT_August__Drmx__087"/>
      <sheetName val="DATA_SLIP7"/>
      <sheetName val="1200_207"/>
      <sheetName val="CC_17"/>
      <sheetName val="CC_27"/>
      <sheetName val="CC_37"/>
      <sheetName val="United_Kingdom7"/>
      <sheetName val="RE_reconciliation7"/>
      <sheetName val="V_D_5-27"/>
      <sheetName val="LE767_GLOBAL_CHECKLIST_updated7"/>
      <sheetName val="PO_&amp;_TL_Market_Specific7"/>
      <sheetName val="Issue_Sheet7"/>
      <sheetName val="I__SAP_Screen7"/>
      <sheetName val="II__OTR_-_BAS_G17"/>
      <sheetName val="III__AR_Recon7"/>
      <sheetName val="IV__AR7"/>
      <sheetName val="V_Zero_rated7"/>
      <sheetName val="VI__IC_Recon_828_to_22137"/>
      <sheetName val="IC_Recon_800-22137"/>
      <sheetName val="Capital_Purchases_BAS7"/>
      <sheetName val="VII__AP_BAS_G117"/>
      <sheetName val="VIII__KN_Rec7"/>
      <sheetName val="IX_ITR7"/>
      <sheetName val="X__120410017"/>
      <sheetName val="XI__Cust_Output_GST7"/>
      <sheetName val="XII_Vend_Input_GST7"/>
      <sheetName val="å's_=7"/>
      <sheetName val="Invoice_Cross_Reference7"/>
      <sheetName val="Spec_221047"/>
      <sheetName val="N_100_F_Lead7"/>
      <sheetName val="WP_IC_Exp_January_20107"/>
      <sheetName val="fr_BS7"/>
      <sheetName val="P&amp;L_Adjustment7"/>
      <sheetName val="Main_Menu7"/>
      <sheetName val="Schedule_Contract_&amp;_SILO7"/>
      <sheetName val="Sales_and_Collections7"/>
      <sheetName val="Cost_of_Sales7"/>
      <sheetName val="Operating_Expenses_7"/>
      <sheetName val="Est__Income_By_Rig7"/>
      <sheetName val="Leasing_TA_Duri7"/>
      <sheetName val="TA_Jakarta7"/>
      <sheetName val="Breakdown_Cost-Well_Control7"/>
      <sheetName val="P_&amp;_L_1st-Invst-Well_Control7"/>
      <sheetName val="Asset_TA7"/>
      <sheetName val="Detail_COGS7"/>
      <sheetName val="CM_Tgl7"/>
      <sheetName val="Combined_FA7"/>
      <sheetName val="Permanent_info11"/>
      <sheetName val="details_fiscal_adjustments11"/>
      <sheetName val="Sum_empcost11"/>
      <sheetName val="Data_Sheet9"/>
      <sheetName val="Trial_Bal10"/>
      <sheetName val="Notes_to_BS10"/>
      <sheetName val="Mutasi_Final9"/>
      <sheetName val="fiscal_depr(E)10"/>
      <sheetName val="1998_CITR10"/>
      <sheetName val="NY_ADMIN9"/>
      <sheetName val="Mei_20079"/>
      <sheetName val="FA_Movement_IBIC10"/>
      <sheetName val="Client_Aje10"/>
      <sheetName val="Journal_Template10"/>
      <sheetName val="WIP_DETAIL_(GL_VS_NMP)9"/>
      <sheetName val="NO_FAKTUR10"/>
      <sheetName val="Gaikindo_Report10"/>
      <sheetName val="data_wp9"/>
      <sheetName val="Accounts_Payable_(AA)8"/>
      <sheetName val="1721-A1_(terbaru)8"/>
      <sheetName val="FA_Movement9"/>
      <sheetName val="Other_charges_(income)10"/>
      <sheetName val="WK_Local8"/>
      <sheetName val="FA_FISKAL9"/>
      <sheetName val="Accrued_(ckrg)9"/>
      <sheetName val="PROD_FRY-MONODON8"/>
      <sheetName val="TBCons_KMB048"/>
      <sheetName val="FE-1771$_P18"/>
      <sheetName val="RWP_338"/>
      <sheetName val="sep_ST8"/>
      <sheetName val="trf_multiple_dnrks8"/>
      <sheetName val="Q_18"/>
      <sheetName val="Horizon_Cost_Saves_Pkg8"/>
      <sheetName val="cost_recovery8"/>
      <sheetName val="Detail_Lead8"/>
      <sheetName val="Phasing_by_Month8"/>
      <sheetName val="Cost_Input_Sheet8"/>
      <sheetName val="C1_NOV8"/>
      <sheetName val="P&amp;L_INPUT8"/>
      <sheetName val="Portofolio_Trading8"/>
      <sheetName val="APAC_Q1FY09_-_Oracle8"/>
      <sheetName val="jan_book8"/>
      <sheetName val="Ref-As_Is_GL_acc8"/>
      <sheetName val="OthAsset_roll8"/>
      <sheetName val="Input_Sheet8"/>
      <sheetName val="Table_58"/>
      <sheetName val="TAX_LIST9"/>
      <sheetName val="Location_Details__2_8"/>
      <sheetName val="AR_EXPORT8"/>
      <sheetName val="MAP_BS8"/>
      <sheetName val="_WP_SPT_2012_-_23_04_2013_xlsx8"/>
      <sheetName val="SUMMARY_20018"/>
      <sheetName val="New_format_sales8"/>
      <sheetName val="TBC05_Net8"/>
      <sheetName val="Depreciation__schedule9"/>
      <sheetName val="Penyusutan_(2)9"/>
      <sheetName val="disposal_assets9"/>
      <sheetName val="provision_(3)9"/>
      <sheetName val="Recon-Art_219"/>
      <sheetName val="FA-gainloss_(2)9"/>
      <sheetName val="fiscal_corr9"/>
      <sheetName val="1771_29"/>
      <sheetName val="1771_2(E)9"/>
      <sheetName val="Depr-Comp_(2)9"/>
      <sheetName val="Marshal_(3)9"/>
      <sheetName val="Marshal_(2)9"/>
      <sheetName val="provision_(2)9"/>
      <sheetName val="fiscal_corr_(3)9"/>
      <sheetName val="fiscal_corr_(2)9"/>
      <sheetName val="CostRecovery_-_JV9"/>
      <sheetName val="PENJ_NERACA8"/>
      <sheetName val="CASH_FLOW8"/>
      <sheetName val="Pnrmanent_info8"/>
      <sheetName val="Input__EAST8"/>
      <sheetName val="bill_qty8"/>
      <sheetName val="Simple_Coff_8"/>
      <sheetName val="I-PPh_Final8"/>
      <sheetName val="OT_August__Drmx__088"/>
      <sheetName val="DATA_SLIP8"/>
      <sheetName val="1200_208"/>
      <sheetName val="CC_18"/>
      <sheetName val="CC_28"/>
      <sheetName val="CC_38"/>
      <sheetName val="United_Kingdom8"/>
      <sheetName val="RE_reconciliation8"/>
      <sheetName val="V_D_5-28"/>
      <sheetName val="LE767_GLOBAL_CHECKLIST_updated8"/>
      <sheetName val="PO_&amp;_TL_Market_Specific8"/>
      <sheetName val="Issue_Sheet8"/>
      <sheetName val="I__SAP_Screen8"/>
      <sheetName val="II__OTR_-_BAS_G18"/>
      <sheetName val="III__AR_Recon8"/>
      <sheetName val="IV__AR8"/>
      <sheetName val="V_Zero_rated8"/>
      <sheetName val="VI__IC_Recon_828_to_22138"/>
      <sheetName val="IC_Recon_800-22138"/>
      <sheetName val="Capital_Purchases_BAS8"/>
      <sheetName val="VII__AP_BAS_G118"/>
      <sheetName val="VIII__KN_Rec8"/>
      <sheetName val="IX_ITR8"/>
      <sheetName val="X__120410018"/>
      <sheetName val="XI__Cust_Output_GST8"/>
      <sheetName val="XII_Vend_Input_GST8"/>
      <sheetName val="å's_=8"/>
      <sheetName val="Invoice_Cross_Reference8"/>
      <sheetName val="Spec_221048"/>
      <sheetName val="N_100_F_Lead8"/>
      <sheetName val="WP_IC_Exp_January_20108"/>
      <sheetName val="fr_BS8"/>
      <sheetName val="P&amp;L_Adjustment8"/>
      <sheetName val="Main_Menu8"/>
      <sheetName val="Schedule_Contract_&amp;_SILO8"/>
      <sheetName val="Sales_and_Collections8"/>
      <sheetName val="Cost_of_Sales8"/>
      <sheetName val="Operating_Expenses_8"/>
      <sheetName val="Est__Income_By_Rig8"/>
      <sheetName val="Leasing_TA_Duri8"/>
      <sheetName val="TA_Jakarta8"/>
      <sheetName val="Breakdown_Cost-Well_Control8"/>
      <sheetName val="P_&amp;_L_1st-Invst-Well_Control8"/>
      <sheetName val="Asset_TA8"/>
      <sheetName val="Detail_COGS8"/>
      <sheetName val="CM_Tgl8"/>
      <sheetName val="Combined_FA8"/>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sheetData sheetId="10" refreshError="1"/>
      <sheetData sheetId="11"/>
      <sheetData sheetId="12" refreshError="1"/>
      <sheetData sheetId="13"/>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refreshError="1"/>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sheetData sheetId="279"/>
      <sheetData sheetId="280"/>
      <sheetData sheetId="281" refreshError="1"/>
      <sheetData sheetId="282"/>
      <sheetData sheetId="283"/>
      <sheetData sheetId="284"/>
      <sheetData sheetId="285"/>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efreshError="1"/>
      <sheetData sheetId="325"/>
      <sheetData sheetId="326" refreshError="1"/>
      <sheetData sheetId="327" refreshError="1"/>
      <sheetData sheetId="328"/>
      <sheetData sheetId="329" refreshError="1"/>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sheetData sheetId="680"/>
      <sheetData sheetId="681"/>
      <sheetData sheetId="682"/>
      <sheetData sheetId="683"/>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sheetData sheetId="737"/>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sheetData sheetId="761"/>
      <sheetData sheetId="762"/>
      <sheetData sheetId="763"/>
      <sheetData sheetId="764"/>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refreshError="1"/>
      <sheetData sheetId="864" refreshError="1"/>
      <sheetData sheetId="865" refreshError="1"/>
      <sheetData sheetId="866" refreshError="1"/>
      <sheetData sheetId="867" refreshError="1"/>
      <sheetData sheetId="868" refreshError="1"/>
      <sheetData sheetId="869" refreshError="1"/>
      <sheetData sheetId="870"/>
      <sheetData sheetId="871"/>
      <sheetData sheetId="872"/>
      <sheetData sheetId="873"/>
      <sheetData sheetId="874"/>
      <sheetData sheetId="875"/>
      <sheetData sheetId="876"/>
      <sheetData sheetId="877"/>
      <sheetData sheetId="878" refreshError="1"/>
      <sheetData sheetId="879" refreshError="1"/>
      <sheetData sheetId="880" refreshError="1"/>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refreshError="1"/>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refreshError="1"/>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refreshError="1"/>
      <sheetData sheetId="1670" refreshError="1"/>
      <sheetData sheetId="1671" refreshError="1"/>
      <sheetData sheetId="1672" refreshError="1"/>
      <sheetData sheetId="1673" refreshError="1"/>
      <sheetData sheetId="1674"/>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Set>
  </externalBook>
</externalLink>
</file>

<file path=xl/externalLinks/externalLink97.xml><?xml version="1.0" encoding="utf-8"?>
<externalLink xmlns="http://schemas.openxmlformats.org/spreadsheetml/2006/main">
  <externalBook xmlns:r="http://schemas.openxmlformats.org/officeDocument/2006/relationships" r:id="rId1">
    <sheetNames>
      <sheetName val="PEMAKAIAN PAKAN &amp; OBAT"/>
      <sheetName val="PEMAKAIAN PAKAN _ OBAT"/>
      <sheetName val="A"/>
      <sheetName val="AR-TRADE_NONTRADE"/>
      <sheetName val="data neraca lainnya"/>
      <sheetName val="INVENTORY"/>
      <sheetName val="Cash"/>
      <sheetName val="Prepaid tax"/>
      <sheetName val="Ex_Rate"/>
      <sheetName val="Marshal"/>
      <sheetName val="tbl_tarip"/>
      <sheetName val="Parameter"/>
      <sheetName val="kki"/>
      <sheetName val="fin pro centers"/>
      <sheetName val="RATE"/>
      <sheetName val="Price Summary"/>
      <sheetName val="summary_month_by_month"/>
      <sheetName val="coa"/>
      <sheetName val="BASIC ASSUMPTION"/>
      <sheetName val="Tanah"/>
      <sheetName val="Links"/>
      <sheetName val="kp-kom4"/>
      <sheetName val="nr - mtm"/>
      <sheetName val="CAPEX"/>
      <sheetName val="nr _ mtm"/>
      <sheetName val="EQUIPMENT"/>
      <sheetName val="HPP PER BULAN"/>
      <sheetName val="REKAP OMZET KAPAL"/>
      <sheetName val="n01"/>
      <sheetName val="pl01"/>
      <sheetName val="lapkeu"/>
      <sheetName val="CODE"/>
      <sheetName val="NAMA DEPT"/>
      <sheetName val="June"/>
      <sheetName val="SLS-AR IN EX"/>
      <sheetName val="1 - B1 (KBIs)"/>
      <sheetName val="Chart of Account"/>
      <sheetName val="Fund &amp; Donor"/>
      <sheetName val="TableLookup"/>
      <sheetName val="F1771-IV"/>
      <sheetName val="F1771-V"/>
      <sheetName val="fiscal depr(E)"/>
      <sheetName val="PROD.FRY-MONODON"/>
      <sheetName val="PL (MONTHLY)"/>
      <sheetName val="FA Movement"/>
      <sheetName val="Ranges"/>
      <sheetName val="datapt"/>
      <sheetName val="CRITERIA1"/>
      <sheetName val="MasterMksAgst07"/>
      <sheetName val="Submission Form"/>
      <sheetName val="SE-C"/>
      <sheetName val="PEMAKAIAN_PAKAN_&amp;_OBAT"/>
      <sheetName val="K.6DEPOSIT"/>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98.xml><?xml version="1.0" encoding="utf-8"?>
<externalLink xmlns="http://schemas.openxmlformats.org/spreadsheetml/2006/main">
  <externalBook xmlns:r="http://schemas.openxmlformats.org/officeDocument/2006/relationships" r:id="rId1">
    <sheetNames>
      <sheetName val="Harvest-VAN-2003-2012-AVG"/>
      <sheetName val="Harvest-MON-2003-2012-AVG"/>
      <sheetName val="Harvest-VAN-2003-2012-FICOR"/>
      <sheetName val="Harvest-MON-2003-2012-FICOR"/>
      <sheetName val="Harvest-VAN-2003-2012-BAHANA"/>
      <sheetName val="Harvest-MON-2003-2012-BAHANA"/>
      <sheetName val="Harvest-VAN-2003-2012-NIAGA"/>
      <sheetName val="Harvest-MON-2003-2012-NIAGA"/>
      <sheetName val="Harvest-VAN-2003-2012-BII"/>
      <sheetName val="Harvest-MON-2003-2012-BII"/>
      <sheetName val="PL-CSD"/>
      <sheetName val="View-Assumption"/>
      <sheetName val="Proj_PL"/>
      <sheetName val="Cash Flow"/>
      <sheetName val="BALANCE SHEET"/>
      <sheetName val="CSD"/>
      <sheetName val="Sheet1"/>
      <sheetName val="11b"/>
      <sheetName val="Danamon LK"/>
      <sheetName val="Other charges (income)"/>
      <sheetName val="Marshal"/>
      <sheetName val="Ex_Rate"/>
      <sheetName val="co_data"/>
      <sheetName val="AR-TRADE_NONTRADE"/>
      <sheetName val="data neraca lainnya"/>
      <sheetName val="INVENTORY"/>
      <sheetName val="Cash"/>
      <sheetName val="Prepaid tax"/>
      <sheetName val="CODE"/>
      <sheetName val="PEMAKAIAN PAKAN _ OBAT"/>
      <sheetName val="Ner-KIE"/>
      <sheetName val="n01"/>
      <sheetName val="pl01"/>
      <sheetName val="Table Array"/>
      <sheetName val="Ex-Rate"/>
      <sheetName val="DATA"/>
      <sheetName val="BS-RTI"/>
      <sheetName val="may'03"/>
      <sheetName val="Master COA"/>
      <sheetName val="7.ManDeclarDr.x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99.xml><?xml version="1.0" encoding="utf-8"?>
<externalLink xmlns="http://schemas.openxmlformats.org/spreadsheetml/2006/main">
  <externalBook xmlns:r="http://schemas.openxmlformats.org/officeDocument/2006/relationships" r:id="rId1">
    <sheetNames>
      <sheetName val="Jurnal AAl &gt; cost ke equity"/>
      <sheetName val="jornal"/>
      <sheetName val="TB"/>
      <sheetName val="Pos"/>
      <sheetName val="BS"/>
      <sheetName val="RL-PRINT"/>
      <sheetName val="Eliminasi"/>
      <sheetName val="RL-Product"/>
      <sheetName val="komp"/>
      <sheetName val="INV"/>
      <sheetName val="Inv-PT"/>
      <sheetName val="data"/>
      <sheetName val="Makro"/>
      <sheetName val="Segmen Usaha"/>
      <sheetName val="lain2"/>
      <sheetName val="RL-PRINT -checked"/>
      <sheetName val="TB checked"/>
      <sheetName val="View-Assumption"/>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sheetData sheetId="12" refreshError="1"/>
      <sheetData sheetId="13" refreshError="1"/>
      <sheetData sheetId="14" refreshError="1"/>
      <sheetData sheetId="15"/>
      <sheetData sheetId="16"/>
      <sheetData sheetId="17" refreshError="1"/>
    </sheetDataSet>
  </externalBook>
</externalLink>
</file>

<file path=xl/externalLinks/externalLink100.xml><?xml version="1.0" encoding="utf-8"?>
<externalLink xmlns="http://schemas.openxmlformats.org/spreadsheetml/2006/main">
  <externalBook xmlns:r="http://schemas.openxmlformats.org/officeDocument/2006/relationships" r:id="rId1">
    <sheetNames>
      <sheetName val="#DEF"/>
      <sheetName val="#Lookup"/>
      <sheetName val="Sheet1"/>
      <sheetName val="LedgerJournalTrans_1-1"/>
    </sheetNames>
    <sheetDataSet>
      <sheetData sheetId="0" refreshError="1"/>
      <sheetData sheetId="1"/>
      <sheetData sheetId="2" refreshError="1"/>
      <sheetData sheetId="3" refreshError="1"/>
    </sheetDataSet>
  </externalBook>
</externalLink>
</file>

<file path=xl/externalLinks/externalLink101.xml><?xml version="1.0" encoding="utf-8"?>
<externalLink xmlns="http://schemas.openxmlformats.org/spreadsheetml/2006/main">
  <externalBook xmlns:r="http://schemas.openxmlformats.org/officeDocument/2006/relationships" r:id="rId1">
    <sheetNames>
      <sheetName val="Sheet2"/>
      <sheetName val="stan"/>
      <sheetName val="rawmat"/>
      <sheetName val="sundries"/>
      <sheetName val="WASTE BY MATERIAL"/>
      <sheetName val="WASTE BY BRAND"/>
      <sheetName val="duration_LOCAL"/>
      <sheetName val="duration_IMP"/>
      <sheetName val="LOCALexcl.ADJA"/>
      <sheetName val="IMPexcl.ADJA"/>
      <sheetName val="estused"/>
      <sheetName val="stan(2)"/>
      <sheetName val="wastage(2)"/>
      <sheetName val="COSTING ----&gt;"/>
      <sheetName val="STOCK END"/>
      <sheetName val="PROPORTIONAL"/>
      <sheetName val="BENSON "/>
      <sheetName val="LUCKY"/>
      <sheetName val="LUCKY LIGHT"/>
      <sheetName val="PALL MALL KS"/>
      <sheetName val="PALL MALL LGHT"/>
      <sheetName val="PALL MALL MTHL"/>
      <sheetName val="ARDATH"/>
      <sheetName val="ARDATH LIGHT"/>
      <sheetName val="ARDATH MENTHOL"/>
      <sheetName val="COMM KS"/>
      <sheetName val="ARDATH LS"/>
      <sheetName val="COMM LS"/>
      <sheetName val="INDIGO"/>
      <sheetName val="VARCOST"/>
      <sheetName val="COST AVE"/>
      <sheetName val="VARIANCE"/>
      <sheetName val="VAR_CPM"/>
      <sheetName val="overview"/>
      <sheetName val="Cost per mille"/>
      <sheetName val="ANALYSIS VARIANCE"/>
      <sheetName val="Sheet1"/>
      <sheetName val="GeneralInfo"/>
      <sheetName val="Marsh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02.xml><?xml version="1.0" encoding="utf-8"?>
<externalLink xmlns="http://schemas.openxmlformats.org/spreadsheetml/2006/main">
  <externalBook xmlns:r="http://schemas.openxmlformats.org/officeDocument/2006/relationships" r:id="rId1">
    <sheetNames>
      <sheetName val="Royalty10"/>
      <sheetName val="JV Promo Comm10"/>
      <sheetName val="recon bca jkt"/>
      <sheetName val="By Adm BCA"/>
      <sheetName val="Temporary Receipt"/>
      <sheetName val="recl cc-FA"/>
      <sheetName val="sold rack steel"/>
      <sheetName val="settl PC-1459"/>
      <sheetName val="recl CC"/>
      <sheetName val="recl JV437"/>
      <sheetName val="Sheet1"/>
      <sheetName val="MANJV04Oth-Okt"/>
      <sheetName val="GeneralInfo"/>
      <sheetName val="Marshal"/>
      <sheetName val="Opening"/>
      <sheetName val="FO"/>
      <sheetName val="Danamon LK"/>
      <sheetName val="Sheet1 "/>
      <sheetName val="View-Assumption"/>
      <sheetName val="AG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03.xml><?xml version="1.0" encoding="utf-8"?>
<externalLink xmlns="http://schemas.openxmlformats.org/spreadsheetml/2006/main">
  <externalBook xmlns:r="http://schemas.openxmlformats.org/officeDocument/2006/relationships" r:id="rId1">
    <sheetNames>
      <sheetName val="HARVEST02_Vennamei"/>
      <sheetName val="HARVEST02"/>
      <sheetName val="H3"/>
      <sheetName val="H1"/>
      <sheetName val="h-2"/>
      <sheetName val="Sheet2"/>
      <sheetName val="Sheet1"/>
      <sheetName val="CYCLUS"/>
      <sheetName val="P_WEEK"/>
      <sheetName val="AREA_LIST"/>
      <sheetName val="HIII"/>
      <sheetName val="H4"/>
      <sheetName val="Sheet1 "/>
      <sheetName val="Data Base"/>
      <sheetName val="CRA-Detail"/>
      <sheetName val="STOCK_AWAL"/>
      <sheetName val="BELI JULI"/>
      <sheetName val="HPP_JUNI"/>
      <sheetName val="recl JV437"/>
      <sheetName val="tb"/>
      <sheetName val="FA Fiscal"/>
      <sheetName val="AGING"/>
      <sheetName val="CODE"/>
      <sheetName val="assumpt_cons"/>
      <sheetName val="MasterMksAgst07"/>
      <sheetName val="View-Assumption"/>
      <sheetName val="GeneralInfo"/>
      <sheetName val="Marshal"/>
      <sheetName val="PEMAKAIAN PAKAN _ OBAT"/>
      <sheetName val="BARS"/>
      <sheetName val="TBS1"/>
      <sheetName val="ENS MACHINE"/>
      <sheetName val="Pesangon _ jml kary"/>
      <sheetName val="estused"/>
      <sheetName val="stan(2)"/>
      <sheetName val="A"/>
      <sheetName val="Startegi Produksi (4)"/>
      <sheetName val="Assum"/>
      <sheetName val="trf 7 jht"/>
      <sheetName val="SLS_BGT"/>
      <sheetName val="HQ"/>
      <sheetName val="OTA"/>
      <sheetName val="Cover"/>
      <sheetName val="ASSUM-COMB-Prop"/>
      <sheetName val="#REF"/>
      <sheetName val="Assumption"/>
      <sheetName val="bs"/>
      <sheetName val="masterkayawan"/>
      <sheetName val="kode SAP-new"/>
      <sheetName val="Form B_2 31"/>
      <sheetName val="aju_tr"/>
      <sheetName val="Form A_2"/>
      <sheetName val="PL (MONTHLY)"/>
      <sheetName val="PPC_QC"/>
      <sheetName val="HARV02"/>
      <sheetName val="Permanent info"/>
      <sheetName val="feedtable"/>
      <sheetName val="in03a"/>
      <sheetName val="in06"/>
      <sheetName val="in01"/>
      <sheetName val="in02"/>
      <sheetName val="in03b"/>
      <sheetName val="in04"/>
      <sheetName val="in05bf"/>
      <sheetName val="in05pbf"/>
      <sheetName val="orderpakan"/>
      <sheetName val="datatbk"/>
      <sheetName val="samplingprint"/>
      <sheetName val="ttlpakan"/>
      <sheetName val="out04"/>
      <sheetName val="grouping million"/>
      <sheetName val="question for budget2005 (PW)"/>
      <sheetName val="Kapasitas Medan"/>
      <sheetName val="Kapasitas Rembang "/>
      <sheetName val="EXP02SELL"/>
      <sheetName val="EXP02ADM"/>
      <sheetName val="EXP02-FOH"/>
      <sheetName val="EXP02ACCT"/>
      <sheetName val="EXP02FIN"/>
      <sheetName val="grouping new"/>
      <sheetName val="Combined Controller"/>
      <sheetName val="ADM-rbg"/>
      <sheetName val="Sheet7"/>
      <sheetName val="KBB-CIB BANK"/>
      <sheetName val="cek"/>
      <sheetName val="purchase adv"/>
      <sheetName val="Family"/>
      <sheetName val="72_03_01"/>
      <sheetName val="72_03_02"/>
      <sheetName val="72_03_03"/>
      <sheetName val="72_03_04"/>
      <sheetName val="72_03_05"/>
      <sheetName val="72_03_09"/>
      <sheetName val="rekap"/>
      <sheetName val="blok 03"/>
      <sheetName val="Rek BIP 01-2000"/>
      <sheetName val="Grafik72.03.01"/>
      <sheetName val="Grafik72.03.02"/>
      <sheetName val="Grafik.03"/>
      <sheetName val="Grafik.04"/>
      <sheetName val="Grafik.05"/>
      <sheetName val="Grafik.09"/>
      <sheetName val="Grafik.01"/>
      <sheetName val="Grafik.02"/>
      <sheetName val="Size Variasi"/>
      <sheetName val="TABLE"/>
      <sheetName val="Ford Options"/>
      <sheetName val="Exchange"/>
      <sheetName val="NEW COST"/>
      <sheetName val="may'03"/>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Set>
  </externalBook>
</externalLink>
</file>

<file path=xl/externalLinks/externalLink104.xml><?xml version="1.0" encoding="utf-8"?>
<externalLink xmlns="http://schemas.openxmlformats.org/spreadsheetml/2006/main">
  <externalBook xmlns:r="http://schemas.openxmlformats.org/officeDocument/2006/relationships" r:id="rId1">
    <sheetNames>
      <sheetName val="Trial"/>
      <sheetName val="Catatan"/>
      <sheetName val="TT"/>
      <sheetName val="Cover"/>
      <sheetName val="Content"/>
      <sheetName val="BS Page -3"/>
      <sheetName val="IS Page 4"/>
      <sheetName val="Sales"/>
      <sheetName val="COGS"/>
      <sheetName val="SL Page 6"/>
      <sheetName val="GA Page 7"/>
      <sheetName val="OI Page 8"/>
      <sheetName val="CAE Page 11"/>
      <sheetName val="ORP Page 15 "/>
      <sheetName val="ORP 15"/>
      <sheetName val="Lam"/>
      <sheetName val="ARL Page 13"/>
      <sheetName val="POA Page 18"/>
      <sheetName val="Lamp"/>
      <sheetName val="inv"/>
      <sheetName val="MTFA Page 17"/>
      <sheetName val="VP Page 20"/>
      <sheetName val="AP Page 21"/>
      <sheetName val="AP LC Page 23"/>
      <sheetName val="SBL Page 26"/>
      <sheetName val="LOAIETP Page 2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05.xml><?xml version="1.0" encoding="utf-8"?>
<externalLink xmlns="http://schemas.openxmlformats.org/spreadsheetml/2006/main">
  <externalBook xmlns:r="http://schemas.openxmlformats.org/officeDocument/2006/relationships" r:id="rId1">
    <sheetNames>
      <sheetName val="270807"/>
      <sheetName val="280807"/>
      <sheetName val="290807"/>
      <sheetName val="300807"/>
      <sheetName val="310807"/>
      <sheetName val="010907"/>
      <sheetName val="020907"/>
      <sheetName val="030907"/>
      <sheetName val="040907"/>
      <sheetName val="050907"/>
      <sheetName val="060907"/>
      <sheetName val="070907"/>
      <sheetName val="080907"/>
      <sheetName val="090907"/>
      <sheetName val="100907"/>
      <sheetName val="110907"/>
      <sheetName val="120907"/>
      <sheetName val="130907"/>
      <sheetName val="140907"/>
      <sheetName val="150907"/>
      <sheetName val="160907"/>
      <sheetName val="170907"/>
      <sheetName val="180907"/>
      <sheetName val="190907"/>
      <sheetName val="200907"/>
      <sheetName val="210907"/>
      <sheetName val="220907"/>
      <sheetName val="230907"/>
      <sheetName val="240907"/>
      <sheetName val="250907"/>
      <sheetName val="260907"/>
      <sheetName val="270907"/>
      <sheetName val="280907"/>
      <sheetName val="290907"/>
      <sheetName val="300907"/>
      <sheetName val="TRF"/>
      <sheetName val="sumCIX"/>
      <sheetName val="sales"/>
      <sheetName val="CSMP"/>
      <sheetName val="HARVEST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06.xml><?xml version="1.0" encoding="utf-8"?>
<externalLink xmlns="http://schemas.openxmlformats.org/spreadsheetml/2006/main">
  <externalBook xmlns:r="http://schemas.openxmlformats.org/officeDocument/2006/relationships" r:id="rId1">
    <sheetNames>
      <sheetName val="ADJ MHD 08"/>
      <sheetName val="MHD WBS&amp;WPL-08 summary"/>
      <sheetName val="Capex"/>
    </sheetNames>
    <sheetDataSet>
      <sheetData sheetId="0"/>
      <sheetData sheetId="1"/>
      <sheetData sheetId="2" refreshError="1"/>
    </sheetDataSet>
  </externalBook>
</externalLink>
</file>

<file path=xl/externalLinks/externalLink107.xml><?xml version="1.0" encoding="utf-8"?>
<externalLink xmlns="http://schemas.openxmlformats.org/spreadsheetml/2006/main">
  <externalBook xmlns:r="http://schemas.openxmlformats.org/officeDocument/2006/relationships" r:id="rId1">
    <sheetNames>
      <sheetName val="Data-1996"/>
      <sheetName val="Budget-1997"/>
      <sheetName val="Data-2004"/>
      <sheetName val="DAT-05"/>
      <sheetName val="ANGS PPH 29"/>
      <sheetName val="lamp-1"/>
      <sheetName val="DATA-2006"/>
      <sheetName val="Data-1997"/>
      <sheetName val="RangeNames"/>
      <sheetName val="RLper-Month"/>
      <sheetName val="RLper-Item"/>
      <sheetName val="RLper-Item-Ytd"/>
      <sheetName val="group-month"/>
      <sheetName val="group-ytd"/>
      <sheetName val="Module1"/>
    </sheetNames>
    <sheetDataSet>
      <sheetData sheetId="0"/>
      <sheetData sheetId="1"/>
      <sheetData sheetId="2"/>
      <sheetData sheetId="3"/>
      <sheetData sheetId="4"/>
      <sheetData sheetId="5"/>
      <sheetData sheetId="6"/>
      <sheetData sheetId="7"/>
      <sheetData sheetId="8"/>
      <sheetData sheetId="9" refreshError="1"/>
      <sheetData sheetId="10"/>
      <sheetData sheetId="11"/>
      <sheetData sheetId="12"/>
      <sheetData sheetId="13"/>
      <sheetData sheetId="14" refreshError="1"/>
    </sheetDataSet>
  </externalBook>
</externalLink>
</file>

<file path=xl/externalLinks/externalLink108.xml><?xml version="1.0" encoding="utf-8"?>
<externalLink xmlns="http://schemas.openxmlformats.org/spreadsheetml/2006/main">
  <externalBook xmlns:r="http://schemas.openxmlformats.org/officeDocument/2006/relationships" r:id="rId1">
    <sheetNames>
      <sheetName val="MWSS"/>
      <sheetName val="MW"/>
      <sheetName val="MWSNS"/>
      <sheetName val="RM"/>
      <sheetName val="RMLITE"/>
      <sheetName val="MWLITE"/>
      <sheetName val="SWS"/>
      <sheetName val="SNS"/>
      <sheetName val="MWHB"/>
      <sheetName val="SD"/>
      <sheetName val="SSH"/>
      <sheetName val="GFAPD"/>
      <sheetName val="SUM"/>
      <sheetName val="Ex_Rate"/>
      <sheetName val="DEPK20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09.xml><?xml version="1.0" encoding="utf-8"?>
<externalLink xmlns="http://schemas.openxmlformats.org/spreadsheetml/2006/main">
  <externalBook xmlns:r="http://schemas.openxmlformats.org/officeDocument/2006/relationships" r:id="rId1">
    <sheetNames>
      <sheetName val="GeneralInfo"/>
      <sheetName val="Marshal"/>
      <sheetName val="Provision"/>
      <sheetName val="Provision summary"/>
      <sheetName val="CREDIT GRANTED BI 3"/>
      <sheetName val="CREDIT GRANTED BI 4"/>
      <sheetName val="CREDIT GRANTED BI 5"/>
      <sheetName val="Attachment"/>
      <sheetName val="Lampiran"/>
      <sheetName val="cover"/>
      <sheetName val="Depreciation (2)"/>
      <sheetName val="Asset 98"/>
      <sheetName val="Addition"/>
      <sheetName val="Entetr-Eng"/>
      <sheetName val="Entetr-Ind"/>
      <sheetName val="Loss"/>
      <sheetName val="Depreciation"/>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Entetr-01 (2)"/>
      <sheetName val="Entertainment"/>
      <sheetName val="Prov from client"/>
      <sheetName val="Prov from client (2)"/>
      <sheetName val="April"/>
      <sheetName val="Coef"/>
      <sheetName val="Jenis"/>
      <sheetName val="FE-1771$.P1"/>
      <sheetName val="EYAS Standar"/>
      <sheetName val="TB"/>
      <sheetName val="B.2"/>
      <sheetName val="Pot"/>
      <sheetName val="7600Exp"/>
      <sheetName val="A u g"/>
      <sheetName val="J u l"/>
      <sheetName val="O c t"/>
      <sheetName val="A p r"/>
      <sheetName val="M a y"/>
      <sheetName val="S e p"/>
      <sheetName val="00 received in 01"/>
      <sheetName val="F e b"/>
      <sheetName val="Per GL J a n"/>
      <sheetName val="J u n"/>
      <sheetName val="M a r"/>
      <sheetName val="Ref"/>
      <sheetName val="B25-95"/>
      <sheetName val="FA Add"/>
      <sheetName val="A"/>
      <sheetName val="DEPK2003"/>
      <sheetName val="P12.4"/>
      <sheetName val="DFR CT"/>
      <sheetName val="Marks-up"/>
      <sheetName val="Statutory Query"/>
      <sheetName val="Revenue Query"/>
      <sheetName val="FO1"/>
      <sheetName val="Ex_Rate"/>
      <sheetName val="Provision_summary"/>
      <sheetName val="CREDIT_GRANTED_BI_3"/>
      <sheetName val="CREDIT_GRANTED_BI_4"/>
      <sheetName val="CREDIT_GRANTED_BI_5"/>
      <sheetName val="Depreciation_(2)"/>
      <sheetName val="Asset_98"/>
      <sheetName val="FI-1771_P1"/>
      <sheetName val="FE-1771_P1"/>
      <sheetName val="FI-1771_P2"/>
      <sheetName val="FE-1771_P2"/>
      <sheetName val="Entetr-01_(2)"/>
      <sheetName val="Prov_from_client"/>
      <sheetName val="Prov_from_client_(2)"/>
      <sheetName val="BB"/>
      <sheetName val="Assumption"/>
      <sheetName val="Can"/>
      <sheetName val="RM"/>
      <sheetName val="Sheet1"/>
      <sheetName val="Instructions"/>
      <sheetName val="Tax"/>
      <sheetName val="Calculation"/>
      <sheetName val="CL-SWITZ"/>
      <sheetName val="Table Array"/>
      <sheetName val="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110.xml><?xml version="1.0" encoding="utf-8"?>
<externalLink xmlns="http://schemas.openxmlformats.org/spreadsheetml/2006/main">
  <externalBook xmlns:r="http://schemas.openxmlformats.org/officeDocument/2006/relationships" r:id="rId1">
    <sheetNames>
      <sheetName val="HEADER"/>
      <sheetName val="IndJan-Mar"/>
      <sheetName val="IndApr-Juni (2)"/>
      <sheetName val="IndJuly-Des"/>
      <sheetName val="Pemb Induk"/>
      <sheetName val="Cop"/>
      <sheetName val="CONT"/>
      <sheetName val="Sheet1"/>
      <sheetName val="Com BO-NP"/>
      <sheetName val="1-a PAR-CM(BO)"/>
      <sheetName val="bPLBO"/>
      <sheetName val="CIS00"/>
      <sheetName val="BGTPL98 (BO)"/>
      <sheetName val="Salesarea"/>
      <sheetName val="1-a PAR-CM(NP)"/>
      <sheetName val="BGTPL98 (NP)"/>
      <sheetName val="1-b Par-CM (NP)"/>
      <sheetName val="DetailCOGSNP"/>
      <sheetName val="DetailCOGS"/>
      <sheetName val="DetailCogsMNPD"/>
      <sheetName val="DetailCOGSFPD"/>
      <sheetName val="ExpProd"/>
      <sheetName val="OHEEXP"/>
      <sheetName val="OVERHEAD"/>
      <sheetName val="SELLEXP"/>
      <sheetName val="8 ADM"/>
      <sheetName val="NS&amp;GP"/>
      <sheetName val="2 NS&amp;GP(NP)"/>
      <sheetName val="ProdMNPD"/>
      <sheetName val="NPLCOS"/>
      <sheetName val="FRYPROD"/>
      <sheetName val="Flushing Jan-Feb01"/>
      <sheetName val="Flushing Sep-Des "/>
      <sheetName val="Flushing March-Apr01"/>
      <sheetName val="Flushing May-Jun'01"/>
      <sheetName val="Flushing July-Aug'01"/>
      <sheetName val="Flushing Sept'01"/>
      <sheetName val="Flushing Oct'01"/>
      <sheetName val="INV"/>
      <sheetName val="10 FA"/>
      <sheetName val="11 CIP"/>
      <sheetName val="12 JAPG"/>
      <sheetName val="13 BRDSTK"/>
      <sheetName val="Boxes"/>
      <sheetName val="Ex_Rate"/>
      <sheetName val="Jenis"/>
      <sheetName val="BB"/>
      <sheetName val="HARVEST02"/>
      <sheetName val="FIXASS_MAR"/>
      <sheetName val="analis"/>
      <sheetName val="Marshal"/>
      <sheetName val="TRBP"/>
      <sheetName val="BS"/>
      <sheetName val="Tariptunda"/>
      <sheetName val="Price"/>
      <sheetName val="fr BS"/>
      <sheetName val="FixPos"/>
      <sheetName val="ColumnList"/>
      <sheetName val="Lead Schedule"/>
      <sheetName val="OTA"/>
      <sheetName val="Income Statement"/>
      <sheetName val="FA_TP99"/>
      <sheetName val="CF"/>
      <sheetName val="ProductionQty"/>
      <sheetName val="Details"/>
      <sheetName val="Flash var."/>
      <sheetName val="GeneralInfo"/>
      <sheetName val="Table"/>
      <sheetName val="Difference Cons"/>
      <sheetName val="Level 1-3 Listing"/>
      <sheetName val="CPC"/>
      <sheetName val="OHCKR"/>
      <sheetName val="oforcus_311005_carHO"/>
      <sheetName val="AQC"/>
      <sheetName val="Detail-AQC"/>
      <sheetName val="MIS-October'01"/>
      <sheetName val="Market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111.xml><?xml version="1.0" encoding="utf-8"?>
<externalLink xmlns="http://schemas.openxmlformats.org/spreadsheetml/2006/main">
  <externalBook xmlns:r="http://schemas.openxmlformats.org/officeDocument/2006/relationships" r:id="rId1">
    <sheetNames>
      <sheetName val="JE"/>
      <sheetName val="TB YTD"/>
      <sheetName val="TB Current"/>
      <sheetName val="Report"/>
      <sheetName val="FA"/>
      <sheetName val="VATO"/>
      <sheetName val="BSD"/>
      <sheetName val="Table"/>
      <sheetName val="COA Definition"/>
      <sheetName val="To Do"/>
      <sheetName val="Note"/>
      <sheetName val="Calender"/>
      <sheetName val="Info"/>
      <sheetName val="Knowledge Index"/>
      <sheetName val="FRYPR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12.xml><?xml version="1.0" encoding="utf-8"?>
<externalLink xmlns="http://schemas.openxmlformats.org/spreadsheetml/2006/main">
  <externalBook xmlns:r="http://schemas.openxmlformats.org/officeDocument/2006/relationships" r:id="rId1">
    <sheetNames>
      <sheetName val="unit per karton"/>
      <sheetName val="SUMMARY 2001"/>
      <sheetName val="MAT-DEC00"/>
      <sheetName val="MAT-JAN01"/>
      <sheetName val="MAT-FEB01"/>
      <sheetName val="MAT-MAR01"/>
      <sheetName val="MAT-APR01"/>
      <sheetName val="MAT-MAY01"/>
      <sheetName val="MAT-JUN01"/>
      <sheetName val="MAT-JUL01"/>
      <sheetName val="MAT-AUG01"/>
      <sheetName val="MAT-SEP01"/>
      <sheetName val="MAT-OCT01"/>
      <sheetName val="MAT-NOV01"/>
      <sheetName val="MATERIALS PLAN"/>
      <sheetName val="formula-curd"/>
      <sheetName val="ORDER-PLAN"/>
      <sheetName val="formula-blend"/>
      <sheetName val="SALES-FCAST"/>
      <sheetName val="Table"/>
      <sheetName val="FRYPROD"/>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sheetData sheetId="17"/>
      <sheetData sheetId="18"/>
      <sheetData sheetId="19" refreshError="1"/>
      <sheetData sheetId="20" refreshError="1"/>
    </sheetDataSet>
  </externalBook>
</externalLink>
</file>

<file path=xl/externalLinks/externalLink113.xml><?xml version="1.0" encoding="utf-8"?>
<externalLink xmlns="http://schemas.openxmlformats.org/spreadsheetml/2006/main">
  <externalBook xmlns:r="http://schemas.openxmlformats.org/officeDocument/2006/relationships" r:id="rId1">
    <sheetNames>
      <sheetName val="BSPL"/>
      <sheetName val="bs"/>
      <sheetName val="pl"/>
      <sheetName val="AJE"/>
      <sheetName val="3000"/>
      <sheetName val="3100"/>
      <sheetName val="3200"/>
      <sheetName val="3300"/>
      <sheetName val="3400"/>
      <sheetName val="3500"/>
      <sheetName val="3550"/>
      <sheetName val="3800"/>
      <sheetName val="FA Movement"/>
      <sheetName val="4100"/>
      <sheetName val="4500"/>
      <sheetName val="4600"/>
      <sheetName val="4700"/>
      <sheetName val="4800"/>
      <sheetName val="5000"/>
      <sheetName val="6000"/>
      <sheetName val="6100"/>
      <sheetName val="6200"/>
      <sheetName val="6300"/>
      <sheetName val="Payroll"/>
      <sheetName val="Table"/>
      <sheetName val="GeneralInfo"/>
      <sheetName val="SUMMARY 2001"/>
      <sheetName val="Marshal"/>
      <sheetName val="MJ"/>
      <sheetName val="Form 2-FRG"/>
      <sheetName val=".5 Additional"/>
      <sheetName val="assumptions"/>
      <sheetName val="(Global Parameters)"/>
      <sheetName val="Inputs"/>
      <sheetName val="Input Actual"/>
      <sheetName val="Trial"/>
      <sheetName val="FA_Movement"/>
      <sheetName val="Properties"/>
      <sheetName val="p.mgmt"/>
      <sheetName val="STKB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14.xml><?xml version="1.0" encoding="utf-8"?>
<externalLink xmlns="http://schemas.openxmlformats.org/spreadsheetml/2006/main">
  <externalBook xmlns:r="http://schemas.openxmlformats.org/officeDocument/2006/relationships" r:id="rId1">
    <sheetNames>
      <sheetName val="GeneralInfo"/>
      <sheetName val="Marshal (2)"/>
      <sheetName val="Attachment-Version 2"/>
      <sheetName val="Marshal (1)"/>
      <sheetName val="List of attachments"/>
      <sheetName val="Lampiran"/>
      <sheetName val="Attachment-Version 1 "/>
      <sheetName val="FA Addition (Revised)"/>
      <sheetName val="FA Addition (1)"/>
      <sheetName val="Reconciliation"/>
      <sheetName val="Sheet1"/>
      <sheetName val="Fiscal Exit Tax"/>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15.xml><?xml version="1.0" encoding="utf-8"?>
<externalLink xmlns="http://schemas.openxmlformats.org/spreadsheetml/2006/main">
  <externalBook xmlns:r="http://schemas.openxmlformats.org/officeDocument/2006/relationships" r:id="rId1">
    <sheetNames>
      <sheetName val="HARVEST02_Vennamei"/>
      <sheetName val="HARVEST02"/>
      <sheetName val="H3"/>
      <sheetName val="H1"/>
      <sheetName val="h-2"/>
      <sheetName val="Sheet2"/>
      <sheetName val="Sheet1"/>
      <sheetName val="CYCLUS"/>
      <sheetName val="P_WEEK"/>
      <sheetName val="AREA_LIST"/>
      <sheetName val="HIII"/>
      <sheetName val="H4"/>
      <sheetName val="Ex_Rate"/>
      <sheetName val="Beli &amp; Retur CPN"/>
      <sheetName val="HG_BEL"/>
      <sheetName val="HPP_0503"/>
      <sheetName val="SALGO GS"/>
      <sheetName val="SALDO_GS_CPN"/>
      <sheetName val="#REF"/>
      <sheetName val="PL (MONTHLY)"/>
      <sheetName val="Jrnl_Kas"/>
      <sheetName val="Rekap Per Cab"/>
      <sheetName val="bs"/>
      <sheetName val="sumdepn01"/>
      <sheetName val="GeneralInfo"/>
      <sheetName val="tuong"/>
      <sheetName val="Hua Yang Quarterly"/>
      <sheetName val="Macro1"/>
      <sheetName val="TRBP"/>
      <sheetName val="Tariptunda"/>
      <sheetName val="Trf-SAP-GL"/>
      <sheetName val="diff"/>
      <sheetName val="B-Sheet"/>
      <sheetName val="Income"/>
      <sheetName val="Equity"/>
      <sheetName val="CF"/>
      <sheetName val="Cash Flow"/>
      <sheetName val="Hua_Yang_Quarterly"/>
      <sheetName val="Cash_Flow"/>
      <sheetName val="RMS FUNGSIONAL"/>
      <sheetName val="RMS - STR (2)"/>
      <sheetName val="A.4.3"/>
      <sheetName val="NS"/>
      <sheetName val="Cover"/>
      <sheetName val="ASSUM-COMB-Prop"/>
      <sheetName val="Assumption"/>
      <sheetName val="masterkayawan"/>
      <sheetName val="kode SAP-new"/>
      <sheetName val="Form B_2 31"/>
      <sheetName val="aju_tr"/>
      <sheetName val="Form A_2"/>
      <sheetName val="SLS_BGT"/>
      <sheetName val="Startegi Produksi (4)"/>
      <sheetName val="PPC_QC"/>
      <sheetName val="Permanent info"/>
      <sheetName val="tunj."/>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16.xml><?xml version="1.0" encoding="utf-8"?>
<externalLink xmlns="http://schemas.openxmlformats.org/spreadsheetml/2006/main">
  <externalBook xmlns:r="http://schemas.openxmlformats.org/officeDocument/2006/relationships" r:id="rId1">
    <sheetNames>
      <sheetName val="details"/>
      <sheetName val="budget"/>
      <sheetName val="Grouping"/>
      <sheetName val="Purchase_YTD_RM200405"/>
      <sheetName val="Purchase_YTD_RM2003"/>
      <sheetName val="Purchase_YTD_GCM200405"/>
      <sheetName val="Purchase_YTD_GCM2003"/>
      <sheetName val="Purchase_GCM200405"/>
      <sheetName val="Purchase_GCM200305"/>
      <sheetName val="Purchase_RM200305"/>
      <sheetName val="Purchase_RM2004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7.xml><?xml version="1.0" encoding="utf-8"?>
<externalLink xmlns="http://schemas.openxmlformats.org/spreadsheetml/2006/main">
  <externalBook xmlns:r="http://schemas.openxmlformats.org/officeDocument/2006/relationships" r:id="rId1">
    <sheetNames>
      <sheetName val="Sheet1"/>
      <sheetName val="Report"/>
      <sheetName val="May"/>
      <sheetName val="YTD"/>
      <sheetName val="Grouping"/>
    </sheetNames>
    <sheetDataSet>
      <sheetData sheetId="0"/>
      <sheetData sheetId="1"/>
      <sheetData sheetId="2"/>
      <sheetData sheetId="3"/>
      <sheetData sheetId="4"/>
    </sheetDataSet>
  </externalBook>
</externalLink>
</file>

<file path=xl/externalLinks/externalLink118.xml><?xml version="1.0" encoding="utf-8"?>
<externalLink xmlns="http://schemas.openxmlformats.org/spreadsheetml/2006/main">
  <externalBook xmlns:r="http://schemas.openxmlformats.org/officeDocument/2006/relationships" r:id="rId1">
    <sheetNames>
      <sheetName val="NAV000"/>
      <sheetName val="00000"/>
      <sheetName val="10000"/>
      <sheetName val="Materiality and TE"/>
      <sheetName val="PAJE '04"/>
      <sheetName val="PRJE '04"/>
      <sheetName val="CAJE-04"/>
      <sheetName val="PYJE '04"/>
      <sheetName val="WP-PBM-04"/>
      <sheetName val="WBS2005"/>
      <sheetName val="Rincian BS"/>
      <sheetName val="IS"/>
      <sheetName val="C"/>
      <sheetName val="C-1"/>
      <sheetName val="CC "/>
      <sheetName val="G"/>
      <sheetName val="G-1"/>
      <sheetName val="J"/>
      <sheetName val="K"/>
      <sheetName val="K Movement"/>
      <sheetName val="K-1"/>
      <sheetName val="M"/>
      <sheetName val="M-4"/>
      <sheetName val="N-1"/>
      <sheetName val="N-2"/>
      <sheetName val="NN "/>
      <sheetName val="I"/>
      <sheetName val="O"/>
      <sheetName val="FISKAL"/>
      <sheetName val="O-1_PPh 21"/>
      <sheetName val="O-1.1 Rekap gaji"/>
      <sheetName val="O-2_PPh 23"/>
      <sheetName val="O-3_PPh 25"/>
      <sheetName val="O-5_PPN"/>
      <sheetName val="P"/>
      <sheetName val="P-1"/>
      <sheetName val="Q"/>
      <sheetName val="Q-3"/>
      <sheetName val="Q-3.1"/>
      <sheetName val="QQ"/>
      <sheetName val="R"/>
      <sheetName val="R-1 Perhitungan def. tax"/>
      <sheetName val="T"/>
      <sheetName val="T-1"/>
      <sheetName val="TT"/>
      <sheetName val="U-3"/>
      <sheetName val="U-4"/>
      <sheetName val="U-5"/>
      <sheetName val="Kep-150"/>
      <sheetName val="WP_PBM_04"/>
      <sheetName val="nagai 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Set>
  </externalBook>
</externalLink>
</file>

<file path=xl/externalLinks/externalLink119.xml><?xml version="1.0" encoding="utf-8"?>
<externalLink xmlns="http://schemas.openxmlformats.org/spreadsheetml/2006/main">
  <externalBook xmlns:r="http://schemas.openxmlformats.org/officeDocument/2006/relationships" r:id="rId1">
    <sheetNames>
      <sheetName val="MASTER"/>
      <sheetName val="S.CREDIT"/>
      <sheetName val="SUMMARY TOTAL"/>
      <sheetName val="SUMMARY Resign"/>
      <sheetName val="TABEL"/>
      <sheetName val="RESIGN"/>
      <sheetName val="Sheet1 (2)"/>
      <sheetName val="Sheet1"/>
      <sheetName val="TH-Dien"/>
      <sheetName val="BASIC ASSUMPTION"/>
      <sheetName val="PEMAKAIAN PAKAN _ OBAT"/>
      <sheetName val="harga"/>
      <sheetName val="F.2 WIP CKP"/>
      <sheetName val="F.2.1 CKP"/>
      <sheetName val="WP-PBM-04"/>
      <sheetName val="Income Statement"/>
      <sheetName val="Shareholders' Equity"/>
      <sheetName val="BB"/>
      <sheetName val="Pontianak"/>
      <sheetName val="Samarinda"/>
      <sheetName val="Banjarmasin"/>
      <sheetName val="Balikpapan"/>
      <sheetName val="TBM"/>
      <sheetName val="bs"/>
      <sheetName val="WP-Panu'02"/>
      <sheetName val="April"/>
      <sheetName val="HG_BEL"/>
      <sheetName val="REKAPITULASI"/>
      <sheetName val="DESEMBER-2002"/>
      <sheetName val="GVL"/>
      <sheetName val="Irregular Income"/>
      <sheetName val="FE-1770.P1"/>
      <sheetName val="Alamat"/>
      <sheetName val="HPP"/>
      <sheetName val="STOCK AKHIR"/>
      <sheetName val="WP-SP-03"/>
      <sheetName val="Balance Sheet"/>
      <sheetName val="S_CREDIT"/>
      <sheetName val="SUMMARY_TOTAL"/>
      <sheetName val="SUMMARY_Resign"/>
      <sheetName val="Sheet1_(2)"/>
      <sheetName val="Irregular_Income"/>
      <sheetName val="FE-1770_P1"/>
      <sheetName val="STOCK_AKHIR"/>
      <sheetName val="Income_Statement"/>
      <sheetName val="Shareholders'_Equity"/>
      <sheetName val="Balance_Sheet"/>
      <sheetName val="HARVEST02"/>
      <sheetName val="Links"/>
      <sheetName val="Jabar"/>
      <sheetName val="Jateng"/>
      <sheetName val="Jatim"/>
      <sheetName val="Pusat"/>
      <sheetName val="Sulawesi"/>
      <sheetName val="Sumbagsel"/>
      <sheetName val="tarip"/>
      <sheetName val="View-Assumption"/>
      <sheetName val="INP-FARMER USE"/>
      <sheetName val="Assumption"/>
      <sheetName val="K.1.1.1 HGU"/>
      <sheetName val="OTA"/>
      <sheetName val="INP-FARMER_USE"/>
      <sheetName val="FR%"/>
      <sheetName val="Rek_Pantry"/>
      <sheetName val="Sheet7"/>
      <sheetName val="cek"/>
      <sheetName val="June"/>
      <sheetName val="1106001000_KasBon Karyawan"/>
      <sheetName val="2104002003_PPH23"/>
      <sheetName val="I3-CF&amp;Fin"/>
      <sheetName val="I1-Data"/>
      <sheetName val="Main"/>
      <sheetName val="I4-Mutasi"/>
      <sheetName val="I2-Result"/>
    </sheetNames>
    <sheetDataSet>
      <sheetData sheetId="0"/>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20.xml><?xml version="1.0" encoding="utf-8"?>
<externalLink xmlns="http://schemas.openxmlformats.org/spreadsheetml/2006/main">
  <externalBook xmlns:r="http://schemas.openxmlformats.org/officeDocument/2006/relationships" r:id="rId1">
    <sheetNames>
      <sheetName val="Sheet1"/>
      <sheetName val="InvestmentHighlight"/>
      <sheetName val="Model"/>
      <sheetName val="Drivers"/>
      <sheetName val="Working Capital"/>
      <sheetName val="Capex"/>
      <sheetName val="Cash and Debt"/>
      <sheetName val="DCF"/>
      <sheetName val="Sensivity"/>
      <sheetName val="ProductionQty"/>
      <sheetName val="ListOfFA"/>
      <sheetName val="Production"/>
      <sheetName val="Organization"/>
      <sheetName val="MPP"/>
      <sheetName val="HistoricalPrice"/>
      <sheetName val="SummaryHistPrice"/>
      <sheetName val="BusPlanCSDPlant2"/>
      <sheetName val="CODE"/>
      <sheetName val="AGING"/>
      <sheetName val="WP-PBM-04"/>
      <sheetName val="Marshal"/>
      <sheetName val="TBM"/>
      <sheetName val="SPRS breakdown pricing"/>
      <sheetName val="BELI _SEPTEMBER"/>
      <sheetName val="Allowance"/>
      <sheetName val="SUMMARY TOTAL"/>
      <sheetName val="TABEL"/>
      <sheetName val="Customer"/>
      <sheetName val="Trial"/>
      <sheetName val="hitung"/>
      <sheetName val="BS final"/>
      <sheetName val="panther"/>
      <sheetName val="feb'08"/>
      <sheetName val="HG_BEL"/>
      <sheetName val="BP1_23"/>
      <sheetName val="TPM"/>
      <sheetName val="HPP_0503"/>
      <sheetName val="Eqp"/>
      <sheetName val="FBuild"/>
      <sheetName val="FFix"/>
      <sheetName val="PM"/>
      <sheetName val="20.1"/>
      <sheetName val="2-asi-00"/>
      <sheetName val="LA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21.xml><?xml version="1.0" encoding="utf-8"?>
<externalLink xmlns="http://schemas.openxmlformats.org/spreadsheetml/2006/main">
  <externalBook xmlns:r="http://schemas.openxmlformats.org/officeDocument/2006/relationships" r:id="rId1">
    <sheetNames>
      <sheetName val="A&amp;C"/>
      <sheetName val="FINPERF"/>
      <sheetName val="96FIN-DON'T PRINT!"/>
      <sheetName val="97FIN"/>
      <sheetName val="ECO"/>
      <sheetName val="VOL"/>
      <sheetName val="VOL TRENDS"/>
      <sheetName val="IFO"/>
      <sheetName val="IFO TRENDS"/>
      <sheetName val="IFO TRENDS (2)"/>
      <sheetName val="BP"/>
      <sheetName val="BP-UPDATED"/>
      <sheetName val="BP BY COUNTRY"/>
      <sheetName val="YTD VOL-2mosOB"/>
      <sheetName val="YTD VOL-3mosOB"/>
      <sheetName val="YTD IFO-3mosOB"/>
      <sheetName val="YTD PERF-DON'T USE"/>
      <sheetName val="PRICING"/>
      <sheetName val="KCOM"/>
      <sheetName val="MARGINS"/>
      <sheetName val="DATA"/>
      <sheetName val="ID MENADO"/>
      <sheetName val="MP MOB"/>
      <sheetName val="XL4Poppy"/>
      <sheetName val="Type"/>
      <sheetName val="Sour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22.xml><?xml version="1.0" encoding="utf-8"?>
<externalLink xmlns="http://schemas.openxmlformats.org/spreadsheetml/2006/main">
  <externalBook xmlns:r="http://schemas.openxmlformats.org/officeDocument/2006/relationships" r:id="rId1">
    <sheetNames>
      <sheetName val="GeneralInfo"/>
      <sheetName val="2nd of 2000"/>
      <sheetName val="Sheet5"/>
      <sheetName val="Attach-2"/>
      <sheetName val="Attch-3"/>
      <sheetName val="1999-FA"/>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bs"/>
      <sheetName val="A&amp;C"/>
      <sheetName val="WP-Panu'02"/>
      <sheetName val="panther"/>
      <sheetName val="Sheet2 (2)"/>
      <sheetName val="BS final"/>
      <sheetName val="SAA"/>
      <sheetName val="Assumptions"/>
      <sheetName val="Ex-Rate"/>
      <sheetName val="Marshal"/>
      <sheetName val="fiscal depr(E)"/>
      <sheetName val="Setup Data"/>
      <sheetName val="2-asi-00"/>
      <sheetName val="Irregular Income"/>
      <sheetName val="FE-1770.P1"/>
      <sheetName val="Scenario&amp;Sensitivity"/>
      <sheetName val="Mine Assumptions"/>
      <sheetName val="Family"/>
      <sheetName val="GL Items MEI"/>
      <sheetName val="WP-SP-03"/>
      <sheetName val="Table"/>
      <sheetName val="BONUS"/>
      <sheetName val="K.1.1.1 HGU"/>
      <sheetName val="FACTORY"/>
      <sheetName val="BP1_23"/>
      <sheetName val="TBM"/>
      <sheetName val="Capacity"/>
      <sheetName val="SUMMARY"/>
      <sheetName val="Links"/>
      <sheetName val="AnnualSense"/>
      <sheetName val="Competitor Information"/>
      <sheetName val="Transport"/>
      <sheetName val="Sheet1"/>
      <sheetName val="08012.2"/>
      <sheetName val="2nd_of_2000"/>
      <sheetName val="FI-1771_P1"/>
      <sheetName val="FE-1771_P1"/>
      <sheetName val="FI-1771_P2"/>
      <sheetName val="FE-1771_P2"/>
      <sheetName val="SE-C"/>
      <sheetName val="Bgn-Ingg PLANT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23.xml><?xml version="1.0" encoding="utf-8"?>
<externalLink xmlns="http://schemas.openxmlformats.org/spreadsheetml/2006/main">
  <externalBook xmlns:r="http://schemas.openxmlformats.org/officeDocument/2006/relationships" r:id="rId1">
    <sheetNames>
      <sheetName val="Data"/>
      <sheetName val="RM2"/>
      <sheetName val="PM"/>
      <sheetName val="MAIN"/>
      <sheetName val="12-06-ins"/>
    </sheetNames>
    <sheetDataSet>
      <sheetData sheetId="0" refreshError="1"/>
      <sheetData sheetId="1" refreshError="1"/>
      <sheetData sheetId="2" refreshError="1"/>
      <sheetData sheetId="3" refreshError="1"/>
      <sheetData sheetId="4" refreshError="1"/>
    </sheetDataSet>
  </externalBook>
</externalLink>
</file>

<file path=xl/externalLinks/externalLink124.xml><?xml version="1.0" encoding="utf-8"?>
<externalLink xmlns="http://schemas.openxmlformats.org/spreadsheetml/2006/main">
  <externalBook xmlns:r="http://schemas.openxmlformats.org/officeDocument/2006/relationships" r:id="rId1">
    <sheetNames>
      <sheetName val="FE-1770.P1"/>
      <sheetName val="FE-1770.P2"/>
      <sheetName val="FE-1770-I"/>
      <sheetName val="FE-1770-II"/>
      <sheetName val="FE-1770-III"/>
      <sheetName val="FI-177O.P1"/>
      <sheetName val="FI-1770.P2"/>
      <sheetName val="FI-1770-I"/>
      <sheetName val="FI-1770-II"/>
      <sheetName val="FI-1770-III"/>
      <sheetName val="PPh25-Installment"/>
      <sheetName val="TaxPaidAbroad"/>
      <sheetName val="Final Tax"/>
      <sheetName val="Irregular Income"/>
      <sheetName val="FE_1770_P1"/>
      <sheetName val="GeneralInfo"/>
      <sheetName val="AGM"/>
      <sheetName val="Rinc"/>
      <sheetName val="Interest"/>
      <sheetName val="FE-1770_P1"/>
      <sheetName val="FE-1770_P2"/>
      <sheetName val="FI-177O_P1"/>
      <sheetName val="FI-1770_P2"/>
      <sheetName val="Final_Tax"/>
      <sheetName val="Irregular_Income"/>
      <sheetName val="TB"/>
      <sheetName val="F1771-2"/>
      <sheetName val="Marshal"/>
      <sheetName val="Tables"/>
      <sheetName val="ACRCONT"/>
      <sheetName val="FG-chart"/>
      <sheetName val="Family"/>
      <sheetName val="BS final"/>
      <sheetName val="Scenario&amp;Sensitivity"/>
      <sheetName val="Mine Assumptions"/>
      <sheetName val="Data"/>
      <sheetName val="JUAL"/>
      <sheetName val="THRK"/>
      <sheetName val="Journal Template"/>
      <sheetName val="CFWork"/>
      <sheetName val="PM-PL"/>
      <sheetName val="@GeneralInfo"/>
      <sheetName val="Sheet2"/>
      <sheetName val="NERACA"/>
      <sheetName val="trf-d-w"/>
      <sheetName val="trf d-i"/>
      <sheetName val="12-06-ins"/>
      <sheetName val="Sheet1"/>
      <sheetName val="Insurance"/>
      <sheetName val="WHT_21"/>
      <sheetName val="WHT-21"/>
      <sheetName val="B.1"/>
      <sheetName val="Permanent info"/>
      <sheetName val="Rp Banten"/>
      <sheetName val="RMFE 04"/>
      <sheetName val="P&amp;L98"/>
      <sheetName val="panther"/>
      <sheetName val="Assumptions"/>
      <sheetName val="3. Neraca dan RL"/>
      <sheetName val="Ex_Rate"/>
      <sheetName val="F1771-IV"/>
      <sheetName val="F1771-V"/>
      <sheetName val="BS_Recon"/>
      <sheetName val="Lead"/>
      <sheetName val="ged"/>
      <sheetName val="KEUANGAN"/>
      <sheetName val="RENCANA KERJA"/>
      <sheetName val="VAT out"/>
      <sheetName val="11400&amp;11405"/>
      <sheetName val="Table"/>
      <sheetName val="BEP"/>
      <sheetName val="F1771-II"/>
      <sheetName val="F1771-III"/>
      <sheetName val="K 2.1"/>
      <sheetName val="TP"/>
      <sheetName val="SFKLN"/>
      <sheetName val="intmar00"/>
      <sheetName val="Forecase 2004"/>
      <sheetName val="Main Menu"/>
      <sheetName val="A u g"/>
      <sheetName val="TBM"/>
      <sheetName val="SUMMARY"/>
      <sheetName val="Receivable"/>
      <sheetName val="Parameters"/>
      <sheetName val="M-2 Adjusted"/>
      <sheetName val="Professionals Standard"/>
      <sheetName val="INFO"/>
      <sheetName val="ESG local"/>
      <sheetName val="Details BS YTD"/>
      <sheetName val="K.1.1.1 HGU"/>
      <sheetName val="ner"/>
      <sheetName val="Posting"/>
      <sheetName val="11b"/>
      <sheetName val="PopCache"/>
      <sheetName val="Macro5"/>
      <sheetName val="TO"/>
      <sheetName val="TB98,oct99&amp;sap99-WPL"/>
      <sheetName val="Vehicle"/>
      <sheetName val="1999US$"/>
      <sheetName val="BOQ price"/>
      <sheetName val="NCR"/>
      <sheetName val="DEFECTED NOV"/>
      <sheetName val="FE-1770_P11"/>
      <sheetName val="FE-1770_P21"/>
      <sheetName val="FI-177O_P11"/>
      <sheetName val="FI-1770_P21"/>
      <sheetName val="Final_Tax1"/>
      <sheetName val="Irregular_Income1"/>
      <sheetName val="BS_final"/>
      <sheetName val="3__Neraca_dan_RL"/>
      <sheetName val="RENCANA_KERJA"/>
      <sheetName val="Mine_Assumptions"/>
      <sheetName val="VAT_out"/>
      <sheetName val="Journal_Template"/>
      <sheetName val="Exch.rate"/>
      <sheetName val="Internal order"/>
      <sheetName val="Scenario_Sensitivity"/>
      <sheetName val="Other Current"/>
      <sheetName val="Other YTD"/>
      <sheetName val="HPP_20_"/>
      <sheetName val="HPP_19_"/>
      <sheetName val="ID MENADO"/>
      <sheetName val="India"/>
      <sheetName val="HBI NCD"/>
      <sheetName val="PL98"/>
      <sheetName val="Mgt_P&amp;L"/>
      <sheetName val="Table Array"/>
      <sheetName val="status"/>
      <sheetName val="MAIN"/>
      <sheetName val="AccountChart"/>
      <sheetName val="Agustus"/>
      <sheetName val="2-asi-00"/>
      <sheetName val="HBS Credit_Detail"/>
      <sheetName val="Interest&amp;Other"/>
      <sheetName val="FF-2"/>
      <sheetName val="Detail pg2"/>
      <sheetName val="LP2"/>
      <sheetName val="SPT"/>
      <sheetName val="KPKom"/>
      <sheetName val="SIK"/>
      <sheetName val="SPPP"/>
      <sheetName val="Berkas"/>
      <sheetName val="BCD"/>
      <sheetName val="AnlSPT"/>
      <sheetName val="Rasio"/>
      <sheetName val="APro"/>
      <sheetName val="DbTF"/>
      <sheetName val="DbKtr"/>
      <sheetName val="DbPem"/>
      <sheetName val="Tarif"/>
      <sheetName val="Kode"/>
      <sheetName val="DK"/>
      <sheetName val="LPIS"/>
      <sheetName val="move (2)"/>
      <sheetName val="INV0299 (2)"/>
      <sheetName val="LIST"/>
      <sheetName val="BP1_23"/>
      <sheetName val="Assumption"/>
      <sheetName val="382046NOV99"/>
      <sheetName val="For Mgmt fee"/>
      <sheetName val="For GSC charge"/>
      <sheetName val="For Training Svc fee"/>
      <sheetName val="PLLT"/>
      <sheetName val="For Mgmt fee (PasteValue)"/>
      <sheetName val="For GSC charge (PasteValue)"/>
      <sheetName val="Allocation Base (GSIN)"/>
      <sheetName val="To DCIN"/>
      <sheetName val="For Training Svc fee (PasteVal)"/>
      <sheetName val="SPT-1770-BLANK"/>
      <sheetName val="Main_Menu"/>
      <sheetName val="trf_d-i"/>
      <sheetName val="Bank Recon - IDR"/>
      <sheetName val="Inputs"/>
      <sheetName val="FE-1771-I"/>
      <sheetName val="FS"/>
      <sheetName val="oblig Trad&amp;AFS"/>
      <sheetName val="A"/>
      <sheetName val="Income Statement"/>
      <sheetName val="B_1"/>
      <sheetName val="Permanent_info"/>
      <sheetName val="Rp_Banten"/>
      <sheetName val="A_u_g"/>
      <sheetName val="Forecase_2004"/>
      <sheetName val="RMFE_04"/>
      <sheetName val="K_2_1"/>
      <sheetName val="move_(2)"/>
      <sheetName val="InvoiceList"/>
      <sheetName val="Sheet1 (19)"/>
      <sheetName val="WP-SP-03"/>
      <sheetName val="Results"/>
      <sheetName val="Cost Input Sheet"/>
      <sheetName val="Links"/>
      <sheetName val="Introduction"/>
      <sheetName val="Calculations"/>
      <sheetName val="RWP 33"/>
      <sheetName val="NAMECODE"/>
      <sheetName val="ExchRates"/>
      <sheetName val="FOREX 04"/>
      <sheetName val="Ex-Rate"/>
      <sheetName val="FOREX 03"/>
      <sheetName val="FOREX 04 audited"/>
      <sheetName val="Data Input"/>
      <sheetName val="BS-PL Komersil and Fiskal"/>
      <sheetName val="FE-1770_P12"/>
      <sheetName val="FE-1770_P22"/>
      <sheetName val="FI-177O_P12"/>
      <sheetName val="FI-1770_P22"/>
      <sheetName val="Final_Tax2"/>
      <sheetName val="Irregular_Income2"/>
      <sheetName val="BS_final1"/>
      <sheetName val="Mine_Assumptions1"/>
      <sheetName val="trf_d-i1"/>
      <sheetName val="Journal_Template1"/>
      <sheetName val="3__Neraca_dan_RL1"/>
      <sheetName val="RENCANA_KERJA1"/>
      <sheetName val="VAT_out1"/>
      <sheetName val="Main_Menu1"/>
      <sheetName val="Professionals_Standard"/>
      <sheetName val="ESG_local"/>
      <sheetName val="Exch_rate"/>
      <sheetName val="Details_BS_YTD"/>
      <sheetName val="Detail_pg2"/>
      <sheetName val="M-2_Adjusted"/>
      <sheetName val="Internal_order"/>
      <sheetName val="K_1_1_1_HGU"/>
      <sheetName val="HBS_Credit_Detail"/>
      <sheetName val="For_Mgmt_fee"/>
      <sheetName val="For_GSC_charge"/>
      <sheetName val="For_Training_Svc_fee"/>
      <sheetName val="For_Mgmt_fee_(PasteValue)"/>
      <sheetName val="For_GSC_charge_(PasteValue)"/>
      <sheetName val="Allocation_Base_(GSIN)"/>
      <sheetName val="To_DCIN"/>
      <sheetName val="For_Training_Svc_fee_(PasteVal)"/>
      <sheetName val="oblig_Trad&amp;AFS"/>
      <sheetName val="PO"/>
      <sheetName val="RATE"/>
      <sheetName val="Exc. Rate"/>
      <sheetName val="Q120 AP Aging"/>
      <sheetName val="Prof2606"/>
      <sheetName val="bs"/>
      <sheetName val="SUMMARY "/>
      <sheetName val="Setup"/>
      <sheetName val="Invoices_table"/>
      <sheetName val="Set"/>
      <sheetName val="Rekap Penj"/>
      <sheetName val="perset"/>
      <sheetName val="Base Data"/>
      <sheetName val="Input"/>
      <sheetName val="K2-FA"/>
      <sheetName val="EYAS Standar"/>
      <sheetName val="BAL SHEET(2)"/>
      <sheetName val="TB-WP"/>
      <sheetName val="CRITERIA1"/>
      <sheetName val="TRADING PROFIT"/>
      <sheetName val="Graphs"/>
      <sheetName val="Revaluation"/>
      <sheetName val="EB PDT"/>
      <sheetName val="CUSTOMER LOOKUP"/>
      <sheetName val="07-230420"/>
      <sheetName val="Check Sheet"/>
      <sheetName val="PLHO Report"/>
      <sheetName val="PLHOENG"/>
      <sheetName val="Module2"/>
      <sheetName val="dt-2003"/>
      <sheetName val="hit-311203"/>
      <sheetName val="lampiran2"/>
      <sheetName val="rekap"/>
      <sheetName val="tarip"/>
      <sheetName val="Att 1-5 yr01 (Ind)"/>
      <sheetName val="Att 1-5 yr01"/>
      <sheetName val="PPh 22 - 01"/>
      <sheetName val="PPh 22 - 01 (E)"/>
      <sheetName val="Fiskal-01"/>
      <sheetName val="F1771"/>
      <sheetName val="F1771-I"/>
      <sheetName val="Depr for add 2001"/>
      <sheetName val="Perhit disp 01 (E)"/>
      <sheetName val="Perhit disp 01"/>
      <sheetName val="Depreciation DBI 01"/>
      <sheetName val="Lamp1-2"/>
      <sheetName val="Lamp3-4"/>
      <sheetName val="Amortisation DBI "/>
      <sheetName val="Sheet1 (3)"/>
      <sheetName val="Sheet1 (2)"/>
      <sheetName val="expat exp"/>
      <sheetName val="Jamsostek"/>
      <sheetName val="BOQ_price"/>
      <sheetName val="Table_Array"/>
      <sheetName val="Income_Statement"/>
      <sheetName val="General"/>
      <sheetName val="Model"/>
      <sheetName val="F2-1"/>
      <sheetName val="A2.1 CAJE"/>
      <sheetName val="details"/>
      <sheetName val="fs_lines"/>
      <sheetName val="fs_sub_classes"/>
      <sheetName val="notes_lines"/>
      <sheetName val="A2_1_CAJE"/>
      <sheetName val="FE-1770_P13"/>
      <sheetName val="FE-1770_P23"/>
      <sheetName val="FI-177O_P13"/>
      <sheetName val="FI-1770_P23"/>
      <sheetName val="Final_Tax3"/>
      <sheetName val="Irregular_Income3"/>
      <sheetName val="Permanent_info1"/>
      <sheetName val="A_u_g1"/>
      <sheetName val="BS_final2"/>
      <sheetName val="RENCANA_KERJA2"/>
      <sheetName val="Mine_Assumptions2"/>
      <sheetName val="3__Neraca_dan_RL2"/>
      <sheetName val="VAT_out2"/>
      <sheetName val="Journal_Template2"/>
      <sheetName val="B_11"/>
      <sheetName val="Forecase_20041"/>
      <sheetName val="Rp_Banten1"/>
      <sheetName val="M-2_Adjusted1"/>
      <sheetName val="WP-Panu'02"/>
      <sheetName val="Front Sheet"/>
      <sheetName val="Content 3"/>
      <sheetName val="INSTITUTION"/>
      <sheetName val="TB IDR Only"/>
      <sheetName val="IDR"/>
      <sheetName val="Breakdown LF603.1"/>
      <sheetName val="Sheet 1 (2)"/>
      <sheetName val="COA BM"/>
      <sheetName val="0"/>
      <sheetName val="IR-Weights"/>
      <sheetName val="Table 1"/>
      <sheetName val="Validation"/>
      <sheetName val="Indicadores"/>
      <sheetName val="HospitalInfo"/>
      <sheetName val="Name Map"/>
      <sheetName val="Cover-01"/>
      <sheetName val="House"/>
      <sheetName val="Tol"/>
      <sheetName val="Cover"/>
      <sheetName val="PEDESB"/>
      <sheetName val="229 Accr Exp"/>
      <sheetName val="rab_50"/>
      <sheetName val="FE-1770_P14"/>
      <sheetName val="FE-1770_P24"/>
      <sheetName val="FI-177O_P14"/>
      <sheetName val="FI-1770_P24"/>
      <sheetName val="Final_Tax4"/>
      <sheetName val="Irregular_Income4"/>
      <sheetName val="Permanent_info2"/>
      <sheetName val="A_u_g2"/>
      <sheetName val="BS_final3"/>
      <sheetName val="RENCANA_KERJA3"/>
      <sheetName val="Mine_Assumptions3"/>
      <sheetName val="trf_d-i2"/>
      <sheetName val="3__Neraca_dan_RL3"/>
      <sheetName val="VAT_out3"/>
      <sheetName val="Journal_Template3"/>
      <sheetName val="B_12"/>
      <sheetName val="Forecase_20042"/>
      <sheetName val="Main_Menu2"/>
      <sheetName val="Rp_Banten2"/>
      <sheetName val="M-2_Adjusted2"/>
      <sheetName val="K_2_11"/>
      <sheetName val="Professionals_Standard1"/>
      <sheetName val="ESG_local1"/>
      <sheetName val="RMFE_041"/>
      <sheetName val="A2_1_CAJE1"/>
      <sheetName val="For_Mgmt_fee1"/>
      <sheetName val="For_GSC_charge1"/>
      <sheetName val="For_Training_Svc_fee1"/>
      <sheetName val="For_Mgmt_fee_(PasteValue)1"/>
      <sheetName val="For_GSC_charge_(PasteValue)1"/>
      <sheetName val="Allocation_Base_(GSIN)1"/>
      <sheetName val="To_DCIN1"/>
      <sheetName val="For_Training_Svc_fee_(PasteVal1"/>
      <sheetName val="Details_BS_YTD1"/>
      <sheetName val="Detail_pg21"/>
      <sheetName val="Internal_order1"/>
      <sheetName val="move_(2)1"/>
      <sheetName val="BOQ_price1"/>
      <sheetName val="InvoEâ_x0004_ist"/>
      <sheetName val="InterestCalculation"/>
      <sheetName val="Rin1"/>
      <sheetName val="InvoEâ_x005f_x0004_ist"/>
      <sheetName val="Investasi &amp; depresiasi"/>
      <sheetName val="Asumsi"/>
      <sheetName val="Expense"/>
      <sheetName val="Cost_Input_Sheet"/>
      <sheetName val="HBI_NCD"/>
      <sheetName val="As"/>
      <sheetName val="Customer List"/>
      <sheetName val="Pipe"/>
      <sheetName val="FL &amp; IC"/>
      <sheetName val="Income State"/>
      <sheetName val="CODE,NAME"/>
      <sheetName val="Tax comp"/>
      <sheetName val="TWDV over NBV"/>
      <sheetName val="DTL"/>
      <sheetName val="Stock CIW"/>
      <sheetName val="InvoEâ_x005f_x005f_x005f_x0004_ist"/>
      <sheetName val="DB"/>
      <sheetName val="HWL (2)"/>
      <sheetName val="hutang DPLK"/>
      <sheetName val="Des"/>
      <sheetName val="INSTMATR"/>
      <sheetName val="NL180"/>
      <sheetName val="NL240"/>
      <sheetName val="Access Radio NL400"/>
      <sheetName val="SPARE"/>
      <sheetName val="Q120_AP_Aging"/>
      <sheetName val="DEFECTED_NOV"/>
      <sheetName val="Other_Current"/>
      <sheetName val="Other_YTD"/>
      <sheetName val="INV0299_(2)"/>
      <sheetName val="FOREX_04"/>
      <sheetName val="FOREX_03"/>
      <sheetName val="FOREX_04_audited"/>
      <sheetName val="Data_Input"/>
      <sheetName val="Bank_Recon_-_IDR"/>
      <sheetName val="DataWP"/>
      <sheetName val="TRAVEL PLAN"/>
      <sheetName val="GRACE"/>
      <sheetName val="Product Requirement"/>
      <sheetName val="Scenario"/>
      <sheetName val="BP-BP1"/>
      <sheetName val="99.10.12"/>
      <sheetName val="2001GeneralInfo"/>
      <sheetName val="2001Marshal"/>
      <sheetName val="lab norge"/>
      <sheetName val="WPL"/>
      <sheetName val="LOC Score"/>
      <sheetName val="FKT_PJK"/>
      <sheetName val="Financial Statement"/>
      <sheetName val="Attachement"/>
      <sheetName val="Instructions"/>
      <sheetName val="Contract"/>
      <sheetName val="Data Submission"/>
      <sheetName val="Lookup Tables"/>
      <sheetName val="S16-CA(2000P)"/>
      <sheetName val="Other charges (income)"/>
      <sheetName val="Source"/>
      <sheetName val="K.6DEPOSIT"/>
      <sheetName val="FE-1770_P15"/>
      <sheetName val="FE-1770_P25"/>
      <sheetName val="FI-177O_P15"/>
      <sheetName val="FI-1770_P25"/>
      <sheetName val="Final_Tax5"/>
      <sheetName val="Irregular_Income5"/>
      <sheetName val="Permanent_info3"/>
      <sheetName val="trf_d-i3"/>
      <sheetName val="B_13"/>
      <sheetName val="Rp_Banten3"/>
      <sheetName val="BS_final4"/>
      <sheetName val="3__Neraca_dan_RL4"/>
      <sheetName val="RMFE_042"/>
      <sheetName val="Mine_Assumptions4"/>
      <sheetName val="RENCANA_KERJA4"/>
      <sheetName val="VAT_out4"/>
      <sheetName val="Professionals_Standard2"/>
      <sheetName val="ESG_local2"/>
      <sheetName val="Details_BS_YTD2"/>
      <sheetName val="Journal_Template4"/>
      <sheetName val="K_2_12"/>
      <sheetName val="Main_Menu3"/>
      <sheetName val="Internal_order2"/>
      <sheetName val="Forecase_20043"/>
      <sheetName val="A_u_g3"/>
      <sheetName val="K_1_1_1_HGU1"/>
      <sheetName val="Exch_rate1"/>
      <sheetName val="Detail_pg22"/>
      <sheetName val="M-2_Adjusted3"/>
      <sheetName val="move_(2)2"/>
      <sheetName val="HBS_Credit_Detail1"/>
      <sheetName val="Bank_Recon_-_IDR1"/>
      <sheetName val="Table_Array1"/>
      <sheetName val="DEFECTED_NOV1"/>
      <sheetName val="Income_Statement1"/>
      <sheetName val="oblig_Trad&amp;AFS1"/>
      <sheetName val="BOQ_price2"/>
      <sheetName val="For_Mgmt_fee2"/>
      <sheetName val="For_GSC_charge2"/>
      <sheetName val="For_Training_Svc_fee2"/>
      <sheetName val="For_Mgmt_fee_(PasteValue)2"/>
      <sheetName val="For_GSC_charge_(PasteValue)2"/>
      <sheetName val="Allocation_Base_(GSIN)2"/>
      <sheetName val="To_DCIN2"/>
      <sheetName val="For_Training_Svc_fee_(PasteVal2"/>
      <sheetName val="Cost_Input_Sheet1"/>
      <sheetName val="Other_Current1"/>
      <sheetName val="Other_YTD1"/>
      <sheetName val="HBI_NCD1"/>
      <sheetName val="ID_MENADO"/>
      <sheetName val="BS-PL_Komersil_and_Fiskal"/>
      <sheetName val="Data_Input1"/>
      <sheetName val="FOREX_041"/>
      <sheetName val="FOREX_031"/>
      <sheetName val="FOREX_04_audited1"/>
      <sheetName val="INV0299_(2)1"/>
      <sheetName val="TRADING_PROFIT"/>
      <sheetName val="EB_PDT"/>
      <sheetName val="InvoEâist"/>
      <sheetName val="Q120_AP_Aging1"/>
      <sheetName val="EYAS_Standar"/>
      <sheetName val="BAL_SHEET(2)"/>
      <sheetName val="Front_Sheet"/>
      <sheetName val="Name_Map"/>
      <sheetName val="Base_Data"/>
      <sheetName val="RWP_33"/>
      <sheetName val="Exc__Rate"/>
      <sheetName val="TB_IDR_Only"/>
      <sheetName val="Breakdown_LF603_1"/>
      <sheetName val="Sheet_1_(2)"/>
      <sheetName val="COA_BM"/>
      <sheetName val="SUMMARY_"/>
      <sheetName val="Rekap_Penj"/>
      <sheetName val="CUSTOMER_LOOKUP"/>
      <sheetName val="Investasi_&amp;_depresiasi"/>
      <sheetName val="Sheet1_(19)"/>
      <sheetName val="Check_Sheet"/>
      <sheetName val="PLHO_Report"/>
      <sheetName val="Table_1"/>
      <sheetName val="Content_3"/>
      <sheetName val="A2_1_CAJE2"/>
      <sheetName val="229_Accr_Exp"/>
      <sheetName val="lab_norge"/>
      <sheetName val="Income_State"/>
      <sheetName val="hutang_DPLK"/>
      <sheetName val="TRAVEL_PLAN"/>
      <sheetName val="Access_Radio_NL400"/>
      <sheetName val="Tax_comp"/>
      <sheetName val="TWDV_over_NBV"/>
      <sheetName val="FL_&amp;_IC"/>
      <sheetName val="Product_Requirement"/>
      <sheetName val="Data_Submission"/>
      <sheetName val="Lookup_Tables"/>
      <sheetName val="laporan"/>
      <sheetName val="New List"/>
      <sheetName val="Muebles y Enseres"/>
      <sheetName val="HR"/>
      <sheetName val="PANDUAN"/>
      <sheetName val="Lookup"/>
      <sheetName val="hitung"/>
      <sheetName val="A&amp;C"/>
      <sheetName val="GL Items MEI"/>
      <sheetName val="BWD"/>
      <sheetName val="Petrosea"/>
      <sheetName val="Lamp RPT048"/>
      <sheetName val="Lamp RPT040"/>
      <sheetName val="BB"/>
      <sheetName val="HWL_(2)"/>
      <sheetName val="FE-1770_P16"/>
      <sheetName val="FE-1770_P26"/>
      <sheetName val="FI-177O_P16"/>
      <sheetName val="FI-1770_P26"/>
      <sheetName val="Final_Tax6"/>
      <sheetName val="Irregular_Income6"/>
      <sheetName val="BS_final5"/>
      <sheetName val="Mine_Assumptions5"/>
      <sheetName val="VAT_out5"/>
      <sheetName val="K_1_1_1_HGU2"/>
      <sheetName val="Permanent_info4"/>
      <sheetName val="Journal_Template5"/>
      <sheetName val="Rp_Banten4"/>
      <sheetName val="RMFE_043"/>
      <sheetName val="trf_d-i4"/>
      <sheetName val="B_14"/>
      <sheetName val="RENCANA_KERJA5"/>
      <sheetName val="Main_Menu4"/>
      <sheetName val="K_2_13"/>
      <sheetName val="3__Neraca_dan_RL5"/>
      <sheetName val="Forecase_20044"/>
      <sheetName val="M-2_Adjusted4"/>
      <sheetName val="A_u_g4"/>
      <sheetName val="Internal_order3"/>
      <sheetName val="Professionals_Standard3"/>
      <sheetName val="ESG_local3"/>
      <sheetName val="Details_BS_YTD3"/>
      <sheetName val="Other_Current2"/>
      <sheetName val="Other_YTD2"/>
      <sheetName val="Detail_pg23"/>
      <sheetName val="For_Mgmt_fee3"/>
      <sheetName val="For_GSC_charge3"/>
      <sheetName val="For_Training_Svc_fee3"/>
      <sheetName val="For_Mgmt_fee_(PasteValue)3"/>
      <sheetName val="For_GSC_charge_(PasteValue)3"/>
      <sheetName val="Allocation_Base_(GSIN)3"/>
      <sheetName val="To_DCIN3"/>
      <sheetName val="For_Training_Svc_fee_(PasteVal3"/>
      <sheetName val="Exch_rate2"/>
      <sheetName val="move_(2)3"/>
      <sheetName val="HBS_Credit_Detail2"/>
      <sheetName val="BOQ_price3"/>
      <sheetName val="Table_Array2"/>
      <sheetName val="DEFECTED_NOV2"/>
      <sheetName val="oblig_Trad&amp;AFS2"/>
      <sheetName val="HBI_NCD2"/>
      <sheetName val="Income_Statement2"/>
      <sheetName val="Cost_Input_Sheet2"/>
      <sheetName val="Bank_Recon_-_IDR2"/>
      <sheetName val="INV0299_(2)2"/>
      <sheetName val="RWP_331"/>
      <sheetName val="FOREX_042"/>
      <sheetName val="FOREX_032"/>
      <sheetName val="FOREX_04_audited2"/>
      <sheetName val="Data_Input2"/>
      <sheetName val="Base_Data1"/>
      <sheetName val="ID_MENADO1"/>
      <sheetName val="TRADING_PROFIT1"/>
      <sheetName val="EB_PDT1"/>
      <sheetName val="CUSTOMER_LOOKUP1"/>
      <sheetName val="SUMMARY_1"/>
      <sheetName val="Content_31"/>
      <sheetName val="Exc__Rate1"/>
      <sheetName val="hutang_DPLK1"/>
      <sheetName val="EYAS_Standar1"/>
      <sheetName val="BAL_SHEET(2)1"/>
      <sheetName val="Q120_AP_Aging2"/>
      <sheetName val="Access_Radio_NL4001"/>
      <sheetName val="Income_State1"/>
      <sheetName val="BS-PL_Komersil_and_Fiskal1"/>
      <sheetName val="TRAVEL_PLAN1"/>
      <sheetName val="Check_Sheet1"/>
      <sheetName val="PLHO_Report1"/>
      <sheetName val="Sheet1_(19)1"/>
      <sheetName val="HWL_(2)1"/>
      <sheetName val="A2_1_CAJE3"/>
      <sheetName val="Front_Sheet1"/>
      <sheetName val="Rekap_Penj1"/>
      <sheetName val="TB_IDR_Only1"/>
      <sheetName val="Breakdown_LF603_11"/>
      <sheetName val="Sheet_1_(2)1"/>
      <sheetName val="COA_BM1"/>
      <sheetName val="Product_Requirement1"/>
      <sheetName val="229_Accr_Exp1"/>
      <sheetName val="Name_Map1"/>
      <sheetName val="Table_11"/>
      <sheetName val="FL_&amp;_IC1"/>
      <sheetName val="Data_Submission1"/>
      <sheetName val="Lookup_Tables1"/>
      <sheetName val="Tax_comp1"/>
      <sheetName val="TWDV_over_NBV1"/>
      <sheetName val="Investasi_&amp;_depresiasi1"/>
      <sheetName val="FE-1770_P17"/>
      <sheetName val="FE-1770_P27"/>
      <sheetName val="FI-177O_P17"/>
      <sheetName val="FI-1770_P27"/>
      <sheetName val="Final_Tax7"/>
      <sheetName val="Irregular_Income7"/>
      <sheetName val="Permanent_info5"/>
      <sheetName val="Rp_Banten5"/>
      <sheetName val="B_15"/>
      <sheetName val="BS_final6"/>
      <sheetName val="RENCANA_KERJA6"/>
      <sheetName val="VAT_out6"/>
      <sheetName val="Mine_Assumptions6"/>
      <sheetName val="Journal_Template6"/>
      <sheetName val="Forecase_20045"/>
      <sheetName val="trf_d-i5"/>
      <sheetName val="A_u_g5"/>
      <sheetName val="3__Neraca_dan_RL6"/>
      <sheetName val="Main_Menu5"/>
      <sheetName val="RMFE_044"/>
      <sheetName val="K_2_14"/>
      <sheetName val="Details_BS_YTD4"/>
      <sheetName val="Detail_pg24"/>
      <sheetName val="Professionals_Standard4"/>
      <sheetName val="ESG_local4"/>
      <sheetName val="M-2_Adjusted5"/>
      <sheetName val="Internal_order4"/>
      <sheetName val="move_(2)4"/>
      <sheetName val="Exch_rate3"/>
      <sheetName val="HBS_Credit_Detail3"/>
      <sheetName val="K_1_1_1_HGU3"/>
      <sheetName val="For_Mgmt_fee4"/>
      <sheetName val="For_GSC_charge4"/>
      <sheetName val="For_Training_Svc_fee4"/>
      <sheetName val="For_Mgmt_fee_(PasteValue)4"/>
      <sheetName val="For_GSC_charge_(PasteValue)4"/>
      <sheetName val="Allocation_Base_(GSIN)4"/>
      <sheetName val="To_DCIN4"/>
      <sheetName val="For_Training_Svc_fee_(PasteVal4"/>
      <sheetName val="Table_Array3"/>
      <sheetName val="BOQ_price4"/>
      <sheetName val="oblig_Trad&amp;AFS3"/>
      <sheetName val="Cost_Input_Sheet3"/>
      <sheetName val="Base_Data2"/>
      <sheetName val="Income_Statement3"/>
      <sheetName val="DEFECTED_NOV3"/>
      <sheetName val="RWP_332"/>
      <sheetName val="Bank_Recon_-_IDR3"/>
      <sheetName val="FOREX_043"/>
      <sheetName val="FOREX_033"/>
      <sheetName val="FOREX_04_audited3"/>
      <sheetName val="Data_Input3"/>
      <sheetName val="INV0299_(2)3"/>
      <sheetName val="HBI_NCD3"/>
      <sheetName val="TRADING_PROFIT2"/>
      <sheetName val="EB_PDT2"/>
      <sheetName val="Other_Current3"/>
      <sheetName val="Other_YTD3"/>
      <sheetName val="Q120_AP_Aging3"/>
      <sheetName val="ID_MENADO2"/>
      <sheetName val="SUMMARY_2"/>
      <sheetName val="BS-PL_Komersil_and_Fiskal2"/>
      <sheetName val="Exc__Rate2"/>
      <sheetName val="TB_IDR_Only2"/>
      <sheetName val="Breakdown_LF603_12"/>
      <sheetName val="Sheet_1_(2)2"/>
      <sheetName val="COA_BM2"/>
      <sheetName val="EYAS_Standar2"/>
      <sheetName val="BAL_SHEET(2)2"/>
      <sheetName val="Rekap_Penj2"/>
      <sheetName val="Sheet1_(19)2"/>
      <sheetName val="Check_Sheet2"/>
      <sheetName val="PLHO_Report2"/>
      <sheetName val="Income_State2"/>
      <sheetName val="Product_Requirement2"/>
      <sheetName val="Front_Sheet2"/>
      <sheetName val="CUSTOMER_LOOKUP2"/>
      <sheetName val="229_Accr_Exp2"/>
      <sheetName val="Name_Map2"/>
      <sheetName val="Table_12"/>
      <sheetName val="FL_&amp;_IC2"/>
      <sheetName val="TRAVEL_PLAN2"/>
      <sheetName val="Data_Submission2"/>
      <sheetName val="Lookup_Tables2"/>
      <sheetName val="Content_32"/>
      <sheetName val="hutang_DPLK2"/>
      <sheetName val="Access_Radio_NL4002"/>
      <sheetName val="Tax_comp2"/>
      <sheetName val="TWDV_over_NBV2"/>
      <sheetName val="A2_1_CAJE4"/>
      <sheetName val="Investasi_&amp;_depresiasi2"/>
      <sheetName val="TBL"/>
      <sheetName val="Cons"/>
      <sheetName val=" INCOME STATEMENT"/>
      <sheetName val="Bgn-Ingg PLANTATION"/>
      <sheetName val="BAHAN"/>
      <sheetName val="L.BA blok"/>
      <sheetName val="dayin"/>
      <sheetName val="Sch "/>
      <sheetName val="SUD"/>
      <sheetName val="00 received in 01"/>
      <sheetName val="Per GL J a n"/>
      <sheetName val="E-9.3(PBC)"/>
      <sheetName val="KU-Ajt'03"/>
      <sheetName val="KB-Ajt'03"/>
      <sheetName val="KS-Ajt'03"/>
      <sheetName val="KT-Ajt'03"/>
      <sheetName val="Mill-Ajt'03"/>
      <sheetName val="Selling_Exp"/>
      <sheetName val="prod"/>
      <sheetName val="hitung ulang JEPANG"/>
      <sheetName val="Pro-Base"/>
      <sheetName val="Fixset"/>
      <sheetName val="SCORE_RC_Code"/>
      <sheetName val="COA"/>
      <sheetName val="JOURNAL"/>
      <sheetName val="SUPPORT"/>
      <sheetName val="JADI"/>
      <sheetName val="HO Use"/>
      <sheetName val="SAD Conclusion"/>
      <sheetName val="SAD Schedule"/>
      <sheetName val="FA"/>
      <sheetName val="BGT Cashflow"/>
      <sheetName val="ACT Cashflow"/>
      <sheetName val="BGT Cashflow "/>
      <sheetName val="April"/>
      <sheetName val="1"/>
      <sheetName val="C"/>
      <sheetName val="J.1 Deffered Landright"/>
      <sheetName val="rumus"/>
      <sheetName val="laporan96"/>
      <sheetName val="ahas-ins"/>
      <sheetName val="OLIE"/>
      <sheetName val="DAF-1"/>
      <sheetName val="Farmer-Pond-Monodon"/>
      <sheetName val="N-AALI"/>
      <sheetName val="N-ASII"/>
      <sheetName val="BBCA"/>
      <sheetName val="N-BBNI"/>
      <sheetName val="N-BNII"/>
      <sheetName val="DSUC"/>
      <sheetName val="N-GGRM"/>
      <sheetName val="N-GJTL"/>
      <sheetName val="N-HMSP"/>
      <sheetName val="IDSR"/>
      <sheetName val="N-INDF"/>
      <sheetName val="N-ISAT"/>
      <sheetName val="N-JIHD"/>
      <sheetName val="KAEF"/>
      <sheetName val="PYFA"/>
      <sheetName val="N-SMGR"/>
      <sheetName val="TLKM-J"/>
      <sheetName val="N-TLKM"/>
      <sheetName val="N-UNTR"/>
      <sheetName val="Overview"/>
      <sheetName val="BS-RTI"/>
      <sheetName val="_INCOME_STATEMENT"/>
      <sheetName val="Kas"/>
      <sheetName val="Laba Rugi"/>
      <sheetName val="Pembelian Aktiva"/>
      <sheetName val="Penjualan&amp;Penagihan"/>
      <sheetName val="Beban Operasi"/>
      <sheetName val="Pembelian&amp;Pembayaran"/>
      <sheetName val="Gaji"/>
      <sheetName val="HPP"/>
      <sheetName val="inventory_stock_movement"/>
      <sheetName val="mst_prod_material"/>
      <sheetName val="JSB"/>
      <sheetName val="KODJA"/>
      <sheetName val="nto71"/>
      <sheetName val="Cruser Sp71"/>
      <sheetName val="FE-1771$.P1"/>
      <sheetName val="FE-1770_P18"/>
      <sheetName val="FE-1770_P28"/>
      <sheetName val="FI-177O_P18"/>
      <sheetName val="FI-1770_P28"/>
      <sheetName val="Final_Tax8"/>
      <sheetName val="Irregular_Income8"/>
      <sheetName val="Permanent_info6"/>
      <sheetName val="Rp_Banten6"/>
      <sheetName val="BS_final7"/>
      <sheetName val="Mine_Assumptions7"/>
      <sheetName val="Journal_Template7"/>
      <sheetName val="trf_d-i6"/>
      <sheetName val="B_16"/>
      <sheetName val="RENCANA_KERJA7"/>
      <sheetName val="3__Neraca_dan_RL7"/>
      <sheetName val="VAT_out7"/>
      <sheetName val="RMFE_045"/>
      <sheetName val="K_2_15"/>
      <sheetName val="Forecase_20046"/>
      <sheetName val="Main_Menu6"/>
      <sheetName val="A_u_g6"/>
      <sheetName val="BOQ_price5"/>
      <sheetName val="Details_BS_YTD5"/>
      <sheetName val="Detail_pg25"/>
      <sheetName val="Professionals_Standard5"/>
      <sheetName val="ESG_local5"/>
      <sheetName val="M-2_Adjusted6"/>
      <sheetName val="Internal_order5"/>
      <sheetName val="move_(2)5"/>
      <sheetName val="Table_Array4"/>
      <sheetName val="INV0299_(2)4"/>
      <sheetName val="HBS_Credit_Detail4"/>
      <sheetName val="Exch_rate4"/>
      <sheetName val="For_Mgmt_fee5"/>
      <sheetName val="For_GSC_charge5"/>
      <sheetName val="For_Training_Svc_fee5"/>
      <sheetName val="For_Mgmt_fee_(PasteValue)5"/>
      <sheetName val="For_GSC_charge_(PasteValue)5"/>
      <sheetName val="Allocation_Base_(GSIN)5"/>
      <sheetName val="To_DCIN5"/>
      <sheetName val="For_Training_Svc_fee_(PasteVal5"/>
      <sheetName val="K_1_1_1_HGU4"/>
      <sheetName val="oblig_Trad&amp;AFS4"/>
      <sheetName val="Income_Statement4"/>
      <sheetName val="DEFECTED_NOV4"/>
      <sheetName val="Other_Current4"/>
      <sheetName val="Other_YTD4"/>
      <sheetName val="HBI_NCD4"/>
      <sheetName val="ID_MENADO3"/>
      <sheetName val="Bank_Recon_-_IDR4"/>
      <sheetName val="Cost_Input_Sheet4"/>
      <sheetName val="BS-PL_Komersil_and_Fiskal3"/>
      <sheetName val="Data_Input4"/>
      <sheetName val="FOREX_044"/>
      <sheetName val="FOREX_034"/>
      <sheetName val="FOREX_04_audited4"/>
      <sheetName val="TRADING_PROFIT3"/>
      <sheetName val="EB_PDT3"/>
      <sheetName val="Q120_AP_Aging4"/>
      <sheetName val="EYAS_Standar3"/>
      <sheetName val="BAL_SHEET(2)3"/>
      <sheetName val="RWP_333"/>
      <sheetName val="Base_Data3"/>
      <sheetName val="CUSTOMER_LOOKUP3"/>
      <sheetName val="Exc__Rate3"/>
      <sheetName val="SUMMARY_3"/>
      <sheetName val="Front_Sheet3"/>
      <sheetName val="Rekap_Penj3"/>
      <sheetName val="Investasi_&amp;_depresiasi3"/>
      <sheetName val="Name_Map3"/>
      <sheetName val="TB_IDR_Only3"/>
      <sheetName val="Breakdown_LF603_13"/>
      <sheetName val="Sheet_1_(2)3"/>
      <sheetName val="COA_BM3"/>
      <sheetName val="Sheet1_(19)3"/>
      <sheetName val="Table_13"/>
      <sheetName val="Tax_comp3"/>
      <sheetName val="TWDV_over_NBV3"/>
      <sheetName val="Income_State3"/>
      <sheetName val="229_Accr_Exp3"/>
      <sheetName val="FL_&amp;_IC3"/>
      <sheetName val="Check_Sheet3"/>
      <sheetName val="PLHO_Report3"/>
      <sheetName val="Content_33"/>
      <sheetName val="A2_1_CAJE5"/>
      <sheetName val="hutang_DPLK3"/>
      <sheetName val="TRAVEL_PLAN3"/>
      <sheetName val="Access_Radio_NL4003"/>
      <sheetName val="Product_Requirement3"/>
      <sheetName val="Data_Submission3"/>
      <sheetName val="Lookup_Tables3"/>
      <sheetName val="Customer_List"/>
      <sheetName val="Att_1-5_yr01_(Ind)"/>
      <sheetName val="Att_1-5_yr01"/>
      <sheetName val="PPh_22_-_01"/>
      <sheetName val="PPh_22_-_01_(E)"/>
      <sheetName val="Depr_for_add_2001"/>
      <sheetName val="Perhit_disp_01_(E)"/>
      <sheetName val="Perhit_disp_01"/>
      <sheetName val="Depreciation_DBI_01"/>
      <sheetName val="Amortisation_DBI_"/>
      <sheetName val="Sheet1_(3)"/>
      <sheetName val="Sheet1_(2)"/>
      <sheetName val="expat_exp"/>
      <sheetName val="Stock_CIW"/>
      <sheetName val="HWL_(2)2"/>
      <sheetName val="99_10_12"/>
      <sheetName val="SAD_Conclusion"/>
      <sheetName val="SAD_Schedule"/>
      <sheetName val="K_6DEPOSIT"/>
      <sheetName val="LOC_Score"/>
      <sheetName val="Financial_Statement"/>
      <sheetName val="_INCOME_STATEMENT1"/>
      <sheetName val="Other_charges_(income)"/>
      <sheetName val="Sch_"/>
      <sheetName val="E-9_3(PBC)"/>
      <sheetName val="hitung_ulang_JEPANG"/>
      <sheetName val="HO_Use"/>
      <sheetName val="BGT_Cashflow"/>
      <sheetName val="ACT_Cashflow"/>
      <sheetName val="BGT_Cashflow_"/>
      <sheetName val="Muebles_y_Enseres"/>
      <sheetName val="New_List"/>
      <sheetName val="Laba_Rugi"/>
      <sheetName val="Pembelian_Aktiva"/>
      <sheetName val="Beban_Operasi"/>
      <sheetName val="Cruser_Sp71"/>
      <sheetName val="GL_Items_MEI"/>
      <sheetName val="FE-1771$_P1"/>
      <sheetName val="FE-1770_P19"/>
      <sheetName val="FE-1770_P29"/>
      <sheetName val="FI-177O_P19"/>
      <sheetName val="FI-1770_P29"/>
      <sheetName val="Final_Tax9"/>
      <sheetName val="Irregular_Income9"/>
      <sheetName val="Permanent_info7"/>
      <sheetName val="Rp_Banten7"/>
      <sheetName val="BS_final8"/>
      <sheetName val="Mine_Assumptions8"/>
      <sheetName val="Journal_Template8"/>
      <sheetName val="trf_d-i7"/>
      <sheetName val="B_17"/>
      <sheetName val="RENCANA_KERJA8"/>
      <sheetName val="3__Neraca_dan_RL8"/>
      <sheetName val="VAT_out8"/>
      <sheetName val="RMFE_046"/>
      <sheetName val="K_2_16"/>
      <sheetName val="Forecase_20047"/>
      <sheetName val="Main_Menu7"/>
      <sheetName val="A_u_g7"/>
      <sheetName val="BOQ_price6"/>
      <sheetName val="Details_BS_YTD6"/>
      <sheetName val="Detail_pg26"/>
      <sheetName val="Professionals_Standard6"/>
      <sheetName val="ESG_local6"/>
      <sheetName val="M-2_Adjusted7"/>
      <sheetName val="Internal_order6"/>
      <sheetName val="move_(2)6"/>
      <sheetName val="Table_Array5"/>
      <sheetName val="INV0299_(2)5"/>
      <sheetName val="HBS_Credit_Detail5"/>
      <sheetName val="Exch_rate5"/>
      <sheetName val="For_Mgmt_fee6"/>
      <sheetName val="For_GSC_charge6"/>
      <sheetName val="For_Training_Svc_fee6"/>
      <sheetName val="For_Mgmt_fee_(PasteValue)6"/>
      <sheetName val="For_GSC_charge_(PasteValue)6"/>
      <sheetName val="Allocation_Base_(GSIN)6"/>
      <sheetName val="To_DCIN6"/>
      <sheetName val="For_Training_Svc_fee_(PasteVal6"/>
      <sheetName val="K_1_1_1_HGU5"/>
      <sheetName val="oblig_Trad&amp;AFS5"/>
      <sheetName val="Income_Statement5"/>
      <sheetName val="DEFECTED_NOV5"/>
      <sheetName val="Other_Current5"/>
      <sheetName val="Other_YTD5"/>
      <sheetName val="HBI_NCD5"/>
      <sheetName val="ID_MENADO4"/>
      <sheetName val="Bank_Recon_-_IDR5"/>
      <sheetName val="Cost_Input_Sheet5"/>
      <sheetName val="BS-PL_Komersil_and_Fiskal4"/>
      <sheetName val="Data_Input5"/>
      <sheetName val="FOREX_045"/>
      <sheetName val="FOREX_035"/>
      <sheetName val="FOREX_04_audited5"/>
      <sheetName val="TRADING_PROFIT4"/>
      <sheetName val="EB_PDT4"/>
      <sheetName val="Q120_AP_Aging5"/>
      <sheetName val="EYAS_Standar4"/>
      <sheetName val="BAL_SHEET(2)4"/>
      <sheetName val="RWP_334"/>
      <sheetName val="Base_Data4"/>
      <sheetName val="CUSTOMER_LOOKUP4"/>
      <sheetName val="Exc__Rate4"/>
      <sheetName val="SUMMARY_4"/>
      <sheetName val="Front_Sheet4"/>
      <sheetName val="Rekap_Penj4"/>
      <sheetName val="Investasi_&amp;_depresiasi4"/>
      <sheetName val="Name_Map4"/>
      <sheetName val="TB_IDR_Only4"/>
      <sheetName val="Breakdown_LF603_14"/>
      <sheetName val="Sheet_1_(2)4"/>
      <sheetName val="COA_BM4"/>
      <sheetName val="Sheet1_(19)4"/>
      <sheetName val="Table_14"/>
      <sheetName val="Tax_comp4"/>
      <sheetName val="TWDV_over_NBV4"/>
      <sheetName val="Income_State4"/>
      <sheetName val="229_Accr_Exp4"/>
      <sheetName val="FL_&amp;_IC4"/>
      <sheetName val="Check_Sheet4"/>
      <sheetName val="PLHO_Report4"/>
      <sheetName val="Content_34"/>
      <sheetName val="A2_1_CAJE6"/>
      <sheetName val="lab_norge1"/>
      <sheetName val="hutang_DPLK4"/>
      <sheetName val="TRAVEL_PLAN4"/>
      <sheetName val="Access_Radio_NL4004"/>
      <sheetName val="Product_Requirement4"/>
      <sheetName val="Data_Submission4"/>
      <sheetName val="Lookup_Tables4"/>
      <sheetName val="Customer_List1"/>
      <sheetName val="Att_1-5_yr01_(Ind)1"/>
      <sheetName val="Att_1-5_yr011"/>
      <sheetName val="PPh_22_-_011"/>
      <sheetName val="PPh_22_-_01_(E)1"/>
      <sheetName val="Depr_for_add_20011"/>
      <sheetName val="Perhit_disp_01_(E)1"/>
      <sheetName val="Perhit_disp_011"/>
      <sheetName val="Depreciation_DBI_011"/>
      <sheetName val="Amortisation_DBI_1"/>
      <sheetName val="Sheet1_(3)1"/>
      <sheetName val="Sheet1_(2)1"/>
      <sheetName val="expat_exp1"/>
      <sheetName val="Stock_CIW1"/>
      <sheetName val="HWL_(2)3"/>
      <sheetName val="99_10_121"/>
      <sheetName val="SAD_Conclusion1"/>
      <sheetName val="SAD_Schedule1"/>
      <sheetName val="K_6DEPOSIT1"/>
      <sheetName val="LOC_Score1"/>
      <sheetName val="Financial_Statement1"/>
      <sheetName val="_INCOME_STATEMENT2"/>
      <sheetName val="Other_charges_(income)1"/>
      <sheetName val="Sch_1"/>
      <sheetName val="E-9_3(PBC)1"/>
      <sheetName val="hitung_ulang_JEPANG1"/>
      <sheetName val="HO_Use1"/>
      <sheetName val="BGT_Cashflow1"/>
      <sheetName val="ACT_Cashflow1"/>
      <sheetName val="BGT_Cashflow_1"/>
      <sheetName val="Muebles_y_Enseres1"/>
      <sheetName val="New_List1"/>
      <sheetName val="Laba_Rugi1"/>
      <sheetName val="Pembelian_Aktiva1"/>
      <sheetName val="Beban_Operasi1"/>
      <sheetName val="Cruser_Sp711"/>
      <sheetName val="GL_Items_MEI1"/>
      <sheetName val="FE-1771$_P11"/>
      <sheetName val="FE-1770_P110"/>
      <sheetName val="FE-1770_P210"/>
      <sheetName val="FI-177O_P110"/>
      <sheetName val="FI-1770_P210"/>
      <sheetName val="Final_Tax10"/>
      <sheetName val="Irregular_Income10"/>
      <sheetName val="Permanent_info8"/>
      <sheetName val="Rp_Banten8"/>
      <sheetName val="BS_final9"/>
      <sheetName val="Mine_Assumptions9"/>
      <sheetName val="Journal_Template9"/>
      <sheetName val="trf_d-i8"/>
      <sheetName val="B_18"/>
      <sheetName val="RENCANA_KERJA9"/>
      <sheetName val="3__Neraca_dan_RL9"/>
      <sheetName val="VAT_out9"/>
      <sheetName val="RMFE_047"/>
      <sheetName val="K_2_17"/>
      <sheetName val="Forecase_20048"/>
      <sheetName val="Main_Menu8"/>
      <sheetName val="A_u_g8"/>
      <sheetName val="BOQ_price7"/>
      <sheetName val="Details_BS_YTD7"/>
      <sheetName val="Detail_pg27"/>
      <sheetName val="Professionals_Standard7"/>
      <sheetName val="ESG_local7"/>
      <sheetName val="M-2_Adjusted8"/>
      <sheetName val="Internal_order7"/>
      <sheetName val="move_(2)7"/>
      <sheetName val="Table_Array6"/>
      <sheetName val="INV0299_(2)6"/>
      <sheetName val="HBS_Credit_Detail6"/>
      <sheetName val="Exch_rate6"/>
      <sheetName val="For_Mgmt_fee7"/>
      <sheetName val="For_GSC_charge7"/>
      <sheetName val="For_Training_Svc_fee7"/>
      <sheetName val="For_Mgmt_fee_(PasteValue)7"/>
      <sheetName val="For_GSC_charge_(PasteValue)7"/>
      <sheetName val="Allocation_Base_(GSIN)7"/>
      <sheetName val="To_DCIN7"/>
      <sheetName val="For_Training_Svc_fee_(PasteVal7"/>
      <sheetName val="K_1_1_1_HGU6"/>
      <sheetName val="oblig_Trad&amp;AFS6"/>
      <sheetName val="Income_Statement6"/>
      <sheetName val="DEFECTED_NOV6"/>
      <sheetName val="Other_Current6"/>
      <sheetName val="Other_YTD6"/>
      <sheetName val="HBI_NCD6"/>
      <sheetName val="ID_MENADO5"/>
      <sheetName val="Bank_Recon_-_IDR6"/>
      <sheetName val="Cost_Input_Sheet6"/>
      <sheetName val="BS-PL_Komersil_and_Fiskal5"/>
      <sheetName val="Data_Input6"/>
      <sheetName val="FOREX_046"/>
      <sheetName val="FOREX_036"/>
      <sheetName val="FOREX_04_audited6"/>
      <sheetName val="TRADING_PROFIT5"/>
      <sheetName val="EB_PDT5"/>
      <sheetName val="Q120_AP_Aging6"/>
      <sheetName val="EYAS_Standar5"/>
      <sheetName val="BAL_SHEET(2)5"/>
      <sheetName val="RWP_335"/>
      <sheetName val="Base_Data5"/>
      <sheetName val="CUSTOMER_LOOKUP5"/>
      <sheetName val="Exc__Rate5"/>
      <sheetName val="SUMMARY_5"/>
      <sheetName val="Front_Sheet5"/>
      <sheetName val="Rekap_Penj5"/>
      <sheetName val="Investasi_&amp;_depresiasi5"/>
      <sheetName val="Name_Map5"/>
      <sheetName val="TB_IDR_Only5"/>
      <sheetName val="Breakdown_LF603_15"/>
      <sheetName val="Sheet_1_(2)5"/>
      <sheetName val="COA_BM5"/>
      <sheetName val="Sheet1_(19)5"/>
      <sheetName val="Table_15"/>
      <sheetName val="Tax_comp5"/>
      <sheetName val="TWDV_over_NBV5"/>
      <sheetName val="Income_State5"/>
      <sheetName val="229_Accr_Exp5"/>
      <sheetName val="FL_&amp;_IC5"/>
      <sheetName val="Check_Sheet5"/>
      <sheetName val="PLHO_Report5"/>
      <sheetName val="Content_35"/>
      <sheetName val="A2_1_CAJE7"/>
      <sheetName val="lab_norge2"/>
      <sheetName val="hutang_DPLK5"/>
      <sheetName val="TRAVEL_PLAN5"/>
      <sheetName val="Access_Radio_NL4005"/>
      <sheetName val="Product_Requirement5"/>
      <sheetName val="Data_Submission5"/>
      <sheetName val="Lookup_Tables5"/>
      <sheetName val="Customer_List2"/>
      <sheetName val="Att_1-5_yr01_(Ind)2"/>
      <sheetName val="Att_1-5_yr012"/>
      <sheetName val="PPh_22_-_012"/>
      <sheetName val="PPh_22_-_01_(E)2"/>
      <sheetName val="Depr_for_add_20012"/>
      <sheetName val="Perhit_disp_01_(E)2"/>
      <sheetName val="Perhit_disp_012"/>
      <sheetName val="Depreciation_DBI_012"/>
      <sheetName val="Amortisation_DBI_2"/>
      <sheetName val="Sheet1_(3)2"/>
      <sheetName val="Sheet1_(2)2"/>
      <sheetName val="expat_exp2"/>
      <sheetName val="Stock_CIW2"/>
      <sheetName val="HWL_(2)4"/>
      <sheetName val="99_10_122"/>
      <sheetName val="SAD_Conclusion2"/>
      <sheetName val="SAD_Schedule2"/>
      <sheetName val="K_6DEPOSIT2"/>
      <sheetName val="LOC_Score2"/>
      <sheetName val="Financial_Statement2"/>
      <sheetName val="_INCOME_STATEMENT3"/>
      <sheetName val="Other_charges_(income)2"/>
      <sheetName val="Sch_2"/>
      <sheetName val="E-9_3(PBC)2"/>
      <sheetName val="hitung_ulang_JEPANG2"/>
      <sheetName val="HO_Use2"/>
      <sheetName val="BGT_Cashflow2"/>
      <sheetName val="ACT_Cashflow2"/>
      <sheetName val="BGT_Cashflow_2"/>
      <sheetName val="Muebles_y_Enseres2"/>
      <sheetName val="New_List2"/>
      <sheetName val="Laba_Rugi2"/>
      <sheetName val="Pembelian_Aktiva2"/>
      <sheetName val="Beban_Operasi2"/>
      <sheetName val="Cruser_Sp712"/>
      <sheetName val="GL_Items_MEI2"/>
      <sheetName val="FE-1771$_P12"/>
      <sheetName val="WWb"/>
      <sheetName val="L I - ATY"/>
      <sheetName val="S e p"/>
      <sheetName val="M a r"/>
      <sheetName val="PEMBELIAN-05"/>
      <sheetName val="PEMBELIAN-11"/>
      <sheetName val="Indirects Actuals"/>
      <sheetName val="SAA"/>
      <sheetName val="NetPar"/>
      <sheetName val="gg.1"/>
      <sheetName val="SumFY99"/>
      <sheetName val="insentif"/>
      <sheetName val="5"/>
      <sheetName val="5-1"/>
      <sheetName val="7.2"/>
      <sheetName val="FIN_3260_WHTByInv_Rev0310"/>
      <sheetName val="M a y"/>
      <sheetName val="J u l"/>
      <sheetName val="A p r"/>
      <sheetName val="O c t"/>
      <sheetName val="J u n"/>
      <sheetName val="N o v"/>
      <sheetName val="F e b"/>
      <sheetName val="J a n"/>
      <sheetName val="Bgn-Ingg_PLANTATION"/>
      <sheetName val="L_BA_blok"/>
      <sheetName val="Lamp_RPT048"/>
      <sheetName val="Lamp_RPT040"/>
      <sheetName val="00_received_in_01"/>
      <sheetName val="Per_GL_J_a_n"/>
      <sheetName val="InvoEâ_x005f_x005f_x005f_x005f_x005f_x005f_x0004"/>
      <sheetName val="FA-FPI-disposal"/>
      <sheetName val="Installment"/>
      <sheetName val="UnitDP"/>
      <sheetName val="WP-PBM-04"/>
      <sheetName val="Asumsi2"/>
      <sheetName val="Remain"/>
      <sheetName val="List Price (Implementation)"/>
      <sheetName val="CA"/>
      <sheetName val="Email Instructions"/>
      <sheetName val="ICB"/>
      <sheetName val="Reference2"/>
      <sheetName val="DAT FIS"/>
      <sheetName val="DAT KOM"/>
      <sheetName val="IPO Proceed"/>
      <sheetName val="CP"/>
      <sheetName val="Cap. Structure"/>
      <sheetName val="PIUTANG"/>
      <sheetName val="COLLATERAL CONTROL"/>
      <sheetName val="Revenue"/>
      <sheetName val="Parameter"/>
      <sheetName val="fiscal depr(E)"/>
      <sheetName val="(Global Parameters)"/>
      <sheetName val="COAT&amp;WRAP-QIOT-#3"/>
      <sheetName val="PNT-QUOT-#3"/>
      <sheetName val="NEGARA"/>
      <sheetName val="14. Risk &amp; Reserve"/>
      <sheetName val="Plbyhalf"/>
      <sheetName val="Supplier_Master"/>
      <sheetName val="gg_1"/>
      <sheetName val="LABA"/>
      <sheetName val="1.1"/>
      <sheetName val="KPI RDCs"/>
      <sheetName val="Fields"/>
      <sheetName val="SBAT01"/>
      <sheetName val="Tabel"/>
      <sheetName val="rincian DO"/>
      <sheetName val="OPNAME SALES"/>
      <sheetName val="NRC-2009.08"/>
      <sheetName val="NOTES"/>
      <sheetName val="SALESJAN'03"/>
      <sheetName val="SALESMRT'03"/>
      <sheetName val="I-PPh"/>
      <sheetName val="I-PPh Final"/>
      <sheetName val="LDG"/>
      <sheetName val="Input-SAP data FI"/>
      <sheetName val="Mapping SAP-&gt;sprdsht via Oracle"/>
      <sheetName val="CompanyList"/>
      <sheetName val="Foundation"/>
      <sheetName val="List Price _Implementation_"/>
      <sheetName val="SPT-1770-BLANK.xls"/>
      <sheetName val="MN1"/>
      <sheetName val="Lister"/>
      <sheetName val="USD1"/>
      <sheetName val="AUTO"/>
      <sheetName val="BHIT"/>
      <sheetName val="HERO"/>
      <sheetName val="HERO-N"/>
      <sheetName val="cons workpapers"/>
      <sheetName val="NERACA-01"/>
      <sheetName val="U4-Recruitment"/>
      <sheetName val="Harga DOC"/>
      <sheetName val="Exp"/>
      <sheetName val="A-11 Steel Str (2)"/>
      <sheetName val="biaya"/>
      <sheetName val="BF0996"/>
      <sheetName val="Company Consol.(R)"/>
      <sheetName val="CAPEX"/>
      <sheetName val="Cockpit"/>
      <sheetName val="Cockpit 2"/>
      <sheetName val="Cons I"/>
      <sheetName val="Cons II"/>
      <sheetName val="CONS OPAT"/>
      <sheetName val="Corporate"/>
      <sheetName val="NetIncometree"/>
      <sheetName val="RONOA tree"/>
      <sheetName val="Title"/>
      <sheetName val="Training - Action List"/>
      <sheetName val="Listes de Sélection"/>
      <sheetName val="GRAND REKAP"/>
      <sheetName val="B7"/>
      <sheetName val="Log"/>
      <sheetName val="PKP"/>
      <sheetName val="L_I_-_ATY"/>
      <sheetName val="S_e_p"/>
      <sheetName val="M_a_r"/>
      <sheetName val="I.7.3 ICAB (in)"/>
      <sheetName val="I.7.1 ICAC (in)"/>
      <sheetName val="I.7.2 ICAS (in)"/>
      <sheetName val="I.7.4 ICAX (in)"/>
      <sheetName val="I.7.5 ICRJ (in)"/>
      <sheetName val="Asumsi-11"/>
      <sheetName val="PIVOTABLE"/>
      <sheetName val="GL ACC"/>
      <sheetName val="NOP-RESULT"/>
      <sheetName val="FISIK RAB 2000"/>
      <sheetName val="ocean voyage"/>
      <sheetName val="PENY"/>
      <sheetName val="Bgn-Ingg_PLANTATION1"/>
      <sheetName val="L_BA_blok1"/>
      <sheetName val="Lamp_RPT0481"/>
      <sheetName val="Lamp_RPT0401"/>
      <sheetName val="00_received_in_011"/>
      <sheetName val="Per_GL_J_a_n1"/>
      <sheetName val="J_1_Deffered_Landright"/>
      <sheetName val="Indirects_Actuals"/>
      <sheetName val="7_2"/>
      <sheetName val="gg_11"/>
      <sheetName val="M_a_y"/>
      <sheetName val="J_u_l"/>
      <sheetName val="A_p_r"/>
      <sheetName val="O_c_t"/>
      <sheetName val="J_u_n"/>
      <sheetName val="N_o_v"/>
      <sheetName val="F_e_b"/>
      <sheetName val="J_a_n"/>
      <sheetName val="IPO_Proceed"/>
      <sheetName val="Cap__Structure"/>
      <sheetName val="I-PPh_Final"/>
      <sheetName val="fiscal_depr(E)"/>
      <sheetName val="Cockpit_2"/>
      <sheetName val="Cons_I"/>
      <sheetName val="Cons_II"/>
      <sheetName val="CONS_OPAT"/>
      <sheetName val="RONOA_tree"/>
      <sheetName val="Training_-_Action_List"/>
      <sheetName val="Listes_de_Sélection"/>
      <sheetName val="Company_Consol_(R)"/>
      <sheetName val="COLLATERAL_CONTROL"/>
      <sheetName val="GRAND_REKAP"/>
      <sheetName val="rincian_DO"/>
      <sheetName val="Bgn-Ingg_PLANTATION2"/>
      <sheetName val="L_BA_blok2"/>
      <sheetName val="Lamp_RPT0482"/>
      <sheetName val="Lamp_RPT0402"/>
      <sheetName val="00_received_in_012"/>
      <sheetName val="Per_GL_J_a_n2"/>
      <sheetName val="L_I_-_ATY1"/>
      <sheetName val="S_e_p1"/>
      <sheetName val="M_a_r1"/>
      <sheetName val="J_1_Deffered_Landright1"/>
      <sheetName val="Indirects_Actuals1"/>
      <sheetName val="7_21"/>
      <sheetName val="gg_12"/>
      <sheetName val="M_a_y1"/>
      <sheetName val="J_u_l1"/>
      <sheetName val="A_p_r1"/>
      <sheetName val="O_c_t1"/>
      <sheetName val="J_u_n1"/>
      <sheetName val="N_o_v1"/>
      <sheetName val="F_e_b1"/>
      <sheetName val="J_a_n1"/>
      <sheetName val="IPO_Proceed1"/>
      <sheetName val="Cap__Structure1"/>
      <sheetName val="I-PPh_Final1"/>
      <sheetName val="fiscal_depr(E)1"/>
      <sheetName val="Cockpit_21"/>
      <sheetName val="Cons_I1"/>
      <sheetName val="Cons_II1"/>
      <sheetName val="CONS_OPAT1"/>
      <sheetName val="RONOA_tree1"/>
      <sheetName val="Training_-_Action_List1"/>
      <sheetName val="Listes_de_Sélection1"/>
      <sheetName val="Company_Consol_(R)1"/>
      <sheetName val="COLLATERAL_CONTROL1"/>
      <sheetName val="GRAND_REKAP1"/>
      <sheetName val="rincian_DO1"/>
      <sheetName val="Inventory_Worksheet_Headers"/>
      <sheetName val="General Info"/>
      <sheetName val="ENT98"/>
      <sheetName val="KAS $"/>
      <sheetName val="PORTO"/>
      <sheetName val="HP 18 th"/>
      <sheetName val="NRC_2"/>
      <sheetName val="EmpData"/>
      <sheetName val="7_22"/>
      <sheetName val="FE-1770_P111"/>
      <sheetName val="FE-1770_P211"/>
      <sheetName val="FI-177O_P111"/>
      <sheetName val="FI-1770_P211"/>
      <sheetName val="Final_Tax11"/>
      <sheetName val="Irregular_Income11"/>
      <sheetName val="Rp_Banten9"/>
      <sheetName val="Permanent_info9"/>
      <sheetName val="RMFE_048"/>
      <sheetName val="BS_final10"/>
      <sheetName val="B_19"/>
      <sheetName val="3__Neraca_dan_RL10"/>
      <sheetName val="Mine_Assumptions10"/>
      <sheetName val="RENCANA_KERJA10"/>
      <sheetName val="VAT_out10"/>
      <sheetName val="Journal_Template10"/>
      <sheetName val="trf_d-i9"/>
      <sheetName val="K_2_18"/>
      <sheetName val="Forecase_20049"/>
      <sheetName val="Main_Menu9"/>
      <sheetName val="A_u_g9"/>
      <sheetName val="M-2_Adjusted9"/>
      <sheetName val="BOQ_price8"/>
      <sheetName val="Professionals_Standard8"/>
      <sheetName val="ESG_local8"/>
      <sheetName val="Details_BS_YTD8"/>
      <sheetName val="K_1_1_1_HGU7"/>
      <sheetName val="DEFECTED_NOV7"/>
      <sheetName val="Exch_rate7"/>
      <sheetName val="Internal_order8"/>
      <sheetName val="Other_Current7"/>
      <sheetName val="Other_YTD7"/>
      <sheetName val="HBI_NCD7"/>
      <sheetName val="Table_Array7"/>
      <sheetName val="HBS_Credit_Detail7"/>
      <sheetName val="ID_MENADO6"/>
      <sheetName val="Bank_Recon_-_IDR7"/>
      <sheetName val="Detail_pg28"/>
      <sheetName val="move_(2)8"/>
      <sheetName val="oblig_Trad&amp;AFS7"/>
      <sheetName val="For_Mgmt_fee8"/>
      <sheetName val="For_GSC_charge8"/>
      <sheetName val="For_Training_Svc_fee8"/>
      <sheetName val="For_Mgmt_fee_(PasteValue)8"/>
      <sheetName val="For_GSC_charge_(PasteValue)8"/>
      <sheetName val="Allocation_Base_(GSIN)8"/>
      <sheetName val="To_DCIN8"/>
      <sheetName val="For_Training_Svc_fee_(PasteVal8"/>
      <sheetName val="Income_Statement7"/>
      <sheetName val="INV0299_(2)7"/>
      <sheetName val="FOREX_047"/>
      <sheetName val="FOREX_037"/>
      <sheetName val="FOREX_04_audited7"/>
      <sheetName val="Data_Input7"/>
      <sheetName val="Cost_Input_Sheet7"/>
      <sheetName val="Q120_AP_Aging7"/>
      <sheetName val="Base_Data6"/>
      <sheetName val="RWP_336"/>
      <sheetName val="TRADING_PROFIT6"/>
      <sheetName val="EB_PDT6"/>
      <sheetName val="Exc__Rate6"/>
      <sheetName val="EYAS_Standar6"/>
      <sheetName val="BAL_SHEET(2)6"/>
      <sheetName val="CUSTOMER_LOOKUP6"/>
      <sheetName val="SUMMARY_6"/>
      <sheetName val="Sheet1_(19)6"/>
      <sheetName val="Rekap_Penj6"/>
      <sheetName val="BS-PL_Komersil_and_Fiskal6"/>
      <sheetName val="Front_Sheet6"/>
      <sheetName val="Name_Map6"/>
      <sheetName val="TB_IDR_Only6"/>
      <sheetName val="Breakdown_LF603_16"/>
      <sheetName val="Sheet_1_(2)6"/>
      <sheetName val="COA_BM6"/>
      <sheetName val="Check_Sheet6"/>
      <sheetName val="PLHO_Report6"/>
      <sheetName val="FL_&amp;_IC6"/>
      <sheetName val="Table_16"/>
      <sheetName val="229_Accr_Exp6"/>
      <sheetName val="Income_State6"/>
      <sheetName val="Content_36"/>
      <sheetName val="hutang_DPLK6"/>
      <sheetName val="Access_Radio_NL4006"/>
      <sheetName val="HWL_(2)5"/>
      <sheetName val="A2_1_CAJE8"/>
      <sheetName val="TRAVEL_PLAN6"/>
      <sheetName val="Financial_Statement3"/>
      <sheetName val="Tax_comp6"/>
      <sheetName val="TWDV_over_NBV6"/>
      <sheetName val="Product_Requirement6"/>
      <sheetName val="Investasi_&amp;_depresiasi6"/>
      <sheetName val="Att_1-5_yr01_(Ind)3"/>
      <sheetName val="Att_1-5_yr013"/>
      <sheetName val="PPh_22_-_013"/>
      <sheetName val="PPh_22_-_01_(E)3"/>
      <sheetName val="Depr_for_add_20013"/>
      <sheetName val="Perhit_disp_01_(E)3"/>
      <sheetName val="Perhit_disp_013"/>
      <sheetName val="Depreciation_DBI_013"/>
      <sheetName val="Amortisation_DBI_3"/>
      <sheetName val="Sheet1_(3)3"/>
      <sheetName val="Sheet1_(2)3"/>
      <sheetName val="expat_exp3"/>
      <sheetName val="Customer_List3"/>
      <sheetName val="Stock_CIW3"/>
      <sheetName val="_INCOME_STATEMENT4"/>
      <sheetName val="Data_Submission6"/>
      <sheetName val="Lookup_Tables6"/>
      <sheetName val="K_6DEPOSIT3"/>
      <sheetName val="99_10_123"/>
      <sheetName val="Other_charges_(income)3"/>
      <sheetName val="lab_norge3"/>
      <sheetName val="SAD_Conclusion3"/>
      <sheetName val="SAD_Schedule3"/>
      <sheetName val="Cruser_Sp713"/>
      <sheetName val="Sch_3"/>
      <sheetName val="E-9_3(PBC)3"/>
      <sheetName val="hitung_ulang_JEPANG3"/>
      <sheetName val="HO_Use3"/>
      <sheetName val="BGT_Cashflow3"/>
      <sheetName val="ACT_Cashflow3"/>
      <sheetName val="BGT_Cashflow_3"/>
      <sheetName val="Muebles_y_Enseres3"/>
      <sheetName val="New_List3"/>
      <sheetName val="LOC_Score3"/>
      <sheetName val="Laba_Rugi3"/>
      <sheetName val="Pembelian_Aktiva3"/>
      <sheetName val="Beban_Operasi3"/>
      <sheetName val="GL_Items_MEI3"/>
      <sheetName val="7_23"/>
      <sheetName val="00_received_in_013"/>
      <sheetName val="Per_GL_J_a_n3"/>
      <sheetName val="FE-1770_P114"/>
      <sheetName val="FE-1770_P214"/>
      <sheetName val="FI-177O_P114"/>
      <sheetName val="FI-1770_P214"/>
      <sheetName val="Final_Tax14"/>
      <sheetName val="Irregular_Income14"/>
      <sheetName val="Rp_Banten12"/>
      <sheetName val="Permanent_info12"/>
      <sheetName val="RMFE_0411"/>
      <sheetName val="BS_final13"/>
      <sheetName val="B_112"/>
      <sheetName val="3__Neraca_dan_RL13"/>
      <sheetName val="Mine_Assumptions13"/>
      <sheetName val="RENCANA_KERJA13"/>
      <sheetName val="VAT_out13"/>
      <sheetName val="Journal_Template13"/>
      <sheetName val="trf_d-i12"/>
      <sheetName val="K_2_111"/>
      <sheetName val="Forecase_200412"/>
      <sheetName val="Main_Menu12"/>
      <sheetName val="A_u_g12"/>
      <sheetName val="M-2_Adjusted12"/>
      <sheetName val="BOQ_price11"/>
      <sheetName val="Professionals_Standard11"/>
      <sheetName val="ESG_local11"/>
      <sheetName val="Details_BS_YTD11"/>
      <sheetName val="K_1_1_1_HGU10"/>
      <sheetName val="DEFECTED_NOV10"/>
      <sheetName val="Exch_rate10"/>
      <sheetName val="Internal_order11"/>
      <sheetName val="Other_Current10"/>
      <sheetName val="Other_YTD10"/>
      <sheetName val="HBI_NCD10"/>
      <sheetName val="Table_Array10"/>
      <sheetName val="HBS_Credit_Detail10"/>
      <sheetName val="ID_MENADO9"/>
      <sheetName val="Bank_Recon_-_IDR10"/>
      <sheetName val="Detail_pg211"/>
      <sheetName val="move_(2)11"/>
      <sheetName val="oblig_Trad&amp;AFS10"/>
      <sheetName val="For_Mgmt_fee11"/>
      <sheetName val="For_GSC_charge11"/>
      <sheetName val="For_Training_Svc_fee11"/>
      <sheetName val="For_Mgmt_fee_(PasteValue)11"/>
      <sheetName val="For_GSC_charge_(PasteValue)11"/>
      <sheetName val="Allocation_Base_(GSIN)11"/>
      <sheetName val="To_DCIN11"/>
      <sheetName val="For_Training_Svc_fee_(PasteVa11"/>
      <sheetName val="Income_Statement10"/>
      <sheetName val="INV0299_(2)10"/>
      <sheetName val="FOREX_0410"/>
      <sheetName val="FOREX_0310"/>
      <sheetName val="FOREX_04_audited10"/>
      <sheetName val="Data_Input10"/>
      <sheetName val="Cost_Input_Sheet10"/>
      <sheetName val="Q120_AP_Aging10"/>
      <sheetName val="Base_Data9"/>
      <sheetName val="RWP_339"/>
      <sheetName val="TRADING_PROFIT9"/>
      <sheetName val="EB_PDT9"/>
      <sheetName val="Exc__Rate9"/>
      <sheetName val="EYAS_Standar9"/>
      <sheetName val="BAL_SHEET(2)9"/>
      <sheetName val="CUSTOMER_LOOKUP9"/>
      <sheetName val="SUMMARY_9"/>
      <sheetName val="Sheet1_(19)9"/>
      <sheetName val="Rekap_Penj9"/>
      <sheetName val="BS-PL_Komersil_and_Fiskal9"/>
      <sheetName val="Front_Sheet9"/>
      <sheetName val="Name_Map9"/>
      <sheetName val="TB_IDR_Only9"/>
      <sheetName val="Breakdown_LF603_19"/>
      <sheetName val="Sheet_1_(2)9"/>
      <sheetName val="COA_BM9"/>
      <sheetName val="Check_Sheet9"/>
      <sheetName val="PLHO_Report9"/>
      <sheetName val="FL_&amp;_IC9"/>
      <sheetName val="Table_19"/>
      <sheetName val="229_Accr_Exp9"/>
      <sheetName val="Income_State9"/>
      <sheetName val="Content_39"/>
      <sheetName val="hutang_DPLK9"/>
      <sheetName val="Access_Radio_NL4009"/>
      <sheetName val="HWL_(2)8"/>
      <sheetName val="A2_1_CAJE11"/>
      <sheetName val="TRAVEL_PLAN9"/>
      <sheetName val="Financial_Statement6"/>
      <sheetName val="Tax_comp9"/>
      <sheetName val="TWDV_over_NBV9"/>
      <sheetName val="Product_Requirement9"/>
      <sheetName val="Investasi_&amp;_depresiasi9"/>
      <sheetName val="Att_1-5_yr01_(Ind)6"/>
      <sheetName val="Att_1-5_yr016"/>
      <sheetName val="PPh_22_-_016"/>
      <sheetName val="PPh_22_-_01_(E)6"/>
      <sheetName val="Depr_for_add_20016"/>
      <sheetName val="Perhit_disp_01_(E)6"/>
      <sheetName val="Perhit_disp_016"/>
      <sheetName val="Depreciation_DBI_016"/>
      <sheetName val="Amortisation_DBI_6"/>
      <sheetName val="Sheet1_(3)6"/>
      <sheetName val="Sheet1_(2)6"/>
      <sheetName val="expat_exp6"/>
      <sheetName val="Customer_List6"/>
      <sheetName val="Stock_CIW6"/>
      <sheetName val="_INCOME_STATEMENT7"/>
      <sheetName val="Data_Submission9"/>
      <sheetName val="Lookup_Tables9"/>
      <sheetName val="K_6DEPOSIT6"/>
      <sheetName val="99_10_126"/>
      <sheetName val="Other_charges_(income)6"/>
      <sheetName val="lab_norge6"/>
      <sheetName val="SAD_Conclusion6"/>
      <sheetName val="SAD_Schedule6"/>
      <sheetName val="Cruser_Sp716"/>
      <sheetName val="Sch_6"/>
      <sheetName val="E-9_3(PBC)6"/>
      <sheetName val="hitung_ulang_JEPANG6"/>
      <sheetName val="HO_Use6"/>
      <sheetName val="BGT_Cashflow6"/>
      <sheetName val="ACT_Cashflow6"/>
      <sheetName val="BGT_Cashflow_6"/>
      <sheetName val="Muebles_y_Enseres6"/>
      <sheetName val="New_List6"/>
      <sheetName val="LOC_Score6"/>
      <sheetName val="Laba_Rugi6"/>
      <sheetName val="Pembelian_Aktiva6"/>
      <sheetName val="Beban_Operasi6"/>
      <sheetName val="GL_Items_MEI6"/>
      <sheetName val="7_26"/>
      <sheetName val="00_received_in_016"/>
      <sheetName val="Per_GL_J_a_n6"/>
      <sheetName val="FE-1770_P112"/>
      <sheetName val="FE-1770_P212"/>
      <sheetName val="FI-177O_P112"/>
      <sheetName val="FI-1770_P212"/>
      <sheetName val="Final_Tax12"/>
      <sheetName val="Irregular_Income12"/>
      <sheetName val="Rp_Banten10"/>
      <sheetName val="Permanent_info10"/>
      <sheetName val="RMFE_049"/>
      <sheetName val="BS_final11"/>
      <sheetName val="B_110"/>
      <sheetName val="3__Neraca_dan_RL11"/>
      <sheetName val="Mine_Assumptions11"/>
      <sheetName val="RENCANA_KERJA11"/>
      <sheetName val="VAT_out11"/>
      <sheetName val="Journal_Template11"/>
      <sheetName val="trf_d-i10"/>
      <sheetName val="K_2_19"/>
      <sheetName val="Forecase_200410"/>
      <sheetName val="Main_Menu10"/>
      <sheetName val="A_u_g10"/>
      <sheetName val="M-2_Adjusted10"/>
      <sheetName val="BOQ_price9"/>
      <sheetName val="Professionals_Standard9"/>
      <sheetName val="ESG_local9"/>
      <sheetName val="Details_BS_YTD9"/>
      <sheetName val="K_1_1_1_HGU8"/>
      <sheetName val="DEFECTED_NOV8"/>
      <sheetName val="Exch_rate8"/>
      <sheetName val="Internal_order9"/>
      <sheetName val="Other_Current8"/>
      <sheetName val="Other_YTD8"/>
      <sheetName val="HBI_NCD8"/>
      <sheetName val="Table_Array8"/>
      <sheetName val="HBS_Credit_Detail8"/>
      <sheetName val="ID_MENADO7"/>
      <sheetName val="Bank_Recon_-_IDR8"/>
      <sheetName val="Detail_pg29"/>
      <sheetName val="move_(2)9"/>
      <sheetName val="oblig_Trad&amp;AFS8"/>
      <sheetName val="For_Mgmt_fee9"/>
      <sheetName val="For_GSC_charge9"/>
      <sheetName val="For_Training_Svc_fee9"/>
      <sheetName val="For_Mgmt_fee_(PasteValue)9"/>
      <sheetName val="For_GSC_charge_(PasteValue)9"/>
      <sheetName val="Allocation_Base_(GSIN)9"/>
      <sheetName val="To_DCIN9"/>
      <sheetName val="For_Training_Svc_fee_(PasteVal9"/>
      <sheetName val="Income_Statement8"/>
      <sheetName val="INV0299_(2)8"/>
      <sheetName val="FOREX_048"/>
      <sheetName val="FOREX_038"/>
      <sheetName val="FOREX_04_audited8"/>
      <sheetName val="Data_Input8"/>
      <sheetName val="Cost_Input_Sheet8"/>
      <sheetName val="Q120_AP_Aging8"/>
      <sheetName val="Base_Data7"/>
      <sheetName val="RWP_337"/>
      <sheetName val="TRADING_PROFIT7"/>
      <sheetName val="EB_PDT7"/>
      <sheetName val="Exc__Rate7"/>
      <sheetName val="EYAS_Standar7"/>
      <sheetName val="BAL_SHEET(2)7"/>
      <sheetName val="CUSTOMER_LOOKUP7"/>
      <sheetName val="SUMMARY_7"/>
      <sheetName val="Sheet1_(19)7"/>
      <sheetName val="Rekap_Penj7"/>
      <sheetName val="BS-PL_Komersil_and_Fiskal7"/>
      <sheetName val="Front_Sheet7"/>
      <sheetName val="Name_Map7"/>
      <sheetName val="TB_IDR_Only7"/>
      <sheetName val="Breakdown_LF603_17"/>
      <sheetName val="Sheet_1_(2)7"/>
      <sheetName val="COA_BM7"/>
      <sheetName val="Check_Sheet7"/>
      <sheetName val="PLHO_Report7"/>
      <sheetName val="FL_&amp;_IC7"/>
      <sheetName val="Table_17"/>
      <sheetName val="229_Accr_Exp7"/>
      <sheetName val="Income_State7"/>
      <sheetName val="Content_37"/>
      <sheetName val="hutang_DPLK7"/>
      <sheetName val="Access_Radio_NL4007"/>
      <sheetName val="HWL_(2)6"/>
      <sheetName val="A2_1_CAJE9"/>
      <sheetName val="TRAVEL_PLAN7"/>
      <sheetName val="Financial_Statement4"/>
      <sheetName val="Tax_comp7"/>
      <sheetName val="TWDV_over_NBV7"/>
      <sheetName val="Product_Requirement7"/>
      <sheetName val="Investasi_&amp;_depresiasi7"/>
      <sheetName val="Att_1-5_yr01_(Ind)4"/>
      <sheetName val="Att_1-5_yr014"/>
      <sheetName val="PPh_22_-_014"/>
      <sheetName val="PPh_22_-_01_(E)4"/>
      <sheetName val="Depr_for_add_20014"/>
      <sheetName val="Perhit_disp_01_(E)4"/>
      <sheetName val="Perhit_disp_014"/>
      <sheetName val="Depreciation_DBI_014"/>
      <sheetName val="Amortisation_DBI_4"/>
      <sheetName val="Sheet1_(3)4"/>
      <sheetName val="Sheet1_(2)4"/>
      <sheetName val="expat_exp4"/>
      <sheetName val="Customer_List4"/>
      <sheetName val="Stock_CIW4"/>
      <sheetName val="_INCOME_STATEMENT5"/>
      <sheetName val="Data_Submission7"/>
      <sheetName val="Lookup_Tables7"/>
      <sheetName val="K_6DEPOSIT4"/>
      <sheetName val="99_10_124"/>
      <sheetName val="Other_charges_(income)4"/>
      <sheetName val="lab_norge4"/>
      <sheetName val="SAD_Conclusion4"/>
      <sheetName val="SAD_Schedule4"/>
      <sheetName val="Cruser_Sp714"/>
      <sheetName val="Sch_4"/>
      <sheetName val="E-9_3(PBC)4"/>
      <sheetName val="hitung_ulang_JEPANG4"/>
      <sheetName val="HO_Use4"/>
      <sheetName val="BGT_Cashflow4"/>
      <sheetName val="ACT_Cashflow4"/>
      <sheetName val="BGT_Cashflow_4"/>
      <sheetName val="Muebles_y_Enseres4"/>
      <sheetName val="New_List4"/>
      <sheetName val="LOC_Score4"/>
      <sheetName val="Laba_Rugi4"/>
      <sheetName val="Pembelian_Aktiva4"/>
      <sheetName val="Beban_Operasi4"/>
      <sheetName val="GL_Items_MEI4"/>
      <sheetName val="7_24"/>
      <sheetName val="00_received_in_014"/>
      <sheetName val="Per_GL_J_a_n4"/>
      <sheetName val="FE-1770_P113"/>
      <sheetName val="FE-1770_P213"/>
      <sheetName val="FI-177O_P113"/>
      <sheetName val="FI-1770_P213"/>
      <sheetName val="Final_Tax13"/>
      <sheetName val="Irregular_Income13"/>
      <sheetName val="Rp_Banten11"/>
      <sheetName val="Permanent_info11"/>
      <sheetName val="RMFE_0410"/>
      <sheetName val="BS_final12"/>
      <sheetName val="B_111"/>
      <sheetName val="3__Neraca_dan_RL12"/>
      <sheetName val="Mine_Assumptions12"/>
      <sheetName val="RENCANA_KERJA12"/>
      <sheetName val="VAT_out12"/>
      <sheetName val="Journal_Template12"/>
      <sheetName val="trf_d-i11"/>
      <sheetName val="K_2_110"/>
      <sheetName val="Forecase_200411"/>
      <sheetName val="Main_Menu11"/>
      <sheetName val="A_u_g11"/>
      <sheetName val="M-2_Adjusted11"/>
      <sheetName val="BOQ_price10"/>
      <sheetName val="Professionals_Standard10"/>
      <sheetName val="ESG_local10"/>
      <sheetName val="Details_BS_YTD10"/>
      <sheetName val="K_1_1_1_HGU9"/>
      <sheetName val="DEFECTED_NOV9"/>
      <sheetName val="Exch_rate9"/>
      <sheetName val="Internal_order10"/>
      <sheetName val="Other_Current9"/>
      <sheetName val="Other_YTD9"/>
      <sheetName val="HBI_NCD9"/>
      <sheetName val="Table_Array9"/>
      <sheetName val="HBS_Credit_Detail9"/>
      <sheetName val="ID_MENADO8"/>
      <sheetName val="Bank_Recon_-_IDR9"/>
      <sheetName val="Detail_pg210"/>
      <sheetName val="move_(2)10"/>
      <sheetName val="oblig_Trad&amp;AFS9"/>
      <sheetName val="For_Mgmt_fee10"/>
      <sheetName val="For_GSC_charge10"/>
      <sheetName val="For_Training_Svc_fee10"/>
      <sheetName val="For_Mgmt_fee_(PasteValue)10"/>
      <sheetName val="For_GSC_charge_(PasteValue)10"/>
      <sheetName val="Allocation_Base_(GSIN)10"/>
      <sheetName val="To_DCIN10"/>
      <sheetName val="For_Training_Svc_fee_(PasteVa10"/>
      <sheetName val="Income_Statement9"/>
      <sheetName val="INV0299_(2)9"/>
      <sheetName val="FOREX_049"/>
      <sheetName val="FOREX_039"/>
      <sheetName val="FOREX_04_audited9"/>
      <sheetName val="Data_Input9"/>
      <sheetName val="Cost_Input_Sheet9"/>
      <sheetName val="Q120_AP_Aging9"/>
      <sheetName val="Base_Data8"/>
      <sheetName val="RWP_338"/>
      <sheetName val="TRADING_PROFIT8"/>
      <sheetName val="EB_PDT8"/>
      <sheetName val="Exc__Rate8"/>
      <sheetName val="EYAS_Standar8"/>
      <sheetName val="BAL_SHEET(2)8"/>
      <sheetName val="CUSTOMER_LOOKUP8"/>
      <sheetName val="SUMMARY_8"/>
      <sheetName val="Sheet1_(19)8"/>
      <sheetName val="Rekap_Penj8"/>
      <sheetName val="BS-PL_Komersil_and_Fiskal8"/>
      <sheetName val="Front_Sheet8"/>
      <sheetName val="Name_Map8"/>
      <sheetName val="TB_IDR_Only8"/>
      <sheetName val="Breakdown_LF603_18"/>
      <sheetName val="Sheet_1_(2)8"/>
      <sheetName val="COA_BM8"/>
      <sheetName val="Check_Sheet8"/>
      <sheetName val="PLHO_Report8"/>
      <sheetName val="FL_&amp;_IC8"/>
      <sheetName val="Table_18"/>
      <sheetName val="229_Accr_Exp8"/>
      <sheetName val="Income_State8"/>
      <sheetName val="Content_38"/>
      <sheetName val="hutang_DPLK8"/>
      <sheetName val="Access_Radio_NL4008"/>
      <sheetName val="HWL_(2)7"/>
      <sheetName val="A2_1_CAJE10"/>
      <sheetName val="TRAVEL_PLAN8"/>
      <sheetName val="Financial_Statement5"/>
      <sheetName val="Tax_comp8"/>
      <sheetName val="TWDV_over_NBV8"/>
      <sheetName val="Product_Requirement8"/>
      <sheetName val="Investasi_&amp;_depresiasi8"/>
      <sheetName val="Att_1-5_yr01_(Ind)5"/>
      <sheetName val="Att_1-5_yr015"/>
      <sheetName val="PPh_22_-_015"/>
      <sheetName val="PPh_22_-_01_(E)5"/>
      <sheetName val="Depr_for_add_20015"/>
      <sheetName val="Perhit_disp_01_(E)5"/>
      <sheetName val="Perhit_disp_015"/>
      <sheetName val="Depreciation_DBI_015"/>
      <sheetName val="Amortisation_DBI_5"/>
      <sheetName val="Sheet1_(3)5"/>
      <sheetName val="Sheet1_(2)5"/>
      <sheetName val="expat_exp5"/>
      <sheetName val="Customer_List5"/>
      <sheetName val="Stock_CIW5"/>
      <sheetName val="_INCOME_STATEMENT6"/>
      <sheetName val="Data_Submission8"/>
      <sheetName val="Lookup_Tables8"/>
      <sheetName val="K_6DEPOSIT5"/>
      <sheetName val="99_10_125"/>
      <sheetName val="Other_charges_(income)5"/>
      <sheetName val="lab_norge5"/>
      <sheetName val="SAD_Conclusion5"/>
      <sheetName val="SAD_Schedule5"/>
      <sheetName val="Cruser_Sp715"/>
      <sheetName val="Sch_5"/>
      <sheetName val="E-9_3(PBC)5"/>
      <sheetName val="hitung_ulang_JEPANG5"/>
      <sheetName val="HO_Use5"/>
      <sheetName val="BGT_Cashflow5"/>
      <sheetName val="ACT_Cashflow5"/>
      <sheetName val="BGT_Cashflow_5"/>
      <sheetName val="Muebles_y_Enseres5"/>
      <sheetName val="New_List5"/>
      <sheetName val="LOC_Score5"/>
      <sheetName val="Laba_Rugi5"/>
      <sheetName val="Pembelian_Aktiva5"/>
      <sheetName val="Beban_Operasi5"/>
      <sheetName val="GL_Items_MEI5"/>
      <sheetName val="7_25"/>
      <sheetName val="00_received_in_015"/>
      <sheetName val="Per_GL_J_a_n5"/>
      <sheetName val="FE-1770_P115"/>
      <sheetName val="FE-1770_P215"/>
      <sheetName val="FI-177O_P115"/>
      <sheetName val="FI-1770_P215"/>
      <sheetName val="Final_Tax15"/>
      <sheetName val="Irregular_Income15"/>
      <sheetName val="Rp_Banten13"/>
      <sheetName val="Permanent_info13"/>
      <sheetName val="RMFE_0412"/>
      <sheetName val="BS_final14"/>
      <sheetName val="B_113"/>
      <sheetName val="3__Neraca_dan_RL14"/>
      <sheetName val="Mine_Assumptions14"/>
      <sheetName val="RENCANA_KERJA14"/>
      <sheetName val="VAT_out14"/>
      <sheetName val="Journal_Template14"/>
      <sheetName val="trf_d-i13"/>
      <sheetName val="K_2_112"/>
      <sheetName val="Forecase_200413"/>
      <sheetName val="Main_Menu13"/>
      <sheetName val="A_u_g13"/>
      <sheetName val="M-2_Adjusted13"/>
      <sheetName val="BOQ_price12"/>
      <sheetName val="Professionals_Standard12"/>
      <sheetName val="ESG_local12"/>
      <sheetName val="Details_BS_YTD12"/>
      <sheetName val="K_1_1_1_HGU11"/>
      <sheetName val="DEFECTED_NOV11"/>
      <sheetName val="Exch_rate11"/>
      <sheetName val="Internal_order12"/>
      <sheetName val="Other_Current11"/>
      <sheetName val="Other_YTD11"/>
      <sheetName val="HBI_NCD11"/>
      <sheetName val="Table_Array11"/>
      <sheetName val="HBS_Credit_Detail11"/>
      <sheetName val="ID_MENADO10"/>
      <sheetName val="Bank_Recon_-_IDR11"/>
      <sheetName val="Detail_pg212"/>
      <sheetName val="move_(2)12"/>
      <sheetName val="oblig_Trad&amp;AFS11"/>
      <sheetName val="For_Mgmt_fee12"/>
      <sheetName val="For_GSC_charge12"/>
      <sheetName val="For_Training_Svc_fee12"/>
      <sheetName val="For_Mgmt_fee_(PasteValue)12"/>
      <sheetName val="For_GSC_charge_(PasteValue)12"/>
      <sheetName val="Allocation_Base_(GSIN)12"/>
      <sheetName val="To_DCIN12"/>
      <sheetName val="For_Training_Svc_fee_(PasteVa12"/>
      <sheetName val="Income_Statement11"/>
      <sheetName val="INV0299_(2)11"/>
      <sheetName val="FOREX_0411"/>
      <sheetName val="FOREX_0311"/>
      <sheetName val="FOREX_04_audited11"/>
      <sheetName val="Data_Input11"/>
      <sheetName val="Cost_Input_Sheet11"/>
      <sheetName val="Q120_AP_Aging11"/>
      <sheetName val="Base_Data10"/>
      <sheetName val="RWP_3310"/>
      <sheetName val="TRADING_PROFIT10"/>
      <sheetName val="EB_PDT10"/>
      <sheetName val="Exc__Rate10"/>
      <sheetName val="EYAS_Standar10"/>
      <sheetName val="BAL_SHEET(2)10"/>
      <sheetName val="CUSTOMER_LOOKUP10"/>
      <sheetName val="SUMMARY_10"/>
      <sheetName val="Sheet1_(19)10"/>
      <sheetName val="Rekap_Penj10"/>
      <sheetName val="BS-PL_Komersil_and_Fiskal10"/>
      <sheetName val="Front_Sheet10"/>
      <sheetName val="Name_Map10"/>
      <sheetName val="TB_IDR_Only10"/>
      <sheetName val="Breakdown_LF603_110"/>
      <sheetName val="Sheet_1_(2)10"/>
      <sheetName val="COA_BM10"/>
      <sheetName val="Check_Sheet10"/>
      <sheetName val="PLHO_Report10"/>
      <sheetName val="FL_&amp;_IC10"/>
      <sheetName val="Table_110"/>
      <sheetName val="229_Accr_Exp10"/>
      <sheetName val="Income_State10"/>
      <sheetName val="Content_310"/>
      <sheetName val="hutang_DPLK10"/>
      <sheetName val="Access_Radio_NL40010"/>
      <sheetName val="HWL_(2)9"/>
      <sheetName val="A2_1_CAJE12"/>
      <sheetName val="TRAVEL_PLAN10"/>
      <sheetName val="Financial_Statement7"/>
      <sheetName val="Tax_comp10"/>
      <sheetName val="TWDV_over_NBV10"/>
      <sheetName val="Product_Requirement10"/>
      <sheetName val="Investasi_&amp;_depresiasi10"/>
      <sheetName val="Att_1-5_yr01_(Ind)7"/>
      <sheetName val="Att_1-5_yr017"/>
      <sheetName val="PPh_22_-_017"/>
      <sheetName val="PPh_22_-_01_(E)7"/>
      <sheetName val="Depr_for_add_20017"/>
      <sheetName val="Perhit_disp_01_(E)7"/>
      <sheetName val="Perhit_disp_017"/>
      <sheetName val="Depreciation_DBI_017"/>
      <sheetName val="Amortisation_DBI_7"/>
      <sheetName val="Sheet1_(3)7"/>
      <sheetName val="Sheet1_(2)7"/>
      <sheetName val="expat_exp7"/>
      <sheetName val="Customer_List7"/>
      <sheetName val="Stock_CIW7"/>
      <sheetName val="_INCOME_STATEMENT8"/>
      <sheetName val="Data_Submission10"/>
      <sheetName val="Lookup_Tables10"/>
      <sheetName val="K_6DEPOSIT7"/>
      <sheetName val="99_10_127"/>
      <sheetName val="Other_charges_(income)7"/>
      <sheetName val="lab_norge7"/>
      <sheetName val="SAD_Conclusion7"/>
      <sheetName val="SAD_Schedule7"/>
      <sheetName val="Cruser_Sp717"/>
      <sheetName val="Sch_7"/>
      <sheetName val="E-9_3(PBC)7"/>
      <sheetName val="hitung_ulang_JEPANG7"/>
      <sheetName val="HO_Use7"/>
      <sheetName val="BGT_Cashflow7"/>
      <sheetName val="ACT_Cashflow7"/>
      <sheetName val="BGT_Cashflow_7"/>
      <sheetName val="Muebles_y_Enseres7"/>
      <sheetName val="New_List7"/>
      <sheetName val="LOC_Score7"/>
      <sheetName val="Laba_Rugi7"/>
      <sheetName val="Pembelian_Aktiva7"/>
      <sheetName val="Beban_Operasi7"/>
      <sheetName val="GL_Items_MEI7"/>
      <sheetName val="7_27"/>
      <sheetName val="00_received_in_017"/>
      <sheetName val="Per_GL_J_a_n7"/>
      <sheetName val="FE-1770_P116"/>
      <sheetName val="FE-1770_P216"/>
      <sheetName val="FI-177O_P116"/>
      <sheetName val="FI-1770_P216"/>
      <sheetName val="Final_Tax16"/>
      <sheetName val="Irregular_Income16"/>
      <sheetName val="Rp_Banten14"/>
      <sheetName val="Permanent_info14"/>
      <sheetName val="RMFE_0413"/>
      <sheetName val="BS_final15"/>
      <sheetName val="B_114"/>
      <sheetName val="3__Neraca_dan_RL15"/>
      <sheetName val="Mine_Assumptions15"/>
      <sheetName val="RENCANA_KERJA15"/>
      <sheetName val="VAT_out15"/>
      <sheetName val="Journal_Template15"/>
      <sheetName val="trf_d-i14"/>
      <sheetName val="K_2_113"/>
      <sheetName val="Forecase_200414"/>
      <sheetName val="Main_Menu14"/>
      <sheetName val="A_u_g14"/>
      <sheetName val="M-2_Adjusted14"/>
      <sheetName val="BOQ_price13"/>
      <sheetName val="Professionals_Standard13"/>
      <sheetName val="ESG_local13"/>
      <sheetName val="Details_BS_YTD13"/>
      <sheetName val="K_1_1_1_HGU12"/>
      <sheetName val="DEFECTED_NOV12"/>
      <sheetName val="Exch_rate12"/>
      <sheetName val="Internal_order13"/>
      <sheetName val="Other_Current12"/>
      <sheetName val="Other_YTD12"/>
      <sheetName val="HBI_NCD12"/>
      <sheetName val="Table_Array12"/>
      <sheetName val="HBS_Credit_Detail12"/>
      <sheetName val="ID_MENADO11"/>
      <sheetName val="Bank_Recon_-_IDR12"/>
      <sheetName val="Detail_pg213"/>
      <sheetName val="move_(2)13"/>
      <sheetName val="oblig_Trad&amp;AFS12"/>
      <sheetName val="For_Mgmt_fee13"/>
      <sheetName val="For_GSC_charge13"/>
      <sheetName val="For_Training_Svc_fee13"/>
      <sheetName val="For_Mgmt_fee_(PasteValue)13"/>
      <sheetName val="For_GSC_charge_(PasteValue)13"/>
      <sheetName val="Allocation_Base_(GSIN)13"/>
      <sheetName val="To_DCIN13"/>
      <sheetName val="For_Training_Svc_fee_(PasteVa13"/>
      <sheetName val="Income_Statement12"/>
      <sheetName val="INV0299_(2)12"/>
      <sheetName val="FOREX_0412"/>
      <sheetName val="FOREX_0312"/>
      <sheetName val="FOREX_04_audited12"/>
      <sheetName val="Data_Input12"/>
      <sheetName val="Cost_Input_Sheet12"/>
      <sheetName val="Q120_AP_Aging12"/>
      <sheetName val="Base_Data11"/>
      <sheetName val="RWP_3311"/>
      <sheetName val="TRADING_PROFIT11"/>
      <sheetName val="EB_PDT11"/>
      <sheetName val="Exc__Rate11"/>
      <sheetName val="EYAS_Standar11"/>
      <sheetName val="BAL_SHEET(2)11"/>
      <sheetName val="CUSTOMER_LOOKUP11"/>
      <sheetName val="SUMMARY_11"/>
      <sheetName val="Sheet1_(19)11"/>
      <sheetName val="Rekap_Penj11"/>
      <sheetName val="BS-PL_Komersil_and_Fiskal11"/>
      <sheetName val="Front_Sheet11"/>
      <sheetName val="Name_Map11"/>
      <sheetName val="TB_IDR_Only11"/>
      <sheetName val="Breakdown_LF603_111"/>
      <sheetName val="Sheet_1_(2)11"/>
      <sheetName val="COA_BM11"/>
      <sheetName val="Check_Sheet11"/>
      <sheetName val="PLHO_Report11"/>
      <sheetName val="FL_&amp;_IC11"/>
      <sheetName val="Table_111"/>
      <sheetName val="229_Accr_Exp11"/>
      <sheetName val="Income_State11"/>
      <sheetName val="Content_311"/>
      <sheetName val="hutang_DPLK11"/>
      <sheetName val="Access_Radio_NL40011"/>
      <sheetName val="HWL_(2)10"/>
      <sheetName val="A2_1_CAJE13"/>
      <sheetName val="TRAVEL_PLAN11"/>
      <sheetName val="Financial_Statement8"/>
      <sheetName val="Tax_comp11"/>
      <sheetName val="TWDV_over_NBV11"/>
      <sheetName val="Product_Requirement11"/>
      <sheetName val="Investasi_&amp;_depresiasi11"/>
      <sheetName val="Att_1-5_yr01_(Ind)8"/>
      <sheetName val="Att_1-5_yr018"/>
      <sheetName val="PPh_22_-_018"/>
      <sheetName val="PPh_22_-_01_(E)8"/>
      <sheetName val="Depr_for_add_20018"/>
      <sheetName val="Perhit_disp_01_(E)8"/>
      <sheetName val="Perhit_disp_018"/>
      <sheetName val="Depreciation_DBI_018"/>
      <sheetName val="Amortisation_DBI_8"/>
      <sheetName val="Sheet1_(3)8"/>
      <sheetName val="Sheet1_(2)8"/>
      <sheetName val="expat_exp8"/>
      <sheetName val="Customer_List8"/>
      <sheetName val="Stock_CIW8"/>
      <sheetName val="_INCOME_STATEMENT9"/>
      <sheetName val="Data_Submission11"/>
      <sheetName val="Lookup_Tables11"/>
      <sheetName val="K_6DEPOSIT8"/>
      <sheetName val="99_10_128"/>
      <sheetName val="Other_charges_(income)8"/>
      <sheetName val="lab_norge8"/>
      <sheetName val="SAD_Conclusion8"/>
      <sheetName val="SAD_Schedule8"/>
      <sheetName val="Cruser_Sp718"/>
      <sheetName val="Sch_8"/>
      <sheetName val="E-9_3(PBC)8"/>
      <sheetName val="hitung_ulang_JEPANG8"/>
      <sheetName val="HO_Use8"/>
      <sheetName val="BGT_Cashflow8"/>
      <sheetName val="ACT_Cashflow8"/>
      <sheetName val="BGT_Cashflow_8"/>
      <sheetName val="Muebles_y_Enseres8"/>
      <sheetName val="New_List8"/>
      <sheetName val="LOC_Score8"/>
      <sheetName val="Laba_Rugi8"/>
      <sheetName val="Pembelian_Aktiva8"/>
      <sheetName val="Beban_Operasi8"/>
      <sheetName val="GL_Items_MEI8"/>
      <sheetName val="7_28"/>
      <sheetName val="00_received_in_018"/>
      <sheetName val="Per_GL_J_a_n8"/>
      <sheetName val="FE-1770_P119"/>
      <sheetName val="FE-1770_P219"/>
      <sheetName val="FI-177O_P119"/>
      <sheetName val="FI-1770_P219"/>
      <sheetName val="Final_Tax19"/>
      <sheetName val="Irregular_Income19"/>
      <sheetName val="Rp_Banten17"/>
      <sheetName val="Permanent_info17"/>
      <sheetName val="RMFE_0416"/>
      <sheetName val="BS_final18"/>
      <sheetName val="B_117"/>
      <sheetName val="3__Neraca_dan_RL18"/>
      <sheetName val="Mine_Assumptions18"/>
      <sheetName val="RENCANA_KERJA18"/>
      <sheetName val="VAT_out18"/>
      <sheetName val="Journal_Template18"/>
      <sheetName val="trf_d-i17"/>
      <sheetName val="K_2_116"/>
      <sheetName val="Forecase_200417"/>
      <sheetName val="Main_Menu17"/>
      <sheetName val="A_u_g17"/>
      <sheetName val="M-2_Adjusted17"/>
      <sheetName val="BOQ_price16"/>
      <sheetName val="Professionals_Standard16"/>
      <sheetName val="ESG_local16"/>
      <sheetName val="Details_BS_YTD16"/>
      <sheetName val="K_1_1_1_HGU15"/>
      <sheetName val="DEFECTED_NOV15"/>
      <sheetName val="Exch_rate15"/>
      <sheetName val="Internal_order16"/>
      <sheetName val="Other_Current15"/>
      <sheetName val="Other_YTD15"/>
      <sheetName val="HBI_NCD15"/>
      <sheetName val="Table_Array15"/>
      <sheetName val="HBS_Credit_Detail15"/>
      <sheetName val="ID_MENADO14"/>
      <sheetName val="Bank_Recon_-_IDR15"/>
      <sheetName val="Detail_pg216"/>
      <sheetName val="move_(2)16"/>
      <sheetName val="oblig_Trad&amp;AFS15"/>
      <sheetName val="For_Mgmt_fee16"/>
      <sheetName val="For_GSC_charge16"/>
      <sheetName val="For_Training_Svc_fee16"/>
      <sheetName val="For_Mgmt_fee_(PasteValue)16"/>
      <sheetName val="For_GSC_charge_(PasteValue)16"/>
      <sheetName val="Allocation_Base_(GSIN)16"/>
      <sheetName val="To_DCIN16"/>
      <sheetName val="For_Training_Svc_fee_(PasteVa16"/>
      <sheetName val="Income_Statement15"/>
      <sheetName val="INV0299_(2)15"/>
      <sheetName val="FOREX_0415"/>
      <sheetName val="FOREX_0315"/>
      <sheetName val="FOREX_04_audited15"/>
      <sheetName val="Data_Input15"/>
      <sheetName val="Cost_Input_Sheet15"/>
      <sheetName val="Q120_AP_Aging15"/>
      <sheetName val="Base_Data14"/>
      <sheetName val="RWP_3314"/>
      <sheetName val="TRADING_PROFIT14"/>
      <sheetName val="EB_PDT14"/>
      <sheetName val="Exc__Rate14"/>
      <sheetName val="EYAS_Standar14"/>
      <sheetName val="BAL_SHEET(2)14"/>
      <sheetName val="CUSTOMER_LOOKUP14"/>
      <sheetName val="SUMMARY_14"/>
      <sheetName val="Sheet1_(19)14"/>
      <sheetName val="Rekap_Penj14"/>
      <sheetName val="BS-PL_Komersil_and_Fiskal14"/>
      <sheetName val="Front_Sheet14"/>
      <sheetName val="Name_Map14"/>
      <sheetName val="TB_IDR_Only14"/>
      <sheetName val="Breakdown_LF603_114"/>
      <sheetName val="Sheet_1_(2)14"/>
      <sheetName val="COA_BM14"/>
      <sheetName val="Check_Sheet14"/>
      <sheetName val="PLHO_Report14"/>
      <sheetName val="FL_&amp;_IC14"/>
      <sheetName val="Table_114"/>
      <sheetName val="229_Accr_Exp14"/>
      <sheetName val="Income_State14"/>
      <sheetName val="Content_314"/>
      <sheetName val="hutang_DPLK14"/>
      <sheetName val="Access_Radio_NL40014"/>
      <sheetName val="HWL_(2)13"/>
      <sheetName val="A2_1_CAJE16"/>
      <sheetName val="TRAVEL_PLAN14"/>
      <sheetName val="Financial_Statement11"/>
      <sheetName val="Tax_comp14"/>
      <sheetName val="TWDV_over_NBV14"/>
      <sheetName val="Product_Requirement14"/>
      <sheetName val="Investasi_&amp;_depresiasi14"/>
      <sheetName val="Att_1-5_yr01_(Ind)11"/>
      <sheetName val="Att_1-5_yr0111"/>
      <sheetName val="PPh_22_-_0111"/>
      <sheetName val="PPh_22_-_01_(E)11"/>
      <sheetName val="Depr_for_add_200111"/>
      <sheetName val="Perhit_disp_01_(E)11"/>
      <sheetName val="Perhit_disp_0111"/>
      <sheetName val="Depreciation_DBI_0111"/>
      <sheetName val="Amortisation_DBI_11"/>
      <sheetName val="Sheet1_(3)11"/>
      <sheetName val="Sheet1_(2)11"/>
      <sheetName val="expat_exp11"/>
      <sheetName val="Customer_List11"/>
      <sheetName val="Stock_CIW11"/>
      <sheetName val="_INCOME_STATEMENT12"/>
      <sheetName val="Data_Submission14"/>
      <sheetName val="Lookup_Tables14"/>
      <sheetName val="K_6DEPOSIT11"/>
      <sheetName val="99_10_1211"/>
      <sheetName val="Other_charges_(income)11"/>
      <sheetName val="lab_norge11"/>
      <sheetName val="SAD_Conclusion11"/>
      <sheetName val="SAD_Schedule11"/>
      <sheetName val="Cruser_Sp7111"/>
      <sheetName val="Sch_11"/>
      <sheetName val="E-9_3(PBC)11"/>
      <sheetName val="hitung_ulang_JEPANG11"/>
      <sheetName val="HO_Use11"/>
      <sheetName val="BGT_Cashflow11"/>
      <sheetName val="ACT_Cashflow11"/>
      <sheetName val="BGT_Cashflow_11"/>
      <sheetName val="Muebles_y_Enseres11"/>
      <sheetName val="New_List11"/>
      <sheetName val="LOC_Score11"/>
      <sheetName val="Laba_Rugi11"/>
      <sheetName val="Pembelian_Aktiva11"/>
      <sheetName val="Beban_Operasi11"/>
      <sheetName val="GL_Items_MEI11"/>
      <sheetName val="7_211"/>
      <sheetName val="00_received_in_0111"/>
      <sheetName val="Per_GL_J_a_n11"/>
      <sheetName val="FE-1770_P118"/>
      <sheetName val="FE-1770_P218"/>
      <sheetName val="FI-177O_P118"/>
      <sheetName val="FI-1770_P218"/>
      <sheetName val="Final_Tax18"/>
      <sheetName val="Irregular_Income18"/>
      <sheetName val="Rp_Banten16"/>
      <sheetName val="Permanent_info16"/>
      <sheetName val="RMFE_0415"/>
      <sheetName val="BS_final17"/>
      <sheetName val="B_116"/>
      <sheetName val="3__Neraca_dan_RL17"/>
      <sheetName val="Mine_Assumptions17"/>
      <sheetName val="RENCANA_KERJA17"/>
      <sheetName val="VAT_out17"/>
      <sheetName val="Journal_Template17"/>
      <sheetName val="trf_d-i16"/>
      <sheetName val="K_2_115"/>
      <sheetName val="Forecase_200416"/>
      <sheetName val="Main_Menu16"/>
      <sheetName val="A_u_g16"/>
      <sheetName val="M-2_Adjusted16"/>
      <sheetName val="BOQ_price15"/>
      <sheetName val="Professionals_Standard15"/>
      <sheetName val="ESG_local15"/>
      <sheetName val="Details_BS_YTD15"/>
      <sheetName val="K_1_1_1_HGU14"/>
      <sheetName val="DEFECTED_NOV14"/>
      <sheetName val="Exch_rate14"/>
      <sheetName val="Internal_order15"/>
      <sheetName val="Other_Current14"/>
      <sheetName val="Other_YTD14"/>
      <sheetName val="HBI_NCD14"/>
      <sheetName val="Table_Array14"/>
      <sheetName val="HBS_Credit_Detail14"/>
      <sheetName val="ID_MENADO13"/>
      <sheetName val="Bank_Recon_-_IDR14"/>
      <sheetName val="Detail_pg215"/>
      <sheetName val="move_(2)15"/>
      <sheetName val="oblig_Trad&amp;AFS14"/>
      <sheetName val="For_Mgmt_fee15"/>
      <sheetName val="For_GSC_charge15"/>
      <sheetName val="For_Training_Svc_fee15"/>
      <sheetName val="For_Mgmt_fee_(PasteValue)15"/>
      <sheetName val="For_GSC_charge_(PasteValue)15"/>
      <sheetName val="Allocation_Base_(GSIN)15"/>
      <sheetName val="To_DCIN15"/>
      <sheetName val="For_Training_Svc_fee_(PasteVa15"/>
      <sheetName val="Income_Statement14"/>
      <sheetName val="INV0299_(2)14"/>
      <sheetName val="FOREX_0414"/>
      <sheetName val="FOREX_0314"/>
      <sheetName val="FOREX_04_audited14"/>
      <sheetName val="Data_Input14"/>
      <sheetName val="Cost_Input_Sheet14"/>
      <sheetName val="Q120_AP_Aging14"/>
      <sheetName val="Base_Data13"/>
      <sheetName val="RWP_3313"/>
      <sheetName val="TRADING_PROFIT13"/>
      <sheetName val="EB_PDT13"/>
      <sheetName val="Exc__Rate13"/>
      <sheetName val="EYAS_Standar13"/>
      <sheetName val="BAL_SHEET(2)13"/>
      <sheetName val="CUSTOMER_LOOKUP13"/>
      <sheetName val="SUMMARY_13"/>
      <sheetName val="Sheet1_(19)13"/>
      <sheetName val="Rekap_Penj13"/>
      <sheetName val="BS-PL_Komersil_and_Fiskal13"/>
      <sheetName val="Front_Sheet13"/>
      <sheetName val="Name_Map13"/>
      <sheetName val="TB_IDR_Only13"/>
      <sheetName val="Breakdown_LF603_113"/>
      <sheetName val="Sheet_1_(2)13"/>
      <sheetName val="COA_BM13"/>
      <sheetName val="Check_Sheet13"/>
      <sheetName val="PLHO_Report13"/>
      <sheetName val="FL_&amp;_IC13"/>
      <sheetName val="Table_113"/>
      <sheetName val="229_Accr_Exp13"/>
      <sheetName val="Income_State13"/>
      <sheetName val="Content_313"/>
      <sheetName val="hutang_DPLK13"/>
      <sheetName val="Access_Radio_NL40013"/>
      <sheetName val="HWL_(2)12"/>
      <sheetName val="A2_1_CAJE15"/>
      <sheetName val="TRAVEL_PLAN13"/>
      <sheetName val="Financial_Statement10"/>
      <sheetName val="Tax_comp13"/>
      <sheetName val="TWDV_over_NBV13"/>
      <sheetName val="Product_Requirement13"/>
      <sheetName val="Investasi_&amp;_depresiasi13"/>
      <sheetName val="Att_1-5_yr01_(Ind)10"/>
      <sheetName val="Att_1-5_yr0110"/>
      <sheetName val="PPh_22_-_0110"/>
      <sheetName val="PPh_22_-_01_(E)10"/>
      <sheetName val="Depr_for_add_200110"/>
      <sheetName val="Perhit_disp_01_(E)10"/>
      <sheetName val="Perhit_disp_0110"/>
      <sheetName val="Depreciation_DBI_0110"/>
      <sheetName val="Amortisation_DBI_10"/>
      <sheetName val="Sheet1_(3)10"/>
      <sheetName val="Sheet1_(2)10"/>
      <sheetName val="expat_exp10"/>
      <sheetName val="Customer_List10"/>
      <sheetName val="Stock_CIW10"/>
      <sheetName val="_INCOME_STATEMENT11"/>
      <sheetName val="Data_Submission13"/>
      <sheetName val="Lookup_Tables13"/>
      <sheetName val="K_6DEPOSIT10"/>
      <sheetName val="99_10_1210"/>
      <sheetName val="Other_charges_(income)10"/>
      <sheetName val="lab_norge10"/>
      <sheetName val="SAD_Conclusion10"/>
      <sheetName val="SAD_Schedule10"/>
      <sheetName val="Cruser_Sp7110"/>
      <sheetName val="Sch_10"/>
      <sheetName val="E-9_3(PBC)10"/>
      <sheetName val="hitung_ulang_JEPANG10"/>
      <sheetName val="HO_Use10"/>
      <sheetName val="BGT_Cashflow10"/>
      <sheetName val="ACT_Cashflow10"/>
      <sheetName val="BGT_Cashflow_10"/>
      <sheetName val="Muebles_y_Enseres10"/>
      <sheetName val="New_List10"/>
      <sheetName val="LOC_Score10"/>
      <sheetName val="Laba_Rugi10"/>
      <sheetName val="Pembelian_Aktiva10"/>
      <sheetName val="Beban_Operasi10"/>
      <sheetName val="GL_Items_MEI10"/>
      <sheetName val="7_210"/>
      <sheetName val="00_received_in_0110"/>
      <sheetName val="Per_GL_J_a_n10"/>
      <sheetName val="FE-1770_P117"/>
      <sheetName val="FE-1770_P217"/>
      <sheetName val="FI-177O_P117"/>
      <sheetName val="FI-1770_P217"/>
      <sheetName val="Final_Tax17"/>
      <sheetName val="Irregular_Income17"/>
      <sheetName val="Rp_Banten15"/>
      <sheetName val="Permanent_info15"/>
      <sheetName val="RMFE_0414"/>
      <sheetName val="BS_final16"/>
      <sheetName val="B_115"/>
      <sheetName val="3__Neraca_dan_RL16"/>
      <sheetName val="Mine_Assumptions16"/>
      <sheetName val="RENCANA_KERJA16"/>
      <sheetName val="VAT_out16"/>
      <sheetName val="Journal_Template16"/>
      <sheetName val="trf_d-i15"/>
      <sheetName val="K_2_114"/>
      <sheetName val="Forecase_200415"/>
      <sheetName val="Main_Menu15"/>
      <sheetName val="A_u_g15"/>
      <sheetName val="M-2_Adjusted15"/>
      <sheetName val="BOQ_price14"/>
      <sheetName val="Professionals_Standard14"/>
      <sheetName val="ESG_local14"/>
      <sheetName val="Details_BS_YTD14"/>
      <sheetName val="K_1_1_1_HGU13"/>
      <sheetName val="DEFECTED_NOV13"/>
      <sheetName val="Exch_rate13"/>
      <sheetName val="Internal_order14"/>
      <sheetName val="Other_Current13"/>
      <sheetName val="Other_YTD13"/>
      <sheetName val="HBI_NCD13"/>
      <sheetName val="Table_Array13"/>
      <sheetName val="HBS_Credit_Detail13"/>
      <sheetName val="ID_MENADO12"/>
      <sheetName val="Bank_Recon_-_IDR13"/>
      <sheetName val="Detail_pg214"/>
      <sheetName val="move_(2)14"/>
      <sheetName val="oblig_Trad&amp;AFS13"/>
      <sheetName val="For_Mgmt_fee14"/>
      <sheetName val="For_GSC_charge14"/>
      <sheetName val="For_Training_Svc_fee14"/>
      <sheetName val="For_Mgmt_fee_(PasteValue)14"/>
      <sheetName val="For_GSC_charge_(PasteValue)14"/>
      <sheetName val="Allocation_Base_(GSIN)14"/>
      <sheetName val="To_DCIN14"/>
      <sheetName val="For_Training_Svc_fee_(PasteVa14"/>
      <sheetName val="Income_Statement13"/>
      <sheetName val="INV0299_(2)13"/>
      <sheetName val="FOREX_0413"/>
      <sheetName val="FOREX_0313"/>
      <sheetName val="FOREX_04_audited13"/>
      <sheetName val="Data_Input13"/>
      <sheetName val="Cost_Input_Sheet13"/>
      <sheetName val="Q120_AP_Aging13"/>
      <sheetName val="Base_Data12"/>
      <sheetName val="RWP_3312"/>
      <sheetName val="TRADING_PROFIT12"/>
      <sheetName val="EB_PDT12"/>
      <sheetName val="Exc__Rate12"/>
      <sheetName val="EYAS_Standar12"/>
      <sheetName val="BAL_SHEET(2)12"/>
      <sheetName val="CUSTOMER_LOOKUP12"/>
      <sheetName val="SUMMARY_12"/>
      <sheetName val="Sheet1_(19)12"/>
      <sheetName val="Rekap_Penj12"/>
      <sheetName val="BS-PL_Komersil_and_Fiskal12"/>
      <sheetName val="Front_Sheet12"/>
      <sheetName val="Name_Map12"/>
      <sheetName val="TB_IDR_Only12"/>
      <sheetName val="Breakdown_LF603_112"/>
      <sheetName val="Sheet_1_(2)12"/>
      <sheetName val="COA_BM12"/>
      <sheetName val="Check_Sheet12"/>
      <sheetName val="PLHO_Report12"/>
      <sheetName val="FL_&amp;_IC12"/>
      <sheetName val="Table_112"/>
      <sheetName val="229_Accr_Exp12"/>
      <sheetName val="Income_State12"/>
      <sheetName val="Content_312"/>
      <sheetName val="hutang_DPLK12"/>
      <sheetName val="Access_Radio_NL40012"/>
      <sheetName val="HWL_(2)11"/>
      <sheetName val="A2_1_CAJE14"/>
      <sheetName val="TRAVEL_PLAN12"/>
      <sheetName val="Financial_Statement9"/>
      <sheetName val="Tax_comp12"/>
      <sheetName val="TWDV_over_NBV12"/>
      <sheetName val="Product_Requirement12"/>
      <sheetName val="Investasi_&amp;_depresiasi12"/>
      <sheetName val="Att_1-5_yr01_(Ind)9"/>
      <sheetName val="Att_1-5_yr019"/>
      <sheetName val="PPh_22_-_019"/>
      <sheetName val="PPh_22_-_01_(E)9"/>
      <sheetName val="Depr_for_add_20019"/>
      <sheetName val="Perhit_disp_01_(E)9"/>
      <sheetName val="Perhit_disp_019"/>
      <sheetName val="Depreciation_DBI_019"/>
      <sheetName val="Amortisation_DBI_9"/>
      <sheetName val="Sheet1_(3)9"/>
      <sheetName val="Sheet1_(2)9"/>
      <sheetName val="expat_exp9"/>
      <sheetName val="Customer_List9"/>
      <sheetName val="Stock_CIW9"/>
      <sheetName val="_INCOME_STATEMENT10"/>
      <sheetName val="Data_Submission12"/>
      <sheetName val="Lookup_Tables12"/>
      <sheetName val="K_6DEPOSIT9"/>
      <sheetName val="99_10_129"/>
      <sheetName val="Other_charges_(income)9"/>
      <sheetName val="lab_norge9"/>
      <sheetName val="SAD_Conclusion9"/>
      <sheetName val="SAD_Schedule9"/>
      <sheetName val="Cruser_Sp719"/>
      <sheetName val="Sch_9"/>
      <sheetName val="E-9_3(PBC)9"/>
      <sheetName val="hitung_ulang_JEPANG9"/>
      <sheetName val="HO_Use9"/>
      <sheetName val="BGT_Cashflow9"/>
      <sheetName val="ACT_Cashflow9"/>
      <sheetName val="BGT_Cashflow_9"/>
      <sheetName val="Muebles_y_Enseres9"/>
      <sheetName val="New_List9"/>
      <sheetName val="LOC_Score9"/>
      <sheetName val="Laba_Rugi9"/>
      <sheetName val="Pembelian_Aktiva9"/>
      <sheetName val="Beban_Operasi9"/>
      <sheetName val="GL_Items_MEI9"/>
      <sheetName val="7_29"/>
      <sheetName val="00_received_in_019"/>
      <sheetName val="Per_GL_J_a_n9"/>
      <sheetName val="FE-1770_P121"/>
      <sheetName val="FE-1770_P221"/>
      <sheetName val="FI-177O_P121"/>
      <sheetName val="FI-1770_P221"/>
      <sheetName val="Final_Tax21"/>
      <sheetName val="Irregular_Income21"/>
      <sheetName val="Rp_Banten19"/>
      <sheetName val="Permanent_info19"/>
      <sheetName val="RMFE_0418"/>
      <sheetName val="BS_final20"/>
      <sheetName val="B_119"/>
      <sheetName val="3__Neraca_dan_RL20"/>
      <sheetName val="Mine_Assumptions20"/>
      <sheetName val="RENCANA_KERJA20"/>
      <sheetName val="VAT_out20"/>
      <sheetName val="Journal_Template20"/>
      <sheetName val="trf_d-i19"/>
      <sheetName val="K_2_118"/>
      <sheetName val="Forecase_200419"/>
      <sheetName val="Main_Menu19"/>
      <sheetName val="A_u_g19"/>
      <sheetName val="M-2_Adjusted19"/>
      <sheetName val="BOQ_price18"/>
      <sheetName val="Professionals_Standard18"/>
      <sheetName val="ESG_local18"/>
      <sheetName val="Details_BS_YTD18"/>
      <sheetName val="K_1_1_1_HGU17"/>
      <sheetName val="DEFECTED_NOV17"/>
      <sheetName val="Exch_rate17"/>
      <sheetName val="Internal_order18"/>
      <sheetName val="Other_Current17"/>
      <sheetName val="Other_YTD17"/>
      <sheetName val="HBI_NCD17"/>
      <sheetName val="Table_Array17"/>
      <sheetName val="HBS_Credit_Detail17"/>
      <sheetName val="ID_MENADO16"/>
      <sheetName val="Bank_Recon_-_IDR17"/>
      <sheetName val="Detail_pg218"/>
      <sheetName val="move_(2)18"/>
      <sheetName val="oblig_Trad&amp;AFS17"/>
      <sheetName val="For_Mgmt_fee18"/>
      <sheetName val="For_GSC_charge18"/>
      <sheetName val="For_Training_Svc_fee18"/>
      <sheetName val="For_Mgmt_fee_(PasteValue)18"/>
      <sheetName val="For_GSC_charge_(PasteValue)18"/>
      <sheetName val="Allocation_Base_(GSIN)18"/>
      <sheetName val="To_DCIN18"/>
      <sheetName val="For_Training_Svc_fee_(PasteVa18"/>
      <sheetName val="Income_Statement17"/>
      <sheetName val="INV0299_(2)17"/>
      <sheetName val="FOREX_0417"/>
      <sheetName val="FOREX_0317"/>
      <sheetName val="FOREX_04_audited17"/>
      <sheetName val="Data_Input17"/>
      <sheetName val="Cost_Input_Sheet17"/>
      <sheetName val="Q120_AP_Aging17"/>
      <sheetName val="Base_Data16"/>
      <sheetName val="RWP_3316"/>
      <sheetName val="TRADING_PROFIT16"/>
      <sheetName val="EB_PDT16"/>
      <sheetName val="Exc__Rate16"/>
      <sheetName val="EYAS_Standar16"/>
      <sheetName val="BAL_SHEET(2)16"/>
      <sheetName val="CUSTOMER_LOOKUP16"/>
      <sheetName val="SUMMARY_16"/>
      <sheetName val="Sheet1_(19)16"/>
      <sheetName val="Rekap_Penj16"/>
      <sheetName val="BS-PL_Komersil_and_Fiskal16"/>
      <sheetName val="Front_Sheet16"/>
      <sheetName val="Name_Map16"/>
      <sheetName val="TB_IDR_Only16"/>
      <sheetName val="Breakdown_LF603_116"/>
      <sheetName val="Sheet_1_(2)16"/>
      <sheetName val="COA_BM16"/>
      <sheetName val="Check_Sheet16"/>
      <sheetName val="PLHO_Report16"/>
      <sheetName val="FL_&amp;_IC16"/>
      <sheetName val="Table_116"/>
      <sheetName val="229_Accr_Exp16"/>
      <sheetName val="Income_State16"/>
      <sheetName val="Content_316"/>
      <sheetName val="hutang_DPLK16"/>
      <sheetName val="Access_Radio_NL40016"/>
      <sheetName val="HWL_(2)15"/>
      <sheetName val="A2_1_CAJE18"/>
      <sheetName val="TRAVEL_PLAN16"/>
      <sheetName val="Financial_Statement13"/>
      <sheetName val="Tax_comp16"/>
      <sheetName val="TWDV_over_NBV16"/>
      <sheetName val="Product_Requirement16"/>
      <sheetName val="Investasi_&amp;_depresiasi16"/>
      <sheetName val="Att_1-5_yr01_(Ind)13"/>
      <sheetName val="Att_1-5_yr0113"/>
      <sheetName val="PPh_22_-_0113"/>
      <sheetName val="PPh_22_-_01_(E)13"/>
      <sheetName val="Depr_for_add_200113"/>
      <sheetName val="Perhit_disp_01_(E)13"/>
      <sheetName val="Perhit_disp_0113"/>
      <sheetName val="Depreciation_DBI_0113"/>
      <sheetName val="Amortisation_DBI_13"/>
      <sheetName val="Sheet1_(3)13"/>
      <sheetName val="Sheet1_(2)13"/>
      <sheetName val="expat_exp13"/>
      <sheetName val="Customer_List13"/>
      <sheetName val="Stock_CIW13"/>
      <sheetName val="_INCOME_STATEMENT14"/>
      <sheetName val="Data_Submission16"/>
      <sheetName val="Lookup_Tables16"/>
      <sheetName val="K_6DEPOSIT13"/>
      <sheetName val="99_10_1213"/>
      <sheetName val="Other_charges_(income)13"/>
      <sheetName val="lab_norge13"/>
      <sheetName val="SAD_Conclusion13"/>
      <sheetName val="SAD_Schedule13"/>
      <sheetName val="FE-1770_P120"/>
      <sheetName val="FE-1770_P220"/>
      <sheetName val="FI-177O_P120"/>
      <sheetName val="FI-1770_P220"/>
      <sheetName val="Final_Tax20"/>
      <sheetName val="Irregular_Income20"/>
      <sheetName val="Rp_Banten18"/>
      <sheetName val="Permanent_info18"/>
      <sheetName val="RMFE_0417"/>
      <sheetName val="BS_final19"/>
      <sheetName val="B_118"/>
      <sheetName val="3__Neraca_dan_RL19"/>
      <sheetName val="Mine_Assumptions19"/>
      <sheetName val="RENCANA_KERJA19"/>
      <sheetName val="VAT_out19"/>
      <sheetName val="Journal_Template19"/>
      <sheetName val="trf_d-i18"/>
      <sheetName val="K_2_117"/>
      <sheetName val="Forecase_200418"/>
      <sheetName val="Main_Menu18"/>
      <sheetName val="A_u_g18"/>
      <sheetName val="M-2_Adjusted18"/>
      <sheetName val="BOQ_price17"/>
      <sheetName val="Professionals_Standard17"/>
      <sheetName val="ESG_local17"/>
      <sheetName val="Details_BS_YTD17"/>
      <sheetName val="K_1_1_1_HGU16"/>
      <sheetName val="DEFECTED_NOV16"/>
      <sheetName val="Exch_rate16"/>
      <sheetName val="Internal_order17"/>
      <sheetName val="Other_Current16"/>
      <sheetName val="Other_YTD16"/>
      <sheetName val="HBI_NCD16"/>
      <sheetName val="Table_Array16"/>
      <sheetName val="HBS_Credit_Detail16"/>
      <sheetName val="ID_MENADO15"/>
      <sheetName val="Bank_Recon_-_IDR16"/>
      <sheetName val="Detail_pg217"/>
      <sheetName val="move_(2)17"/>
      <sheetName val="oblig_Trad&amp;AFS16"/>
      <sheetName val="For_Mgmt_fee17"/>
      <sheetName val="For_GSC_charge17"/>
      <sheetName val="For_Training_Svc_fee17"/>
      <sheetName val="For_Mgmt_fee_(PasteValue)17"/>
      <sheetName val="For_GSC_charge_(PasteValue)17"/>
      <sheetName val="Allocation_Base_(GSIN)17"/>
      <sheetName val="To_DCIN17"/>
      <sheetName val="For_Training_Svc_fee_(PasteVa17"/>
      <sheetName val="Income_Statement16"/>
      <sheetName val="INV0299_(2)16"/>
      <sheetName val="FOREX_0416"/>
      <sheetName val="FOREX_0316"/>
      <sheetName val="FOREX_04_audited16"/>
      <sheetName val="Data_Input16"/>
      <sheetName val="Cost_Input_Sheet16"/>
      <sheetName val="Q120_AP_Aging16"/>
      <sheetName val="Base_Data15"/>
      <sheetName val="RWP_3315"/>
      <sheetName val="TRADING_PROFIT15"/>
      <sheetName val="EB_PDT15"/>
      <sheetName val="Exc__Rate15"/>
      <sheetName val="EYAS_Standar15"/>
      <sheetName val="BAL_SHEET(2)15"/>
      <sheetName val="CUSTOMER_LOOKUP15"/>
      <sheetName val="SUMMARY_15"/>
      <sheetName val="Sheet1_(19)15"/>
      <sheetName val="Rekap_Penj15"/>
      <sheetName val="BS-PL_Komersil_and_Fiskal15"/>
      <sheetName val="Front_Sheet15"/>
      <sheetName val="Name_Map15"/>
      <sheetName val="TB_IDR_Only15"/>
      <sheetName val="Breakdown_LF603_115"/>
      <sheetName val="Sheet_1_(2)15"/>
      <sheetName val="COA_BM15"/>
      <sheetName val="Check_Sheet15"/>
      <sheetName val="PLHO_Report15"/>
      <sheetName val="FL_&amp;_IC15"/>
      <sheetName val="Table_115"/>
      <sheetName val="229_Accr_Exp15"/>
      <sheetName val="Income_State15"/>
      <sheetName val="Content_315"/>
      <sheetName val="hutang_DPLK15"/>
      <sheetName val="Access_Radio_NL40015"/>
      <sheetName val="HWL_(2)14"/>
      <sheetName val="A2_1_CAJE17"/>
      <sheetName val="TRAVEL_PLAN15"/>
      <sheetName val="Financial_Statement12"/>
      <sheetName val="Tax_comp15"/>
      <sheetName val="TWDV_over_NBV15"/>
      <sheetName val="Product_Requirement15"/>
      <sheetName val="Investasi_&amp;_depresiasi15"/>
      <sheetName val="Att_1-5_yr01_(Ind)12"/>
      <sheetName val="Att_1-5_yr0112"/>
      <sheetName val="PPh_22_-_0112"/>
      <sheetName val="PPh_22_-_01_(E)12"/>
      <sheetName val="Depr_for_add_200112"/>
      <sheetName val="Perhit_disp_01_(E)12"/>
      <sheetName val="Perhit_disp_0112"/>
      <sheetName val="Depreciation_DBI_0112"/>
      <sheetName val="Amortisation_DBI_12"/>
      <sheetName val="Sheet1_(3)12"/>
      <sheetName val="Sheet1_(2)12"/>
      <sheetName val="expat_exp12"/>
      <sheetName val="Customer_List12"/>
      <sheetName val="Stock_CIW12"/>
      <sheetName val="_INCOME_STATEMENT13"/>
      <sheetName val="Data_Submission15"/>
      <sheetName val="Lookup_Tables15"/>
      <sheetName val="K_6DEPOSIT12"/>
      <sheetName val="99_10_1212"/>
      <sheetName val="Other_charges_(income)12"/>
      <sheetName val="lab_norge12"/>
      <sheetName val="SAD_Conclusion12"/>
      <sheetName val="SAD_Schedule12"/>
      <sheetName val="Cruser_Sp7112"/>
      <sheetName val="Sch_12"/>
      <sheetName val="E-9_3(PBC)12"/>
      <sheetName val="hitung_ulang_JEPANG12"/>
      <sheetName val="HO_Use12"/>
      <sheetName val="BGT_Cashflow12"/>
      <sheetName val="ACT_Cashflow12"/>
      <sheetName val="BGT_Cashflow_12"/>
      <sheetName val="Muebles_y_Enseres12"/>
      <sheetName val="New_List12"/>
      <sheetName val="LOC_Score12"/>
      <sheetName val="Laba_Rugi12"/>
      <sheetName val="Pembelian_Aktiva12"/>
      <sheetName val="Beban_Operasi12"/>
      <sheetName val="GL_Items_MEI12"/>
      <sheetName val="7_212"/>
      <sheetName val="00_received_in_0112"/>
      <sheetName val="Per_GL_J_a_n12"/>
      <sheetName val="FE-1770_P128"/>
      <sheetName val="FE-1770_P228"/>
      <sheetName val="FI-177O_P128"/>
      <sheetName val="FI-1770_P228"/>
      <sheetName val="Final_Tax28"/>
      <sheetName val="Irregular_Income28"/>
      <sheetName val="Rp_Banten26"/>
      <sheetName val="Permanent_info26"/>
      <sheetName val="RMFE_0425"/>
      <sheetName val="BS_final27"/>
      <sheetName val="B_126"/>
      <sheetName val="3__Neraca_dan_RL27"/>
      <sheetName val="Mine_Assumptions27"/>
      <sheetName val="RENCANA_KERJA27"/>
      <sheetName val="VAT_out27"/>
      <sheetName val="Journal_Template27"/>
      <sheetName val="trf_d-i26"/>
      <sheetName val="K_2_125"/>
      <sheetName val="Forecase_200426"/>
      <sheetName val="Main_Menu26"/>
      <sheetName val="A_u_g26"/>
      <sheetName val="M-2_Adjusted26"/>
      <sheetName val="BOQ_price25"/>
      <sheetName val="Professionals_Standard25"/>
      <sheetName val="ESG_local25"/>
      <sheetName val="Details_BS_YTD25"/>
      <sheetName val="K_1_1_1_HGU24"/>
      <sheetName val="DEFECTED_NOV24"/>
      <sheetName val="Exch_rate24"/>
      <sheetName val="Internal_order25"/>
      <sheetName val="Other_Current24"/>
      <sheetName val="Other_YTD24"/>
      <sheetName val="HBI_NCD24"/>
      <sheetName val="Table_Array24"/>
      <sheetName val="HBS_Credit_Detail24"/>
      <sheetName val="ID_MENADO23"/>
      <sheetName val="Bank_Recon_-_IDR24"/>
      <sheetName val="Detail_pg225"/>
      <sheetName val="move_(2)25"/>
      <sheetName val="oblig_Trad&amp;AFS24"/>
      <sheetName val="For_Mgmt_fee25"/>
      <sheetName val="For_GSC_charge25"/>
      <sheetName val="For_Training_Svc_fee25"/>
      <sheetName val="For_Mgmt_fee_(PasteValue)25"/>
      <sheetName val="For_GSC_charge_(PasteValue)25"/>
      <sheetName val="Allocation_Base_(GSIN)25"/>
      <sheetName val="To_DCIN25"/>
      <sheetName val="For_Training_Svc_fee_(PasteVa25"/>
      <sheetName val="Income_Statement24"/>
      <sheetName val="INV0299_(2)24"/>
      <sheetName val="FOREX_0424"/>
      <sheetName val="FOREX_0324"/>
      <sheetName val="FOREX_04_audited24"/>
      <sheetName val="Data_Input24"/>
      <sheetName val="Cost_Input_Sheet24"/>
      <sheetName val="Q120_AP_Aging24"/>
      <sheetName val="Base_Data23"/>
      <sheetName val="RWP_3323"/>
      <sheetName val="TRADING_PROFIT23"/>
      <sheetName val="EB_PDT23"/>
      <sheetName val="Exc__Rate23"/>
      <sheetName val="EYAS_Standar23"/>
      <sheetName val="BAL_SHEET(2)23"/>
      <sheetName val="CUSTOMER_LOOKUP23"/>
      <sheetName val="SUMMARY_23"/>
      <sheetName val="Sheet1_(19)23"/>
      <sheetName val="Rekap_Penj23"/>
      <sheetName val="BS-PL_Komersil_and_Fiskal23"/>
      <sheetName val="Front_Sheet23"/>
      <sheetName val="Name_Map23"/>
      <sheetName val="TB_IDR_Only23"/>
      <sheetName val="Breakdown_LF603_123"/>
      <sheetName val="Sheet_1_(2)23"/>
      <sheetName val="COA_BM23"/>
      <sheetName val="Check_Sheet23"/>
      <sheetName val="PLHO_Report23"/>
      <sheetName val="FL_&amp;_IC23"/>
      <sheetName val="Table_123"/>
      <sheetName val="229_Accr_Exp23"/>
      <sheetName val="Income_State23"/>
      <sheetName val="Content_323"/>
      <sheetName val="hutang_DPLK23"/>
      <sheetName val="Access_Radio_NL40023"/>
      <sheetName val="HWL_(2)22"/>
      <sheetName val="A2_1_CAJE25"/>
      <sheetName val="TRAVEL_PLAN23"/>
      <sheetName val="Financial_Statement20"/>
      <sheetName val="Tax_comp23"/>
      <sheetName val="TWDV_over_NBV23"/>
      <sheetName val="Product_Requirement23"/>
      <sheetName val="Investasi_&amp;_depresiasi23"/>
      <sheetName val="Att_1-5_yr01_(Ind)20"/>
      <sheetName val="Att_1-5_yr0120"/>
      <sheetName val="PPh_22_-_0120"/>
      <sheetName val="PPh_22_-_01_(E)20"/>
      <sheetName val="Depr_for_add_200120"/>
      <sheetName val="Perhit_disp_01_(E)20"/>
      <sheetName val="Perhit_disp_0120"/>
      <sheetName val="Depreciation_DBI_0120"/>
      <sheetName val="Amortisation_DBI_20"/>
      <sheetName val="Sheet1_(3)20"/>
      <sheetName val="Sheet1_(2)20"/>
      <sheetName val="expat_exp20"/>
      <sheetName val="Customer_List20"/>
      <sheetName val="Stock_CIW20"/>
      <sheetName val="_INCOME_STATEMENT21"/>
      <sheetName val="Data_Submission23"/>
      <sheetName val="Lookup_Tables23"/>
      <sheetName val="K_6DEPOSIT20"/>
      <sheetName val="99_10_1220"/>
      <sheetName val="Other_charges_(income)20"/>
      <sheetName val="lab_norge20"/>
      <sheetName val="SAD_Conclusion20"/>
      <sheetName val="SAD_Schedule20"/>
      <sheetName val="Cruser_Sp7118"/>
      <sheetName val="Sch_18"/>
      <sheetName val="E-9_3(PBC)18"/>
      <sheetName val="hitung_ulang_JEPANG18"/>
      <sheetName val="HO_Use18"/>
      <sheetName val="BGT_Cashflow18"/>
      <sheetName val="ACT_Cashflow18"/>
      <sheetName val="BGT_Cashflow_18"/>
      <sheetName val="Muebles_y_Enseres18"/>
      <sheetName val="New_List18"/>
      <sheetName val="LOC_Score18"/>
      <sheetName val="Laba_Rugi18"/>
      <sheetName val="Pembelian_Aktiva18"/>
      <sheetName val="Beban_Operasi18"/>
      <sheetName val="GL_Items_MEI18"/>
      <sheetName val="7_218"/>
      <sheetName val="00_received_in_0118"/>
      <sheetName val="Per_GL_J_a_n18"/>
      <sheetName val="FE-1770_P125"/>
      <sheetName val="FE-1770_P225"/>
      <sheetName val="FI-177O_P125"/>
      <sheetName val="FI-1770_P225"/>
      <sheetName val="Final_Tax25"/>
      <sheetName val="Irregular_Income25"/>
      <sheetName val="Rp_Banten23"/>
      <sheetName val="Permanent_info23"/>
      <sheetName val="RMFE_0422"/>
      <sheetName val="BS_final24"/>
      <sheetName val="B_123"/>
      <sheetName val="3__Neraca_dan_RL24"/>
      <sheetName val="Mine_Assumptions24"/>
      <sheetName val="RENCANA_KERJA24"/>
      <sheetName val="VAT_out24"/>
      <sheetName val="Journal_Template24"/>
      <sheetName val="trf_d-i23"/>
      <sheetName val="K_2_122"/>
      <sheetName val="Forecase_200423"/>
      <sheetName val="Main_Menu23"/>
      <sheetName val="A_u_g23"/>
      <sheetName val="M-2_Adjusted23"/>
      <sheetName val="BOQ_price22"/>
      <sheetName val="Professionals_Standard22"/>
      <sheetName val="ESG_local22"/>
      <sheetName val="Details_BS_YTD22"/>
      <sheetName val="K_1_1_1_HGU21"/>
      <sheetName val="DEFECTED_NOV21"/>
      <sheetName val="Exch_rate21"/>
      <sheetName val="Internal_order22"/>
      <sheetName val="Other_Current21"/>
      <sheetName val="Other_YTD21"/>
      <sheetName val="HBI_NCD21"/>
      <sheetName val="Table_Array21"/>
      <sheetName val="HBS_Credit_Detail21"/>
      <sheetName val="ID_MENADO20"/>
      <sheetName val="Bank_Recon_-_IDR21"/>
      <sheetName val="Detail_pg222"/>
      <sheetName val="move_(2)22"/>
      <sheetName val="oblig_Trad&amp;AFS21"/>
      <sheetName val="For_Mgmt_fee22"/>
      <sheetName val="For_GSC_charge22"/>
      <sheetName val="For_Training_Svc_fee22"/>
      <sheetName val="For_Mgmt_fee_(PasteValue)22"/>
      <sheetName val="For_GSC_charge_(PasteValue)22"/>
      <sheetName val="Allocation_Base_(GSIN)22"/>
      <sheetName val="To_DCIN22"/>
      <sheetName val="For_Training_Svc_fee_(PasteVa22"/>
      <sheetName val="Income_Statement21"/>
      <sheetName val="INV0299_(2)21"/>
      <sheetName val="FOREX_0421"/>
      <sheetName val="FOREX_0321"/>
      <sheetName val="FOREX_04_audited21"/>
      <sheetName val="Data_Input21"/>
      <sheetName val="Cost_Input_Sheet21"/>
      <sheetName val="Q120_AP_Aging21"/>
      <sheetName val="Base_Data20"/>
      <sheetName val="RWP_3320"/>
      <sheetName val="TRADING_PROFIT20"/>
      <sheetName val="EB_PDT20"/>
      <sheetName val="Exc__Rate20"/>
      <sheetName val="EYAS_Standar20"/>
      <sheetName val="BAL_SHEET(2)20"/>
      <sheetName val="CUSTOMER_LOOKUP20"/>
      <sheetName val="SUMMARY_20"/>
      <sheetName val="Sheet1_(19)20"/>
      <sheetName val="Rekap_Penj20"/>
      <sheetName val="BS-PL_Komersil_and_Fiskal20"/>
      <sheetName val="Front_Sheet20"/>
      <sheetName val="Name_Map20"/>
      <sheetName val="TB_IDR_Only20"/>
      <sheetName val="Breakdown_LF603_120"/>
      <sheetName val="Sheet_1_(2)20"/>
      <sheetName val="COA_BM20"/>
      <sheetName val="Check_Sheet20"/>
      <sheetName val="PLHO_Report20"/>
      <sheetName val="FL_&amp;_IC20"/>
      <sheetName val="Table_120"/>
      <sheetName val="229_Accr_Exp20"/>
      <sheetName val="Income_State20"/>
      <sheetName val="Content_320"/>
      <sheetName val="hutang_DPLK20"/>
      <sheetName val="Access_Radio_NL40020"/>
      <sheetName val="HWL_(2)19"/>
      <sheetName val="A2_1_CAJE22"/>
      <sheetName val="TRAVEL_PLAN20"/>
      <sheetName val="Financial_Statement17"/>
      <sheetName val="Tax_comp20"/>
      <sheetName val="TWDV_over_NBV20"/>
      <sheetName val="Product_Requirement20"/>
      <sheetName val="Investasi_&amp;_depresiasi20"/>
      <sheetName val="Att_1-5_yr01_(Ind)17"/>
      <sheetName val="Att_1-5_yr0117"/>
      <sheetName val="PPh_22_-_0117"/>
      <sheetName val="PPh_22_-_01_(E)17"/>
      <sheetName val="Depr_for_add_200117"/>
      <sheetName val="Perhit_disp_01_(E)17"/>
      <sheetName val="Perhit_disp_0117"/>
      <sheetName val="Depreciation_DBI_0117"/>
      <sheetName val="Amortisation_DBI_17"/>
      <sheetName val="Sheet1_(3)17"/>
      <sheetName val="Sheet1_(2)17"/>
      <sheetName val="expat_exp17"/>
      <sheetName val="Customer_List17"/>
      <sheetName val="Stock_CIW17"/>
      <sheetName val="_INCOME_STATEMENT18"/>
      <sheetName val="Data_Submission20"/>
      <sheetName val="Lookup_Tables20"/>
      <sheetName val="K_6DEPOSIT17"/>
      <sheetName val="99_10_1217"/>
      <sheetName val="Other_charges_(income)17"/>
      <sheetName val="lab_norge17"/>
      <sheetName val="SAD_Conclusion17"/>
      <sheetName val="SAD_Schedule17"/>
      <sheetName val="Cruser_Sp7115"/>
      <sheetName val="Sch_15"/>
      <sheetName val="E-9_3(PBC)15"/>
      <sheetName val="hitung_ulang_JEPANG15"/>
      <sheetName val="HO_Use15"/>
      <sheetName val="BGT_Cashflow15"/>
      <sheetName val="ACT_Cashflow15"/>
      <sheetName val="BGT_Cashflow_15"/>
      <sheetName val="Muebles_y_Enseres15"/>
      <sheetName val="New_List15"/>
      <sheetName val="LOC_Score15"/>
      <sheetName val="Laba_Rugi15"/>
      <sheetName val="Pembelian_Aktiva15"/>
      <sheetName val="Beban_Operasi15"/>
      <sheetName val="GL_Items_MEI15"/>
      <sheetName val="7_215"/>
      <sheetName val="00_received_in_0115"/>
      <sheetName val="Per_GL_J_a_n15"/>
      <sheetName val="FE-1770_P123"/>
      <sheetName val="FE-1770_P223"/>
      <sheetName val="FI-177O_P123"/>
      <sheetName val="FI-1770_P223"/>
      <sheetName val="Final_Tax23"/>
      <sheetName val="Irregular_Income23"/>
      <sheetName val="Rp_Banten21"/>
      <sheetName val="Permanent_info21"/>
      <sheetName val="RMFE_0420"/>
      <sheetName val="BS_final22"/>
      <sheetName val="B_121"/>
      <sheetName val="3__Neraca_dan_RL22"/>
      <sheetName val="Mine_Assumptions22"/>
      <sheetName val="RENCANA_KERJA22"/>
      <sheetName val="VAT_out22"/>
      <sheetName val="Journal_Template22"/>
      <sheetName val="trf_d-i21"/>
      <sheetName val="K_2_120"/>
      <sheetName val="Forecase_200421"/>
      <sheetName val="Main_Menu21"/>
      <sheetName val="A_u_g21"/>
      <sheetName val="M-2_Adjusted21"/>
      <sheetName val="BOQ_price20"/>
      <sheetName val="Professionals_Standard20"/>
      <sheetName val="ESG_local20"/>
      <sheetName val="Details_BS_YTD20"/>
      <sheetName val="K_1_1_1_HGU19"/>
      <sheetName val="DEFECTED_NOV19"/>
      <sheetName val="Exch_rate19"/>
      <sheetName val="Internal_order20"/>
      <sheetName val="Other_Current19"/>
      <sheetName val="Other_YTD19"/>
      <sheetName val="HBI_NCD19"/>
      <sheetName val="Table_Array19"/>
      <sheetName val="HBS_Credit_Detail19"/>
      <sheetName val="ID_MENADO18"/>
      <sheetName val="Bank_Recon_-_IDR19"/>
      <sheetName val="Detail_pg220"/>
      <sheetName val="move_(2)20"/>
      <sheetName val="oblig_Trad&amp;AFS19"/>
      <sheetName val="For_Mgmt_fee20"/>
      <sheetName val="For_GSC_charge20"/>
      <sheetName val="For_Training_Svc_fee20"/>
      <sheetName val="For_Mgmt_fee_(PasteValue)20"/>
      <sheetName val="For_GSC_charge_(PasteValue)20"/>
      <sheetName val="Allocation_Base_(GSIN)20"/>
      <sheetName val="To_DCIN20"/>
      <sheetName val="For_Training_Svc_fee_(PasteVa20"/>
      <sheetName val="Income_Statement19"/>
      <sheetName val="INV0299_(2)19"/>
      <sheetName val="FOREX_0419"/>
      <sheetName val="FOREX_0319"/>
      <sheetName val="FOREX_04_audited19"/>
      <sheetName val="Data_Input19"/>
      <sheetName val="Cost_Input_Sheet19"/>
      <sheetName val="Q120_AP_Aging19"/>
      <sheetName val="Base_Data18"/>
      <sheetName val="RWP_3318"/>
      <sheetName val="TRADING_PROFIT18"/>
      <sheetName val="EB_PDT18"/>
      <sheetName val="Exc__Rate18"/>
      <sheetName val="EYAS_Standar18"/>
      <sheetName val="BAL_SHEET(2)18"/>
      <sheetName val="CUSTOMER_LOOKUP18"/>
      <sheetName val="SUMMARY_18"/>
      <sheetName val="Sheet1_(19)18"/>
      <sheetName val="Rekap_Penj18"/>
      <sheetName val="BS-PL_Komersil_and_Fiskal18"/>
      <sheetName val="Front_Sheet18"/>
      <sheetName val="Name_Map18"/>
      <sheetName val="TB_IDR_Only18"/>
      <sheetName val="Breakdown_LF603_118"/>
      <sheetName val="Sheet_1_(2)18"/>
      <sheetName val="COA_BM18"/>
      <sheetName val="Check_Sheet18"/>
      <sheetName val="PLHO_Report18"/>
      <sheetName val="FL_&amp;_IC18"/>
      <sheetName val="Table_118"/>
      <sheetName val="229_Accr_Exp18"/>
      <sheetName val="Income_State18"/>
      <sheetName val="Content_318"/>
      <sheetName val="hutang_DPLK18"/>
      <sheetName val="Access_Radio_NL40018"/>
      <sheetName val="HWL_(2)17"/>
      <sheetName val="A2_1_CAJE20"/>
      <sheetName val="TRAVEL_PLAN18"/>
      <sheetName val="Financial_Statement15"/>
      <sheetName val="Tax_comp18"/>
      <sheetName val="TWDV_over_NBV18"/>
      <sheetName val="Product_Requirement18"/>
      <sheetName val="Investasi_&amp;_depresiasi18"/>
      <sheetName val="Att_1-5_yr01_(Ind)15"/>
      <sheetName val="Att_1-5_yr0115"/>
      <sheetName val="PPh_22_-_0115"/>
      <sheetName val="PPh_22_-_01_(E)15"/>
      <sheetName val="Depr_for_add_200115"/>
      <sheetName val="Perhit_disp_01_(E)15"/>
      <sheetName val="Perhit_disp_0115"/>
      <sheetName val="Depreciation_DBI_0115"/>
      <sheetName val="Amortisation_DBI_15"/>
      <sheetName val="Sheet1_(3)15"/>
      <sheetName val="Sheet1_(2)15"/>
      <sheetName val="expat_exp15"/>
      <sheetName val="Customer_List15"/>
      <sheetName val="Stock_CIW15"/>
      <sheetName val="_INCOME_STATEMENT16"/>
      <sheetName val="Data_Submission18"/>
      <sheetName val="Lookup_Tables18"/>
      <sheetName val="K_6DEPOSIT15"/>
      <sheetName val="99_10_1215"/>
      <sheetName val="Other_charges_(income)15"/>
      <sheetName val="lab_norge15"/>
      <sheetName val="SAD_Conclusion15"/>
      <sheetName val="SAD_Schedule15"/>
      <sheetName val="Cruser_Sp7114"/>
      <sheetName val="Sch_14"/>
      <sheetName val="E-9_3(PBC)14"/>
      <sheetName val="hitung_ulang_JEPANG14"/>
      <sheetName val="HO_Use14"/>
      <sheetName val="BGT_Cashflow14"/>
      <sheetName val="ACT_Cashflow14"/>
      <sheetName val="BGT_Cashflow_14"/>
      <sheetName val="Muebles_y_Enseres14"/>
      <sheetName val="New_List14"/>
      <sheetName val="LOC_Score14"/>
      <sheetName val="Laba_Rugi14"/>
      <sheetName val="Pembelian_Aktiva14"/>
      <sheetName val="Beban_Operasi14"/>
      <sheetName val="GL_Items_MEI14"/>
      <sheetName val="7_214"/>
      <sheetName val="00_received_in_0114"/>
      <sheetName val="Per_GL_J_a_n14"/>
      <sheetName val="FE-1770_P122"/>
      <sheetName val="FE-1770_P222"/>
      <sheetName val="FI-177O_P122"/>
      <sheetName val="FI-1770_P222"/>
      <sheetName val="Final_Tax22"/>
      <sheetName val="Irregular_Income22"/>
      <sheetName val="Rp_Banten20"/>
      <sheetName val="Permanent_info20"/>
      <sheetName val="RMFE_0419"/>
      <sheetName val="BS_final21"/>
      <sheetName val="B_120"/>
      <sheetName val="3__Neraca_dan_RL21"/>
      <sheetName val="Mine_Assumptions21"/>
      <sheetName val="RENCANA_KERJA21"/>
      <sheetName val="VAT_out21"/>
      <sheetName val="Journal_Template21"/>
      <sheetName val="trf_d-i20"/>
      <sheetName val="K_2_119"/>
      <sheetName val="Forecase_200420"/>
      <sheetName val="Main_Menu20"/>
      <sheetName val="A_u_g20"/>
      <sheetName val="M-2_Adjusted20"/>
      <sheetName val="BOQ_price19"/>
      <sheetName val="Professionals_Standard19"/>
      <sheetName val="ESG_local19"/>
      <sheetName val="Details_BS_YTD19"/>
      <sheetName val="K_1_1_1_HGU18"/>
      <sheetName val="DEFECTED_NOV18"/>
      <sheetName val="Exch_rate18"/>
      <sheetName val="Internal_order19"/>
      <sheetName val="Other_Current18"/>
      <sheetName val="Other_YTD18"/>
      <sheetName val="HBI_NCD18"/>
      <sheetName val="Table_Array18"/>
      <sheetName val="HBS_Credit_Detail18"/>
      <sheetName val="ID_MENADO17"/>
      <sheetName val="Bank_Recon_-_IDR18"/>
      <sheetName val="Detail_pg219"/>
      <sheetName val="move_(2)19"/>
      <sheetName val="oblig_Trad&amp;AFS18"/>
      <sheetName val="For_Mgmt_fee19"/>
      <sheetName val="For_GSC_charge19"/>
      <sheetName val="For_Training_Svc_fee19"/>
      <sheetName val="For_Mgmt_fee_(PasteValue)19"/>
      <sheetName val="For_GSC_charge_(PasteValue)19"/>
      <sheetName val="Allocation_Base_(GSIN)19"/>
      <sheetName val="To_DCIN19"/>
      <sheetName val="For_Training_Svc_fee_(PasteVa19"/>
      <sheetName val="Income_Statement18"/>
      <sheetName val="INV0299_(2)18"/>
      <sheetName val="FOREX_0418"/>
      <sheetName val="FOREX_0318"/>
      <sheetName val="FOREX_04_audited18"/>
      <sheetName val="Data_Input18"/>
      <sheetName val="Cost_Input_Sheet18"/>
      <sheetName val="Q120_AP_Aging18"/>
      <sheetName val="Base_Data17"/>
      <sheetName val="RWP_3317"/>
      <sheetName val="TRADING_PROFIT17"/>
      <sheetName val="EB_PDT17"/>
      <sheetName val="Exc__Rate17"/>
      <sheetName val="EYAS_Standar17"/>
      <sheetName val="BAL_SHEET(2)17"/>
      <sheetName val="CUSTOMER_LOOKUP17"/>
      <sheetName val="SUMMARY_17"/>
      <sheetName val="Sheet1_(19)17"/>
      <sheetName val="Rekap_Penj17"/>
      <sheetName val="BS-PL_Komersil_and_Fiskal17"/>
      <sheetName val="Front_Sheet17"/>
      <sheetName val="Name_Map17"/>
      <sheetName val="TB_IDR_Only17"/>
      <sheetName val="Breakdown_LF603_117"/>
      <sheetName val="Sheet_1_(2)17"/>
      <sheetName val="COA_BM17"/>
      <sheetName val="Check_Sheet17"/>
      <sheetName val="PLHO_Report17"/>
      <sheetName val="FL_&amp;_IC17"/>
      <sheetName val="Table_117"/>
      <sheetName val="229_Accr_Exp17"/>
      <sheetName val="Income_State17"/>
      <sheetName val="Content_317"/>
      <sheetName val="hutang_DPLK17"/>
      <sheetName val="Access_Radio_NL40017"/>
      <sheetName val="HWL_(2)16"/>
      <sheetName val="A2_1_CAJE19"/>
      <sheetName val="TRAVEL_PLAN17"/>
      <sheetName val="Financial_Statement14"/>
      <sheetName val="Tax_comp17"/>
      <sheetName val="TWDV_over_NBV17"/>
      <sheetName val="Product_Requirement17"/>
      <sheetName val="Investasi_&amp;_depresiasi17"/>
      <sheetName val="Att_1-5_yr01_(Ind)14"/>
      <sheetName val="Att_1-5_yr0114"/>
      <sheetName val="PPh_22_-_0114"/>
      <sheetName val="PPh_22_-_01_(E)14"/>
      <sheetName val="Depr_for_add_200114"/>
      <sheetName val="Perhit_disp_01_(E)14"/>
      <sheetName val="Perhit_disp_0114"/>
      <sheetName val="Depreciation_DBI_0114"/>
      <sheetName val="Amortisation_DBI_14"/>
      <sheetName val="Sheet1_(3)14"/>
      <sheetName val="Sheet1_(2)14"/>
      <sheetName val="expat_exp14"/>
      <sheetName val="Customer_List14"/>
      <sheetName val="Stock_CIW14"/>
      <sheetName val="_INCOME_STATEMENT15"/>
      <sheetName val="Data_Submission17"/>
      <sheetName val="Lookup_Tables17"/>
      <sheetName val="K_6DEPOSIT14"/>
      <sheetName val="99_10_1214"/>
      <sheetName val="Other_charges_(income)14"/>
      <sheetName val="lab_norge14"/>
      <sheetName val="SAD_Conclusion14"/>
      <sheetName val="SAD_Schedule14"/>
      <sheetName val="Cruser_Sp7113"/>
      <sheetName val="Sch_13"/>
      <sheetName val="E-9_3(PBC)13"/>
      <sheetName val="hitung_ulang_JEPANG13"/>
      <sheetName val="HO_Use13"/>
      <sheetName val="BGT_Cashflow13"/>
      <sheetName val="ACT_Cashflow13"/>
      <sheetName val="BGT_Cashflow_13"/>
      <sheetName val="Muebles_y_Enseres13"/>
      <sheetName val="New_List13"/>
      <sheetName val="LOC_Score13"/>
      <sheetName val="Laba_Rugi13"/>
      <sheetName val="Pembelian_Aktiva13"/>
      <sheetName val="Beban_Operasi13"/>
      <sheetName val="GL_Items_MEI13"/>
      <sheetName val="7_213"/>
      <sheetName val="00_received_in_0113"/>
      <sheetName val="Per_GL_J_a_n13"/>
      <sheetName val="FE-1770_P124"/>
      <sheetName val="FE-1770_P224"/>
      <sheetName val="FI-177O_P124"/>
      <sheetName val="FI-1770_P224"/>
      <sheetName val="Final_Tax24"/>
      <sheetName val="Irregular_Income24"/>
      <sheetName val="Rp_Banten22"/>
      <sheetName val="Permanent_info22"/>
      <sheetName val="RMFE_0421"/>
      <sheetName val="BS_final23"/>
      <sheetName val="B_122"/>
      <sheetName val="3__Neraca_dan_RL23"/>
      <sheetName val="Mine_Assumptions23"/>
      <sheetName val="RENCANA_KERJA23"/>
      <sheetName val="VAT_out23"/>
      <sheetName val="Journal_Template23"/>
      <sheetName val="trf_d-i22"/>
      <sheetName val="K_2_121"/>
      <sheetName val="Forecase_200422"/>
      <sheetName val="Main_Menu22"/>
      <sheetName val="A_u_g22"/>
      <sheetName val="M-2_Adjusted22"/>
      <sheetName val="BOQ_price21"/>
      <sheetName val="Professionals_Standard21"/>
      <sheetName val="ESG_local21"/>
      <sheetName val="Details_BS_YTD21"/>
      <sheetName val="K_1_1_1_HGU20"/>
      <sheetName val="DEFECTED_NOV20"/>
      <sheetName val="Exch_rate20"/>
      <sheetName val="Internal_order21"/>
      <sheetName val="Other_Current20"/>
      <sheetName val="Other_YTD20"/>
      <sheetName val="HBI_NCD20"/>
      <sheetName val="Table_Array20"/>
      <sheetName val="HBS_Credit_Detail20"/>
      <sheetName val="ID_MENADO19"/>
      <sheetName val="Bank_Recon_-_IDR20"/>
      <sheetName val="Detail_pg221"/>
      <sheetName val="move_(2)21"/>
      <sheetName val="oblig_Trad&amp;AFS20"/>
      <sheetName val="For_Mgmt_fee21"/>
      <sheetName val="For_GSC_charge21"/>
      <sheetName val="For_Training_Svc_fee21"/>
      <sheetName val="For_Mgmt_fee_(PasteValue)21"/>
      <sheetName val="For_GSC_charge_(PasteValue)21"/>
      <sheetName val="Allocation_Base_(GSIN)21"/>
      <sheetName val="To_DCIN21"/>
      <sheetName val="For_Training_Svc_fee_(PasteVa21"/>
      <sheetName val="Income_Statement20"/>
      <sheetName val="INV0299_(2)20"/>
      <sheetName val="FOREX_0420"/>
      <sheetName val="FOREX_0320"/>
      <sheetName val="FOREX_04_audited20"/>
      <sheetName val="Data_Input20"/>
      <sheetName val="Cost_Input_Sheet20"/>
      <sheetName val="Q120_AP_Aging20"/>
      <sheetName val="Base_Data19"/>
      <sheetName val="RWP_3319"/>
      <sheetName val="TRADING_PROFIT19"/>
      <sheetName val="EB_PDT19"/>
      <sheetName val="Exc__Rate19"/>
      <sheetName val="EYAS_Standar19"/>
      <sheetName val="BAL_SHEET(2)19"/>
      <sheetName val="CUSTOMER_LOOKUP19"/>
      <sheetName val="SUMMARY_19"/>
      <sheetName val="Sheet1_(19)19"/>
      <sheetName val="Rekap_Penj19"/>
      <sheetName val="BS-PL_Komersil_and_Fiskal19"/>
      <sheetName val="Front_Sheet19"/>
      <sheetName val="Name_Map19"/>
      <sheetName val="TB_IDR_Only19"/>
      <sheetName val="Breakdown_LF603_119"/>
      <sheetName val="Sheet_1_(2)19"/>
      <sheetName val="COA_BM19"/>
      <sheetName val="Check_Sheet19"/>
      <sheetName val="PLHO_Report19"/>
      <sheetName val="FL_&amp;_IC19"/>
      <sheetName val="Table_119"/>
      <sheetName val="229_Accr_Exp19"/>
      <sheetName val="Income_State19"/>
      <sheetName val="Content_319"/>
      <sheetName val="hutang_DPLK19"/>
      <sheetName val="Access_Radio_NL40019"/>
      <sheetName val="HWL_(2)18"/>
      <sheetName val="A2_1_CAJE21"/>
      <sheetName val="TRAVEL_PLAN19"/>
      <sheetName val="Financial_Statement16"/>
      <sheetName val="Tax_comp19"/>
      <sheetName val="TWDV_over_NBV19"/>
      <sheetName val="Product_Requirement19"/>
      <sheetName val="Investasi_&amp;_depresiasi19"/>
      <sheetName val="Att_1-5_yr01_(Ind)16"/>
      <sheetName val="Att_1-5_yr0116"/>
      <sheetName val="PPh_22_-_0116"/>
      <sheetName val="PPh_22_-_01_(E)16"/>
      <sheetName val="Depr_for_add_200116"/>
      <sheetName val="Perhit_disp_01_(E)16"/>
      <sheetName val="Perhit_disp_0116"/>
      <sheetName val="Depreciation_DBI_0116"/>
      <sheetName val="Amortisation_DBI_16"/>
      <sheetName val="Sheet1_(3)16"/>
      <sheetName val="Sheet1_(2)16"/>
      <sheetName val="expat_exp16"/>
      <sheetName val="Customer_List16"/>
      <sheetName val="Stock_CIW16"/>
      <sheetName val="_INCOME_STATEMENT17"/>
      <sheetName val="Data_Submission19"/>
      <sheetName val="Lookup_Tables19"/>
      <sheetName val="K_6DEPOSIT16"/>
      <sheetName val="99_10_1216"/>
      <sheetName val="Other_charges_(income)16"/>
      <sheetName val="lab_norge16"/>
      <sheetName val="SAD_Conclusion16"/>
      <sheetName val="SAD_Schedule16"/>
      <sheetName val="FE-1770_P126"/>
      <sheetName val="FE-1770_P226"/>
      <sheetName val="FI-177O_P126"/>
      <sheetName val="FI-1770_P226"/>
      <sheetName val="Final_Tax26"/>
      <sheetName val="Irregular_Income26"/>
      <sheetName val="Rp_Banten24"/>
      <sheetName val="Permanent_info24"/>
      <sheetName val="RMFE_0423"/>
      <sheetName val="BS_final25"/>
      <sheetName val="B_124"/>
      <sheetName val="3__Neraca_dan_RL25"/>
      <sheetName val="Mine_Assumptions25"/>
      <sheetName val="RENCANA_KERJA25"/>
      <sheetName val="VAT_out25"/>
      <sheetName val="Journal_Template25"/>
      <sheetName val="trf_d-i24"/>
      <sheetName val="K_2_123"/>
      <sheetName val="Forecase_200424"/>
      <sheetName val="Main_Menu24"/>
      <sheetName val="A_u_g24"/>
      <sheetName val="M-2_Adjusted24"/>
      <sheetName val="BOQ_price23"/>
      <sheetName val="Professionals_Standard23"/>
      <sheetName val="ESG_local23"/>
      <sheetName val="Details_BS_YTD23"/>
      <sheetName val="K_1_1_1_HGU22"/>
      <sheetName val="DEFECTED_NOV22"/>
      <sheetName val="Exch_rate22"/>
      <sheetName val="Internal_order23"/>
      <sheetName val="Other_Current22"/>
      <sheetName val="Other_YTD22"/>
      <sheetName val="HBI_NCD22"/>
      <sheetName val="Table_Array22"/>
      <sheetName val="HBS_Credit_Detail22"/>
      <sheetName val="ID_MENADO21"/>
      <sheetName val="Bank_Recon_-_IDR22"/>
      <sheetName val="Detail_pg223"/>
      <sheetName val="move_(2)23"/>
      <sheetName val="oblig_Trad&amp;AFS22"/>
      <sheetName val="For_Mgmt_fee23"/>
      <sheetName val="For_GSC_charge23"/>
      <sheetName val="For_Training_Svc_fee23"/>
      <sheetName val="For_Mgmt_fee_(PasteValue)23"/>
      <sheetName val="For_GSC_charge_(PasteValue)23"/>
      <sheetName val="Allocation_Base_(GSIN)23"/>
      <sheetName val="To_DCIN23"/>
      <sheetName val="For_Training_Svc_fee_(PasteVa23"/>
      <sheetName val="Income_Statement22"/>
      <sheetName val="INV0299_(2)22"/>
      <sheetName val="FOREX_0422"/>
      <sheetName val="FOREX_0322"/>
      <sheetName val="FOREX_04_audited22"/>
      <sheetName val="Data_Input22"/>
      <sheetName val="Cost_Input_Sheet22"/>
      <sheetName val="Q120_AP_Aging22"/>
      <sheetName val="Base_Data21"/>
      <sheetName val="RWP_3321"/>
      <sheetName val="TRADING_PROFIT21"/>
      <sheetName val="EB_PDT21"/>
      <sheetName val="Exc__Rate21"/>
      <sheetName val="EYAS_Standar21"/>
      <sheetName val="BAL_SHEET(2)21"/>
      <sheetName val="CUSTOMER_LOOKUP21"/>
      <sheetName val="SUMMARY_21"/>
      <sheetName val="Sheet1_(19)21"/>
      <sheetName val="Rekap_Penj21"/>
      <sheetName val="BS-PL_Komersil_and_Fiskal21"/>
      <sheetName val="Front_Sheet21"/>
      <sheetName val="Name_Map21"/>
      <sheetName val="TB_IDR_Only21"/>
      <sheetName val="Breakdown_LF603_121"/>
      <sheetName val="Sheet_1_(2)21"/>
      <sheetName val="COA_BM21"/>
      <sheetName val="Check_Sheet21"/>
      <sheetName val="PLHO_Report21"/>
      <sheetName val="FL_&amp;_IC21"/>
      <sheetName val="Table_121"/>
      <sheetName val="229_Accr_Exp21"/>
      <sheetName val="Income_State21"/>
      <sheetName val="Content_321"/>
      <sheetName val="hutang_DPLK21"/>
      <sheetName val="Access_Radio_NL40021"/>
      <sheetName val="HWL_(2)20"/>
      <sheetName val="A2_1_CAJE23"/>
      <sheetName val="TRAVEL_PLAN21"/>
      <sheetName val="Financial_Statement18"/>
      <sheetName val="Tax_comp21"/>
      <sheetName val="TWDV_over_NBV21"/>
      <sheetName val="Product_Requirement21"/>
      <sheetName val="Investasi_&amp;_depresiasi21"/>
      <sheetName val="Att_1-5_yr01_(Ind)18"/>
      <sheetName val="Att_1-5_yr0118"/>
      <sheetName val="PPh_22_-_0118"/>
      <sheetName val="PPh_22_-_01_(E)18"/>
      <sheetName val="Depr_for_add_200118"/>
      <sheetName val="Perhit_disp_01_(E)18"/>
      <sheetName val="Perhit_disp_0118"/>
      <sheetName val="Depreciation_DBI_0118"/>
      <sheetName val="Amortisation_DBI_18"/>
      <sheetName val="Sheet1_(3)18"/>
      <sheetName val="Sheet1_(2)18"/>
      <sheetName val="expat_exp18"/>
      <sheetName val="Customer_List18"/>
      <sheetName val="Stock_CIW18"/>
      <sheetName val="_INCOME_STATEMENT19"/>
      <sheetName val="Data_Submission21"/>
      <sheetName val="Lookup_Tables21"/>
      <sheetName val="K_6DEPOSIT18"/>
      <sheetName val="99_10_1218"/>
      <sheetName val="Other_charges_(income)18"/>
      <sheetName val="lab_norge18"/>
      <sheetName val="SAD_Conclusion18"/>
      <sheetName val="SAD_Schedule18"/>
      <sheetName val="Cruser_Sp7116"/>
      <sheetName val="Sch_16"/>
      <sheetName val="E-9_3(PBC)16"/>
      <sheetName val="hitung_ulang_JEPANG16"/>
      <sheetName val="HO_Use16"/>
      <sheetName val="BGT_Cashflow16"/>
      <sheetName val="ACT_Cashflow16"/>
      <sheetName val="BGT_Cashflow_16"/>
      <sheetName val="Muebles_y_Enseres16"/>
      <sheetName val="New_List16"/>
      <sheetName val="LOC_Score16"/>
      <sheetName val="Laba_Rugi16"/>
      <sheetName val="Pembelian_Aktiva16"/>
      <sheetName val="Beban_Operasi16"/>
      <sheetName val="GL_Items_MEI16"/>
      <sheetName val="7_216"/>
      <sheetName val="00_received_in_0116"/>
      <sheetName val="Per_GL_J_a_n16"/>
      <sheetName val="FE-1770_P127"/>
      <sheetName val="FE-1770_P227"/>
      <sheetName val="FI-177O_P127"/>
      <sheetName val="FI-1770_P227"/>
      <sheetName val="Final_Tax27"/>
      <sheetName val="Irregular_Income27"/>
      <sheetName val="Rp_Banten25"/>
      <sheetName val="Permanent_info25"/>
      <sheetName val="RMFE_0424"/>
      <sheetName val="BS_final26"/>
      <sheetName val="B_125"/>
      <sheetName val="3__Neraca_dan_RL26"/>
      <sheetName val="Mine_Assumptions26"/>
      <sheetName val="RENCANA_KERJA26"/>
      <sheetName val="VAT_out26"/>
      <sheetName val="Journal_Template26"/>
      <sheetName val="trf_d-i25"/>
      <sheetName val="K_2_124"/>
      <sheetName val="Forecase_200425"/>
      <sheetName val="Main_Menu25"/>
      <sheetName val="A_u_g25"/>
      <sheetName val="M-2_Adjusted25"/>
      <sheetName val="BOQ_price24"/>
      <sheetName val="Professionals_Standard24"/>
      <sheetName val="ESG_local24"/>
      <sheetName val="Details_BS_YTD24"/>
      <sheetName val="K_1_1_1_HGU23"/>
      <sheetName val="DEFECTED_NOV23"/>
      <sheetName val="Exch_rate23"/>
      <sheetName val="Internal_order24"/>
      <sheetName val="Other_Current23"/>
      <sheetName val="Other_YTD23"/>
      <sheetName val="HBI_NCD23"/>
      <sheetName val="Table_Array23"/>
      <sheetName val="HBS_Credit_Detail23"/>
      <sheetName val="ID_MENADO22"/>
      <sheetName val="Bank_Recon_-_IDR23"/>
      <sheetName val="Detail_pg224"/>
      <sheetName val="move_(2)24"/>
      <sheetName val="oblig_Trad&amp;AFS23"/>
      <sheetName val="For_Mgmt_fee24"/>
      <sheetName val="For_GSC_charge24"/>
      <sheetName val="For_Training_Svc_fee24"/>
      <sheetName val="For_Mgmt_fee_(PasteValue)24"/>
      <sheetName val="For_GSC_charge_(PasteValue)24"/>
      <sheetName val="Allocation_Base_(GSIN)24"/>
      <sheetName val="To_DCIN24"/>
      <sheetName val="For_Training_Svc_fee_(PasteVa24"/>
      <sheetName val="Income_Statement23"/>
      <sheetName val="INV0299_(2)23"/>
      <sheetName val="FOREX_0423"/>
      <sheetName val="FOREX_0323"/>
      <sheetName val="FOREX_04_audited23"/>
      <sheetName val="Data_Input23"/>
      <sheetName val="Cost_Input_Sheet23"/>
      <sheetName val="Q120_AP_Aging23"/>
      <sheetName val="Base_Data22"/>
      <sheetName val="RWP_3322"/>
      <sheetName val="TRADING_PROFIT22"/>
      <sheetName val="EB_PDT22"/>
      <sheetName val="Exc__Rate22"/>
      <sheetName val="EYAS_Standar22"/>
      <sheetName val="BAL_SHEET(2)22"/>
      <sheetName val="CUSTOMER_LOOKUP22"/>
      <sheetName val="SUMMARY_22"/>
      <sheetName val="Sheet1_(19)22"/>
      <sheetName val="Rekap_Penj22"/>
      <sheetName val="BS-PL_Komersil_and_Fiskal22"/>
      <sheetName val="Front_Sheet22"/>
      <sheetName val="Name_Map22"/>
      <sheetName val="TB_IDR_Only22"/>
      <sheetName val="Breakdown_LF603_122"/>
      <sheetName val="Sheet_1_(2)22"/>
      <sheetName val="COA_BM22"/>
      <sheetName val="Check_Sheet22"/>
      <sheetName val="PLHO_Report22"/>
      <sheetName val="FL_&amp;_IC22"/>
      <sheetName val="Table_122"/>
      <sheetName val="229_Accr_Exp22"/>
      <sheetName val="Income_State22"/>
      <sheetName val="Content_322"/>
      <sheetName val="hutang_DPLK22"/>
      <sheetName val="Access_Radio_NL40022"/>
      <sheetName val="HWL_(2)21"/>
      <sheetName val="A2_1_CAJE24"/>
      <sheetName val="TRAVEL_PLAN22"/>
      <sheetName val="Financial_Statement19"/>
      <sheetName val="Tax_comp22"/>
      <sheetName val="TWDV_over_NBV22"/>
      <sheetName val="Product_Requirement22"/>
      <sheetName val="Investasi_&amp;_depresiasi22"/>
      <sheetName val="Att_1-5_yr01_(Ind)19"/>
      <sheetName val="Att_1-5_yr0119"/>
      <sheetName val="PPh_22_-_0119"/>
      <sheetName val="PPh_22_-_01_(E)19"/>
      <sheetName val="Depr_for_add_200119"/>
      <sheetName val="Perhit_disp_01_(E)19"/>
      <sheetName val="Perhit_disp_0119"/>
      <sheetName val="Depreciation_DBI_0119"/>
      <sheetName val="Amortisation_DBI_19"/>
      <sheetName val="Sheet1_(3)19"/>
      <sheetName val="Sheet1_(2)19"/>
      <sheetName val="expat_exp19"/>
      <sheetName val="Customer_List19"/>
      <sheetName val="Stock_CIW19"/>
      <sheetName val="_INCOME_STATEMENT20"/>
      <sheetName val="Data_Submission22"/>
      <sheetName val="Lookup_Tables22"/>
      <sheetName val="K_6DEPOSIT19"/>
      <sheetName val="99_10_1219"/>
      <sheetName val="Other_charges_(income)19"/>
      <sheetName val="lab_norge19"/>
      <sheetName val="SAD_Conclusion19"/>
      <sheetName val="SAD_Schedule19"/>
      <sheetName val="Cruser_Sp7117"/>
      <sheetName val="Sch_17"/>
      <sheetName val="E-9_3(PBC)17"/>
      <sheetName val="hitung_ulang_JEPANG17"/>
      <sheetName val="HO_Use17"/>
      <sheetName val="BGT_Cashflow17"/>
      <sheetName val="ACT_Cashflow17"/>
      <sheetName val="BGT_Cashflow_17"/>
      <sheetName val="Muebles_y_Enseres17"/>
      <sheetName val="New_List17"/>
      <sheetName val="LOC_Score17"/>
      <sheetName val="Laba_Rugi17"/>
      <sheetName val="Pembelian_Aktiva17"/>
      <sheetName val="Beban_Operasi17"/>
      <sheetName val="GL_Items_MEI17"/>
      <sheetName val="7_217"/>
      <sheetName val="00_received_in_0117"/>
      <sheetName val="Per_GL_J_a_n17"/>
      <sheetName val="FE-1770_P129"/>
      <sheetName val="FE-1770_P229"/>
      <sheetName val="FI-177O_P129"/>
      <sheetName val="FI-1770_P229"/>
      <sheetName val="Final_Tax29"/>
      <sheetName val="Irregular_Income29"/>
      <sheetName val="Rp_Banten27"/>
      <sheetName val="Permanent_info27"/>
      <sheetName val="RMFE_0426"/>
      <sheetName val="BS_final28"/>
      <sheetName val="B_127"/>
      <sheetName val="3__Neraca_dan_RL28"/>
      <sheetName val="Mine_Assumptions28"/>
      <sheetName val="RENCANA_KERJA28"/>
      <sheetName val="VAT_out28"/>
      <sheetName val="Journal_Template28"/>
      <sheetName val="trf_d-i27"/>
      <sheetName val="K_2_126"/>
      <sheetName val="Forecase_200427"/>
      <sheetName val="Main_Menu27"/>
      <sheetName val="A_u_g27"/>
      <sheetName val="M-2_Adjusted27"/>
      <sheetName val="BOQ_price26"/>
      <sheetName val="Professionals_Standard26"/>
      <sheetName val="ESG_local26"/>
      <sheetName val="Details_BS_YTD26"/>
      <sheetName val="K_1_1_1_HGU25"/>
      <sheetName val="DEFECTED_NOV25"/>
      <sheetName val="Exch_rate25"/>
      <sheetName val="Internal_order26"/>
      <sheetName val="Other_Current25"/>
      <sheetName val="Other_YTD25"/>
      <sheetName val="HBI_NCD25"/>
      <sheetName val="Table_Array25"/>
      <sheetName val="HBS_Credit_Detail25"/>
      <sheetName val="ID_MENADO24"/>
      <sheetName val="Bank_Recon_-_IDR25"/>
      <sheetName val="Detail_pg226"/>
      <sheetName val="move_(2)26"/>
      <sheetName val="oblig_Trad&amp;AFS25"/>
      <sheetName val="For_Mgmt_fee26"/>
      <sheetName val="For_GSC_charge26"/>
      <sheetName val="For_Training_Svc_fee26"/>
      <sheetName val="For_Mgmt_fee_(PasteValue)26"/>
      <sheetName val="For_GSC_charge_(PasteValue)26"/>
      <sheetName val="Allocation_Base_(GSIN)26"/>
      <sheetName val="To_DCIN26"/>
      <sheetName val="For_Training_Svc_fee_(PasteVa26"/>
      <sheetName val="Income_Statement25"/>
      <sheetName val="INV0299_(2)25"/>
      <sheetName val="FOREX_0425"/>
      <sheetName val="FOREX_0325"/>
      <sheetName val="FOREX_04_audited25"/>
      <sheetName val="Data_Input25"/>
      <sheetName val="Cost_Input_Sheet25"/>
      <sheetName val="Q120_AP_Aging25"/>
      <sheetName val="Base_Data24"/>
      <sheetName val="RWP_3324"/>
      <sheetName val="TRADING_PROFIT24"/>
      <sheetName val="EB_PDT24"/>
      <sheetName val="Exc__Rate24"/>
      <sheetName val="EYAS_Standar24"/>
      <sheetName val="BAL_SHEET(2)24"/>
      <sheetName val="CUSTOMER_LOOKUP24"/>
      <sheetName val="SUMMARY_24"/>
      <sheetName val="Sheet1_(19)24"/>
      <sheetName val="Rekap_Penj24"/>
      <sheetName val="BS-PL_Komersil_and_Fiskal24"/>
      <sheetName val="Front_Sheet24"/>
      <sheetName val="Name_Map24"/>
      <sheetName val="TB_IDR_Only24"/>
      <sheetName val="Breakdown_LF603_124"/>
      <sheetName val="Sheet_1_(2)24"/>
      <sheetName val="COA_BM24"/>
      <sheetName val="Check_Sheet24"/>
      <sheetName val="PLHO_Report24"/>
      <sheetName val="FL_&amp;_IC24"/>
      <sheetName val="Table_124"/>
      <sheetName val="229_Accr_Exp24"/>
      <sheetName val="Income_State24"/>
      <sheetName val="Content_324"/>
      <sheetName val="hutang_DPLK24"/>
      <sheetName val="Access_Radio_NL40024"/>
      <sheetName val="HWL_(2)23"/>
      <sheetName val="A2_1_CAJE26"/>
      <sheetName val="TRAVEL_PLAN24"/>
      <sheetName val="Financial_Statement21"/>
      <sheetName val="Tax_comp24"/>
      <sheetName val="TWDV_over_NBV24"/>
      <sheetName val="Product_Requirement24"/>
      <sheetName val="Investasi_&amp;_depresiasi24"/>
      <sheetName val="Att_1-5_yr01_(Ind)21"/>
      <sheetName val="Att_1-5_yr0121"/>
      <sheetName val="PPh_22_-_0121"/>
      <sheetName val="PPh_22_-_01_(E)21"/>
      <sheetName val="Depr_for_add_200121"/>
      <sheetName val="Perhit_disp_01_(E)21"/>
      <sheetName val="Perhit_disp_0121"/>
      <sheetName val="Depreciation_DBI_0121"/>
      <sheetName val="Amortisation_DBI_21"/>
      <sheetName val="Sheet1_(3)21"/>
      <sheetName val="Sheet1_(2)21"/>
      <sheetName val="expat_exp21"/>
      <sheetName val="Customer_List21"/>
      <sheetName val="Stock_CIW21"/>
      <sheetName val="_INCOME_STATEMENT22"/>
      <sheetName val="Data_Submission24"/>
      <sheetName val="Lookup_Tables24"/>
      <sheetName val="K_6DEPOSIT21"/>
      <sheetName val="99_10_1221"/>
      <sheetName val="Other_charges_(income)21"/>
      <sheetName val="lab_norge21"/>
      <sheetName val="SAD_Conclusion21"/>
      <sheetName val="SAD_Schedule21"/>
      <sheetName val="Cruser_Sp7119"/>
      <sheetName val="Sch_19"/>
      <sheetName val="E-9_3(PBC)19"/>
      <sheetName val="hitung_ulang_JEPANG19"/>
      <sheetName val="HO_Use19"/>
      <sheetName val="BGT_Cashflow19"/>
      <sheetName val="ACT_Cashflow19"/>
      <sheetName val="BGT_Cashflow_19"/>
      <sheetName val="Muebles_y_Enseres19"/>
      <sheetName val="New_List19"/>
      <sheetName val="LOC_Score19"/>
      <sheetName val="Laba_Rugi19"/>
      <sheetName val="Pembelian_Aktiva19"/>
      <sheetName val="Beban_Operasi19"/>
      <sheetName val="GL_Items_MEI19"/>
      <sheetName val="7_219"/>
      <sheetName val="00_received_in_0119"/>
      <sheetName val="Per_GL_J_a_n19"/>
      <sheetName val="FE-1770_P130"/>
      <sheetName val="FE-1770_P230"/>
      <sheetName val="FI-177O_P130"/>
      <sheetName val="FI-1770_P230"/>
      <sheetName val="Final_Tax30"/>
      <sheetName val="Irregular_Income30"/>
      <sheetName val="Rp_Banten28"/>
      <sheetName val="Permanent_info28"/>
      <sheetName val="RMFE_0427"/>
      <sheetName val="BS_final29"/>
      <sheetName val="B_128"/>
      <sheetName val="3__Neraca_dan_RL29"/>
      <sheetName val="Mine_Assumptions29"/>
      <sheetName val="RENCANA_KERJA29"/>
      <sheetName val="VAT_out29"/>
      <sheetName val="Journal_Template29"/>
      <sheetName val="trf_d-i28"/>
      <sheetName val="K_2_127"/>
      <sheetName val="Forecase_200428"/>
      <sheetName val="Main_Menu28"/>
      <sheetName val="A_u_g28"/>
      <sheetName val="M-2_Adjusted28"/>
      <sheetName val="BOQ_price27"/>
      <sheetName val="Professionals_Standard27"/>
      <sheetName val="ESG_local27"/>
      <sheetName val="Details_BS_YTD27"/>
      <sheetName val="K_1_1_1_HGU26"/>
      <sheetName val="DEFECTED_NOV26"/>
      <sheetName val="Exch_rate26"/>
      <sheetName val="Internal_order27"/>
      <sheetName val="Other_Current26"/>
      <sheetName val="Other_YTD26"/>
      <sheetName val="HBI_NCD26"/>
      <sheetName val="Table_Array26"/>
      <sheetName val="HBS_Credit_Detail26"/>
      <sheetName val="ID_MENADO25"/>
      <sheetName val="Bank_Recon_-_IDR26"/>
      <sheetName val="Detail_pg227"/>
      <sheetName val="move_(2)27"/>
      <sheetName val="oblig_Trad&amp;AFS26"/>
      <sheetName val="For_Mgmt_fee27"/>
      <sheetName val="For_GSC_charge27"/>
      <sheetName val="For_Training_Svc_fee27"/>
      <sheetName val="For_Mgmt_fee_(PasteValue)27"/>
      <sheetName val="For_GSC_charge_(PasteValue)27"/>
      <sheetName val="Allocation_Base_(GSIN)27"/>
      <sheetName val="To_DCIN27"/>
      <sheetName val="For_Training_Svc_fee_(PasteVa27"/>
      <sheetName val="Income_Statement26"/>
      <sheetName val="INV0299_(2)26"/>
      <sheetName val="FOREX_0426"/>
      <sheetName val="FOREX_0326"/>
      <sheetName val="FOREX_04_audited26"/>
      <sheetName val="Data_Input26"/>
      <sheetName val="Cost_Input_Sheet26"/>
      <sheetName val="Q120_AP_Aging26"/>
      <sheetName val="Base_Data25"/>
      <sheetName val="RWP_3325"/>
      <sheetName val="TRADING_PROFIT25"/>
      <sheetName val="EB_PDT25"/>
      <sheetName val="Exc__Rate25"/>
      <sheetName val="EYAS_Standar25"/>
      <sheetName val="BAL_SHEET(2)25"/>
      <sheetName val="CUSTOMER_LOOKUP25"/>
      <sheetName val="SUMMARY_25"/>
      <sheetName val="Sheet1_(19)25"/>
      <sheetName val="Rekap_Penj25"/>
      <sheetName val="BS-PL_Komersil_and_Fiskal25"/>
      <sheetName val="Front_Sheet25"/>
      <sheetName val="Name_Map25"/>
      <sheetName val="TB_IDR_Only25"/>
      <sheetName val="Breakdown_LF603_125"/>
      <sheetName val="Sheet_1_(2)25"/>
      <sheetName val="COA_BM25"/>
      <sheetName val="Check_Sheet25"/>
      <sheetName val="PLHO_Report25"/>
      <sheetName val="FL_&amp;_IC25"/>
      <sheetName val="Table_125"/>
      <sheetName val="229_Accr_Exp25"/>
      <sheetName val="Income_State25"/>
      <sheetName val="Content_325"/>
      <sheetName val="hutang_DPLK25"/>
      <sheetName val="Access_Radio_NL40025"/>
      <sheetName val="HWL_(2)24"/>
      <sheetName val="A2_1_CAJE27"/>
      <sheetName val="TRAVEL_PLAN25"/>
      <sheetName val="Financial_Statement22"/>
      <sheetName val="Tax_comp25"/>
      <sheetName val="TWDV_over_NBV25"/>
      <sheetName val="Product_Requirement25"/>
      <sheetName val="Investasi_&amp;_depresiasi25"/>
      <sheetName val="Att_1-5_yr01_(Ind)22"/>
      <sheetName val="Att_1-5_yr0122"/>
      <sheetName val="PPh_22_-_0122"/>
      <sheetName val="PPh_22_-_01_(E)22"/>
      <sheetName val="Depr_for_add_200122"/>
      <sheetName val="Perhit_disp_01_(E)22"/>
      <sheetName val="Perhit_disp_0122"/>
      <sheetName val="Depreciation_DBI_0122"/>
      <sheetName val="Amortisation_DBI_22"/>
      <sheetName val="Sheet1_(3)22"/>
      <sheetName val="Sheet1_(2)22"/>
      <sheetName val="expat_exp22"/>
      <sheetName val="Customer_List22"/>
      <sheetName val="Stock_CIW22"/>
      <sheetName val="_INCOME_STATEMENT23"/>
      <sheetName val="Data_Submission25"/>
      <sheetName val="Lookup_Tables25"/>
      <sheetName val="K_6DEPOSIT22"/>
      <sheetName val="99_10_1222"/>
      <sheetName val="Other_charges_(income)22"/>
      <sheetName val="lab_norge22"/>
      <sheetName val="SAD_Conclusion22"/>
      <sheetName val="SAD_Schedule22"/>
      <sheetName val="Cruser_Sp7120"/>
      <sheetName val="Sch_20"/>
      <sheetName val="E-9_3(PBC)20"/>
      <sheetName val="hitung_ulang_JEPANG20"/>
      <sheetName val="HO_Use20"/>
      <sheetName val="BGT_Cashflow20"/>
      <sheetName val="ACT_Cashflow20"/>
      <sheetName val="BGT_Cashflow_20"/>
      <sheetName val="Muebles_y_Enseres20"/>
      <sheetName val="New_List20"/>
      <sheetName val="LOC_Score20"/>
      <sheetName val="Laba_Rugi20"/>
      <sheetName val="Pembelian_Aktiva20"/>
      <sheetName val="Beban_Operasi20"/>
      <sheetName val="GL_Items_MEI20"/>
      <sheetName val="7_220"/>
      <sheetName val="00_received_in_0120"/>
      <sheetName val="Per_GL_J_a_n20"/>
      <sheetName val="InvoEâ_x005f_x005f_x0004"/>
      <sheetName val="Anls"/>
      <sheetName val="budget idr"/>
      <sheetName val="UM Beli-New"/>
      <sheetName val="Kend"/>
      <sheetName val="Alber"/>
      <sheetName val="Trail"/>
      <sheetName val="Name List"/>
      <sheetName val="Sumber"/>
      <sheetName val="Properties"/>
      <sheetName val="NETDEBT"/>
      <sheetName val="ROCE95"/>
      <sheetName val="PLBR1295"/>
      <sheetName val="ASSETS"/>
      <sheetName val="ProductionQty"/>
      <sheetName val="Reference"/>
      <sheetName val="(14)"/>
      <sheetName val="Spares Data"/>
      <sheetName val="Input Areas"/>
      <sheetName val="UK GAAP Adjustments"/>
      <sheetName val="UK GAAP Purchase Price"/>
      <sheetName val="#REF"/>
      <sheetName val="TblGorups"/>
      <sheetName val="Interco list"/>
      <sheetName val="412"/>
      <sheetName val="SELISIHKURSSOURCE"/>
      <sheetName val="R1.COVER"/>
      <sheetName val="DH_RI_SI Exceptions"/>
      <sheetName val="Liabilities"/>
      <sheetName val="GL 09.17"/>
      <sheetName val="Menu"/>
      <sheetName val="Comp equip"/>
      <sheetName val="MV"/>
      <sheetName val="CA Sheet"/>
      <sheetName val="Hujan"/>
      <sheetName val="Restan"/>
      <sheetName val="Intranet"/>
      <sheetName val="Sale-Leaseback (2)"/>
      <sheetName val="PGE"/>
      <sheetName val="DATA WP"/>
      <sheetName val="CashFlow Standard Combined"/>
      <sheetName val="AP0106"/>
      <sheetName val="Holiday"/>
      <sheetName val="BIAYA DIVISI"/>
      <sheetName val="InvoEâ_x005f_x005f_x005f"/>
      <sheetName val="DEPK2003"/>
      <sheetName val="Consol"/>
      <sheetName val="PET"/>
      <sheetName val="Depreciation  schedule"/>
      <sheetName val="Penyusutan"/>
      <sheetName val="Lampiran"/>
      <sheetName val="daftar"/>
      <sheetName val="gol1"/>
      <sheetName val="gol2"/>
      <sheetName val="building"/>
      <sheetName val="Setup Data"/>
      <sheetName val="A.4.3"/>
      <sheetName val="InvoEâ_x0004"/>
      <sheetName val="P&amp;L"/>
      <sheetName val="INDEX"/>
      <sheetName val="T-M"/>
      <sheetName val="Bar SUPP"/>
      <sheetName val="CSUL"/>
      <sheetName val="Local"/>
      <sheetName val="tax supp doc"/>
      <sheetName val="StockPri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sheetData sheetId="308"/>
      <sheetData sheetId="309"/>
      <sheetData sheetId="310"/>
      <sheetData sheetId="311"/>
      <sheetData sheetId="312" refreshError="1"/>
      <sheetData sheetId="313"/>
      <sheetData sheetId="314"/>
      <sheetData sheetId="315"/>
      <sheetData sheetId="316"/>
      <sheetData sheetId="317"/>
      <sheetData sheetId="318"/>
      <sheetData sheetId="319"/>
      <sheetData sheetId="320"/>
      <sheetData sheetId="321"/>
      <sheetData sheetId="322" refreshError="1"/>
      <sheetData sheetId="323" refreshError="1"/>
      <sheetData sheetId="324" refreshError="1"/>
      <sheetData sheetId="325" refreshError="1"/>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refreshError="1"/>
      <sheetData sheetId="492" refreshError="1"/>
      <sheetData sheetId="493" refreshError="1"/>
      <sheetData sheetId="494" refreshError="1"/>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refreshError="1"/>
      <sheetData sheetId="1071" refreshError="1"/>
      <sheetData sheetId="1072" refreshError="1"/>
      <sheetData sheetId="1073" refreshError="1"/>
      <sheetData sheetId="1074"/>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sheetData sheetId="1148"/>
      <sheetData sheetId="1149"/>
      <sheetData sheetId="1150"/>
      <sheetData sheetId="1151"/>
      <sheetData sheetId="1152"/>
      <sheetData sheetId="1153"/>
      <sheetData sheetId="1154"/>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sheetData sheetId="1226"/>
      <sheetData sheetId="1227"/>
      <sheetData sheetId="1228"/>
      <sheetData sheetId="1229"/>
      <sheetData sheetId="1230" refreshError="1"/>
      <sheetData sheetId="1231" refreshError="1"/>
      <sheetData sheetId="1232"/>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sheetData sheetId="1270"/>
      <sheetData sheetId="1271"/>
      <sheetData sheetId="1272"/>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sheetData sheetId="1319"/>
      <sheetData sheetId="1320"/>
      <sheetData sheetId="1321"/>
      <sheetData sheetId="1322" refreshError="1"/>
      <sheetData sheetId="1323"/>
      <sheetData sheetId="1324"/>
      <sheetData sheetId="1325"/>
      <sheetData sheetId="1326" refreshError="1"/>
      <sheetData sheetId="1327" refreshError="1"/>
      <sheetData sheetId="1328" refreshError="1"/>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refreshError="1"/>
      <sheetData sheetId="1367" refreshError="1"/>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refreshError="1"/>
      <sheetData sheetId="3872" refreshError="1"/>
      <sheetData sheetId="3873" refreshError="1"/>
      <sheetData sheetId="3874" refreshError="1"/>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sheetData sheetId="4038"/>
      <sheetData sheetId="4039"/>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sheetData sheetId="4059" refreshError="1"/>
      <sheetData sheetId="4060" refreshError="1"/>
      <sheetData sheetId="4061" refreshError="1"/>
      <sheetData sheetId="4062" refreshError="1"/>
      <sheetData sheetId="4063" refreshError="1"/>
      <sheetData sheetId="4064"/>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Set>
  </externalBook>
</externalLink>
</file>

<file path=xl/externalLinks/externalLink125.xml><?xml version="1.0" encoding="utf-8"?>
<externalLink xmlns="http://schemas.openxmlformats.org/spreadsheetml/2006/main">
  <externalBook xmlns:r="http://schemas.openxmlformats.org/officeDocument/2006/relationships" r:id="rId1">
    <sheetNames>
      <sheetName val="XXXXX"/>
      <sheetName val="COGS98"/>
      <sheetName val="P&amp;L98"/>
      <sheetName val="RL98"/>
      <sheetName val="Neraca98"/>
      <sheetName val="DEPR98"/>
      <sheetName val="Entertainment"/>
      <sheetName val="LAMPIRAN"/>
      <sheetName val="assets98"/>
      <sheetName val="Art2598"/>
      <sheetName val="P_L98"/>
      <sheetName val="Irregular Income"/>
      <sheetName val="FE-1770.P1"/>
      <sheetName val="WHT-21"/>
      <sheetName val="GeneralInfo"/>
      <sheetName val="WHT_21"/>
      <sheetName val="A"/>
      <sheetName val="Rp Banten"/>
      <sheetName val="RMFE 04"/>
      <sheetName val="Data"/>
      <sheetName val="Results"/>
      <sheetName val="K.1.1.1 HGU"/>
      <sheetName val="Identitas"/>
      <sheetName val="kary21"/>
      <sheetName val="Marshal"/>
      <sheetName val="Permanent info"/>
      <sheetName val="rekap impor"/>
      <sheetName val="Sheet2"/>
      <sheetName val="insentif"/>
      <sheetName val="勤怠"/>
      <sheetName val="給与計算"/>
      <sheetName val="lembur"/>
      <sheetName val="FG-chart"/>
      <sheetName val="sapactivexlhiddensheet"/>
      <sheetName val="ACRCONT"/>
      <sheetName val="prod"/>
      <sheetName val="Sheet1"/>
      <sheetName val="F1771-V"/>
      <sheetName val="SCORE_RC_Code"/>
      <sheetName val="BS-RTI"/>
      <sheetName val="BS final"/>
      <sheetName val="Irregular_Income"/>
      <sheetName val="FE-1770_P1"/>
      <sheetName val="BS_final"/>
      <sheetName val="A u g"/>
      <sheetName val="Ex_Rate"/>
      <sheetName val="MAIN"/>
      <sheetName val="Set"/>
      <sheetName val="Rekap Penj"/>
      <sheetName val="perset"/>
      <sheetName val="CIPA"/>
      <sheetName val="CODE"/>
      <sheetName val="INPUT"/>
      <sheetName val="JUAL"/>
      <sheetName val="M-2 Adjusted"/>
      <sheetName val="조립"/>
      <sheetName val="PopCache"/>
      <sheetName val="@GeneralInfo"/>
      <sheetName val="INSTMATR"/>
      <sheetName val="NL180"/>
      <sheetName val="NL240"/>
      <sheetName val="Access Radio NL400"/>
      <sheetName val="SPARE"/>
      <sheetName val="Cover-01"/>
      <sheetName val="TBM"/>
      <sheetName val="IR-Weights"/>
      <sheetName val="Entry  HTM"/>
      <sheetName val="Other charges (income)"/>
      <sheetName val="SER.EQ"/>
      <sheetName val="Lead"/>
      <sheetName val="Ner"/>
      <sheetName val="INFO"/>
      <sheetName val="InvoiceList"/>
      <sheetName val="Invoice Monitoring"/>
      <sheetName val="Rinc"/>
      <sheetName val="SFKLN"/>
      <sheetName val="F1771-2"/>
      <sheetName val="BAL SHEET(2)"/>
      <sheetName val="FE_1770_P1"/>
      <sheetName val="MTD-REPORT"/>
      <sheetName val="Planting"/>
      <sheetName val="Irregular_Income1"/>
      <sheetName val="FE-1770_P11"/>
      <sheetName val="BS_final1"/>
      <sheetName val="A_u_g"/>
      <sheetName val="SER_EQ"/>
      <sheetName val="Rp_Banten"/>
      <sheetName val="RMFE_04"/>
      <sheetName val="K_1_1_1_HGU"/>
      <sheetName val="Permanent_info"/>
      <sheetName val="rekap_impor"/>
      <sheetName val="Rekap_Penj"/>
      <sheetName val="M-2_Adjusted"/>
      <sheetName val="Entry__HTM"/>
      <sheetName val="Other_charges_(income)"/>
      <sheetName val="Invoice_Monitoring"/>
      <sheetName val="BAL_SHEET(2)"/>
      <sheetName val="Access_Radio_NL400"/>
      <sheetName val="03 Detailed"/>
      <sheetName val="01 Bid Price summary"/>
      <sheetName val="KEUANGAN"/>
      <sheetName val="RENCANA KERJA"/>
      <sheetName val="SM Tnh"/>
      <sheetName val="12-06-ins"/>
      <sheetName val="Main Menu"/>
      <sheetName val="Receivable"/>
      <sheetName val="ID MENADO"/>
      <sheetName val="Alamat"/>
      <sheetName val="ASSET REGISTER"/>
      <sheetName val="SUMMARY"/>
      <sheetName val="Table"/>
      <sheetName val="FA-FPI-disposal"/>
      <sheetName val="Journal Template"/>
      <sheetName val="Tables"/>
      <sheetName val="Segment  Unit"/>
      <sheetName val="Settings"/>
      <sheetName val="J_u_l"/>
      <sheetName val="O_c_t"/>
      <sheetName val="A_p_r"/>
      <sheetName val="M_a_y"/>
      <sheetName val="S_e_p"/>
      <sheetName val="00_received_in_01"/>
      <sheetName val="F_e_b"/>
      <sheetName val="Per_GL_J_a_n"/>
      <sheetName val="J_u_n"/>
      <sheetName val="M_a_r"/>
      <sheetName val="CRITERIA3"/>
      <sheetName val="P&amp;L"/>
      <sheetName val="99-107-2"/>
      <sheetName val="99-109-2"/>
      <sheetName val="ca"/>
      <sheetName val="Daftar"/>
      <sheetName val="K.6DEPOSIT"/>
      <sheetName val="K_6DEPOSIT"/>
      <sheetName val="NerSubsis"/>
      <sheetName val="dayin"/>
      <sheetName val="Irregular_Income2"/>
      <sheetName val="FE-1770_P12"/>
      <sheetName val="K_1_1_1_HGU1"/>
      <sheetName val="Permanent_info1"/>
      <sheetName val="rekap_impor1"/>
      <sheetName val="Rp_Banten1"/>
      <sheetName val="RMFE_041"/>
      <sheetName val="Access_Radio_NL4001"/>
      <sheetName val="A_u_g1"/>
      <sheetName val="M-2_Adjusted1"/>
      <sheetName val="BS_final2"/>
      <sheetName val="Entry__HTM1"/>
      <sheetName val="Exch.rate"/>
      <sheetName val="Contract"/>
      <sheetName val="Permanent_info2"/>
      <sheetName val="JL_BEL"/>
      <sheetName val="DATA2"/>
      <sheetName val="As"/>
      <sheetName val="Worksheet-03"/>
      <sheetName val="Sheet8"/>
      <sheetName val="TB-WP"/>
      <sheetName val="Kalk EITR- 2009"/>
      <sheetName val="Setup"/>
      <sheetName val="Content 3"/>
      <sheetName val="MacroData"/>
      <sheetName val="SAD Conclusion"/>
      <sheetName val="SAD Schedule"/>
      <sheetName val="Base Data"/>
      <sheetName val="K-1"/>
      <sheetName val="Rank Competition"/>
      <sheetName val="Basic"/>
      <sheetName val="WE"/>
      <sheetName val="General Info"/>
      <sheetName val="Simple Coff."/>
      <sheetName val="DOC"/>
      <sheetName val="FEED"/>
      <sheetName val="Equipment"/>
      <sheetName val="Assumption"/>
      <sheetName val="Revenue"/>
      <sheetName val="OLIE"/>
      <sheetName val="TB"/>
      <sheetName val="Pro-Base"/>
      <sheetName val="BEP"/>
      <sheetName val="BS-PL Komersil and Fiskal"/>
      <sheetName val="C. Data Faktur "/>
      <sheetName val="Journal_Template"/>
      <sheetName val="Segment__Unit"/>
      <sheetName val="RENCANA_KERJA"/>
      <sheetName val="SM_Tnh"/>
      <sheetName val="ID_MENADO"/>
      <sheetName val="03_Detailed"/>
      <sheetName val="01_Bid_Price_summary"/>
      <sheetName val="ASSET_REGISTER"/>
      <sheetName val="PORTO"/>
      <sheetName val="KKP-II.2.2.1.2"/>
      <sheetName val="F1771-IV"/>
      <sheetName val="BS_Recon"/>
      <sheetName val="Accueil"/>
      <sheetName val="Links"/>
      <sheetName val="status"/>
      <sheetName val="NAP"/>
      <sheetName val="Scenario&amp;Sensitivity"/>
      <sheetName val="Scenario_Sensitivity"/>
      <sheetName val="Mine Assumptions"/>
      <sheetName val="PL"/>
      <sheetName val="J.1 Deffered Landright"/>
      <sheetName val="KU-Ajt'03"/>
      <sheetName val="General"/>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sheetData sheetId="134" refreshError="1"/>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sheetData sheetId="183"/>
      <sheetData sheetId="184"/>
      <sheetData sheetId="185"/>
      <sheetData sheetId="186"/>
      <sheetData sheetId="187"/>
      <sheetData sheetId="188"/>
      <sheetData sheetId="189" refreshError="1"/>
      <sheetData sheetId="190" refreshError="1"/>
      <sheetData sheetId="191" refreshError="1"/>
      <sheetData sheetId="192" refreshError="1"/>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refreshError="1"/>
    </sheetDataSet>
  </externalBook>
</externalLink>
</file>

<file path=xl/externalLinks/externalLink126.xml><?xml version="1.0" encoding="utf-8"?>
<externalLink xmlns="http://schemas.openxmlformats.org/spreadsheetml/2006/main">
  <externalBook xmlns:r="http://schemas.openxmlformats.org/officeDocument/2006/relationships" r:id="rId1">
    <sheetNames>
      <sheetName val="Assumption"/>
      <sheetName val="Det_Stock"/>
      <sheetName val="Volume"/>
      <sheetName val="Stock"/>
      <sheetName val="Blend F"/>
      <sheetName val="Usage (2)"/>
      <sheetName val="cc b"/>
      <sheetName val="DOM"/>
      <sheetName val="IMP"/>
      <sheetName val="Trends CC"/>
      <sheetName val="cost per mille"/>
      <sheetName val="CC 01M"/>
      <sheetName val="CC 02"/>
      <sheetName val="CC 05"/>
      <sheetName val="CC 06"/>
      <sheetName val="CC 15"/>
      <sheetName val="CC 15A"/>
      <sheetName val="CC 21M"/>
      <sheetName val="CC 30"/>
      <sheetName val="CC 29"/>
      <sheetName val="Casing"/>
      <sheetName val="Usage by Blend"/>
      <sheetName val="Usage"/>
      <sheetName val="DATA2"/>
      <sheetName val="JL_B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27.xml><?xml version="1.0" encoding="utf-8"?>
<externalLink xmlns="http://schemas.openxmlformats.org/spreadsheetml/2006/main">
  <externalBook xmlns:r="http://schemas.openxmlformats.org/officeDocument/2006/relationships" r:id="rId1">
    <sheetNames>
      <sheetName val="TRF03"/>
      <sheetName val="OB04"/>
      <sheetName val="Utlz03"/>
      <sheetName val="Utlz04"/>
      <sheetName val="Chart03"/>
      <sheetName val="Chart04"/>
      <sheetName val="Source"/>
      <sheetName val="Cas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28.xml><?xml version="1.0" encoding="utf-8"?>
<externalLink xmlns="http://schemas.openxmlformats.org/spreadsheetml/2006/main">
  <externalBook xmlns:r="http://schemas.openxmlformats.org/officeDocument/2006/relationships" r:id="rId1">
    <sheetNames>
      <sheetName val="summary"/>
      <sheetName val="sep06"/>
      <sheetName val="aug06"/>
      <sheetName val="jul06"/>
      <sheetName val="jun06"/>
      <sheetName val="may06"/>
      <sheetName val="apr06"/>
      <sheetName val="mar06"/>
      <sheetName val="jan05"/>
      <sheetName val="feb05"/>
      <sheetName val="mar05"/>
      <sheetName val="apr05"/>
      <sheetName val="may05"/>
      <sheetName val="jun05"/>
      <sheetName val="jul05"/>
      <sheetName val="aug05"/>
      <sheetName val="sep05"/>
      <sheetName val="oct05"/>
      <sheetName val="nov05"/>
      <sheetName val="dec05"/>
      <sheetName val="jan06"/>
      <sheetName val="feb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9.xml><?xml version="1.0" encoding="utf-8"?>
<externalLink xmlns="http://schemas.openxmlformats.org/spreadsheetml/2006/main">
  <externalBook xmlns:r="http://schemas.openxmlformats.org/officeDocument/2006/relationships" r:id="rId1">
    <sheetNames>
      <sheetName val="WOS"/>
      <sheetName val="RM SRF Apr "/>
      <sheetName val="PM SRF  Apr"/>
      <sheetName val="Recon Clrng+COS"/>
      <sheetName val="RECON Inven"/>
      <sheetName val="INVENTORY COUNT-PROD'N"/>
      <sheetName val="PRICEVARIANCE "/>
      <sheetName val="FIXED COST"/>
      <sheetName val="RPM"/>
      <sheetName val="FG"/>
      <sheetName val="WIP-FG"/>
      <sheetName val="WIP-USAGE"/>
      <sheetName val="FORMULA-KFP PREMIX"/>
      <sheetName val="MATREQ-KFP PREMIX"/>
      <sheetName val="PremixProd"/>
      <sheetName val="MATREQ'T-RM-FINAL MIX "/>
      <sheetName val="MATREQ'T-RM-KK PREMIX"/>
      <sheetName val="PMFORM-NEW"/>
      <sheetName val="DLVME"/>
      <sheetName val="MANHOURS"/>
      <sheetName val="KPI NO ALLOWANCE"/>
      <sheetName val="KPI REPORT"/>
      <sheetName val="Ex_Rate"/>
      <sheetName val="AA-4(1)"/>
      <sheetName val="stat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Set>
  </externalBook>
</externalLink>
</file>

<file path=xl/externalLinks/externalLink130.xml><?xml version="1.0" encoding="utf-8"?>
<externalLink xmlns="http://schemas.openxmlformats.org/spreadsheetml/2006/main">
  <externalBook xmlns:r="http://schemas.openxmlformats.org/officeDocument/2006/relationships" r:id="rId1">
    <sheetNames>
      <sheetName val="DATA"/>
      <sheetName val="id wp"/>
      <sheetName val="1771"/>
      <sheetName val="1771-2"/>
      <sheetName val="1771-I"/>
      <sheetName val="1771-II"/>
      <sheetName val="1771-III"/>
      <sheetName val="1771-IV"/>
      <sheetName val="1771-V"/>
      <sheetName val="1771-VI"/>
      <sheetName val="1"/>
      <sheetName val="2.1"/>
      <sheetName val="2.2"/>
      <sheetName val="2.3"/>
      <sheetName val="2.4"/>
      <sheetName val="2.5"/>
      <sheetName val="2.6"/>
      <sheetName val="2.7"/>
      <sheetName val="2.8"/>
      <sheetName val="2.9"/>
      <sheetName val="2.10"/>
      <sheetName val="2.11"/>
      <sheetName val="2"/>
      <sheetName val="FC2"/>
      <sheetName val="GL05"/>
      <sheetName val="RECON"/>
      <sheetName val="BS"/>
      <sheetName val="ELEMEN"/>
      <sheetName val="IS"/>
      <sheetName val="kkpangsuran25"/>
      <sheetName val="alasan"/>
      <sheetName val="Manufac"/>
      <sheetName val="HPP"/>
      <sheetName val="Biaya Luar Usaha"/>
      <sheetName val="Inc Luar Usaha"/>
      <sheetName val="kompensasi kerugian"/>
      <sheetName val="penyusutan"/>
      <sheetName val="hub istimewa"/>
      <sheetName val="CHART ACC"/>
      <sheetName val="VAT EQ"/>
      <sheetName val="Summary"/>
      <sheetName val="Art.25"/>
      <sheetName val="art23"/>
      <sheetName val="EKUALISASI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31.xml><?xml version="1.0" encoding="utf-8"?>
<externalLink xmlns="http://schemas.openxmlformats.org/spreadsheetml/2006/main">
  <externalBook xmlns:r="http://schemas.openxmlformats.org/officeDocument/2006/relationships" r:id="rId1">
    <sheetNames>
      <sheetName val="Demand"/>
      <sheetName val="Utilization"/>
      <sheetName val="Utlz (Act)"/>
      <sheetName val="Source"/>
      <sheetName val="Chart-L1"/>
      <sheetName val="Chart-L2"/>
      <sheetName val="GL05"/>
      <sheetName val="KKP-II.2.2.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2.xml><?xml version="1.0" encoding="utf-8"?>
<externalLink xmlns="http://schemas.openxmlformats.org/spreadsheetml/2006/main">
  <externalBook xmlns:r="http://schemas.openxmlformats.org/officeDocument/2006/relationships" r:id="rId1">
    <sheetNames>
      <sheetName val="def_tax cig"/>
      <sheetName val="def_tax kareb"/>
      <sheetName val="def_tax cons"/>
      <sheetName val="Sheet1"/>
      <sheetName val="NEWMAP"/>
      <sheetName val="HYPERION"/>
      <sheetName val="OLDMAP"/>
      <sheetName val="0220"/>
      <sheetName val="E-1-1"/>
      <sheetName val="WPL(01)"/>
      <sheetName val="Art_22"/>
      <sheetName val="Credit-22"/>
      <sheetName val="Marshal"/>
      <sheetName val="Risk Analysis"/>
      <sheetName val="mar01-strategy"/>
      <sheetName val="FE-1771$.P1"/>
      <sheetName val="A"/>
      <sheetName val="gvl"/>
      <sheetName val="Account"/>
      <sheetName val="Center"/>
      <sheetName val="Company"/>
      <sheetName val="C Lead"/>
      <sheetName val="bdrl-usg"/>
      <sheetName val="Analytics Summary"/>
      <sheetName val="F1771-2"/>
      <sheetName val="Rekap Ore (2)"/>
      <sheetName val="Permanent info"/>
      <sheetName val="TB98,oct99&amp;sap99-WPL"/>
      <sheetName val="Table Arra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33.xml><?xml version="1.0" encoding="utf-8"?>
<externalLink xmlns="http://schemas.openxmlformats.org/spreadsheetml/2006/main">
  <externalBook xmlns:r="http://schemas.openxmlformats.org/officeDocument/2006/relationships" r:id="rId1">
    <sheetNames>
      <sheetName val="Sens"/>
      <sheetName val="Sum"/>
      <sheetName val="KPI"/>
      <sheetName val="CF"/>
      <sheetName val="Trf"/>
      <sheetName val="PL"/>
      <sheetName val="BS"/>
      <sheetName val="Net"/>
      <sheetName val="Coverage"/>
      <sheetName val="NExp"/>
      <sheetName val="Cpx2"/>
      <sheetName val="Cpx1"/>
      <sheetName val="MExp"/>
      <sheetName val="Mkt"/>
      <sheetName val="OExp"/>
      <sheetName val="Rev"/>
      <sheetName val="Fin"/>
      <sheetName val="D&amp;A"/>
      <sheetName val="TOC"/>
      <sheetName val="Sheet1"/>
      <sheetName val="PPoint"/>
      <sheetName val="XY"/>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34.xml><?xml version="1.0" encoding="utf-8"?>
<externalLink xmlns="http://schemas.openxmlformats.org/spreadsheetml/2006/main">
  <externalBook xmlns:r="http://schemas.openxmlformats.org/officeDocument/2006/relationships" r:id="rId1">
    <sheetNames>
      <sheetName val="ID"/>
      <sheetName val="Phil"/>
      <sheetName val="HK"/>
      <sheetName val="Sing"/>
      <sheetName val="Mal"/>
      <sheetName val="Bru"/>
      <sheetName val="TH"/>
      <sheetName val="Viet"/>
      <sheetName val="AU"/>
      <sheetName val="NZ"/>
      <sheetName val="TW"/>
      <sheetName val="NPD"/>
      <sheetName val="GESD"/>
      <sheetName val="TOTAL"/>
      <sheetName val="Sheet3"/>
      <sheetName val="SP05 SP06 Rev-1 (9 June)"/>
      <sheetName val="Links"/>
      <sheetName val="FKT_PJ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35.xml><?xml version="1.0" encoding="utf-8"?>
<externalLink xmlns="http://schemas.openxmlformats.org/spreadsheetml/2006/main">
  <externalBook xmlns:r="http://schemas.openxmlformats.org/officeDocument/2006/relationships" r:id="rId1">
    <sheetNames>
      <sheetName val="FI-1771.P1"/>
      <sheetName val="FE-1771.P1"/>
      <sheetName val="FI-1771.P2"/>
      <sheetName val="FE-1771.P2"/>
      <sheetName val="FI-1771-I (2)"/>
      <sheetName val="FE-1771-I (2)"/>
      <sheetName val="FI-1771-II (2)"/>
      <sheetName val="FE-1771-II (2)"/>
      <sheetName val="FI-1771-III (2)"/>
      <sheetName val="FE-1771-III (2)"/>
      <sheetName val="FI-1771-IV (2)"/>
      <sheetName val="FE-1771-IV (2)"/>
      <sheetName val="FI-1771-V (2)"/>
      <sheetName val="FE-1771-V (2)"/>
      <sheetName val="FI-1771-VI (2)"/>
      <sheetName val="FE-1771-VI (2)"/>
      <sheetName val="DAFTARL"/>
      <sheetName val="NERACA"/>
      <sheetName val="LR"/>
      <sheetName val="Iktisar koreksi"/>
      <sheetName val="Iktisar koreksi -E"/>
      <sheetName val="DEPRECIATION"/>
      <sheetName val="DEPRECIATION (E)"/>
      <sheetName val="PPh25"/>
      <sheetName val="PPh 23"/>
      <sheetName val="EXPENSELIST"/>
      <sheetName val="Art.25 Inst."/>
      <sheetName val="Art.25 Inst. (E)"/>
      <sheetName val="GeneralInfo"/>
      <sheetName val="Marshal"/>
      <sheetName val="Reconcile23"/>
      <sheetName val="Sheet3"/>
      <sheetName val="Sheet2"/>
      <sheetName val="Sheet1"/>
      <sheetName val="Links"/>
      <sheetName val="ID"/>
      <sheetName val="Power99-1a"/>
      <sheetName val="Irregular Income"/>
      <sheetName val="FE-1770.P1"/>
      <sheetName val="Information"/>
      <sheetName val="DAFTAR"/>
      <sheetName val="ListAcc"/>
      <sheetName val="FKT_PJK"/>
      <sheetName val="A"/>
      <sheetName val="Menu"/>
      <sheetName val="Database"/>
      <sheetName val="Project Listing"/>
      <sheetName val="DH_RI_SI Exceptions"/>
      <sheetName val="Coef"/>
      <sheetName val="DATA21"/>
      <sheetName val="Ex-Rate"/>
      <sheetName val="status"/>
      <sheetName val="Lead"/>
      <sheetName val="ledger02"/>
      <sheetName val="GL"/>
      <sheetName val="INCOME STATEMENT"/>
      <sheetName val="BWD"/>
      <sheetName val="ADVBQT2151"/>
      <sheetName val="rab_50"/>
      <sheetName val="TBM"/>
      <sheetName val="L4-Info"/>
      <sheetName val="LRK"/>
      <sheetName val="PEND+BIAYA"/>
      <sheetName val="NONCAB"/>
      <sheetName val="lr treas"/>
      <sheetName val="Cost Range"/>
      <sheetName val="Drop Down"/>
      <sheetName val="total"/>
      <sheetName val="602 LEDGER"/>
      <sheetName val="IDR Transactions"/>
      <sheetName val="Properties"/>
      <sheetName val="Table Array"/>
      <sheetName val="Biaya Departemen"/>
      <sheetName val="Summary"/>
      <sheetName val="P&amp;L98"/>
      <sheetName val="LabData203_204"/>
      <sheetName val="data"/>
      <sheetName val="Premi Iuran"/>
      <sheetName val="WHT_21"/>
      <sheetName val="I.4.1 (2)"/>
      <sheetName val="F1771-V"/>
      <sheetName val="ee_data"/>
      <sheetName val="Parameters"/>
      <sheetName val="BDO"/>
      <sheetName val="PAJE"/>
      <sheetName val="TB"/>
      <sheetName val="AJE"/>
      <sheetName val="PAJE-2009"/>
      <sheetName val="10"/>
      <sheetName val="IS"/>
      <sheetName val="BS"/>
      <sheetName val="Professionals Standard"/>
      <sheetName val="INFO"/>
      <sheetName val="07-230420"/>
      <sheetName val="Daily Market Data"/>
      <sheetName val="412src2"/>
      <sheetName val="jan05"/>
      <sheetName val="May"/>
      <sheetName val="FE_1770_P1"/>
      <sheetName val="FI-1771_P1"/>
      <sheetName val="FE-1771_P1"/>
      <sheetName val="FI-1771_P2"/>
      <sheetName val="FE-1771_P2"/>
      <sheetName val="FI-1771-I_(2)"/>
      <sheetName val="FE-1771-I_(2)"/>
      <sheetName val="FI-1771-II_(2)"/>
      <sheetName val="FE-1771-II_(2)"/>
      <sheetName val="FI-1771-III_(2)"/>
      <sheetName val="FE-1771-III_(2)"/>
      <sheetName val="FI-1771-IV_(2)"/>
      <sheetName val="FE-1771-IV_(2)"/>
      <sheetName val="FI-1771-V_(2)"/>
      <sheetName val="FE-1771-V_(2)"/>
      <sheetName val="FI-1771-VI_(2)"/>
      <sheetName val="FE-1771-VI_(2)"/>
      <sheetName val="Iktisar_koreksi"/>
      <sheetName val="Iktisar_koreksi_-E"/>
      <sheetName val="DEPRECIATION_(E)"/>
      <sheetName val="PPh_23"/>
      <sheetName val="Art_25_Inst_"/>
      <sheetName val="Art_25_Inst__(E)"/>
      <sheetName val="Permanent info"/>
      <sheetName val="GLJ"/>
      <sheetName val="F1771-2"/>
      <sheetName val="Data WP"/>
      <sheetName val="Credit-22"/>
      <sheetName val="Setup"/>
      <sheetName val="DataLayout"/>
      <sheetName val="Tax Rate"/>
      <sheetName val="tc"/>
      <sheetName val="(Global Parameters)"/>
      <sheetName val="data Slip"/>
      <sheetName val="LPP-2"/>
      <sheetName val="Konstanta"/>
      <sheetName val="PM-PL"/>
      <sheetName val="BS final"/>
      <sheetName val="E.1.1 Ag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Set>
  </externalBook>
</externalLink>
</file>

<file path=xl/externalLinks/externalLink136.xml><?xml version="1.0" encoding="utf-8"?>
<externalLink xmlns="http://schemas.openxmlformats.org/spreadsheetml/2006/main">
  <externalBook xmlns:r="http://schemas.openxmlformats.org/officeDocument/2006/relationships" r:id="rId1">
    <sheetNames>
      <sheetName val="PAJE"/>
      <sheetName val="PRJE"/>
      <sheetName val="WBS1"/>
      <sheetName val="WBS2"/>
      <sheetName val="WPL"/>
      <sheetName val="Cash (A)"/>
      <sheetName val="A-1"/>
      <sheetName val="A-1-1"/>
      <sheetName val="A-1-1(1)"/>
      <sheetName val="A-1-2"/>
      <sheetName val="A-1-2 (1)"/>
      <sheetName val="A-2"/>
      <sheetName val="A-2-1"/>
      <sheetName val="A-3"/>
      <sheetName val="Receivable (C)"/>
      <sheetName val="C-1"/>
      <sheetName val="C-1-1"/>
      <sheetName val="C-2"/>
      <sheetName val="C-3"/>
      <sheetName val="C-4"/>
      <sheetName val="C-5"/>
      <sheetName val="Rec. Affiliate (H)"/>
      <sheetName val="Inventories  (D)"/>
      <sheetName val="D-1"/>
      <sheetName val="D-1-1"/>
      <sheetName val="D-1-2"/>
      <sheetName val="D-2"/>
      <sheetName val="D-3"/>
      <sheetName val="prepaid Taxes (E)"/>
      <sheetName val="E-1"/>
      <sheetName val="F"/>
      <sheetName val="F-1"/>
      <sheetName val="AR Others (G)"/>
      <sheetName val="Investment in Shares (I)"/>
      <sheetName val="FIxed Assets (J)"/>
      <sheetName val="List of Fixed Assets"/>
      <sheetName val=" J-1"/>
      <sheetName val="J-2"/>
      <sheetName val=" J-3"/>
      <sheetName val="J-4"/>
      <sheetName val="J-5"/>
      <sheetName val=" J-6"/>
      <sheetName val="J-7"/>
      <sheetName val="J-8"/>
      <sheetName val="J-9"/>
      <sheetName val="J-10"/>
      <sheetName val="goodwill"/>
      <sheetName val="M-1"/>
      <sheetName val="Account Payable"/>
      <sheetName val="AA-1"/>
      <sheetName val="AA-1-1"/>
      <sheetName val="AA-2"/>
      <sheetName val="Bank Loan (BB)"/>
      <sheetName val="BB-2"/>
      <sheetName val="BB-1"/>
      <sheetName val="Taxes Payable (CC)"/>
      <sheetName val="CC-1"/>
      <sheetName val="CC-1-1"/>
      <sheetName val="CC-1-2"/>
      <sheetName val="CC-1-3"/>
      <sheetName val="Other Payable (DD)"/>
      <sheetName val="DD-1"/>
      <sheetName val="Advance Received (EE)"/>
      <sheetName val="EE-1"/>
      <sheetName val="EE-2"/>
      <sheetName val="Accrued Expenses (HH)"/>
      <sheetName val="HH-1"/>
      <sheetName val="JJ"/>
      <sheetName val="JJ-1"/>
      <sheetName val=" Equity"/>
      <sheetName val="Revenue (10)"/>
      <sheetName val="10-1"/>
      <sheetName val="10-1-1"/>
      <sheetName val="COS (20)"/>
      <sheetName val="20-1"/>
      <sheetName val="OPEX (30)"/>
      <sheetName val="WBS-1"/>
      <sheetName val="WBS-2 "/>
      <sheetName val="W.Pl"/>
      <sheetName val="COGS"/>
      <sheetName val="OPEX"/>
      <sheetName val="GT_Custom"/>
      <sheetName val="AA_1"/>
      <sheetName val="AA_1_1"/>
      <sheetName val="AA_2"/>
      <sheetName val="Bank Loan _BB_"/>
      <sheetName val="BB_2"/>
      <sheetName val="BB_1"/>
      <sheetName val="Taxes Payable _CC_"/>
      <sheetName val="CC_1"/>
      <sheetName val="CC_1_1"/>
      <sheetName val="CC_1_2"/>
      <sheetName val="CC_1_3"/>
      <sheetName val="Other Payable _DD_"/>
      <sheetName val="DD_1"/>
      <sheetName val="Advance Received _EE_"/>
      <sheetName val="EE_1"/>
      <sheetName val="EE_2"/>
      <sheetName val="Accrued Expenses _HH_"/>
      <sheetName val="HH_1"/>
      <sheetName val="JJ_1"/>
      <sheetName val="_Equity"/>
      <sheetName val="Revenue _10_"/>
      <sheetName val="Cash _A_"/>
      <sheetName val="A_1"/>
      <sheetName val="A_1_1"/>
      <sheetName val="A_1_1_1_"/>
      <sheetName val="A_1_2"/>
      <sheetName val="A_1_2 _1_"/>
      <sheetName val="A_2"/>
      <sheetName val="A_2_1"/>
      <sheetName val="A_3"/>
      <sheetName val="Receivable _C_"/>
      <sheetName val="C_1"/>
      <sheetName val="C_1_1"/>
      <sheetName val="C_2"/>
      <sheetName val="C_3"/>
      <sheetName val="C_4"/>
      <sheetName val="C_5"/>
      <sheetName val="Rec_ Affiliate _H_"/>
      <sheetName val="Inventories  _D_"/>
      <sheetName val="D_1"/>
      <sheetName val="D_1_1"/>
      <sheetName val="D_1_2"/>
      <sheetName val="D_2"/>
      <sheetName val="D_3"/>
      <sheetName val="prepaid Taxes _E_"/>
      <sheetName val="E_1"/>
      <sheetName val="F_1"/>
      <sheetName val="AR Others _G_"/>
      <sheetName val="Investment in Shares _I_"/>
      <sheetName val="FIxed Assets _J_"/>
      <sheetName val="_J_1"/>
      <sheetName val="J_2"/>
      <sheetName val="_J_3"/>
      <sheetName val="J_4"/>
      <sheetName val="J_5"/>
      <sheetName val="_J_6"/>
      <sheetName val="J_7"/>
      <sheetName val="J_8"/>
      <sheetName val="J_9"/>
      <sheetName val="J_10"/>
      <sheetName val="M_1"/>
      <sheetName val="TBM"/>
      <sheetName val="Rates"/>
      <sheetName val="Worksheet IMT"/>
      <sheetName val="Income Statement"/>
      <sheetName val="Shareholders' Equity"/>
      <sheetName val="Cash_(A)"/>
      <sheetName val="A-1-2_(1)"/>
      <sheetName val="Receivable_(C)"/>
      <sheetName val="Rec__Affiliate_(H)"/>
      <sheetName val="Inventories__(D)"/>
      <sheetName val="prepaid_Taxes_(E)"/>
      <sheetName val="AR_Others_(G)"/>
      <sheetName val="Investment_in_Shares_(I)"/>
      <sheetName val="FIxed_Assets_(J)"/>
      <sheetName val="List_of_Fixed_Assets"/>
      <sheetName val="_J-1"/>
      <sheetName val="_J-3"/>
      <sheetName val="_J-6"/>
      <sheetName val="Account_Payable"/>
      <sheetName val="Bank_Loan_(BB)"/>
      <sheetName val="Taxes_Payable_(CC)"/>
      <sheetName val="Other_Payable_(DD)"/>
      <sheetName val="Advance_Received_(EE)"/>
      <sheetName val="Accrued_Expenses_(HH)"/>
      <sheetName val="_Equity1"/>
      <sheetName val="Revenue_(10)"/>
      <sheetName val="COS_(20)"/>
      <sheetName val="OPEX_(30)"/>
      <sheetName val="WBS-2_"/>
      <sheetName val="W_Pl"/>
      <sheetName val="Bank_Loan__BB_"/>
      <sheetName val="Taxes_Payable__CC_"/>
      <sheetName val="Other_Payable__DD_"/>
      <sheetName val="Advance_Received__EE_"/>
      <sheetName val="Accrued_Expenses__HH_"/>
      <sheetName val="Revenue__10_"/>
      <sheetName val="Cash__A_"/>
      <sheetName val="A_1_2__1_"/>
      <sheetName val="Receivable__C_"/>
      <sheetName val="Rec__Affiliate__H_"/>
      <sheetName val="Inventories___D_"/>
      <sheetName val="prepaid_Taxes__E_"/>
      <sheetName val="AR_Others__G_"/>
      <sheetName val="Investment_in_Shares__I_"/>
      <sheetName val="FIxed_Assets__J_"/>
      <sheetName val="GL05"/>
      <sheetName val="FKT_PJK"/>
      <sheetName val="Ratio_APP"/>
      <sheetName val="10_1"/>
      <sheetName val="10_1_1"/>
      <sheetName val="COS _20_"/>
      <sheetName val="20_1"/>
      <sheetName val="OPEX _30_"/>
      <sheetName val="WBS_1"/>
      <sheetName val="WBS_2 "/>
      <sheetName val="GeneralInfo"/>
      <sheetName val="ID"/>
      <sheetName val="WP ABS 2004"/>
      <sheetName val="WIP"/>
      <sheetName val="Q_cdr_bukopin_jan_06"/>
      <sheetName val="Q_cdr_bukopin_mar_06"/>
      <sheetName val="Q_cdr_bukopin_peb_06"/>
      <sheetName val="form-A7"/>
      <sheetName val="Raw Data"/>
      <sheetName val="Program Triwulanan-04"/>
      <sheetName val="LP-IDR"/>
      <sheetName val="CTIPricing"/>
      <sheetName val="WP-PBM-04"/>
      <sheetName val="Table Array"/>
      <sheetName val="Accrued XfÖ_x0006__x000c_"/>
      <sheetName val=""/>
      <sheetName val="Lookups"/>
      <sheetName val="Links"/>
      <sheetName val="Database"/>
      <sheetName val="Cross Ref"/>
      <sheetName val="Parameter"/>
      <sheetName val="depot"/>
      <sheetName val="itung2an"/>
      <sheetName val=" J-2-1"/>
      <sheetName val="J-3"/>
      <sheetName val=" J-5"/>
      <sheetName val="J-6"/>
      <sheetName val="Abs 2004"/>
      <sheetName val="Accrued XfÖ_x005f_x0006__x005f_x000c__x0000"/>
      <sheetName val="MATERIALFINAL"/>
      <sheetName val="tb-mar"/>
      <sheetName val="status"/>
      <sheetName val="Accrued XfÖ_x0006__x000c_"/>
      <sheetName val="Summary"/>
      <sheetName val="B1"/>
      <sheetName val="Info"/>
      <sheetName val="LRK"/>
      <sheetName val="PEND+BIAYA"/>
      <sheetName val="NONCAB"/>
      <sheetName val="lr treas"/>
      <sheetName val="Penjmitra"/>
      <sheetName val="ummitra"/>
      <sheetName val="ANALISA"/>
      <sheetName val="BS"/>
      <sheetName val="CIP_USD"/>
      <sheetName val="note_defect"/>
      <sheetName val="EX RATE"/>
      <sheetName val="05_2003-compute"/>
      <sheetName val="Ref 4"/>
      <sheetName val="Marshal-SPT"/>
      <sheetName val="Harta"/>
      <sheetName val="Trial Bal"/>
      <sheetName val="wp"/>
      <sheetName val="SPT"/>
      <sheetName val="9"/>
      <sheetName val="Lamp 3 BTS-L4-L5-12 Site Bdg"/>
      <sheetName val="Lamp 4 BTS-L4-L5-Cirebon 9"/>
      <sheetName val="Lamp 2 BTS-L4-L5-New 6 Sites Bd"/>
      <sheetName val="Lamp 1 BTS-L4-L5-1-2C Bdg"/>
      <sheetName val="LPP-2"/>
      <sheetName val="LLL10"/>
      <sheetName val="Kontensalden"/>
      <sheetName val="WP_AGENEW"/>
      <sheetName val="WP_AGEOLD"/>
      <sheetName val="Parameters"/>
      <sheetName val="Dept"/>
      <sheetName val="G-Lead"/>
      <sheetName val="Lib"/>
      <sheetName val="Data_MH"/>
      <sheetName val="Overview"/>
      <sheetName val="Assumptions"/>
      <sheetName val="E-1-1"/>
      <sheetName val="Ex_Rate"/>
      <sheetName val="Mutasi"/>
      <sheetName val="Sheet2"/>
      <sheetName val="Accrued XfÖ_x005f_x005f_x005f_x0006__x005f_x005f_"/>
      <sheetName val="Accrued XfÖ_x005f_x0006__x005f_x000c_"/>
      <sheetName val="Client AJE"/>
      <sheetName val="Accrued XfÖ_x0006__x000c__x0000"/>
      <sheetName val="Accrued XfÖ_x005f_x0006__"/>
      <sheetName val="511310"/>
      <sheetName val="_J-2-1"/>
      <sheetName val="_J-5"/>
      <sheetName val="Abs_2004"/>
      <sheetName val="fiscal dep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refreshError="1"/>
      <sheetData sheetId="148" refreshError="1"/>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sheetData sheetId="221"/>
      <sheetData sheetId="222"/>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sheetData sheetId="281" refreshError="1"/>
      <sheetData sheetId="282" refreshError="1"/>
    </sheetDataSet>
  </externalBook>
</externalLink>
</file>

<file path=xl/externalLinks/externalLink137.xml><?xml version="1.0" encoding="utf-8"?>
<externalLink xmlns="http://schemas.openxmlformats.org/spreadsheetml/2006/main">
  <externalBook xmlns:r="http://schemas.openxmlformats.org/officeDocument/2006/relationships" r:id="rId1">
    <sheetNames>
      <sheetName val="Permanent info"/>
      <sheetName val="A"/>
      <sheetName val="B"/>
      <sheetName val="Balancesheets-I"/>
      <sheetName val="Balancesheet-E"/>
      <sheetName val="Marshal"/>
      <sheetName val="Attachement"/>
      <sheetName val="Lampiran"/>
      <sheetName val="TB1197"/>
      <sheetName val="list FA"/>
      <sheetName val="penyusutan (E)"/>
      <sheetName val="penyusutan(I)"/>
      <sheetName val="Summary fiscal depr(E)"/>
      <sheetName val="Sheet8"/>
      <sheetName val="FI-1771-P1"/>
      <sheetName val="FI-1771-P2"/>
      <sheetName val="FI-1771-I"/>
      <sheetName val="Sheet4"/>
      <sheetName val="Sheet3"/>
      <sheetName val="Sheet2"/>
      <sheetName val="Sheet1"/>
      <sheetName val="Summary fiscal depr(I)"/>
      <sheetName val="Account Payable"/>
      <sheetName val="Revenue (10)"/>
      <sheetName val="tabel"/>
      <sheetName val="GeneralInfo"/>
      <sheetName val="Irregular Income"/>
      <sheetName val="FE-1770.P1"/>
      <sheetName val="Lead"/>
      <sheetName val="Table"/>
      <sheetName val="Table Array"/>
      <sheetName val="Drop Down List"/>
      <sheetName val="Cornov1-1999"/>
      <sheetName val="Ex-Rate"/>
      <sheetName val="BWD"/>
      <sheetName val="DATA21"/>
      <sheetName val="B28(old version)"/>
      <sheetName val="DH_RI_SI Exceptions"/>
      <sheetName val="Links"/>
      <sheetName val="_43_9_1"/>
      <sheetName val="ledger02"/>
      <sheetName val="FG2540"/>
      <sheetName val="L"/>
      <sheetName val="LLL10"/>
      <sheetName val="MATERIALFINAL"/>
      <sheetName val="Item01"/>
      <sheetName val="Macro1"/>
      <sheetName val="Essbase L&amp;S Budget"/>
      <sheetName val="May"/>
      <sheetName val="Family"/>
      <sheetName val="Ref"/>
      <sheetName val="Rates"/>
      <sheetName val="Competitor Information"/>
      <sheetName val="CC"/>
      <sheetName val="GL"/>
      <sheetName val="LU"/>
      <sheetName val="REK"/>
      <sheetName val="Combined FA"/>
      <sheetName val="Local"/>
      <sheetName val="FKT_PJK"/>
      <sheetName val="SFKLN"/>
      <sheetName val="WPL"/>
      <sheetName val="Data_Umum"/>
      <sheetName val="Lists"/>
      <sheetName val="Credit-22"/>
      <sheetName val="Information"/>
      <sheetName val="lamphp"/>
      <sheetName val="3 - M &amp; T-Series Products"/>
      <sheetName val="Account Code"/>
      <sheetName val="B1"/>
      <sheetName val="Parameters"/>
      <sheetName val="Menu"/>
      <sheetName val="Loan"/>
      <sheetName val="Fin Exp"/>
      <sheetName val="P&amp;L98"/>
      <sheetName val="Ex_Rate"/>
      <sheetName val="RIG 027-ASSETS-AFTER 30 JUN 97"/>
      <sheetName val="CIP_USD"/>
      <sheetName val="koring (2)"/>
      <sheetName val="Accounts Payable (AA)"/>
      <sheetName val="10-1-1"/>
      <sheetName val="Permanent_info"/>
      <sheetName val="list_FA"/>
      <sheetName val="penyusutan_(E)"/>
      <sheetName val="Summary_fiscal_depr(E)"/>
      <sheetName val="Summary_fiscal_depr(I)"/>
      <sheetName val="DATABASE"/>
      <sheetName val="SPM"/>
      <sheetName val="LB Desember 2000"/>
      <sheetName val="status"/>
      <sheetName val="Lamp 3 BTS-L4-L5-12 Site Bdg"/>
      <sheetName val="Lamp 4 BTS-L4-L5-Cirebon 9"/>
      <sheetName val="Lamp 2 BTS-L4-L5-New 6 Sites Bd"/>
      <sheetName val="Lamp 1 BTS-L4-L5-1-2C Bdg"/>
      <sheetName val="BTS-L4-L5-1C"/>
      <sheetName val="LBR-LBRN"/>
      <sheetName val="(Global Parameters)"/>
      <sheetName val="Parameter"/>
      <sheetName val="Scrt(F)"/>
      <sheetName val="INDRCT DTL"/>
      <sheetName val="????"/>
      <sheetName val="Daftar Isi"/>
      <sheetName val="DE"/>
      <sheetName val="EQ"/>
      <sheetName val="FA"/>
      <sheetName val="FS"/>
      <sheetName val="MA"/>
      <sheetName val="RE"/>
      <sheetName val="TX"/>
      <sheetName val="WC"/>
      <sheetName val="SMain"/>
      <sheetName val="SProperty"/>
      <sheetName val="Trial Balance"/>
      <sheetName val="AN_EL(16.0)"/>
      <sheetName val="data Slip"/>
      <sheetName val="S47_000(量産)"/>
      <sheetName val="Office - EQ"/>
      <sheetName val="DATA"/>
      <sheetName val="@GeneralInfo"/>
      <sheetName val="Listboxes"/>
      <sheetName val="Budget"/>
      <sheetName val="Properties"/>
      <sheetName val="Assump"/>
      <sheetName val="Main"/>
      <sheetName val="TERM OF PAYMENT"/>
      <sheetName val="____"/>
      <sheetName val="Bs"/>
      <sheetName val="Conf_level"/>
      <sheetName val="Drop Down"/>
      <sheetName val="DailyOvertime"/>
      <sheetName val="WP-Panu'02"/>
      <sheetName val="TBM"/>
      <sheetName val="param"/>
      <sheetName val="cov"/>
      <sheetName val="COGS2"/>
      <sheetName val="April"/>
      <sheetName val="RIG 134-ASSETS APR 97"/>
      <sheetName val="10. BS Reconciliation"/>
      <sheetName val="Table_Array"/>
      <sheetName val="Account_Payable"/>
      <sheetName val="Revenue_(10)"/>
      <sheetName val="Drop_Down_List"/>
      <sheetName val="Master_Produk"/>
      <sheetName val="ﾄﾞﾊﾞｲFUEL GAS追見"/>
      <sheetName val="Cornov1-1999.xls"/>
      <sheetName val="STOCKHAM TAX DATA_RAW"/>
      <sheetName val="Summary"/>
      <sheetName val="3_-_M_&amp;_T-Series_Products"/>
      <sheetName val="MN1"/>
      <sheetName val="GLJ"/>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138.xml><?xml version="1.0" encoding="utf-8"?>
<externalLink xmlns="http://schemas.openxmlformats.org/spreadsheetml/2006/main">
  <externalBook xmlns:r="http://schemas.openxmlformats.org/officeDocument/2006/relationships" r:id="rId1">
    <sheetNames>
      <sheetName val="Permanent info"/>
      <sheetName val="Account Payable"/>
      <sheetName val="Revenue (10)"/>
      <sheetName val="DH_RI_SI Exceptions"/>
      <sheetName val="GeneralInfo"/>
      <sheetName val="Irregular Income"/>
      <sheetName val="FE-1770.P1"/>
      <sheetName val="Account"/>
      <sheetName val="CTRL"/>
      <sheetName val="Mar"/>
      <sheetName val="1771"/>
      <sheetName val="1771.2"/>
      <sheetName val="bdrl-usg"/>
      <sheetName val="2.1 Market Share"/>
      <sheetName val="2.0 Technology"/>
      <sheetName val="2.1 Admin"/>
      <sheetName val="Lead"/>
      <sheetName val="tabel"/>
      <sheetName val="A"/>
      <sheetName val="MARCH"/>
      <sheetName val="SEP "/>
      <sheetName val="B1"/>
      <sheetName val="MATERIALFINAL"/>
      <sheetName val="Drop Down"/>
      <sheetName val="MAR-05"/>
      <sheetName val="DEFERRED REVENUE"/>
      <sheetName val="Marshal"/>
      <sheetName val="lampiran"/>
      <sheetName val="GLJ"/>
      <sheetName val="Sheet1"/>
      <sheetName val="MALE"/>
      <sheetName val="SING"/>
      <sheetName val="SRI L"/>
      <sheetName val="VIET"/>
      <sheetName val="LLL10"/>
      <sheetName val="Netting USD"/>
      <sheetName val="cons workpapers"/>
      <sheetName val="equity of abacus"/>
      <sheetName val="Maint"/>
      <sheetName val="Permanent_info"/>
      <sheetName val="DH_RI_SI_Exceptions"/>
      <sheetName val="Irregular_Income"/>
      <sheetName val="FE-1770_P1"/>
      <sheetName val="2_1_Market_Share"/>
      <sheetName val="2_0_Technology"/>
      <sheetName val="2_1_Admin"/>
      <sheetName val="Perhitungan % Ops &amp; Fincon"/>
      <sheetName val="Project Listing"/>
      <sheetName val="Rev Fin99-A"/>
      <sheetName val="CC"/>
      <sheetName val="Entity Data"/>
      <sheetName val="Table Array"/>
      <sheetName val="TESS1C1"/>
      <sheetName val="Eingaben"/>
      <sheetName val="L4-Info"/>
      <sheetName val="BDO"/>
      <sheetName val="PAJE"/>
      <sheetName val="TB"/>
      <sheetName val="Links"/>
      <sheetName val="LDG"/>
      <sheetName val="REKAP"/>
      <sheetName val="data (2)"/>
      <sheetName val="Map"/>
      <sheetName val="Drop_Down"/>
      <sheetName val="PAJE-2008"/>
      <sheetName val="Permanent_info1"/>
      <sheetName val="Irregular_Income1"/>
      <sheetName val="FE-1770_P11"/>
      <sheetName val="DH_RI_SI_Exceptions1"/>
      <sheetName val="2_1_Market_Share1"/>
      <sheetName val="2_0_Technology1"/>
      <sheetName val="2_1_Admin1"/>
      <sheetName val="Drop_Down1"/>
      <sheetName val="INDIRECT DETAIL"/>
      <sheetName val="1771_2"/>
      <sheetName val="Table_Array"/>
      <sheetName val="Entity_Data"/>
      <sheetName val="data_(2)"/>
      <sheetName val="Drop Down List"/>
      <sheetName val="SRI_L"/>
      <sheetName val="Permanent_info2"/>
      <sheetName val="Irregular_Income2"/>
      <sheetName val="FE-1770_P12"/>
      <sheetName val="DH_RI_SI_Exceptions2"/>
      <sheetName val="2_1_Market_Share2"/>
      <sheetName val="2_0_Technology2"/>
      <sheetName val="2_1_Admin2"/>
      <sheetName val="SRI_L1"/>
      <sheetName val="Drop_Down2"/>
      <sheetName val="1771_21"/>
      <sheetName val="DEFERRED_REVENUE"/>
      <sheetName val="Rev_Fin99-A"/>
      <sheetName val="Project_Listing"/>
      <sheetName val="Netting_USD"/>
      <sheetName val="Account_Payable"/>
      <sheetName val="Revenue_(10)"/>
      <sheetName val="Perhitungan_%_Ops_&amp;_Fincon"/>
      <sheetName val="cons_workpapers"/>
      <sheetName val="equity_of_abacus"/>
      <sheetName val="SEP_"/>
      <sheetName val="Permanent_info3"/>
      <sheetName val="Irregular_Income3"/>
      <sheetName val="FE-1770_P13"/>
      <sheetName val="DH_RI_SI_Exceptions3"/>
      <sheetName val="2_1_Market_Share3"/>
      <sheetName val="2_0_Technology3"/>
      <sheetName val="2_1_Admin3"/>
      <sheetName val="SRI_L2"/>
      <sheetName val="Drop_Down3"/>
      <sheetName val="1771_22"/>
      <sheetName val="DEFERRED_REVENUE1"/>
      <sheetName val="Rev_Fin99-A1"/>
      <sheetName val="Project_Listing1"/>
      <sheetName val="Netting_USD1"/>
      <sheetName val="Entity_Data1"/>
      <sheetName val="Account_Payable1"/>
      <sheetName val="Revenue_(10)1"/>
      <sheetName val="Perhitungan_%_Ops_&amp;_Fincon1"/>
      <sheetName val="Table_Array1"/>
      <sheetName val="cons_workpapers1"/>
      <sheetName val="equity_of_abacus1"/>
      <sheetName val="data_(2)1"/>
      <sheetName val="SEP_1"/>
      <sheetName val="Front P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Set>
  </externalBook>
</externalLink>
</file>

<file path=xl/externalLinks/externalLink139.xml><?xml version="1.0" encoding="utf-8"?>
<externalLink xmlns="http://schemas.openxmlformats.org/spreadsheetml/2006/main">
  <externalBook xmlns:r="http://schemas.openxmlformats.org/officeDocument/2006/relationships" r:id="rId1">
    <sheetNames>
      <sheetName val="Assumptions"/>
      <sheetName val="Financials"/>
      <sheetName val="Player breakeven"/>
      <sheetName val="Revenue sensitivity"/>
      <sheetName val="Player mix"/>
      <sheetName val="Poker marketing"/>
      <sheetName val="Sensitivity simulation"/>
      <sheetName val="Rebate"/>
      <sheetName val="Club setup"/>
      <sheetName val="Sportsbook YTD"/>
      <sheetName val="MansionBizPlan1"/>
      <sheetName val="MansionBizPlan"/>
      <sheetName val="MansionBizPlanOld"/>
      <sheetName val="Margin Analysi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40.xml><?xml version="1.0" encoding="utf-8"?>
<externalLink xmlns="http://schemas.openxmlformats.org/spreadsheetml/2006/main">
  <externalBook xmlns:r="http://schemas.openxmlformats.org/officeDocument/2006/relationships" r:id="rId1">
    <sheetNames>
      <sheetName val="data (2)"/>
      <sheetName val="DATA"/>
      <sheetName val="JANUARI"/>
      <sheetName val="FEBRUARI"/>
      <sheetName val="MARET"/>
      <sheetName val="APRIL"/>
      <sheetName val="MEI"/>
      <sheetName val="JUNI"/>
      <sheetName val="JULI"/>
      <sheetName val="AGUSTUS"/>
      <sheetName val="SEPTEMBER"/>
      <sheetName val="OKTOBER"/>
      <sheetName val="NOPEMBER"/>
      <sheetName val="DESEMBER"/>
      <sheetName val="SPT MASA"/>
      <sheetName val="SSP (5)"/>
      <sheetName val="REKAP BULANAN"/>
      <sheetName val="EVALUASI"/>
      <sheetName val="21-A"/>
      <sheetName val="data-21-A"/>
      <sheetName val="21-A12"/>
      <sheetName val="Ex-Rate"/>
      <sheetName val="2002"/>
      <sheetName val="Journal Template"/>
      <sheetName val="tabel"/>
      <sheetName val="Permanent info"/>
      <sheetName val="data _2_"/>
      <sheetName val="TBM"/>
      <sheetName val="Macro5"/>
      <sheetName val="Links"/>
      <sheetName val="L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41.xml><?xml version="1.0" encoding="utf-8"?>
<externalLink xmlns="http://schemas.openxmlformats.org/spreadsheetml/2006/main">
  <externalBook xmlns:r="http://schemas.openxmlformats.org/officeDocument/2006/relationships" r:id="rId1">
    <sheetNames>
      <sheetName val="TB"/>
      <sheetName val="Bank Rec"/>
      <sheetName val="Op HU"/>
      <sheetName val="1001 Op"/>
      <sheetName val="1002 Cap"/>
      <sheetName val="BNI HU"/>
      <sheetName val="1003 BNI"/>
      <sheetName val="1005 Amro"/>
      <sheetName val="1007 Kas"/>
      <sheetName val="1009 VICO"/>
      <sheetName val="1102 PU"/>
      <sheetName val="JM"/>
      <sheetName val="FA"/>
      <sheetName val="IC"/>
      <sheetName val="IC kurs"/>
      <sheetName val="Permanent info"/>
      <sheetName val="9712"/>
      <sheetName val="data (2)"/>
      <sheetName val="Con"/>
      <sheetName val="BARSdec05"/>
      <sheetName val="Ex-Rate"/>
      <sheetName val="PARAM"/>
      <sheetName val="FSA"/>
      <sheetName val="Assumptions"/>
      <sheetName val="best"/>
      <sheetName val="department"/>
      <sheetName val="Marshal"/>
      <sheetName val="summary-1"/>
      <sheetName val="GeneralInfo"/>
      <sheetName val="23000-24990old"/>
      <sheetName val="LLL10"/>
      <sheetName val="Journal"/>
      <sheetName val="BONUS"/>
      <sheetName val="Profit&amp;Loss"/>
      <sheetName val="Macro5"/>
      <sheetName val="Links"/>
      <sheetName val="Receivable"/>
      <sheetName val="Print AR"/>
      <sheetName val="BALANCE"/>
      <sheetName val="Bank_Rec"/>
      <sheetName val="Op_HU"/>
      <sheetName val="1001_Op"/>
      <sheetName val="1002_Cap"/>
      <sheetName val="BNI_HU"/>
      <sheetName val="1003_BNI"/>
      <sheetName val="1005_Amro"/>
      <sheetName val="1007_Kas"/>
      <sheetName val="1009_VICO"/>
      <sheetName val="1102_PU"/>
      <sheetName val="IC_kurs"/>
      <sheetName val="Permanent_info"/>
      <sheetName val="data_(2)"/>
      <sheetName val="Print_AR"/>
      <sheetName val="TO"/>
      <sheetName val="DH_RI_SI Exceptions"/>
      <sheetName val="Type"/>
      <sheetName val="master"/>
      <sheetName val="BSPL (MCASH)"/>
      <sheetName val="(NOTES)M-CASH"/>
      <sheetName val="Selling Agent"/>
      <sheetName val="BSPL (SRP)"/>
      <sheetName val="Pembelian"/>
      <sheetName val="PIUTANG USAHA"/>
      <sheetName val="PIUTANG LAIN-LAIN"/>
      <sheetName val="UANG MUKA"/>
      <sheetName val="BIAYA DIBAYAR DIMUKA"/>
      <sheetName val="2019"/>
      <sheetName val="Slide persentasi"/>
      <sheetName val="Surprise-TB 2018-UPDATE"/>
      <sheetName val="Surprise TB 2017"/>
      <sheetName val="Mapping"/>
      <sheetName val="KAS&amp;SETARA"/>
      <sheetName val="SUMMARY ASET TETAP"/>
      <sheetName val="ASET TETAP"/>
      <sheetName val="Uang Muka Pelangan"/>
      <sheetName val="ASET LAIN2"/>
      <sheetName val="Hutang Lain Lain"/>
      <sheetName val="HUTANG USAHA"/>
      <sheetName val="BIAYA YMSH HRS DIBAYAR"/>
      <sheetName val="PAJAK"/>
      <sheetName val="PPH21"/>
      <sheetName val="PPH23"/>
      <sheetName val="Sheet2"/>
      <sheetName val="PPH26"/>
      <sheetName val="PPN"/>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142.xml><?xml version="1.0" encoding="utf-8"?>
<externalLink xmlns="http://schemas.openxmlformats.org/spreadsheetml/2006/main">
  <externalBook xmlns:r="http://schemas.openxmlformats.org/officeDocument/2006/relationships" r:id="rId1">
    <sheetNames>
      <sheetName val="GeneralInfo"/>
      <sheetName val="Marshal"/>
      <sheetName val="data wp"/>
      <sheetName val="cover"/>
      <sheetName val="Depr 2001"/>
      <sheetName val="Lampiran"/>
      <sheetName val="PPh 25"/>
      <sheetName val="PPh 22"/>
      <sheetName val="PPh 23"/>
      <sheetName val="1771"/>
      <sheetName val="1771.2"/>
      <sheetName val="1771-I"/>
      <sheetName val="1771-II"/>
      <sheetName val="1771-III"/>
      <sheetName val="1771-IV"/>
      <sheetName val="1771-V"/>
      <sheetName val="1771-VI"/>
      <sheetName val="1771 (E)"/>
      <sheetName val="1771.2 (E)"/>
      <sheetName val="1771-I (E)"/>
      <sheetName val="1771-II (E)"/>
      <sheetName val="1771-III (E)"/>
      <sheetName val="1771-IV (E)"/>
      <sheetName val="1771-V (E)"/>
      <sheetName val="1771-VI (E)"/>
      <sheetName val="1771-Y"/>
      <sheetName val="TB"/>
      <sheetName val="Permanent info"/>
      <sheetName val="Update"/>
      <sheetName val="BARSdec05"/>
      <sheetName val="BONUS"/>
      <sheetName val="MASTER"/>
      <sheetName val="Receivable"/>
      <sheetName val="Print AR"/>
      <sheetName val="data_wp"/>
      <sheetName val="Depr_2001"/>
      <sheetName val="PPh_25"/>
      <sheetName val="PPh_22"/>
      <sheetName val="PPh_23"/>
      <sheetName val="1771_2"/>
      <sheetName val="1771_(E)"/>
      <sheetName val="1771_2_(E)"/>
      <sheetName val="1771-I_(E)"/>
      <sheetName val="1771-II_(E)"/>
      <sheetName val="1771-III_(E)"/>
      <sheetName val="1771-IV_(E)"/>
      <sheetName val="1771-V_(E)"/>
      <sheetName val="1771-VI_(E)"/>
      <sheetName val="Permanent_info"/>
      <sheetName val="Print_AR"/>
      <sheetName val="Ex-Rate"/>
      <sheetName val="BSliRp"/>
      <sheetName val="Macro5"/>
      <sheetName val="Month"/>
      <sheetName val="Links"/>
      <sheetName val="CITR 2001-eyecorp"/>
      <sheetName val="data (2)"/>
      <sheetName val="MONTHLY PROJ GP - MAY 2004"/>
      <sheetName val="Lead"/>
      <sheetName val="Opening"/>
      <sheetName val="Properties"/>
      <sheetName val="Other charges (income)"/>
      <sheetName val="Con"/>
      <sheetName val="monthly"/>
      <sheetName val="recaploan_mop,cop,eop,loan_des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43.xml><?xml version="1.0" encoding="utf-8"?>
<externalLink xmlns="http://schemas.openxmlformats.org/spreadsheetml/2006/main">
  <externalBook xmlns:r="http://schemas.openxmlformats.org/officeDocument/2006/relationships" r:id="rId1">
    <sheetNames>
      <sheetName val="Chart1"/>
      <sheetName val="Chart2"/>
      <sheetName val="total cost"/>
      <sheetName val="base"/>
      <sheetName val="SUMMARY"/>
      <sheetName val="100"/>
      <sheetName val="110"/>
      <sheetName val="130"/>
      <sheetName val="135"/>
      <sheetName val="136"/>
      <sheetName val="140"/>
      <sheetName val="145"/>
      <sheetName val="146"/>
      <sheetName val="150"/>
      <sheetName val="160"/>
      <sheetName val="165"/>
      <sheetName val="175"/>
      <sheetName val="180"/>
      <sheetName val="Marshal"/>
      <sheetName val="ledger02"/>
      <sheetName val="GeneralInfo"/>
      <sheetName val="Orders"/>
      <sheetName val="TB"/>
      <sheetName val="MTD_Flash_Report"/>
      <sheetName val="Power"/>
      <sheetName val="MSC Product Characteristics"/>
      <sheetName val="Monat"/>
      <sheetName val="MSC-L5"/>
      <sheetName val="Control"/>
      <sheetName val="AN_EL(16.0)"/>
      <sheetName val="MASTER"/>
      <sheetName val="Trial"/>
      <sheetName val="input sheet"/>
      <sheetName val="monthly"/>
      <sheetName val="LIST 99"/>
      <sheetName val="70 China (actual incl Optimor)"/>
      <sheetName val="STOCKHAM TAX DATA_RAW"/>
      <sheetName val="CVR"/>
      <sheetName val="DFR CT"/>
      <sheetName val="BTS-L4-L5-1C"/>
      <sheetName val="GM ANALYSIS 2001"/>
      <sheetName val="KAS $"/>
      <sheetName val="Macro5"/>
      <sheetName val="Table Array"/>
      <sheetName val="Permanent info"/>
      <sheetName val="BSliRp"/>
      <sheetName val="Input"/>
      <sheetName val="INDEX"/>
      <sheetName val="Instr + GQL ORM"/>
      <sheetName val="total_cost"/>
      <sheetName val="Ex-Rate"/>
      <sheetName val="FE_1770_P1"/>
      <sheetName val="NAP"/>
      <sheetName val="IS"/>
      <sheetName val="fiscal depr(E)"/>
      <sheetName val="TAX SUMMARY"/>
      <sheetName val="WMSO.3"/>
      <sheetName val="WMSO.7"/>
      <sheetName val="WMSO.1"/>
      <sheetName val="PL"/>
      <sheetName val="Cover - Flash"/>
      <sheetName val="Parameter"/>
      <sheetName val="MSC_Product_Characteristics"/>
      <sheetName val="70_China_(actual_incl_Optimor)"/>
      <sheetName val="DFR_CT"/>
      <sheetName val="STOCKHAM_TAX_DATA_RAW"/>
      <sheetName val="AN_EL(16_0)"/>
      <sheetName val="input_sheet"/>
      <sheetName val="Permanent_info"/>
      <sheetName val="GM_ANALYSIS_2001"/>
      <sheetName val="KAS_$"/>
      <sheetName val="Table_Array"/>
      <sheetName val="Ex_Rate"/>
      <sheetName val="cov"/>
      <sheetName val="data (2)"/>
      <sheetName val="DATA"/>
      <sheetName val="LOOKUP"/>
      <sheetName val="AccountChart"/>
      <sheetName val="11-12"/>
      <sheetName val="Day"/>
      <sheetName val="RATE"/>
      <sheetName val="Sheet2"/>
      <sheetName val="KRM Cashflows by mth"/>
      <sheetName val="F1771-IV"/>
      <sheetName val="F1771-V"/>
      <sheetName val="2-asi-00"/>
      <sheetName val="Sheet1"/>
      <sheetName val="0220"/>
      <sheetName val="CA"/>
      <sheetName val="Sales - Ind. Life"/>
      <sheetName val="Type"/>
      <sheetName val="OpsHighlite"/>
      <sheetName val="NCastalone"/>
      <sheetName val="DIST"/>
      <sheetName val="JAN 2001"/>
      <sheetName val="total_cost1"/>
      <sheetName val="70_China_(actual_incl_Optimor)1"/>
      <sheetName val="DFR_CT1"/>
      <sheetName val="STOCKHAM_TAX_DATA_RAW1"/>
      <sheetName val="AN_EL(16_0)1"/>
      <sheetName val="MSC_Product_Characteristics1"/>
      <sheetName val="input_sheet1"/>
      <sheetName val="Permanent_info1"/>
      <sheetName val="GM_ANALYSIS_20011"/>
      <sheetName val="KAS_$1"/>
      <sheetName val="Table_Array1"/>
      <sheetName val="TAX_SUMMARY"/>
      <sheetName val="LIST_99"/>
      <sheetName val="Instr_+_GQL_ORM"/>
      <sheetName val="fiscal_depr(E)"/>
      <sheetName val="WMSO_3"/>
      <sheetName val="WMSO_7"/>
      <sheetName val="WMSO_1"/>
      <sheetName val="Cover_-_Flash"/>
      <sheetName val="PEMAKAIAN PAKAN &amp; OBAT"/>
      <sheetName val="data_(2)"/>
      <sheetName val="M"/>
      <sheetName val="Konstanta"/>
      <sheetName val="d_com"/>
      <sheetName val="LBR-LBRN"/>
      <sheetName val="Opening"/>
      <sheetName val="TAX LIST"/>
      <sheetName val="MPO Shit Rota"/>
      <sheetName val="All_Table"/>
      <sheetName val="Metals"/>
      <sheetName val="MONTHLY PROJ GP - MAY 2004"/>
      <sheetName val="MBOPEX09 YTD"/>
      <sheetName val="BTR"/>
      <sheetName val="BGR"/>
      <sheetName val="BKS"/>
      <sheetName val="TIRE DIVISION"/>
      <sheetName val="ocean voyage"/>
      <sheetName val="Links"/>
      <sheetName val="Lead"/>
      <sheetName val="Detail_FA"/>
      <sheetName val="TaxDat"/>
      <sheetName val="Sheet5"/>
      <sheetName val="Irregular Income"/>
      <sheetName val="FE-1770.P1"/>
      <sheetName val="Revenue"/>
      <sheetName val="Lookup Lists"/>
      <sheetName val="CCSC"/>
      <sheetName val="Movements"/>
      <sheetName val="StockCodes"/>
      <sheetName val="Asset Verification"/>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144.xml><?xml version="1.0" encoding="utf-8"?>
<externalLink xmlns="http://schemas.openxmlformats.org/spreadsheetml/2006/main">
  <externalBook xmlns:r="http://schemas.openxmlformats.org/officeDocument/2006/relationships" r:id="rId1">
    <sheetNames>
      <sheetName val="GeneralInfo"/>
      <sheetName val="Marshal"/>
      <sheetName val="Other expense"/>
      <sheetName val="Lampiran"/>
      <sheetName val="Cover"/>
      <sheetName val="Attachments"/>
      <sheetName val="FA Addition"/>
      <sheetName val="FA Fiscal vs Comm"/>
      <sheetName val="Depr"/>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Irregular Income"/>
      <sheetName val="FE-1770.P1"/>
      <sheetName val="Lead Schedule"/>
      <sheetName val="A"/>
      <sheetName val="Receivable"/>
      <sheetName val="Print AR"/>
      <sheetName val="POMALAA"/>
      <sheetName val="KONSOL SUBS"/>
      <sheetName val="Other_expense"/>
      <sheetName val="FA_Addition"/>
      <sheetName val="FA_Fiscal_vs_Comm"/>
      <sheetName val="FI-1771_P1"/>
      <sheetName val="FE-1771_P1"/>
      <sheetName val="FI-1771_P2"/>
      <sheetName val="FE-1771_P2"/>
      <sheetName val="Lead_Schedule"/>
      <sheetName val="Print_AR"/>
      <sheetName val="KONSOL_SUBS"/>
      <sheetName val="P&amp;L98"/>
      <sheetName val="2-asi-00"/>
      <sheetName val="FG-chart"/>
      <sheetName val="WBS2"/>
      <sheetName val="WBS1"/>
      <sheetName val="Sheet1"/>
      <sheetName val="NOMENCLATURE"/>
      <sheetName val="COEF"/>
      <sheetName val="(Global Parameters)"/>
      <sheetName val="Family"/>
      <sheetName val="April"/>
      <sheetName val="Biaya Departemen"/>
      <sheetName val="kode"/>
      <sheetName val="CODE"/>
      <sheetName val="F1771-IV"/>
      <sheetName val="F1771-V"/>
      <sheetName val="ged"/>
      <sheetName val="tb-mar"/>
      <sheetName val="Ex-Rate"/>
      <sheetName val="JAN 2001"/>
      <sheetName val="Data"/>
      <sheetName val="Acc"/>
      <sheetName val="Ex_Rate"/>
      <sheetName val="K.3 Addition"/>
      <sheetName val="2OP-CT"/>
      <sheetName val="1FIX"/>
      <sheetName val="HD"/>
      <sheetName val="1EQU"/>
      <sheetName val="HDF"/>
      <sheetName val="Info"/>
      <sheetName val="Menu"/>
      <sheetName val="RD"/>
      <sheetName val="Calculation"/>
      <sheetName val="SQL"/>
      <sheetName val="fiscal depr(E)"/>
      <sheetName val="Book Depn_RTGC"/>
      <sheetName val="SALDO"/>
      <sheetName val="Production Cost"/>
      <sheetName val="Depreciation"/>
      <sheetName val="KOR"/>
      <sheetName val="Tables"/>
      <sheetName val="unpai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145.xml><?xml version="1.0" encoding="utf-8"?>
<externalLink xmlns="http://schemas.openxmlformats.org/spreadsheetml/2006/main">
  <externalBook xmlns:r="http://schemas.openxmlformats.org/officeDocument/2006/relationships" r:id="rId1">
    <sheetNames>
      <sheetName val="Permanent info"/>
      <sheetName val="data (2)"/>
    </sheetNames>
    <sheetDataSet>
      <sheetData sheetId="0"/>
      <sheetData sheetId="1" refreshError="1"/>
    </sheetDataSet>
  </externalBook>
</externalLink>
</file>

<file path=xl/externalLinks/externalLink146.xml><?xml version="1.0" encoding="utf-8"?>
<externalLink xmlns="http://schemas.openxmlformats.org/spreadsheetml/2006/main">
  <externalBook xmlns:r="http://schemas.openxmlformats.org/officeDocument/2006/relationships" r:id="rId1">
    <sheetNames>
      <sheetName val="Interface"/>
      <sheetName val="s_annual_fsjun03"/>
      <sheetName val="s_annual_1"/>
      <sheetName val="s_annual_2"/>
      <sheetName val="s_annual_3"/>
      <sheetName val="commissioners"/>
      <sheetName val="d_com"/>
      <sheetName val="detail"/>
      <sheetName val="expo"/>
      <sheetName val="Avg spread"/>
      <sheetName val="NII"/>
      <sheetName val="exp_deducted"/>
      <sheetName val="roe"/>
      <sheetName val="pfm"/>
      <sheetName val="App 2"/>
      <sheetName val="App 3"/>
      <sheetName val="avg_rate"/>
      <sheetName val="Form A-Input-Current"/>
      <sheetName val="Permanent info"/>
      <sheetName val="VAT out"/>
      <sheetName val="NEGARA"/>
      <sheetName val="GeneralInfo"/>
      <sheetName val="master"/>
      <sheetName val="bs"/>
      <sheetName val="neraca okt"/>
      <sheetName val="NERACA JUL"/>
      <sheetName val="Type"/>
      <sheetName val="Marshal"/>
      <sheetName val="Ex-Rate"/>
      <sheetName val="NAP"/>
      <sheetName val="2-asi-00"/>
      <sheetName val="FixPos"/>
      <sheetName val="ColumnList"/>
      <sheetName val="TBM"/>
      <sheetName val="SUMMARY"/>
      <sheetName val="1999"/>
      <sheetName val="Interim --&gt; Top"/>
      <sheetName val="Achv. Appraisal"/>
      <sheetName val="ROSS LIST"/>
      <sheetName val="TAX SUMMARY"/>
      <sheetName val="Avg_spread"/>
      <sheetName val="App_2"/>
      <sheetName val="App_3"/>
      <sheetName val="Form_A-Input-Current"/>
      <sheetName val="BIA-F"/>
      <sheetName val="94"/>
      <sheetName val="new IFS format"/>
      <sheetName val="DATA"/>
      <sheetName val="Pred Cash Flow Des 03"/>
      <sheetName val="SAles-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47.xml><?xml version="1.0" encoding="utf-8"?>
<externalLink xmlns="http://schemas.openxmlformats.org/spreadsheetml/2006/main">
  <externalBook xmlns:r="http://schemas.openxmlformats.org/officeDocument/2006/relationships" r:id="rId1">
    <sheetNames>
      <sheetName val="Permanent info"/>
      <sheetName val="Marshal 2"/>
      <sheetName val="ATTACHMENT"/>
      <sheetName val="Lampiran "/>
      <sheetName val="F1771"/>
      <sheetName val="F1771-I"/>
      <sheetName val="F1771-II"/>
      <sheetName val="F1771-III"/>
      <sheetName val="F1771-IV"/>
      <sheetName val="F!771-V"/>
      <sheetName val="1771-VI"/>
      <sheetName val="Sheet4"/>
      <sheetName val="SChDepr"/>
      <sheetName val="rINGKASANdEPRESIASI"/>
      <sheetName val="Nov"/>
      <sheetName val="TBM"/>
      <sheetName val="MAR_REC"/>
      <sheetName val="new IFS format"/>
      <sheetName val="Marshal"/>
      <sheetName val="VAT out"/>
      <sheetName val="GeneralInfo"/>
      <sheetName val="d_com"/>
      <sheetName val="Account"/>
      <sheetName val="Olah"/>
      <sheetName val="File references"/>
      <sheetName val="Main table"/>
      <sheetName val="DATA01-08-2004"/>
      <sheetName val="Ex-Rate"/>
      <sheetName val="NAP"/>
      <sheetName val="data (2)"/>
      <sheetName val="Jul-97"/>
      <sheetName val="Sheet1"/>
      <sheetName val="DCF SD JUNI 04"/>
      <sheetName val="Total"/>
      <sheetName val="DCF"/>
      <sheetName val="BankHolidays"/>
      <sheetName val="Ranges"/>
      <sheetName val="SAA"/>
      <sheetName val="1999"/>
      <sheetName val="BIA-F"/>
      <sheetName val="Marshal -1"/>
      <sheetName val="SUMMARY NDE"/>
      <sheetName val="Detail PNL $"/>
      <sheetName val="Permanent_info"/>
      <sheetName val="Marshal_2"/>
      <sheetName val="Lampiran_"/>
      <sheetName val="Con"/>
      <sheetName val="monthly"/>
      <sheetName val="TB"/>
      <sheetName val="Daftar Customer"/>
      <sheetName val="tabel"/>
      <sheetName val="Identitas"/>
      <sheetName val="data wp"/>
      <sheetName val="Sheet3"/>
      <sheetName val="Notes"/>
      <sheetName val="BTS-L4-L5-1C"/>
      <sheetName val="SE-C"/>
      <sheetName val="Option1"/>
      <sheetName val="ledger02"/>
      <sheetName val="Operation 1206-0107"/>
      <sheetName val="Maintenance 1206-0107"/>
      <sheetName val="Irregular Income"/>
      <sheetName val="GL"/>
      <sheetName val="FE-1770.P1"/>
      <sheetName val="Price &amp; Cost"/>
      <sheetName val="finance cost and fees"/>
      <sheetName val="pinjaman ke CFA"/>
      <sheetName val="cashflow"/>
      <sheetName val="Calc. Overview"/>
      <sheetName val="DATA"/>
      <sheetName val="Contractual Terms(1)"/>
      <sheetName val="Oct 99"/>
      <sheetName val="Angka"/>
      <sheetName val="POMALAA"/>
      <sheetName val="FA FISKAL"/>
      <sheetName val="NERACA JUL"/>
      <sheetName val="Data Client"/>
      <sheetName val="PTCI Alyui Bay Exp -  2004 (Rp)"/>
      <sheetName val="FKT_PJK"/>
      <sheetName val="new_IFS_format"/>
      <sheetName val="VAT_out"/>
      <sheetName val="Main_table"/>
      <sheetName val="data_(2)"/>
      <sheetName val="Detail_PNL_$"/>
      <sheetName val="Coa"/>
      <sheetName val="CAJE"/>
      <sheetName val="tabel nilai"/>
      <sheetName val="DIRECT COST"/>
      <sheetName val="Actuals Actuals 501"/>
      <sheetName val="APPart"/>
      <sheetName val="ARBkL"/>
      <sheetName val="TotalBi"/>
      <sheetName val="BiSales"/>
      <sheetName val="BiPart"/>
      <sheetName val="BiServis"/>
      <sheetName val="BiAdm"/>
      <sheetName val="rs"/>
      <sheetName val="AUDIT SPK"/>
      <sheetName val="Budget"/>
      <sheetName val="Trad"/>
      <sheetName val="Summary"/>
      <sheetName val="Credit-22"/>
      <sheetName val="TRF 150"/>
      <sheetName val="kepmenaker150"/>
      <sheetName val="Factors"/>
      <sheetName val="Var"/>
      <sheetName val="Sheet1 (3)"/>
      <sheetName val="Training"/>
      <sheetName val="output"/>
      <sheetName val="cov"/>
      <sheetName val="BS-after AJE"/>
      <sheetName val="Permanent_info1"/>
      <sheetName val="Marshal_21"/>
      <sheetName val="Lampiran_1"/>
      <sheetName val="Daftar_Customer"/>
      <sheetName val="Calc__Overview"/>
      <sheetName val="Marshal_-1"/>
      <sheetName val="Data_Client"/>
      <sheetName val="SUMMARY_NDE"/>
      <sheetName val="data_wp"/>
      <sheetName val="Operation_1206-0107"/>
      <sheetName val="Maintenance_1206-0107"/>
      <sheetName val="Irregular_Income"/>
      <sheetName val="FE-1770_P1"/>
      <sheetName val="Price_&amp;_Cost"/>
      <sheetName val="finance_cost_and_fees"/>
      <sheetName val="pinjaman_ke_CFA"/>
      <sheetName val="TRF_150"/>
      <sheetName val="dft bns"/>
      <sheetName val="Market Positioning"/>
      <sheetName val="N.Assumptions"/>
      <sheetName val="P.Assumptions"/>
      <sheetName val="WACC (Intl)"/>
      <sheetName val="Permanent_info2"/>
      <sheetName val="Marshal_22"/>
      <sheetName val="Lampiran_2"/>
      <sheetName val="new_IFS_format1"/>
      <sheetName val="VAT_out1"/>
      <sheetName val="Main_table1"/>
      <sheetName val="data_(2)1"/>
      <sheetName val="Detail_PNL_$1"/>
      <sheetName val="Daftar_Customer1"/>
      <sheetName val="PTCI_Alyui_Bay_Exp_-__2004_(Rp)"/>
      <sheetName val="Data_Client1"/>
      <sheetName val="Marshal_-11"/>
      <sheetName val="SUMMARY_NDE1"/>
      <sheetName val="data_wp1"/>
      <sheetName val="Operation_1206-01071"/>
      <sheetName val="Maintenance_1206-01071"/>
      <sheetName val="Irregular_Income1"/>
      <sheetName val="FE-1770_P11"/>
      <sheetName val="Price_&amp;_Cost1"/>
      <sheetName val="finance_cost_and_fees1"/>
      <sheetName val="pinjaman_ke_CFA1"/>
      <sheetName val="Calc__Overview1"/>
      <sheetName val="tabel_nilai"/>
      <sheetName val="DIRECT_COST"/>
      <sheetName val="Actuals_Actuals_501"/>
      <sheetName val="AUDIT_SPK"/>
      <sheetName val="Oct_99"/>
      <sheetName val="FA_FISKAL"/>
      <sheetName val="TRF_1501"/>
      <sheetName val="Sheet1_(3)"/>
      <sheetName val="BS-after_AJE"/>
      <sheetName val="File_references"/>
      <sheetName val="NERACA_JUL"/>
      <sheetName val="Contractual_Terms(1)"/>
      <sheetName val="dft_bns"/>
      <sheetName val="Market_Positioning"/>
      <sheetName val="N_Assumptions"/>
      <sheetName val="P_Assumptions"/>
      <sheetName val="WACC_(Intl)"/>
      <sheetName val="sepdua"/>
      <sheetName val="cons_workpapers"/>
      <sheetName val="IS"/>
      <sheetName val="Interdata"/>
      <sheetName val="Kontrol"/>
      <sheetName val="Permanent_info3"/>
      <sheetName val="Marshal_23"/>
      <sheetName val="Lampiran_3"/>
      <sheetName val="new_IFS_format2"/>
      <sheetName val="VAT_out2"/>
      <sheetName val="Main_table2"/>
      <sheetName val="data_(2)2"/>
      <sheetName val="Detail_PNL_$2"/>
      <sheetName val="Daftar_Customer2"/>
      <sheetName val="PTCI_Alyui_Bay_Exp_-__2004_(Rp1"/>
      <sheetName val="Marshal_-12"/>
      <sheetName val="SUMMARY_NDE2"/>
      <sheetName val="Calc__Overview2"/>
      <sheetName val="data_wp2"/>
      <sheetName val="Operation_1206-01072"/>
      <sheetName val="Maintenance_1206-01072"/>
      <sheetName val="Irregular_Income2"/>
      <sheetName val="FE-1770_P12"/>
      <sheetName val="Price_&amp;_Cost2"/>
      <sheetName val="finance_cost_and_fees2"/>
      <sheetName val="pinjaman_ke_CFA2"/>
      <sheetName val="Data_Client2"/>
      <sheetName val="tabel_nilai1"/>
      <sheetName val="DIRECT_COST1"/>
      <sheetName val="Actuals_Actuals_5011"/>
      <sheetName val="AUDIT_SPK1"/>
      <sheetName val="Oct_991"/>
      <sheetName val="FA_FISKAL1"/>
      <sheetName val="TRF_1502"/>
      <sheetName val="BS-after_AJE1"/>
      <sheetName val="Sheet1_(3)1"/>
      <sheetName val="File_references1"/>
      <sheetName val="NERACA_JUL1"/>
      <sheetName val="Contractual_Terms(1)1"/>
      <sheetName val="dft_bns1"/>
      <sheetName val="Market_Positioning1"/>
      <sheetName val="N_Assumptions1"/>
      <sheetName val="P_Assumptions1"/>
      <sheetName val="WACC_(Intl)1"/>
      <sheetName val="Biaya"/>
      <sheetName val="GEN EXP JANUARY"/>
      <sheetName val="Sheet2"/>
      <sheetName val="PAJE-2007"/>
      <sheetName val="Account Payable"/>
      <sheetName val="Revenue _10_"/>
      <sheetName val="COGS"/>
      <sheetName val="Ist"/>
      <sheetName val="Parameter"/>
      <sheetName val="NIOF"/>
      <sheetName val="EX RATE"/>
      <sheetName val="note"/>
      <sheetName val="FO"/>
      <sheetName val="Income Statement"/>
      <sheetName val="ocean voyage"/>
      <sheetName val="SheetGMP"/>
      <sheetName val="SheetGMT"/>
      <sheetName val="master"/>
      <sheetName val="L2"/>
      <sheetName val="POTO MAC"/>
      <sheetName val="LabData203_204"/>
      <sheetName val="Table Array"/>
      <sheetName val="K2-FA"/>
      <sheetName val="ROSS LIST"/>
      <sheetName val="pm"/>
      <sheetName val="Ex_Rate"/>
      <sheetName val="NH-Badan"/>
      <sheetName val="B1"/>
      <sheetName val="BTR"/>
      <sheetName val="BGR"/>
      <sheetName val="BKS"/>
      <sheetName val="C1 NOV"/>
      <sheetName val="Detail_FA"/>
      <sheetName val="SCORE_RC_Code"/>
      <sheetName val="Fiscal Cal"/>
      <sheetName val="OPNAME BAD STOCK"/>
      <sheetName val="nop"/>
      <sheetName val="Lead"/>
      <sheetName val="N2.2"/>
      <sheetName val="DATATRANS"/>
      <sheetName val="Pg7.4"/>
      <sheetName val="Pg2"/>
      <sheetName val="VALIDASI"/>
      <sheetName val="Fiscal_Cal"/>
      <sheetName val="Table_Array"/>
      <sheetName val="Bank"/>
      <sheetName val="Input"/>
      <sheetName val="Financials"/>
      <sheetName val="B"/>
      <sheetName val="PConsCS"/>
      <sheetName val="dia-in"/>
      <sheetName val="COSTCODE"/>
      <sheetName val="Ikhtisar"/>
      <sheetName val="oblig Trad&amp;AFS"/>
      <sheetName val="COGM"/>
      <sheetName val="CGS"/>
      <sheetName val="tindak lanj"/>
      <sheetName val="Proposed 2003 Salary Range"/>
      <sheetName val="Adjustment"/>
      <sheetName val="Travel"/>
      <sheetName val="DAILY"/>
      <sheetName val="Information"/>
      <sheetName val="FE_1770_P1"/>
      <sheetName val="Feuil1"/>
      <sheetName val="PEGAWAI"/>
      <sheetName val="Links"/>
      <sheetName val="Macro5"/>
      <sheetName val="cal2"/>
      <sheetName val="00 received in 01"/>
      <sheetName val="Per GL J a n"/>
      <sheetName val="Template "/>
      <sheetName val="General Info"/>
      <sheetName val="MULTIPERIOD RETURNS"/>
      <sheetName val="Party_Id"/>
      <sheetName val="Rekap"/>
      <sheetName val="neraca okt"/>
      <sheetName val="AFTER AUDIT 2000"/>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Set>
  </externalBook>
</externalLink>
</file>

<file path=xl/externalLinks/externalLink148.xml><?xml version="1.0" encoding="utf-8"?>
<externalLink xmlns="http://schemas.openxmlformats.org/spreadsheetml/2006/main">
  <externalBook xmlns:r="http://schemas.openxmlformats.org/officeDocument/2006/relationships" r:id="rId1">
    <sheetNames>
      <sheetName val="GeneralInfo"/>
      <sheetName val="FI-1771$.P1"/>
      <sheetName val="FI-1771$.P2"/>
      <sheetName val="FI-1771-I$"/>
      <sheetName val="FI-1771-II$"/>
      <sheetName val="FI-1771-III$"/>
      <sheetName val="FI-1771-IV"/>
      <sheetName val="FI-1771-V"/>
      <sheetName val="FI-1771-VI $"/>
      <sheetName val="Marshal"/>
      <sheetName val="Sheet5"/>
      <sheetName val="Sheet4"/>
      <sheetName val="Sheet3"/>
      <sheetName val="Sheet2"/>
      <sheetName val="Sheet1"/>
      <sheetName val="FE-1771-I$"/>
      <sheetName val="FE-1771$.P2"/>
      <sheetName val="FE-1771$.P1"/>
      <sheetName val="FE-1771-II$"/>
      <sheetName val="FE-1771-III$"/>
      <sheetName val="FE-1771-IV"/>
      <sheetName val="FE-1771-V"/>
      <sheetName val="FE-1771-VI$"/>
      <sheetName val="Permanent info"/>
      <sheetName val="FE_1771_._1"/>
      <sheetName val="FE_1771__P1"/>
      <sheetName val="GL"/>
      <sheetName val="panther"/>
      <sheetName val="Receiv-liabil"/>
      <sheetName val="asset"/>
      <sheetName val="Journal"/>
      <sheetName val="B7"/>
      <sheetName val="Detail"/>
      <sheetName val="Summary"/>
      <sheetName val="A Grade Hiten - Local"/>
      <sheetName val="ADD-DISP-OTHER"/>
      <sheetName val="Pg7.4"/>
      <sheetName val="Pg2"/>
      <sheetName val="Rfrce"/>
      <sheetName val="Bukti Potong"/>
      <sheetName val="Item Breakdown"/>
      <sheetName val="IS"/>
      <sheetName val="cov"/>
      <sheetName val="Option1"/>
      <sheetName val="Ex-Rate"/>
      <sheetName val="K2-FA"/>
      <sheetName val="FE_1771___1"/>
      <sheetName val="Entry  HTM"/>
      <sheetName val="ESG local"/>
      <sheetName val="FS"/>
      <sheetName val="Sheet2 (2)"/>
      <sheetName val="Altman Z Score"/>
      <sheetName val="Finl summ"/>
      <sheetName val="d_com"/>
      <sheetName val="PROD06"/>
      <sheetName val="laporan"/>
      <sheetName val="Pred Cash Flow Des 03"/>
      <sheetName val="Penjualan"/>
      <sheetName val="Trad"/>
      <sheetName val="new IFS format"/>
      <sheetName val="WTB"/>
      <sheetName val="CRA-Detail"/>
      <sheetName val="TB-WP"/>
      <sheetName val="ut"/>
      <sheetName val="spt$99ind"/>
      <sheetName val="Jan"/>
      <sheetName val="RSS9801"/>
      <sheetName val="DRIVERS"/>
      <sheetName val="data_val"/>
      <sheetName val="data wp"/>
      <sheetName val="Imperial"/>
      <sheetName val="validations"/>
      <sheetName val="Dates"/>
      <sheetName val="MacPro"/>
      <sheetName val="Macro5"/>
      <sheetName val="sept 05 dd"/>
      <sheetName val="OFFEREXT"/>
      <sheetName val="Calc"/>
      <sheetName val="RATE"/>
      <sheetName val="cashflowcomp"/>
      <sheetName val="Non-Statistical Sampling Master"/>
      <sheetName val="Two Step Revenue Testing Master"/>
      <sheetName val="Global Data"/>
      <sheetName val="NAP"/>
      <sheetName val="A"/>
      <sheetName val="AMFS"/>
      <sheetName val="Total"/>
      <sheetName val="Notes 08"/>
      <sheetName val="摊销表"/>
      <sheetName val="BIA-F"/>
      <sheetName val="Master"/>
      <sheetName val="B2 (Act by Mth) Total"/>
      <sheetName val="2003 Bgt"/>
      <sheetName val="HO"/>
      <sheetName val="ARC BY Country"/>
      <sheetName val="Retail Spider"/>
      <sheetName val="Instructions"/>
      <sheetName val="???"/>
      <sheetName val="Exc. Rate"/>
      <sheetName val="FI-1771$_P1"/>
      <sheetName val="FI-1771$_P2"/>
      <sheetName val="FI-1771-VI_$"/>
      <sheetName val="FE-1771$_P2"/>
      <sheetName val="FE-1771$_P1"/>
      <sheetName val="laporan95"/>
      <sheetName val="CAR"/>
      <sheetName val="B"/>
      <sheetName val="Data"/>
      <sheetName val="NERACA JUL"/>
      <sheetName val="REPORTF"/>
      <sheetName val="TB"/>
      <sheetName val="spt$99ind.xls"/>
      <sheetName val="BW Requirement"/>
      <sheetName val="BS-after AJ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49.xml><?xml version="1.0" encoding="utf-8"?>
<externalLink xmlns="http://schemas.openxmlformats.org/spreadsheetml/2006/main">
  <externalBook xmlns:r="http://schemas.openxmlformats.org/officeDocument/2006/relationships" r:id="rId1">
    <sheetNames>
      <sheetName val="Permanent info"/>
      <sheetName val="Marshal"/>
      <sheetName val="@INA"/>
      <sheetName val="F1771"/>
      <sheetName val="F1771-I"/>
      <sheetName val="F1771-II"/>
      <sheetName val="F1771-III"/>
      <sheetName val="F1771-IV"/>
      <sheetName val="F1771-V"/>
      <sheetName val="Attachment"/>
      <sheetName val="@PPh 23 (prepaid)"/>
      <sheetName val="@lampiran"/>
      <sheetName val="@lam 5"/>
      <sheetName val="@lam-5.1"/>
      <sheetName val="@lam-5.2-Ind"/>
      <sheetName val="@Disp. FA"/>
      <sheetName val="@Ang-25"/>
      <sheetName val="@Nominatif"/>
      <sheetName val="@Fisca LN"/>
      <sheetName val="Art25 calc"/>
      <sheetName val="reconciliation"/>
      <sheetName val="Marshal -1"/>
      <sheetName val="Salary Recon"/>
      <sheetName val="Ex-Rate"/>
      <sheetName val="RATE-NEW"/>
      <sheetName val="Ford Options"/>
      <sheetName val="ADD JAN-DEC09"/>
      <sheetName val="I.4.1 (2)"/>
      <sheetName val="Penjualan"/>
      <sheetName val="PROLOSS"/>
      <sheetName val="CAFL "/>
      <sheetName val="Master"/>
      <sheetName val="TB"/>
      <sheetName val="General"/>
      <sheetName val="Permanent_info"/>
      <sheetName val="@PPh_23_(prepaid)"/>
      <sheetName val="@lam_5"/>
      <sheetName val="@lam-5_1"/>
      <sheetName val="@lam-5_2-Ind"/>
      <sheetName val="@Disp__FA"/>
      <sheetName val="@Fisca_LN"/>
      <sheetName val="Art25_calc"/>
      <sheetName val="SALDO_BD"/>
      <sheetName val="GeneralInfo"/>
      <sheetName val="FE-1771$.P1"/>
      <sheetName val="FRN"/>
      <sheetName val="bre"/>
      <sheetName val="PROD"/>
      <sheetName val="new IFS format"/>
      <sheetName val="TBM"/>
      <sheetName val="LAP-FISKAL"/>
      <sheetName val="marshall spt 1771 1998 ke satu"/>
      <sheetName val="OPNAME GOOD STOCK"/>
      <sheetName val="OPNAME SALES"/>
      <sheetName val="CIP"/>
      <sheetName val="d_com"/>
      <sheetName val="panther"/>
      <sheetName val="GL"/>
      <sheetName val="BIA-F"/>
      <sheetName val="K2-FA"/>
      <sheetName val="Valuation"/>
      <sheetName val="Sheet1"/>
      <sheetName val="TABLE"/>
      <sheetName val="CPO 16-9-TID "/>
      <sheetName val="A"/>
      <sheetName val="Opex(1)"/>
      <sheetName val="Bandung"/>
      <sheetName val="Analysis"/>
      <sheetName val="Income Statement"/>
      <sheetName val="Profile"/>
      <sheetName val="Balance Sheet"/>
      <sheetName val="Employees"/>
      <sheetName val="pl_items"/>
      <sheetName val="P&amp;L"/>
      <sheetName val="Ship"/>
      <sheetName val="_11__SEC_02"/>
      <sheetName val="STR"/>
      <sheetName val="Price"/>
      <sheetName val="Invesment"/>
      <sheetName val="Retail Spider"/>
      <sheetName val="BTR"/>
      <sheetName val="BGR"/>
      <sheetName val="BKS"/>
      <sheetName val="OPNAME BAD STOCK"/>
      <sheetName val="Lead"/>
      <sheetName val="tax-ss"/>
      <sheetName val="LR"/>
      <sheetName val="TM"/>
      <sheetName val="HTI"/>
      <sheetName val="SE-C"/>
      <sheetName val="mar01-strategy"/>
      <sheetName val="Data"/>
      <sheetName val="Tables"/>
      <sheetName val="Center"/>
      <sheetName val="Company"/>
      <sheetName val="License"/>
      <sheetName val="Account"/>
      <sheetName val="EXC-R2005"/>
      <sheetName val="Menu"/>
      <sheetName val="Prex"/>
      <sheetName val="Capex"/>
      <sheetName val="Inventory&amp;Purchases"/>
      <sheetName val="Sales GA"/>
      <sheetName val="COGS TP"/>
      <sheetName val="Opex"/>
      <sheetName val="NH-Badan"/>
      <sheetName val="SheetGMP"/>
      <sheetName val="SheetGMT"/>
      <sheetName val="Alamat"/>
      <sheetName val="Ranges"/>
      <sheetName val="ID MENADO"/>
      <sheetName val="CURRENCY C.O.A."/>
      <sheetName val="Link"/>
      <sheetName val="JAN 08"/>
      <sheetName val="Saldo Akhir"/>
      <sheetName val="Permanent_info1"/>
      <sheetName val="@PPh_23_(prepaid)1"/>
      <sheetName val="@lam_51"/>
      <sheetName val="@lam-5_11"/>
      <sheetName val="@lam-5_2-Ind1"/>
      <sheetName val="@Disp__FA1"/>
      <sheetName val="@Fisca_LN1"/>
      <sheetName val="Art25_calc1"/>
      <sheetName val="Marshal_-1"/>
      <sheetName val="Salary_Recon"/>
      <sheetName val="Ford_Options"/>
      <sheetName val="ADD_JAN-DEC09"/>
      <sheetName val="I_4_1_(2)"/>
      <sheetName val="CAFL_"/>
      <sheetName val="Saldo_Akhir"/>
      <sheetName val="Basic_Information"/>
      <sheetName val="N2.2"/>
      <sheetName val="Permanent_info2"/>
      <sheetName val="@PPh_23_(prepaid)2"/>
      <sheetName val="@lam_52"/>
      <sheetName val="@lam-5_12"/>
      <sheetName val="@lam-5_2-Ind2"/>
      <sheetName val="@Disp__FA2"/>
      <sheetName val="@Fisca_LN2"/>
      <sheetName val="Art25_calc2"/>
      <sheetName val="Marshal_-11"/>
      <sheetName val="Salary_Recon1"/>
      <sheetName val="Ford_Options1"/>
      <sheetName val="ADD_JAN-DEC091"/>
      <sheetName val="I_4_1_(2)1"/>
      <sheetName val="CAFL_1"/>
      <sheetName val="Saldo_Akhir1"/>
      <sheetName val="FE-1771$_P1"/>
      <sheetName val="new_IFS_format"/>
      <sheetName val="marshall_spt_1771_1998_ke_satu"/>
      <sheetName val="OPNAME_GOOD_STOCK"/>
      <sheetName val="OPNAME_SALES"/>
      <sheetName val="CPO_16-9-TID_"/>
      <sheetName val="Retail_Spider"/>
      <sheetName val="Income_Statement"/>
      <sheetName val="Balance_Sheet"/>
      <sheetName val="OPNAME_BAD_STOCK"/>
      <sheetName val="N2_2"/>
      <sheetName val="Permanent_info3"/>
      <sheetName val="@PPh_23_(prepaid)3"/>
      <sheetName val="@lam_53"/>
      <sheetName val="@lam-5_13"/>
      <sheetName val="@lam-5_2-Ind3"/>
      <sheetName val="@Disp__FA3"/>
      <sheetName val="@Fisca_LN3"/>
      <sheetName val="Art25_calc3"/>
      <sheetName val="Marshal_-12"/>
      <sheetName val="Salary_Recon2"/>
      <sheetName val="Ford_Options2"/>
      <sheetName val="ADD_JAN-DEC092"/>
      <sheetName val="I_4_1_(2)2"/>
      <sheetName val="CAFL_2"/>
      <sheetName val="Saldo_Akhir2"/>
      <sheetName val="FE-1771$_P11"/>
      <sheetName val="new_IFS_format1"/>
      <sheetName val="marshall_spt_1771_1998_ke_satu1"/>
      <sheetName val="OPNAME_GOOD_STOCK1"/>
      <sheetName val="OPNAME_SALES1"/>
      <sheetName val="CPO_16-9-TID_1"/>
      <sheetName val="Retail_Spider1"/>
      <sheetName val="OPNAME_BAD_STOCK1"/>
      <sheetName val="Income_Statement1"/>
      <sheetName val="Balance_Sheet1"/>
      <sheetName val="N2_21"/>
      <sheetName val="Ex Rate"/>
      <sheetName val="PROJ CASH"/>
      <sheetName val="Cover Sheet"/>
      <sheetName val="PRO"/>
      <sheetName val="Exchange Rates"/>
      <sheetName val="As"/>
      <sheetName val="load"/>
      <sheetName val="HK rates"/>
      <sheetName val="Permanent_info4"/>
      <sheetName val="@PPh_23_(prepaid)4"/>
      <sheetName val="@lam_54"/>
      <sheetName val="@lam-5_14"/>
      <sheetName val="@lam-5_2-Ind4"/>
      <sheetName val="@Disp__FA4"/>
      <sheetName val="@Fisca_LN4"/>
      <sheetName val="Art25_calc4"/>
      <sheetName val="Ford_Options3"/>
      <sheetName val="Marshal_-13"/>
      <sheetName val="Salary_Recon3"/>
      <sheetName val="ADD_JAN-DEC093"/>
      <sheetName val="I_4_1_(2)3"/>
      <sheetName val="CAFL_3"/>
      <sheetName val="FE-1771$_P12"/>
      <sheetName val="new_IFS_format2"/>
      <sheetName val="marshall_spt_1771_1998_ke_satu2"/>
      <sheetName val="OPNAME_GOOD_STOCK2"/>
      <sheetName val="OPNAME_SALES2"/>
      <sheetName val="CPO_16-9-TID_2"/>
      <sheetName val="Income_Statement2"/>
      <sheetName val="Balance_Sheet2"/>
      <sheetName val="Retail_Spider2"/>
      <sheetName val="OPNAME_BAD_STOCK2"/>
      <sheetName val="ID_MENADO"/>
      <sheetName val="CURRENCY_C_O_A_"/>
      <sheetName val="JAN_08"/>
      <sheetName val="Saldo_Akhir3"/>
      <sheetName val="N2_22"/>
      <sheetName val="Ex_Rate"/>
      <sheetName val="PROJ_CASH"/>
      <sheetName val="Cover_Sheet"/>
      <sheetName val="Exchange_Rates"/>
      <sheetName val="HK_rates"/>
      <sheetName val="MAIN"/>
      <sheetName val="SALES(영업)"/>
      <sheetName val="Calendar (2)"/>
      <sheetName val="Bgt"/>
      <sheetName val="CRA-Detail"/>
      <sheetName val="COA"/>
      <sheetName val="OFF"/>
      <sheetName val="Bilanz Bus.plan 2002"/>
      <sheetName val="Introduction"/>
      <sheetName val="data_val"/>
      <sheetName val="List"/>
      <sheetName val="STOCK_AWAL"/>
      <sheetName val="BELI JULI"/>
      <sheetName val="HPP_JUNI"/>
      <sheetName val="UNIT"/>
      <sheetName val="JUR"/>
      <sheetName val="REFUO"/>
      <sheetName val="LK"/>
      <sheetName val="KONS"/>
      <sheetName val="Table Array"/>
      <sheetName val="Total"/>
      <sheetName val="KASUS8"/>
      <sheetName val="KASUS10"/>
      <sheetName val="FUNGSI"/>
      <sheetName val="206 Kendaraan"/>
      <sheetName val="Sheet2"/>
      <sheetName val="id"/>
      <sheetName val="PARA"/>
      <sheetName val="NNPL_P1"/>
      <sheetName val="S e p"/>
      <sheetName val="M a r"/>
      <sheetName val="M a y"/>
      <sheetName val="J u l"/>
      <sheetName val="A p r"/>
      <sheetName val="A u g"/>
      <sheetName val="O c t"/>
      <sheetName val="J u n"/>
      <sheetName val="N o v"/>
      <sheetName val="F e b"/>
      <sheetName val="J a n"/>
      <sheetName val="00 received in 01"/>
      <sheetName val="Discounts"/>
      <sheetName val="Detail"/>
      <sheetName val="KODE"/>
      <sheetName val="asset"/>
      <sheetName val="Setup"/>
      <sheetName val="Don'Delete"/>
      <sheetName val="Bukti Potong"/>
      <sheetName val="Settings"/>
      <sheetName val="Original Sheet"/>
      <sheetName val="#511BkRec"/>
      <sheetName val="#511-DEC97"/>
      <sheetName val="Rate"/>
      <sheetName val="Currency &amp; Site Nam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sheetData sheetId="191" refreshError="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sheetData sheetId="220"/>
      <sheetData sheetId="221"/>
      <sheetData sheetId="222"/>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sheetData sheetId="271"/>
      <sheetData sheetId="272"/>
      <sheetData sheetId="273"/>
      <sheetData sheetId="274"/>
      <sheetData sheetId="275"/>
      <sheetData sheetId="276"/>
      <sheetData sheetId="277"/>
      <sheetData sheetId="278"/>
      <sheetData sheetId="279" refreshError="1"/>
    </sheetDataSet>
  </externalBook>
</externalLink>
</file>

<file path=xl/externalLinks/externalLink150.xml><?xml version="1.0" encoding="utf-8"?>
<externalLink xmlns="http://schemas.openxmlformats.org/spreadsheetml/2006/main">
  <externalBook xmlns:r="http://schemas.openxmlformats.org/officeDocument/2006/relationships" r:id="rId1">
    <sheetNames>
      <sheetName val="Permanent info"/>
      <sheetName val="A"/>
      <sheetName val="B"/>
      <sheetName val="F1771-6"/>
      <sheetName val="Marshal"/>
      <sheetName val="Attachement"/>
      <sheetName val="Sheet1 (2)"/>
      <sheetName val="Sheet1"/>
      <sheetName val="Lampiran"/>
      <sheetName val="other adj"/>
      <sheetName val="COGS adjustment"/>
      <sheetName val="list FA"/>
      <sheetName val="penyusutan (E)"/>
      <sheetName val="penyusutan"/>
      <sheetName val="Summary fiscal depr(E)"/>
      <sheetName val="Summary fiscal depr(I)"/>
      <sheetName val="OPNAME GOOD STOCK"/>
      <sheetName val="OPNAME SALES"/>
      <sheetName val="GeneralInfo"/>
      <sheetName val="Permanent_info"/>
      <sheetName val="Sheet1_(2)"/>
      <sheetName val="other_adj"/>
      <sheetName val="COGS_adjustment"/>
      <sheetName val="list_FA"/>
      <sheetName val="penyusutan_(E)"/>
      <sheetName val="Summary_fiscal_depr(E)"/>
      <sheetName val="Summary_fiscal_depr(I)"/>
      <sheetName val="OPNAME BAD STOCK"/>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refreshError="1"/>
      <sheetData sheetId="26" refreshError="1"/>
      <sheetData sheetId="27" refreshError="1"/>
    </sheetDataSet>
  </externalBook>
</externalLink>
</file>

<file path=xl/externalLinks/externalLink151.xml><?xml version="1.0" encoding="utf-8"?>
<externalLink xmlns="http://schemas.openxmlformats.org/spreadsheetml/2006/main">
  <externalBook xmlns:r="http://schemas.openxmlformats.org/officeDocument/2006/relationships" r:id="rId1">
    <sheetNames>
      <sheetName val="GeneralInfo"/>
      <sheetName val="Marshal"/>
      <sheetName val="Attachments"/>
      <sheetName val="lampiran"/>
      <sheetName val="Depresiasi total"/>
      <sheetName val="Daftar depresiasi"/>
      <sheetName val="Rekonsiliasi aktiva tetap"/>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Rfrce"/>
      <sheetName val="TB"/>
      <sheetName val="Informatique"/>
      <sheetName val="F1771-IV"/>
      <sheetName val="F1771-V"/>
      <sheetName val="Lead"/>
      <sheetName val="JVFORM"/>
      <sheetName val="Table Array"/>
      <sheetName val="Family"/>
      <sheetName val="A$"/>
      <sheetName val="gg.1"/>
      <sheetName val="ENS MACHINE"/>
      <sheetName val="Tab.Daten"/>
      <sheetName val="TBS1"/>
      <sheetName val="PENJ.NERACA"/>
      <sheetName val="CASH FLOW"/>
      <sheetName val="gg_1"/>
      <sheetName val="gg_3"/>
      <sheetName val="SAHAM"/>
      <sheetName val="CRITERIA1"/>
      <sheetName val="Non-Statistical Sampling"/>
      <sheetName val="AR Drop Downs"/>
      <sheetName val="DropDown"/>
      <sheetName val="Permanent info"/>
      <sheetName val="F1771-II"/>
      <sheetName val="F1771-III"/>
      <sheetName val="CL-SWITZ"/>
      <sheetName val="DRIVERS"/>
      <sheetName val="DAFISI"/>
      <sheetName val="SM Bgn"/>
      <sheetName val="SM Tnh"/>
      <sheetName val="List"/>
      <sheetName val="BCT"/>
      <sheetName val="Depresiasi_total"/>
      <sheetName val="Daftar_depresiasi"/>
      <sheetName val="Rekonsiliasi_aktiva_tetap"/>
      <sheetName val="FI-1771_P1"/>
      <sheetName val="FE-1771_P1"/>
      <sheetName val="FI-1771_P2"/>
      <sheetName val="FE-1771_P2"/>
      <sheetName val="gg_11"/>
      <sheetName val="ENS_MACHINE"/>
      <sheetName val="Tab_Daten"/>
      <sheetName val="PENJ_NERACA"/>
      <sheetName val="CASH_FLOW"/>
      <sheetName val="Non-Statistical_Sampling"/>
      <sheetName val="AR_Drop_Downs"/>
      <sheetName val="Permanent_info"/>
      <sheetName val="Ranges"/>
      <sheetName val="FE-1771$.P1"/>
      <sheetName val="Sheet1"/>
      <sheetName val="Data"/>
      <sheetName val="LP2"/>
      <sheetName val="SPT"/>
      <sheetName val="KPKom"/>
      <sheetName val="SIK"/>
      <sheetName val="SPPP"/>
      <sheetName val="Berkas"/>
      <sheetName val="BCD"/>
      <sheetName val="AnlSPT"/>
      <sheetName val="Rasio"/>
      <sheetName val="APro"/>
      <sheetName val="DbTF"/>
      <sheetName val="DbKtr"/>
      <sheetName val="DbPem"/>
      <sheetName val="Tarif"/>
      <sheetName val="Kode"/>
      <sheetName val="DK"/>
      <sheetName val="LPIS"/>
      <sheetName val="AC"/>
      <sheetName val="KK"/>
      <sheetName val="AGING"/>
      <sheetName val="Scenarios&amp;Sensitivities"/>
      <sheetName val="Other charges (income)"/>
      <sheetName val="Setup"/>
      <sheetName val="Input Param"/>
      <sheetName val="Classification of prov bonus"/>
      <sheetName val="View-Assumption"/>
      <sheetName val="EQUALISASI"/>
      <sheetName val="Sheet2"/>
      <sheetName val="CODE"/>
      <sheetName val="C&amp;E"/>
      <sheetName val="database"/>
      <sheetName val="Resume"/>
      <sheetName val="Kertas Kerja"/>
      <sheetName val="Uraian Mesin"/>
      <sheetName val="Bgn-Ingg PLANTATION"/>
      <sheetName val="may'03"/>
      <sheetName val="12"/>
      <sheetName val="All Division by SBU"/>
      <sheetName val="CCt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52.xml><?xml version="1.0" encoding="utf-8"?>
<externalLink xmlns="http://schemas.openxmlformats.org/spreadsheetml/2006/main">
  <externalBook xmlns:r="http://schemas.openxmlformats.org/officeDocument/2006/relationships" r:id="rId1">
    <sheetNames>
      <sheetName val="Sheet2"/>
      <sheetName val="Cases"/>
      <sheetName val="StdUsagePM"/>
      <sheetName val="TotalReqPM"/>
      <sheetName val="Batch RM"/>
      <sheetName val="StdUsageRM"/>
      <sheetName val="Req.RM Plan "/>
      <sheetName val="Sheet1"/>
      <sheetName val="Req RM by Prod"/>
      <sheetName val="COD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53.xml><?xml version="1.0" encoding="utf-8"?>
<externalLink xmlns="http://schemas.openxmlformats.org/spreadsheetml/2006/main">
  <externalBook xmlns:r="http://schemas.openxmlformats.org/officeDocument/2006/relationships" r:id="rId1">
    <sheetNames>
      <sheetName val="RPM COST"/>
      <sheetName val="PACKREQ"/>
      <sheetName val="MATREQ CHEESE"/>
      <sheetName val="VOLUME"/>
      <sheetName val="MATREQ-VISCOUS"/>
      <sheetName val="RECEIPTS"/>
      <sheetName val="PENDING PO &amp; LC"/>
      <sheetName val="RM2"/>
      <sheetName val="PM"/>
      <sheetName val="RM2 as of feb 04"/>
      <sheetName val="REtail Vol"/>
      <sheetName val="FS vol"/>
      <sheetName val="New sku"/>
      <sheetName val="Existing"/>
      <sheetName val="MSB"/>
      <sheetName val="Productivity"/>
      <sheetName val="VAR ANALYSIS"/>
      <sheetName val="SRF 04 - RPM COST &amp; MATREQ &amp; VO"/>
      <sheetName val="KKP-II.2.2.1.2"/>
      <sheetName val="Input"/>
      <sheetName val="DATA WP"/>
      <sheetName val="SERV.E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Set>
  </externalBook>
</externalLink>
</file>

<file path=xl/externalLinks/externalLink154.xml><?xml version="1.0" encoding="utf-8"?>
<externalLink xmlns="http://schemas.openxmlformats.org/spreadsheetml/2006/main">
  <externalBook xmlns:r="http://schemas.openxmlformats.org/officeDocument/2006/relationships" r:id="rId1">
    <sheetNames>
      <sheetName val="MEMO"/>
      <sheetName val="mm"/>
      <sheetName val="NERKON "/>
      <sheetName val="NERACA"/>
      <sheetName val="KB"/>
      <sheetName val="P-KebunXX"/>
      <sheetName val="P-DGN"/>
      <sheetName val="PsDiPj"/>
      <sheetName val="MAT"/>
      <sheetName val="PPEGxx"/>
      <sheetName val="BYRMXX"/>
      <sheetName val="PPEM"/>
      <sheetName val="PLL "/>
      <sheetName val="REKAP-AT"/>
      <sheetName val="TBM"/>
      <sheetName val="Depre-TM"/>
      <sheetName val="AL-BTL KK (2)"/>
      <sheetName val="XXXX"/>
      <sheetName val="BTL  "/>
      <sheetName val="XXX"/>
      <sheetName val="BTXX"/>
      <sheetName val="Ak_pro"/>
      <sheetName val="HUT "/>
      <sheetName val="BTH"/>
      <sheetName val="HK"/>
      <sheetName val="HR"/>
      <sheetName val="HLL"/>
      <sheetName val="pph "/>
      <sheetName val="HS"/>
      <sheetName val="HB "/>
      <sheetName val="HBJP"/>
      <sheetName val="P&amp;L"/>
      <sheetName val="DAF.ISI"/>
      <sheetName val="COVER "/>
      <sheetName val="PENDING PO &amp; LC"/>
      <sheetName val="RECEIPTS"/>
      <sheetName val="KKP-II.2.2.1.2"/>
      <sheetName val="Permanent info"/>
      <sheetName val="KONS2005"/>
      <sheetName val="INPUT"/>
      <sheetName val="cov"/>
      <sheetName val="GeneralInfo"/>
      <sheetName val="Marshal"/>
      <sheetName val="SUMMARY"/>
      <sheetName val="Oct 03"/>
      <sheetName val="Sheet1"/>
      <sheetName val="Sheet1 (2)"/>
      <sheetName val="PO"/>
      <sheetName val="PEGAWAI"/>
      <sheetName val="RM COSTS"/>
      <sheetName val="Opening"/>
      <sheetName val="Period"/>
      <sheetName val="Yearly"/>
      <sheetName val="Set-Up Jan-July"/>
      <sheetName val="Set-Up Aug-Dec"/>
      <sheetName val="General Info"/>
      <sheetName val="Ex_Rate"/>
      <sheetName val="Jan 2000 Award %"/>
      <sheetName val="Procedures"/>
      <sheetName val="System"/>
      <sheetName val="Rpt13.Oth"/>
      <sheetName val="NERKON_"/>
      <sheetName val="PLL_"/>
      <sheetName val="AL-BTL_KK_(2)"/>
      <sheetName val="BTL__"/>
      <sheetName val="HUT_"/>
      <sheetName val="pph_"/>
      <sheetName val="HB_"/>
      <sheetName val="DAF_ISI"/>
      <sheetName val="COVER_"/>
      <sheetName val="Permanent_info"/>
      <sheetName val="Settings"/>
      <sheetName val="Pg2"/>
      <sheetName val="PL-Invst Pty"/>
      <sheetName val="laporan"/>
      <sheetName val="PROFITLOSS"/>
      <sheetName val="AE_DM"/>
      <sheetName val="DATA WP"/>
      <sheetName val="K2-FA"/>
      <sheetName val="PipWT"/>
      <sheetName val="pl"/>
      <sheetName val="bs"/>
      <sheetName val="ROSS LIST"/>
      <sheetName val="Income"/>
      <sheetName val="Sheet3"/>
      <sheetName val="SE-C"/>
      <sheetName val="P.8.2 1036 Depot"/>
      <sheetName val="3. Neraca dan RL"/>
      <sheetName val="Supplementary MR"/>
      <sheetName val="KK  Neraca &amp; RL individu"/>
      <sheetName val="As"/>
      <sheetName val="HTI"/>
      <sheetName val="LR"/>
      <sheetName val="Valuation"/>
      <sheetName val="TM"/>
      <sheetName val="NS"/>
      <sheetName val="Sheet1 "/>
      <sheetName val="Penjualan"/>
      <sheetName val="11b"/>
      <sheetName val="A.4.3"/>
      <sheetName val="A.4.2"/>
      <sheetName val="I-PPh23 (2)"/>
      <sheetName val="SSP PPN"/>
      <sheetName val="OPNAME BAD STOCK"/>
      <sheetName val="Danamon LK"/>
      <sheetName val="View-Assumption"/>
      <sheetName val="recl JV437"/>
      <sheetName val="WPL(01)"/>
      <sheetName val="VAT out"/>
      <sheetName val="Summary Data"/>
      <sheetName val="PBT BY MARKET"/>
      <sheetName val="HARGA MATERIAL"/>
      <sheetName val="Sandi laba rugi"/>
      <sheetName val="RUGILABA"/>
      <sheetName val="Menu"/>
      <sheetName val="analis"/>
      <sheetName val="Detail Piutang"/>
      <sheetName val="Rpt2. NR"/>
      <sheetName val="X-file"/>
      <sheetName val="Apr"/>
      <sheetName val="Indexing (Hide)"/>
      <sheetName val="Slip"/>
      <sheetName val="Sensititivy"/>
      <sheetName val="Int-Scheme I"/>
      <sheetName val="File references"/>
      <sheetName val="Costing"/>
      <sheetName val="Rates"/>
      <sheetName val="UM yg blm dSPJkan"/>
      <sheetName val="TB"/>
      <sheetName val="Pg 4-8 - Detail P&amp;L (FC04)"/>
      <sheetName val="SALES(영업)"/>
      <sheetName val="NAP"/>
      <sheetName val="TblPajak"/>
      <sheetName val="trf multiple"/>
      <sheetName val="trfakt sgl"/>
      <sheetName val="RL NIS"/>
      <sheetName val="Retail Spider"/>
      <sheetName val="Pov"/>
      <sheetName val="Gaji pokok + tunjangan tetap'03"/>
      <sheetName val="Profit &amp; Loss"/>
      <sheetName val="MarYTD"/>
      <sheetName val="FE-1771$.P1"/>
      <sheetName val="SheetGMP"/>
      <sheetName val="SheetGMT"/>
      <sheetName val="VCELA"/>
      <sheetName val="Laba rugi Asli"/>
      <sheetName val="Neraca Asli"/>
      <sheetName val="BUDGET99"/>
      <sheetName val="SET"/>
      <sheetName val="PAK EKO"/>
      <sheetName val="摊销表"/>
      <sheetName val="Report In Log Perdepo"/>
      <sheetName val="K101"/>
      <sheetName val="rgms1299"/>
      <sheetName val="SAP-Plb "/>
      <sheetName val="Assumptions"/>
      <sheetName val="BP"/>
      <sheetName val="relação"/>
      <sheetName val="CRR5001"/>
      <sheetName val="pl atual"/>
      <sheetName val="Kertas kerja dan lap. keuangan"/>
      <sheetName val="Rawat"/>
      <sheetName val="prod"/>
      <sheetName val="tech"/>
      <sheetName val="mntc"/>
      <sheetName val="adm=&gt;"/>
      <sheetName val="acct"/>
      <sheetName val="mkt"/>
      <sheetName val="pa"/>
      <sheetName val="exc.office"/>
      <sheetName val="rgmi==&gt;"/>
      <sheetName val="matrialh"/>
      <sheetName val="hrd"/>
      <sheetName val="gal"/>
      <sheetName val="iso"/>
      <sheetName val="logistic"/>
      <sheetName val="logistic-rev"/>
      <sheetName val="Sales=&gt;"/>
      <sheetName val="Graphcost"/>
      <sheetName val="CIF-price"/>
      <sheetName val="CIF-graph"/>
      <sheetName val="Log cons"/>
      <sheetName val="Sales QTY"/>
      <sheetName val="Sales QTY-monthly"/>
      <sheetName val="Prod QTY"/>
      <sheetName val="2004-2005"/>
      <sheetName val="Sales"/>
      <sheetName val="Selling Expenses"/>
      <sheetName val="BU($)(Std )"/>
      <sheetName val="BU($t)(Std )"/>
      <sheetName val="Net Roll Prod 2"/>
      <sheetName val="EBITDA-PM1"/>
      <sheetName val="Sales-PM1"/>
      <sheetName val="Var-Std ( Act Vs Bud )"/>
      <sheetName val="CO"/>
      <sheetName val="PM1(PL)-Act"/>
      <sheetName val="PM1(PL)-Std"/>
      <sheetName val="Var-Std ( Act Vs Frct )"/>
      <sheetName val="Pwr Std Cost ( 5 Product )"/>
      <sheetName val="Selling Feb'07"/>
      <sheetName val="Selling Mar'07 ( Forecast )"/>
      <sheetName val="Var-Selling ( Act Vs Bud )"/>
      <sheetName val="Var-Selling ( Act Vs Frct )"/>
      <sheetName val="Rental HE"/>
      <sheetName val="GA YTD Jan'07"/>
      <sheetName val="Common ( Power Point )"/>
      <sheetName val="Forecast RM"/>
      <sheetName val="#REF"/>
      <sheetName val="INDIRECT DETAIL"/>
      <sheetName val="DIRECT COST"/>
      <sheetName val="Defaults"/>
      <sheetName val="P21-1"/>
      <sheetName val="Sheet1 (19)"/>
      <sheetName val="LE_Total(G_Summ Proj)"/>
      <sheetName val="Premi Iuran"/>
      <sheetName val="MGR-12"/>
      <sheetName val="Links"/>
      <sheetName val="NERKON_1"/>
      <sheetName val="PLL_1"/>
      <sheetName val="AL-BTL_KK_(2)1"/>
      <sheetName val="BTL__1"/>
      <sheetName val="HUT_1"/>
      <sheetName val="pph_1"/>
      <sheetName val="HB_1"/>
      <sheetName val="DAF_ISI1"/>
      <sheetName val="COVER_1"/>
      <sheetName val="pl_atual"/>
      <sheetName val="exc_office"/>
      <sheetName val="Log_cons"/>
      <sheetName val="Sales_QTY"/>
      <sheetName val="Sales_QTY-monthly"/>
      <sheetName val="Prod_QTY"/>
      <sheetName val="Selling_Expenses"/>
      <sheetName val="BU($)(Std_)"/>
      <sheetName val="BU($t)(Std_)"/>
      <sheetName val="Net_Roll_Prod_2"/>
      <sheetName val="Var-Std_(_Act_Vs_Bud_)"/>
      <sheetName val="Var-Std_(_Act_Vs_Frct_)"/>
      <sheetName val="Pwr_Std_Cost_(_5_Product_)"/>
      <sheetName val="Selling_Feb'07"/>
      <sheetName val="Selling_Mar'07_(_Forecast_)"/>
      <sheetName val="Var-Selling_(_Act_Vs_Bud_)"/>
      <sheetName val="Var-Selling_(_Act_Vs_Frct_)"/>
      <sheetName val="Rental_HE"/>
      <sheetName val="GA_YTD_Jan'07"/>
      <sheetName val="Common_(_Power_Point_)"/>
      <sheetName val="Forecast_RM"/>
      <sheetName val="INDIRECT_DETAIL"/>
      <sheetName val="DIRECT_COST"/>
      <sheetName val="ProArcInfo"/>
      <sheetName val="NPM Gondai I"/>
      <sheetName val="A3"/>
      <sheetName val="Permanent_info1"/>
      <sheetName val="Rpt13_Oth"/>
      <sheetName val="Oct_03"/>
      <sheetName val="RM_COSTS"/>
      <sheetName val="PL-Invst_Pty"/>
      <sheetName val="General_Info"/>
      <sheetName val="3__Neraca_dan_RL"/>
      <sheetName val="Supplementary_MR"/>
      <sheetName val="HARGA_MATERIAL"/>
      <sheetName val="DATA_WP"/>
      <sheetName val="Sandi_laba_rugi"/>
      <sheetName val="Summary_Data"/>
      <sheetName val="PBT_BY_MARKET"/>
      <sheetName val="Data"/>
      <sheetName val="SAP"/>
      <sheetName val="List Values"/>
      <sheetName val="Total"/>
      <sheetName val="OPNAME GOOD STOCK"/>
      <sheetName val="OPNAME SALES"/>
      <sheetName val="IS "/>
      <sheetName val="IS"/>
      <sheetName val="daftar"/>
      <sheetName val="AA.1.1 BNI"/>
      <sheetName val="harga"/>
      <sheetName val="hitung"/>
      <sheetName val="SCORE_RC_Code"/>
      <sheetName val="Ship"/>
      <sheetName val="FKT_PJK"/>
      <sheetName val="PAD-F"/>
      <sheetName val="16-AC-27JULI"/>
      <sheetName val="NWEXT"/>
      <sheetName val="kONTRAK"/>
      <sheetName val="Gb Link Requirement"/>
      <sheetName val="NERKON_2"/>
      <sheetName val="PLL_2"/>
      <sheetName val="AL-BTL_KK_(2)2"/>
      <sheetName val="BTL__2"/>
      <sheetName val="HUT_2"/>
      <sheetName val="pph_2"/>
      <sheetName val="HB_2"/>
      <sheetName val="DAF_ISI2"/>
      <sheetName val="COVER_2"/>
      <sheetName val="Permanent_info2"/>
      <sheetName val="Rpt13_Oth1"/>
      <sheetName val="Oct_031"/>
      <sheetName val="RM_COSTS1"/>
      <sheetName val="PL-Invst_Pty1"/>
      <sheetName val="General_Info1"/>
      <sheetName val="3__Neraca_dan_RL1"/>
      <sheetName val="Supplementary_MR1"/>
      <sheetName val="HARGA_MATERIAL1"/>
      <sheetName val="DATA_WP1"/>
      <sheetName val="Sandi_laba_rugi1"/>
      <sheetName val="Summary_Data1"/>
      <sheetName val="PBT_BY_MARKET1"/>
      <sheetName val="Detail_Piutang"/>
      <sheetName val="ROSS_LIST"/>
      <sheetName val="P_8_2_1036_Depot"/>
      <sheetName val="VAT_out"/>
      <sheetName val="Int-Scheme_I"/>
      <sheetName val="File_references"/>
      <sheetName val="Jan_2000_Award_%"/>
      <sheetName val="Pg_4-8_-_Detail_P&amp;L_(FC04)"/>
      <sheetName val="trf_multiple"/>
      <sheetName val="trfakt_sgl"/>
      <sheetName val="Rpt2__NR"/>
      <sheetName val="PENDING_PO_&amp;_LC"/>
      <sheetName val="KKP-II_2_2_1_2"/>
      <sheetName val="FE-1771$_P1"/>
      <sheetName val="Sheet1_(2)"/>
      <sheetName val="Indexing_(Hide)"/>
      <sheetName val="Profit_&amp;_Loss"/>
      <sheetName val="RL_NIS"/>
      <sheetName val="Laba_rugi_Asli"/>
      <sheetName val="Neraca_Asli"/>
      <sheetName val="Gaji_pokok_+_tunjangan_tetap'03"/>
      <sheetName val="Retail_Spider"/>
      <sheetName val="UM_yg_blm_dSPJkan"/>
      <sheetName val="List_Values"/>
      <sheetName val="OPNAME_GOOD_STOCK"/>
      <sheetName val="OPNAME_SALES"/>
      <sheetName val="Set-Up_Jan-July"/>
      <sheetName val="Set-Up_Aug-Dec"/>
      <sheetName val="IS_"/>
      <sheetName val="AA_1_1_BNI"/>
      <sheetName val="Gb_Link_Requirement"/>
      <sheetName val="Table_Array"/>
      <sheetName val="Interdata"/>
      <sheetName val="Biaya_Departemen"/>
      <sheetName val="NERKON_3"/>
      <sheetName val="PLL_3"/>
      <sheetName val="AL-BTL_KK_(2)3"/>
      <sheetName val="BTL__3"/>
      <sheetName val="HUT_3"/>
      <sheetName val="pph_3"/>
      <sheetName val="HB_3"/>
      <sheetName val="DAF_ISI3"/>
      <sheetName val="COVER_3"/>
      <sheetName val="Permanent_info3"/>
      <sheetName val="Rpt13_Oth2"/>
      <sheetName val="Oct_032"/>
      <sheetName val="RM_COSTS2"/>
      <sheetName val="PL-Invst_Pty2"/>
      <sheetName val="General_Info2"/>
      <sheetName val="3__Neraca_dan_RL2"/>
      <sheetName val="Supplementary_MR2"/>
      <sheetName val="HARGA_MATERIAL2"/>
      <sheetName val="DATA_WP2"/>
      <sheetName val="Sandi_laba_rugi2"/>
      <sheetName val="Summary_Data2"/>
      <sheetName val="PBT_BY_MARKET2"/>
      <sheetName val="Detail_Piutang1"/>
      <sheetName val="Jan_2000_Award_%1"/>
      <sheetName val="Pg_4-8_-_Detail_P&amp;L_(FC04)1"/>
      <sheetName val="ROSS_LIST1"/>
      <sheetName val="P_8_2_1036_Depot1"/>
      <sheetName val="VAT_out1"/>
      <sheetName val="Int-Scheme_I1"/>
      <sheetName val="File_references1"/>
      <sheetName val="trf_multiple1"/>
      <sheetName val="trfakt_sgl1"/>
      <sheetName val="Rpt2__NR1"/>
      <sheetName val="Indexing_(Hide)1"/>
      <sheetName val="Profit_&amp;_Loss1"/>
      <sheetName val="PENDING_PO_&amp;_LC1"/>
      <sheetName val="KKP-II_2_2_1_21"/>
      <sheetName val="FE-1771$_P11"/>
      <sheetName val="Sheet1_(2)1"/>
      <sheetName val="RL_NIS1"/>
      <sheetName val="Laba_rugi_Asli1"/>
      <sheetName val="Neraca_Asli1"/>
      <sheetName val="Gaji_pokok_+_tunjangan_tetap'01"/>
      <sheetName val="UM_yg_blm_dSPJkan1"/>
      <sheetName val="Retail_Spider1"/>
      <sheetName val="List_Values1"/>
      <sheetName val="Set-Up_Jan-July1"/>
      <sheetName val="Set-Up_Aug-Dec1"/>
      <sheetName val="OPNAME_GOOD_STOCK1"/>
      <sheetName val="OPNAME_SALES1"/>
      <sheetName val="IS_1"/>
      <sheetName val="AA_1_1_BNI1"/>
      <sheetName val="Gb_Link_Requirement1"/>
      <sheetName val="Kertas_kerja_dan_lap__keuangan"/>
      <sheetName val="Fin Acc ACT 2005"/>
      <sheetName val="lists"/>
      <sheetName val="F1771-V"/>
      <sheetName val="Periods"/>
      <sheetName val="1999 actuals"/>
      <sheetName val="Lamp-14(Manajemen)"/>
      <sheetName val="Sheet4"/>
      <sheetName val="TBM-"/>
      <sheetName val="TARIP"/>
      <sheetName val="BIAYA GABUNGAN"/>
      <sheetName val="Sheet6"/>
      <sheetName val="MasterMksAgst07"/>
      <sheetName val="OTHER INCOME &amp; BY PERDIVISI"/>
      <sheetName val="Ret"/>
      <sheetName val="Bal.Sheet"/>
      <sheetName val="TRANP BIBIT"/>
      <sheetName val="TOR955"/>
      <sheetName val="Co. 058-Adelaide"/>
      <sheetName val="Sheet2"/>
      <sheetName val="tabel"/>
      <sheetName val="tabel nilai"/>
      <sheetName val="OFFEREXT"/>
      <sheetName val="Cover-01"/>
      <sheetName val="Source Data"/>
      <sheetName val="Cover_01"/>
      <sheetName val="Lamp 1(NRC)ok0201"/>
      <sheetName val="PAK_EKO"/>
      <sheetName val="Fin_Acc_ACT_2005"/>
      <sheetName val="EST"/>
      <sheetName val="COA"/>
      <sheetName val="TRBP"/>
      <sheetName val="Tariptunda"/>
      <sheetName val="REFUO"/>
      <sheetName val="PREPAID"/>
      <sheetName val="Powergen"/>
      <sheetName val="K101 FA Lead"/>
      <sheetName val="Original+CC"/>
      <sheetName val="karylengkap"/>
      <sheetName val="연돌일위집계"/>
      <sheetName val="pivotscd"/>
      <sheetName val="Defn Phase Tonnes &amp; Volumes"/>
      <sheetName val="Hargamaterial"/>
      <sheetName val="LKT - HL"/>
      <sheetName val="LKT - HS"/>
      <sheetName val="Rekap"/>
      <sheetName val="Mobilisasi"/>
      <sheetName val="61004"/>
      <sheetName val="CMA_Calculations"/>
      <sheetName val="IPK Sem12014"/>
      <sheetName val="Name"/>
      <sheetName val="Standar"/>
      <sheetName val="analisa"/>
      <sheetName val="PRD 01-3"/>
      <sheetName val="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refreshError="1"/>
      <sheetData sheetId="336" refreshError="1"/>
      <sheetData sheetId="337" refreshError="1"/>
      <sheetData sheetId="338" refreshError="1"/>
      <sheetData sheetId="339" refreshError="1"/>
      <sheetData sheetId="340" refreshError="1"/>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Set>
  </externalBook>
</externalLink>
</file>

<file path=xl/externalLinks/externalLink155.xml><?xml version="1.0" encoding="utf-8"?>
<externalLink xmlns="http://schemas.openxmlformats.org/spreadsheetml/2006/main">
  <externalBook xmlns:r="http://schemas.openxmlformats.org/officeDocument/2006/relationships" r:id="rId1">
    <sheetNames>
      <sheetName val="prod"/>
      <sheetName val="tech"/>
      <sheetName val="mntc"/>
      <sheetName val="adm=&gt;"/>
      <sheetName val="acct"/>
      <sheetName val="mkt"/>
      <sheetName val="pa"/>
      <sheetName val="exc.office"/>
      <sheetName val="rgmi==&gt;"/>
      <sheetName val="matrialh"/>
      <sheetName val="hrd"/>
      <sheetName val="gal"/>
      <sheetName val="iso"/>
      <sheetName val="logistic"/>
      <sheetName val="logistic-rev"/>
      <sheetName val="Sales=&gt;"/>
      <sheetName val="Graphcost"/>
      <sheetName val="CIF-price"/>
      <sheetName val="CIF-graph"/>
      <sheetName val="Log cons"/>
      <sheetName val="Sales QTY"/>
      <sheetName val="Sales QTY-monthly"/>
      <sheetName val="Prod QTY"/>
      <sheetName val="2004-2005"/>
      <sheetName val="Sales"/>
      <sheetName val="Selling Expenses"/>
      <sheetName val="BU($)(Std )"/>
      <sheetName val="BU($t)(Std )"/>
      <sheetName val="Net Roll Prod 2"/>
      <sheetName val="EBITDA-PM1"/>
      <sheetName val="Sales-PM1"/>
      <sheetName val="Var-Std ( Act Vs Bud )"/>
      <sheetName val="CO"/>
      <sheetName val="PM1(PL)-Act"/>
      <sheetName val="PM1(PL)-Std"/>
      <sheetName val="Var-Std ( Act Vs Frct )"/>
      <sheetName val="Pwr Std Cost ( 5 Product )"/>
      <sheetName val="Selling Feb'07"/>
      <sheetName val="Selling Mar'07 ( Forecast )"/>
      <sheetName val="Var-Selling ( Act Vs Bud )"/>
      <sheetName val="Var-Selling ( Act Vs Frct )"/>
      <sheetName val="Rental HE"/>
      <sheetName val="GA YTD Jan'07"/>
      <sheetName val="Common ( Power Point )"/>
      <sheetName val="Forecast RM"/>
      <sheetName val="rekap"/>
      <sheetName val="TBM"/>
      <sheetName val="PENDING PO &amp; LC"/>
      <sheetName val="RECEIP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56.xml><?xml version="1.0" encoding="utf-8"?>
<externalLink xmlns="http://schemas.openxmlformats.org/spreadsheetml/2006/main">
  <externalBook xmlns:r="http://schemas.openxmlformats.org/officeDocument/2006/relationships" r:id="rId1">
    <sheetNames>
      <sheetName val="FG"/>
      <sheetName val="RN_PM"/>
      <sheetName val="RN_RM"/>
      <sheetName val="Batch"/>
      <sheetName val="Product Info"/>
      <sheetName val="StdUsageRM"/>
      <sheetName val="StdUsagePM"/>
      <sheetName val="prod"/>
      <sheetName val="TBM"/>
      <sheetName val="K2-F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57.xml><?xml version="1.0" encoding="utf-8"?>
<externalLink xmlns="http://schemas.openxmlformats.org/spreadsheetml/2006/main">
  <externalBook xmlns:r="http://schemas.openxmlformats.org/officeDocument/2006/relationships" r:id="rId1">
    <sheetNames>
      <sheetName val="GeneralInfo"/>
      <sheetName val="Marshal"/>
      <sheetName val="Attachment"/>
      <sheetName val="Lampiran"/>
      <sheetName val="Depr Eng"/>
      <sheetName val="Depr Ind"/>
      <sheetName val="Fa disposal-fiscal"/>
      <sheetName val="Fa disposal-fiscal Ind"/>
      <sheetName val="Fa disposal-commerce"/>
      <sheetName val="cover"/>
      <sheetName val="PPh 25"/>
      <sheetName val="Art.25"/>
      <sheetName val="PPh 22"/>
      <sheetName val="Art 22"/>
      <sheetName val="Fiskal"/>
      <sheetName val="Exit Tax"/>
      <sheetName val="Entertainment"/>
      <sheetName val="Entertainment Eng"/>
      <sheetName val="Installments"/>
      <sheetName val="Installments (2)"/>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F1771-2"/>
      <sheetName val="Overview"/>
      <sheetName val="RN_PM"/>
      <sheetName val="prod"/>
      <sheetName val="TB"/>
      <sheetName val="WPL"/>
      <sheetName val="LS_Bank"/>
      <sheetName val="LS_TAR"/>
      <sheetName val="Permanent info"/>
      <sheetName val="TBM"/>
      <sheetName val="SFKLN"/>
      <sheetName val="J4"/>
      <sheetName val="J4b"/>
      <sheetName val="J7"/>
      <sheetName val="J3b"/>
      <sheetName val="J3a"/>
      <sheetName val="J3f"/>
      <sheetName val="J4a"/>
      <sheetName val="J1a"/>
      <sheetName val="Identitas"/>
      <sheetName val="RUGILABA"/>
      <sheetName val="B"/>
      <sheetName val="K2-FA"/>
      <sheetName val="3. Neraca dan RL"/>
      <sheetName val="PopCache_Sheet1"/>
      <sheetName val="Bal.Sheet"/>
      <sheetName val="PopCache"/>
      <sheetName val="Data"/>
      <sheetName val="REVENUE FY97"/>
      <sheetName val="Deals Losts"/>
      <sheetName val="Sheet1"/>
      <sheetName val="Supplementary MR"/>
      <sheetName val="F1771-3"/>
      <sheetName val="Profit&amp;Loss"/>
      <sheetName val="F1771-II"/>
      <sheetName val="F1771-III"/>
      <sheetName val="Depr_Eng"/>
      <sheetName val="Depr_Ind"/>
      <sheetName val="Fa_disposal-fiscal"/>
      <sheetName val="Fa_disposal-fiscal_Ind"/>
      <sheetName val="Fa_disposal-commerce"/>
      <sheetName val="PPh_25"/>
      <sheetName val="Art_25"/>
      <sheetName val="PPh_22"/>
      <sheetName val="Art_22"/>
      <sheetName val="Exit_Tax"/>
      <sheetName val="Entertainment_Eng"/>
      <sheetName val="Installments_(2)"/>
      <sheetName val="FI-1771_P1"/>
      <sheetName val="FE-1771_P1"/>
      <sheetName val="FI-1771_P2"/>
      <sheetName val="FE-1771_P2"/>
      <sheetName val="3__Neraca_dan_RL"/>
      <sheetName val="Supplementary_MR"/>
      <sheetName val="Permanent_info"/>
      <sheetName val="Jual Mtr 10"/>
      <sheetName val="Lap &lt;jual&gt; Gj 10"/>
      <sheetName val="Date"/>
      <sheetName val="FORM-X-1"/>
      <sheetName val="Hotel"/>
      <sheetName val="HARGA MATERIAL"/>
      <sheetName val="List"/>
      <sheetName val="HarSat"/>
      <sheetName val="index"/>
      <sheetName val="Cap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158.xml><?xml version="1.0" encoding="utf-8"?>
<externalLink xmlns="http://schemas.openxmlformats.org/spreadsheetml/2006/main">
  <externalBook xmlns:r="http://schemas.openxmlformats.org/officeDocument/2006/relationships" r:id="rId1">
    <sheetNames>
      <sheetName val="Permanent info"/>
      <sheetName val="Marshal"/>
      <sheetName val="F1771"/>
      <sheetName val="F1771-I"/>
      <sheetName val="F1771-5"/>
      <sheetName val="F1771-6"/>
      <sheetName val="F1771-2"/>
      <sheetName val="F1771-3"/>
      <sheetName val="Sheet1"/>
      <sheetName val="Komisaris"/>
      <sheetName val="Attachment"/>
      <sheetName val="FB"/>
      <sheetName val="Reconciliation"/>
      <sheetName val="Lampiran"/>
      <sheetName val="shareholders"/>
      <sheetName val="other expense"/>
      <sheetName val="Depreciation RBW (2)"/>
      <sheetName val="GeneralInfo"/>
      <sheetName val="RN_PM"/>
      <sheetName val="F1771_2"/>
      <sheetName val="Gaji pokok + tunjangan tetap'03"/>
      <sheetName val="FE-1771$.P1"/>
      <sheetName val="WPL"/>
      <sheetName val="F1771_3"/>
      <sheetName val="Family"/>
      <sheetName val="Permanent_info"/>
      <sheetName val="other_expense"/>
      <sheetName val="Depreciation_RBW_(2)"/>
      <sheetName val="RUGILABA"/>
      <sheetName val="B"/>
      <sheetName val="General Info"/>
      <sheetName val="SFKLN"/>
      <sheetName val="TBM"/>
      <sheetName val="coa"/>
    </sheetNames>
    <sheetDataSet>
      <sheetData sheetId="0"/>
      <sheetData sheetId="1"/>
      <sheetData sheetId="2"/>
      <sheetData sheetId="3"/>
      <sheetData sheetId="4"/>
      <sheetData sheetId="5"/>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59.xml><?xml version="1.0" encoding="utf-8"?>
<externalLink xmlns="http://schemas.openxmlformats.org/spreadsheetml/2006/main">
  <externalBook xmlns:r="http://schemas.openxmlformats.org/officeDocument/2006/relationships" r:id="rId1">
    <sheetNames>
      <sheetName val="A"/>
      <sheetName val="Sheet1"/>
      <sheetName val="F1771-2"/>
      <sheetName val="GeneralInfo"/>
      <sheetName val="Rfrce"/>
      <sheetName val="B"/>
      <sheetName val="A3"/>
      <sheetName val="Supplementary MR"/>
      <sheetName val="F1771-3"/>
      <sheetName val="Dr's_&gt;90 dys"/>
      <sheetName val="F1771-II"/>
      <sheetName val="F1771-III"/>
      <sheetName val="RUGILABA"/>
      <sheetName val="Receivable"/>
      <sheetName val="Print AR"/>
      <sheetName val="Marshal"/>
      <sheetName val="BALANCE SHEET"/>
      <sheetName val="F1771-IV"/>
      <sheetName val="F1771-V"/>
      <sheetName val="Supplementary_MR"/>
      <sheetName val="Dr's_&gt;90_dys"/>
      <sheetName val="Print_AR"/>
      <sheetName val="BALANCE_SHEET"/>
      <sheetName val="TB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refreshError="1"/>
    </sheetDataSet>
  </externalBook>
</externalLink>
</file>

<file path=xl/externalLinks/externalLink160.xml><?xml version="1.0" encoding="utf-8"?>
<externalLink xmlns="http://schemas.openxmlformats.org/spreadsheetml/2006/main">
  <externalBook xmlns:r="http://schemas.openxmlformats.org/officeDocument/2006/relationships" r:id="rId1">
    <sheetNames>
      <sheetName val="Trial"/>
      <sheetName val="Work"/>
      <sheetName val="FS"/>
      <sheetName val="Cost"/>
      <sheetName val="Asset "/>
      <sheetName val="Budget"/>
      <sheetName val="CMAdraft"/>
      <sheetName val="CMA "/>
      <sheetName val="Profit Loss"/>
      <sheetName val="Balance Sheet"/>
      <sheetName val="General Exp"/>
      <sheetName val="Analysis"/>
      <sheetName val="Present"/>
      <sheetName val="Comments"/>
      <sheetName val="Ex-Rate"/>
      <sheetName val="Sheet1 "/>
      <sheetName val="Sheet8"/>
      <sheetName val="recl JV437"/>
      <sheetName val="Opening"/>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61.xml><?xml version="1.0" encoding="utf-8"?>
<externalLink xmlns="http://schemas.openxmlformats.org/spreadsheetml/2006/main">
  <externalBook xmlns:r="http://schemas.openxmlformats.org/officeDocument/2006/relationships" r:id="rId1">
    <sheetNames>
      <sheetName val="Trial"/>
      <sheetName val="recl JV437"/>
      <sheetName val="Work"/>
      <sheetName val="FS"/>
      <sheetName val="Cost"/>
      <sheetName val="Asset "/>
      <sheetName val="Budget"/>
      <sheetName val="CMAdraft"/>
      <sheetName val="CMA "/>
      <sheetName val="Profit Loss"/>
      <sheetName val="Balance Sheet"/>
      <sheetName val="General Exp"/>
      <sheetName val="Analysis"/>
      <sheetName val="Present"/>
      <sheetName val="Comments"/>
      <sheetName val="Ex-Rate"/>
      <sheetName val="Sheet1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62.xml><?xml version="1.0" encoding="utf-8"?>
<externalLink xmlns="http://schemas.openxmlformats.org/spreadsheetml/2006/main">
  <externalBook xmlns:r="http://schemas.openxmlformats.org/officeDocument/2006/relationships" r:id="rId1">
    <sheetNames>
      <sheetName val="fiscal pl"/>
      <sheetName val="AJE"/>
      <sheetName val="RJE"/>
      <sheetName val="RE"/>
      <sheetName val="BS final"/>
      <sheetName val="IS"/>
      <sheetName val="CF"/>
      <sheetName val="WPComSummary"/>
      <sheetName val="WBS"/>
      <sheetName val="RecPAybreport"/>
      <sheetName val="WPL"/>
      <sheetName val="cogs"/>
      <sheetName val="Sales"/>
      <sheetName val="Others"/>
      <sheetName val="op.exp"/>
      <sheetName val="Selling"/>
      <sheetName val="G&amp;A"/>
      <sheetName val="FA"/>
      <sheetName val="Rec&amp;Payb-net"/>
      <sheetName val="Accruals"/>
      <sheetName val="Trial"/>
      <sheetName val="RATE"/>
      <sheetName val="rl"/>
      <sheetName val="A.4.3"/>
      <sheetName val="A"/>
      <sheetName val="A.4.2"/>
      <sheetName val="F1771-V"/>
      <sheetName val="RD I-BUT"/>
      <sheetName val="Rates"/>
      <sheetName val="PARAMETER"/>
      <sheetName val="Wells"/>
      <sheetName val="Zones"/>
      <sheetName val="F - BSI June 2000"/>
      <sheetName val="Exc. Rate"/>
      <sheetName val="Quantity"/>
      <sheetName val="KP_List"/>
      <sheetName val="FA1999"/>
      <sheetName val="Data"/>
      <sheetName val="bal sheet"/>
      <sheetName val="MED"/>
      <sheetName val="Journal Template"/>
      <sheetName val="A1 Thru A11- LUMP SUM CONSTR"/>
      <sheetName val="SCORE_RC_Code"/>
      <sheetName val="EXP0905"/>
      <sheetName val="GL"/>
      <sheetName val="Bukti Potong"/>
      <sheetName val="CAPBUDG"/>
      <sheetName val="CAPSALE"/>
      <sheetName val="Account Coding - Revise"/>
      <sheetName val="EpiCalendar"/>
      <sheetName val="RATIO"/>
      <sheetName val="HEADER"/>
      <sheetName val="Oct 99"/>
      <sheetName val="TBM"/>
      <sheetName val="Suivi 98 (2)"/>
      <sheetName val="real_bk_gs_smt1"/>
      <sheetName val="Mort"/>
      <sheetName val="PREMI"/>
      <sheetName val="TB-WP"/>
      <sheetName val="AFTER 55"/>
      <sheetName val="RUGILABA"/>
      <sheetName val="Sandi"/>
      <sheetName val="Quarter"/>
      <sheetName val="General"/>
      <sheetName val="Cost Input Sheet"/>
      <sheetName val="Account Payable"/>
      <sheetName val="Revenue (10)"/>
      <sheetName val="fiscal_pl"/>
      <sheetName val="BS_final"/>
      <sheetName val="op_exp"/>
      <sheetName val="fiscal_pl1"/>
      <sheetName val="BS_final1"/>
      <sheetName val="op_exp1"/>
      <sheetName val="REVENUE"/>
      <sheetName val="CRITERIA1"/>
      <sheetName val="Journal 1"/>
      <sheetName val="BS"/>
      <sheetName val="TB0"/>
      <sheetName val="ws anyar"/>
      <sheetName val="IS-RP"/>
      <sheetName val="CBO0497"/>
      <sheetName val="pl"/>
      <sheetName val="랙_기능별 물자"/>
      <sheetName val="panther"/>
      <sheetName val="WP-SP-03"/>
      <sheetName val="Liabilities"/>
      <sheetName val="B24-1"/>
      <sheetName val="DL"/>
      <sheetName val="K&amp;B"/>
      <sheetName val="WHT_21"/>
      <sheetName val="GeneralInfo"/>
      <sheetName val="Chalcedony"/>
      <sheetName val="Chrysocolla"/>
      <sheetName val="Fluorite Comm"/>
      <sheetName val="Engine DVB"/>
      <sheetName val="R1-CAPEX-03-A"/>
      <sheetName val="Proyeksi"/>
      <sheetName val="KKP 01 Audit"/>
      <sheetName val="Kertas kerja dan lap. keuangan"/>
      <sheetName val="Akun"/>
      <sheetName val="kkp pph 21"/>
      <sheetName val="SheetGMP"/>
      <sheetName val="SheetGMT"/>
      <sheetName val="WP-PBM-04"/>
      <sheetName val="Sheet1"/>
      <sheetName val="Price"/>
      <sheetName val="6340 configuration inputs"/>
      <sheetName val="KAS $"/>
      <sheetName val="WBS 2005"/>
      <sheetName val="Instructions"/>
      <sheetName val="Std-Industri"/>
      <sheetName val="S e p"/>
      <sheetName val="M a r"/>
      <sheetName val="M a y"/>
      <sheetName val="J u l"/>
      <sheetName val="A p r"/>
      <sheetName val="A u g"/>
      <sheetName val="O c t"/>
      <sheetName val="J u n"/>
      <sheetName val="N o v"/>
      <sheetName val="F e b"/>
      <sheetName val="J a n"/>
      <sheetName val="00 received in 01"/>
      <sheetName val="RumusTB 1 bln"/>
      <sheetName val="Apr"/>
      <sheetName val="Feb"/>
      <sheetName val="Jan"/>
      <sheetName val="Mar"/>
      <sheetName val="WS"/>
      <sheetName val="F1771-2"/>
      <sheetName val="F1771-3"/>
      <sheetName val="PM-PL"/>
      <sheetName val="1771"/>
      <sheetName val="1771.2"/>
      <sheetName val="PL98"/>
      <sheetName val="Valuation"/>
      <sheetName val="imbalan kerja TEMPO TV"/>
      <sheetName val="SE"/>
      <sheetName val="kriteria"/>
      <sheetName val="RéaliséGlobal"/>
      <sheetName val="SALESAGT'03"/>
      <sheetName val="SALESAPR'03"/>
      <sheetName val="SALESDES'03"/>
      <sheetName val="SALESFEB'03"/>
      <sheetName val="SALESJAN'03"/>
      <sheetName val="SALESJULI'03"/>
      <sheetName val="SALESJUNI'03"/>
      <sheetName val="SALESMEI'03"/>
      <sheetName val="SALESMRT'03"/>
      <sheetName val="SALESNOP'03"/>
      <sheetName val="SALESOKT'03"/>
      <sheetName val="SALESSEP'03"/>
      <sheetName val="Proj Summ"/>
      <sheetName val="fiscal_pl2"/>
      <sheetName val="BS_final2"/>
      <sheetName val="op_exp2"/>
      <sheetName val="Bukti_Potong"/>
      <sheetName val="Account_Coding_-_Revise"/>
      <sheetName val="A_4_3"/>
      <sheetName val="A_4_2"/>
      <sheetName val="Proj_Summ"/>
      <sheetName val="F_-_BSI_June_2000"/>
      <sheetName val="AFTER_55"/>
      <sheetName val="Exc__Rate"/>
      <sheetName val="bal_sheet"/>
      <sheetName val="Journal_Template"/>
      <sheetName val="A1_Thru_A11-_LUMP_SUM_CONSTR"/>
      <sheetName val="Oct_99"/>
      <sheetName val="Suivi_98_(2)"/>
      <sheetName val="Cost_Input_Sheet"/>
      <sheetName val="Account_Payable"/>
      <sheetName val="Revenue_(10)"/>
      <sheetName val="6340_configuration_inputs"/>
      <sheetName val="KAS_$"/>
      <sheetName val="WBS_2005"/>
      <sheetName val="RD_I-BUT"/>
      <sheetName val="Journal_1"/>
      <sheetName val="PLL"/>
      <sheetName val="PP"/>
      <sheetName val="Fixset"/>
      <sheetName val="Ex_Rate"/>
      <sheetName val="Rincian"/>
      <sheetName val="TB98,oct99&amp;sap99-WPL"/>
      <sheetName val="Neraca detail per book"/>
      <sheetName val="PR0404"/>
      <sheetName val="PR0405"/>
      <sheetName val="PR0406"/>
      <sheetName val="PR0804"/>
      <sheetName val="PR0805"/>
      <sheetName val="PR0806"/>
      <sheetName val="PR1204"/>
      <sheetName val="PR1205"/>
      <sheetName val="PR1206"/>
      <sheetName val="PR0204"/>
      <sheetName val="PR0205"/>
      <sheetName val="PR0206"/>
      <sheetName val="PR0104"/>
      <sheetName val="PR0105"/>
      <sheetName val="PR0106"/>
      <sheetName val="PR0704"/>
      <sheetName val="PR0705"/>
      <sheetName val="PR0706"/>
      <sheetName val="PR0604"/>
      <sheetName val="PR0605"/>
      <sheetName val="PR0606"/>
      <sheetName val="PR0304"/>
      <sheetName val="PR0305"/>
      <sheetName val="PR0306"/>
      <sheetName val="PR0504"/>
      <sheetName val="PR0505"/>
      <sheetName val="PR0506"/>
      <sheetName val="PR1104"/>
      <sheetName val="PR1105"/>
      <sheetName val="PR1106"/>
      <sheetName val="PR1006"/>
      <sheetName val="PR1004"/>
      <sheetName val="PR1005"/>
      <sheetName val="PR0904"/>
      <sheetName val="PR0905"/>
      <sheetName val="PR0906"/>
      <sheetName val="Items 1206"/>
      <sheetName val="Entry  HTM"/>
      <sheetName val="Entry Broker"/>
      <sheetName val="SK HTM"/>
      <sheetName val="Kartu"/>
      <sheetName val="Searching"/>
      <sheetName val="TB BS"/>
      <sheetName val="TB P&amp;L"/>
      <sheetName val="Notes"/>
      <sheetName val="Bordereau"/>
      <sheetName val="Commercial"/>
      <sheetName val="Product List"/>
      <sheetName val="Calc"/>
      <sheetName val="BALANCE"/>
      <sheetName val="Macro1"/>
      <sheetName val="Sheet2"/>
      <sheetName val="SCH 2.1"/>
      <sheetName val="PER-HP"/>
      <sheetName val="BS-GMT"/>
      <sheetName val="ISAT Single BSS Reference"/>
      <sheetName val="MTD-REPORT"/>
      <sheetName val="Summary"/>
      <sheetName val="GL Prepaid PPh 22"/>
      <sheetName val="Sheet2 (2)"/>
      <sheetName val="MacBANK"/>
      <sheetName val="harga"/>
      <sheetName val="Exc__Rate1"/>
      <sheetName val="A_4_31"/>
      <sheetName val="A_4_21"/>
      <sheetName val="Macro "/>
      <sheetName val="Menu"/>
      <sheetName val="COST"/>
      <sheetName val="PRODUCTION REPORTS"/>
      <sheetName val="MASTER"/>
      <sheetName val="ANIMATION ONLY"/>
      <sheetName val="CONCEP-STREET"/>
      <sheetName val="ANIMATION COST FORECAST"/>
      <sheetName val="WEEKLY"/>
      <sheetName val="EXTERNAL ANIMATION"/>
      <sheetName val="LMA"/>
      <sheetName val="EXTERNA"/>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2003 ACT CFlow"/>
      <sheetName val="2003 BGT C Flow"/>
      <sheetName val="HO Use"/>
      <sheetName val="特殊素材"/>
      <sheetName val="List"/>
      <sheetName val="③-３排水処理設備保全状況"/>
      <sheetName val="Neraca"/>
      <sheetName val="LIST "/>
      <sheetName val="WP-Panu'02"/>
      <sheetName val="PRE"/>
      <sheetName val="BP1_23"/>
      <sheetName val="KKT"/>
      <sheetName val="Database"/>
      <sheetName val="RetPlan"/>
      <sheetName val="Office_Rent"/>
      <sheetName val="SALARY"/>
      <sheetName val="BB"/>
      <sheetName val="LPP"/>
      <sheetName val="STKBB"/>
      <sheetName val="Ex-Rate"/>
      <sheetName val="General Info"/>
      <sheetName val="WP-SP-04"/>
      <sheetName val="ARSUtM "/>
      <sheetName val="A-3"/>
      <sheetName val="4.1 Placement w.o.b"/>
      <sheetName val="EXTERNA"/>
      <sheetName val="MAIPLH"/>
      <sheetName val="NPWP"/>
      <sheetName val="04040 DSAW"/>
      <sheetName val="Ass"/>
      <sheetName val="BS-RTI"/>
      <sheetName val="CALCS1"/>
      <sheetName val="3800"/>
      <sheetName val="fiscal_pl3"/>
      <sheetName val="BS_final3"/>
      <sheetName val="op_exp3"/>
      <sheetName val="Account_Payable1"/>
      <sheetName val="Revenue_(10)1"/>
      <sheetName val="Bangunan _Jkt_"/>
      <sheetName val="bayar_04_fak"/>
      <sheetName val="Schedule Angsuran"/>
      <sheetName val="RMS - STR"/>
      <sheetName val="CRITERIA3"/>
      <sheetName val="Currencies"/>
      <sheetName val="F_-_BSI_June_20001"/>
      <sheetName val="Bukti_Potong1"/>
      <sheetName val="Account_Coding_-_Revise1"/>
      <sheetName val="RD_I-BUT1"/>
      <sheetName val="Oct_991"/>
      <sheetName val="bal_sheet1"/>
      <sheetName val="Journal_Template1"/>
      <sheetName val="A1_Thru_A11-_LUMP_SUM_CONSTR1"/>
      <sheetName val="ws_anyar1"/>
      <sheetName val="Suivi_98_(2)1"/>
      <sheetName val="AFTER_551"/>
      <sheetName val="랙_기능별_물자1"/>
      <sheetName val="Journal_11"/>
      <sheetName val="Neraca_detail_per_book1"/>
      <sheetName val="Items_12061"/>
      <sheetName val="Entry__HTM1"/>
      <sheetName val="Entry_Broker1"/>
      <sheetName val="SK_HTM1"/>
      <sheetName val="TB_BS1"/>
      <sheetName val="TB_P&amp;L1"/>
      <sheetName val="Product_List1"/>
      <sheetName val="ws_anyar"/>
      <sheetName val="랙_기능별_물자"/>
      <sheetName val="Neraca_detail_per_book"/>
      <sheetName val="Items_1206"/>
      <sheetName val="Entry__HTM"/>
      <sheetName val="Entry_Broker"/>
      <sheetName val="SK_HTM"/>
      <sheetName val="TB_BS"/>
      <sheetName val="TB_P&amp;L"/>
      <sheetName val="Product_List"/>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Set>
  </externalBook>
</externalLink>
</file>

<file path=xl/externalLinks/externalLink163.xml><?xml version="1.0" encoding="utf-8"?>
<externalLink xmlns="http://schemas.openxmlformats.org/spreadsheetml/2006/main">
  <externalBook xmlns:r="http://schemas.openxmlformats.org/officeDocument/2006/relationships" r:id="rId1">
    <sheetNames>
      <sheetName val="XXXXX"/>
      <sheetName val="Permanent info"/>
      <sheetName val="Marshal"/>
      <sheetName val="1771"/>
      <sheetName val="F1771-I"/>
      <sheetName val="F1771-II"/>
      <sheetName val="F1771-III"/>
      <sheetName val="F 1771-IV"/>
      <sheetName val="F 1771-V"/>
      <sheetName val="F 1771-VI"/>
      <sheetName val="Sheet1"/>
      <sheetName val="Fiscal exit tax"/>
      <sheetName val="Attach"/>
      <sheetName val="Lampiran"/>
      <sheetName val="fiscal depr(E)"/>
      <sheetName val="fiscal depr. (I)"/>
      <sheetName val="disposal"/>
      <sheetName val="addition"/>
      <sheetName val="reconciliation"/>
      <sheetName val="amortisasi"/>
      <sheetName val="Int-exp"/>
      <sheetName val="Rounding off"/>
      <sheetName val="BS final"/>
      <sheetName val="F1771_III"/>
      <sheetName val="F1771_II"/>
      <sheetName val="HEADER"/>
      <sheetName val="A"/>
      <sheetName val="0220"/>
      <sheetName val="EXP0905"/>
      <sheetName val="Rates"/>
      <sheetName val="SCORE_RC_Code"/>
      <sheetName val="F1771-2"/>
      <sheetName val="F1771-3"/>
      <sheetName val="3800-Interim"/>
      <sheetName val="RumusTB 1 bln"/>
      <sheetName val="MED"/>
      <sheetName val="GeneralInfo"/>
      <sheetName val="DAFTAR NOMINATIF"/>
      <sheetName val="RATE"/>
      <sheetName val="AFTER 55"/>
      <sheetName val="d_com"/>
      <sheetName val="Input Table"/>
      <sheetName val="1195 A2"/>
      <sheetName val="Family"/>
      <sheetName val="7월"/>
      <sheetName val="K2-FA"/>
      <sheetName val="result"/>
      <sheetName val="data_val"/>
      <sheetName val="CODE"/>
      <sheetName val="Master Table"/>
      <sheetName val="WPL"/>
      <sheetName val="General"/>
      <sheetName val="Search for Unrecorded Liabilty"/>
      <sheetName val="Irregular Income"/>
      <sheetName val="FE-1770.P1"/>
      <sheetName val="TBM"/>
      <sheetName val="PROLOSS"/>
      <sheetName val="General Info"/>
      <sheetName val="master"/>
      <sheetName val="PREMI"/>
      <sheetName val="PO Database@3101"/>
      <sheetName val="Revenue"/>
      <sheetName val="Sheet3"/>
      <sheetName val="rekap p.3"/>
      <sheetName val="bs (2)"/>
      <sheetName val="SPT-PPh23"/>
      <sheetName val="PL"/>
      <sheetName val="SALESAGT'03"/>
      <sheetName val="SALESAPR'03"/>
      <sheetName val="SALESDES'03"/>
      <sheetName val="SALESFEB'03"/>
      <sheetName val="SALESJAN'03"/>
      <sheetName val="SALESJULI'03"/>
      <sheetName val="SALESJUNI'03"/>
      <sheetName val="SALESMEI'03"/>
      <sheetName val="SALESMRT'03"/>
      <sheetName val="SALESNOP'03"/>
      <sheetName val="SALESOKT'03"/>
      <sheetName val="SALESSEP'03"/>
      <sheetName val="RESULTATS RECAP"/>
      <sheetName val="TESTS"/>
      <sheetName val="Attachement"/>
      <sheetName val="Q-PC1"/>
      <sheetName val="Q-PC2"/>
      <sheetName val="Menu"/>
      <sheetName val="Cor-'98-2"/>
      <sheetName val="PopCache_Sheet1"/>
      <sheetName val="Rekap Piutang"/>
      <sheetName val="Rincian"/>
      <sheetName val="Cover-01"/>
      <sheetName val="PENJ.NERACA"/>
      <sheetName val="A3"/>
      <sheetName val="B28"/>
      <sheetName val="Spec"/>
      <sheetName val="Journal"/>
      <sheetName val="Sales"/>
      <sheetName val="A-3"/>
      <sheetName val="Orders"/>
      <sheetName val="Scenarios and Sensitivities"/>
      <sheetName val="Global Assumptions"/>
      <sheetName val="OthAsset roll"/>
      <sheetName val="Dayung"/>
      <sheetName val="Data"/>
      <sheetName val="Gelam"/>
      <sheetName val="Letang"/>
      <sheetName val="Suban"/>
      <sheetName val="Sumpal"/>
      <sheetName val="Tengah"/>
      <sheetName val="AR EXPORT"/>
      <sheetName val="调帐事项登记表"/>
      <sheetName val="帐套设置"/>
      <sheetName val="flow"/>
      <sheetName val="Asumsi"/>
      <sheetName val="TK1"/>
      <sheetName val="Lead"/>
      <sheetName val="Check on 8.10.2003"/>
      <sheetName val="vendor name"/>
      <sheetName val="Other charges (income)"/>
      <sheetName val="DATA_JUALAN"/>
      <sheetName val="by service"/>
      <sheetName val="LPP-1"/>
      <sheetName val="OLDMAP"/>
      <sheetName val="Trial"/>
      <sheetName val="ING"/>
      <sheetName val="PO Database"/>
      <sheetName val="COGSRevalSum"/>
      <sheetName val="N"/>
      <sheetName val="DATA WP"/>
      <sheetName val="Country Data"/>
      <sheetName val="Contents"/>
      <sheetName val="CAST DAILY"/>
      <sheetName val="Input Plan"/>
      <sheetName val="OFF"/>
      <sheetName val="Permanent_info"/>
      <sheetName val="F_1771-IV"/>
      <sheetName val="F_1771-V"/>
      <sheetName val="F_1771-VI"/>
      <sheetName val="Fiscal_exit_tax"/>
      <sheetName val="fiscal_depr(E)"/>
      <sheetName val="fiscal_depr__(I)"/>
      <sheetName val="Rounding_off"/>
      <sheetName val="SE-C"/>
      <sheetName val="Income Statement-May 2004"/>
      <sheetName val="TB"/>
      <sheetName val="BS_final"/>
      <sheetName val="Input_Table"/>
      <sheetName val="1195_A2"/>
      <sheetName val="FE-1770_P1"/>
      <sheetName val="PO_Database@3101"/>
      <sheetName val="Search_for_Unrecorded_Liabilty"/>
      <sheetName val="rekap_p_3"/>
      <sheetName val="General_Info"/>
      <sheetName val="RumusTB_1_bln"/>
      <sheetName val="AFTER_55"/>
      <sheetName val="DAFTAR_NOMINATIF"/>
      <sheetName val="Links"/>
      <sheetName val="A.4.3"/>
      <sheetName val="Shunde"/>
      <sheetName val="TB HO"/>
      <sheetName val="KURS"/>
      <sheetName val="F1771_2"/>
      <sheetName val="Kalk EITR- 2009"/>
      <sheetName val="FE_1770_I"/>
      <sheetName val="FE_1770_P1"/>
      <sheetName val="FE_1770_II"/>
      <sheetName val="YTD Results"/>
      <sheetName val="Prepaid insurance"/>
      <sheetName val="COVER"/>
      <sheetName val="Merid Sum"/>
      <sheetName val="Attachment"/>
      <sheetName val="Depreciation"/>
      <sheetName val="gol I"/>
      <sheetName val="gol II"/>
      <sheetName val="Art. 25"/>
      <sheetName val="Regroup FA"/>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Sheet5"/>
      <sheetName val="Sheet4"/>
      <sheetName val="Sheet2"/>
      <sheetName val="Profile"/>
      <sheetName val="Regulated Tariff"/>
      <sheetName val="Sandi laba rugi"/>
      <sheetName val="Locations"/>
      <sheetName val="ref"/>
      <sheetName val="F-1|F-2"/>
      <sheetName val="10"/>
      <sheetName val="P&amp;L"/>
      <sheetName val="RUGILABA"/>
      <sheetName val="PKP"/>
      <sheetName val="DELETE"/>
      <sheetName val="AGM"/>
      <sheetName val="PENJ_NERACA"/>
      <sheetName val="Master_Table"/>
      <sheetName val="Logistics"/>
      <sheetName val="Workings"/>
      <sheetName val="I-PPh Final"/>
      <sheetName val="PL BI FORM"/>
      <sheetName val="Treshing"/>
      <sheetName val="Clarifikasi "/>
      <sheetName val="MALE"/>
      <sheetName val="SING"/>
      <sheetName val="SRI L"/>
      <sheetName val="VIET"/>
      <sheetName val="Schedule Angsuran"/>
      <sheetName val="F1771-V"/>
      <sheetName val="Basic Information"/>
      <sheetName val="lam-ssp"/>
      <sheetName val="PipWT"/>
      <sheetName val="SFKLN"/>
      <sheetName val="koding_komposisi"/>
      <sheetName val="KODINGharga"/>
      <sheetName val="BEP"/>
      <sheetName val="cov"/>
      <sheetName val="04114"/>
      <sheetName val="INPUT"/>
      <sheetName val="NAP"/>
      <sheetName val="RESULTATS_RECAP"/>
      <sheetName val="AU_BS"/>
      <sheetName val="Sales Parameter"/>
      <sheetName val="Radford 2002"/>
      <sheetName val="US Sales Ranges"/>
      <sheetName val="B25-95"/>
      <sheetName val="Additions Interface"/>
      <sheetName val="AGING"/>
      <sheetName val="pemak_Mutasi"/>
      <sheetName val="P"/>
      <sheetName val="設定"/>
      <sheetName val="HPP"/>
      <sheetName val="STOCK AKHIR"/>
      <sheetName val="source"/>
      <sheetName val="Plan"/>
      <sheetName val="RL NIS"/>
      <sheetName val="Powergen"/>
      <sheetName val="Konfirmasi Transaksi Lama"/>
      <sheetName val="DSR"/>
      <sheetName val="sepdua"/>
      <sheetName val="B.1"/>
      <sheetName val="ACRCONT"/>
      <sheetName val="Sale-Leaseback (2)"/>
      <sheetName val="PO"/>
      <sheetName val="RPMCOST"/>
      <sheetName val="JARS"/>
      <sheetName val="LABELS"/>
      <sheetName val="MNHRS"/>
      <sheetName val="RAWMAT"/>
      <sheetName val="RN_PM"/>
      <sheetName val="NOPAT_VDF"/>
      <sheetName val="WACC_VDF"/>
      <sheetName val="Summary Page_VDF"/>
      <sheetName val="Invested capital_VDF"/>
      <sheetName val="AE_DM"/>
      <sheetName val="PIK_QUO"/>
      <sheetName val="CLC&amp;CLS"/>
      <sheetName val="PB(B)"/>
      <sheetName val="JSiar"/>
      <sheetName val="Ranges"/>
      <sheetName val="TB0"/>
      <sheetName val="MasterSheet"/>
      <sheetName val="Input Param"/>
      <sheetName val="LP-01"/>
      <sheetName val="LP_01"/>
      <sheetName val="Penj Sub NPK"/>
      <sheetName val="N-ASII"/>
      <sheetName val="DATA21"/>
      <sheetName val="Feuil1"/>
      <sheetName val="Project"/>
      <sheetName val="Permanent_info1"/>
      <sheetName val="F_1771-IV1"/>
      <sheetName val="F_1771-V1"/>
      <sheetName val="F_1771-VI1"/>
      <sheetName val="Fiscal_exit_tax1"/>
      <sheetName val="fiscal_depr(E)1"/>
      <sheetName val="fiscal_depr__(I)1"/>
      <sheetName val="Rounding_off1"/>
      <sheetName val="Input_Table1"/>
      <sheetName val="1195_A21"/>
      <sheetName val="BS_final1"/>
      <sheetName val="RumusTB_1_bln1"/>
      <sheetName val="rekap_p_31"/>
      <sheetName val="FE-1770_P11"/>
      <sheetName val="General_Info1"/>
      <sheetName val="PO_Database@31011"/>
      <sheetName val="Search_for_Unrecorded_Liabilty1"/>
      <sheetName val="DAFTAR_NOMINATIF1"/>
      <sheetName val="AFTER_551"/>
      <sheetName val="vendor_name"/>
      <sheetName val="Check_on_8_10_2003"/>
      <sheetName val="Other_charges_(income)"/>
      <sheetName val="PO_Database"/>
      <sheetName val="Irregular_Income"/>
      <sheetName val="bs_(2)"/>
      <sheetName val="Rekap_Piutang"/>
      <sheetName val="OthAsset_roll"/>
      <sheetName val="DATA_WP"/>
      <sheetName val="Country_Data"/>
      <sheetName val="CAST_DAILY"/>
      <sheetName val="Input_Plan"/>
      <sheetName val="Scenarios_and_Sensitivities"/>
      <sheetName val="Global_Assumptions"/>
      <sheetName val="Regulated_Tariff"/>
      <sheetName val="Sandi_laba_rugi"/>
      <sheetName val="YTD_Results"/>
      <sheetName val="Prepaid_insurance"/>
      <sheetName val="Merid_Sum"/>
      <sheetName val="SRI_L"/>
      <sheetName val="Income_Statement-May_2004"/>
      <sheetName val="AR_EXPORT"/>
      <sheetName val="I-PPh_Final"/>
      <sheetName val="by_service"/>
      <sheetName val="bal sheet"/>
      <sheetName val="CHIPPING"/>
      <sheetName val="CIP_USD"/>
      <sheetName val="Consol"/>
      <sheetName val="Breakevn"/>
      <sheetName val="SDH"/>
      <sheetName val="Dbase"/>
      <sheetName val="Excess Calc"/>
      <sheetName val="BS-RTI"/>
      <sheetName val="Neraca detail per book"/>
      <sheetName val="ＦＲＭ負荷表"/>
      <sheetName val="Instructions"/>
      <sheetName val="TblPajak"/>
      <sheetName val="trf multiple"/>
      <sheetName val="trfakt sgl"/>
      <sheetName val="EV SJB"/>
      <sheetName val="Perintah"/>
      <sheetName val="Rpt13.Oth"/>
      <sheetName val="analis"/>
      <sheetName val="OPNAME GOOD STOCK"/>
      <sheetName val="OPNAME SALES"/>
      <sheetName val="OPNAME BAD STOCK"/>
      <sheetName val="CMA_Calculations"/>
      <sheetName val="IPK Sem12014"/>
      <sheetName val="Total"/>
      <sheetName val="tabel nilai"/>
      <sheetName val="WBS 2005"/>
      <sheetName val="panther"/>
      <sheetName val="WP-PBM-04"/>
      <sheetName val="Table"/>
      <sheetName val=" BEP-1999"/>
      <sheetName val="SUM-CHECK"/>
      <sheetName val="STOCK_AKHIR"/>
      <sheetName val="RL_NIS"/>
      <sheetName val="Sales_Parameter"/>
      <sheetName val="Clarifikasi_"/>
      <sheetName val="Konfirmasi_Transaksi_Lama"/>
      <sheetName val="Kalk_EITR-_2009"/>
      <sheetName val="gol_I"/>
      <sheetName val="gol_II"/>
      <sheetName val="Art__25"/>
      <sheetName val="Regroup_FA"/>
      <sheetName val="FI-1771_P1"/>
      <sheetName val="FE-1771_P1"/>
      <sheetName val="FI-1771_P2"/>
      <sheetName val="FE-1771_P2"/>
      <sheetName val="Balsht Input"/>
      <sheetName val="Rekap"/>
      <sheetName val="Excavator"/>
      <sheetName val="Elec"/>
      <sheetName val="VARIABLE"/>
      <sheetName val="Tabel stock"/>
      <sheetName val="Currencies"/>
      <sheetName val="Status"/>
      <sheetName val="tra-vat-lieu"/>
      <sheetName val="gVL"/>
      <sheetName val="A.4.2"/>
      <sheetName val="vs LY Const"/>
      <sheetName val="Neraca"/>
      <sheetName val="Main table"/>
      <sheetName val="annual charge"/>
      <sheetName val="FA1999"/>
      <sheetName val="ptkp"/>
      <sheetName val="JAn&amp;Feb Source"/>
      <sheetName val="Results"/>
      <sheetName val="Summary Market Segmentation"/>
      <sheetName val="budget idr"/>
      <sheetName val="COMPANY CODE"/>
      <sheetName val="Master_Table1"/>
      <sheetName val="PENJ_NERACA1"/>
      <sheetName val="TB_HO"/>
      <sheetName val="A_4_3"/>
      <sheetName val="PL_BI_FORM"/>
      <sheetName val="WBS_2005"/>
      <sheetName val="Schedule_Angsuran"/>
      <sheetName val="Summary_Market_Segmentation"/>
      <sheetName val="Summary_Page_VDF"/>
      <sheetName val="Invested_capital_VDF"/>
      <sheetName val="SS"/>
      <sheetName val="BSA"/>
      <sheetName val="BSL"/>
      <sheetName val="LIST FP08"/>
      <sheetName val="Table 1"/>
      <sheetName val="Jrnl_Kas"/>
      <sheetName val="s5"/>
      <sheetName val="PDG"/>
      <sheetName val="DbKtr"/>
      <sheetName val="Permanent_info2"/>
      <sheetName val="F_1771-IV2"/>
      <sheetName val="F_1771-V2"/>
      <sheetName val="F_1771-VI2"/>
      <sheetName val="Fiscal_exit_tax2"/>
      <sheetName val="fiscal_depr(E)2"/>
      <sheetName val="fiscal_depr__(I)2"/>
      <sheetName val="Rounding_off2"/>
      <sheetName val="BS_final2"/>
      <sheetName val="RumusTB_1_bln2"/>
      <sheetName val="DAFTAR_NOMINATIF2"/>
      <sheetName val="AFTER_552"/>
      <sheetName val="Input_Table2"/>
      <sheetName val="1195_A22"/>
      <sheetName val="Search_for_Unrecorded_Liabilty2"/>
      <sheetName val="FE-1770_P12"/>
      <sheetName val="PO_Database@31012"/>
      <sheetName val="rekap_p_32"/>
      <sheetName val="General_Info2"/>
      <sheetName val="by_service1"/>
      <sheetName val="OthAsset_roll1"/>
      <sheetName val="bs_(2)1"/>
      <sheetName val="Irregular_Income1"/>
      <sheetName val="RESULTATS_RECAP1"/>
      <sheetName val="Rekap_Piutang1"/>
      <sheetName val="Check_on_8_10_20031"/>
      <sheetName val="AR_EXPORT1"/>
      <sheetName val="vendor_name1"/>
      <sheetName val="Other_charges_(income)1"/>
      <sheetName val="Scenarios_and_Sensitivities1"/>
      <sheetName val="Global_Assumptions1"/>
      <sheetName val="Kalk_EITR-_20091"/>
      <sheetName val="DATA_WP1"/>
      <sheetName val="Country_Data1"/>
      <sheetName val="CAST_DAILY1"/>
      <sheetName val="Input_Plan1"/>
      <sheetName val="YTD_Results1"/>
      <sheetName val="Prepaid_insurance1"/>
      <sheetName val="Merid_Sum1"/>
      <sheetName val="gol_I1"/>
      <sheetName val="gol_II1"/>
      <sheetName val="Art__251"/>
      <sheetName val="Regroup_FA1"/>
      <sheetName val="FI-1771_P11"/>
      <sheetName val="FE-1771_P11"/>
      <sheetName val="FI-1771_P21"/>
      <sheetName val="FE-1771_P21"/>
      <sheetName val="Income_Statement-May_20041"/>
      <sheetName val="Regulated_Tariff1"/>
      <sheetName val="PO_Database1"/>
      <sheetName val="Clarifikasi_1"/>
      <sheetName val="Sandi_laba_rugi1"/>
      <sheetName val="STOCK_AKHIR1"/>
      <sheetName val="Sales_Parameter1"/>
      <sheetName val="RL_NIS1"/>
      <sheetName val="Konfirmasi_Transaksi_Lama1"/>
      <sheetName val="Rpt13_Oth"/>
      <sheetName val="Balsht_Input"/>
      <sheetName val="Additions_Interface"/>
      <sheetName val="B_1"/>
      <sheetName val="Sale-Leaseback_(2)"/>
      <sheetName val="Radford_2002"/>
      <sheetName val="US_Sales_Ranges"/>
      <sheetName val="Basic_Information"/>
      <sheetName val="List"/>
      <sheetName val="di"/>
      <sheetName val="NOA"/>
      <sheetName val="AGG_aggr2"/>
      <sheetName val="AGG_rmc2"/>
      <sheetName val="CEM_cc2"/>
      <sheetName val="AGG_conc2"/>
      <sheetName val="CEM_afr2"/>
      <sheetName val="CEM_mic2"/>
      <sheetName val="CEM_trcem2"/>
      <sheetName val="OPR_open2"/>
      <sheetName val="OPR_spec2"/>
      <sheetName val="OPR_tropr2"/>
      <sheetName val="P1"/>
      <sheetName val="P2"/>
      <sheetName val="O2"/>
      <sheetName val="G3"/>
      <sheetName val="day"/>
      <sheetName val="Isolasi Luar Dalam"/>
      <sheetName val="Isolasi Luar"/>
      <sheetName val="BPR"/>
      <sheetName val="Attrition"/>
      <sheetName val="Iowa Curves"/>
      <sheetName val="Inputs"/>
      <sheetName val="DB"/>
      <sheetName val="fa-s"/>
      <sheetName val="Old Lead"/>
      <sheetName val="revisi-gltran"/>
      <sheetName val="Benefit Proposal"/>
      <sheetName val="KAR-SC-0609"/>
      <sheetName val="Monthly (4)"/>
      <sheetName val="Xplor pattern 08.05"/>
      <sheetName val="TableLookup"/>
      <sheetName val="DATA OC"/>
      <sheetName val="Control"/>
      <sheetName val="JobDetails"/>
      <sheetName val="WT"/>
      <sheetName val="LRK"/>
      <sheetName val="PEND+BIAYA"/>
      <sheetName val="eSPT08"/>
      <sheetName val="eSPT09"/>
      <sheetName val="eSPT10"/>
      <sheetName val="eSPT11"/>
      <sheetName val="eSPT12"/>
      <sheetName val="eSPT2012-01"/>
      <sheetName val="VAT OUT GL"/>
      <sheetName val="Tab DPA"/>
      <sheetName val="Drop Down"/>
      <sheetName val="IBASE"/>
      <sheetName val="Cellular"/>
      <sheetName val="Unit Costs"/>
      <sheetName val="MAP"/>
      <sheetName val="basic"/>
      <sheetName val="Markup"/>
      <sheetName val="induk"/>
      <sheetName val="TST"/>
      <sheetName val="Non-Statistical Sampling Master"/>
      <sheetName val="Two Step Revenue Testing Master"/>
      <sheetName val="Global Data"/>
      <sheetName val="PURCH"/>
      <sheetName val="Receiv-liabil"/>
      <sheetName val="Premi Iuran"/>
      <sheetName val="LP-1"/>
      <sheetName val="C_TAR"/>
      <sheetName val="prod"/>
      <sheetName val="a.2"/>
      <sheetName val="Permanent_info3"/>
      <sheetName val="F_1771-IV3"/>
      <sheetName val="F_1771-V3"/>
      <sheetName val="F_1771-VI3"/>
      <sheetName val="Fiscal_exit_tax3"/>
      <sheetName val="fiscal_depr(E)3"/>
      <sheetName val="fiscal_depr__(I)3"/>
      <sheetName val="Rounding_off3"/>
      <sheetName val="BS_final3"/>
      <sheetName val="RumusTB_1_bln3"/>
      <sheetName val="Input_Table3"/>
      <sheetName val="1195_A23"/>
      <sheetName val="DAFTAR_NOMINATIF3"/>
      <sheetName val="AFTER_553"/>
      <sheetName val="Master_Table2"/>
      <sheetName val="FE-1770_P13"/>
      <sheetName val="Search_for_Unrecorded_Liabilty3"/>
      <sheetName val="Irregular_Income2"/>
      <sheetName val="General_Info3"/>
      <sheetName val="PO_Database@31013"/>
      <sheetName val="Scenarios_and_Sensitivities2"/>
      <sheetName val="Global_Assumptions2"/>
      <sheetName val="OthAsset_roll2"/>
      <sheetName val="rekap_p_33"/>
      <sheetName val="bs_(2)2"/>
      <sheetName val="RESULTATS_RECAP2"/>
      <sheetName val="Rekap_Piutang2"/>
      <sheetName val="PENJ_NERACA2"/>
      <sheetName val="AR_EXPORT2"/>
      <sheetName val="Check_on_8_10_20032"/>
      <sheetName val="by_service2"/>
      <sheetName val="vendor_name2"/>
      <sheetName val="Other_charges_(income)2"/>
      <sheetName val="A_4_31"/>
      <sheetName val="TB_HO1"/>
      <sheetName val="Income_Statement-May_20042"/>
      <sheetName val="PO_Database2"/>
      <sheetName val="DATA_WP2"/>
      <sheetName val="Regulated_Tariff2"/>
      <sheetName val="Sandi_laba_rugi2"/>
      <sheetName val="Country_Data2"/>
      <sheetName val="CAST_DAILY2"/>
      <sheetName val="Input_Plan2"/>
      <sheetName val="YTD_Results2"/>
      <sheetName val="Prepaid_insurance2"/>
      <sheetName val="Merid_Sum2"/>
      <sheetName val="PL_BI_FORM1"/>
      <sheetName val="I-PPh_Final1"/>
      <sheetName val="Kalk_EITR-_20092"/>
      <sheetName val="gol_I2"/>
      <sheetName val="gol_II2"/>
      <sheetName val="Art__252"/>
      <sheetName val="Regroup_FA2"/>
      <sheetName val="FI-1771_P12"/>
      <sheetName val="FE-1771_P12"/>
      <sheetName val="FI-1771_P22"/>
      <sheetName val="FE-1771_P22"/>
      <sheetName val="STOCK_AKHIR2"/>
      <sheetName val="Clarifikasi_2"/>
      <sheetName val="Sales_Parameter2"/>
      <sheetName val="RL_NIS2"/>
      <sheetName val="Konfirmasi_Transaksi_Lama2"/>
      <sheetName val="SRI_L1"/>
      <sheetName val="Schedule_Angsuran1"/>
      <sheetName val="Balsht_Input1"/>
      <sheetName val="WBS_20051"/>
      <sheetName val="Summary_Page_VDF1"/>
      <sheetName val="Invested_capital_VDF1"/>
      <sheetName val="Rpt13_Oth1"/>
      <sheetName val="Summary_Market_Segmentation1"/>
      <sheetName val="Additions_Interface1"/>
      <sheetName val="B_11"/>
      <sheetName val="Sale-Leaseback_(2)1"/>
      <sheetName val="Radford_20021"/>
      <sheetName val="US_Sales_Ranges1"/>
      <sheetName val="Basic_Information1"/>
      <sheetName val="Table_11"/>
      <sheetName val="Table_1"/>
      <sheetName val="Permanent_info4"/>
      <sheetName val="F_1771-IV4"/>
      <sheetName val="F_1771-V4"/>
      <sheetName val="F_1771-VI4"/>
      <sheetName val="Fiscal_exit_tax4"/>
      <sheetName val="fiscal_depr(E)4"/>
      <sheetName val="fiscal_depr__(I)4"/>
      <sheetName val="Rounding_off4"/>
      <sheetName val="BS_final4"/>
      <sheetName val="RumusTB_1_bln4"/>
      <sheetName val="Input_Table4"/>
      <sheetName val="1195_A24"/>
      <sheetName val="DAFTAR_NOMINATIF4"/>
      <sheetName val="AFTER_554"/>
      <sheetName val="Master_Table3"/>
      <sheetName val="FE-1770_P14"/>
      <sheetName val="Search_for_Unrecorded_Liabilty4"/>
      <sheetName val="Irregular_Income3"/>
      <sheetName val="General_Info4"/>
      <sheetName val="PO_Database@31014"/>
      <sheetName val="Scenarios_and_Sensitivities3"/>
      <sheetName val="Global_Assumptions3"/>
      <sheetName val="OthAsset_roll3"/>
      <sheetName val="rekap_p_34"/>
      <sheetName val="bs_(2)3"/>
      <sheetName val="RESULTATS_RECAP3"/>
      <sheetName val="Rekap_Piutang3"/>
      <sheetName val="PENJ_NERACA3"/>
      <sheetName val="AR_EXPORT3"/>
      <sheetName val="Check_on_8_10_20033"/>
      <sheetName val="by_service3"/>
      <sheetName val="vendor_name3"/>
      <sheetName val="Other_charges_(income)3"/>
      <sheetName val="A_4_32"/>
      <sheetName val="TB_HO2"/>
      <sheetName val="Income_Statement-May_20043"/>
      <sheetName val="PO_Database3"/>
      <sheetName val="DATA_WP3"/>
      <sheetName val="Regulated_Tariff3"/>
      <sheetName val="Sandi_laba_rugi3"/>
      <sheetName val="Country_Data3"/>
      <sheetName val="CAST_DAILY3"/>
      <sheetName val="Input_Plan3"/>
      <sheetName val="YTD_Results3"/>
      <sheetName val="Prepaid_insurance3"/>
      <sheetName val="Merid_Sum3"/>
      <sheetName val="PL_BI_FORM2"/>
      <sheetName val="I-PPh_Final2"/>
      <sheetName val="Kalk_EITR-_20093"/>
      <sheetName val="gol_I3"/>
      <sheetName val="gol_II3"/>
      <sheetName val="Art__253"/>
      <sheetName val="Regroup_FA3"/>
      <sheetName val="FI-1771_P13"/>
      <sheetName val="FE-1771_P13"/>
      <sheetName val="FI-1771_P23"/>
      <sheetName val="FE-1771_P23"/>
      <sheetName val="STOCK_AKHIR3"/>
      <sheetName val="Clarifikasi_3"/>
      <sheetName val="Sales_Parameter3"/>
      <sheetName val="RL_NIS3"/>
      <sheetName val="Konfirmasi_Transaksi_Lama3"/>
      <sheetName val="SRI_L2"/>
      <sheetName val="Schedule_Angsuran2"/>
      <sheetName val="Balsht_Input2"/>
      <sheetName val="WBS_20052"/>
      <sheetName val="Summary_Page_VDF2"/>
      <sheetName val="Invested_capital_VDF2"/>
      <sheetName val="Rpt13_Oth2"/>
      <sheetName val="Summary_Market_Segmentation2"/>
      <sheetName val="Additions_Interface2"/>
      <sheetName val="B_12"/>
      <sheetName val="Sale-Leaseback_(2)2"/>
      <sheetName val="Radford_20022"/>
      <sheetName val="US_Sales_Ranges2"/>
      <sheetName val="Basic_Information2"/>
      <sheetName val="Table_12"/>
      <sheetName val="DPro"/>
      <sheetName val="AA.1.1 BNI"/>
      <sheetName val="SheetGMP"/>
      <sheetName val="SheetGMT"/>
      <sheetName val="PARAMETERS"/>
      <sheetName val="Database"/>
      <sheetName val="hitung_hpp_25"/>
      <sheetName val="FS (2)"/>
      <sheetName val="GL"/>
      <sheetName val="WP-SP-03"/>
      <sheetName val="FACTORY"/>
      <sheetName val="PABRIK _Audited__1207"/>
      <sheetName val="2007 Fix"/>
      <sheetName val="BASIC ASSUMP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refreshError="1"/>
      <sheetData sheetId="472"/>
      <sheetData sheetId="473"/>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refreshError="1"/>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Set>
  </externalBook>
</externalLink>
</file>

<file path=xl/externalLinks/externalLink164.xml><?xml version="1.0" encoding="utf-8"?>
<externalLink xmlns="http://schemas.openxmlformats.org/spreadsheetml/2006/main">
  <externalBook xmlns:r="http://schemas.openxmlformats.org/officeDocument/2006/relationships" r:id="rId1">
    <sheetNames>
      <sheetName val="TRF03"/>
      <sheetName val="6 Months Req"/>
      <sheetName val="Standing PR FI"/>
      <sheetName val="Purchase Detail July 03 (2)"/>
      <sheetName val="TotalReqPM"/>
      <sheetName val="Draft Contract FI DNPI"/>
      <sheetName val="Draft Contract FI Interkemas"/>
      <sheetName val="Draft Contract Film"/>
      <sheetName val="Purchase Detail July 03"/>
      <sheetName val="Sheet2"/>
      <sheetName val="Sheet3"/>
      <sheetName val="F1771-III"/>
      <sheetName val="DATA_JUAL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5.xml><?xml version="1.0" encoding="utf-8"?>
<externalLink xmlns="http://schemas.openxmlformats.org/spreadsheetml/2006/main">
  <externalBook xmlns:r="http://schemas.openxmlformats.org/officeDocument/2006/relationships" r:id="rId1">
    <sheetNames>
      <sheetName val="A"/>
      <sheetName val="RPMCOST"/>
      <sheetName val="JARS"/>
      <sheetName val="LABELS"/>
      <sheetName val="MNHRS"/>
      <sheetName val="RAWMAT"/>
      <sheetName val="SLS_BGT"/>
      <sheetName val="Profile"/>
      <sheetName val="Desc "/>
      <sheetName val="DOC"/>
      <sheetName val="Equipmen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6.xml><?xml version="1.0" encoding="utf-8"?>
<externalLink xmlns="http://schemas.openxmlformats.org/spreadsheetml/2006/main">
  <externalBook xmlns:r="http://schemas.openxmlformats.org/officeDocument/2006/relationships" r:id="rId1">
    <sheetNames>
      <sheetName val="P.Cash JKT(14-01)"/>
      <sheetName val="P.Cash JKT(24-01)"/>
      <sheetName val="P.Cash JKT(31-01)"/>
      <sheetName val="P.Cash BGR 7-1&amp;Misc."/>
      <sheetName val="P.Cash BGR 16-1"/>
      <sheetName val="P.Cash BGR 22-1"/>
      <sheetName val="Receipt Journal"/>
      <sheetName val="Receipt Journal (2)"/>
      <sheetName val="Receipt Journal (3)"/>
      <sheetName val="Receipt Journal (4)"/>
      <sheetName val="RJE "/>
      <sheetName val="RJE  (2)"/>
      <sheetName val="Sal-01-02"/>
      <sheetName val="Disc.F (Tempo)"/>
      <sheetName val="Prepaid(Jan02 Amortz)"/>
      <sheetName val="Adj Std"/>
      <sheetName val="RJE Fixed Ass"/>
      <sheetName val="Depre.Exp.Jan02"/>
      <sheetName val="Depr.Exp.Jan02(2)"/>
      <sheetName val="Journal Template"/>
      <sheetName val="Trial"/>
      <sheetName val="Values"/>
      <sheetName val="N"/>
      <sheetName val="SaldoCorona"/>
      <sheetName val="TABLE13.XLS"/>
      <sheetName val="Note BS"/>
      <sheetName val="A"/>
      <sheetName val="All IntExp2001"/>
      <sheetName val="Lead"/>
      <sheetName val="K 2.1"/>
      <sheetName val="Ex_Rate"/>
      <sheetName val="DME"/>
      <sheetName val="datanew"/>
      <sheetName val="inven"/>
      <sheetName val="Data"/>
      <sheetName val="BS final"/>
      <sheetName val="TotalReqPM"/>
      <sheetName val="GeneralInfo"/>
      <sheetName val="status"/>
      <sheetName val="Entry  HTM"/>
      <sheetName val="InterestCalculation1"/>
      <sheetName val="Leadsheet 1208"/>
      <sheetName val="DATA WP"/>
      <sheetName val="DTT 1209"/>
      <sheetName val="SBE-Compound"/>
      <sheetName val="SBE-Fixed Dep."/>
      <sheetName val="Search for Unrecorded Liabilty"/>
      <sheetName val="Revenue"/>
      <sheetName val="rl"/>
      <sheetName val="SALESJAN'03"/>
      <sheetName val="SALESMRT'03"/>
      <sheetName val="result"/>
      <sheetName val="A.4.3"/>
      <sheetName val="A.4.2"/>
      <sheetName val="RATE"/>
      <sheetName val="OFFICE"/>
      <sheetName val="salary"/>
      <sheetName val="ShareCapital "/>
      <sheetName val="Inventories"/>
      <sheetName val="Ex-Rate"/>
      <sheetName val="Sheet1"/>
      <sheetName val="SheetGMT"/>
      <sheetName val="Exch.rate"/>
      <sheetName val="DATA_JUALAN"/>
      <sheetName val="Exc. Rate"/>
      <sheetName val="Sheet2"/>
      <sheetName val="Summary"/>
      <sheetName val="link budget"/>
      <sheetName val="EQUIPMENT"/>
      <sheetName val="Bank"/>
      <sheetName val="SalesOutright"/>
      <sheetName val="WP-SP-05"/>
      <sheetName val="FX RATES FRM T-REX"/>
      <sheetName val="Stake_98"/>
      <sheetName val="Notes to BS"/>
      <sheetName val="F1771-III"/>
      <sheetName val="dataPS"/>
      <sheetName val="General inputs"/>
      <sheetName val="P_Cash_JKT(14-01)"/>
      <sheetName val="P_Cash_JKT(24-01)"/>
      <sheetName val="P_Cash_JKT(31-01)"/>
      <sheetName val="P_Cash_BGR_7-1&amp;Misc_"/>
      <sheetName val="P_Cash_BGR_16-1"/>
      <sheetName val="P_Cash_BGR_22-1"/>
      <sheetName val="Receipt_Journal"/>
      <sheetName val="Receipt_Journal_(2)"/>
      <sheetName val="Receipt_Journal_(3)"/>
      <sheetName val="Receipt_Journal_(4)"/>
      <sheetName val="RJE_"/>
      <sheetName val="RJE__(2)"/>
      <sheetName val="Disc_F_(Tempo)"/>
      <sheetName val="Prepaid(Jan02_Amortz)"/>
      <sheetName val="Adj_Std"/>
      <sheetName val="RJE_Fixed_Ass"/>
      <sheetName val="Depre_Exp_Jan02"/>
      <sheetName val="Depr_Exp_Jan02(2)"/>
      <sheetName val="Journal_Template"/>
      <sheetName val="K_2_1"/>
      <sheetName val="All_IntExp2001"/>
      <sheetName val="General_inputs"/>
      <sheetName val="TABLE13_XLS"/>
      <sheetName val="Note_BS"/>
      <sheetName val="AN_Input"/>
      <sheetName val="STKBB"/>
      <sheetName val="PL fiskal"/>
      <sheetName val="NTFS"/>
      <sheetName val="Exchange Rate"/>
      <sheetName val="Assumptions"/>
      <sheetName val="Sales"/>
      <sheetName val="OFF"/>
      <sheetName val="Control"/>
      <sheetName val="Product Features"/>
      <sheetName val="REKAP"/>
      <sheetName val="CA Sheet"/>
      <sheetName val="KODE"/>
      <sheetName val="OPNAME SALES"/>
      <sheetName val="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167.xml><?xml version="1.0" encoding="utf-8"?>
<externalLink xmlns="http://schemas.openxmlformats.org/spreadsheetml/2006/main">
  <externalBook xmlns:r="http://schemas.openxmlformats.org/officeDocument/2006/relationships" r:id="rId1">
    <sheetNames>
      <sheetName val="Sum Jan - Aug (New)"/>
      <sheetName val="Projected Gross Profit Vanemei "/>
      <sheetName val="Sum Jan - Aug (Old)"/>
      <sheetName val="Sheet1"/>
      <sheetName val="Individual Gross Profit J - Aug"/>
      <sheetName val="PROFIT-LOSS"/>
      <sheetName val="COMP.ASSUMPTION"/>
      <sheetName val="Summ-Jan - Jun 2005"/>
      <sheetName val="SUMMARY"/>
      <sheetName val="Summ-GP"/>
      <sheetName val="Historical Vanamei Cost"/>
      <sheetName val="MASTER"/>
      <sheetName val="Nt"/>
      <sheetName val="GeneralInfo"/>
      <sheetName val="NAP"/>
      <sheetName val="Penjualan"/>
      <sheetName val="Exc. Rate"/>
      <sheetName val="MATERIAL"/>
      <sheetName val="des"/>
      <sheetName val="A"/>
    </sheetNames>
    <sheetDataSet>
      <sheetData sheetId="0" refreshError="1"/>
      <sheetData sheetId="1"/>
      <sheetData sheetId="2" refreshError="1"/>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68.xml><?xml version="1.0" encoding="utf-8"?>
<externalLink xmlns="http://schemas.openxmlformats.org/spreadsheetml/2006/main">
  <externalBook xmlns:r="http://schemas.openxmlformats.org/officeDocument/2006/relationships" r:id="rId1">
    <sheetNames>
      <sheetName val="SUPPORT EXP"/>
      <sheetName val="SUPPORT EXP1"/>
      <sheetName val="CENT"/>
      <sheetName val="PONDS"/>
      <sheetName val="FDM+HTC"/>
      <sheetName val="central"/>
      <sheetName val="fm"/>
      <sheetName val="hd"/>
      <sheetName val="pond-site"/>
      <sheetName val="PL (MONTHLY)"/>
      <sheetName val="PL (BY DIVISION)"/>
      <sheetName val="C &amp; E-PL"/>
      <sheetName val="FSD-PL"/>
      <sheetName val="CSD-PL"/>
      <sheetName val="PPD-PL"/>
      <sheetName val="HACTH-PL"/>
      <sheetName val="FMD-PL"/>
      <sheetName val="Individual Gross Profit J - Aug"/>
      <sheetName val="NEGARA"/>
      <sheetName val="tabel nilai"/>
      <sheetName val="OPNAME BAD STOCK"/>
      <sheetName val="Detail WBS Konsol"/>
      <sheetName val="status"/>
      <sheetName val="Desc "/>
      <sheetName val="PL _MONTHLY_"/>
      <sheetName val="HARVEST02"/>
      <sheetName val="Auxiliary"/>
      <sheetName val="KEM NGHIEN GIA CONG"/>
      <sheetName val="rate"/>
      <sheetName val="Rekap Budget"/>
      <sheetName val="SMU"/>
      <sheetName val="SILICATE"/>
      <sheetName val="TBM"/>
      <sheetName val="Manajemen Fee"/>
      <sheetName val="비가동-20"/>
      <sheetName val="Input"/>
      <sheetName val="EFECTIF"/>
      <sheetName val="FRYPROD"/>
      <sheetName val="Rekap Piutang"/>
      <sheetName val="Sliding Scale1"/>
      <sheetName val="General Info"/>
      <sheetName val="DbKtr"/>
      <sheetName val=".3 Rollfwd"/>
      <sheetName val="Ex_Rate"/>
      <sheetName val="Volume"/>
      <sheetName val="XREF"/>
      <sheetName val="Setup"/>
      <sheetName val="Assumption"/>
      <sheetName val="PL00"/>
      <sheetName val="PL (COMPARE)"/>
      <sheetName val="pondwarharvntimaret (2)"/>
      <sheetName val="LAP.SAMPLINGDT "/>
      <sheetName val="Sheet1"/>
      <sheetName val="OTA"/>
      <sheetName val="Amt.rvd.HITACHI"/>
      <sheetName val="ZK70A96E"/>
      <sheetName val="OTHER INCOME &amp; BY PERDIVISI"/>
      <sheetName val="aktdit(WP)"/>
      <sheetName val="SALESJAN'03"/>
      <sheetName val="SALESMRT'03"/>
      <sheetName val="inven"/>
      <sheetName val="DAFTAR NOMINATIF"/>
      <sheetName val="GeneralInfo"/>
      <sheetName val="SUPPORT_EXP"/>
      <sheetName val="SUPPORT_EXP1"/>
      <sheetName val="PL_(MONTHLY)"/>
      <sheetName val="PL_(BY_DIVISION)"/>
      <sheetName val="C_&amp;_E-PL"/>
      <sheetName val="A"/>
      <sheetName val="#REF"/>
      <sheetName val="PL__MONTHLY_"/>
      <sheetName val="PL_(COMPARE)"/>
      <sheetName val="pondwarharvntimaret_(2)"/>
      <sheetName val="LAP_SAMPLINGDT_"/>
      <sheetName val="Individual_Gross_Profit_J_-_Aug"/>
      <sheetName val="KEM_NGHIEN_GIA_CONG"/>
      <sheetName val="Sheet7"/>
      <sheetName val="P&amp;L98"/>
      <sheetName val="KP23"/>
      <sheetName val="Feuil1"/>
      <sheetName val="Planting"/>
      <sheetName val="bs 2004"/>
      <sheetName val="COGS"/>
      <sheetName val="Ex-Rate"/>
      <sheetName val="SaldoCorona"/>
      <sheetName val="NLsimpro"/>
      <sheetName val="4.1 Placement w.o.b"/>
      <sheetName val=" - OFMA"/>
      <sheetName val="Sheet2"/>
      <sheetName val="Pesangon _ jml kary"/>
      <sheetName val="GL"/>
      <sheetName val="Form Inspec SP"/>
      <sheetName val="HARGA MATERIAL"/>
      <sheetName val="WASTE BY MATERIAL"/>
      <sheetName val="ocean voyage"/>
      <sheetName val="Slide 1"/>
      <sheetName val="Slide 2"/>
      <sheetName val="slide 3"/>
      <sheetName val="MGR-12"/>
      <sheetName val="SysNavigation"/>
      <sheetName val="Oilpalm Profile"/>
      <sheetName val="SPI"/>
      <sheetName val="OLDMAP"/>
      <sheetName val="합계"/>
      <sheetName val="data_val"/>
      <sheetName val="SUPPORT_EXP2"/>
      <sheetName val="SUPPORT_EXP11"/>
      <sheetName val="PL_(MONTHLY)1"/>
      <sheetName val="PL_(BY_DIVISION)1"/>
      <sheetName val="PL_(COMPARE)1"/>
      <sheetName val="C_&amp;_E-PL1"/>
      <sheetName val="PL__MONTHLY_1"/>
      <sheetName val="TaxDat"/>
      <sheetName val="SUPPORT_EXP3"/>
      <sheetName val="SUPPORT_EXP12"/>
      <sheetName val="PL_(MONTHLY)2"/>
      <sheetName val="PL_(BY_DIVISION)2"/>
      <sheetName val="PL_(COMPARE)2"/>
      <sheetName val="C_&amp;_E-PL2"/>
      <sheetName val="PL__MONTHLY_2"/>
      <sheetName val="Irregular Income"/>
      <sheetName val="JVFORM"/>
      <sheetName val="SUPPORT_EXP4"/>
      <sheetName val="SUPPORT_EXP13"/>
      <sheetName val="PL_(MONTHLY)3"/>
      <sheetName val="PL_(BY_DIVISION)3"/>
      <sheetName val="PL_(COMPARE)3"/>
      <sheetName val="C_&amp;_E-PL3"/>
      <sheetName val="PL__MONTHLY_3"/>
      <sheetName val="SUPPORT_EXP5"/>
      <sheetName val="SUPPORT_EXP14"/>
      <sheetName val="PL_(MONTHLY)4"/>
      <sheetName val="PL_(BY_DIVISION)4"/>
      <sheetName val="PL_(COMPARE)4"/>
      <sheetName val="C_&amp;_E-PL4"/>
      <sheetName val="PL__MONTHLY_4"/>
      <sheetName val="SUPPORT_EXP6"/>
      <sheetName val="SUPPORT_EXP15"/>
      <sheetName val="PL_(MONTHLY)5"/>
      <sheetName val="PL_(BY_DIVISION)5"/>
      <sheetName val="PL_(COMPARE)5"/>
      <sheetName val="C_&amp;_E-PL5"/>
      <sheetName val="PL__MONTHLY_5"/>
      <sheetName val="SUPPORT_EXP7"/>
      <sheetName val="SUPPORT_EXP16"/>
      <sheetName val="PL_(MONTHLY)6"/>
      <sheetName val="PL_(BY_DIVISION)6"/>
      <sheetName val="PL_(COMPARE)6"/>
      <sheetName val="C_&amp;_E-PL6"/>
      <sheetName val="PL__MONTHLY_6"/>
      <sheetName val="SUPPORT_EXP8"/>
      <sheetName val="SUPPORT_EXP17"/>
      <sheetName val="PL_(MONTHLY)7"/>
      <sheetName val="PL_(BY_DIVISION)7"/>
      <sheetName val="PL_(COMPARE)7"/>
      <sheetName val="C_&amp;_E-PL7"/>
      <sheetName val="PL__MONTHLY_7"/>
      <sheetName val="SUPPORT_EXP9"/>
      <sheetName val="SUPPORT_EXP18"/>
      <sheetName val="PL_(MONTHLY)8"/>
      <sheetName val="PL_(BY_DIVISION)8"/>
      <sheetName val="PL_(COMPARE)8"/>
      <sheetName val="C_&amp;_E-PL8"/>
      <sheetName val="PL__MONTHLY_8"/>
      <sheetName val="SUPPORT_EXP10"/>
      <sheetName val="SUPPORT_EXP19"/>
      <sheetName val="PL_(MONTHLY)9"/>
      <sheetName val="PL_(BY_DIVISION)9"/>
      <sheetName val="PL_(COMPARE)9"/>
      <sheetName val="C_&amp;_E-PL9"/>
      <sheetName val="PL__MONTHLY_9"/>
      <sheetName val="SUPPORT_EXP20"/>
      <sheetName val="SUPPORT_EXP110"/>
      <sheetName val="PL_(MONTHLY)10"/>
      <sheetName val="PL_(BY_DIVISION)10"/>
      <sheetName val="PL_(COMPARE)10"/>
      <sheetName val="C_&amp;_E-PL10"/>
      <sheetName val="PL__MONTHLY_10"/>
      <sheetName val="hs pipa"/>
      <sheetName val="Codestable"/>
      <sheetName val="ptkp"/>
      <sheetName val="By Fcst Group"/>
      <sheetName val="TRADING PROFIT"/>
      <sheetName val="MGM11"/>
      <sheetName val="MGM12"/>
      <sheetName val="MGM1"/>
      <sheetName val="MGM4"/>
      <sheetName val="MGM3"/>
      <sheetName val="A.4.3"/>
      <sheetName val="Advanced"/>
      <sheetName val="FA1999"/>
      <sheetName val="pro ra op"/>
      <sheetName val="grafik"/>
      <sheetName val="Sensitivitas"/>
      <sheetName val="Consolidation"/>
      <sheetName val="Sales"/>
      <sheetName val="SIG_LANGUE"/>
      <sheetName val="Nominals"/>
      <sheetName val="ControlSheet"/>
      <sheetName val="Two Step Revenue Testing Master"/>
      <sheetName val="Local TB 12.31.11"/>
      <sheetName val="DETAIL"/>
      <sheetName val="analis"/>
      <sheetName val="RBSB"/>
      <sheetName val="II"/>
      <sheetName val="test27jan"/>
      <sheetName val="CTIPricing"/>
      <sheetName val="Raw Data"/>
      <sheetName val="divisi sarana"/>
      <sheetName val="ANALISA"/>
      <sheetName val="kode Baru "/>
      <sheetName val="B28"/>
      <sheetName val="RK1"/>
      <sheetName val="B"/>
      <sheetName val="BUT-1"/>
      <sheetName val="HEX-A"/>
      <sheetName val="HEX-E"/>
      <sheetName val="I-BUT"/>
      <sheetName val="RD I-BUT"/>
      <sheetName val=" BEP-1999"/>
      <sheetName val="P2"/>
      <sheetName val="Proj Summ"/>
      <sheetName val="10"/>
      <sheetName val="budgetsched1-17"/>
      <sheetName val="Permanent info"/>
      <sheetName val="C"/>
      <sheetName val="kode SAP-new"/>
      <sheetName val="Form B_2 31"/>
      <sheetName val="APRIL LOSS"/>
      <sheetName val="TOTAL"/>
      <sheetName val="KODEP"/>
      <sheetName val="SUPPORT_EXP21"/>
      <sheetName val="SUPPORT_EXP111"/>
      <sheetName val="PL_(MONTHLY)11"/>
      <sheetName val="PL_(BY_DIVISION)11"/>
      <sheetName val="PL_(COMPARE)11"/>
      <sheetName val="C_&amp;_E-PL11"/>
      <sheetName val="PL__MONTHLY_11"/>
      <sheetName val="101.00"/>
      <sheetName val="Links"/>
      <sheetName val="MATERIALFINAL"/>
      <sheetName val="TB after Reval-Server"/>
      <sheetName val="KP22"/>
      <sheetName val="ops tb"/>
      <sheetName val="financials"/>
      <sheetName val="PriceList"/>
      <sheetName val="daya tarik loko"/>
      <sheetName val="Q_cdr_bukopin_jan_06"/>
      <sheetName val="Q_cdr_bukopin_mar_06"/>
      <sheetName val="Q_cdr_bukopin_peb_06"/>
      <sheetName val="form-A7"/>
      <sheetName val="MENU"/>
      <sheetName val="Q_fixphone_luar_jkt_bukopin_jan"/>
      <sheetName val="Q_fixphone_luar_jkt_bukopin_peb"/>
      <sheetName val="Q_flexi_luar_jkt_bukopin_jan_06"/>
      <sheetName val="Q_flexi_luar_jkt_bukopin_mar_06"/>
      <sheetName val="5 - Cash Flow"/>
      <sheetName val="3 - Balance Sheet"/>
      <sheetName val="Tanah 09"/>
      <sheetName val="Data Parameter"/>
      <sheetName val="Program Triwulanan-04"/>
      <sheetName val="ALOKASI"/>
      <sheetName val="DPPN"/>
      <sheetName val="Cucian"/>
      <sheetName val="SC Pusat krd"/>
      <sheetName val="R"/>
      <sheetName val="rekap.kategori gangguan"/>
      <sheetName val="jpr"/>
      <sheetName val="4 - Income Statement"/>
      <sheetName val="LP-IDR"/>
      <sheetName val="SC Pusat BB301"/>
      <sheetName val="SC Pusat BB303"/>
      <sheetName val="Cover"/>
      <sheetName val="data berat"/>
      <sheetName val="PPN-M"/>
      <sheetName val="PAL 2012"/>
      <sheetName val="BBM-03"/>
      <sheetName val="Tabel"/>
      <sheetName val="SDAYA"/>
      <sheetName val="DATA"/>
      <sheetName val="REKAP PERKORIDOR"/>
      <sheetName val="I2T2005"/>
      <sheetName val="SAA"/>
      <sheetName val="Tabel2"/>
      <sheetName val="D.5"/>
      <sheetName val="KAS $"/>
      <sheetName val="2-(2) Gangguan Peralatan (1)"/>
      <sheetName val="LABEL"/>
      <sheetName val="GAJI PBL"/>
      <sheetName val="BasicPrice"/>
      <sheetName val="表一甲"/>
      <sheetName val="RAB SIMPRO"/>
      <sheetName val="3800-Interim"/>
      <sheetName val="sepdua"/>
      <sheetName val="SDY"/>
      <sheetName val="501G1"/>
      <sheetName val="Individual_Gross_Profit_J_-_Au1"/>
      <sheetName val="Rekap_Budget"/>
      <sheetName val="Raw_Data"/>
      <sheetName val="divisi_sarana"/>
      <sheetName val="kode_Baru_"/>
      <sheetName val="daya_tarik_loko"/>
      <sheetName val="GAJI_PBL"/>
      <sheetName val="OTHER_INCOME_&amp;_BY_PERDIVISI"/>
      <sheetName val="DAFTAR_NOMINATIF"/>
      <sheetName val="Resume utk Extern"/>
      <sheetName val="WorkSheet"/>
      <sheetName val="Div2"/>
      <sheetName val="Sch"/>
      <sheetName val="unit_rate"/>
      <sheetName val="TARIP"/>
      <sheetName val="TOWN"/>
      <sheetName val="Fill this out first___"/>
      <sheetName val="Std-Industri"/>
      <sheetName val="Elekt"/>
      <sheetName val="Analisa SNI STANDART "/>
      <sheetName val="Estimate"/>
      <sheetName val="RAB_SIMPRO"/>
      <sheetName val="AM-MARGIN"/>
      <sheetName val="Site-Kaltim"/>
      <sheetName val="MEytd"/>
      <sheetName val="LOOKUP"/>
      <sheetName val="SUPPORT_EXP22"/>
      <sheetName val="SUPPORT_EXP112"/>
      <sheetName val="PL_(MONTHLY)12"/>
      <sheetName val="PL_(BY_DIVISION)12"/>
      <sheetName val="PL_(COMPARE)12"/>
      <sheetName val="C_&amp;_E-PL12"/>
      <sheetName val="PL__MONTHLY_12"/>
      <sheetName val="101_00"/>
      <sheetName val="SUPPORT_EXP23"/>
      <sheetName val="SUPPORT_EXP113"/>
      <sheetName val="PL_(MONTHLY)13"/>
      <sheetName val="PL_(BY_DIVISION)13"/>
      <sheetName val="PL_(COMPARE)13"/>
      <sheetName val="C_&amp;_E-PL13"/>
      <sheetName val="PL__MONTHLY_13"/>
      <sheetName val="101_001"/>
      <sheetName val="B1 Data"/>
      <sheetName val="Home"/>
      <sheetName val="SUPPORT"/>
      <sheetName val="ShareCapital "/>
      <sheetName val="Inventories"/>
      <sheetName val="KODE AKU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refreshError="1"/>
      <sheetData sheetId="112"/>
      <sheetData sheetId="113"/>
      <sheetData sheetId="114"/>
      <sheetData sheetId="115"/>
      <sheetData sheetId="116"/>
      <sheetData sheetId="117"/>
      <sheetData sheetId="118"/>
      <sheetData sheetId="119" refreshError="1"/>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sheetData sheetId="231"/>
      <sheetData sheetId="232"/>
      <sheetData sheetId="233" refreshError="1"/>
      <sheetData sheetId="234" refreshError="1"/>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sheetData sheetId="332"/>
      <sheetData sheetId="333"/>
      <sheetData sheetId="334"/>
      <sheetData sheetId="335"/>
      <sheetData sheetId="336"/>
      <sheetData sheetId="337"/>
      <sheetData sheetId="338" refreshError="1"/>
      <sheetData sheetId="339" refreshError="1"/>
      <sheetData sheetId="340" refreshError="1"/>
      <sheetData sheetId="341" refreshError="1"/>
      <sheetData sheetId="342" refreshError="1"/>
      <sheetData sheetId="343" refreshError="1"/>
    </sheetDataSet>
  </externalBook>
</externalLink>
</file>

<file path=xl/externalLinks/externalLink169.xml><?xml version="1.0" encoding="utf-8"?>
<externalLink xmlns="http://schemas.openxmlformats.org/spreadsheetml/2006/main">
  <externalBook xmlns:r="http://schemas.openxmlformats.org/officeDocument/2006/relationships" r:id="rId1">
    <sheetNames>
      <sheetName val="TB"/>
      <sheetName val="GeneralInfo"/>
      <sheetName val="AGING"/>
      <sheetName val="C Section"/>
    </sheetNames>
    <sheetDataSet>
      <sheetData sheetId="0" refreshError="1"/>
      <sheetData sheetId="1" refreshError="1"/>
      <sheetData sheetId="2" refreshError="1"/>
      <sheetData sheetId="3" refreshError="1"/>
    </sheetDataSet>
  </externalBook>
</externalLink>
</file>

<file path=xl/externalLinks/externalLink170.xml><?xml version="1.0" encoding="utf-8"?>
<externalLink xmlns="http://schemas.openxmlformats.org/spreadsheetml/2006/main">
  <externalBook xmlns:r="http://schemas.openxmlformats.org/officeDocument/2006/relationships" r:id="rId1">
    <sheetNames>
      <sheetName val="RLper-Item-Ytd"/>
      <sheetName val="RLper-Item"/>
      <sheetName val="RLper-Month"/>
      <sheetName val="TB"/>
    </sheetNames>
    <sheetDataSet>
      <sheetData sheetId="0"/>
      <sheetData sheetId="1"/>
      <sheetData sheetId="2"/>
      <sheetData sheetId="3" refreshError="1"/>
    </sheetDataSet>
  </externalBook>
</externalLink>
</file>

<file path=xl/externalLinks/externalLink171.xml><?xml version="1.0" encoding="utf-8"?>
<externalLink xmlns="http://schemas.openxmlformats.org/spreadsheetml/2006/main">
  <externalBook xmlns:r="http://schemas.openxmlformats.org/officeDocument/2006/relationships" r:id="rId1">
    <sheetNames>
      <sheetName val="NR - MTM"/>
      <sheetName val="NR - IKP"/>
      <sheetName val="NR - CPT"/>
      <sheetName val="CPT"/>
      <sheetName val="Det Int Inc"/>
      <sheetName val="Det Acc Int"/>
      <sheetName val="Accr intr inc from NR affco -FC"/>
      <sheetName val="Accr int inc - Due from MTM"/>
      <sheetName val="Tickmarks"/>
      <sheetName val="NR _ MTM"/>
      <sheetName val="Depresiasi"/>
      <sheetName val="Mutasi Final"/>
      <sheetName val="RLper-Item"/>
      <sheetName val="Sheet1"/>
      <sheetName val="FRYPROD"/>
      <sheetName val="CF"/>
      <sheetName val="Lead-dm"/>
      <sheetName val="Additional"/>
      <sheetName val="Sup doc for CIT"/>
      <sheetName val="AGING"/>
      <sheetName val="C1 NOV"/>
      <sheetName val="GeneralInfo"/>
      <sheetName val="PL (MONTHLY)"/>
      <sheetName val="Investment"/>
      <sheetName val="Data Sheet"/>
      <sheetName val="TBCons KMB04"/>
      <sheetName val="TB"/>
      <sheetName val="TBDEC03"/>
      <sheetName val="TBDEC02"/>
      <sheetName val="TBOCT03"/>
      <sheetName val="Trial Balance"/>
      <sheetName val="C Section"/>
      <sheetName val="0220"/>
      <sheetName val="INP-FARMER USE"/>
      <sheetName val="DATA"/>
      <sheetName val="PHP_Adj"/>
      <sheetName val="LS_Bank"/>
      <sheetName val="LS_TAR"/>
      <sheetName val="Worksheet in (C) 5171"/>
      <sheetName val="15101"/>
      <sheetName val="Marshal"/>
      <sheetName val="chemcal"/>
      <sheetName val="Detail-FSD up Dec_2005"/>
      <sheetName val="BALANCE SHEET"/>
      <sheetName val="travel dom "/>
      <sheetName val="TB_BLSHT"/>
      <sheetName val="BLN_'97"/>
      <sheetName val="FA Mov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72.xml><?xml version="1.0" encoding="utf-8"?>
<externalLink xmlns="http://schemas.openxmlformats.org/spreadsheetml/2006/main">
  <externalBook xmlns:r="http://schemas.openxmlformats.org/officeDocument/2006/relationships" r:id="rId1">
    <sheetNames>
      <sheetName val="MK(consol) "/>
      <sheetName val="MK(combine)"/>
      <sheetName val="MK(unit)"/>
      <sheetName val="AJE"/>
      <sheetName val="Notes"/>
      <sheetName val="BS-PL"/>
      <sheetName val="BS"/>
      <sheetName val="PL"/>
      <sheetName val="Equity"/>
      <sheetName val="c-flows"/>
      <sheetName val="NR - MTM"/>
    </sheetNames>
    <sheetDataSet>
      <sheetData sheetId="0" refreshError="1"/>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73.xml><?xml version="1.0" encoding="utf-8"?>
<externalLink xmlns="http://schemas.openxmlformats.org/spreadsheetml/2006/main">
  <externalBook xmlns:r="http://schemas.openxmlformats.org/officeDocument/2006/relationships" r:id="rId1">
    <sheetNames>
      <sheetName val="mtabel"/>
      <sheetName val="btabel"/>
      <sheetName val="tabel"/>
      <sheetName val="WorkSheet"/>
      <sheetName val="Recap"/>
      <sheetName val="Recs"/>
      <sheetName val="CALCS1"/>
      <sheetName val="2006 A"/>
      <sheetName val="CSUM"/>
      <sheetName val="cper 3"/>
      <sheetName val="CALCS"/>
      <sheetName val="t"/>
      <sheetName val="ccont"/>
      <sheetName val="spec"/>
      <sheetName val="Data"/>
      <sheetName val="T_BenL"/>
      <sheetName val="Current Val"/>
      <sheetName val="Current Val 1"/>
      <sheetName val="Previous Val"/>
      <sheetName val="A"/>
      <sheetName val="LR-0602"/>
      <sheetName val="Sheet1"/>
      <sheetName val="Kewajiban Lainnya"/>
      <sheetName val="2002"/>
      <sheetName val="2006_A"/>
      <sheetName val="cper_3"/>
      <sheetName val="Current_Val"/>
      <sheetName val="Current_Val_1"/>
      <sheetName val="Previous_Val"/>
      <sheetName val="Kebun 510 kav o6"/>
      <sheetName val="Iim"/>
      <sheetName val="TBM"/>
      <sheetName val="SALIM IVOMAS PRATAMA 2007 + + r"/>
      <sheetName val="movement"/>
      <sheetName val="Summary"/>
      <sheetName val="C Section"/>
      <sheetName val="Notes to Accounts"/>
      <sheetName val="Tables"/>
      <sheetName val="SE"/>
      <sheetName val="K.4"/>
      <sheetName val="Summary Loan"/>
      <sheetName val="XREF"/>
      <sheetName val="Data Sheet"/>
      <sheetName val="Source"/>
      <sheetName val="1.SETUP"/>
      <sheetName val="N_Saldo"/>
      <sheetName val="AGING"/>
      <sheetName val="ocean voyage"/>
      <sheetName val="K 2.1"/>
      <sheetName val="COPA DETAIL"/>
      <sheetName val="EX-PP"/>
      <sheetName val="TM"/>
      <sheetName val="Interdata"/>
      <sheetName val="Dep. PIT"/>
      <sheetName val="F.A. Movement"/>
      <sheetName val="WK Local"/>
      <sheetName val="analisa bunga Permata"/>
      <sheetName val="analisa bunga Mandiri"/>
      <sheetName val="TB Premier"/>
      <sheetName val="0912-1st draft"/>
      <sheetName val="LS_Bank"/>
      <sheetName val="LS_TAR"/>
      <sheetName val="enums"/>
      <sheetName val="revisi-gltran"/>
      <sheetName val="SALESJAN'03"/>
      <sheetName val="SALESMRT'03"/>
      <sheetName val="PLHOENG"/>
      <sheetName val="Sheet8"/>
      <sheetName val="FS - US$"/>
      <sheetName val="List"/>
      <sheetName val="FORM-X-1"/>
      <sheetName val="FC switches"/>
      <sheetName val="Assumptions"/>
      <sheetName val="FA FISKAL"/>
      <sheetName val="PENDUKUNG"/>
      <sheetName val="PERALATAN"/>
      <sheetName val="Master Data"/>
      <sheetName val="FISIK RAB 2000"/>
      <sheetName val="COA"/>
      <sheetName val="Not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 sheetId="17"/>
      <sheetData sheetId="18"/>
      <sheetData sheetId="19" refreshError="1"/>
      <sheetData sheetId="20" refreshError="1"/>
      <sheetData sheetId="21" refreshError="1"/>
      <sheetData sheetId="22"/>
      <sheetData sheetId="23" refreshError="1"/>
      <sheetData sheetId="24" refreshError="1"/>
      <sheetData sheetId="25" refreshError="1"/>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Set>
  </externalBook>
</externalLink>
</file>

<file path=xl/externalLinks/externalLink174.xml><?xml version="1.0" encoding="utf-8"?>
<externalLink xmlns="http://schemas.openxmlformats.org/spreadsheetml/2006/main">
  <externalBook xmlns:r="http://schemas.openxmlformats.org/officeDocument/2006/relationships" r:id="rId1">
    <sheetNames>
      <sheetName val="TAX LIST"/>
      <sheetName val="Opening"/>
      <sheetName val="DEF TAX"/>
      <sheetName val="DEF TAX DEC99"/>
      <sheetName val="SJ 35"/>
      <sheetName val="TAXPPE"/>
      <sheetName val="ROSS LIST"/>
      <sheetName val="Notes to BS"/>
      <sheetName val="TAXPPE-052000 &amp; DEFERRED TAX"/>
      <sheetName val="PACKER-CAPACITY"/>
      <sheetName val="Inventories"/>
      <sheetName val="t"/>
      <sheetName val="data (2)"/>
      <sheetName val="TAX_LIST"/>
      <sheetName val="DEF_TAX"/>
      <sheetName val="DEF_TAX_DEC99"/>
      <sheetName val="SJ_35"/>
      <sheetName val="ROSS_LIST"/>
      <sheetName val="TAXPPE-052000_&amp;_DEFERRED_TAX"/>
      <sheetName val="Notes_to_BS"/>
      <sheetName val="data_(2)"/>
      <sheetName val="C Section"/>
      <sheetName val="FA Movement"/>
      <sheetName val="SUMMARY"/>
      <sheetName val="Sheet1"/>
      <sheetName val="TBM"/>
      <sheetName val="Interdata"/>
      <sheetName val="K.3.3"/>
      <sheetName val="SCORE_RC_Code"/>
      <sheetName val="ARC_SEGMENT"/>
      <sheetName val="Cash SAP 31 10 07"/>
      <sheetName val="cc"/>
      <sheetName val="Jobsite Staff"/>
      <sheetName val="LS_Bank"/>
      <sheetName val="LS_TAR"/>
      <sheetName val="newrot3"/>
      <sheetName val="SE"/>
      <sheetName val="NR - MTM"/>
      <sheetName val="BP1_23"/>
      <sheetName val="A.4.3"/>
      <sheetName val="A.4.2"/>
      <sheetName val="SaldoCorona"/>
      <sheetName val="PHP_Adj"/>
      <sheetName val="K2-FA"/>
      <sheetName val="Penjualan"/>
      <sheetName val="hitung"/>
      <sheetName val="RumusTB 1 bln"/>
      <sheetName val="PEMAKAIAN PAKAN &amp; OBAT"/>
      <sheetName val="chemcal"/>
      <sheetName val="Pricelist 2004c"/>
      <sheetName val="G-Lead"/>
      <sheetName val="TAX_LIST1"/>
      <sheetName val="DEF_TAX1"/>
      <sheetName val="DEF_TAX_DEC991"/>
      <sheetName val="SJ_351"/>
      <sheetName val="ROSS_LIST1"/>
      <sheetName val="TAXPPE-052000_&amp;_DEFERRED_TAX1"/>
      <sheetName val="Notes_to_BS1"/>
      <sheetName val="data_(2)1"/>
      <sheetName val="C_Section"/>
      <sheetName val="Cash_SAP_31_10_07"/>
      <sheetName val="FA_Movement"/>
      <sheetName val="NR_-_MTM"/>
      <sheetName val="K_3_3"/>
      <sheetName val="Jobsite_Staff"/>
      <sheetName val="A_4_3"/>
      <sheetName val="A_4_2"/>
      <sheetName val="PRICE"/>
      <sheetName val="Location_Details (2)"/>
      <sheetName val="Kewajiban Lainnya"/>
      <sheetName val="N"/>
      <sheetName val="K 2.1"/>
      <sheetName val="pds"/>
      <sheetName val="valuations"/>
      <sheetName val="Marshal00"/>
      <sheetName val="AG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Set>
  </externalBook>
</externalLink>
</file>

<file path=xl/externalLinks/externalLink175.xml><?xml version="1.0" encoding="utf-8"?>
<externalLink xmlns="http://schemas.openxmlformats.org/spreadsheetml/2006/main">
  <externalBook xmlns:r="http://schemas.openxmlformats.org/officeDocument/2006/relationships" r:id="rId1">
    <sheetNames>
      <sheetName val="TAX LIST"/>
    </sheetNames>
    <sheetDataSet>
      <sheetData sheetId="0" refreshError="1"/>
    </sheetDataSet>
  </externalBook>
</externalLink>
</file>

<file path=xl/externalLinks/externalLink176.xml><?xml version="1.0" encoding="utf-8"?>
<externalLink xmlns="http://schemas.openxmlformats.org/spreadsheetml/2006/main">
  <externalBook xmlns:r="http://schemas.openxmlformats.org/officeDocument/2006/relationships" r:id="rId1">
    <sheetNames>
      <sheetName val="TAX LIST"/>
      <sheetName val="TAXPPE-052000 &amp; DEFERRED TAX"/>
      <sheetName val="Opening"/>
      <sheetName val="DEF TAX"/>
      <sheetName val="DEF TAX DEC99"/>
      <sheetName val="SJ 35"/>
      <sheetName val="TAXPPE"/>
      <sheetName val="ROSS LIST"/>
      <sheetName val="Notes to BS"/>
      <sheetName val="PACKER-CAPACITY"/>
      <sheetName val="Inventories"/>
      <sheetName val="t"/>
      <sheetName val="data (2)"/>
      <sheetName val="TAX_LIST"/>
      <sheetName val="DEF_TAX"/>
      <sheetName val="DEF_TAX_DEC99"/>
      <sheetName val="SJ_35"/>
      <sheetName val="ROSS_LIST"/>
      <sheetName val="TAXPPE-052000_&amp;_DEFERRED_TAX"/>
      <sheetName val="Notes_to_BS"/>
      <sheetName val="data_(2)"/>
      <sheetName val="S'PART"/>
      <sheetName val="BS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refreshError="1"/>
      <sheetData sheetId="22" refreshError="1"/>
    </sheetDataSet>
  </externalBook>
</externalLink>
</file>

<file path=xl/externalLinks/externalLink177.xml><?xml version="1.0" encoding="utf-8"?>
<externalLink xmlns="http://schemas.openxmlformats.org/spreadsheetml/2006/main">
  <externalBook xmlns:r="http://schemas.openxmlformats.org/officeDocument/2006/relationships" r:id="rId1">
    <sheetNames>
      <sheetName val="HAS04RND"/>
      <sheetName val="TAX LIST"/>
      <sheetName val="Penjualan"/>
      <sheetName val="OPNAME BAD STOCK"/>
      <sheetName val="TBM"/>
      <sheetName val="Staff List"/>
      <sheetName val="PEMAKAIAN PAKAN &amp; OBAT"/>
      <sheetName val="jobhist"/>
      <sheetName val="Daftar Customer"/>
      <sheetName val="chemcal"/>
      <sheetName val="Customize"/>
      <sheetName val="Notes to BS"/>
      <sheetName val="NR - MTM"/>
      <sheetName val="combined"/>
      <sheetName val="MENU UTAMA"/>
      <sheetName val="hitung"/>
      <sheetName val="GFSS"/>
      <sheetName val="BO"/>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78.xml><?xml version="1.0" encoding="utf-8"?>
<externalLink xmlns="http://schemas.openxmlformats.org/spreadsheetml/2006/main">
  <externalBook xmlns:r="http://schemas.openxmlformats.org/officeDocument/2006/relationships" r:id="rId1">
    <sheetNames>
      <sheetName val="Corporate Reporter"/>
      <sheetName val="FX Exposure"/>
      <sheetName val="Trial Bal"/>
      <sheetName val="Balance Sheet"/>
      <sheetName val="Sept02"/>
      <sheetName val="Aug 02"/>
      <sheetName val="June 02"/>
      <sheetName val="May 02"/>
      <sheetName val="April 02"/>
      <sheetName val="Mar 02"/>
      <sheetName val="Feb02"/>
      <sheetName val="Jan02"/>
      <sheetName val="Dec01"/>
      <sheetName val="HAS04RND"/>
      <sheetName val="TAX LIST"/>
      <sheetName val="hitung"/>
      <sheetName val="Tickmarks"/>
      <sheetName val="Mutasi Final"/>
      <sheetName val="OTHER INCOME &amp; BY PERDIVISI"/>
      <sheetName val="B7"/>
      <sheetName val="Data Sheet"/>
      <sheetName val="Notes to BS"/>
      <sheetName val="TBCons KMB04"/>
      <sheetName val="F1771-III"/>
      <sheetName val="F1771-2"/>
      <sheetName val="F1771-3"/>
      <sheetName val="wp"/>
      <sheetName val="SPT"/>
      <sheetName val="PACKER-CAPACITY"/>
      <sheetName val="GFSS"/>
      <sheetName val="Pmkt"/>
      <sheetName val="rate"/>
      <sheetName val="Tra_bang"/>
      <sheetName val="Depresiasi"/>
      <sheetName val="Additional"/>
      <sheetName val="BS final"/>
      <sheetName val="Q 1"/>
      <sheetName val="Sheet2"/>
      <sheetName val="BS"/>
      <sheetName val="A"/>
      <sheetName val="Permanent info"/>
      <sheetName val="JD"/>
      <sheetName val="3800-Interim"/>
      <sheetName val="Sheet1"/>
      <sheetName val="PERF"/>
      <sheetName val="Belgium"/>
      <sheetName val="REPORTF"/>
      <sheetName val="GeneralInfo"/>
    </sheetNames>
    <sheetDataSet>
      <sheetData sheetId="0"/>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79.xml><?xml version="1.0" encoding="utf-8"?>
<externalLink xmlns="http://schemas.openxmlformats.org/spreadsheetml/2006/main">
  <externalBook xmlns:r="http://schemas.openxmlformats.org/officeDocument/2006/relationships" r:id="rId1">
    <sheetNames>
      <sheetName val="Client Aje"/>
      <sheetName val="Fwrd Ctr MM"/>
      <sheetName val="132006 Mkt Rights"/>
      <sheetName val="Loan Dec"/>
      <sheetName val="133004"/>
      <sheetName val="Refund Deposit"/>
      <sheetName val="TMF Aventis"/>
      <sheetName val="Sales N"/>
      <sheetName val="133005"/>
      <sheetName val="133001"/>
      <sheetName val="131002 Oth AR"/>
      <sheetName val="132001 Prepaid Rent"/>
      <sheetName val="132003 Prepaid Oth"/>
      <sheetName val="133002 Adv Empl"/>
      <sheetName val="132004 Prepaid Import"/>
      <sheetName val="235003 Accr Mkt Exp"/>
      <sheetName val="Prepaid Hrd &amp; Loan"/>
      <sheetName val="Acc Liab Inv"/>
      <sheetName val="126001-AR DVL"/>
      <sheetName val="Payroll Recon"/>
      <sheetName val="CIP FA 1"/>
      <sheetName val="Fixed Assets"/>
      <sheetName val="Emma recon"/>
      <sheetName val="Disc Nov02"/>
      <sheetName val="Audit Aje#5"/>
      <sheetName val="Audit Aje"/>
      <sheetName val="Client Aje1"/>
      <sheetName val="EQ"/>
      <sheetName val="FinalDec02 (version 1)"/>
      <sheetName val="WACC"/>
      <sheetName val="KKP-II.2.2.1.2"/>
      <sheetName val="Parameter"/>
      <sheetName val="AA.1.1 BN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80.xml><?xml version="1.0" encoding="utf-8"?>
<externalLink xmlns="http://schemas.openxmlformats.org/spreadsheetml/2006/main">
  <externalBook xmlns:r="http://schemas.openxmlformats.org/officeDocument/2006/relationships" r:id="rId1">
    <sheetNames>
      <sheetName val="Receipt Jrnl (21Jan)"/>
      <sheetName val="Receipt Jrnl (21-1)"/>
      <sheetName val="RJE "/>
      <sheetName val="Disc.F (Tempo)"/>
      <sheetName val="Journal Template"/>
      <sheetName val="Client Aje"/>
      <sheetName val="RWP 33"/>
      <sheetName val="KKP-II.2.2.1.2"/>
      <sheetName val="Opening"/>
      <sheetName val="Parameter"/>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48"/>
  <sheetViews>
    <sheetView topLeftCell="A4" workbookViewId="0">
      <selection activeCell="F13" sqref="F13"/>
    </sheetView>
  </sheetViews>
  <sheetFormatPr defaultColWidth="9" defaultRowHeight="15" outlineLevelCol="5"/>
  <cols>
    <col min="2" max="2" width="36.9047619047619" customWidth="1"/>
    <col min="3" max="3" width="62.0857142857143" customWidth="1"/>
    <col min="4" max="5" width="14.9047619047619" customWidth="1"/>
    <col min="6" max="6" width="53.1809523809524" customWidth="1"/>
  </cols>
  <sheetData>
    <row r="2" spans="2:6">
      <c r="B2" s="741" t="s">
        <v>0</v>
      </c>
      <c r="C2" s="741" t="s">
        <v>1</v>
      </c>
      <c r="D2" s="741" t="s">
        <v>2</v>
      </c>
      <c r="E2" s="741" t="s">
        <v>3</v>
      </c>
      <c r="F2" s="741" t="s">
        <v>4</v>
      </c>
    </row>
    <row r="3" ht="45" spans="2:6">
      <c r="B3" s="742" t="s">
        <v>5</v>
      </c>
      <c r="C3" s="742" t="s">
        <v>6</v>
      </c>
      <c r="D3" s="742" t="s">
        <v>7</v>
      </c>
      <c r="E3" s="742" t="s">
        <v>8</v>
      </c>
      <c r="F3" s="743" t="s">
        <v>9</v>
      </c>
    </row>
    <row r="4" spans="2:6">
      <c r="B4" s="742" t="s">
        <v>10</v>
      </c>
      <c r="C4" s="742" t="s">
        <v>11</v>
      </c>
      <c r="D4" s="742" t="s">
        <v>8</v>
      </c>
      <c r="E4" s="742" t="s">
        <v>8</v>
      </c>
      <c r="F4" s="743"/>
    </row>
    <row r="5" spans="2:6">
      <c r="B5" s="742" t="s">
        <v>12</v>
      </c>
      <c r="C5" s="742" t="s">
        <v>13</v>
      </c>
      <c r="D5" s="742"/>
      <c r="E5" s="742"/>
      <c r="F5" s="743"/>
    </row>
    <row r="6" spans="2:6">
      <c r="B6" s="742"/>
      <c r="C6" s="742"/>
      <c r="D6" s="742"/>
      <c r="E6" s="742"/>
      <c r="F6" s="743"/>
    </row>
    <row r="7" spans="2:6">
      <c r="B7" s="742" t="s">
        <v>14</v>
      </c>
      <c r="C7" s="742" t="s">
        <v>15</v>
      </c>
      <c r="D7" s="742" t="s">
        <v>7</v>
      </c>
      <c r="E7" s="742" t="s">
        <v>8</v>
      </c>
      <c r="F7" s="743" t="s">
        <v>16</v>
      </c>
    </row>
    <row r="8" spans="2:6">
      <c r="B8" s="742" t="s">
        <v>17</v>
      </c>
      <c r="C8" s="742" t="s">
        <v>15</v>
      </c>
      <c r="D8" s="742" t="s">
        <v>7</v>
      </c>
      <c r="E8" s="742" t="s">
        <v>8</v>
      </c>
      <c r="F8" s="743" t="s">
        <v>18</v>
      </c>
    </row>
    <row r="9" spans="2:6">
      <c r="B9" s="742" t="s">
        <v>19</v>
      </c>
      <c r="C9" s="742" t="s">
        <v>15</v>
      </c>
      <c r="D9" s="742" t="s">
        <v>7</v>
      </c>
      <c r="E9" s="742" t="s">
        <v>8</v>
      </c>
      <c r="F9" s="743" t="s">
        <v>20</v>
      </c>
    </row>
    <row r="10" ht="30" spans="2:6">
      <c r="B10" s="742" t="s">
        <v>21</v>
      </c>
      <c r="C10" s="742" t="s">
        <v>15</v>
      </c>
      <c r="D10" s="742" t="s">
        <v>7</v>
      </c>
      <c r="E10" s="742" t="s">
        <v>8</v>
      </c>
      <c r="F10" s="743" t="s">
        <v>22</v>
      </c>
    </row>
    <row r="11" ht="30" spans="2:6">
      <c r="B11" s="742" t="s">
        <v>23</v>
      </c>
      <c r="C11" s="742" t="s">
        <v>15</v>
      </c>
      <c r="D11" s="742" t="s">
        <v>7</v>
      </c>
      <c r="E11" s="742" t="s">
        <v>8</v>
      </c>
      <c r="F11" s="743" t="s">
        <v>22</v>
      </c>
    </row>
    <row r="12" ht="30" spans="2:6">
      <c r="B12" s="742" t="s">
        <v>24</v>
      </c>
      <c r="C12" s="742" t="s">
        <v>15</v>
      </c>
      <c r="D12" s="742" t="s">
        <v>7</v>
      </c>
      <c r="E12" s="742" t="s">
        <v>8</v>
      </c>
      <c r="F12" s="743" t="s">
        <v>22</v>
      </c>
    </row>
    <row r="13" ht="30" spans="2:6">
      <c r="B13" s="742" t="s">
        <v>25</v>
      </c>
      <c r="C13" s="742" t="s">
        <v>15</v>
      </c>
      <c r="D13" s="742" t="s">
        <v>7</v>
      </c>
      <c r="E13" s="742" t="s">
        <v>8</v>
      </c>
      <c r="F13" s="743" t="s">
        <v>26</v>
      </c>
    </row>
    <row r="14" spans="2:6">
      <c r="B14" s="742" t="s">
        <v>27</v>
      </c>
      <c r="C14" s="742" t="s">
        <v>15</v>
      </c>
      <c r="D14" s="742" t="s">
        <v>7</v>
      </c>
      <c r="E14" s="742" t="s">
        <v>8</v>
      </c>
      <c r="F14" s="743" t="s">
        <v>18</v>
      </c>
    </row>
    <row r="15" spans="2:6">
      <c r="B15" s="742" t="s">
        <v>28</v>
      </c>
      <c r="C15" s="742" t="s">
        <v>15</v>
      </c>
      <c r="D15" s="742" t="s">
        <v>7</v>
      </c>
      <c r="E15" s="742" t="s">
        <v>8</v>
      </c>
      <c r="F15" s="743" t="s">
        <v>16</v>
      </c>
    </row>
    <row r="16" spans="2:6">
      <c r="B16" s="742" t="s">
        <v>29</v>
      </c>
      <c r="C16" s="742" t="s">
        <v>15</v>
      </c>
      <c r="D16" s="742" t="s">
        <v>7</v>
      </c>
      <c r="E16" s="742" t="s">
        <v>8</v>
      </c>
      <c r="F16" s="743" t="s">
        <v>16</v>
      </c>
    </row>
    <row r="17" spans="2:6">
      <c r="B17" s="742"/>
      <c r="C17" s="742"/>
      <c r="D17" s="742"/>
      <c r="E17" s="742"/>
      <c r="F17" s="743"/>
    </row>
    <row r="18" spans="2:6">
      <c r="B18" s="742" t="s">
        <v>30</v>
      </c>
      <c r="C18" s="742" t="s">
        <v>31</v>
      </c>
      <c r="D18" s="742" t="s">
        <v>8</v>
      </c>
      <c r="E18" s="742" t="s">
        <v>8</v>
      </c>
      <c r="F18" s="743"/>
    </row>
    <row r="19" spans="2:6">
      <c r="B19" s="742" t="s">
        <v>32</v>
      </c>
      <c r="C19" s="742" t="s">
        <v>33</v>
      </c>
      <c r="D19" s="742" t="s">
        <v>8</v>
      </c>
      <c r="E19" s="742" t="s">
        <v>8</v>
      </c>
      <c r="F19" s="743"/>
    </row>
    <row r="20" spans="2:6">
      <c r="B20" s="742" t="s">
        <v>34</v>
      </c>
      <c r="C20" s="742" t="s">
        <v>35</v>
      </c>
      <c r="D20" s="742" t="s">
        <v>8</v>
      </c>
      <c r="E20" s="742" t="s">
        <v>8</v>
      </c>
      <c r="F20" s="743"/>
    </row>
    <row r="21" spans="2:6">
      <c r="B21" s="742" t="s">
        <v>36</v>
      </c>
      <c r="C21" s="742" t="s">
        <v>37</v>
      </c>
      <c r="D21" s="742" t="s">
        <v>8</v>
      </c>
      <c r="E21" s="742" t="s">
        <v>8</v>
      </c>
      <c r="F21" s="743"/>
    </row>
    <row r="23" spans="2:2">
      <c r="B23" s="2" t="s">
        <v>38</v>
      </c>
    </row>
    <row r="24" spans="2:2">
      <c r="B24" t="s">
        <v>39</v>
      </c>
    </row>
    <row r="25" spans="2:2">
      <c r="B25" t="s">
        <v>40</v>
      </c>
    </row>
    <row r="26" spans="2:2">
      <c r="B26" t="s">
        <v>41</v>
      </c>
    </row>
    <row r="27" spans="2:2">
      <c r="B27" t="s">
        <v>42</v>
      </c>
    </row>
    <row r="28" spans="2:2">
      <c r="B28" t="s">
        <v>43</v>
      </c>
    </row>
    <row r="29" spans="2:2">
      <c r="B29" t="s">
        <v>44</v>
      </c>
    </row>
    <row r="32" spans="2:2">
      <c r="B32" s="2" t="s">
        <v>45</v>
      </c>
    </row>
    <row r="33" spans="2:2">
      <c r="B33" t="s">
        <v>46</v>
      </c>
    </row>
    <row r="34" spans="2:2">
      <c r="B34" t="s">
        <v>47</v>
      </c>
    </row>
    <row r="35" spans="2:2">
      <c r="B35" t="s">
        <v>48</v>
      </c>
    </row>
    <row r="36" spans="2:2">
      <c r="B36" t="s">
        <v>49</v>
      </c>
    </row>
    <row r="37" spans="2:2">
      <c r="B37" t="s">
        <v>50</v>
      </c>
    </row>
    <row r="39" spans="2:3">
      <c r="B39" t="s">
        <v>14</v>
      </c>
      <c r="C39" t="s">
        <v>51</v>
      </c>
    </row>
    <row r="40" spans="2:3">
      <c r="B40" t="s">
        <v>17</v>
      </c>
      <c r="C40" t="s">
        <v>52</v>
      </c>
    </row>
    <row r="41" spans="2:3">
      <c r="B41" t="s">
        <v>53</v>
      </c>
      <c r="C41" t="s">
        <v>54</v>
      </c>
    </row>
    <row r="42" spans="2:3">
      <c r="B42" t="s">
        <v>21</v>
      </c>
      <c r="C42" t="s">
        <v>55</v>
      </c>
    </row>
    <row r="43" spans="2:3">
      <c r="B43" t="s">
        <v>23</v>
      </c>
      <c r="C43" t="s">
        <v>55</v>
      </c>
    </row>
    <row r="44" spans="2:3">
      <c r="B44" t="s">
        <v>24</v>
      </c>
      <c r="C44" t="s">
        <v>55</v>
      </c>
    </row>
    <row r="45" spans="2:3">
      <c r="B45" t="s">
        <v>25</v>
      </c>
      <c r="C45" t="s">
        <v>55</v>
      </c>
    </row>
    <row r="46" spans="2:3">
      <c r="B46" t="s">
        <v>27</v>
      </c>
      <c r="C46" t="s">
        <v>56</v>
      </c>
    </row>
    <row r="47" spans="2:3">
      <c r="B47" t="s">
        <v>28</v>
      </c>
      <c r="C47" t="s">
        <v>57</v>
      </c>
    </row>
    <row r="48" spans="2:3">
      <c r="B48" t="s">
        <v>29</v>
      </c>
      <c r="C48" t="s">
        <v>57</v>
      </c>
    </row>
  </sheetData>
  <pageMargins left="0.7" right="0.7" top="0.75" bottom="0.75" header="0.3" footer="0.3"/>
  <pageSetup paperSize="1" orientation="portrait" horizontalDpi="360" verticalDpi="36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J3597"/>
  <sheetViews>
    <sheetView zoomScale="80" zoomScaleNormal="80" workbookViewId="0">
      <pane xSplit="3" ySplit="3" topLeftCell="D4" activePane="bottomRight" state="frozen"/>
      <selection/>
      <selection pane="topRight"/>
      <selection pane="bottomLeft"/>
      <selection pane="bottomRight" activeCell="B8" sqref="B8"/>
    </sheetView>
  </sheetViews>
  <sheetFormatPr defaultColWidth="9" defaultRowHeight="15"/>
  <cols>
    <col min="2" max="2" width="12.2666666666667" customWidth="1"/>
    <col min="3" max="3" width="92.2666666666667" customWidth="1"/>
    <col min="4" max="4" width="8.02857142857143" style="7" customWidth="1"/>
    <col min="5" max="5" width="7.13333333333333" customWidth="1" outlineLevel="1"/>
    <col min="6" max="6" width="8.72380952380952" customWidth="1" outlineLevel="1"/>
    <col min="7" max="7" width="39.6285714285714" customWidth="1" outlineLevel="1"/>
    <col min="8" max="8" width="9.62857142857143" customWidth="1" outlineLevel="1"/>
    <col min="9" max="9" width="42.7238095238095" customWidth="1" outlineLevel="1"/>
    <col min="10" max="10" width="39" customWidth="1" outlineLevel="1"/>
  </cols>
  <sheetData>
    <row r="2" spans="2:10">
      <c r="B2" s="8"/>
      <c r="C2" s="8"/>
      <c r="D2" s="9"/>
      <c r="E2" s="8"/>
      <c r="F2" s="10" t="s">
        <v>58</v>
      </c>
      <c r="G2" s="10"/>
      <c r="H2" s="10"/>
      <c r="I2" s="10"/>
      <c r="J2" s="10"/>
    </row>
    <row r="3" spans="2:10">
      <c r="B3" s="8" t="s">
        <v>12</v>
      </c>
      <c r="C3" s="8" t="s">
        <v>59</v>
      </c>
      <c r="D3" s="9"/>
      <c r="E3" s="8"/>
      <c r="F3" s="11">
        <v>1</v>
      </c>
      <c r="G3" s="11">
        <v>2</v>
      </c>
      <c r="H3" s="8">
        <v>3</v>
      </c>
      <c r="I3" s="8">
        <v>4</v>
      </c>
      <c r="J3" s="8">
        <v>5</v>
      </c>
    </row>
    <row r="4" spans="2:9">
      <c r="B4">
        <v>110101001</v>
      </c>
      <c r="C4" t="str">
        <f>CONCATENATE(F4,E4,G4,E4,H4,E4,I4)</f>
        <v>CA - Kas Di Tangan - IDR - Kas Kecil</v>
      </c>
      <c r="E4" s="744" t="s">
        <v>60</v>
      </c>
      <c r="F4" t="s">
        <v>61</v>
      </c>
      <c r="G4" t="s">
        <v>62</v>
      </c>
      <c r="H4" t="s">
        <v>63</v>
      </c>
      <c r="I4" t="s">
        <v>64</v>
      </c>
    </row>
    <row r="5" spans="2:9">
      <c r="B5">
        <v>110101002</v>
      </c>
      <c r="C5" t="str">
        <f>CONCATENATE(F5,E5,G5,E5,H5,E5,I5)</f>
        <v>CA - Kas Di Tangan - IDR - Kas Besar</v>
      </c>
      <c r="E5" s="744" t="s">
        <v>60</v>
      </c>
      <c r="F5" t="s">
        <v>61</v>
      </c>
      <c r="G5" t="s">
        <v>62</v>
      </c>
      <c r="H5" t="s">
        <v>63</v>
      </c>
      <c r="I5" t="s">
        <v>65</v>
      </c>
    </row>
    <row r="6" spans="2:9">
      <c r="B6">
        <v>110101003</v>
      </c>
      <c r="C6" t="str">
        <f>CONCATENATE(F6,E6,G6,E6,H6,E6,I6)</f>
        <v>CA - Kas Di Tangan - IDR - Kas Akun Digital</v>
      </c>
      <c r="E6" s="744" t="s">
        <v>60</v>
      </c>
      <c r="F6" t="s">
        <v>61</v>
      </c>
      <c r="G6" t="s">
        <v>62</v>
      </c>
      <c r="H6" t="s">
        <v>63</v>
      </c>
      <c r="I6" t="s">
        <v>66</v>
      </c>
    </row>
    <row r="7" spans="5:5">
      <c r="E7" s="744" t="s">
        <v>60</v>
      </c>
    </row>
    <row r="8" spans="2:9">
      <c r="B8">
        <v>110102001</v>
      </c>
      <c r="C8" t="str">
        <f t="shared" ref="C8:C9" si="0">CONCATENATE(F8,E8,G8,E8,H8,E8,I8)</f>
        <v>CA - Kas Di Tangan - USD - Kas Kecil</v>
      </c>
      <c r="E8" s="744" t="s">
        <v>60</v>
      </c>
      <c r="F8" t="s">
        <v>61</v>
      </c>
      <c r="G8" t="s">
        <v>62</v>
      </c>
      <c r="H8" t="s">
        <v>67</v>
      </c>
      <c r="I8" t="s">
        <v>64</v>
      </c>
    </row>
    <row r="9" spans="2:9">
      <c r="B9">
        <v>110102002</v>
      </c>
      <c r="C9" t="str">
        <f t="shared" si="0"/>
        <v>CA - Kas Di Tangan - USD - Kas Besar</v>
      </c>
      <c r="E9" s="744" t="s">
        <v>60</v>
      </c>
      <c r="F9" t="s">
        <v>61</v>
      </c>
      <c r="G9" t="s">
        <v>62</v>
      </c>
      <c r="H9" t="s">
        <v>67</v>
      </c>
      <c r="I9" t="s">
        <v>65</v>
      </c>
    </row>
    <row r="10" spans="2:9">
      <c r="B10">
        <v>110102003</v>
      </c>
      <c r="C10" t="str">
        <f t="shared" ref="C10" si="1">CONCATENATE(F10,E10,G10,E10,H10,E10,I10)</f>
        <v>CA - Kas Di Tangan - USD - Kas Akun Digital</v>
      </c>
      <c r="E10" s="744" t="s">
        <v>60</v>
      </c>
      <c r="F10" t="s">
        <v>61</v>
      </c>
      <c r="G10" t="s">
        <v>62</v>
      </c>
      <c r="H10" t="s">
        <v>67</v>
      </c>
      <c r="I10" t="s">
        <v>66</v>
      </c>
    </row>
    <row r="11" spans="5:5">
      <c r="E11" s="744" t="s">
        <v>60</v>
      </c>
    </row>
    <row r="12" spans="2:9">
      <c r="B12">
        <v>110103001</v>
      </c>
      <c r="C12" t="str">
        <f t="shared" ref="C12:C13" si="2">CONCATENATE(F12,E12,G12,E12,H12,E12,I12)</f>
        <v>CA - Kas Di Tangan - SGD - Kas Kecil</v>
      </c>
      <c r="E12" s="744" t="s">
        <v>60</v>
      </c>
      <c r="F12" t="s">
        <v>61</v>
      </c>
      <c r="G12" t="s">
        <v>62</v>
      </c>
      <c r="H12" t="s">
        <v>68</v>
      </c>
      <c r="I12" t="s">
        <v>64</v>
      </c>
    </row>
    <row r="13" spans="2:9">
      <c r="B13">
        <v>110103002</v>
      </c>
      <c r="C13" t="str">
        <f t="shared" si="2"/>
        <v>CA - Kas Di Tangan - SGD - Kas Besar</v>
      </c>
      <c r="E13" s="744" t="s">
        <v>60</v>
      </c>
      <c r="F13" t="s">
        <v>61</v>
      </c>
      <c r="G13" t="s">
        <v>62</v>
      </c>
      <c r="H13" t="s">
        <v>68</v>
      </c>
      <c r="I13" t="s">
        <v>65</v>
      </c>
    </row>
    <row r="14" spans="2:9">
      <c r="B14">
        <v>110103003</v>
      </c>
      <c r="C14" t="str">
        <f t="shared" ref="C14" si="3">CONCATENATE(F14,E14,G14,E14,H14,E14,I14)</f>
        <v>CA - Kas Di Tangan - SGD - Kas Akun Digital</v>
      </c>
      <c r="E14" s="744" t="s">
        <v>60</v>
      </c>
      <c r="F14" t="s">
        <v>61</v>
      </c>
      <c r="G14" t="s">
        <v>62</v>
      </c>
      <c r="H14" t="s">
        <v>68</v>
      </c>
      <c r="I14" t="s">
        <v>66</v>
      </c>
    </row>
    <row r="15" spans="5:5">
      <c r="E15" s="744" t="s">
        <v>60</v>
      </c>
    </row>
    <row r="16" spans="2:9">
      <c r="B16">
        <v>110201001</v>
      </c>
      <c r="C16" t="str">
        <f t="shared" ref="C16:C40" si="4">CONCATENATE(F16,E16,G16,E16,H16,E16,I16)</f>
        <v>CA - Kas Di Bank - IDR - PT BANK CENTRAL ASIA</v>
      </c>
      <c r="E16" s="744" t="s">
        <v>60</v>
      </c>
      <c r="F16" t="s">
        <v>61</v>
      </c>
      <c r="G16" t="s">
        <v>69</v>
      </c>
      <c r="H16" t="s">
        <v>63</v>
      </c>
      <c r="I16" t="s">
        <v>70</v>
      </c>
    </row>
    <row r="17" spans="2:9">
      <c r="B17">
        <v>110201002</v>
      </c>
      <c r="C17" t="str">
        <f t="shared" si="4"/>
        <v>CA - Kas Di Bank - IDR - PT BANK MANDIRI (PERSERO)</v>
      </c>
      <c r="E17" s="744" t="s">
        <v>60</v>
      </c>
      <c r="F17" t="s">
        <v>61</v>
      </c>
      <c r="G17" t="s">
        <v>69</v>
      </c>
      <c r="H17" t="s">
        <v>63</v>
      </c>
      <c r="I17" t="s">
        <v>71</v>
      </c>
    </row>
    <row r="18" spans="2:9">
      <c r="B18">
        <v>110201003</v>
      </c>
      <c r="C18" t="str">
        <f t="shared" si="4"/>
        <v>CA - Kas Di Bank - IDR - PT BANK NEGARA INDONESIA (PERSERO)</v>
      </c>
      <c r="E18" s="744" t="s">
        <v>60</v>
      </c>
      <c r="F18" t="s">
        <v>61</v>
      </c>
      <c r="G18" t="s">
        <v>69</v>
      </c>
      <c r="H18" t="s">
        <v>63</v>
      </c>
      <c r="I18" t="s">
        <v>72</v>
      </c>
    </row>
    <row r="19" spans="2:9">
      <c r="B19">
        <v>110201004</v>
      </c>
      <c r="C19" t="str">
        <f t="shared" si="4"/>
        <v>CA - Kas Di Bank - IDR - PT BANK CIMB NIAGA</v>
      </c>
      <c r="E19" s="744" t="s">
        <v>60</v>
      </c>
      <c r="F19" t="s">
        <v>61</v>
      </c>
      <c r="G19" t="s">
        <v>69</v>
      </c>
      <c r="H19" t="s">
        <v>63</v>
      </c>
      <c r="I19" t="s">
        <v>73</v>
      </c>
    </row>
    <row r="20" spans="2:9">
      <c r="B20">
        <v>110201005</v>
      </c>
      <c r="C20" t="str">
        <f t="shared" si="4"/>
        <v>CA - Kas Di Bank - IDR - PT BANK QNB INDONESIA</v>
      </c>
      <c r="E20" s="744" t="s">
        <v>60</v>
      </c>
      <c r="F20" t="s">
        <v>61</v>
      </c>
      <c r="G20" t="s">
        <v>69</v>
      </c>
      <c r="H20" t="s">
        <v>63</v>
      </c>
      <c r="I20" t="s">
        <v>74</v>
      </c>
    </row>
    <row r="21" spans="2:9">
      <c r="B21">
        <v>110201006</v>
      </c>
      <c r="C21" t="str">
        <f t="shared" si="4"/>
        <v>CA - Kas Di Bank - IDR - PT BANK RAKYAT INDONESIA (PERSERO)</v>
      </c>
      <c r="E21" s="744" t="s">
        <v>60</v>
      </c>
      <c r="F21" t="s">
        <v>61</v>
      </c>
      <c r="G21" t="s">
        <v>69</v>
      </c>
      <c r="H21" t="s">
        <v>63</v>
      </c>
      <c r="I21" t="s">
        <v>75</v>
      </c>
    </row>
    <row r="22" spans="2:9">
      <c r="B22">
        <v>110201007</v>
      </c>
      <c r="C22" t="str">
        <f t="shared" si="4"/>
        <v>CA - Kas Di Bank - IDR - PT BANK PERMATA</v>
      </c>
      <c r="E22" s="744" t="s">
        <v>60</v>
      </c>
      <c r="F22" t="s">
        <v>61</v>
      </c>
      <c r="G22" t="s">
        <v>69</v>
      </c>
      <c r="H22" t="s">
        <v>63</v>
      </c>
      <c r="I22" t="s">
        <v>76</v>
      </c>
    </row>
    <row r="23" spans="2:9">
      <c r="B23">
        <v>110201008</v>
      </c>
      <c r="C23" t="str">
        <f t="shared" si="4"/>
        <v>CA - Kas Di Bank - IDR - PT BANK UOB INDONESIA</v>
      </c>
      <c r="E23" s="744" t="s">
        <v>60</v>
      </c>
      <c r="F23" t="s">
        <v>61</v>
      </c>
      <c r="G23" t="s">
        <v>69</v>
      </c>
      <c r="H23" t="s">
        <v>63</v>
      </c>
      <c r="I23" t="s">
        <v>77</v>
      </c>
    </row>
    <row r="24" spans="2:9">
      <c r="B24">
        <v>110201009</v>
      </c>
      <c r="C24" t="str">
        <f t="shared" si="4"/>
        <v>CA - Kas Di Bank - IDR - PT BANK DKI</v>
      </c>
      <c r="E24" s="744" t="s">
        <v>60</v>
      </c>
      <c r="F24" t="s">
        <v>61</v>
      </c>
      <c r="G24" t="s">
        <v>69</v>
      </c>
      <c r="H24" t="s">
        <v>63</v>
      </c>
      <c r="I24" t="s">
        <v>78</v>
      </c>
    </row>
    <row r="25" spans="2:9">
      <c r="B25">
        <v>110201010</v>
      </c>
      <c r="C25" t="str">
        <f t="shared" si="4"/>
        <v>CA - Kas Di Bank - IDR - PT BANK JTRUST INDONESIA</v>
      </c>
      <c r="E25" s="744" t="s">
        <v>60</v>
      </c>
      <c r="F25" t="s">
        <v>61</v>
      </c>
      <c r="G25" t="s">
        <v>69</v>
      </c>
      <c r="H25" t="s">
        <v>63</v>
      </c>
      <c r="I25" t="s">
        <v>79</v>
      </c>
    </row>
    <row r="26" spans="2:9">
      <c r="B26">
        <v>110201011</v>
      </c>
      <c r="C26" t="str">
        <f t="shared" si="4"/>
        <v>CA - Kas Di Bank - IDR - PT BANK DANAMON INDONESIA</v>
      </c>
      <c r="E26" s="744" t="s">
        <v>60</v>
      </c>
      <c r="F26" t="s">
        <v>61</v>
      </c>
      <c r="G26" t="s">
        <v>69</v>
      </c>
      <c r="H26" t="s">
        <v>63</v>
      </c>
      <c r="I26" t="s">
        <v>80</v>
      </c>
    </row>
    <row r="27" spans="2:9">
      <c r="B27">
        <v>110201012</v>
      </c>
      <c r="C27" t="str">
        <f t="shared" si="4"/>
        <v>CA - Kas Di Bank - IDR - PT BANK SYARIAH INDONESIA</v>
      </c>
      <c r="E27" s="744" t="s">
        <v>60</v>
      </c>
      <c r="F27" t="s">
        <v>61</v>
      </c>
      <c r="G27" t="s">
        <v>69</v>
      </c>
      <c r="H27" t="s">
        <v>63</v>
      </c>
      <c r="I27" t="s">
        <v>81</v>
      </c>
    </row>
    <row r="28" spans="2:9">
      <c r="B28">
        <v>110201013</v>
      </c>
      <c r="C28" t="str">
        <f t="shared" si="4"/>
        <v>CA - Kas Di Bank - IDR - PT BANK CAPITAL INDONESIA </v>
      </c>
      <c r="E28" s="744" t="s">
        <v>60</v>
      </c>
      <c r="F28" t="s">
        <v>61</v>
      </c>
      <c r="G28" t="s">
        <v>69</v>
      </c>
      <c r="H28" t="s">
        <v>63</v>
      </c>
      <c r="I28" t="s">
        <v>82</v>
      </c>
    </row>
    <row r="29" spans="2:9">
      <c r="B29">
        <v>110201014</v>
      </c>
      <c r="C29" t="str">
        <f t="shared" si="4"/>
        <v>CA - Kas Di Bank - IDR - PT BANK MNC INTERNASIONAL</v>
      </c>
      <c r="E29" s="744" t="s">
        <v>60</v>
      </c>
      <c r="F29" t="s">
        <v>61</v>
      </c>
      <c r="G29" t="s">
        <v>69</v>
      </c>
      <c r="H29" t="s">
        <v>63</v>
      </c>
      <c r="I29" t="s">
        <v>83</v>
      </c>
    </row>
    <row r="30" spans="2:9">
      <c r="B30">
        <v>110201015</v>
      </c>
      <c r="C30" t="str">
        <f t="shared" si="4"/>
        <v>CA - Kas Di Bank - IDR - PT BANK OCBC NISP</v>
      </c>
      <c r="E30" s="744" t="s">
        <v>60</v>
      </c>
      <c r="F30" t="s">
        <v>61</v>
      </c>
      <c r="G30" t="s">
        <v>69</v>
      </c>
      <c r="H30" t="s">
        <v>63</v>
      </c>
      <c r="I30" t="s">
        <v>84</v>
      </c>
    </row>
    <row r="31" spans="2:9">
      <c r="B31">
        <v>110201016</v>
      </c>
      <c r="C31" t="str">
        <f t="shared" si="4"/>
        <v>CA - Kas Di Bank - IDR - PT BANK MEGA</v>
      </c>
      <c r="E31" s="744" t="s">
        <v>60</v>
      </c>
      <c r="F31" t="s">
        <v>61</v>
      </c>
      <c r="G31" t="s">
        <v>69</v>
      </c>
      <c r="H31" t="s">
        <v>63</v>
      </c>
      <c r="I31" t="s">
        <v>85</v>
      </c>
    </row>
    <row r="32" spans="2:9">
      <c r="B32">
        <v>110201017</v>
      </c>
      <c r="C32" t="str">
        <f t="shared" si="4"/>
        <v>CA - Kas Di Bank - IDR - PT BANK PEMBANGUNAN DAERAH JAWA TENGAH</v>
      </c>
      <c r="E32" s="744" t="s">
        <v>60</v>
      </c>
      <c r="F32" t="s">
        <v>61</v>
      </c>
      <c r="G32" t="s">
        <v>69</v>
      </c>
      <c r="H32" t="s">
        <v>63</v>
      </c>
      <c r="I32" t="s">
        <v>86</v>
      </c>
    </row>
    <row r="33" spans="2:9">
      <c r="B33">
        <v>110201018</v>
      </c>
      <c r="C33" t="str">
        <f t="shared" si="4"/>
        <v>CA - Kas Di Bank - IDR - PT BANK PEMBANGUNAN DAERAH JAWA TIMUR</v>
      </c>
      <c r="E33" s="744" t="s">
        <v>60</v>
      </c>
      <c r="F33" t="s">
        <v>61</v>
      </c>
      <c r="G33" t="s">
        <v>69</v>
      </c>
      <c r="H33" t="s">
        <v>63</v>
      </c>
      <c r="I33" t="s">
        <v>87</v>
      </c>
    </row>
    <row r="34" spans="2:9">
      <c r="B34">
        <v>110201019</v>
      </c>
      <c r="C34" t="str">
        <f t="shared" si="4"/>
        <v>CA - Kas Di Bank - IDR - PT BANK MAYBANK INDONESIA</v>
      </c>
      <c r="E34" s="744" t="s">
        <v>60</v>
      </c>
      <c r="F34" t="s">
        <v>61</v>
      </c>
      <c r="G34" t="s">
        <v>69</v>
      </c>
      <c r="H34" t="s">
        <v>63</v>
      </c>
      <c r="I34" t="s">
        <v>88</v>
      </c>
    </row>
    <row r="35" spans="2:9">
      <c r="B35">
        <v>110201020</v>
      </c>
      <c r="C35" t="str">
        <f t="shared" si="4"/>
        <v>CA - Kas Di Bank - IDR - PT BANK MUAMALAT INDONESIA</v>
      </c>
      <c r="E35" s="744" t="s">
        <v>60</v>
      </c>
      <c r="F35" t="s">
        <v>61</v>
      </c>
      <c r="G35" t="s">
        <v>69</v>
      </c>
      <c r="H35" t="s">
        <v>63</v>
      </c>
      <c r="I35" t="s">
        <v>89</v>
      </c>
    </row>
    <row r="36" spans="2:9">
      <c r="B36">
        <v>110201021</v>
      </c>
      <c r="C36" t="str">
        <f t="shared" si="4"/>
        <v>CA - Kas Di Bank - IDR - PT BANK DBS INDONESIA</v>
      </c>
      <c r="E36" s="744" t="s">
        <v>60</v>
      </c>
      <c r="F36" t="s">
        <v>61</v>
      </c>
      <c r="G36" t="s">
        <v>69</v>
      </c>
      <c r="H36" t="s">
        <v>63</v>
      </c>
      <c r="I36" t="s">
        <v>90</v>
      </c>
    </row>
    <row r="37" spans="2:9">
      <c r="B37">
        <v>110201022</v>
      </c>
      <c r="C37" t="str">
        <f t="shared" si="4"/>
        <v>CA - Kas Di Bank - IDR - PT BANK MASPION INDONESIA</v>
      </c>
      <c r="E37" s="744" t="s">
        <v>60</v>
      </c>
      <c r="F37" t="s">
        <v>61</v>
      </c>
      <c r="G37" t="s">
        <v>69</v>
      </c>
      <c r="H37" t="s">
        <v>63</v>
      </c>
      <c r="I37" t="s">
        <v>91</v>
      </c>
    </row>
    <row r="38" spans="2:9">
      <c r="B38">
        <v>110201023</v>
      </c>
      <c r="C38" t="str">
        <f t="shared" si="4"/>
        <v>CA - Kas Di Bank - IDR - PT BANK PAN INDONESIA</v>
      </c>
      <c r="E38" s="744" t="s">
        <v>60</v>
      </c>
      <c r="F38" t="s">
        <v>61</v>
      </c>
      <c r="G38" t="s">
        <v>69</v>
      </c>
      <c r="H38" t="s">
        <v>63</v>
      </c>
      <c r="I38" t="s">
        <v>92</v>
      </c>
    </row>
    <row r="39" spans="2:9">
      <c r="B39">
        <v>110201024</v>
      </c>
      <c r="C39" t="str">
        <f t="shared" si="4"/>
        <v>CA - Kas Di Bank - IDR - PT BANK TABUNGAN PENSIUNAN NASIONAL</v>
      </c>
      <c r="E39" s="744" t="s">
        <v>60</v>
      </c>
      <c r="F39" t="s">
        <v>61</v>
      </c>
      <c r="G39" t="s">
        <v>69</v>
      </c>
      <c r="H39" t="s">
        <v>63</v>
      </c>
      <c r="I39" t="s">
        <v>93</v>
      </c>
    </row>
    <row r="40" spans="2:9">
      <c r="B40">
        <v>110201025</v>
      </c>
      <c r="C40" t="str">
        <f t="shared" si="4"/>
        <v>CA - Kas Di Bank - IDR - PT BANK TABUNGAN NEGARA</v>
      </c>
      <c r="E40" s="744" t="s">
        <v>60</v>
      </c>
      <c r="F40" t="s">
        <v>61</v>
      </c>
      <c r="G40" t="s">
        <v>69</v>
      </c>
      <c r="H40" t="s">
        <v>63</v>
      </c>
      <c r="I40" t="s">
        <v>94</v>
      </c>
    </row>
    <row r="41" spans="5:5">
      <c r="E41" s="744" t="s">
        <v>60</v>
      </c>
    </row>
    <row r="42" spans="2:9">
      <c r="B42">
        <v>110202001</v>
      </c>
      <c r="C42" t="str">
        <f t="shared" ref="C42:C66" si="5">CONCATENATE(F42,E42,G42,E42,H42,E42,I42)</f>
        <v>CA - Kas Di Bank - USD - PT BANK CENTRAL ASIA</v>
      </c>
      <c r="E42" s="744" t="s">
        <v>60</v>
      </c>
      <c r="F42" t="s">
        <v>61</v>
      </c>
      <c r="G42" t="s">
        <v>69</v>
      </c>
      <c r="H42" t="s">
        <v>67</v>
      </c>
      <c r="I42" t="s">
        <v>70</v>
      </c>
    </row>
    <row r="43" spans="2:9">
      <c r="B43">
        <v>110202002</v>
      </c>
      <c r="C43" t="str">
        <f t="shared" si="5"/>
        <v>CA - Kas Di Bank - USD - PT BANK MANDIRI (PERSERO)</v>
      </c>
      <c r="E43" s="744" t="s">
        <v>60</v>
      </c>
      <c r="F43" t="s">
        <v>61</v>
      </c>
      <c r="G43" t="s">
        <v>69</v>
      </c>
      <c r="H43" t="s">
        <v>67</v>
      </c>
      <c r="I43" t="s">
        <v>71</v>
      </c>
    </row>
    <row r="44" spans="2:9">
      <c r="B44">
        <v>110202003</v>
      </c>
      <c r="C44" t="str">
        <f t="shared" si="5"/>
        <v>CA - Kas Di Bank - USD - PT BANK NEGARA INDONESIA (PERSERO)</v>
      </c>
      <c r="E44" s="744" t="s">
        <v>60</v>
      </c>
      <c r="F44" t="s">
        <v>61</v>
      </c>
      <c r="G44" t="s">
        <v>69</v>
      </c>
      <c r="H44" t="s">
        <v>67</v>
      </c>
      <c r="I44" t="s">
        <v>72</v>
      </c>
    </row>
    <row r="45" spans="2:9">
      <c r="B45">
        <v>110202004</v>
      </c>
      <c r="C45" t="str">
        <f t="shared" si="5"/>
        <v>CA - Kas Di Bank - USD - PT BANK CIMB NIAGA</v>
      </c>
      <c r="E45" s="744" t="s">
        <v>60</v>
      </c>
      <c r="F45" t="s">
        <v>61</v>
      </c>
      <c r="G45" t="s">
        <v>69</v>
      </c>
      <c r="H45" t="s">
        <v>67</v>
      </c>
      <c r="I45" t="s">
        <v>73</v>
      </c>
    </row>
    <row r="46" spans="2:9">
      <c r="B46">
        <v>110202005</v>
      </c>
      <c r="C46" t="str">
        <f t="shared" si="5"/>
        <v>CA - Kas Di Bank - USD - PT BANK QNB INDONESIA</v>
      </c>
      <c r="E46" s="744" t="s">
        <v>60</v>
      </c>
      <c r="F46" t="s">
        <v>61</v>
      </c>
      <c r="G46" t="s">
        <v>69</v>
      </c>
      <c r="H46" t="s">
        <v>67</v>
      </c>
      <c r="I46" t="s">
        <v>74</v>
      </c>
    </row>
    <row r="47" spans="2:9">
      <c r="B47">
        <v>110202006</v>
      </c>
      <c r="C47" t="str">
        <f t="shared" si="5"/>
        <v>CA - Kas Di Bank - USD - PT BANK RAKYAT INDONESIA (PERSERO)</v>
      </c>
      <c r="E47" s="744" t="s">
        <v>60</v>
      </c>
      <c r="F47" t="s">
        <v>61</v>
      </c>
      <c r="G47" t="s">
        <v>69</v>
      </c>
      <c r="H47" t="s">
        <v>67</v>
      </c>
      <c r="I47" t="s">
        <v>75</v>
      </c>
    </row>
    <row r="48" spans="2:9">
      <c r="B48">
        <v>110202007</v>
      </c>
      <c r="C48" t="str">
        <f t="shared" si="5"/>
        <v>CA - Kas Di Bank - USD - PT BANK PERMATA</v>
      </c>
      <c r="E48" s="744" t="s">
        <v>60</v>
      </c>
      <c r="F48" t="s">
        <v>61</v>
      </c>
      <c r="G48" t="s">
        <v>69</v>
      </c>
      <c r="H48" t="s">
        <v>67</v>
      </c>
      <c r="I48" t="s">
        <v>76</v>
      </c>
    </row>
    <row r="49" spans="2:9">
      <c r="B49">
        <v>110202008</v>
      </c>
      <c r="C49" t="str">
        <f t="shared" si="5"/>
        <v>CA - Kas Di Bank - USD - PT BANK UOB INDONESIA</v>
      </c>
      <c r="E49" s="744" t="s">
        <v>60</v>
      </c>
      <c r="F49" t="s">
        <v>61</v>
      </c>
      <c r="G49" t="s">
        <v>69</v>
      </c>
      <c r="H49" t="s">
        <v>67</v>
      </c>
      <c r="I49" t="s">
        <v>77</v>
      </c>
    </row>
    <row r="50" spans="2:9">
      <c r="B50">
        <v>110202009</v>
      </c>
      <c r="C50" t="str">
        <f t="shared" si="5"/>
        <v>CA - Kas Di Bank - USD - PT BANK DKI</v>
      </c>
      <c r="E50" s="744" t="s">
        <v>60</v>
      </c>
      <c r="F50" t="s">
        <v>61</v>
      </c>
      <c r="G50" t="s">
        <v>69</v>
      </c>
      <c r="H50" t="s">
        <v>67</v>
      </c>
      <c r="I50" t="s">
        <v>78</v>
      </c>
    </row>
    <row r="51" spans="2:9">
      <c r="B51">
        <v>110202010</v>
      </c>
      <c r="C51" t="str">
        <f t="shared" si="5"/>
        <v>CA - Kas Di Bank - USD - PT BANK JTRUST INDONESIA</v>
      </c>
      <c r="E51" s="744" t="s">
        <v>60</v>
      </c>
      <c r="F51" t="s">
        <v>61</v>
      </c>
      <c r="G51" t="s">
        <v>69</v>
      </c>
      <c r="H51" t="s">
        <v>67</v>
      </c>
      <c r="I51" t="s">
        <v>79</v>
      </c>
    </row>
    <row r="52" spans="2:9">
      <c r="B52">
        <v>110202011</v>
      </c>
      <c r="C52" t="str">
        <f t="shared" si="5"/>
        <v>CA - Kas Di Bank - USD - PT BANK DANAMON INDONESIA</v>
      </c>
      <c r="E52" s="744" t="s">
        <v>60</v>
      </c>
      <c r="F52" t="s">
        <v>61</v>
      </c>
      <c r="G52" t="s">
        <v>69</v>
      </c>
      <c r="H52" t="s">
        <v>67</v>
      </c>
      <c r="I52" t="s">
        <v>80</v>
      </c>
    </row>
    <row r="53" spans="2:9">
      <c r="B53">
        <v>110202012</v>
      </c>
      <c r="C53" t="str">
        <f t="shared" si="5"/>
        <v>CA - Kas Di Bank - USD - PT BANK SYARIAH INDONESIA</v>
      </c>
      <c r="E53" s="744" t="s">
        <v>60</v>
      </c>
      <c r="F53" t="s">
        <v>61</v>
      </c>
      <c r="G53" t="s">
        <v>69</v>
      </c>
      <c r="H53" t="s">
        <v>67</v>
      </c>
      <c r="I53" t="s">
        <v>81</v>
      </c>
    </row>
    <row r="54" spans="2:9">
      <c r="B54">
        <v>110202013</v>
      </c>
      <c r="C54" t="str">
        <f t="shared" si="5"/>
        <v>CA - Kas Di Bank - USD - PT BANK CAPITAL INDONESIA </v>
      </c>
      <c r="E54" s="744" t="s">
        <v>60</v>
      </c>
      <c r="F54" t="s">
        <v>61</v>
      </c>
      <c r="G54" t="s">
        <v>69</v>
      </c>
      <c r="H54" t="s">
        <v>67</v>
      </c>
      <c r="I54" t="s">
        <v>82</v>
      </c>
    </row>
    <row r="55" spans="2:9">
      <c r="B55">
        <v>110202014</v>
      </c>
      <c r="C55" t="str">
        <f t="shared" si="5"/>
        <v>CA - Kas Di Bank - USD - PT BANK MNC INTERNASIONAL</v>
      </c>
      <c r="E55" s="744" t="s">
        <v>60</v>
      </c>
      <c r="F55" t="s">
        <v>61</v>
      </c>
      <c r="G55" t="s">
        <v>69</v>
      </c>
      <c r="H55" t="s">
        <v>67</v>
      </c>
      <c r="I55" t="s">
        <v>83</v>
      </c>
    </row>
    <row r="56" spans="2:9">
      <c r="B56">
        <v>110202015</v>
      </c>
      <c r="C56" t="str">
        <f t="shared" si="5"/>
        <v>CA - Kas Di Bank - USD - PT BANK OCBC NISP</v>
      </c>
      <c r="E56" s="744" t="s">
        <v>60</v>
      </c>
      <c r="F56" t="s">
        <v>61</v>
      </c>
      <c r="G56" t="s">
        <v>69</v>
      </c>
      <c r="H56" t="s">
        <v>67</v>
      </c>
      <c r="I56" t="s">
        <v>84</v>
      </c>
    </row>
    <row r="57" spans="2:9">
      <c r="B57">
        <v>110202016</v>
      </c>
      <c r="C57" t="str">
        <f t="shared" si="5"/>
        <v>CA - Kas Di Bank - USD - PT BANK MEGA</v>
      </c>
      <c r="E57" s="744" t="s">
        <v>60</v>
      </c>
      <c r="F57" t="s">
        <v>61</v>
      </c>
      <c r="G57" t="s">
        <v>69</v>
      </c>
      <c r="H57" t="s">
        <v>67</v>
      </c>
      <c r="I57" t="s">
        <v>85</v>
      </c>
    </row>
    <row r="58" spans="2:9">
      <c r="B58">
        <v>110202017</v>
      </c>
      <c r="C58" t="str">
        <f t="shared" si="5"/>
        <v>CA - Kas Di Bank - USD - PT BANK PEMBANGUNAN DAERAH JAWA TENGAH</v>
      </c>
      <c r="E58" s="744" t="s">
        <v>60</v>
      </c>
      <c r="F58" t="s">
        <v>61</v>
      </c>
      <c r="G58" t="s">
        <v>69</v>
      </c>
      <c r="H58" t="s">
        <v>67</v>
      </c>
      <c r="I58" t="s">
        <v>86</v>
      </c>
    </row>
    <row r="59" spans="2:9">
      <c r="B59">
        <v>110202018</v>
      </c>
      <c r="C59" t="str">
        <f t="shared" si="5"/>
        <v>CA - Kas Di Bank - USD - PT BANK PEMBANGUNAN DAERAH JAWA TIMUR</v>
      </c>
      <c r="E59" s="744" t="s">
        <v>60</v>
      </c>
      <c r="F59" t="s">
        <v>61</v>
      </c>
      <c r="G59" t="s">
        <v>69</v>
      </c>
      <c r="H59" t="s">
        <v>67</v>
      </c>
      <c r="I59" t="s">
        <v>87</v>
      </c>
    </row>
    <row r="60" spans="2:9">
      <c r="B60">
        <v>110202019</v>
      </c>
      <c r="C60" t="str">
        <f t="shared" si="5"/>
        <v>CA - Kas Di Bank - USD - PT BANK MAYBANK INDONESIA</v>
      </c>
      <c r="E60" s="744" t="s">
        <v>60</v>
      </c>
      <c r="F60" t="s">
        <v>61</v>
      </c>
      <c r="G60" t="s">
        <v>69</v>
      </c>
      <c r="H60" t="s">
        <v>67</v>
      </c>
      <c r="I60" t="s">
        <v>88</v>
      </c>
    </row>
    <row r="61" spans="2:9">
      <c r="B61">
        <v>110202020</v>
      </c>
      <c r="C61" t="str">
        <f t="shared" si="5"/>
        <v>CA - Kas Di Bank - USD - PT BANK MUAMALAT INDONESIA</v>
      </c>
      <c r="E61" s="744" t="s">
        <v>60</v>
      </c>
      <c r="F61" t="s">
        <v>61</v>
      </c>
      <c r="G61" t="s">
        <v>69</v>
      </c>
      <c r="H61" t="s">
        <v>67</v>
      </c>
      <c r="I61" t="s">
        <v>89</v>
      </c>
    </row>
    <row r="62" spans="2:9">
      <c r="B62">
        <v>110202021</v>
      </c>
      <c r="C62" t="str">
        <f t="shared" si="5"/>
        <v>CA - Kas Di Bank - USD - PT BANK DBS INDONESIA</v>
      </c>
      <c r="E62" s="744" t="s">
        <v>60</v>
      </c>
      <c r="F62" t="s">
        <v>61</v>
      </c>
      <c r="G62" t="s">
        <v>69</v>
      </c>
      <c r="H62" t="s">
        <v>67</v>
      </c>
      <c r="I62" t="s">
        <v>90</v>
      </c>
    </row>
    <row r="63" spans="2:9">
      <c r="B63">
        <v>110202022</v>
      </c>
      <c r="C63" t="str">
        <f t="shared" si="5"/>
        <v>CA - Kas Di Bank - USD - PT BANK MASPION INDONESIA</v>
      </c>
      <c r="E63" s="744" t="s">
        <v>60</v>
      </c>
      <c r="F63" t="s">
        <v>61</v>
      </c>
      <c r="G63" t="s">
        <v>69</v>
      </c>
      <c r="H63" t="s">
        <v>67</v>
      </c>
      <c r="I63" t="s">
        <v>91</v>
      </c>
    </row>
    <row r="64" spans="2:9">
      <c r="B64">
        <v>110202023</v>
      </c>
      <c r="C64" t="str">
        <f t="shared" si="5"/>
        <v>CA - Kas Di Bank - USD - PT BANK PAN INDONESIA</v>
      </c>
      <c r="E64" s="744" t="s">
        <v>60</v>
      </c>
      <c r="F64" t="s">
        <v>61</v>
      </c>
      <c r="G64" t="s">
        <v>69</v>
      </c>
      <c r="H64" t="s">
        <v>67</v>
      </c>
      <c r="I64" t="s">
        <v>92</v>
      </c>
    </row>
    <row r="65" spans="2:9">
      <c r="B65">
        <v>110202024</v>
      </c>
      <c r="C65" t="str">
        <f t="shared" si="5"/>
        <v>CA - Kas Di Bank - USD - PT BANK TABUNGAN PENSIUNAN NASIONAL</v>
      </c>
      <c r="E65" s="744" t="s">
        <v>60</v>
      </c>
      <c r="F65" t="s">
        <v>61</v>
      </c>
      <c r="G65" t="s">
        <v>69</v>
      </c>
      <c r="H65" t="s">
        <v>67</v>
      </c>
      <c r="I65" t="s">
        <v>93</v>
      </c>
    </row>
    <row r="66" spans="2:9">
      <c r="B66">
        <v>110202025</v>
      </c>
      <c r="C66" t="str">
        <f t="shared" si="5"/>
        <v>CA - Kas Di Bank - USD - PT BANK TABUNGAN NEGARA</v>
      </c>
      <c r="E66" s="744" t="s">
        <v>60</v>
      </c>
      <c r="F66" t="s">
        <v>61</v>
      </c>
      <c r="G66" t="s">
        <v>69</v>
      </c>
      <c r="H66" t="s">
        <v>67</v>
      </c>
      <c r="I66" t="s">
        <v>94</v>
      </c>
    </row>
    <row r="67" spans="5:5">
      <c r="E67" s="744" t="s">
        <v>60</v>
      </c>
    </row>
    <row r="68" spans="2:9">
      <c r="B68">
        <v>110203001</v>
      </c>
      <c r="C68" t="str">
        <f t="shared" ref="C68:C92" si="6">CONCATENATE(F68,E68,G68,E68,H68,E68,I68)</f>
        <v>CA - Kas Di Bank - SGD - PT BANK CENTRAL ASIA</v>
      </c>
      <c r="E68" s="744" t="s">
        <v>60</v>
      </c>
      <c r="F68" t="s">
        <v>61</v>
      </c>
      <c r="G68" t="s">
        <v>69</v>
      </c>
      <c r="H68" t="s">
        <v>68</v>
      </c>
      <c r="I68" t="s">
        <v>70</v>
      </c>
    </row>
    <row r="69" spans="2:9">
      <c r="B69">
        <v>110203002</v>
      </c>
      <c r="C69" t="str">
        <f t="shared" si="6"/>
        <v>CA - Kas Di Bank - SGD - PT BANK MANDIRI (PERSERO)</v>
      </c>
      <c r="E69" s="744" t="s">
        <v>60</v>
      </c>
      <c r="F69" t="s">
        <v>61</v>
      </c>
      <c r="G69" t="s">
        <v>69</v>
      </c>
      <c r="H69" t="s">
        <v>68</v>
      </c>
      <c r="I69" t="s">
        <v>71</v>
      </c>
    </row>
    <row r="70" spans="2:9">
      <c r="B70">
        <v>110203003</v>
      </c>
      <c r="C70" t="str">
        <f t="shared" si="6"/>
        <v>CA - Kas Di Bank - SGD - PT BANK NEGARA INDONESIA (PERSERO)</v>
      </c>
      <c r="E70" s="744" t="s">
        <v>60</v>
      </c>
      <c r="F70" t="s">
        <v>61</v>
      </c>
      <c r="G70" t="s">
        <v>69</v>
      </c>
      <c r="H70" t="s">
        <v>68</v>
      </c>
      <c r="I70" t="s">
        <v>72</v>
      </c>
    </row>
    <row r="71" spans="2:9">
      <c r="B71">
        <v>110203004</v>
      </c>
      <c r="C71" t="str">
        <f t="shared" si="6"/>
        <v>CA - Kas Di Bank - SGD - PT BANK CIMB NIAGA</v>
      </c>
      <c r="E71" s="744" t="s">
        <v>60</v>
      </c>
      <c r="F71" t="s">
        <v>61</v>
      </c>
      <c r="G71" t="s">
        <v>69</v>
      </c>
      <c r="H71" t="s">
        <v>68</v>
      </c>
      <c r="I71" t="s">
        <v>73</v>
      </c>
    </row>
    <row r="72" spans="2:9">
      <c r="B72">
        <v>110203005</v>
      </c>
      <c r="C72" t="str">
        <f t="shared" si="6"/>
        <v>CA - Kas Di Bank - SGD - PT BANK QNB INDONESIA</v>
      </c>
      <c r="E72" s="744" t="s">
        <v>60</v>
      </c>
      <c r="F72" t="s">
        <v>61</v>
      </c>
      <c r="G72" t="s">
        <v>69</v>
      </c>
      <c r="H72" t="s">
        <v>68</v>
      </c>
      <c r="I72" t="s">
        <v>74</v>
      </c>
    </row>
    <row r="73" spans="2:9">
      <c r="B73">
        <v>110203006</v>
      </c>
      <c r="C73" t="str">
        <f t="shared" si="6"/>
        <v>CA - Kas Di Bank - SGD - PT BANK RAKYAT INDONESIA (PERSERO)</v>
      </c>
      <c r="E73" s="744" t="s">
        <v>60</v>
      </c>
      <c r="F73" t="s">
        <v>61</v>
      </c>
      <c r="G73" t="s">
        <v>69</v>
      </c>
      <c r="H73" t="s">
        <v>68</v>
      </c>
      <c r="I73" t="s">
        <v>75</v>
      </c>
    </row>
    <row r="74" spans="2:9">
      <c r="B74">
        <v>110203007</v>
      </c>
      <c r="C74" t="str">
        <f t="shared" si="6"/>
        <v>CA - Kas Di Bank - SGD - PT BANK PERMATA</v>
      </c>
      <c r="E74" s="744" t="s">
        <v>60</v>
      </c>
      <c r="F74" t="s">
        <v>61</v>
      </c>
      <c r="G74" t="s">
        <v>69</v>
      </c>
      <c r="H74" t="s">
        <v>68</v>
      </c>
      <c r="I74" t="s">
        <v>76</v>
      </c>
    </row>
    <row r="75" spans="2:9">
      <c r="B75">
        <v>110203008</v>
      </c>
      <c r="C75" t="str">
        <f t="shared" si="6"/>
        <v>CA - Kas Di Bank - SGD - PT BANK UOB INDONESIA</v>
      </c>
      <c r="E75" s="744" t="s">
        <v>60</v>
      </c>
      <c r="F75" t="s">
        <v>61</v>
      </c>
      <c r="G75" t="s">
        <v>69</v>
      </c>
      <c r="H75" t="s">
        <v>68</v>
      </c>
      <c r="I75" t="s">
        <v>77</v>
      </c>
    </row>
    <row r="76" spans="2:9">
      <c r="B76">
        <v>110203009</v>
      </c>
      <c r="C76" t="str">
        <f t="shared" si="6"/>
        <v>CA - Kas Di Bank - SGD - PT BANK DKI</v>
      </c>
      <c r="E76" s="744" t="s">
        <v>60</v>
      </c>
      <c r="F76" t="s">
        <v>61</v>
      </c>
      <c r="G76" t="s">
        <v>69</v>
      </c>
      <c r="H76" t="s">
        <v>68</v>
      </c>
      <c r="I76" t="s">
        <v>78</v>
      </c>
    </row>
    <row r="77" spans="2:9">
      <c r="B77">
        <v>110203010</v>
      </c>
      <c r="C77" t="str">
        <f t="shared" si="6"/>
        <v>CA - Kas Di Bank - SGD - PT BANK JTRUST INDONESIA</v>
      </c>
      <c r="E77" s="744" t="s">
        <v>60</v>
      </c>
      <c r="F77" t="s">
        <v>61</v>
      </c>
      <c r="G77" t="s">
        <v>69</v>
      </c>
      <c r="H77" t="s">
        <v>68</v>
      </c>
      <c r="I77" t="s">
        <v>79</v>
      </c>
    </row>
    <row r="78" spans="2:9">
      <c r="B78">
        <v>110203011</v>
      </c>
      <c r="C78" t="str">
        <f t="shared" si="6"/>
        <v>CA - Kas Di Bank - SGD - PT BANK DANAMON INDONESIA</v>
      </c>
      <c r="E78" s="744" t="s">
        <v>60</v>
      </c>
      <c r="F78" t="s">
        <v>61</v>
      </c>
      <c r="G78" t="s">
        <v>69</v>
      </c>
      <c r="H78" t="s">
        <v>68</v>
      </c>
      <c r="I78" t="s">
        <v>80</v>
      </c>
    </row>
    <row r="79" spans="2:9">
      <c r="B79">
        <v>110203012</v>
      </c>
      <c r="C79" t="str">
        <f t="shared" si="6"/>
        <v>CA - Kas Di Bank - SGD - PT BANK SYARIAH INDONESIA</v>
      </c>
      <c r="E79" s="744" t="s">
        <v>60</v>
      </c>
      <c r="F79" t="s">
        <v>61</v>
      </c>
      <c r="G79" t="s">
        <v>69</v>
      </c>
      <c r="H79" t="s">
        <v>68</v>
      </c>
      <c r="I79" t="s">
        <v>81</v>
      </c>
    </row>
    <row r="80" spans="2:9">
      <c r="B80">
        <v>110203013</v>
      </c>
      <c r="C80" t="str">
        <f t="shared" si="6"/>
        <v>CA - Kas Di Bank - SGD - PT BANK CAPITAL INDONESIA </v>
      </c>
      <c r="E80" s="744" t="s">
        <v>60</v>
      </c>
      <c r="F80" t="s">
        <v>61</v>
      </c>
      <c r="G80" t="s">
        <v>69</v>
      </c>
      <c r="H80" t="s">
        <v>68</v>
      </c>
      <c r="I80" t="s">
        <v>82</v>
      </c>
    </row>
    <row r="81" spans="2:9">
      <c r="B81">
        <v>110203014</v>
      </c>
      <c r="C81" t="str">
        <f t="shared" si="6"/>
        <v>CA - Kas Di Bank - SGD - PT BANK MNC INTERNASIONAL</v>
      </c>
      <c r="E81" s="744" t="s">
        <v>60</v>
      </c>
      <c r="F81" t="s">
        <v>61</v>
      </c>
      <c r="G81" t="s">
        <v>69</v>
      </c>
      <c r="H81" t="s">
        <v>68</v>
      </c>
      <c r="I81" t="s">
        <v>83</v>
      </c>
    </row>
    <row r="82" spans="2:9">
      <c r="B82">
        <v>110203015</v>
      </c>
      <c r="C82" t="str">
        <f t="shared" si="6"/>
        <v>CA - Kas Di Bank - SGD - PT BANK OCBC NISP</v>
      </c>
      <c r="E82" s="744" t="s">
        <v>60</v>
      </c>
      <c r="F82" t="s">
        <v>61</v>
      </c>
      <c r="G82" t="s">
        <v>69</v>
      </c>
      <c r="H82" t="s">
        <v>68</v>
      </c>
      <c r="I82" t="s">
        <v>84</v>
      </c>
    </row>
    <row r="83" spans="2:9">
      <c r="B83">
        <v>110203016</v>
      </c>
      <c r="C83" t="str">
        <f t="shared" si="6"/>
        <v>CA - Kas Di Bank - SGD - PT BANK MEGA</v>
      </c>
      <c r="E83" s="744" t="s">
        <v>60</v>
      </c>
      <c r="F83" t="s">
        <v>61</v>
      </c>
      <c r="G83" t="s">
        <v>69</v>
      </c>
      <c r="H83" t="s">
        <v>68</v>
      </c>
      <c r="I83" t="s">
        <v>85</v>
      </c>
    </row>
    <row r="84" spans="2:9">
      <c r="B84">
        <v>110203017</v>
      </c>
      <c r="C84" t="str">
        <f t="shared" si="6"/>
        <v>CA - Kas Di Bank - SGD - PT BANK PEMBANGUNAN DAERAH JAWA TENGAH</v>
      </c>
      <c r="E84" s="744" t="s">
        <v>60</v>
      </c>
      <c r="F84" t="s">
        <v>61</v>
      </c>
      <c r="G84" t="s">
        <v>69</v>
      </c>
      <c r="H84" t="s">
        <v>68</v>
      </c>
      <c r="I84" t="s">
        <v>86</v>
      </c>
    </row>
    <row r="85" spans="2:9">
      <c r="B85">
        <v>110203018</v>
      </c>
      <c r="C85" t="str">
        <f t="shared" si="6"/>
        <v>CA - Kas Di Bank - SGD - PT BANK PEMBANGUNAN DAERAH JAWA TIMUR</v>
      </c>
      <c r="E85" s="744" t="s">
        <v>60</v>
      </c>
      <c r="F85" t="s">
        <v>61</v>
      </c>
      <c r="G85" t="s">
        <v>69</v>
      </c>
      <c r="H85" t="s">
        <v>68</v>
      </c>
      <c r="I85" t="s">
        <v>87</v>
      </c>
    </row>
    <row r="86" spans="2:9">
      <c r="B86">
        <v>110203019</v>
      </c>
      <c r="C86" t="str">
        <f t="shared" si="6"/>
        <v>CA - Kas Di Bank - SGD - PT BANK MAYBANK INDONESIA</v>
      </c>
      <c r="E86" s="744" t="s">
        <v>60</v>
      </c>
      <c r="F86" t="s">
        <v>61</v>
      </c>
      <c r="G86" t="s">
        <v>69</v>
      </c>
      <c r="H86" t="s">
        <v>68</v>
      </c>
      <c r="I86" t="s">
        <v>88</v>
      </c>
    </row>
    <row r="87" spans="2:9">
      <c r="B87">
        <v>110203020</v>
      </c>
      <c r="C87" t="str">
        <f t="shared" si="6"/>
        <v>CA - Kas Di Bank - SGD - PT BANK MUAMALAT INDONESIA</v>
      </c>
      <c r="E87" s="744" t="s">
        <v>60</v>
      </c>
      <c r="F87" t="s">
        <v>61</v>
      </c>
      <c r="G87" t="s">
        <v>69</v>
      </c>
      <c r="H87" t="s">
        <v>68</v>
      </c>
      <c r="I87" t="s">
        <v>89</v>
      </c>
    </row>
    <row r="88" spans="2:9">
      <c r="B88">
        <v>110203021</v>
      </c>
      <c r="C88" t="str">
        <f t="shared" si="6"/>
        <v>CA - Kas Di Bank - SGD - PT BANK DBS INDONESIA</v>
      </c>
      <c r="E88" s="744" t="s">
        <v>60</v>
      </c>
      <c r="F88" t="s">
        <v>61</v>
      </c>
      <c r="G88" t="s">
        <v>69</v>
      </c>
      <c r="H88" t="s">
        <v>68</v>
      </c>
      <c r="I88" t="s">
        <v>90</v>
      </c>
    </row>
    <row r="89" spans="2:9">
      <c r="B89">
        <v>110203022</v>
      </c>
      <c r="C89" t="str">
        <f t="shared" si="6"/>
        <v>CA - Kas Di Bank - SGD - PT BANK MASPION INDONESIA</v>
      </c>
      <c r="E89" s="744" t="s">
        <v>60</v>
      </c>
      <c r="F89" t="s">
        <v>61</v>
      </c>
      <c r="G89" t="s">
        <v>69</v>
      </c>
      <c r="H89" t="s">
        <v>68</v>
      </c>
      <c r="I89" t="s">
        <v>91</v>
      </c>
    </row>
    <row r="90" spans="2:9">
      <c r="B90">
        <v>110203023</v>
      </c>
      <c r="C90" t="str">
        <f t="shared" si="6"/>
        <v>CA - Kas Di Bank - SGD - PT BANK PAN INDONESIA</v>
      </c>
      <c r="E90" s="744" t="s">
        <v>60</v>
      </c>
      <c r="F90" t="s">
        <v>61</v>
      </c>
      <c r="G90" t="s">
        <v>69</v>
      </c>
      <c r="H90" t="s">
        <v>68</v>
      </c>
      <c r="I90" t="s">
        <v>92</v>
      </c>
    </row>
    <row r="91" spans="2:9">
      <c r="B91">
        <v>110203024</v>
      </c>
      <c r="C91" t="str">
        <f t="shared" si="6"/>
        <v>CA - Kas Di Bank - SGD - PT BANK TABUNGAN PENSIUNAN NASIONAL</v>
      </c>
      <c r="E91" s="744" t="s">
        <v>60</v>
      </c>
      <c r="F91" t="s">
        <v>61</v>
      </c>
      <c r="G91" t="s">
        <v>69</v>
      </c>
      <c r="H91" t="s">
        <v>68</v>
      </c>
      <c r="I91" t="s">
        <v>93</v>
      </c>
    </row>
    <row r="92" spans="2:9">
      <c r="B92">
        <v>110203025</v>
      </c>
      <c r="C92" t="str">
        <f t="shared" si="6"/>
        <v>CA - Kas Di Bank - SGD - PT BANK TABUNGAN NEGARA</v>
      </c>
      <c r="E92" s="744" t="s">
        <v>60</v>
      </c>
      <c r="F92" t="s">
        <v>61</v>
      </c>
      <c r="G92" t="s">
        <v>69</v>
      </c>
      <c r="H92" t="s">
        <v>68</v>
      </c>
      <c r="I92" t="s">
        <v>94</v>
      </c>
    </row>
    <row r="93" spans="5:5">
      <c r="E93" s="744" t="s">
        <v>60</v>
      </c>
    </row>
    <row r="94" spans="2:9">
      <c r="B94">
        <v>110301001</v>
      </c>
      <c r="C94" t="str">
        <f t="shared" ref="C94:C118" si="7">CONCATENATE(F94,E94,G94,E94,H94,E94,I94)</f>
        <v>CA - Time Deposit - IDR - PT BANK CENTRAL ASIA</v>
      </c>
      <c r="E94" s="744" t="s">
        <v>60</v>
      </c>
      <c r="F94" t="s">
        <v>61</v>
      </c>
      <c r="G94" t="s">
        <v>95</v>
      </c>
      <c r="H94" t="s">
        <v>63</v>
      </c>
      <c r="I94" t="s">
        <v>70</v>
      </c>
    </row>
    <row r="95" spans="2:9">
      <c r="B95">
        <v>110301002</v>
      </c>
      <c r="C95" t="str">
        <f t="shared" si="7"/>
        <v>CA - Time Deposit - IDR - PT BANK MANDIRI (PERSERO)</v>
      </c>
      <c r="E95" s="744" t="s">
        <v>60</v>
      </c>
      <c r="F95" t="s">
        <v>61</v>
      </c>
      <c r="G95" t="s">
        <v>95</v>
      </c>
      <c r="H95" t="s">
        <v>63</v>
      </c>
      <c r="I95" t="s">
        <v>71</v>
      </c>
    </row>
    <row r="96" spans="2:9">
      <c r="B96">
        <v>110301003</v>
      </c>
      <c r="C96" t="str">
        <f t="shared" si="7"/>
        <v>CA - Time Deposit - IDR - PT BANK NEGARA INDONESIA (PERSERO)</v>
      </c>
      <c r="E96" s="744" t="s">
        <v>60</v>
      </c>
      <c r="F96" t="s">
        <v>61</v>
      </c>
      <c r="G96" t="s">
        <v>95</v>
      </c>
      <c r="H96" t="s">
        <v>63</v>
      </c>
      <c r="I96" t="s">
        <v>72</v>
      </c>
    </row>
    <row r="97" spans="2:9">
      <c r="B97">
        <v>110301004</v>
      </c>
      <c r="C97" t="str">
        <f t="shared" si="7"/>
        <v>CA - Time Deposit - IDR - PT BANK CIMB NIAGA</v>
      </c>
      <c r="E97" s="744" t="s">
        <v>60</v>
      </c>
      <c r="F97" t="s">
        <v>61</v>
      </c>
      <c r="G97" t="s">
        <v>95</v>
      </c>
      <c r="H97" t="s">
        <v>63</v>
      </c>
      <c r="I97" t="s">
        <v>73</v>
      </c>
    </row>
    <row r="98" spans="2:9">
      <c r="B98">
        <v>110301005</v>
      </c>
      <c r="C98" t="str">
        <f t="shared" si="7"/>
        <v>CA - Time Deposit - IDR - PT BANK QNB INDONESIA</v>
      </c>
      <c r="E98" s="744" t="s">
        <v>60</v>
      </c>
      <c r="F98" t="s">
        <v>61</v>
      </c>
      <c r="G98" t="s">
        <v>95</v>
      </c>
      <c r="H98" t="s">
        <v>63</v>
      </c>
      <c r="I98" t="s">
        <v>74</v>
      </c>
    </row>
    <row r="99" spans="2:9">
      <c r="B99">
        <v>110301006</v>
      </c>
      <c r="C99" t="str">
        <f t="shared" si="7"/>
        <v>CA - Time Deposit - IDR - PT BANK RAKYAT INDONESIA (PERSERO)</v>
      </c>
      <c r="E99" s="744" t="s">
        <v>60</v>
      </c>
      <c r="F99" t="s">
        <v>61</v>
      </c>
      <c r="G99" t="s">
        <v>95</v>
      </c>
      <c r="H99" t="s">
        <v>63</v>
      </c>
      <c r="I99" t="s">
        <v>75</v>
      </c>
    </row>
    <row r="100" spans="2:9">
      <c r="B100">
        <v>110301007</v>
      </c>
      <c r="C100" t="str">
        <f t="shared" si="7"/>
        <v>CA - Time Deposit - IDR - PT BANK PERMATA</v>
      </c>
      <c r="E100" s="744" t="s">
        <v>60</v>
      </c>
      <c r="F100" t="s">
        <v>61</v>
      </c>
      <c r="G100" t="s">
        <v>95</v>
      </c>
      <c r="H100" t="s">
        <v>63</v>
      </c>
      <c r="I100" t="s">
        <v>76</v>
      </c>
    </row>
    <row r="101" spans="2:9">
      <c r="B101">
        <v>110301008</v>
      </c>
      <c r="C101" t="str">
        <f t="shared" si="7"/>
        <v>CA - Time Deposit - IDR - PT BANK UOB INDONESIA</v>
      </c>
      <c r="E101" s="744" t="s">
        <v>60</v>
      </c>
      <c r="F101" t="s">
        <v>61</v>
      </c>
      <c r="G101" t="s">
        <v>95</v>
      </c>
      <c r="H101" t="s">
        <v>63</v>
      </c>
      <c r="I101" t="s">
        <v>77</v>
      </c>
    </row>
    <row r="102" spans="2:9">
      <c r="B102">
        <v>110301009</v>
      </c>
      <c r="C102" t="str">
        <f t="shared" si="7"/>
        <v>CA - Time Deposit - IDR - PT BANK DKI</v>
      </c>
      <c r="E102" s="744" t="s">
        <v>60</v>
      </c>
      <c r="F102" t="s">
        <v>61</v>
      </c>
      <c r="G102" t="s">
        <v>95</v>
      </c>
      <c r="H102" t="s">
        <v>63</v>
      </c>
      <c r="I102" t="s">
        <v>78</v>
      </c>
    </row>
    <row r="103" spans="2:9">
      <c r="B103">
        <v>110301010</v>
      </c>
      <c r="C103" t="str">
        <f t="shared" si="7"/>
        <v>CA - Time Deposit - IDR - PT BANK JTRUST INDONESIA</v>
      </c>
      <c r="E103" s="744" t="s">
        <v>60</v>
      </c>
      <c r="F103" t="s">
        <v>61</v>
      </c>
      <c r="G103" t="s">
        <v>95</v>
      </c>
      <c r="H103" t="s">
        <v>63</v>
      </c>
      <c r="I103" t="s">
        <v>79</v>
      </c>
    </row>
    <row r="104" spans="2:9">
      <c r="B104">
        <v>110301011</v>
      </c>
      <c r="C104" t="str">
        <f t="shared" si="7"/>
        <v>CA - Time Deposit - IDR - PT BANK DANAMON INDONESIA</v>
      </c>
      <c r="E104" s="744" t="s">
        <v>60</v>
      </c>
      <c r="F104" t="s">
        <v>61</v>
      </c>
      <c r="G104" t="s">
        <v>95</v>
      </c>
      <c r="H104" t="s">
        <v>63</v>
      </c>
      <c r="I104" t="s">
        <v>80</v>
      </c>
    </row>
    <row r="105" spans="2:9">
      <c r="B105">
        <v>110301012</v>
      </c>
      <c r="C105" t="str">
        <f t="shared" si="7"/>
        <v>CA - Time Deposit - IDR - PT BANK SYARIAH INDONESIA</v>
      </c>
      <c r="E105" s="744" t="s">
        <v>60</v>
      </c>
      <c r="F105" t="s">
        <v>61</v>
      </c>
      <c r="G105" t="s">
        <v>95</v>
      </c>
      <c r="H105" t="s">
        <v>63</v>
      </c>
      <c r="I105" t="s">
        <v>81</v>
      </c>
    </row>
    <row r="106" spans="2:9">
      <c r="B106">
        <v>110301013</v>
      </c>
      <c r="C106" t="str">
        <f t="shared" si="7"/>
        <v>CA - Time Deposit - IDR - PT BANK CAPITAL INDONESIA </v>
      </c>
      <c r="E106" s="744" t="s">
        <v>60</v>
      </c>
      <c r="F106" t="s">
        <v>61</v>
      </c>
      <c r="G106" t="s">
        <v>95</v>
      </c>
      <c r="H106" t="s">
        <v>63</v>
      </c>
      <c r="I106" t="s">
        <v>82</v>
      </c>
    </row>
    <row r="107" spans="2:9">
      <c r="B107">
        <v>110301014</v>
      </c>
      <c r="C107" t="str">
        <f t="shared" si="7"/>
        <v>CA - Time Deposit - IDR - PT BANK MNC INTERNASIONAL</v>
      </c>
      <c r="E107" s="744" t="s">
        <v>60</v>
      </c>
      <c r="F107" t="s">
        <v>61</v>
      </c>
      <c r="G107" t="s">
        <v>95</v>
      </c>
      <c r="H107" t="s">
        <v>63</v>
      </c>
      <c r="I107" t="s">
        <v>83</v>
      </c>
    </row>
    <row r="108" spans="2:9">
      <c r="B108">
        <v>110301015</v>
      </c>
      <c r="C108" t="str">
        <f t="shared" si="7"/>
        <v>CA - Time Deposit - IDR - PT BANK OCBC NISP</v>
      </c>
      <c r="E108" s="744" t="s">
        <v>60</v>
      </c>
      <c r="F108" t="s">
        <v>61</v>
      </c>
      <c r="G108" t="s">
        <v>95</v>
      </c>
      <c r="H108" t="s">
        <v>63</v>
      </c>
      <c r="I108" t="s">
        <v>84</v>
      </c>
    </row>
    <row r="109" spans="2:9">
      <c r="B109">
        <v>110301016</v>
      </c>
      <c r="C109" t="str">
        <f t="shared" si="7"/>
        <v>CA - Time Deposit - IDR - PT BANK MEGA</v>
      </c>
      <c r="E109" s="744" t="s">
        <v>60</v>
      </c>
      <c r="F109" t="s">
        <v>61</v>
      </c>
      <c r="G109" t="s">
        <v>95</v>
      </c>
      <c r="H109" t="s">
        <v>63</v>
      </c>
      <c r="I109" t="s">
        <v>85</v>
      </c>
    </row>
    <row r="110" spans="2:9">
      <c r="B110">
        <v>110301017</v>
      </c>
      <c r="C110" t="str">
        <f t="shared" si="7"/>
        <v>CA - Time Deposit - IDR - PT BANK PEMBANGUNAN DAERAH JAWA TENGAH</v>
      </c>
      <c r="E110" s="744" t="s">
        <v>60</v>
      </c>
      <c r="F110" t="s">
        <v>61</v>
      </c>
      <c r="G110" t="s">
        <v>95</v>
      </c>
      <c r="H110" t="s">
        <v>63</v>
      </c>
      <c r="I110" t="s">
        <v>86</v>
      </c>
    </row>
    <row r="111" spans="2:9">
      <c r="B111">
        <v>110301018</v>
      </c>
      <c r="C111" t="str">
        <f t="shared" si="7"/>
        <v>CA - Time Deposit - IDR - PT BANK PEMBANGUNAN DAERAH JAWA TIMUR</v>
      </c>
      <c r="E111" s="744" t="s">
        <v>60</v>
      </c>
      <c r="F111" t="s">
        <v>61</v>
      </c>
      <c r="G111" t="s">
        <v>95</v>
      </c>
      <c r="H111" t="s">
        <v>63</v>
      </c>
      <c r="I111" t="s">
        <v>87</v>
      </c>
    </row>
    <row r="112" spans="2:9">
      <c r="B112">
        <v>110301019</v>
      </c>
      <c r="C112" t="str">
        <f t="shared" si="7"/>
        <v>CA - Time Deposit - IDR - PT BANK MAYBANK INDONESIA</v>
      </c>
      <c r="E112" s="744" t="s">
        <v>60</v>
      </c>
      <c r="F112" t="s">
        <v>61</v>
      </c>
      <c r="G112" t="s">
        <v>95</v>
      </c>
      <c r="H112" t="s">
        <v>63</v>
      </c>
      <c r="I112" t="s">
        <v>88</v>
      </c>
    </row>
    <row r="113" spans="2:9">
      <c r="B113">
        <v>110301020</v>
      </c>
      <c r="C113" t="str">
        <f t="shared" si="7"/>
        <v>CA - Time Deposit - IDR - PT BANK MUAMALAT INDONESIA</v>
      </c>
      <c r="E113" s="744" t="s">
        <v>60</v>
      </c>
      <c r="F113" t="s">
        <v>61</v>
      </c>
      <c r="G113" t="s">
        <v>95</v>
      </c>
      <c r="H113" t="s">
        <v>63</v>
      </c>
      <c r="I113" t="s">
        <v>89</v>
      </c>
    </row>
    <row r="114" spans="2:9">
      <c r="B114">
        <v>110301021</v>
      </c>
      <c r="C114" t="str">
        <f t="shared" si="7"/>
        <v>CA - Time Deposit - IDR - PT BANK DBS INDONESIA</v>
      </c>
      <c r="E114" s="744" t="s">
        <v>60</v>
      </c>
      <c r="F114" t="s">
        <v>61</v>
      </c>
      <c r="G114" t="s">
        <v>95</v>
      </c>
      <c r="H114" t="s">
        <v>63</v>
      </c>
      <c r="I114" t="s">
        <v>90</v>
      </c>
    </row>
    <row r="115" spans="2:9">
      <c r="B115">
        <v>110301022</v>
      </c>
      <c r="C115" t="str">
        <f t="shared" si="7"/>
        <v>CA - Time Deposit - IDR - PT BANK MASPION INDONESIA</v>
      </c>
      <c r="E115" s="744" t="s">
        <v>60</v>
      </c>
      <c r="F115" t="s">
        <v>61</v>
      </c>
      <c r="G115" t="s">
        <v>95</v>
      </c>
      <c r="H115" t="s">
        <v>63</v>
      </c>
      <c r="I115" t="s">
        <v>91</v>
      </c>
    </row>
    <row r="116" spans="2:9">
      <c r="B116">
        <v>110301023</v>
      </c>
      <c r="C116" t="str">
        <f t="shared" si="7"/>
        <v>CA - Time Deposit - IDR - PT BANK PAN INDONESIA</v>
      </c>
      <c r="E116" s="744" t="s">
        <v>60</v>
      </c>
      <c r="F116" t="s">
        <v>61</v>
      </c>
      <c r="G116" t="s">
        <v>95</v>
      </c>
      <c r="H116" t="s">
        <v>63</v>
      </c>
      <c r="I116" t="s">
        <v>92</v>
      </c>
    </row>
    <row r="117" spans="2:9">
      <c r="B117">
        <v>110301024</v>
      </c>
      <c r="C117" t="str">
        <f t="shared" si="7"/>
        <v>CA - Time Deposit - IDR - PT BANK TABUNGAN PENSIUNAN NASIONAL</v>
      </c>
      <c r="E117" s="744" t="s">
        <v>60</v>
      </c>
      <c r="F117" t="s">
        <v>61</v>
      </c>
      <c r="G117" t="s">
        <v>95</v>
      </c>
      <c r="H117" t="s">
        <v>63</v>
      </c>
      <c r="I117" t="s">
        <v>93</v>
      </c>
    </row>
    <row r="118" spans="2:9">
      <c r="B118">
        <v>110301025</v>
      </c>
      <c r="C118" t="str">
        <f t="shared" si="7"/>
        <v>CA - Time Deposit - IDR - PT BANK TABUNGAN NEGARA</v>
      </c>
      <c r="E118" s="744" t="s">
        <v>60</v>
      </c>
      <c r="F118" t="s">
        <v>61</v>
      </c>
      <c r="G118" t="s">
        <v>95</v>
      </c>
      <c r="H118" t="s">
        <v>63</v>
      </c>
      <c r="I118" t="s">
        <v>94</v>
      </c>
    </row>
    <row r="119" spans="5:5">
      <c r="E119" s="744" t="s">
        <v>60</v>
      </c>
    </row>
    <row r="120" spans="2:9">
      <c r="B120">
        <v>110401001</v>
      </c>
      <c r="C120" t="str">
        <f>CONCATENATE(F120,E120,G120,E120,I120)</f>
        <v>CA - Investasi Jangka Pendek - Saham Mcas</v>
      </c>
      <c r="E120" s="744" t="s">
        <v>60</v>
      </c>
      <c r="F120" t="s">
        <v>61</v>
      </c>
      <c r="G120" t="s">
        <v>96</v>
      </c>
      <c r="I120" t="s">
        <v>97</v>
      </c>
    </row>
    <row r="121" spans="2:9">
      <c r="B121">
        <v>110401002</v>
      </c>
      <c r="C121" t="str">
        <f t="shared" ref="C121:C127" si="8">CONCATENATE(F121,E121,G121,E121,I121)</f>
        <v>CA - Investasi Jangka Pendek - Saham Nfcx</v>
      </c>
      <c r="E121" s="744" t="s">
        <v>60</v>
      </c>
      <c r="F121" t="s">
        <v>61</v>
      </c>
      <c r="G121" t="s">
        <v>96</v>
      </c>
      <c r="I121" t="s">
        <v>98</v>
      </c>
    </row>
    <row r="122" spans="2:9">
      <c r="B122">
        <v>110401003</v>
      </c>
      <c r="C122" t="str">
        <f t="shared" si="8"/>
        <v>CA - Investasi Jangka Pendek - Saham Diva</v>
      </c>
      <c r="E122" s="744" t="s">
        <v>60</v>
      </c>
      <c r="F122" t="s">
        <v>61</v>
      </c>
      <c r="G122" t="s">
        <v>96</v>
      </c>
      <c r="I122" t="s">
        <v>99</v>
      </c>
    </row>
    <row r="123" spans="2:9">
      <c r="B123">
        <v>110401004</v>
      </c>
      <c r="C123" t="str">
        <f t="shared" si="8"/>
        <v>CA - Investasi Jangka Pendek - Saham Tfas</v>
      </c>
      <c r="E123" s="744" t="s">
        <v>60</v>
      </c>
      <c r="F123" t="s">
        <v>61</v>
      </c>
      <c r="G123" t="s">
        <v>96</v>
      </c>
      <c r="I123" t="s">
        <v>100</v>
      </c>
    </row>
    <row r="124" spans="2:9">
      <c r="B124">
        <v>110401005</v>
      </c>
      <c r="C124" t="str">
        <f t="shared" si="8"/>
        <v>CA - Investasi Jangka Pendek - Saham Dmmx</v>
      </c>
      <c r="E124" s="744" t="s">
        <v>60</v>
      </c>
      <c r="F124" t="s">
        <v>61</v>
      </c>
      <c r="G124" t="s">
        <v>96</v>
      </c>
      <c r="I124" t="s">
        <v>101</v>
      </c>
    </row>
    <row r="125" spans="2:9">
      <c r="B125">
        <v>110401006</v>
      </c>
      <c r="C125" t="str">
        <f t="shared" si="8"/>
        <v>CA - Investasi Jangka Pendek - Saham Pege</v>
      </c>
      <c r="E125" s="744" t="s">
        <v>60</v>
      </c>
      <c r="F125" t="s">
        <v>61</v>
      </c>
      <c r="G125" t="s">
        <v>96</v>
      </c>
      <c r="I125" t="s">
        <v>102</v>
      </c>
    </row>
    <row r="126" spans="2:9">
      <c r="B126">
        <v>110401007</v>
      </c>
      <c r="C126" t="str">
        <f t="shared" si="8"/>
        <v>CA - Investasi Jangka Pendek - Saham Abba</v>
      </c>
      <c r="E126" s="744" t="s">
        <v>60</v>
      </c>
      <c r="F126" t="s">
        <v>61</v>
      </c>
      <c r="G126" t="s">
        <v>96</v>
      </c>
      <c r="I126" t="s">
        <v>103</v>
      </c>
    </row>
    <row r="127" spans="2:9">
      <c r="B127">
        <v>110401008</v>
      </c>
      <c r="C127" t="str">
        <f t="shared" si="8"/>
        <v>CA - Investasi Jangka Pendek - Saham Defi</v>
      </c>
      <c r="E127" s="744" t="s">
        <v>60</v>
      </c>
      <c r="F127" t="s">
        <v>61</v>
      </c>
      <c r="G127" t="s">
        <v>96</v>
      </c>
      <c r="I127" t="s">
        <v>104</v>
      </c>
    </row>
    <row r="128" spans="5:5">
      <c r="E128" s="744" t="s">
        <v>60</v>
      </c>
    </row>
    <row r="129" spans="2:9">
      <c r="B129">
        <v>110501001</v>
      </c>
      <c r="C129" t="str">
        <f t="shared" ref="C129:C135" si="9">CONCATENATE(F129,E129,G129,E129,I129)</f>
        <v>CA - Piutang Usaha Pihak Ketiga - End User</v>
      </c>
      <c r="E129" s="744" t="s">
        <v>60</v>
      </c>
      <c r="F129" t="s">
        <v>61</v>
      </c>
      <c r="G129" t="s">
        <v>105</v>
      </c>
      <c r="I129" t="s">
        <v>106</v>
      </c>
    </row>
    <row r="130" spans="2:9">
      <c r="B130">
        <v>110501002</v>
      </c>
      <c r="C130" t="str">
        <f t="shared" si="9"/>
        <v>CA - Piutang Usaha Pihak Ketiga - PT Telekomunikasi Selular</v>
      </c>
      <c r="E130" s="744" t="s">
        <v>60</v>
      </c>
      <c r="F130" t="s">
        <v>61</v>
      </c>
      <c r="G130" t="s">
        <v>105</v>
      </c>
      <c r="I130" t="s">
        <v>107</v>
      </c>
    </row>
    <row r="131" spans="2:9">
      <c r="B131">
        <v>110501003</v>
      </c>
      <c r="C131" t="str">
        <f t="shared" si="9"/>
        <v>CA - Piutang Usaha Pihak Ketiga - PT Indosat Tbk</v>
      </c>
      <c r="E131" s="744" t="s">
        <v>60</v>
      </c>
      <c r="F131" t="s">
        <v>61</v>
      </c>
      <c r="G131" t="s">
        <v>105</v>
      </c>
      <c r="I131" t="s">
        <v>108</v>
      </c>
    </row>
    <row r="132" spans="2:9">
      <c r="B132">
        <v>110501004</v>
      </c>
      <c r="C132" t="str">
        <f t="shared" si="9"/>
        <v>CA - Piutang Usaha Pihak Ketiga - PT Xl Axiata Tbk</v>
      </c>
      <c r="E132" s="744" t="s">
        <v>60</v>
      </c>
      <c r="F132" t="s">
        <v>61</v>
      </c>
      <c r="G132" t="s">
        <v>105</v>
      </c>
      <c r="I132" t="s">
        <v>109</v>
      </c>
    </row>
    <row r="133" spans="2:9">
      <c r="B133">
        <v>110501005</v>
      </c>
      <c r="C133" t="str">
        <f t="shared" ref="C133" si="10">CONCATENATE(F133,E133,G133,E133,I133)</f>
        <v>CA - Piutang Usaha Pihak Ketiga - Piutang usaha lainnya</v>
      </c>
      <c r="E133" s="744" t="s">
        <v>60</v>
      </c>
      <c r="F133" t="s">
        <v>61</v>
      </c>
      <c r="G133" t="s">
        <v>105</v>
      </c>
      <c r="I133" t="s">
        <v>110</v>
      </c>
    </row>
    <row r="135" spans="2:9">
      <c r="B135">
        <v>110502005</v>
      </c>
      <c r="C135" t="str">
        <f t="shared" si="9"/>
        <v>CA - Piutang Usaha Pihak Ketiga - Cadangan Penurunan Nilai Piutang</v>
      </c>
      <c r="E135" s="744" t="s">
        <v>60</v>
      </c>
      <c r="F135" t="s">
        <v>61</v>
      </c>
      <c r="G135" t="s">
        <v>105</v>
      </c>
      <c r="I135" t="s">
        <v>111</v>
      </c>
    </row>
    <row r="136" spans="5:5">
      <c r="E136" s="744" t="s">
        <v>60</v>
      </c>
    </row>
    <row r="137" spans="2:9">
      <c r="B137">
        <v>110601001</v>
      </c>
      <c r="C137" t="str">
        <f t="shared" ref="C137:C200" si="11">CONCATENATE(F137,E137,G137,E137,I137)</f>
        <v>CA - Piutang Usaha Pihak Berelasi - PT 1 Inti Dot Com</v>
      </c>
      <c r="E137" s="744" t="s">
        <v>60</v>
      </c>
      <c r="F137" t="s">
        <v>61</v>
      </c>
      <c r="G137" t="s">
        <v>112</v>
      </c>
      <c r="I137" t="s">
        <v>113</v>
      </c>
    </row>
    <row r="138" spans="2:9">
      <c r="B138">
        <v>110601002</v>
      </c>
      <c r="C138" t="str">
        <f t="shared" si="11"/>
        <v>CA - Piutang Usaha Pihak Berelasi - PT Abdi Anugerah Persada (AAP)</v>
      </c>
      <c r="E138" s="744" t="s">
        <v>60</v>
      </c>
      <c r="F138" t="s">
        <v>61</v>
      </c>
      <c r="G138" t="s">
        <v>112</v>
      </c>
      <c r="I138" t="s">
        <v>114</v>
      </c>
    </row>
    <row r="139" spans="2:9">
      <c r="B139">
        <v>110601003</v>
      </c>
      <c r="C139" t="str">
        <f t="shared" si="11"/>
        <v>CA - Piutang Usaha Pihak Berelasi - PT Agapindo Inti Raya</v>
      </c>
      <c r="E139" s="744" t="s">
        <v>60</v>
      </c>
      <c r="F139" t="s">
        <v>61</v>
      </c>
      <c r="G139" t="s">
        <v>112</v>
      </c>
      <c r="I139" t="s">
        <v>115</v>
      </c>
    </row>
    <row r="140" spans="2:9">
      <c r="B140">
        <v>110601004</v>
      </c>
      <c r="C140" t="str">
        <f t="shared" si="11"/>
        <v>CA - Piutang Usaha Pihak Berelasi - PT Agapindo Kasih Abadi (AKA)</v>
      </c>
      <c r="E140" s="744" t="s">
        <v>60</v>
      </c>
      <c r="F140" t="s">
        <v>61</v>
      </c>
      <c r="G140" t="s">
        <v>112</v>
      </c>
      <c r="I140" t="s">
        <v>116</v>
      </c>
    </row>
    <row r="141" spans="2:9">
      <c r="B141">
        <v>110601005</v>
      </c>
      <c r="C141" t="str">
        <f t="shared" si="11"/>
        <v>CA - Piutang Usaha Pihak Berelasi - PT Alfa Omega Digital (AOD-1)</v>
      </c>
      <c r="E141" s="744" t="s">
        <v>60</v>
      </c>
      <c r="F141" t="s">
        <v>61</v>
      </c>
      <c r="G141" t="s">
        <v>112</v>
      </c>
      <c r="I141" t="s">
        <v>117</v>
      </c>
    </row>
    <row r="142" spans="2:9">
      <c r="B142">
        <v>110601006</v>
      </c>
      <c r="C142" t="str">
        <f t="shared" si="11"/>
        <v>CA - Piutang Usaha Pihak Berelasi - PT Alfa Omega Digitalindo (AOD-2)</v>
      </c>
      <c r="E142" s="744" t="s">
        <v>60</v>
      </c>
      <c r="F142" t="s">
        <v>61</v>
      </c>
      <c r="G142" t="s">
        <v>112</v>
      </c>
      <c r="I142" t="s">
        <v>118</v>
      </c>
    </row>
    <row r="143" spans="2:9">
      <c r="B143">
        <v>110601007</v>
      </c>
      <c r="C143" t="str">
        <f t="shared" si="11"/>
        <v>CA - Piutang Usaha Pihak Berelasi - PT Alphanovation Digital Teknindo (Pawoon)</v>
      </c>
      <c r="E143" s="744" t="s">
        <v>60</v>
      </c>
      <c r="F143" t="s">
        <v>61</v>
      </c>
      <c r="G143" t="s">
        <v>112</v>
      </c>
      <c r="I143" t="s">
        <v>119</v>
      </c>
    </row>
    <row r="144" spans="2:9">
      <c r="B144">
        <v>110601008</v>
      </c>
      <c r="C144" t="str">
        <f t="shared" si="11"/>
        <v>CA - Piutang Usaha Pihak Berelasi - PT Antares Global Teknologi (AGT)</v>
      </c>
      <c r="E144" s="744" t="s">
        <v>60</v>
      </c>
      <c r="F144" t="s">
        <v>61</v>
      </c>
      <c r="G144" t="s">
        <v>112</v>
      </c>
      <c r="I144" t="s">
        <v>120</v>
      </c>
    </row>
    <row r="145" spans="2:9">
      <c r="B145">
        <v>110601009</v>
      </c>
      <c r="C145" t="str">
        <f t="shared" si="11"/>
        <v>CA - Piutang Usaha Pihak Berelasi - PT Anugerah Inti Karisma (AIK)</v>
      </c>
      <c r="E145" s="744" t="s">
        <v>60</v>
      </c>
      <c r="F145" t="s">
        <v>61</v>
      </c>
      <c r="G145" t="s">
        <v>112</v>
      </c>
      <c r="I145" t="s">
        <v>121</v>
      </c>
    </row>
    <row r="146" spans="2:9">
      <c r="B146">
        <v>110601010</v>
      </c>
      <c r="C146" t="str">
        <f t="shared" si="11"/>
        <v>CA - Piutang Usaha Pihak Berelasi - PT Soteria Wicaksana Investama (SWI)</v>
      </c>
      <c r="E146" s="744" t="s">
        <v>60</v>
      </c>
      <c r="F146" t="s">
        <v>61</v>
      </c>
      <c r="G146" t="s">
        <v>112</v>
      </c>
      <c r="I146" t="s">
        <v>122</v>
      </c>
    </row>
    <row r="147" spans="2:9">
      <c r="B147">
        <v>110601011</v>
      </c>
      <c r="C147" t="str">
        <f t="shared" si="11"/>
        <v>CA - Piutang Usaha Pihak Berelasi - PT Anugerah Kopi Digital (AKD)</v>
      </c>
      <c r="E147" s="744" t="s">
        <v>60</v>
      </c>
      <c r="F147" t="s">
        <v>61</v>
      </c>
      <c r="G147" t="s">
        <v>112</v>
      </c>
      <c r="I147" t="s">
        <v>123</v>
      </c>
    </row>
    <row r="148" spans="2:9">
      <c r="B148">
        <v>110601012</v>
      </c>
      <c r="C148" t="str">
        <f t="shared" si="11"/>
        <v>CA - Piutang Usaha Pihak Berelasi - PT Anugerah Serta Sentosa (ASS1)</v>
      </c>
      <c r="E148" s="744" t="s">
        <v>60</v>
      </c>
      <c r="F148" t="s">
        <v>61</v>
      </c>
      <c r="G148" t="s">
        <v>112</v>
      </c>
      <c r="I148" t="s">
        <v>124</v>
      </c>
    </row>
    <row r="149" spans="2:9">
      <c r="B149">
        <v>110601013</v>
      </c>
      <c r="C149" t="str">
        <f t="shared" si="11"/>
        <v>CA - Piutang Usaha Pihak Berelasi - PT Anugerah Teknologi Mandiri (ATM)</v>
      </c>
      <c r="E149" s="744" t="s">
        <v>60</v>
      </c>
      <c r="F149" t="s">
        <v>61</v>
      </c>
      <c r="G149" t="s">
        <v>112</v>
      </c>
      <c r="I149" t="s">
        <v>125</v>
      </c>
    </row>
    <row r="150" spans="2:9">
      <c r="B150">
        <v>110601014</v>
      </c>
      <c r="C150" t="str">
        <f t="shared" si="11"/>
        <v>CA - Piutang Usaha Pihak Berelasi - PT Anugerah Wicaksana Digital (AWD)</v>
      </c>
      <c r="E150" s="744" t="s">
        <v>60</v>
      </c>
      <c r="F150" t="s">
        <v>61</v>
      </c>
      <c r="G150" t="s">
        <v>112</v>
      </c>
      <c r="I150" t="s">
        <v>126</v>
      </c>
    </row>
    <row r="151" spans="2:9">
      <c r="B151">
        <v>110601015</v>
      </c>
      <c r="C151" t="str">
        <f t="shared" si="11"/>
        <v>CA - Piutang Usaha Pihak Berelasi - PT Argo Pandu Digital (APD)</v>
      </c>
      <c r="E151" s="744" t="s">
        <v>60</v>
      </c>
      <c r="F151" t="s">
        <v>61</v>
      </c>
      <c r="G151" t="s">
        <v>112</v>
      </c>
      <c r="I151" t="s">
        <v>127</v>
      </c>
    </row>
    <row r="152" spans="2:9">
      <c r="B152">
        <v>110601016</v>
      </c>
      <c r="C152" t="str">
        <f t="shared" si="11"/>
        <v>CA - Piutang Usaha Pihak Berelasi - PT Berkah Karunia Kreasi (BKK)</v>
      </c>
      <c r="E152" s="744" t="s">
        <v>60</v>
      </c>
      <c r="F152" t="s">
        <v>61</v>
      </c>
      <c r="G152" t="s">
        <v>112</v>
      </c>
      <c r="I152" t="s">
        <v>128</v>
      </c>
    </row>
    <row r="153" spans="2:9">
      <c r="B153">
        <v>110601017</v>
      </c>
      <c r="C153" t="str">
        <f t="shared" si="11"/>
        <v>CA - Piutang Usaha Pihak Berelasi - PT Berkah Omega Sukses (BOS)</v>
      </c>
      <c r="E153" s="744" t="s">
        <v>60</v>
      </c>
      <c r="F153" t="s">
        <v>61</v>
      </c>
      <c r="G153" t="s">
        <v>112</v>
      </c>
      <c r="I153" t="s">
        <v>129</v>
      </c>
    </row>
    <row r="154" spans="2:9">
      <c r="B154">
        <v>110601018</v>
      </c>
      <c r="C154" t="str">
        <f t="shared" si="11"/>
        <v>CA - Piutang Usaha Pihak Berelasi - PT Berkah Otentik Sejahtera (BOS)</v>
      </c>
      <c r="E154" s="744" t="s">
        <v>60</v>
      </c>
      <c r="F154" t="s">
        <v>61</v>
      </c>
      <c r="G154" t="s">
        <v>112</v>
      </c>
      <c r="I154" t="s">
        <v>130</v>
      </c>
    </row>
    <row r="155" spans="2:9">
      <c r="B155">
        <v>110601019</v>
      </c>
      <c r="C155" t="str">
        <f t="shared" si="11"/>
        <v>CA - Piutang Usaha Pihak Berelasi - PT Berkah Teknologi Selaras (BTS)</v>
      </c>
      <c r="E155" s="744" t="s">
        <v>60</v>
      </c>
      <c r="F155" t="s">
        <v>61</v>
      </c>
      <c r="G155" t="s">
        <v>112</v>
      </c>
      <c r="I155" t="s">
        <v>131</v>
      </c>
    </row>
    <row r="156" spans="2:9">
      <c r="B156">
        <v>110601020</v>
      </c>
      <c r="C156" t="str">
        <f t="shared" si="11"/>
        <v>CA - Piutang Usaha Pihak Berelasi - PT Berkah Teknologi Semesta (BTS)</v>
      </c>
      <c r="E156" s="744" t="s">
        <v>60</v>
      </c>
      <c r="F156" t="s">
        <v>61</v>
      </c>
      <c r="G156" t="s">
        <v>112</v>
      </c>
      <c r="I156" t="s">
        <v>132</v>
      </c>
    </row>
    <row r="157" spans="2:9">
      <c r="B157">
        <v>110601021</v>
      </c>
      <c r="C157" t="str">
        <f t="shared" si="11"/>
        <v>CA - Piutang Usaha Pihak Berelasi - PT Berkah Trijaya Indonesia (BTI)</v>
      </c>
      <c r="E157" s="744" t="s">
        <v>60</v>
      </c>
      <c r="F157" t="s">
        <v>61</v>
      </c>
      <c r="G157" t="s">
        <v>112</v>
      </c>
      <c r="I157" t="s">
        <v>133</v>
      </c>
    </row>
    <row r="158" spans="2:9">
      <c r="B158">
        <v>110601022</v>
      </c>
      <c r="C158" t="str">
        <f t="shared" si="11"/>
        <v>CA - Piutang Usaha Pihak Berelasi - PT Bersama Omega Sejahtera (BOS)</v>
      </c>
      <c r="E158" s="744" t="s">
        <v>60</v>
      </c>
      <c r="F158" t="s">
        <v>61</v>
      </c>
      <c r="G158" t="s">
        <v>112</v>
      </c>
      <c r="I158" t="s">
        <v>134</v>
      </c>
    </row>
    <row r="159" spans="2:9">
      <c r="B159">
        <v>110601023</v>
      </c>
      <c r="C159" t="str">
        <f t="shared" si="11"/>
        <v>CA - Piutang Usaha Pihak Berelasi - PT Bilik Sinergi Indonesia (BSI)</v>
      </c>
      <c r="E159" s="744" t="s">
        <v>60</v>
      </c>
      <c r="F159" t="s">
        <v>61</v>
      </c>
      <c r="G159" t="s">
        <v>112</v>
      </c>
      <c r="I159" t="s">
        <v>135</v>
      </c>
    </row>
    <row r="160" spans="2:9">
      <c r="B160">
        <v>110601024</v>
      </c>
      <c r="C160" t="str">
        <f t="shared" si="11"/>
        <v>CA - Piutang Usaha Pihak Berelasi - PT Buana Agya Cipta (BAC)</v>
      </c>
      <c r="E160" s="744" t="s">
        <v>60</v>
      </c>
      <c r="F160" t="s">
        <v>61</v>
      </c>
      <c r="G160" t="s">
        <v>112</v>
      </c>
      <c r="I160" t="s">
        <v>136</v>
      </c>
    </row>
    <row r="161" spans="2:9">
      <c r="B161">
        <v>110601025</v>
      </c>
      <c r="C161" t="str">
        <f t="shared" si="11"/>
        <v>CA - Piutang Usaha Pihak Berelasi - PT Cakra Ultima Sejahtera (CUS)</v>
      </c>
      <c r="E161" s="744" t="s">
        <v>60</v>
      </c>
      <c r="F161" t="s">
        <v>61</v>
      </c>
      <c r="G161" t="s">
        <v>112</v>
      </c>
      <c r="I161" t="s">
        <v>137</v>
      </c>
    </row>
    <row r="162" spans="2:9">
      <c r="B162">
        <v>110601026</v>
      </c>
      <c r="C162" t="str">
        <f t="shared" si="11"/>
        <v>CA - Piutang Usaha Pihak Berelasi - PT Chat Bot Nusantara (CBN)</v>
      </c>
      <c r="E162" s="744" t="s">
        <v>60</v>
      </c>
      <c r="F162" t="s">
        <v>61</v>
      </c>
      <c r="G162" t="s">
        <v>112</v>
      </c>
      <c r="I162" t="s">
        <v>138</v>
      </c>
    </row>
    <row r="163" spans="2:9">
      <c r="B163">
        <v>110601027</v>
      </c>
      <c r="C163" t="str">
        <f t="shared" si="11"/>
        <v>CA - Piutang Usaha Pihak Berelasi - PT Cyrus Solusi Indonesia (CSI)</v>
      </c>
      <c r="E163" s="744" t="s">
        <v>60</v>
      </c>
      <c r="F163" t="s">
        <v>61</v>
      </c>
      <c r="G163" t="s">
        <v>112</v>
      </c>
      <c r="I163" t="s">
        <v>139</v>
      </c>
    </row>
    <row r="164" spans="2:9">
      <c r="B164">
        <v>110601028</v>
      </c>
      <c r="C164" t="str">
        <f t="shared" si="11"/>
        <v>CA - Piutang Usaha Pihak Berelasi - PT Dam Korporindo Digital (DKD)</v>
      </c>
      <c r="E164" s="744" t="s">
        <v>60</v>
      </c>
      <c r="F164" t="s">
        <v>61</v>
      </c>
      <c r="G164" t="s">
        <v>112</v>
      </c>
      <c r="I164" t="s">
        <v>140</v>
      </c>
    </row>
    <row r="165" spans="2:9">
      <c r="B165">
        <v>110601029</v>
      </c>
      <c r="C165" t="str">
        <f t="shared" si="11"/>
        <v>CA - Piutang Usaha Pihak Berelasi - PT Dapur Kita Indonesia (DKI)</v>
      </c>
      <c r="E165" s="744" t="s">
        <v>60</v>
      </c>
      <c r="F165" t="s">
        <v>61</v>
      </c>
      <c r="G165" t="s">
        <v>112</v>
      </c>
      <c r="I165" t="s">
        <v>141</v>
      </c>
    </row>
    <row r="166" spans="2:9">
      <c r="B166">
        <v>110601030</v>
      </c>
      <c r="C166" t="str">
        <f t="shared" si="11"/>
        <v>CA - Piutang Usaha Pihak Berelasi - PT Dapur Kloud Digital (DKD)</v>
      </c>
      <c r="E166" s="744" t="s">
        <v>60</v>
      </c>
      <c r="F166" t="s">
        <v>61</v>
      </c>
      <c r="G166" t="s">
        <v>112</v>
      </c>
      <c r="I166" t="s">
        <v>142</v>
      </c>
    </row>
    <row r="167" spans="2:9">
      <c r="B167">
        <v>110601031</v>
      </c>
      <c r="C167" t="str">
        <f t="shared" si="11"/>
        <v>CA - Piutang Usaha Pihak Berelasi - PT Dekodr Solusi Digital Indonesia (DSDI)</v>
      </c>
      <c r="E167" s="744" t="s">
        <v>60</v>
      </c>
      <c r="F167" t="s">
        <v>61</v>
      </c>
      <c r="G167" t="s">
        <v>112</v>
      </c>
      <c r="I167" t="s">
        <v>143</v>
      </c>
    </row>
    <row r="168" spans="2:9">
      <c r="B168">
        <v>110601032</v>
      </c>
      <c r="C168" t="str">
        <f t="shared" si="11"/>
        <v>CA - Piutang Usaha Pihak Berelasi - PT Digital Berkah Indonesia (DBI)</v>
      </c>
      <c r="E168" s="744" t="s">
        <v>60</v>
      </c>
      <c r="F168" t="s">
        <v>61</v>
      </c>
      <c r="G168" t="s">
        <v>112</v>
      </c>
      <c r="I168" t="s">
        <v>144</v>
      </c>
    </row>
    <row r="169" spans="2:9">
      <c r="B169">
        <v>110601033</v>
      </c>
      <c r="C169" t="str">
        <f t="shared" si="11"/>
        <v>CA - Piutang Usaha Pihak Berelasi - PT Digital Consumer Engagement (DCE)</v>
      </c>
      <c r="E169" s="744" t="s">
        <v>60</v>
      </c>
      <c r="F169" t="s">
        <v>61</v>
      </c>
      <c r="G169" t="s">
        <v>112</v>
      </c>
      <c r="I169" t="s">
        <v>145</v>
      </c>
    </row>
    <row r="170" spans="2:9">
      <c r="B170">
        <v>110601034</v>
      </c>
      <c r="C170" t="str">
        <f t="shared" si="11"/>
        <v>CA - Piutang Usaha Pihak Berelasi - PT Digital Maksima Karisma (DMK)</v>
      </c>
      <c r="E170" s="744" t="s">
        <v>60</v>
      </c>
      <c r="F170" t="s">
        <v>61</v>
      </c>
      <c r="G170" t="s">
        <v>112</v>
      </c>
      <c r="I170" t="s">
        <v>146</v>
      </c>
    </row>
    <row r="171" spans="2:9">
      <c r="B171">
        <v>110601035</v>
      </c>
      <c r="C171" t="str">
        <f t="shared" si="11"/>
        <v>CA - Piutang Usaha Pihak Berelasi - PT Digital Maxima Indonesia (DMI)</v>
      </c>
      <c r="E171" s="744" t="s">
        <v>60</v>
      </c>
      <c r="F171" t="s">
        <v>61</v>
      </c>
      <c r="G171" t="s">
        <v>112</v>
      </c>
      <c r="I171" t="s">
        <v>147</v>
      </c>
    </row>
    <row r="172" spans="2:9">
      <c r="B172">
        <v>110601036</v>
      </c>
      <c r="C172" t="str">
        <f t="shared" si="11"/>
        <v>CA - Piutang Usaha Pihak Berelasi - PT Digital Mediatama Maxima Tbk (DMMX)</v>
      </c>
      <c r="E172" s="744" t="s">
        <v>60</v>
      </c>
      <c r="F172" t="s">
        <v>61</v>
      </c>
      <c r="G172" t="s">
        <v>112</v>
      </c>
      <c r="I172" t="s">
        <v>148</v>
      </c>
    </row>
    <row r="173" spans="2:9">
      <c r="B173">
        <v>110601037</v>
      </c>
      <c r="C173" t="str">
        <f t="shared" si="11"/>
        <v>CA - Piutang Usaha Pihak Berelasi - PT Disa Citra Digital (DCD)</v>
      </c>
      <c r="E173" s="744" t="s">
        <v>60</v>
      </c>
      <c r="F173" t="s">
        <v>61</v>
      </c>
      <c r="G173" t="s">
        <v>112</v>
      </c>
      <c r="I173" t="s">
        <v>149</v>
      </c>
    </row>
    <row r="174" spans="2:9">
      <c r="B174">
        <v>110601038</v>
      </c>
      <c r="C174" t="str">
        <f t="shared" si="11"/>
        <v>CA - Piutang Usaha Pihak Berelasi - PT Disa Citra Mandiri (DCM)</v>
      </c>
      <c r="E174" s="744" t="s">
        <v>60</v>
      </c>
      <c r="F174" t="s">
        <v>61</v>
      </c>
      <c r="G174" t="s">
        <v>112</v>
      </c>
      <c r="I174" t="s">
        <v>150</v>
      </c>
    </row>
    <row r="175" spans="2:9">
      <c r="B175">
        <v>110601039</v>
      </c>
      <c r="C175" t="str">
        <f t="shared" si="11"/>
        <v>CA - Piutang Usaha Pihak Berelasi - PT Distribusi Emitama Anugerah (DEA)</v>
      </c>
      <c r="E175" s="744" t="s">
        <v>60</v>
      </c>
      <c r="F175" t="s">
        <v>61</v>
      </c>
      <c r="G175" t="s">
        <v>112</v>
      </c>
      <c r="I175" t="s">
        <v>151</v>
      </c>
    </row>
    <row r="176" spans="2:9">
      <c r="B176">
        <v>110601040</v>
      </c>
      <c r="C176" t="str">
        <f t="shared" si="11"/>
        <v>CA - Piutang Usaha Pihak Berelasi - PT Distribusi Voucher Nusantara Tbk (DIVA)</v>
      </c>
      <c r="E176" s="744" t="s">
        <v>60</v>
      </c>
      <c r="F176" t="s">
        <v>61</v>
      </c>
      <c r="G176" t="s">
        <v>112</v>
      </c>
      <c r="I176" t="s">
        <v>152</v>
      </c>
    </row>
    <row r="177" spans="2:9">
      <c r="B177">
        <v>110601041</v>
      </c>
      <c r="C177" t="str">
        <f t="shared" si="11"/>
        <v>CA - Piutang Usaha Pihak Berelasi - PT Emirindo Dinamika Pratama (EDP)</v>
      </c>
      <c r="E177" s="744" t="s">
        <v>60</v>
      </c>
      <c r="F177" t="s">
        <v>61</v>
      </c>
      <c r="G177" t="s">
        <v>112</v>
      </c>
      <c r="I177" t="s">
        <v>153</v>
      </c>
    </row>
    <row r="178" spans="2:9">
      <c r="B178">
        <v>110601042</v>
      </c>
      <c r="C178" t="str">
        <f t="shared" si="11"/>
        <v>CA - Piutang Usaha Pihak Berelasi - PT Emitama Wahana Mandiri (EWM)</v>
      </c>
      <c r="E178" s="744" t="s">
        <v>60</v>
      </c>
      <c r="F178" t="s">
        <v>61</v>
      </c>
      <c r="G178" t="s">
        <v>112</v>
      </c>
      <c r="I178" t="s">
        <v>154</v>
      </c>
    </row>
    <row r="179" spans="2:9">
      <c r="B179">
        <v>110601043</v>
      </c>
      <c r="C179" t="str">
        <f t="shared" si="11"/>
        <v>CA - Piutang Usaha Pihak Berelasi - PT Foodia Indonesia Digital (FID)</v>
      </c>
      <c r="E179" s="744" t="s">
        <v>60</v>
      </c>
      <c r="F179" t="s">
        <v>61</v>
      </c>
      <c r="G179" t="s">
        <v>112</v>
      </c>
      <c r="I179" t="s">
        <v>155</v>
      </c>
    </row>
    <row r="180" spans="2:9">
      <c r="B180">
        <v>110601044</v>
      </c>
      <c r="C180" t="str">
        <f t="shared" si="11"/>
        <v>CA - Piutang Usaha Pihak Berelasi - PT Gowes Teknologi Indonesia (GTI1)</v>
      </c>
      <c r="E180" s="744" t="s">
        <v>60</v>
      </c>
      <c r="F180" t="s">
        <v>61</v>
      </c>
      <c r="G180" t="s">
        <v>112</v>
      </c>
      <c r="I180" t="s">
        <v>156</v>
      </c>
    </row>
    <row r="181" spans="2:9">
      <c r="B181">
        <v>110601045</v>
      </c>
      <c r="C181" t="str">
        <f t="shared" si="11"/>
        <v>CA - Piutang Usaha Pihak Berelasi - PT Gowithmi Teknologi Indonesia (GTI2)</v>
      </c>
      <c r="E181" s="744" t="s">
        <v>60</v>
      </c>
      <c r="F181" t="s">
        <v>61</v>
      </c>
      <c r="G181" t="s">
        <v>112</v>
      </c>
      <c r="I181" t="s">
        <v>157</v>
      </c>
    </row>
    <row r="182" spans="2:9">
      <c r="B182">
        <v>110601046</v>
      </c>
      <c r="C182" t="str">
        <f t="shared" si="11"/>
        <v>CA - Piutang Usaha Pihak Berelasi - PT Green Sinergy Indonesia (GSI)</v>
      </c>
      <c r="E182" s="744" t="s">
        <v>60</v>
      </c>
      <c r="F182" t="s">
        <v>61</v>
      </c>
      <c r="G182" t="s">
        <v>112</v>
      </c>
      <c r="I182" t="s">
        <v>158</v>
      </c>
    </row>
    <row r="183" spans="2:9">
      <c r="B183">
        <v>110601047</v>
      </c>
      <c r="C183" t="str">
        <f t="shared" si="11"/>
        <v>CA - Piutang Usaha Pihak Berelasi - PT Harapan Inti Selaras (HIS)</v>
      </c>
      <c r="E183" s="744" t="s">
        <v>60</v>
      </c>
      <c r="F183" t="s">
        <v>61</v>
      </c>
      <c r="G183" t="s">
        <v>112</v>
      </c>
      <c r="I183" t="s">
        <v>159</v>
      </c>
    </row>
    <row r="184" spans="2:9">
      <c r="B184">
        <v>110601048</v>
      </c>
      <c r="C184" t="str">
        <f t="shared" si="11"/>
        <v>CA - Piutang Usaha Pihak Berelasi - PT Hikmat Sukses Sejahtera (HSS)</v>
      </c>
      <c r="E184" s="744" t="s">
        <v>60</v>
      </c>
      <c r="F184" t="s">
        <v>61</v>
      </c>
      <c r="G184" t="s">
        <v>112</v>
      </c>
      <c r="I184" t="s">
        <v>160</v>
      </c>
    </row>
    <row r="185" spans="2:9">
      <c r="B185">
        <v>110601049</v>
      </c>
      <c r="C185" t="str">
        <f t="shared" si="11"/>
        <v>CA - Piutang Usaha Pihak Berelasi - PT Inova Duapuluh Duapuluh</v>
      </c>
      <c r="E185" s="744" t="s">
        <v>60</v>
      </c>
      <c r="F185" t="s">
        <v>61</v>
      </c>
      <c r="G185" t="s">
        <v>112</v>
      </c>
      <c r="I185" t="s">
        <v>161</v>
      </c>
    </row>
    <row r="186" spans="2:9">
      <c r="B186">
        <v>110601050</v>
      </c>
      <c r="C186" t="str">
        <f t="shared" si="11"/>
        <v>CA - Piutang Usaha Pihak Berelasi - PT Inspira Citra Asia (ICA)</v>
      </c>
      <c r="E186" s="744" t="s">
        <v>60</v>
      </c>
      <c r="F186" t="s">
        <v>61</v>
      </c>
      <c r="G186" t="s">
        <v>112</v>
      </c>
      <c r="I186" t="s">
        <v>162</v>
      </c>
    </row>
    <row r="187" spans="2:9">
      <c r="B187">
        <v>110601051</v>
      </c>
      <c r="C187" t="str">
        <f t="shared" si="11"/>
        <v>CA - Piutang Usaha Pihak Berelasi - PT Internet Omega Teknologi (IOT)</v>
      </c>
      <c r="E187" s="744" t="s">
        <v>60</v>
      </c>
      <c r="F187" t="s">
        <v>61</v>
      </c>
      <c r="G187" t="s">
        <v>112</v>
      </c>
      <c r="I187" t="s">
        <v>163</v>
      </c>
    </row>
    <row r="188" spans="2:9">
      <c r="B188">
        <v>110601052</v>
      </c>
      <c r="C188" t="str">
        <f t="shared" si="11"/>
        <v>CA - Piutang Usaha Pihak Berelasi - PT Jedidiah Inti Anugerah (JIA)</v>
      </c>
      <c r="E188" s="744" t="s">
        <v>60</v>
      </c>
      <c r="F188" t="s">
        <v>61</v>
      </c>
      <c r="G188" t="s">
        <v>112</v>
      </c>
      <c r="I188" t="s">
        <v>164</v>
      </c>
    </row>
    <row r="189" spans="2:9">
      <c r="B189">
        <v>110601053</v>
      </c>
      <c r="C189" t="str">
        <f t="shared" si="11"/>
        <v>CA - Piutang Usaha Pihak Berelasi - PT Jubileum Musisi Indonesia (JMI)</v>
      </c>
      <c r="E189" s="744" t="s">
        <v>60</v>
      </c>
      <c r="F189" t="s">
        <v>61</v>
      </c>
      <c r="G189" t="s">
        <v>112</v>
      </c>
      <c r="I189" t="s">
        <v>165</v>
      </c>
    </row>
    <row r="190" spans="2:9">
      <c r="B190">
        <v>110601054</v>
      </c>
      <c r="C190" t="str">
        <f t="shared" si="11"/>
        <v>CA - Piutang Usaha Pihak Berelasi - PT Jurnal Digital Indonesia (JDI)</v>
      </c>
      <c r="E190" s="744" t="s">
        <v>60</v>
      </c>
      <c r="F190" t="s">
        <v>61</v>
      </c>
      <c r="G190" t="s">
        <v>112</v>
      </c>
      <c r="I190" t="s">
        <v>166</v>
      </c>
    </row>
    <row r="191" spans="2:9">
      <c r="B191">
        <v>110601055</v>
      </c>
      <c r="C191" t="str">
        <f t="shared" si="11"/>
        <v>CA - Piutang Usaha Pihak Berelasi - PT Kasih Anugerah Kharisma (KAK)</v>
      </c>
      <c r="E191" s="744" t="s">
        <v>60</v>
      </c>
      <c r="F191" t="s">
        <v>61</v>
      </c>
      <c r="G191" t="s">
        <v>112</v>
      </c>
      <c r="I191" t="s">
        <v>167</v>
      </c>
    </row>
    <row r="192" spans="2:9">
      <c r="B192">
        <v>110601056</v>
      </c>
      <c r="C192" t="str">
        <f t="shared" si="11"/>
        <v>CA - Piutang Usaha Pihak Berelasi - PT Kavita Dana Asia (KDA)</v>
      </c>
      <c r="E192" s="744" t="s">
        <v>60</v>
      </c>
      <c r="F192" t="s">
        <v>61</v>
      </c>
      <c r="G192" t="s">
        <v>112</v>
      </c>
      <c r="I192" t="s">
        <v>168</v>
      </c>
    </row>
    <row r="193" spans="2:9">
      <c r="B193">
        <v>110601057</v>
      </c>
      <c r="C193" t="str">
        <f t="shared" si="11"/>
        <v>CA - Piutang Usaha Pihak Berelasi - PT Kejora Digital Investama (KDI)</v>
      </c>
      <c r="E193" s="744" t="s">
        <v>60</v>
      </c>
      <c r="F193" t="s">
        <v>61</v>
      </c>
      <c r="G193" t="s">
        <v>112</v>
      </c>
      <c r="I193" t="s">
        <v>169</v>
      </c>
    </row>
    <row r="194" spans="2:9">
      <c r="B194">
        <v>110601058</v>
      </c>
      <c r="C194" t="str">
        <f t="shared" si="11"/>
        <v>CA - Piutang Usaha Pihak Berelasi - PT Krenpay Digital Indonesia (KDI)</v>
      </c>
      <c r="E194" s="744" t="s">
        <v>60</v>
      </c>
      <c r="F194" t="s">
        <v>61</v>
      </c>
      <c r="G194" t="s">
        <v>112</v>
      </c>
      <c r="I194" t="s">
        <v>170</v>
      </c>
    </row>
    <row r="195" spans="2:9">
      <c r="B195">
        <v>110601059</v>
      </c>
      <c r="C195" t="str">
        <f t="shared" si="11"/>
        <v>CA - Piutang Usaha Pihak Berelasi - PT Kubox Teknologi Indonesia (KTI)</v>
      </c>
      <c r="E195" s="744" t="s">
        <v>60</v>
      </c>
      <c r="F195" t="s">
        <v>61</v>
      </c>
      <c r="G195" t="s">
        <v>112</v>
      </c>
      <c r="I195" t="s">
        <v>171</v>
      </c>
    </row>
    <row r="196" spans="2:9">
      <c r="B196">
        <v>110601060</v>
      </c>
      <c r="C196" t="str">
        <f t="shared" si="11"/>
        <v>CA - Piutang Usaha Pihak Berelasi - PT Kuwais Berkah Indonesia (KBI)</v>
      </c>
      <c r="E196" s="744" t="s">
        <v>60</v>
      </c>
      <c r="F196" t="s">
        <v>61</v>
      </c>
      <c r="G196" t="s">
        <v>112</v>
      </c>
      <c r="I196" t="s">
        <v>172</v>
      </c>
    </row>
    <row r="197" spans="2:9">
      <c r="B197">
        <v>110601061</v>
      </c>
      <c r="C197" t="str">
        <f t="shared" si="11"/>
        <v>CA - Piutang Usaha Pihak Berelasi - PT Kwartet Boga Anugerah (KBA)</v>
      </c>
      <c r="E197" s="744" t="s">
        <v>60</v>
      </c>
      <c r="F197" t="s">
        <v>61</v>
      </c>
      <c r="G197" t="s">
        <v>112</v>
      </c>
      <c r="I197" t="s">
        <v>173</v>
      </c>
    </row>
    <row r="198" spans="2:9">
      <c r="B198">
        <v>110601062</v>
      </c>
      <c r="C198" t="str">
        <f t="shared" si="11"/>
        <v>CA - Piutang Usaha Pihak Berelasi - PT Lautan Inovasi Teknologi (LIT)</v>
      </c>
      <c r="E198" s="744" t="s">
        <v>60</v>
      </c>
      <c r="F198" t="s">
        <v>61</v>
      </c>
      <c r="G198" t="s">
        <v>112</v>
      </c>
      <c r="I198" t="s">
        <v>174</v>
      </c>
    </row>
    <row r="199" spans="2:9">
      <c r="B199">
        <v>110601063</v>
      </c>
      <c r="C199" t="str">
        <f t="shared" si="11"/>
        <v>CA - Piutang Usaha Pihak Berelasi - PT Lentera Ekosistem Digital (LED)</v>
      </c>
      <c r="E199" s="744" t="s">
        <v>60</v>
      </c>
      <c r="F199" t="s">
        <v>61</v>
      </c>
      <c r="G199" t="s">
        <v>112</v>
      </c>
      <c r="I199" t="s">
        <v>175</v>
      </c>
    </row>
    <row r="200" spans="2:9">
      <c r="B200">
        <v>110601064</v>
      </c>
      <c r="C200" t="str">
        <f t="shared" si="11"/>
        <v>CA - Piutang Usaha Pihak Berelasi - PT Logitek Digital Nusantara (LDN/DTN)</v>
      </c>
      <c r="E200" s="744" t="s">
        <v>60</v>
      </c>
      <c r="F200" t="s">
        <v>61</v>
      </c>
      <c r="G200" t="s">
        <v>112</v>
      </c>
      <c r="I200" t="s">
        <v>176</v>
      </c>
    </row>
    <row r="201" spans="2:9">
      <c r="B201">
        <v>110601065</v>
      </c>
      <c r="C201" t="str">
        <f t="shared" ref="C201:C264" si="12">CONCATENATE(F201,E201,G201,E201,I201)</f>
        <v>CA - Piutang Usaha Pihak Berelasi - PT M Cash Integrasi Tbk (MCAS)</v>
      </c>
      <c r="E201" s="744" t="s">
        <v>60</v>
      </c>
      <c r="F201" t="s">
        <v>61</v>
      </c>
      <c r="G201" t="s">
        <v>112</v>
      </c>
      <c r="I201" t="s">
        <v>177</v>
      </c>
    </row>
    <row r="202" spans="2:9">
      <c r="B202">
        <v>110601066</v>
      </c>
      <c r="C202" t="str">
        <f t="shared" si="12"/>
        <v>CA - Piutang Usaha Pihak Berelasi - PT Digital Maksima Karunia</v>
      </c>
      <c r="E202" s="744" t="s">
        <v>60</v>
      </c>
      <c r="F202" t="s">
        <v>61</v>
      </c>
      <c r="G202" t="s">
        <v>112</v>
      </c>
      <c r="I202" t="s">
        <v>178</v>
      </c>
    </row>
    <row r="203" spans="2:9">
      <c r="B203">
        <v>110601067</v>
      </c>
      <c r="C203" t="str">
        <f t="shared" si="12"/>
        <v>CA - Piutang Usaha Pihak Berelasi - PT M Cash Ritel Indonesia (MRI)</v>
      </c>
      <c r="E203" s="744" t="s">
        <v>60</v>
      </c>
      <c r="F203" t="s">
        <v>61</v>
      </c>
      <c r="G203" t="s">
        <v>112</v>
      </c>
      <c r="I203" t="s">
        <v>179</v>
      </c>
    </row>
    <row r="204" spans="2:9">
      <c r="B204">
        <v>110601068</v>
      </c>
      <c r="C204" t="str">
        <f t="shared" si="12"/>
        <v>CA - Piutang Usaha Pihak Berelasi - PT M Cash Telefast Indonesia (MTI)</v>
      </c>
      <c r="E204" s="744" t="s">
        <v>60</v>
      </c>
      <c r="F204" t="s">
        <v>61</v>
      </c>
      <c r="G204" t="s">
        <v>112</v>
      </c>
      <c r="I204" t="s">
        <v>180</v>
      </c>
    </row>
    <row r="205" spans="2:9">
      <c r="B205">
        <v>110601069</v>
      </c>
      <c r="C205" t="str">
        <f t="shared" si="12"/>
        <v>CA - Piutang Usaha Pihak Berelasi - PT Matra Sinema Asia (MSA)</v>
      </c>
      <c r="E205" s="744" t="s">
        <v>60</v>
      </c>
      <c r="F205" t="s">
        <v>61</v>
      </c>
      <c r="G205" t="s">
        <v>112</v>
      </c>
      <c r="I205" t="s">
        <v>181</v>
      </c>
    </row>
    <row r="206" spans="2:9">
      <c r="B206">
        <v>110601070</v>
      </c>
      <c r="C206" t="str">
        <f t="shared" si="12"/>
        <v>CA - Piutang Usaha Pihak Berelasi - PT MCash Untuk Indonesia (MUI)</v>
      </c>
      <c r="E206" s="744" t="s">
        <v>60</v>
      </c>
      <c r="F206" t="s">
        <v>61</v>
      </c>
      <c r="G206" t="s">
        <v>112</v>
      </c>
      <c r="I206" t="s">
        <v>182</v>
      </c>
    </row>
    <row r="207" spans="2:9">
      <c r="B207">
        <v>110601071</v>
      </c>
      <c r="C207" t="str">
        <f t="shared" si="12"/>
        <v>CA - Piutang Usaha Pihak Berelasi - PT Media Karya Nusantara (MKN2)</v>
      </c>
      <c r="E207" s="744" t="s">
        <v>60</v>
      </c>
      <c r="F207" t="s">
        <v>61</v>
      </c>
      <c r="G207" t="s">
        <v>112</v>
      </c>
      <c r="I207" t="s">
        <v>183</v>
      </c>
    </row>
    <row r="208" spans="2:9">
      <c r="B208">
        <v>110601072</v>
      </c>
      <c r="C208" t="str">
        <f t="shared" si="12"/>
        <v>CA - Piutang Usaha Pihak Berelasi - PT Meisys Technology</v>
      </c>
      <c r="E208" s="744" t="s">
        <v>60</v>
      </c>
      <c r="F208" t="s">
        <v>61</v>
      </c>
      <c r="G208" t="s">
        <v>112</v>
      </c>
      <c r="I208" t="s">
        <v>184</v>
      </c>
    </row>
    <row r="209" spans="2:9">
      <c r="B209">
        <v>110601073</v>
      </c>
      <c r="C209" t="str">
        <f t="shared" si="12"/>
        <v>CA - Piutang Usaha Pihak Berelasi - PT Mitra Anugerah Setia Kawan (MASK)</v>
      </c>
      <c r="E209" s="744" t="s">
        <v>60</v>
      </c>
      <c r="F209" t="s">
        <v>61</v>
      </c>
      <c r="G209" t="s">
        <v>112</v>
      </c>
      <c r="I209" t="s">
        <v>185</v>
      </c>
    </row>
    <row r="210" spans="2:9">
      <c r="B210">
        <v>110601074</v>
      </c>
      <c r="C210" t="str">
        <f t="shared" si="12"/>
        <v>CA - Piutang Usaha Pihak Berelasi - PT Mitra Artha Teknologi (MAT)</v>
      </c>
      <c r="E210" s="744" t="s">
        <v>60</v>
      </c>
      <c r="F210" t="s">
        <v>61</v>
      </c>
      <c r="G210" t="s">
        <v>112</v>
      </c>
      <c r="I210" t="s">
        <v>186</v>
      </c>
    </row>
    <row r="211" spans="2:9">
      <c r="B211">
        <v>110601075</v>
      </c>
      <c r="C211" t="str">
        <f t="shared" si="12"/>
        <v>CA - Piutang Usaha Pihak Berelasi - PT Mitra Cipta Teknologi (MCT)</v>
      </c>
      <c r="E211" s="744" t="s">
        <v>60</v>
      </c>
      <c r="F211" t="s">
        <v>61</v>
      </c>
      <c r="G211" t="s">
        <v>112</v>
      </c>
      <c r="I211" t="s">
        <v>187</v>
      </c>
    </row>
    <row r="212" spans="2:9">
      <c r="B212">
        <v>110601076</v>
      </c>
      <c r="C212" t="str">
        <f t="shared" si="12"/>
        <v>CA - Piutang Usaha Pihak Berelasi - PT Mitra Citra Anugerah (MCA)</v>
      </c>
      <c r="E212" s="744" t="s">
        <v>60</v>
      </c>
      <c r="F212" t="s">
        <v>61</v>
      </c>
      <c r="G212" t="s">
        <v>112</v>
      </c>
      <c r="I212" t="s">
        <v>188</v>
      </c>
    </row>
    <row r="213" spans="2:9">
      <c r="B213">
        <v>110601077</v>
      </c>
      <c r="C213" t="str">
        <f t="shared" si="12"/>
        <v>CA - Piutang Usaha Pihak Berelasi - PT Mitra Karunia Nusantara (MKN)</v>
      </c>
      <c r="E213" s="744" t="s">
        <v>60</v>
      </c>
      <c r="F213" t="s">
        <v>61</v>
      </c>
      <c r="G213" t="s">
        <v>112</v>
      </c>
      <c r="I213" t="s">
        <v>189</v>
      </c>
    </row>
    <row r="214" spans="2:9">
      <c r="B214">
        <v>110601078</v>
      </c>
      <c r="C214" t="str">
        <f t="shared" si="12"/>
        <v>CA - Piutang Usaha Pihak Berelasi - PT Mitra Kharisma Nusantara (MKN3)</v>
      </c>
      <c r="E214" s="744" t="s">
        <v>60</v>
      </c>
      <c r="F214" t="s">
        <v>61</v>
      </c>
      <c r="G214" t="s">
        <v>112</v>
      </c>
      <c r="I214" t="s">
        <v>190</v>
      </c>
    </row>
    <row r="215" spans="2:9">
      <c r="B215">
        <v>110601079</v>
      </c>
      <c r="C215" t="str">
        <f t="shared" si="12"/>
        <v>CA - Piutang Usaha Pihak Berelasi - PT Mitra Proteksi Mandiri (MPM)</v>
      </c>
      <c r="E215" s="744" t="s">
        <v>60</v>
      </c>
      <c r="F215" t="s">
        <v>61</v>
      </c>
      <c r="G215" t="s">
        <v>112</v>
      </c>
      <c r="I215" t="s">
        <v>191</v>
      </c>
    </row>
    <row r="216" spans="2:9">
      <c r="B216">
        <v>110601080</v>
      </c>
      <c r="C216" t="str">
        <f t="shared" si="12"/>
        <v>CA - Piutang Usaha Pihak Berelasi - PT Mitra Wicaksana Hopindo (MWH)</v>
      </c>
      <c r="E216" s="744" t="s">
        <v>60</v>
      </c>
      <c r="F216" t="s">
        <v>61</v>
      </c>
      <c r="G216" t="s">
        <v>112</v>
      </c>
      <c r="I216" t="s">
        <v>192</v>
      </c>
    </row>
    <row r="217" spans="2:9">
      <c r="B217">
        <v>110601081</v>
      </c>
      <c r="C217" t="str">
        <f t="shared" si="12"/>
        <v>CA - Piutang Usaha Pihak Berelasi - PT MKopi Digital Indonesia (MKDI)</v>
      </c>
      <c r="E217" s="744" t="s">
        <v>60</v>
      </c>
      <c r="F217" t="s">
        <v>61</v>
      </c>
      <c r="G217" t="s">
        <v>112</v>
      </c>
      <c r="I217" t="s">
        <v>193</v>
      </c>
    </row>
    <row r="218" spans="2:9">
      <c r="B218">
        <v>110601082</v>
      </c>
      <c r="C218" t="str">
        <f t="shared" si="12"/>
        <v>CA - Piutang Usaha Pihak Berelasi - PT Monetix Digital Indonesia (MDI)</v>
      </c>
      <c r="E218" s="744" t="s">
        <v>60</v>
      </c>
      <c r="F218" t="s">
        <v>61</v>
      </c>
      <c r="G218" t="s">
        <v>112</v>
      </c>
      <c r="I218" t="s">
        <v>194</v>
      </c>
    </row>
    <row r="219" spans="2:9">
      <c r="B219">
        <v>110601083</v>
      </c>
      <c r="C219" t="str">
        <f t="shared" si="12"/>
        <v>CA - Piutang Usaha Pihak Berelasi - PT Muldidaya Dinamika (MDD)</v>
      </c>
      <c r="E219" s="744" t="s">
        <v>60</v>
      </c>
      <c r="F219" t="s">
        <v>61</v>
      </c>
      <c r="G219" t="s">
        <v>112</v>
      </c>
      <c r="I219" t="s">
        <v>195</v>
      </c>
    </row>
    <row r="220" spans="2:9">
      <c r="B220">
        <v>110601084</v>
      </c>
      <c r="C220" t="str">
        <f t="shared" si="12"/>
        <v>CA - Piutang Usaha Pihak Berelasi - PT Natrindo Fajar Cemerlang (NFC)</v>
      </c>
      <c r="E220" s="744" t="s">
        <v>60</v>
      </c>
      <c r="F220" t="s">
        <v>61</v>
      </c>
      <c r="G220" t="s">
        <v>112</v>
      </c>
      <c r="I220" t="s">
        <v>196</v>
      </c>
    </row>
    <row r="221" spans="2:9">
      <c r="B221">
        <v>110601085</v>
      </c>
      <c r="C221" t="str">
        <f t="shared" si="12"/>
        <v>CA - Piutang Usaha Pihak Berelasi - PT NFC Indonesia Tbk (NFCX)</v>
      </c>
      <c r="E221" s="744" t="s">
        <v>60</v>
      </c>
      <c r="F221" t="s">
        <v>61</v>
      </c>
      <c r="G221" t="s">
        <v>112</v>
      </c>
      <c r="I221" t="s">
        <v>197</v>
      </c>
    </row>
    <row r="222" spans="2:9">
      <c r="B222">
        <v>110601086</v>
      </c>
      <c r="C222" t="str">
        <f t="shared" si="12"/>
        <v>CA - Piutang Usaha Pihak Berelasi - PT NFCX Media Teknologi (NMT)</v>
      </c>
      <c r="E222" s="744" t="s">
        <v>60</v>
      </c>
      <c r="F222" t="s">
        <v>61</v>
      </c>
      <c r="G222" t="s">
        <v>112</v>
      </c>
      <c r="I222" t="s">
        <v>198</v>
      </c>
    </row>
    <row r="223" spans="2:9">
      <c r="B223">
        <v>110601087</v>
      </c>
      <c r="C223" t="str">
        <f t="shared" si="12"/>
        <v>CA - Piutang Usaha Pihak Berelasi - PT Nusantara Inti Karunia (NIK)</v>
      </c>
      <c r="E223" s="744" t="s">
        <v>60</v>
      </c>
      <c r="F223" t="s">
        <v>61</v>
      </c>
      <c r="G223" t="s">
        <v>112</v>
      </c>
      <c r="I223" t="s">
        <v>199</v>
      </c>
    </row>
    <row r="224" spans="2:9">
      <c r="B224">
        <v>110601088</v>
      </c>
      <c r="C224" t="str">
        <f t="shared" si="12"/>
        <v>CA - Piutang Usaha Pihak Berelasi - PT Nusantara Semesta Mandiri (NSM)</v>
      </c>
      <c r="E224" s="744" t="s">
        <v>60</v>
      </c>
      <c r="F224" t="s">
        <v>61</v>
      </c>
      <c r="G224" t="s">
        <v>112</v>
      </c>
      <c r="I224" t="s">
        <v>200</v>
      </c>
    </row>
    <row r="225" spans="2:9">
      <c r="B225">
        <v>110601089</v>
      </c>
      <c r="C225" t="str">
        <f t="shared" si="12"/>
        <v>CA - Piutang Usaha Pihak Berelasi - PT Nusantara Xchange Indonesia (NXI)</v>
      </c>
      <c r="E225" s="744" t="s">
        <v>60</v>
      </c>
      <c r="F225" t="s">
        <v>61</v>
      </c>
      <c r="G225" t="s">
        <v>112</v>
      </c>
      <c r="I225" t="s">
        <v>201</v>
      </c>
    </row>
    <row r="226" spans="2:9">
      <c r="B226">
        <v>110601090</v>
      </c>
      <c r="C226" t="str">
        <f t="shared" si="12"/>
        <v>CA - Piutang Usaha Pihak Berelasi - PT Omega Kreasi Bersama (OKB)</v>
      </c>
      <c r="E226" s="744" t="s">
        <v>60</v>
      </c>
      <c r="F226" t="s">
        <v>61</v>
      </c>
      <c r="G226" t="s">
        <v>112</v>
      </c>
      <c r="I226" t="s">
        <v>202</v>
      </c>
    </row>
    <row r="227" spans="2:9">
      <c r="B227">
        <v>110601091</v>
      </c>
      <c r="C227" t="str">
        <f t="shared" si="12"/>
        <v>CA - Piutang Usaha Pihak Berelasi - PT Oona Media Indonesia (OMI)</v>
      </c>
      <c r="E227" s="744" t="s">
        <v>60</v>
      </c>
      <c r="F227" t="s">
        <v>61</v>
      </c>
      <c r="G227" t="s">
        <v>112</v>
      </c>
      <c r="I227" t="s">
        <v>203</v>
      </c>
    </row>
    <row r="228" spans="2:9">
      <c r="B228">
        <v>110601092</v>
      </c>
      <c r="C228" t="str">
        <f t="shared" si="12"/>
        <v>CA - Piutang Usaha Pihak Berelasi - PT Qerja Manfaat Bangsa (QMB)</v>
      </c>
      <c r="E228" s="744" t="s">
        <v>60</v>
      </c>
      <c r="F228" t="s">
        <v>61</v>
      </c>
      <c r="G228" t="s">
        <v>112</v>
      </c>
      <c r="I228" t="s">
        <v>204</v>
      </c>
    </row>
    <row r="229" spans="2:9">
      <c r="B229">
        <v>110601093</v>
      </c>
      <c r="C229" t="str">
        <f t="shared" si="12"/>
        <v>CA - Piutang Usaha Pihak Berelasi - PT Rahmat Inti Kreasi (RIK)</v>
      </c>
      <c r="E229" s="744" t="s">
        <v>60</v>
      </c>
      <c r="F229" t="s">
        <v>61</v>
      </c>
      <c r="G229" t="s">
        <v>112</v>
      </c>
      <c r="I229" t="s">
        <v>205</v>
      </c>
    </row>
    <row r="230" spans="2:9">
      <c r="B230">
        <v>110601094</v>
      </c>
      <c r="C230" t="str">
        <f t="shared" si="12"/>
        <v>CA - Piutang Usaha Pihak Berelasi - PT Red Bean Sukses Indonesia (RBSI)</v>
      </c>
      <c r="E230" s="744" t="s">
        <v>60</v>
      </c>
      <c r="F230" t="s">
        <v>61</v>
      </c>
      <c r="G230" t="s">
        <v>112</v>
      </c>
      <c r="I230" t="s">
        <v>206</v>
      </c>
    </row>
    <row r="231" spans="2:9">
      <c r="B231">
        <v>110601095</v>
      </c>
      <c r="C231" t="str">
        <f t="shared" si="12"/>
        <v>CA - Piutang Usaha Pihak Berelasi - PT Riset Kecerdasan Buatan (RKB)</v>
      </c>
      <c r="E231" s="744" t="s">
        <v>60</v>
      </c>
      <c r="F231" t="s">
        <v>61</v>
      </c>
      <c r="G231" t="s">
        <v>112</v>
      </c>
      <c r="I231" t="s">
        <v>207</v>
      </c>
    </row>
    <row r="232" spans="2:9">
      <c r="B232">
        <v>110601096</v>
      </c>
      <c r="C232" t="str">
        <f t="shared" si="12"/>
        <v>CA - Piutang Usaha Pihak Berelasi - PT Ritel Cerdas Indonesia (RCI)</v>
      </c>
      <c r="E232" s="744" t="s">
        <v>60</v>
      </c>
      <c r="F232" t="s">
        <v>61</v>
      </c>
      <c r="G232" t="s">
        <v>112</v>
      </c>
      <c r="I232" t="s">
        <v>208</v>
      </c>
    </row>
    <row r="233" spans="2:9">
      <c r="B233">
        <v>110601097</v>
      </c>
      <c r="C233" t="str">
        <f t="shared" si="12"/>
        <v>CA - Piutang Usaha Pihak Berelasi - PT Sahabat Abadi Tunas Indonesia (SATI)</v>
      </c>
      <c r="E233" s="744" t="s">
        <v>60</v>
      </c>
      <c r="F233" t="s">
        <v>61</v>
      </c>
      <c r="G233" t="s">
        <v>112</v>
      </c>
      <c r="I233" t="s">
        <v>209</v>
      </c>
    </row>
    <row r="234" spans="2:9">
      <c r="B234">
        <v>110601098</v>
      </c>
      <c r="C234" t="str">
        <f t="shared" si="12"/>
        <v>CA - Piutang Usaha Pihak Berelasi - PT Sarana Rahmat Lestari (SRL)</v>
      </c>
      <c r="E234" s="744" t="s">
        <v>60</v>
      </c>
      <c r="F234" t="s">
        <v>61</v>
      </c>
      <c r="G234" t="s">
        <v>112</v>
      </c>
      <c r="I234" t="s">
        <v>210</v>
      </c>
    </row>
    <row r="235" spans="2:9">
      <c r="B235">
        <v>110601099</v>
      </c>
      <c r="C235" t="str">
        <f t="shared" si="12"/>
        <v>CA - Piutang Usaha Pihak Berelasi - PT Sejahtera Eka Boga </v>
      </c>
      <c r="E235" s="744" t="s">
        <v>60</v>
      </c>
      <c r="F235" t="s">
        <v>61</v>
      </c>
      <c r="G235" t="s">
        <v>112</v>
      </c>
      <c r="I235" t="s">
        <v>211</v>
      </c>
    </row>
    <row r="236" spans="2:9">
      <c r="B236">
        <v>110601100</v>
      </c>
      <c r="C236" t="str">
        <f t="shared" si="12"/>
        <v>CA - Piutang Usaha Pihak Berelasi - PT Sejahtera Eka Mandiri Investama (SEMI)</v>
      </c>
      <c r="E236" s="744" t="s">
        <v>60</v>
      </c>
      <c r="F236" t="s">
        <v>61</v>
      </c>
      <c r="G236" t="s">
        <v>112</v>
      </c>
      <c r="I236" t="s">
        <v>212</v>
      </c>
    </row>
    <row r="237" spans="2:9">
      <c r="B237">
        <v>110601101</v>
      </c>
      <c r="C237" t="str">
        <f t="shared" si="12"/>
        <v>CA - Piutang Usaha Pihak Berelasi - PT Seni Teknologi Sejahtera  (STS)</v>
      </c>
      <c r="E237" s="744" t="s">
        <v>60</v>
      </c>
      <c r="F237" t="s">
        <v>61</v>
      </c>
      <c r="G237" t="s">
        <v>112</v>
      </c>
      <c r="I237" t="s">
        <v>213</v>
      </c>
    </row>
    <row r="238" spans="2:9">
      <c r="B238">
        <v>110601102</v>
      </c>
      <c r="C238" t="str">
        <f t="shared" si="12"/>
        <v>CA - Piutang Usaha Pihak Berelasi - PT Sentra Anugerah Lestari (SAL)</v>
      </c>
      <c r="E238" s="744" t="s">
        <v>60</v>
      </c>
      <c r="F238" t="s">
        <v>61</v>
      </c>
      <c r="G238" t="s">
        <v>112</v>
      </c>
      <c r="I238" t="s">
        <v>214</v>
      </c>
    </row>
    <row r="239" spans="2:9">
      <c r="B239">
        <v>110601103</v>
      </c>
      <c r="C239" t="str">
        <f t="shared" si="12"/>
        <v>CA - Piutang Usaha Pihak Berelasi - PT Sentra Rejeki Lestari (SRL)</v>
      </c>
      <c r="E239" s="744" t="s">
        <v>60</v>
      </c>
      <c r="F239" t="s">
        <v>61</v>
      </c>
      <c r="G239" t="s">
        <v>112</v>
      </c>
      <c r="I239" t="s">
        <v>215</v>
      </c>
    </row>
    <row r="240" spans="2:9">
      <c r="B240">
        <v>110601104</v>
      </c>
      <c r="C240" t="str">
        <f t="shared" si="12"/>
        <v>CA - Piutang Usaha Pihak Berelasi - PT Sentra Wicaksana Anugerah (SWA)</v>
      </c>
      <c r="E240" s="744" t="s">
        <v>60</v>
      </c>
      <c r="F240" t="s">
        <v>61</v>
      </c>
      <c r="G240" t="s">
        <v>112</v>
      </c>
      <c r="I240" t="s">
        <v>216</v>
      </c>
    </row>
    <row r="241" spans="2:9">
      <c r="B241">
        <v>110601105</v>
      </c>
      <c r="C241" t="str">
        <f t="shared" si="12"/>
        <v>CA - Piutang Usaha Pihak Berelasi - PT Sentral Dapur Pangan (SDP)</v>
      </c>
      <c r="E241" s="744" t="s">
        <v>60</v>
      </c>
      <c r="F241" t="s">
        <v>61</v>
      </c>
      <c r="G241" t="s">
        <v>112</v>
      </c>
      <c r="I241" t="s">
        <v>217</v>
      </c>
    </row>
    <row r="242" spans="2:9">
      <c r="B242">
        <v>110601106</v>
      </c>
      <c r="C242" t="str">
        <f t="shared" si="12"/>
        <v>CA - Piutang Usaha Pihak Berelasi - PT Sistem Mikroelektronik Cerdas (SMC)</v>
      </c>
      <c r="E242" s="744" t="s">
        <v>60</v>
      </c>
      <c r="F242" t="s">
        <v>61</v>
      </c>
      <c r="G242" t="s">
        <v>112</v>
      </c>
      <c r="I242" t="s">
        <v>218</v>
      </c>
    </row>
    <row r="243" spans="2:9">
      <c r="B243">
        <v>110601107</v>
      </c>
      <c r="C243" t="str">
        <f t="shared" si="12"/>
        <v>CA - Piutang Usaha Pihak Berelasi - PT Solusi Proteksi Mandiri (SPM)</v>
      </c>
      <c r="E243" s="744" t="s">
        <v>60</v>
      </c>
      <c r="F243" t="s">
        <v>61</v>
      </c>
      <c r="G243" t="s">
        <v>112</v>
      </c>
      <c r="I243" t="s">
        <v>219</v>
      </c>
    </row>
    <row r="244" spans="2:9">
      <c r="B244">
        <v>110601108</v>
      </c>
      <c r="C244" t="str">
        <f t="shared" si="12"/>
        <v>CA - Piutang Usaha Pihak Berelasi - PT Surprise Indonesia (SI)</v>
      </c>
      <c r="E244" s="744" t="s">
        <v>60</v>
      </c>
      <c r="F244" t="s">
        <v>61</v>
      </c>
      <c r="G244" t="s">
        <v>112</v>
      </c>
      <c r="I244" t="s">
        <v>220</v>
      </c>
    </row>
    <row r="245" spans="2:9">
      <c r="B245">
        <v>110601109</v>
      </c>
      <c r="C245" t="str">
        <f t="shared" si="12"/>
        <v>CA - Piutang Usaha Pihak Berelasi - PT Surya Teknologi Perkasa (STP)</v>
      </c>
      <c r="E245" s="744" t="s">
        <v>60</v>
      </c>
      <c r="F245" t="s">
        <v>61</v>
      </c>
      <c r="G245" t="s">
        <v>112</v>
      </c>
      <c r="I245" t="s">
        <v>221</v>
      </c>
    </row>
    <row r="246" spans="2:9">
      <c r="B246">
        <v>110601110</v>
      </c>
      <c r="C246" t="str">
        <f t="shared" si="12"/>
        <v>CA - Piutang Usaha Pihak Berelasi - PT Swap Energi Indonesia (SEI)</v>
      </c>
      <c r="E246" s="744" t="s">
        <v>60</v>
      </c>
      <c r="F246" t="s">
        <v>61</v>
      </c>
      <c r="G246" t="s">
        <v>112</v>
      </c>
      <c r="I246" t="s">
        <v>222</v>
      </c>
    </row>
    <row r="247" spans="2:9">
      <c r="B247">
        <v>110601111</v>
      </c>
      <c r="C247" t="str">
        <f t="shared" si="12"/>
        <v>CA - Piutang Usaha Pihak Berelasi - PT Telefast Indonesia Tbk (TFAS)</v>
      </c>
      <c r="E247" s="744" t="s">
        <v>60</v>
      </c>
      <c r="F247" t="s">
        <v>61</v>
      </c>
      <c r="G247" t="s">
        <v>112</v>
      </c>
      <c r="I247" t="s">
        <v>223</v>
      </c>
    </row>
    <row r="248" spans="2:9">
      <c r="B248">
        <v>110601112</v>
      </c>
      <c r="C248" t="str">
        <f t="shared" si="12"/>
        <v>CA - Piutang Usaha Pihak Berelasi - PT Telefast Investama Indonesia (TII)</v>
      </c>
      <c r="E248" s="744" t="s">
        <v>60</v>
      </c>
      <c r="F248" t="s">
        <v>61</v>
      </c>
      <c r="G248" t="s">
        <v>112</v>
      </c>
      <c r="I248" t="s">
        <v>224</v>
      </c>
    </row>
    <row r="249" spans="2:9">
      <c r="B249">
        <v>110601113</v>
      </c>
      <c r="C249" t="str">
        <f t="shared" si="12"/>
        <v>CA - Piutang Usaha Pihak Berelasi - PT Voucher Express Internasional (VEI)</v>
      </c>
      <c r="E249" s="744" t="s">
        <v>60</v>
      </c>
      <c r="F249" t="s">
        <v>61</v>
      </c>
      <c r="G249" t="s">
        <v>112</v>
      </c>
      <c r="I249" t="s">
        <v>225</v>
      </c>
    </row>
    <row r="250" spans="2:9">
      <c r="B250">
        <v>110601114</v>
      </c>
      <c r="C250" t="str">
        <f t="shared" si="12"/>
        <v>CA - Piutang Usaha Pihak Berelasi - PT Wicaksana Anugerah Indonesia (WAI)</v>
      </c>
      <c r="E250" s="744" t="s">
        <v>60</v>
      </c>
      <c r="F250" t="s">
        <v>61</v>
      </c>
      <c r="G250" t="s">
        <v>112</v>
      </c>
      <c r="I250" t="s">
        <v>226</v>
      </c>
    </row>
    <row r="251" spans="2:9">
      <c r="B251">
        <v>110601115</v>
      </c>
      <c r="C251" t="str">
        <f t="shared" si="12"/>
        <v>CA - Piutang Usaha Pihak Berelasi - PT Wicaksana Anugerah Nusantara (WAN)</v>
      </c>
      <c r="E251" s="744" t="s">
        <v>60</v>
      </c>
      <c r="F251" t="s">
        <v>61</v>
      </c>
      <c r="G251" t="s">
        <v>112</v>
      </c>
      <c r="I251" t="s">
        <v>227</v>
      </c>
    </row>
    <row r="252" spans="2:9">
      <c r="B252">
        <v>110601116</v>
      </c>
      <c r="C252" t="str">
        <f t="shared" si="12"/>
        <v>CA - Piutang Usaha Pihak Berelasi - PT Wicaksana Anugerah Solusindo (WAS)</v>
      </c>
      <c r="E252" s="744" t="s">
        <v>60</v>
      </c>
      <c r="F252" t="s">
        <v>61</v>
      </c>
      <c r="G252" t="s">
        <v>112</v>
      </c>
      <c r="I252" t="s">
        <v>228</v>
      </c>
    </row>
    <row r="253" spans="2:9">
      <c r="B253">
        <v>110601117</v>
      </c>
      <c r="C253" t="str">
        <f t="shared" si="12"/>
        <v>CA - Piutang Usaha Pihak Berelasi - PT Agapindo Sejahtera Sukses (ASS2)</v>
      </c>
      <c r="E253" s="744" t="s">
        <v>60</v>
      </c>
      <c r="F253" t="s">
        <v>61</v>
      </c>
      <c r="G253" t="s">
        <v>112</v>
      </c>
      <c r="I253" t="s">
        <v>229</v>
      </c>
    </row>
    <row r="254" spans="2:9">
      <c r="B254">
        <v>110601118</v>
      </c>
      <c r="C254" t="str">
        <f t="shared" si="12"/>
        <v>CA - Piutang Usaha Pihak Berelasi - PT Bumilangit Digital Mediatama (BLDX)</v>
      </c>
      <c r="E254" s="744" t="s">
        <v>60</v>
      </c>
      <c r="F254" t="s">
        <v>61</v>
      </c>
      <c r="G254" t="s">
        <v>112</v>
      </c>
      <c r="I254" t="s">
        <v>230</v>
      </c>
    </row>
    <row r="255" spans="2:9">
      <c r="B255">
        <v>110601119</v>
      </c>
      <c r="C255" t="str">
        <f t="shared" si="12"/>
        <v>CA - Piutang Usaha Pihak Berelasi - PT DMMX Media Maxima</v>
      </c>
      <c r="E255" s="744" t="s">
        <v>60</v>
      </c>
      <c r="F255" t="s">
        <v>61</v>
      </c>
      <c r="G255" t="s">
        <v>112</v>
      </c>
      <c r="I255" t="s">
        <v>231</v>
      </c>
    </row>
    <row r="256" spans="2:9">
      <c r="B256">
        <v>110601120</v>
      </c>
      <c r="C256" t="str">
        <f t="shared" si="12"/>
        <v>CA - Piutang Usaha Pihak Berelasi - PT Mega Harapan Mulia (MHM)</v>
      </c>
      <c r="E256" s="744" t="s">
        <v>60</v>
      </c>
      <c r="F256" t="s">
        <v>61</v>
      </c>
      <c r="G256" t="s">
        <v>112</v>
      </c>
      <c r="I256" t="s">
        <v>232</v>
      </c>
    </row>
    <row r="257" spans="2:9">
      <c r="B257">
        <v>110601121</v>
      </c>
      <c r="C257" t="str">
        <f t="shared" si="12"/>
        <v>CA - Piutang Usaha Pihak Berelasi - PT Code Development Indonesia</v>
      </c>
      <c r="E257" s="744" t="s">
        <v>60</v>
      </c>
      <c r="F257" t="s">
        <v>61</v>
      </c>
      <c r="G257" t="s">
        <v>112</v>
      </c>
      <c r="I257" t="s">
        <v>233</v>
      </c>
    </row>
    <row r="258" spans="2:9">
      <c r="B258">
        <v>110601122</v>
      </c>
      <c r="C258" t="str">
        <f t="shared" si="12"/>
        <v>CA - Piutang Usaha Pihak Berelasi - PT Niji Games Studio (NGS)</v>
      </c>
      <c r="E258" s="744" t="s">
        <v>60</v>
      </c>
      <c r="F258" t="s">
        <v>61</v>
      </c>
      <c r="G258" t="s">
        <v>112</v>
      </c>
      <c r="I258" t="s">
        <v>234</v>
      </c>
    </row>
    <row r="259" spans="2:9">
      <c r="B259">
        <v>110601123</v>
      </c>
      <c r="C259" t="str">
        <f t="shared" si="12"/>
        <v>CA - Piutang Usaha Pihak Berelasi - PT Indonesian Cloud (IC)</v>
      </c>
      <c r="E259" s="744" t="s">
        <v>60</v>
      </c>
      <c r="F259" t="s">
        <v>61</v>
      </c>
      <c r="G259" t="s">
        <v>112</v>
      </c>
      <c r="I259" t="s">
        <v>235</v>
      </c>
    </row>
    <row r="260" spans="2:9">
      <c r="B260">
        <v>110601124</v>
      </c>
      <c r="C260" t="str">
        <f t="shared" si="12"/>
        <v>CA - Piutang Usaha Pihak Berelasi - PT Dans Multi Pro (DMP)</v>
      </c>
      <c r="E260" s="744" t="s">
        <v>60</v>
      </c>
      <c r="F260" t="s">
        <v>61</v>
      </c>
      <c r="G260" t="s">
        <v>112</v>
      </c>
      <c r="I260" t="s">
        <v>236</v>
      </c>
    </row>
    <row r="261" spans="2:9">
      <c r="B261">
        <v>110601125</v>
      </c>
      <c r="C261" t="str">
        <f t="shared" si="12"/>
        <v>CA - Piutang Usaha Pihak Berelasi - PT Cipta Urban Darsana (CUD)</v>
      </c>
      <c r="E261" s="744" t="s">
        <v>60</v>
      </c>
      <c r="F261" t="s">
        <v>61</v>
      </c>
      <c r="G261" t="s">
        <v>112</v>
      </c>
      <c r="I261" t="s">
        <v>237</v>
      </c>
    </row>
    <row r="262" spans="2:9">
      <c r="B262">
        <v>110601126</v>
      </c>
      <c r="C262" t="str">
        <f t="shared" si="12"/>
        <v>CA - Piutang Usaha Pihak Berelasi - PT Dwi Danamitra Kavita (DDK)</v>
      </c>
      <c r="E262" s="744" t="s">
        <v>60</v>
      </c>
      <c r="F262" t="s">
        <v>61</v>
      </c>
      <c r="G262" t="s">
        <v>112</v>
      </c>
      <c r="I262" t="s">
        <v>238</v>
      </c>
    </row>
    <row r="263" spans="2:9">
      <c r="B263">
        <v>110601127</v>
      </c>
      <c r="C263" t="str">
        <f t="shared" si="12"/>
        <v>CA - Piutang Usaha Pihak Berelasi - PT Artaka Anugerah Abadi (AAA)</v>
      </c>
      <c r="E263" s="744" t="s">
        <v>60</v>
      </c>
      <c r="F263" t="s">
        <v>61</v>
      </c>
      <c r="G263" t="s">
        <v>112</v>
      </c>
      <c r="I263" t="s">
        <v>239</v>
      </c>
    </row>
    <row r="264" spans="2:9">
      <c r="B264">
        <v>110601128</v>
      </c>
      <c r="C264" t="str">
        <f t="shared" si="12"/>
        <v>CA - Piutang Usaha Pihak Berelasi - PT Clodeo Indonesia Jaya (CIJ)</v>
      </c>
      <c r="E264" s="744" t="s">
        <v>60</v>
      </c>
      <c r="F264" t="s">
        <v>61</v>
      </c>
      <c r="G264" t="s">
        <v>112</v>
      </c>
      <c r="I264" t="s">
        <v>240</v>
      </c>
    </row>
    <row r="265" spans="2:9">
      <c r="B265">
        <v>110601129</v>
      </c>
      <c r="C265" t="str">
        <f t="shared" ref="C265:C328" si="13">CONCATENATE(F265,E265,G265,E265,I265)</f>
        <v>CA - Piutang Usaha Pihak Berelasi - PT Mandiri Terang Harapan (MTH)</v>
      </c>
      <c r="E265" s="744" t="s">
        <v>60</v>
      </c>
      <c r="F265" t="s">
        <v>61</v>
      </c>
      <c r="G265" t="s">
        <v>112</v>
      </c>
      <c r="I265" t="s">
        <v>241</v>
      </c>
    </row>
    <row r="266" spans="2:9">
      <c r="B266">
        <v>110601130</v>
      </c>
      <c r="C266" t="str">
        <f t="shared" si="13"/>
        <v>CA - Piutang Usaha Pihak Berelasi - PT Aeronusa Inti raya (AIR)</v>
      </c>
      <c r="E266" s="744" t="s">
        <v>60</v>
      </c>
      <c r="F266" t="s">
        <v>61</v>
      </c>
      <c r="G266" t="s">
        <v>112</v>
      </c>
      <c r="I266" t="s">
        <v>242</v>
      </c>
    </row>
    <row r="267" spans="2:9">
      <c r="B267">
        <v>110601131</v>
      </c>
      <c r="C267" t="str">
        <f t="shared" si="13"/>
        <v>CA - Piutang Usaha Pihak Berelasi - PT Solusi Wicaksana Teknologi (SWT)</v>
      </c>
      <c r="E267" s="744" t="s">
        <v>60</v>
      </c>
      <c r="F267" t="s">
        <v>61</v>
      </c>
      <c r="G267" t="s">
        <v>112</v>
      </c>
      <c r="I267" t="s">
        <v>243</v>
      </c>
    </row>
    <row r="268" spans="2:9">
      <c r="B268">
        <v>110601132</v>
      </c>
      <c r="C268" t="str">
        <f t="shared" si="13"/>
        <v>CA - Piutang Usaha Pihak Berelasi - PT Mitra Pendanaan Mandiri (MPM)</v>
      </c>
      <c r="E268" s="744" t="s">
        <v>60</v>
      </c>
      <c r="F268" t="s">
        <v>61</v>
      </c>
      <c r="G268" t="s">
        <v>112</v>
      </c>
      <c r="I268" t="s">
        <v>244</v>
      </c>
    </row>
    <row r="269" spans="2:9">
      <c r="B269">
        <v>110601133</v>
      </c>
      <c r="C269" t="str">
        <f t="shared" si="13"/>
        <v>CA - Piutang Usaha Pihak Berelasi - PT Ekosistem Rintisan Digital (ERD)</v>
      </c>
      <c r="E269" s="744" t="s">
        <v>60</v>
      </c>
      <c r="F269" t="s">
        <v>61</v>
      </c>
      <c r="G269" t="s">
        <v>112</v>
      </c>
      <c r="I269" t="s">
        <v>245</v>
      </c>
    </row>
    <row r="270" spans="2:9">
      <c r="B270">
        <v>110601134</v>
      </c>
      <c r="C270" t="str">
        <f t="shared" si="13"/>
        <v>CA - Piutang Usaha Pihak Berelasi - PT Sumber Digital Terpadu (SDT)</v>
      </c>
      <c r="E270" s="744" t="s">
        <v>60</v>
      </c>
      <c r="F270" t="s">
        <v>61</v>
      </c>
      <c r="G270" t="s">
        <v>112</v>
      </c>
      <c r="I270" t="s">
        <v>246</v>
      </c>
    </row>
    <row r="271" spans="2:9">
      <c r="B271">
        <v>110601135</v>
      </c>
      <c r="C271" t="str">
        <f t="shared" si="13"/>
        <v>CA - Piutang Usaha Pihak Berelasi - PT Elpis Anugerah Andalan (EAA)</v>
      </c>
      <c r="E271" s="744" t="s">
        <v>60</v>
      </c>
      <c r="F271" t="s">
        <v>61</v>
      </c>
      <c r="G271" t="s">
        <v>112</v>
      </c>
      <c r="I271" t="s">
        <v>247</v>
      </c>
    </row>
    <row r="272" spans="2:9">
      <c r="B272">
        <v>110601136</v>
      </c>
      <c r="C272" t="str">
        <f t="shared" si="13"/>
        <v>CA - Piutang Usaha Pihak Berelasi - PT DMMX Grosir Digital (DGD)</v>
      </c>
      <c r="E272" s="744" t="s">
        <v>60</v>
      </c>
      <c r="F272" t="s">
        <v>61</v>
      </c>
      <c r="G272" t="s">
        <v>112</v>
      </c>
      <c r="I272" t="s">
        <v>248</v>
      </c>
    </row>
    <row r="273" spans="2:9">
      <c r="B273">
        <v>110601137</v>
      </c>
      <c r="C273" t="str">
        <f t="shared" si="13"/>
        <v>CA - Piutang Usaha Pihak Berelasi - PT DMMX Rans Digital (DRD)</v>
      </c>
      <c r="E273" s="744" t="s">
        <v>60</v>
      </c>
      <c r="F273" t="s">
        <v>61</v>
      </c>
      <c r="G273" t="s">
        <v>112</v>
      </c>
      <c r="I273" t="s">
        <v>249</v>
      </c>
    </row>
    <row r="274" spans="2:9">
      <c r="B274">
        <v>110601138</v>
      </c>
      <c r="C274" t="str">
        <f t="shared" si="13"/>
        <v>CA - Piutang Usaha Pihak Berelasi - PT Qerja Akademi Indonesia (QAI)</v>
      </c>
      <c r="E274" s="744" t="s">
        <v>60</v>
      </c>
      <c r="F274" t="s">
        <v>61</v>
      </c>
      <c r="G274" t="s">
        <v>112</v>
      </c>
      <c r="I274" t="s">
        <v>250</v>
      </c>
    </row>
    <row r="275" spans="2:9">
      <c r="B275">
        <v>110601139</v>
      </c>
      <c r="C275" t="str">
        <f t="shared" si="13"/>
        <v>CA - Piutang Usaha Pihak Berelasi - PT Tfas Digital Indonesia (TDI)</v>
      </c>
      <c r="E275" s="744" t="s">
        <v>60</v>
      </c>
      <c r="F275" t="s">
        <v>61</v>
      </c>
      <c r="G275" t="s">
        <v>112</v>
      </c>
      <c r="I275" t="s">
        <v>251</v>
      </c>
    </row>
    <row r="276" spans="2:9">
      <c r="B276">
        <v>110601140</v>
      </c>
      <c r="C276" t="str">
        <f t="shared" si="13"/>
        <v>CA - Piutang Usaha Pihak Berelasi - PT Gemilang Integra Fentura (GIF)</v>
      </c>
      <c r="E276" s="744" t="s">
        <v>60</v>
      </c>
      <c r="F276" t="s">
        <v>61</v>
      </c>
      <c r="G276" t="s">
        <v>112</v>
      </c>
      <c r="I276" t="s">
        <v>252</v>
      </c>
    </row>
    <row r="277" spans="2:9">
      <c r="B277">
        <v>110601141</v>
      </c>
      <c r="C277" t="str">
        <f t="shared" si="13"/>
        <v>CA - Piutang Usaha Pihak Berelasi - PT Energi Selalu Baru (ESB)</v>
      </c>
      <c r="E277" s="744" t="s">
        <v>60</v>
      </c>
      <c r="F277" t="s">
        <v>61</v>
      </c>
      <c r="G277" t="s">
        <v>112</v>
      </c>
      <c r="I277" t="s">
        <v>253</v>
      </c>
    </row>
    <row r="278" spans="2:9">
      <c r="B278">
        <v>110601142</v>
      </c>
      <c r="C278" t="str">
        <f t="shared" si="13"/>
        <v>CA - Piutang Usaha Pihak Berelasi - PT Solic Kreasi Baru (SKB)</v>
      </c>
      <c r="E278" s="744" t="s">
        <v>60</v>
      </c>
      <c r="F278" t="s">
        <v>61</v>
      </c>
      <c r="G278" t="s">
        <v>112</v>
      </c>
      <c r="I278" t="s">
        <v>254</v>
      </c>
    </row>
    <row r="279" spans="2:9">
      <c r="B279">
        <v>110601143</v>
      </c>
      <c r="C279" t="str">
        <f t="shared" si="13"/>
        <v>CA - Piutang Usaha Pihak Berelasi - PT Gembala Rintisan Digital (GRD)</v>
      </c>
      <c r="E279" s="744" t="s">
        <v>60</v>
      </c>
      <c r="F279" t="s">
        <v>61</v>
      </c>
      <c r="G279" t="s">
        <v>112</v>
      </c>
      <c r="I279" t="s">
        <v>255</v>
      </c>
    </row>
    <row r="280" spans="2:9">
      <c r="B280">
        <v>110601144</v>
      </c>
      <c r="C280" t="str">
        <f t="shared" si="13"/>
        <v>CA - Piutang Usaha Pihak Berelasi - PT Sentral Inti Anugerah (SIA1)</v>
      </c>
      <c r="E280" s="744" t="s">
        <v>60</v>
      </c>
      <c r="F280" t="s">
        <v>61</v>
      </c>
      <c r="G280" t="s">
        <v>112</v>
      </c>
      <c r="I280" t="s">
        <v>256</v>
      </c>
    </row>
    <row r="281" spans="2:9">
      <c r="B281">
        <v>110601145</v>
      </c>
      <c r="C281" t="str">
        <f t="shared" si="13"/>
        <v>CA - Piutang Usaha Pihak Berelasi - PT Sarana Cipta Digital (SCD)</v>
      </c>
      <c r="E281" s="744" t="s">
        <v>60</v>
      </c>
      <c r="F281" t="s">
        <v>61</v>
      </c>
      <c r="G281" t="s">
        <v>112</v>
      </c>
      <c r="I281" t="s">
        <v>257</v>
      </c>
    </row>
    <row r="282" spans="2:9">
      <c r="B282">
        <v>110601146</v>
      </c>
      <c r="C282" t="str">
        <f t="shared" si="13"/>
        <v>CA - Piutang Usaha Pihak Berelasi - PT Sejahtera Wahana Teknindo (SWT)</v>
      </c>
      <c r="E282" s="744" t="s">
        <v>60</v>
      </c>
      <c r="F282" t="s">
        <v>61</v>
      </c>
      <c r="G282" t="s">
        <v>112</v>
      </c>
      <c r="I282" t="s">
        <v>258</v>
      </c>
    </row>
    <row r="283" spans="2:9">
      <c r="B283">
        <v>110601147</v>
      </c>
      <c r="C283" t="str">
        <f t="shared" si="13"/>
        <v>CA - Piutang Usaha Pihak Berelasi - PT Sicepat Mcash Indonesia (SMI)</v>
      </c>
      <c r="E283" s="744" t="s">
        <v>60</v>
      </c>
      <c r="F283" t="s">
        <v>61</v>
      </c>
      <c r="G283" t="s">
        <v>112</v>
      </c>
      <c r="I283" t="s">
        <v>259</v>
      </c>
    </row>
    <row r="284" spans="2:9">
      <c r="B284">
        <v>110601148</v>
      </c>
      <c r="C284" t="str">
        <f t="shared" si="13"/>
        <v>CA - Piutang Usaha Pihak Berelasi - PT TFAS Nusantara Digital (TND)</v>
      </c>
      <c r="E284" s="744" t="s">
        <v>60</v>
      </c>
      <c r="F284" t="s">
        <v>61</v>
      </c>
      <c r="G284" t="s">
        <v>112</v>
      </c>
      <c r="I284" t="s">
        <v>260</v>
      </c>
    </row>
    <row r="285" spans="2:9">
      <c r="B285">
        <v>110601149</v>
      </c>
      <c r="C285" t="str">
        <f t="shared" si="13"/>
        <v>CA - Piutang Usaha Pihak Berelasi - PT Volta Indonesia Semesta (VIS)</v>
      </c>
      <c r="E285" s="744" t="s">
        <v>60</v>
      </c>
      <c r="F285" t="s">
        <v>61</v>
      </c>
      <c r="G285" t="s">
        <v>112</v>
      </c>
      <c r="I285" t="s">
        <v>261</v>
      </c>
    </row>
    <row r="286" spans="2:9">
      <c r="B286">
        <v>110601150</v>
      </c>
      <c r="C286" t="str">
        <f t="shared" si="13"/>
        <v>CA - Piutang Usaha Pihak Berelasi - PT Solic Inti Anugerah (SIA2)</v>
      </c>
      <c r="E286" s="744" t="s">
        <v>60</v>
      </c>
      <c r="F286" t="s">
        <v>61</v>
      </c>
      <c r="G286" t="s">
        <v>112</v>
      </c>
      <c r="I286" t="s">
        <v>262</v>
      </c>
    </row>
    <row r="287" spans="2:9">
      <c r="B287">
        <v>110601151</v>
      </c>
      <c r="C287" t="str">
        <f t="shared" si="13"/>
        <v>CA - Piutang Usaha Pihak Berelasi - PT Bumilangit Entertainment Corpora (BCU)</v>
      </c>
      <c r="E287" s="744" t="s">
        <v>60</v>
      </c>
      <c r="F287" t="s">
        <v>61</v>
      </c>
      <c r="G287" t="s">
        <v>112</v>
      </c>
      <c r="I287" t="s">
        <v>263</v>
      </c>
    </row>
    <row r="288" spans="2:9">
      <c r="B288">
        <v>110601152</v>
      </c>
      <c r="C288" t="str">
        <f t="shared" si="13"/>
        <v>CA - Piutang Usaha Pihak Berelasi - PT Sinergi Maxima Digitalindo (SMD)</v>
      </c>
      <c r="E288" s="744" t="s">
        <v>60</v>
      </c>
      <c r="F288" t="s">
        <v>61</v>
      </c>
      <c r="G288" t="s">
        <v>112</v>
      </c>
      <c r="I288" t="s">
        <v>264</v>
      </c>
    </row>
    <row r="289" spans="2:9">
      <c r="B289">
        <v>110601153</v>
      </c>
      <c r="C289" t="str">
        <f t="shared" si="13"/>
        <v>CA - Piutang Usaha Pihak Berelasi - PT Kreasi Baru Digital (KBD)</v>
      </c>
      <c r="E289" s="744" t="s">
        <v>60</v>
      </c>
      <c r="F289" t="s">
        <v>61</v>
      </c>
      <c r="G289" t="s">
        <v>112</v>
      </c>
      <c r="I289" t="s">
        <v>265</v>
      </c>
    </row>
    <row r="290" spans="2:9">
      <c r="B290">
        <v>110601154</v>
      </c>
      <c r="C290" t="str">
        <f t="shared" si="13"/>
        <v>CA - Piutang Usaha Pihak Berelasi - PT Solic Inti Digital (SID)</v>
      </c>
      <c r="E290" s="744" t="s">
        <v>60</v>
      </c>
      <c r="F290" t="s">
        <v>61</v>
      </c>
      <c r="G290" t="s">
        <v>112</v>
      </c>
      <c r="I290" t="s">
        <v>266</v>
      </c>
    </row>
    <row r="291" spans="2:9">
      <c r="B291">
        <v>110601155</v>
      </c>
      <c r="C291" t="str">
        <f t="shared" si="13"/>
        <v>CA - Piutang Usaha Pihak Berelasi - PT Hikmat Mulia Sentralindo (HMS)</v>
      </c>
      <c r="E291" s="744" t="s">
        <v>60</v>
      </c>
      <c r="F291" t="s">
        <v>61</v>
      </c>
      <c r="G291" t="s">
        <v>112</v>
      </c>
      <c r="I291" t="s">
        <v>267</v>
      </c>
    </row>
    <row r="292" spans="2:9">
      <c r="B292">
        <v>110601156</v>
      </c>
      <c r="C292" t="str">
        <f t="shared" si="13"/>
        <v>CA - Piutang Usaha Pihak Berelasi - PT Berkah Digital Distrindo (BDD)</v>
      </c>
      <c r="E292" s="744" t="s">
        <v>60</v>
      </c>
      <c r="F292" t="s">
        <v>61</v>
      </c>
      <c r="G292" t="s">
        <v>112</v>
      </c>
      <c r="I292" t="s">
        <v>268</v>
      </c>
    </row>
    <row r="293" spans="2:9">
      <c r="B293">
        <v>110601157</v>
      </c>
      <c r="C293" t="str">
        <f t="shared" si="13"/>
        <v>CA - Piutang Usaha Pihak Berelasi - PT DMMX Belanja Digital (BDB)</v>
      </c>
      <c r="E293" s="744" t="s">
        <v>60</v>
      </c>
      <c r="F293" t="s">
        <v>61</v>
      </c>
      <c r="G293" t="s">
        <v>112</v>
      </c>
      <c r="I293" t="s">
        <v>269</v>
      </c>
    </row>
    <row r="294" spans="2:9">
      <c r="B294">
        <v>110601158</v>
      </c>
      <c r="C294" t="str">
        <f t="shared" si="13"/>
        <v>CA - Piutang Usaha Pihak Berelasi - PT Roxy Digital Investama (RDI)</v>
      </c>
      <c r="E294" s="744" t="s">
        <v>60</v>
      </c>
      <c r="F294" t="s">
        <v>61</v>
      </c>
      <c r="G294" t="s">
        <v>112</v>
      </c>
      <c r="I294" t="s">
        <v>270</v>
      </c>
    </row>
    <row r="295" spans="2:9">
      <c r="B295">
        <v>110601159</v>
      </c>
      <c r="C295" t="str">
        <f t="shared" si="13"/>
        <v>CA - Piutang Usaha Pihak Berelasi - PT Digisaham Veritas Indonesia (DVI)</v>
      </c>
      <c r="E295" s="744" t="s">
        <v>60</v>
      </c>
      <c r="F295" t="s">
        <v>61</v>
      </c>
      <c r="G295" t="s">
        <v>112</v>
      </c>
      <c r="I295" t="s">
        <v>271</v>
      </c>
    </row>
    <row r="296" spans="2:9">
      <c r="B296">
        <v>110601160</v>
      </c>
      <c r="C296" t="str">
        <f t="shared" si="13"/>
        <v>CA - Piutang Usaha Pihak Berelasi - PT DMMX Smartritel Teknologi (DST)</v>
      </c>
      <c r="E296" s="744" t="s">
        <v>60</v>
      </c>
      <c r="F296" t="s">
        <v>61</v>
      </c>
      <c r="G296" t="s">
        <v>112</v>
      </c>
      <c r="I296" t="s">
        <v>272</v>
      </c>
    </row>
    <row r="297" spans="2:9">
      <c r="B297">
        <v>110601161</v>
      </c>
      <c r="C297" t="str">
        <f t="shared" si="13"/>
        <v>CA - Piutang Usaha Pihak Berelasi - PT Panca Global Kapital (PEGE)</v>
      </c>
      <c r="E297" s="744" t="s">
        <v>60</v>
      </c>
      <c r="F297" t="s">
        <v>61</v>
      </c>
      <c r="G297" t="s">
        <v>112</v>
      </c>
      <c r="I297" t="s">
        <v>273</v>
      </c>
    </row>
    <row r="298" spans="2:9">
      <c r="B298">
        <v>110601162</v>
      </c>
      <c r="C298" t="str">
        <f t="shared" si="13"/>
        <v>CA - Piutang Usaha Pihak Berelasi - PT Panca Global Sekuritas (PGS)</v>
      </c>
      <c r="E298" s="744" t="s">
        <v>60</v>
      </c>
      <c r="F298" t="s">
        <v>61</v>
      </c>
      <c r="G298" t="s">
        <v>112</v>
      </c>
      <c r="I298" t="s">
        <v>274</v>
      </c>
    </row>
    <row r="299" spans="2:9">
      <c r="B299">
        <v>110601163</v>
      </c>
      <c r="C299" t="str">
        <f t="shared" si="13"/>
        <v>CA - Piutang Usaha Pihak Berelasi - PT Akasia Damcorp Waba (ADW)</v>
      </c>
      <c r="E299" s="744" t="s">
        <v>60</v>
      </c>
      <c r="F299" t="s">
        <v>61</v>
      </c>
      <c r="G299" t="s">
        <v>112</v>
      </c>
      <c r="I299" t="s">
        <v>275</v>
      </c>
    </row>
    <row r="300" spans="2:9">
      <c r="B300">
        <v>110601164</v>
      </c>
      <c r="C300" t="str">
        <f t="shared" si="13"/>
        <v>CA - Piutang Usaha Pihak Berelasi - PT Edukasi Atlit Internet Digital (EAID)</v>
      </c>
      <c r="E300" s="744" t="s">
        <v>60</v>
      </c>
      <c r="F300" t="s">
        <v>61</v>
      </c>
      <c r="G300" t="s">
        <v>112</v>
      </c>
      <c r="I300" t="s">
        <v>276</v>
      </c>
    </row>
    <row r="301" spans="2:9">
      <c r="B301">
        <v>110601165</v>
      </c>
      <c r="C301" t="str">
        <f t="shared" si="13"/>
        <v>CA - Piutang Usaha Pihak Berelasi - PT DMMX Hera Sukses (DHS)</v>
      </c>
      <c r="E301" s="744" t="s">
        <v>60</v>
      </c>
      <c r="F301" t="s">
        <v>61</v>
      </c>
      <c r="G301" t="s">
        <v>112</v>
      </c>
      <c r="I301" t="s">
        <v>277</v>
      </c>
    </row>
    <row r="302" spans="2:9">
      <c r="B302">
        <v>110601166</v>
      </c>
      <c r="C302" t="str">
        <f t="shared" si="13"/>
        <v>CA - Piutang Usaha Pihak Berelasi - PT Rans Prestisius Indonesia (RPI)</v>
      </c>
      <c r="E302" s="744" t="s">
        <v>60</v>
      </c>
      <c r="F302" t="s">
        <v>61</v>
      </c>
      <c r="G302" t="s">
        <v>112</v>
      </c>
      <c r="I302" t="s">
        <v>278</v>
      </c>
    </row>
    <row r="303" spans="2:9">
      <c r="B303">
        <v>110601167</v>
      </c>
      <c r="C303" t="str">
        <f t="shared" si="13"/>
        <v>CA - Piutang Usaha Pihak Berelasi - PT DMMX Gamindo Global</v>
      </c>
      <c r="E303" s="744" t="s">
        <v>60</v>
      </c>
      <c r="F303" t="s">
        <v>61</v>
      </c>
      <c r="G303" t="s">
        <v>112</v>
      </c>
      <c r="I303" t="s">
        <v>279</v>
      </c>
    </row>
    <row r="304" spans="2:9">
      <c r="B304">
        <v>110601168</v>
      </c>
      <c r="C304" t="str">
        <f t="shared" si="13"/>
        <v>CA - Piutang Usaha Pihak Berelasi - PT Digital Anugerah Medisindo (DAM)</v>
      </c>
      <c r="E304" s="744" t="s">
        <v>60</v>
      </c>
      <c r="F304" t="s">
        <v>61</v>
      </c>
      <c r="G304" t="s">
        <v>112</v>
      </c>
      <c r="I304" t="s">
        <v>280</v>
      </c>
    </row>
    <row r="305" spans="2:9">
      <c r="B305">
        <v>110601169</v>
      </c>
      <c r="C305" t="str">
        <f t="shared" si="13"/>
        <v>CA - Piutang Usaha Pihak Berelasi - PT Zirius Soteria Investama (ZSI)</v>
      </c>
      <c r="E305" s="744" t="s">
        <v>60</v>
      </c>
      <c r="F305" t="s">
        <v>61</v>
      </c>
      <c r="G305" t="s">
        <v>112</v>
      </c>
      <c r="I305" t="s">
        <v>281</v>
      </c>
    </row>
    <row r="306" spans="2:9">
      <c r="B306">
        <v>110601170</v>
      </c>
      <c r="C306" t="str">
        <f t="shared" si="13"/>
        <v>CA - Piutang Usaha Pihak Berelasi - PT CKL Indonesia Raya (CKL1)</v>
      </c>
      <c r="E306" s="744" t="s">
        <v>60</v>
      </c>
      <c r="F306" t="s">
        <v>61</v>
      </c>
      <c r="G306" t="s">
        <v>112</v>
      </c>
      <c r="I306" t="s">
        <v>282</v>
      </c>
    </row>
    <row r="307" spans="2:9">
      <c r="B307">
        <v>110601171</v>
      </c>
      <c r="C307" t="str">
        <f t="shared" si="13"/>
        <v>CA - Piutang Usaha Pihak Berelasi - PT Cipta Krida Lestari (CKL2)</v>
      </c>
      <c r="E307" s="744" t="s">
        <v>60</v>
      </c>
      <c r="F307" t="s">
        <v>61</v>
      </c>
      <c r="G307" t="s">
        <v>112</v>
      </c>
      <c r="I307" t="s">
        <v>283</v>
      </c>
    </row>
    <row r="308" spans="2:9">
      <c r="B308">
        <v>110601172</v>
      </c>
      <c r="C308" t="str">
        <f t="shared" si="13"/>
        <v>CA - Piutang Usaha Pihak Berelasi - PT Abyakta Data Sentosa (ADS)</v>
      </c>
      <c r="E308" s="744" t="s">
        <v>60</v>
      </c>
      <c r="F308" t="s">
        <v>61</v>
      </c>
      <c r="G308" t="s">
        <v>112</v>
      </c>
      <c r="I308" t="s">
        <v>284</v>
      </c>
    </row>
    <row r="309" spans="2:9">
      <c r="B309">
        <v>110601173</v>
      </c>
      <c r="C309" t="str">
        <f t="shared" si="13"/>
        <v>CA - Piutang Usaha Pihak Berelasi - PT Niji Sicepat Gamindo (NSG)</v>
      </c>
      <c r="E309" s="744" t="s">
        <v>60</v>
      </c>
      <c r="F309" t="s">
        <v>61</v>
      </c>
      <c r="G309" t="s">
        <v>112</v>
      </c>
      <c r="I309" t="s">
        <v>285</v>
      </c>
    </row>
    <row r="310" spans="2:9">
      <c r="B310">
        <v>110601174</v>
      </c>
      <c r="C310" t="str">
        <f t="shared" si="13"/>
        <v>CA - Piutang Usaha Pihak Berelasi - PT Mulia Semesta Perkasa (MSP)</v>
      </c>
      <c r="E310" s="744" t="s">
        <v>60</v>
      </c>
      <c r="F310" t="s">
        <v>61</v>
      </c>
      <c r="G310" t="s">
        <v>112</v>
      </c>
      <c r="I310" t="s">
        <v>286</v>
      </c>
    </row>
    <row r="311" spans="2:9">
      <c r="B311">
        <v>110601175</v>
      </c>
      <c r="C311" t="str">
        <f t="shared" si="13"/>
        <v>CA - Piutang Usaha Pihak Berelasi - PT Kredit Skor Indonesia (KSI)</v>
      </c>
      <c r="E311" s="744" t="s">
        <v>60</v>
      </c>
      <c r="F311" t="s">
        <v>61</v>
      </c>
      <c r="G311" t="s">
        <v>112</v>
      </c>
      <c r="I311" t="s">
        <v>287</v>
      </c>
    </row>
    <row r="312" spans="2:9">
      <c r="B312">
        <v>110601176</v>
      </c>
      <c r="C312" t="str">
        <f t="shared" si="13"/>
        <v>CA - Piutang Usaha Pihak Berelasi - PT Caltech Digital Indonesia (CDI)</v>
      </c>
      <c r="E312" s="744" t="s">
        <v>60</v>
      </c>
      <c r="F312" t="s">
        <v>61</v>
      </c>
      <c r="G312" t="s">
        <v>112</v>
      </c>
      <c r="I312" t="s">
        <v>288</v>
      </c>
    </row>
    <row r="313" spans="2:9">
      <c r="B313">
        <v>110601177</v>
      </c>
      <c r="C313" t="str">
        <f t="shared" si="13"/>
        <v>CA - Piutang Usaha Pihak Berelasi - PT Tfas Energi Indonesia (TEI)</v>
      </c>
      <c r="E313" s="744" t="s">
        <v>60</v>
      </c>
      <c r="F313" t="s">
        <v>61</v>
      </c>
      <c r="G313" t="s">
        <v>112</v>
      </c>
      <c r="I313" t="s">
        <v>289</v>
      </c>
    </row>
    <row r="314" spans="2:9">
      <c r="B314">
        <v>110601178</v>
      </c>
      <c r="C314" t="str">
        <f t="shared" si="13"/>
        <v>CA - Piutang Usaha Pihak Berelasi - PT Sicepat Inti Sofizo (SIF)</v>
      </c>
      <c r="E314" s="744" t="s">
        <v>60</v>
      </c>
      <c r="F314" t="s">
        <v>61</v>
      </c>
      <c r="G314" t="s">
        <v>112</v>
      </c>
      <c r="I314" t="s">
        <v>290</v>
      </c>
    </row>
    <row r="315" spans="2:9">
      <c r="B315">
        <v>110601179</v>
      </c>
      <c r="C315" t="str">
        <f t="shared" si="13"/>
        <v>CA - Piutang Usaha Pihak Berelasi - PT DMMX Dektos Inti (DDI)</v>
      </c>
      <c r="E315" s="744" t="s">
        <v>60</v>
      </c>
      <c r="F315" t="s">
        <v>61</v>
      </c>
      <c r="G315" t="s">
        <v>112</v>
      </c>
      <c r="I315" t="s">
        <v>291</v>
      </c>
    </row>
    <row r="316" spans="2:9">
      <c r="B316">
        <v>110601180</v>
      </c>
      <c r="C316" t="str">
        <f t="shared" si="13"/>
        <v>CA - Piutang Usaha Pihak Berelasi - PT Nugen Farma Medika (NFM)</v>
      </c>
      <c r="E316" s="744" t="s">
        <v>60</v>
      </c>
      <c r="F316" t="s">
        <v>61</v>
      </c>
      <c r="G316" t="s">
        <v>112</v>
      </c>
      <c r="I316" t="s">
        <v>292</v>
      </c>
    </row>
    <row r="317" spans="2:9">
      <c r="B317">
        <v>110601181</v>
      </c>
      <c r="C317" t="str">
        <f t="shared" si="13"/>
        <v>CA - Piutang Usaha Pihak Berelasi - PT Sicepat Aset Digital (SAD)</v>
      </c>
      <c r="E317" s="744" t="s">
        <v>60</v>
      </c>
      <c r="F317" t="s">
        <v>61</v>
      </c>
      <c r="G317" t="s">
        <v>112</v>
      </c>
      <c r="I317" t="s">
        <v>293</v>
      </c>
    </row>
    <row r="318" spans="2:9">
      <c r="B318">
        <v>110601182</v>
      </c>
      <c r="C318" t="str">
        <f t="shared" si="13"/>
        <v>CA - Piutang Usaha Pihak Berelasi - PT Royal Investama Sejahtera (RIS)</v>
      </c>
      <c r="E318" s="744" t="s">
        <v>60</v>
      </c>
      <c r="F318" t="s">
        <v>61</v>
      </c>
      <c r="G318" t="s">
        <v>112</v>
      </c>
      <c r="I318" t="s">
        <v>294</v>
      </c>
    </row>
    <row r="319" spans="2:9">
      <c r="B319">
        <v>110601183</v>
      </c>
      <c r="C319" t="str">
        <f t="shared" si="13"/>
        <v>CA - Piutang Usaha Pihak Berelasi - PT Yudha Harapan Mulia (YHM)</v>
      </c>
      <c r="E319" s="744" t="s">
        <v>60</v>
      </c>
      <c r="F319" t="s">
        <v>61</v>
      </c>
      <c r="G319" t="s">
        <v>112</v>
      </c>
      <c r="I319" t="s">
        <v>295</v>
      </c>
    </row>
    <row r="320" spans="2:9">
      <c r="B320">
        <v>110601184</v>
      </c>
      <c r="C320" t="str">
        <f t="shared" si="13"/>
        <v>CA - Piutang Usaha Pihak Berelasi - PT DMMX Distribusi Pentabuana (DDP)</v>
      </c>
      <c r="E320" s="744" t="s">
        <v>60</v>
      </c>
      <c r="F320" t="s">
        <v>61</v>
      </c>
      <c r="G320" t="s">
        <v>112</v>
      </c>
      <c r="I320" t="s">
        <v>296</v>
      </c>
    </row>
    <row r="321" spans="2:9">
      <c r="B321">
        <v>110601185</v>
      </c>
      <c r="C321" t="str">
        <f t="shared" si="13"/>
        <v>CA - Piutang Usaha Pihak Berelasi - PT Dezer Ruang Bicara (DRB)</v>
      </c>
      <c r="E321" s="744" t="s">
        <v>60</v>
      </c>
      <c r="F321" t="s">
        <v>61</v>
      </c>
      <c r="G321" t="s">
        <v>112</v>
      </c>
      <c r="I321" t="s">
        <v>297</v>
      </c>
    </row>
    <row r="322" spans="2:9">
      <c r="B322">
        <v>110601186</v>
      </c>
      <c r="C322" t="str">
        <f t="shared" si="13"/>
        <v>CA - Piutang Usaha Pihak Berelasi - PT Dektos Digital Corbuzier (DDC)</v>
      </c>
      <c r="E322" s="744" t="s">
        <v>60</v>
      </c>
      <c r="F322" t="s">
        <v>61</v>
      </c>
      <c r="G322" t="s">
        <v>112</v>
      </c>
      <c r="I322" t="s">
        <v>298</v>
      </c>
    </row>
    <row r="323" spans="2:9">
      <c r="B323">
        <v>110601187</v>
      </c>
      <c r="C323" t="str">
        <f t="shared" si="13"/>
        <v>CA - Piutang Usaha Pihak Berelasi - PT BLDX Komik Nusantara (BKN)</v>
      </c>
      <c r="E323" s="744" t="s">
        <v>60</v>
      </c>
      <c r="F323" t="s">
        <v>61</v>
      </c>
      <c r="G323" t="s">
        <v>112</v>
      </c>
      <c r="I323" t="s">
        <v>299</v>
      </c>
    </row>
    <row r="324" spans="2:9">
      <c r="B324">
        <v>110601188</v>
      </c>
      <c r="C324" t="str">
        <f t="shared" si="13"/>
        <v>CA - Piutang Usaha Pihak Berelasi - PT Damcorp Digital Media (DDM)</v>
      </c>
      <c r="E324" s="744" t="s">
        <v>60</v>
      </c>
      <c r="F324" t="s">
        <v>61</v>
      </c>
      <c r="G324" t="s">
        <v>112</v>
      </c>
      <c r="I324" t="s">
        <v>300</v>
      </c>
    </row>
    <row r="325" spans="2:9">
      <c r="B325">
        <v>110601189</v>
      </c>
      <c r="C325" t="str">
        <f t="shared" si="13"/>
        <v>CA - Piutang Usaha Pihak Berelasi - PT NFT Digital Indonesia (NDI)</v>
      </c>
      <c r="E325" s="744" t="s">
        <v>60</v>
      </c>
      <c r="F325" t="s">
        <v>61</v>
      </c>
      <c r="G325" t="s">
        <v>112</v>
      </c>
      <c r="I325" t="s">
        <v>301</v>
      </c>
    </row>
    <row r="326" spans="2:9">
      <c r="B326">
        <v>110601190</v>
      </c>
      <c r="C326" t="str">
        <f t="shared" si="13"/>
        <v>CA - Piutang Usaha Pihak Berelasi - PT Meta Verse Indonesia (MVI)</v>
      </c>
      <c r="E326" s="744" t="s">
        <v>60</v>
      </c>
      <c r="F326" t="s">
        <v>61</v>
      </c>
      <c r="G326" t="s">
        <v>112</v>
      </c>
      <c r="I326" t="s">
        <v>302</v>
      </c>
    </row>
    <row r="327" spans="2:9">
      <c r="B327">
        <v>110601191</v>
      </c>
      <c r="C327" t="str">
        <f t="shared" si="13"/>
        <v>CA - Piutang Usaha Pihak Berelasi - PT META PRAVIA DIGITAL (MPD)</v>
      </c>
      <c r="E327" s="744" t="s">
        <v>60</v>
      </c>
      <c r="F327" t="s">
        <v>61</v>
      </c>
      <c r="G327" t="s">
        <v>112</v>
      </c>
      <c r="I327" t="s">
        <v>303</v>
      </c>
    </row>
    <row r="328" spans="2:9">
      <c r="B328">
        <v>110601192</v>
      </c>
      <c r="C328" t="str">
        <f t="shared" si="13"/>
        <v>CA - Piutang Usaha Pihak Berelasi - PT DMMX Sentral Imaji</v>
      </c>
      <c r="E328" s="744" t="s">
        <v>60</v>
      </c>
      <c r="F328" t="s">
        <v>61</v>
      </c>
      <c r="G328" t="s">
        <v>112</v>
      </c>
      <c r="I328" t="s">
        <v>304</v>
      </c>
    </row>
    <row r="329" spans="2:9">
      <c r="B329">
        <v>110601193</v>
      </c>
      <c r="C329" t="str">
        <f t="shared" ref="C329:C335" si="14">CONCATENATE(F329,E329,G329,E329,I329)</f>
        <v>CA - Piutang Usaha Pihak Berelasi - PT Cinta Sang Juara</v>
      </c>
      <c r="E329" s="744" t="s">
        <v>60</v>
      </c>
      <c r="F329" t="s">
        <v>61</v>
      </c>
      <c r="G329" t="s">
        <v>112</v>
      </c>
      <c r="I329" t="s">
        <v>305</v>
      </c>
    </row>
    <row r="330" spans="2:9">
      <c r="B330">
        <v>110601194</v>
      </c>
      <c r="C330" t="str">
        <f t="shared" si="14"/>
        <v>CA - Piutang Usaha Pihak Berelasi - PT Kosmos Karisma Karunia (KKK)</v>
      </c>
      <c r="E330" s="744" t="s">
        <v>60</v>
      </c>
      <c r="F330" t="s">
        <v>61</v>
      </c>
      <c r="G330" t="s">
        <v>112</v>
      </c>
      <c r="I330" t="s">
        <v>306</v>
      </c>
    </row>
    <row r="331" spans="2:9">
      <c r="B331">
        <v>110601195</v>
      </c>
      <c r="C331" t="str">
        <f t="shared" si="14"/>
        <v>CA - Piutang Usaha Pihak Berelasi - PT Sinergi Digital Teknologi (Lenna)</v>
      </c>
      <c r="E331" s="744" t="s">
        <v>60</v>
      </c>
      <c r="F331" t="s">
        <v>61</v>
      </c>
      <c r="G331" t="s">
        <v>112</v>
      </c>
      <c r="I331" t="s">
        <v>307</v>
      </c>
    </row>
    <row r="332" spans="2:9">
      <c r="B332">
        <v>110601196</v>
      </c>
      <c r="C332" t="str">
        <f t="shared" si="14"/>
        <v>CA - Piutang Usaha Pihak Berelasi - PT Kairos Ekspres Internasional (KEI)</v>
      </c>
      <c r="E332" s="744" t="s">
        <v>60</v>
      </c>
      <c r="F332" t="s">
        <v>61</v>
      </c>
      <c r="G332" t="s">
        <v>112</v>
      </c>
      <c r="I332" t="s">
        <v>308</v>
      </c>
    </row>
    <row r="333" spans="2:9">
      <c r="B333">
        <v>110601197</v>
      </c>
      <c r="C333" t="str">
        <f t="shared" si="14"/>
        <v>CA - Piutang Usaha Pihak Berelasi - PT Dua Empat Print (DEP)</v>
      </c>
      <c r="E333" s="744" t="s">
        <v>60</v>
      </c>
      <c r="F333" t="s">
        <v>61</v>
      </c>
      <c r="G333" t="s">
        <v>112</v>
      </c>
      <c r="I333" t="s">
        <v>309</v>
      </c>
    </row>
    <row r="334" spans="2:9">
      <c r="B334">
        <v>110601198</v>
      </c>
      <c r="C334" t="str">
        <f t="shared" si="14"/>
        <v>CA - Piutang Usaha Pihak Berelasi - PT V2 Indonesia (V2)</v>
      </c>
      <c r="E334" s="744" t="s">
        <v>60</v>
      </c>
      <c r="F334" t="s">
        <v>61</v>
      </c>
      <c r="G334" t="s">
        <v>112</v>
      </c>
      <c r="I334" t="s">
        <v>310</v>
      </c>
    </row>
    <row r="335" spans="2:9">
      <c r="B335">
        <v>110601199</v>
      </c>
      <c r="C335" t="str">
        <f t="shared" si="14"/>
        <v>CA - Piutang Usaha Pihak Berelasi - PT Makarios Bensu Kopi (MBK)</v>
      </c>
      <c r="E335" s="744" t="s">
        <v>60</v>
      </c>
      <c r="F335" t="s">
        <v>61</v>
      </c>
      <c r="G335" t="s">
        <v>112</v>
      </c>
      <c r="I335" t="s">
        <v>311</v>
      </c>
    </row>
    <row r="336" spans="2:9">
      <c r="B336">
        <v>110601200</v>
      </c>
      <c r="C336" t="str">
        <f t="shared" ref="C336:C341" si="15">CONCATENATE(F336,E336,G336,E336,I336)</f>
        <v>CA - Piutang Usaha Pihak Berelasi - PT Mahaka Media Tbk (ABBA)</v>
      </c>
      <c r="E336" s="744" t="s">
        <v>60</v>
      </c>
      <c r="F336" t="s">
        <v>61</v>
      </c>
      <c r="G336" t="s">
        <v>112</v>
      </c>
      <c r="I336" t="s">
        <v>312</v>
      </c>
    </row>
    <row r="337" spans="2:9">
      <c r="B337">
        <v>110601201</v>
      </c>
      <c r="C337" t="str">
        <f t="shared" si="15"/>
        <v>CA - Piutang Usaha Pihak Berelasi - PT Sinergi Teknologi Mandiri (STM)</v>
      </c>
      <c r="E337" s="744" t="s">
        <v>60</v>
      </c>
      <c r="F337" t="s">
        <v>61</v>
      </c>
      <c r="G337" t="s">
        <v>112</v>
      </c>
      <c r="I337" t="s">
        <v>313</v>
      </c>
    </row>
    <row r="338" spans="2:9">
      <c r="B338">
        <v>110601202</v>
      </c>
      <c r="C338" t="str">
        <f t="shared" si="15"/>
        <v>CA - Piutang Usaha Pihak Berelasi - PT Jaya Distribusi Ritel (JDR)</v>
      </c>
      <c r="E338" s="744" t="s">
        <v>60</v>
      </c>
      <c r="F338" t="s">
        <v>61</v>
      </c>
      <c r="G338" t="s">
        <v>112</v>
      </c>
      <c r="I338" t="s">
        <v>314</v>
      </c>
    </row>
    <row r="339" spans="2:9">
      <c r="B339">
        <v>110601203</v>
      </c>
      <c r="C339" t="str">
        <f t="shared" si="15"/>
        <v>CA - Piutang Usaha Pihak Berelasi - Martin Suharlie</v>
      </c>
      <c r="E339" s="744" t="s">
        <v>60</v>
      </c>
      <c r="F339" t="s">
        <v>61</v>
      </c>
      <c r="G339" t="s">
        <v>112</v>
      </c>
      <c r="I339" t="s">
        <v>315</v>
      </c>
    </row>
    <row r="340" spans="2:9">
      <c r="B340">
        <v>110601204</v>
      </c>
      <c r="C340" t="str">
        <f t="shared" si="15"/>
        <v>CA - Piutang Usaha Pihak Berelasi - Suryandy Jahja</v>
      </c>
      <c r="E340" s="744" t="s">
        <v>60</v>
      </c>
      <c r="F340" t="s">
        <v>61</v>
      </c>
      <c r="G340" t="s">
        <v>112</v>
      </c>
      <c r="I340" t="s">
        <v>316</v>
      </c>
    </row>
    <row r="341" spans="2:9">
      <c r="B341">
        <v>110601205</v>
      </c>
      <c r="C341" t="str">
        <f t="shared" si="15"/>
        <v>CA - Piutang Usaha Pihak Berelasi - Berelasi lainnya</v>
      </c>
      <c r="E341" s="744" t="s">
        <v>60</v>
      </c>
      <c r="F341" t="s">
        <v>61</v>
      </c>
      <c r="G341" t="s">
        <v>112</v>
      </c>
      <c r="I341" t="s">
        <v>317</v>
      </c>
    </row>
    <row r="342" spans="5:5">
      <c r="E342" s="744" t="s">
        <v>60</v>
      </c>
    </row>
    <row r="343" spans="2:9">
      <c r="B343">
        <v>110701001</v>
      </c>
      <c r="C343" t="str">
        <f t="shared" ref="C343:C344" si="16">CONCATENATE(F343,E343,G343,E343,I343)</f>
        <v>CA - Piutang Lain-Lain Pihak Ketiga - Piutang Karyawan</v>
      </c>
      <c r="E343" s="744" t="s">
        <v>60</v>
      </c>
      <c r="F343" t="s">
        <v>61</v>
      </c>
      <c r="G343" t="s">
        <v>318</v>
      </c>
      <c r="I343" t="s">
        <v>319</v>
      </c>
    </row>
    <row r="344" spans="2:9">
      <c r="B344">
        <v>110701002</v>
      </c>
      <c r="C344" t="str">
        <f t="shared" si="16"/>
        <v>CA - Piutang Lain-Lain Pihak Ketiga - Piutang Lain-Lain</v>
      </c>
      <c r="E344" s="744" t="s">
        <v>60</v>
      </c>
      <c r="F344" t="s">
        <v>61</v>
      </c>
      <c r="G344" t="s">
        <v>318</v>
      </c>
      <c r="I344" t="s">
        <v>320</v>
      </c>
    </row>
    <row r="345" spans="5:5">
      <c r="E345" s="744" t="s">
        <v>60</v>
      </c>
    </row>
    <row r="346" spans="2:9">
      <c r="B346">
        <v>110801001</v>
      </c>
      <c r="C346" t="str">
        <f t="shared" ref="C346:C409" si="17">CONCATENATE(F346,E346,G346,E346,I346)</f>
        <v>CA - Piutang Lain-Lain Pihak Berelasi - PT 1 Inti Dot Com</v>
      </c>
      <c r="E346" s="744" t="s">
        <v>60</v>
      </c>
      <c r="F346" t="s">
        <v>61</v>
      </c>
      <c r="G346" t="s">
        <v>321</v>
      </c>
      <c r="I346" t="s">
        <v>113</v>
      </c>
    </row>
    <row r="347" spans="2:9">
      <c r="B347">
        <v>110801002</v>
      </c>
      <c r="C347" t="str">
        <f t="shared" si="17"/>
        <v>CA - Piutang Lain-Lain Pihak Berelasi - PT Abdi Anugerah Persada (AAP)</v>
      </c>
      <c r="E347" s="744" t="s">
        <v>60</v>
      </c>
      <c r="F347" t="s">
        <v>61</v>
      </c>
      <c r="G347" t="s">
        <v>321</v>
      </c>
      <c r="I347" t="s">
        <v>114</v>
      </c>
    </row>
    <row r="348" spans="2:9">
      <c r="B348">
        <v>110801003</v>
      </c>
      <c r="C348" t="str">
        <f t="shared" si="17"/>
        <v>CA - Piutang Lain-Lain Pihak Berelasi - PT Agapindo Inti Raya</v>
      </c>
      <c r="E348" s="744" t="s">
        <v>60</v>
      </c>
      <c r="F348" t="s">
        <v>61</v>
      </c>
      <c r="G348" t="s">
        <v>321</v>
      </c>
      <c r="I348" t="s">
        <v>115</v>
      </c>
    </row>
    <row r="349" spans="2:9">
      <c r="B349">
        <v>110801004</v>
      </c>
      <c r="C349" t="str">
        <f t="shared" si="17"/>
        <v>CA - Piutang Lain-Lain Pihak Berelasi - PT Agapindo Kasih Abadi (AKA)</v>
      </c>
      <c r="E349" s="744" t="s">
        <v>60</v>
      </c>
      <c r="F349" t="s">
        <v>61</v>
      </c>
      <c r="G349" t="s">
        <v>321</v>
      </c>
      <c r="I349" t="s">
        <v>116</v>
      </c>
    </row>
    <row r="350" spans="2:9">
      <c r="B350">
        <v>110801005</v>
      </c>
      <c r="C350" t="str">
        <f t="shared" si="17"/>
        <v>CA - Piutang Lain-Lain Pihak Berelasi - PT Alfa Omega Digital (AOD-1)</v>
      </c>
      <c r="E350" s="744" t="s">
        <v>60</v>
      </c>
      <c r="F350" t="s">
        <v>61</v>
      </c>
      <c r="G350" t="s">
        <v>321</v>
      </c>
      <c r="I350" t="s">
        <v>117</v>
      </c>
    </row>
    <row r="351" spans="2:9">
      <c r="B351">
        <v>110801006</v>
      </c>
      <c r="C351" t="str">
        <f t="shared" si="17"/>
        <v>CA - Piutang Lain-Lain Pihak Berelasi - PT Alfa Omega Digitalindo (AOD-2)</v>
      </c>
      <c r="E351" s="744" t="s">
        <v>60</v>
      </c>
      <c r="F351" t="s">
        <v>61</v>
      </c>
      <c r="G351" t="s">
        <v>321</v>
      </c>
      <c r="I351" t="s">
        <v>118</v>
      </c>
    </row>
    <row r="352" spans="2:9">
      <c r="B352">
        <v>110801007</v>
      </c>
      <c r="C352" t="str">
        <f t="shared" si="17"/>
        <v>CA - Piutang Lain-Lain Pihak Berelasi - PT Alphanovation Digital Teknindo (Pawoon)</v>
      </c>
      <c r="E352" s="744" t="s">
        <v>60</v>
      </c>
      <c r="F352" t="s">
        <v>61</v>
      </c>
      <c r="G352" t="s">
        <v>321</v>
      </c>
      <c r="I352" t="s">
        <v>119</v>
      </c>
    </row>
    <row r="353" spans="2:9">
      <c r="B353">
        <v>110801008</v>
      </c>
      <c r="C353" t="str">
        <f t="shared" si="17"/>
        <v>CA - Piutang Lain-Lain Pihak Berelasi - PT Antares Global Teknologi (AGT)</v>
      </c>
      <c r="E353" s="744" t="s">
        <v>60</v>
      </c>
      <c r="F353" t="s">
        <v>61</v>
      </c>
      <c r="G353" t="s">
        <v>321</v>
      </c>
      <c r="I353" t="s">
        <v>120</v>
      </c>
    </row>
    <row r="354" spans="2:9">
      <c r="B354">
        <v>110801009</v>
      </c>
      <c r="C354" t="str">
        <f t="shared" si="17"/>
        <v>CA - Piutang Lain-Lain Pihak Berelasi - PT Anugerah Inti Karisma (AIK)</v>
      </c>
      <c r="E354" s="744" t="s">
        <v>60</v>
      </c>
      <c r="F354" t="s">
        <v>61</v>
      </c>
      <c r="G354" t="s">
        <v>321</v>
      </c>
      <c r="I354" t="s">
        <v>121</v>
      </c>
    </row>
    <row r="355" spans="2:9">
      <c r="B355">
        <v>110801010</v>
      </c>
      <c r="C355" t="str">
        <f t="shared" si="17"/>
        <v>CA - Piutang Lain-Lain Pihak Berelasi - PT Soteria Wicaksana Investama (SWI)</v>
      </c>
      <c r="E355" s="744" t="s">
        <v>60</v>
      </c>
      <c r="F355" t="s">
        <v>61</v>
      </c>
      <c r="G355" t="s">
        <v>321</v>
      </c>
      <c r="I355" t="s">
        <v>122</v>
      </c>
    </row>
    <row r="356" spans="2:9">
      <c r="B356">
        <v>110801011</v>
      </c>
      <c r="C356" t="str">
        <f t="shared" si="17"/>
        <v>CA - Piutang Lain-Lain Pihak Berelasi - PT Anugerah Kopi Digital (AKD)</v>
      </c>
      <c r="E356" s="744" t="s">
        <v>60</v>
      </c>
      <c r="F356" t="s">
        <v>61</v>
      </c>
      <c r="G356" t="s">
        <v>321</v>
      </c>
      <c r="I356" t="s">
        <v>123</v>
      </c>
    </row>
    <row r="357" spans="2:9">
      <c r="B357">
        <v>110801012</v>
      </c>
      <c r="C357" t="str">
        <f t="shared" si="17"/>
        <v>CA - Piutang Lain-Lain Pihak Berelasi - PT Anugerah Serta Sentosa (ASS1)</v>
      </c>
      <c r="E357" s="744" t="s">
        <v>60</v>
      </c>
      <c r="F357" t="s">
        <v>61</v>
      </c>
      <c r="G357" t="s">
        <v>321</v>
      </c>
      <c r="I357" t="s">
        <v>124</v>
      </c>
    </row>
    <row r="358" spans="2:9">
      <c r="B358">
        <v>110801013</v>
      </c>
      <c r="C358" t="str">
        <f t="shared" si="17"/>
        <v>CA - Piutang Lain-Lain Pihak Berelasi - PT Anugerah Teknologi Mandiri (ATM)</v>
      </c>
      <c r="E358" s="744" t="s">
        <v>60</v>
      </c>
      <c r="F358" t="s">
        <v>61</v>
      </c>
      <c r="G358" t="s">
        <v>321</v>
      </c>
      <c r="I358" t="s">
        <v>125</v>
      </c>
    </row>
    <row r="359" spans="2:9">
      <c r="B359">
        <v>110801014</v>
      </c>
      <c r="C359" t="str">
        <f t="shared" si="17"/>
        <v>CA - Piutang Lain-Lain Pihak Berelasi - PT Anugerah Wicaksana Digital (AWD)</v>
      </c>
      <c r="E359" s="744" t="s">
        <v>60</v>
      </c>
      <c r="F359" t="s">
        <v>61</v>
      </c>
      <c r="G359" t="s">
        <v>321</v>
      </c>
      <c r="I359" t="s">
        <v>126</v>
      </c>
    </row>
    <row r="360" spans="2:9">
      <c r="B360">
        <v>110801015</v>
      </c>
      <c r="C360" t="str">
        <f t="shared" si="17"/>
        <v>CA - Piutang Lain-Lain Pihak Berelasi - PT Argo Pandu Digital (APD)</v>
      </c>
      <c r="E360" s="744" t="s">
        <v>60</v>
      </c>
      <c r="F360" t="s">
        <v>61</v>
      </c>
      <c r="G360" t="s">
        <v>321</v>
      </c>
      <c r="I360" t="s">
        <v>127</v>
      </c>
    </row>
    <row r="361" spans="2:9">
      <c r="B361">
        <v>110801016</v>
      </c>
      <c r="C361" t="str">
        <f t="shared" si="17"/>
        <v>CA - Piutang Lain-Lain Pihak Berelasi - PT Berkah Karunia Kreasi (BKK)</v>
      </c>
      <c r="E361" s="744" t="s">
        <v>60</v>
      </c>
      <c r="F361" t="s">
        <v>61</v>
      </c>
      <c r="G361" t="s">
        <v>321</v>
      </c>
      <c r="I361" t="s">
        <v>128</v>
      </c>
    </row>
    <row r="362" spans="2:9">
      <c r="B362">
        <v>110801017</v>
      </c>
      <c r="C362" t="str">
        <f t="shared" si="17"/>
        <v>CA - Piutang Lain-Lain Pihak Berelasi - PT Berkah Omega Sukses (BOS)</v>
      </c>
      <c r="E362" s="744" t="s">
        <v>60</v>
      </c>
      <c r="F362" t="s">
        <v>61</v>
      </c>
      <c r="G362" t="s">
        <v>321</v>
      </c>
      <c r="I362" t="s">
        <v>129</v>
      </c>
    </row>
    <row r="363" spans="2:9">
      <c r="B363">
        <v>110801018</v>
      </c>
      <c r="C363" t="str">
        <f t="shared" si="17"/>
        <v>CA - Piutang Lain-Lain Pihak Berelasi - PT Berkah Otentik Sejahtera (BOS)</v>
      </c>
      <c r="E363" s="744" t="s">
        <v>60</v>
      </c>
      <c r="F363" t="s">
        <v>61</v>
      </c>
      <c r="G363" t="s">
        <v>321</v>
      </c>
      <c r="I363" t="s">
        <v>130</v>
      </c>
    </row>
    <row r="364" spans="2:9">
      <c r="B364">
        <v>110801019</v>
      </c>
      <c r="C364" t="str">
        <f t="shared" si="17"/>
        <v>CA - Piutang Lain-Lain Pihak Berelasi - PT Berkah Teknologi Selaras (BTS)</v>
      </c>
      <c r="E364" s="744" t="s">
        <v>60</v>
      </c>
      <c r="F364" t="s">
        <v>61</v>
      </c>
      <c r="G364" t="s">
        <v>321</v>
      </c>
      <c r="I364" t="s">
        <v>131</v>
      </c>
    </row>
    <row r="365" spans="2:9">
      <c r="B365">
        <v>110801020</v>
      </c>
      <c r="C365" t="str">
        <f t="shared" si="17"/>
        <v>CA - Piutang Lain-Lain Pihak Berelasi - PT Berkah Teknologi Semesta (BTS)</v>
      </c>
      <c r="E365" s="744" t="s">
        <v>60</v>
      </c>
      <c r="F365" t="s">
        <v>61</v>
      </c>
      <c r="G365" t="s">
        <v>321</v>
      </c>
      <c r="I365" t="s">
        <v>132</v>
      </c>
    </row>
    <row r="366" spans="2:9">
      <c r="B366">
        <v>110801021</v>
      </c>
      <c r="C366" t="str">
        <f t="shared" si="17"/>
        <v>CA - Piutang Lain-Lain Pihak Berelasi - PT Berkah Trijaya Indonesia (BTI)</v>
      </c>
      <c r="E366" s="744" t="s">
        <v>60</v>
      </c>
      <c r="F366" t="s">
        <v>61</v>
      </c>
      <c r="G366" t="s">
        <v>321</v>
      </c>
      <c r="I366" t="s">
        <v>133</v>
      </c>
    </row>
    <row r="367" spans="2:9">
      <c r="B367">
        <v>110801022</v>
      </c>
      <c r="C367" t="str">
        <f t="shared" si="17"/>
        <v>CA - Piutang Lain-Lain Pihak Berelasi - PT Bersama Omega Sejahtera (BOS)</v>
      </c>
      <c r="E367" s="744" t="s">
        <v>60</v>
      </c>
      <c r="F367" t="s">
        <v>61</v>
      </c>
      <c r="G367" t="s">
        <v>321</v>
      </c>
      <c r="I367" t="s">
        <v>134</v>
      </c>
    </row>
    <row r="368" spans="2:9">
      <c r="B368">
        <v>110801023</v>
      </c>
      <c r="C368" t="str">
        <f t="shared" si="17"/>
        <v>CA - Piutang Lain-Lain Pihak Berelasi - PT Bilik Sinergi Indonesia (BSI)</v>
      </c>
      <c r="E368" s="744" t="s">
        <v>60</v>
      </c>
      <c r="F368" t="s">
        <v>61</v>
      </c>
      <c r="G368" t="s">
        <v>321</v>
      </c>
      <c r="I368" t="s">
        <v>135</v>
      </c>
    </row>
    <row r="369" spans="2:9">
      <c r="B369">
        <v>110801024</v>
      </c>
      <c r="C369" t="str">
        <f t="shared" si="17"/>
        <v>CA - Piutang Lain-Lain Pihak Berelasi - PT Buana Agya Cipta (BAC)</v>
      </c>
      <c r="E369" s="744" t="s">
        <v>60</v>
      </c>
      <c r="F369" t="s">
        <v>61</v>
      </c>
      <c r="G369" t="s">
        <v>321</v>
      </c>
      <c r="I369" t="s">
        <v>136</v>
      </c>
    </row>
    <row r="370" spans="2:9">
      <c r="B370">
        <v>110801025</v>
      </c>
      <c r="C370" t="str">
        <f t="shared" si="17"/>
        <v>CA - Piutang Lain-Lain Pihak Berelasi - PT Cakra Ultima Sejahtera (CUS)</v>
      </c>
      <c r="E370" s="744" t="s">
        <v>60</v>
      </c>
      <c r="F370" t="s">
        <v>61</v>
      </c>
      <c r="G370" t="s">
        <v>321</v>
      </c>
      <c r="I370" t="s">
        <v>137</v>
      </c>
    </row>
    <row r="371" spans="2:9">
      <c r="B371">
        <v>110801026</v>
      </c>
      <c r="C371" t="str">
        <f t="shared" si="17"/>
        <v>CA - Piutang Lain-Lain Pihak Berelasi - PT Chat Bot Nusantara (CBN)</v>
      </c>
      <c r="E371" s="744" t="s">
        <v>60</v>
      </c>
      <c r="F371" t="s">
        <v>61</v>
      </c>
      <c r="G371" t="s">
        <v>321</v>
      </c>
      <c r="I371" t="s">
        <v>138</v>
      </c>
    </row>
    <row r="372" spans="2:9">
      <c r="B372">
        <v>110801027</v>
      </c>
      <c r="C372" t="str">
        <f t="shared" si="17"/>
        <v>CA - Piutang Lain-Lain Pihak Berelasi - PT Cyrus Solusi Indonesia (CSI)</v>
      </c>
      <c r="E372" s="744" t="s">
        <v>60</v>
      </c>
      <c r="F372" t="s">
        <v>61</v>
      </c>
      <c r="G372" t="s">
        <v>321</v>
      </c>
      <c r="I372" t="s">
        <v>139</v>
      </c>
    </row>
    <row r="373" spans="2:9">
      <c r="B373">
        <v>110801028</v>
      </c>
      <c r="C373" t="str">
        <f t="shared" si="17"/>
        <v>CA - Piutang Lain-Lain Pihak Berelasi - PT Dam Korporindo Digital (DKD)</v>
      </c>
      <c r="E373" s="744" t="s">
        <v>60</v>
      </c>
      <c r="F373" t="s">
        <v>61</v>
      </c>
      <c r="G373" t="s">
        <v>321</v>
      </c>
      <c r="I373" t="s">
        <v>140</v>
      </c>
    </row>
    <row r="374" spans="2:9">
      <c r="B374">
        <v>110801029</v>
      </c>
      <c r="C374" t="str">
        <f t="shared" si="17"/>
        <v>CA - Piutang Lain-Lain Pihak Berelasi - PT Dapur Kita Indonesia (DKI)</v>
      </c>
      <c r="E374" s="744" t="s">
        <v>60</v>
      </c>
      <c r="F374" t="s">
        <v>61</v>
      </c>
      <c r="G374" t="s">
        <v>321</v>
      </c>
      <c r="I374" t="s">
        <v>141</v>
      </c>
    </row>
    <row r="375" spans="2:9">
      <c r="B375">
        <v>110801030</v>
      </c>
      <c r="C375" t="str">
        <f t="shared" si="17"/>
        <v>CA - Piutang Lain-Lain Pihak Berelasi - PT Dapur Kloud Digital (DKD)</v>
      </c>
      <c r="E375" s="744" t="s">
        <v>60</v>
      </c>
      <c r="F375" t="s">
        <v>61</v>
      </c>
      <c r="G375" t="s">
        <v>321</v>
      </c>
      <c r="I375" t="s">
        <v>142</v>
      </c>
    </row>
    <row r="376" spans="2:9">
      <c r="B376">
        <v>110801031</v>
      </c>
      <c r="C376" t="str">
        <f t="shared" si="17"/>
        <v>CA - Piutang Lain-Lain Pihak Berelasi - PT Dekodr Solusi Digital Indonesia (DSDI)</v>
      </c>
      <c r="E376" s="744" t="s">
        <v>60</v>
      </c>
      <c r="F376" t="s">
        <v>61</v>
      </c>
      <c r="G376" t="s">
        <v>321</v>
      </c>
      <c r="I376" t="s">
        <v>143</v>
      </c>
    </row>
    <row r="377" spans="2:9">
      <c r="B377">
        <v>110801032</v>
      </c>
      <c r="C377" t="str">
        <f t="shared" si="17"/>
        <v>CA - Piutang Lain-Lain Pihak Berelasi - PT Digital Berkah Indonesia (DBI)</v>
      </c>
      <c r="E377" s="744" t="s">
        <v>60</v>
      </c>
      <c r="F377" t="s">
        <v>61</v>
      </c>
      <c r="G377" t="s">
        <v>321</v>
      </c>
      <c r="I377" t="s">
        <v>144</v>
      </c>
    </row>
    <row r="378" spans="2:9">
      <c r="B378">
        <v>110801033</v>
      </c>
      <c r="C378" t="str">
        <f t="shared" si="17"/>
        <v>CA - Piutang Lain-Lain Pihak Berelasi - PT Digital Consumer Engagement (DCE)</v>
      </c>
      <c r="E378" s="744" t="s">
        <v>60</v>
      </c>
      <c r="F378" t="s">
        <v>61</v>
      </c>
      <c r="G378" t="s">
        <v>321</v>
      </c>
      <c r="I378" t="s">
        <v>145</v>
      </c>
    </row>
    <row r="379" spans="2:9">
      <c r="B379">
        <v>110801034</v>
      </c>
      <c r="C379" t="str">
        <f t="shared" si="17"/>
        <v>CA - Piutang Lain-Lain Pihak Berelasi - PT Digital Maksima Karisma (DMK)</v>
      </c>
      <c r="E379" s="744" t="s">
        <v>60</v>
      </c>
      <c r="F379" t="s">
        <v>61</v>
      </c>
      <c r="G379" t="s">
        <v>321</v>
      </c>
      <c r="I379" t="s">
        <v>146</v>
      </c>
    </row>
    <row r="380" spans="2:9">
      <c r="B380">
        <v>110801035</v>
      </c>
      <c r="C380" t="str">
        <f t="shared" si="17"/>
        <v>CA - Piutang Lain-Lain Pihak Berelasi - PT Digital Maxima Indonesia (DMI)</v>
      </c>
      <c r="E380" s="744" t="s">
        <v>60</v>
      </c>
      <c r="F380" t="s">
        <v>61</v>
      </c>
      <c r="G380" t="s">
        <v>321</v>
      </c>
      <c r="I380" t="s">
        <v>147</v>
      </c>
    </row>
    <row r="381" spans="2:9">
      <c r="B381">
        <v>110801036</v>
      </c>
      <c r="C381" t="str">
        <f t="shared" si="17"/>
        <v>CA - Piutang Lain-Lain Pihak Berelasi - PT Digital Mediatama Maxima Tbk (DMMX)</v>
      </c>
      <c r="E381" s="744" t="s">
        <v>60</v>
      </c>
      <c r="F381" t="s">
        <v>61</v>
      </c>
      <c r="G381" t="s">
        <v>321</v>
      </c>
      <c r="I381" t="s">
        <v>148</v>
      </c>
    </row>
    <row r="382" spans="2:9">
      <c r="B382">
        <v>110801037</v>
      </c>
      <c r="C382" t="str">
        <f t="shared" si="17"/>
        <v>CA - Piutang Lain-Lain Pihak Berelasi - PT Disa Citra Digital (DCD)</v>
      </c>
      <c r="E382" s="744" t="s">
        <v>60</v>
      </c>
      <c r="F382" t="s">
        <v>61</v>
      </c>
      <c r="G382" t="s">
        <v>321</v>
      </c>
      <c r="I382" t="s">
        <v>149</v>
      </c>
    </row>
    <row r="383" spans="2:9">
      <c r="B383">
        <v>110801038</v>
      </c>
      <c r="C383" t="str">
        <f t="shared" si="17"/>
        <v>CA - Piutang Lain-Lain Pihak Berelasi - PT Disa Citra Mandiri (DCM)</v>
      </c>
      <c r="E383" s="744" t="s">
        <v>60</v>
      </c>
      <c r="F383" t="s">
        <v>61</v>
      </c>
      <c r="G383" t="s">
        <v>321</v>
      </c>
      <c r="I383" t="s">
        <v>150</v>
      </c>
    </row>
    <row r="384" spans="2:9">
      <c r="B384">
        <v>110801039</v>
      </c>
      <c r="C384" t="str">
        <f t="shared" si="17"/>
        <v>CA - Piutang Lain-Lain Pihak Berelasi - PT Distribusi Emitama Anugerah (DEA)</v>
      </c>
      <c r="E384" s="744" t="s">
        <v>60</v>
      </c>
      <c r="F384" t="s">
        <v>61</v>
      </c>
      <c r="G384" t="s">
        <v>321</v>
      </c>
      <c r="I384" t="s">
        <v>151</v>
      </c>
    </row>
    <row r="385" spans="2:9">
      <c r="B385">
        <v>110801040</v>
      </c>
      <c r="C385" t="str">
        <f t="shared" si="17"/>
        <v>CA - Piutang Lain-Lain Pihak Berelasi - PT Distribusi Voucher Nusantara Tbk (DIVA)</v>
      </c>
      <c r="E385" s="744" t="s">
        <v>60</v>
      </c>
      <c r="F385" t="s">
        <v>61</v>
      </c>
      <c r="G385" t="s">
        <v>321</v>
      </c>
      <c r="I385" t="s">
        <v>152</v>
      </c>
    </row>
    <row r="386" spans="2:9">
      <c r="B386">
        <v>110801041</v>
      </c>
      <c r="C386" t="str">
        <f t="shared" si="17"/>
        <v>CA - Piutang Lain-Lain Pihak Berelasi - PT Emirindo Dinamika Pratama (EDP)</v>
      </c>
      <c r="E386" s="744" t="s">
        <v>60</v>
      </c>
      <c r="F386" t="s">
        <v>61</v>
      </c>
      <c r="G386" t="s">
        <v>321</v>
      </c>
      <c r="I386" t="s">
        <v>153</v>
      </c>
    </row>
    <row r="387" spans="2:9">
      <c r="B387">
        <v>110801042</v>
      </c>
      <c r="C387" t="str">
        <f t="shared" si="17"/>
        <v>CA - Piutang Lain-Lain Pihak Berelasi - PT Emitama Wahana Mandiri (EWM)</v>
      </c>
      <c r="E387" s="744" t="s">
        <v>60</v>
      </c>
      <c r="F387" t="s">
        <v>61</v>
      </c>
      <c r="G387" t="s">
        <v>321</v>
      </c>
      <c r="I387" t="s">
        <v>154</v>
      </c>
    </row>
    <row r="388" spans="2:9">
      <c r="B388">
        <v>110801043</v>
      </c>
      <c r="C388" t="str">
        <f t="shared" si="17"/>
        <v>CA - Piutang Lain-Lain Pihak Berelasi - PT Foodia Indonesia Digital (FID)</v>
      </c>
      <c r="E388" s="744" t="s">
        <v>60</v>
      </c>
      <c r="F388" t="s">
        <v>61</v>
      </c>
      <c r="G388" t="s">
        <v>321</v>
      </c>
      <c r="I388" t="s">
        <v>155</v>
      </c>
    </row>
    <row r="389" spans="2:9">
      <c r="B389">
        <v>110801044</v>
      </c>
      <c r="C389" t="str">
        <f t="shared" si="17"/>
        <v>CA - Piutang Lain-Lain Pihak Berelasi - PT Gowes Teknologi Indonesia (GTI1)</v>
      </c>
      <c r="E389" s="744" t="s">
        <v>60</v>
      </c>
      <c r="F389" t="s">
        <v>61</v>
      </c>
      <c r="G389" t="s">
        <v>321</v>
      </c>
      <c r="I389" t="s">
        <v>156</v>
      </c>
    </row>
    <row r="390" spans="2:9">
      <c r="B390">
        <v>110801045</v>
      </c>
      <c r="C390" t="str">
        <f t="shared" si="17"/>
        <v>CA - Piutang Lain-Lain Pihak Berelasi - PT Gowithmi Teknologi Indonesia (GTI2)</v>
      </c>
      <c r="E390" s="744" t="s">
        <v>60</v>
      </c>
      <c r="F390" t="s">
        <v>61</v>
      </c>
      <c r="G390" t="s">
        <v>321</v>
      </c>
      <c r="I390" t="s">
        <v>157</v>
      </c>
    </row>
    <row r="391" spans="2:9">
      <c r="B391">
        <v>110801046</v>
      </c>
      <c r="C391" t="str">
        <f t="shared" si="17"/>
        <v>CA - Piutang Lain-Lain Pihak Berelasi - PT Green Sinergy Indonesia (GSI)</v>
      </c>
      <c r="E391" s="744" t="s">
        <v>60</v>
      </c>
      <c r="F391" t="s">
        <v>61</v>
      </c>
      <c r="G391" t="s">
        <v>321</v>
      </c>
      <c r="I391" t="s">
        <v>158</v>
      </c>
    </row>
    <row r="392" spans="2:9">
      <c r="B392">
        <v>110801047</v>
      </c>
      <c r="C392" t="str">
        <f t="shared" si="17"/>
        <v>CA - Piutang Lain-Lain Pihak Berelasi - PT Harapan Inti Selaras (HIS)</v>
      </c>
      <c r="E392" s="744" t="s">
        <v>60</v>
      </c>
      <c r="F392" t="s">
        <v>61</v>
      </c>
      <c r="G392" t="s">
        <v>321</v>
      </c>
      <c r="I392" t="s">
        <v>159</v>
      </c>
    </row>
    <row r="393" spans="2:9">
      <c r="B393">
        <v>110801048</v>
      </c>
      <c r="C393" t="str">
        <f t="shared" si="17"/>
        <v>CA - Piutang Lain-Lain Pihak Berelasi - PT Hikmat Sukses Sejahtera (HSS)</v>
      </c>
      <c r="E393" s="744" t="s">
        <v>60</v>
      </c>
      <c r="F393" t="s">
        <v>61</v>
      </c>
      <c r="G393" t="s">
        <v>321</v>
      </c>
      <c r="I393" t="s">
        <v>160</v>
      </c>
    </row>
    <row r="394" spans="2:9">
      <c r="B394">
        <v>110801049</v>
      </c>
      <c r="C394" t="str">
        <f t="shared" si="17"/>
        <v>CA - Piutang Lain-Lain Pihak Berelasi - PT Inova Duapuluh Duapuluh</v>
      </c>
      <c r="E394" s="744" t="s">
        <v>60</v>
      </c>
      <c r="F394" t="s">
        <v>61</v>
      </c>
      <c r="G394" t="s">
        <v>321</v>
      </c>
      <c r="I394" t="s">
        <v>161</v>
      </c>
    </row>
    <row r="395" spans="2:9">
      <c r="B395">
        <v>110801050</v>
      </c>
      <c r="C395" t="str">
        <f t="shared" si="17"/>
        <v>CA - Piutang Lain-Lain Pihak Berelasi - PT Inspira Citra Asia (ICA)</v>
      </c>
      <c r="E395" s="744" t="s">
        <v>60</v>
      </c>
      <c r="F395" t="s">
        <v>61</v>
      </c>
      <c r="G395" t="s">
        <v>321</v>
      </c>
      <c r="I395" t="s">
        <v>162</v>
      </c>
    </row>
    <row r="396" spans="2:9">
      <c r="B396">
        <v>110801051</v>
      </c>
      <c r="C396" t="str">
        <f t="shared" si="17"/>
        <v>CA - Piutang Lain-Lain Pihak Berelasi - PT Internet Omega Teknologi (IOT)</v>
      </c>
      <c r="E396" s="744" t="s">
        <v>60</v>
      </c>
      <c r="F396" t="s">
        <v>61</v>
      </c>
      <c r="G396" t="s">
        <v>321</v>
      </c>
      <c r="I396" t="s">
        <v>163</v>
      </c>
    </row>
    <row r="397" spans="2:9">
      <c r="B397">
        <v>110801052</v>
      </c>
      <c r="C397" t="str">
        <f t="shared" si="17"/>
        <v>CA - Piutang Lain-Lain Pihak Berelasi - PT Jedidiah Inti Anugerah (JIA)</v>
      </c>
      <c r="E397" s="744" t="s">
        <v>60</v>
      </c>
      <c r="F397" t="s">
        <v>61</v>
      </c>
      <c r="G397" t="s">
        <v>321</v>
      </c>
      <c r="I397" t="s">
        <v>164</v>
      </c>
    </row>
    <row r="398" spans="2:9">
      <c r="B398">
        <v>110801053</v>
      </c>
      <c r="C398" t="str">
        <f t="shared" si="17"/>
        <v>CA - Piutang Lain-Lain Pihak Berelasi - PT Jubileum Musisi Indonesia (JMI)</v>
      </c>
      <c r="E398" s="744" t="s">
        <v>60</v>
      </c>
      <c r="F398" t="s">
        <v>61</v>
      </c>
      <c r="G398" t="s">
        <v>321</v>
      </c>
      <c r="I398" t="s">
        <v>165</v>
      </c>
    </row>
    <row r="399" spans="2:9">
      <c r="B399">
        <v>110801054</v>
      </c>
      <c r="C399" t="str">
        <f t="shared" si="17"/>
        <v>CA - Piutang Lain-Lain Pihak Berelasi - PT Jurnal Digital Indonesia (JDI)</v>
      </c>
      <c r="E399" s="744" t="s">
        <v>60</v>
      </c>
      <c r="F399" t="s">
        <v>61</v>
      </c>
      <c r="G399" t="s">
        <v>321</v>
      </c>
      <c r="I399" t="s">
        <v>166</v>
      </c>
    </row>
    <row r="400" spans="2:9">
      <c r="B400">
        <v>110801055</v>
      </c>
      <c r="C400" t="str">
        <f t="shared" si="17"/>
        <v>CA - Piutang Lain-Lain Pihak Berelasi - PT Kasih Anugerah Kharisma (KAK)</v>
      </c>
      <c r="E400" s="744" t="s">
        <v>60</v>
      </c>
      <c r="F400" t="s">
        <v>61</v>
      </c>
      <c r="G400" t="s">
        <v>321</v>
      </c>
      <c r="I400" t="s">
        <v>167</v>
      </c>
    </row>
    <row r="401" spans="2:9">
      <c r="B401">
        <v>110801056</v>
      </c>
      <c r="C401" t="str">
        <f t="shared" si="17"/>
        <v>CA - Piutang Lain-Lain Pihak Berelasi - PT Kavita Dana Asia (KDA)</v>
      </c>
      <c r="E401" s="744" t="s">
        <v>60</v>
      </c>
      <c r="F401" t="s">
        <v>61</v>
      </c>
      <c r="G401" t="s">
        <v>321</v>
      </c>
      <c r="I401" t="s">
        <v>168</v>
      </c>
    </row>
    <row r="402" spans="2:9">
      <c r="B402">
        <v>110801057</v>
      </c>
      <c r="C402" t="str">
        <f t="shared" si="17"/>
        <v>CA - Piutang Lain-Lain Pihak Berelasi - PT Kejora Digital Investama (KDI)</v>
      </c>
      <c r="E402" s="744" t="s">
        <v>60</v>
      </c>
      <c r="F402" t="s">
        <v>61</v>
      </c>
      <c r="G402" t="s">
        <v>321</v>
      </c>
      <c r="I402" t="s">
        <v>169</v>
      </c>
    </row>
    <row r="403" spans="2:9">
      <c r="B403">
        <v>110801058</v>
      </c>
      <c r="C403" t="str">
        <f t="shared" si="17"/>
        <v>CA - Piutang Lain-Lain Pihak Berelasi - PT Krenpay Digital Indonesia (KDI)</v>
      </c>
      <c r="E403" s="744" t="s">
        <v>60</v>
      </c>
      <c r="F403" t="s">
        <v>61</v>
      </c>
      <c r="G403" t="s">
        <v>321</v>
      </c>
      <c r="I403" t="s">
        <v>170</v>
      </c>
    </row>
    <row r="404" spans="2:9">
      <c r="B404">
        <v>110801059</v>
      </c>
      <c r="C404" t="str">
        <f t="shared" si="17"/>
        <v>CA - Piutang Lain-Lain Pihak Berelasi - PT Kubox Teknologi Indonesia (KTI)</v>
      </c>
      <c r="E404" s="744" t="s">
        <v>60</v>
      </c>
      <c r="F404" t="s">
        <v>61</v>
      </c>
      <c r="G404" t="s">
        <v>321</v>
      </c>
      <c r="I404" t="s">
        <v>171</v>
      </c>
    </row>
    <row r="405" spans="2:9">
      <c r="B405">
        <v>110801060</v>
      </c>
      <c r="C405" t="str">
        <f t="shared" si="17"/>
        <v>CA - Piutang Lain-Lain Pihak Berelasi - PT Kuwais Berkah Indonesia (KBI)</v>
      </c>
      <c r="E405" s="744" t="s">
        <v>60</v>
      </c>
      <c r="F405" t="s">
        <v>61</v>
      </c>
      <c r="G405" t="s">
        <v>321</v>
      </c>
      <c r="I405" t="s">
        <v>172</v>
      </c>
    </row>
    <row r="406" spans="2:9">
      <c r="B406">
        <v>110801061</v>
      </c>
      <c r="C406" t="str">
        <f t="shared" si="17"/>
        <v>CA - Piutang Lain-Lain Pihak Berelasi - PT Kwartet Boga Anugerah (KBA)</v>
      </c>
      <c r="E406" s="744" t="s">
        <v>60</v>
      </c>
      <c r="F406" t="s">
        <v>61</v>
      </c>
      <c r="G406" t="s">
        <v>321</v>
      </c>
      <c r="I406" t="s">
        <v>173</v>
      </c>
    </row>
    <row r="407" spans="2:9">
      <c r="B407">
        <v>110801062</v>
      </c>
      <c r="C407" t="str">
        <f t="shared" si="17"/>
        <v>CA - Piutang Lain-Lain Pihak Berelasi - PT Lautan Inovasi Teknologi (LIT)</v>
      </c>
      <c r="E407" s="744" t="s">
        <v>60</v>
      </c>
      <c r="F407" t="s">
        <v>61</v>
      </c>
      <c r="G407" t="s">
        <v>321</v>
      </c>
      <c r="I407" t="s">
        <v>174</v>
      </c>
    </row>
    <row r="408" spans="2:9">
      <c r="B408">
        <v>110801063</v>
      </c>
      <c r="C408" t="str">
        <f t="shared" si="17"/>
        <v>CA - Piutang Lain-Lain Pihak Berelasi - PT Lentera Ekosistem Digital (LED)</v>
      </c>
      <c r="E408" s="744" t="s">
        <v>60</v>
      </c>
      <c r="F408" t="s">
        <v>61</v>
      </c>
      <c r="G408" t="s">
        <v>321</v>
      </c>
      <c r="I408" t="s">
        <v>175</v>
      </c>
    </row>
    <row r="409" spans="2:9">
      <c r="B409">
        <v>110801064</v>
      </c>
      <c r="C409" t="str">
        <f t="shared" si="17"/>
        <v>CA - Piutang Lain-Lain Pihak Berelasi - PT Logitek Digital Nusantara (LDN/DTN)</v>
      </c>
      <c r="E409" s="744" t="s">
        <v>60</v>
      </c>
      <c r="F409" t="s">
        <v>61</v>
      </c>
      <c r="G409" t="s">
        <v>321</v>
      </c>
      <c r="I409" t="s">
        <v>176</v>
      </c>
    </row>
    <row r="410" spans="2:9">
      <c r="B410">
        <v>110801065</v>
      </c>
      <c r="C410" t="str">
        <f t="shared" ref="C410:C473" si="18">CONCATENATE(F410,E410,G410,E410,I410)</f>
        <v>CA - Piutang Lain-Lain Pihak Berelasi - PT M Cash Integrasi Tbk (MCAS)</v>
      </c>
      <c r="E410" s="744" t="s">
        <v>60</v>
      </c>
      <c r="F410" t="s">
        <v>61</v>
      </c>
      <c r="G410" t="s">
        <v>321</v>
      </c>
      <c r="I410" t="s">
        <v>177</v>
      </c>
    </row>
    <row r="411" spans="2:9">
      <c r="B411">
        <v>110801066</v>
      </c>
      <c r="C411" t="str">
        <f t="shared" si="18"/>
        <v>CA - Piutang Lain-Lain Pihak Berelasi - PT Digital Maksima Karunia</v>
      </c>
      <c r="E411" s="744" t="s">
        <v>60</v>
      </c>
      <c r="F411" t="s">
        <v>61</v>
      </c>
      <c r="G411" t="s">
        <v>321</v>
      </c>
      <c r="I411" t="s">
        <v>178</v>
      </c>
    </row>
    <row r="412" spans="2:9">
      <c r="B412">
        <v>110801067</v>
      </c>
      <c r="C412" t="str">
        <f t="shared" si="18"/>
        <v>CA - Piutang Lain-Lain Pihak Berelasi - PT M Cash Ritel Indonesia (MRI)</v>
      </c>
      <c r="E412" s="744" t="s">
        <v>60</v>
      </c>
      <c r="F412" t="s">
        <v>61</v>
      </c>
      <c r="G412" t="s">
        <v>321</v>
      </c>
      <c r="I412" t="s">
        <v>179</v>
      </c>
    </row>
    <row r="413" spans="2:9">
      <c r="B413">
        <v>110801068</v>
      </c>
      <c r="C413" t="str">
        <f t="shared" si="18"/>
        <v>CA - Piutang Lain-Lain Pihak Berelasi - PT M Cash Telefast Indonesia (MTI)</v>
      </c>
      <c r="E413" s="744" t="s">
        <v>60</v>
      </c>
      <c r="F413" t="s">
        <v>61</v>
      </c>
      <c r="G413" t="s">
        <v>321</v>
      </c>
      <c r="I413" t="s">
        <v>180</v>
      </c>
    </row>
    <row r="414" spans="2:9">
      <c r="B414">
        <v>110801069</v>
      </c>
      <c r="C414" t="str">
        <f t="shared" si="18"/>
        <v>CA - Piutang Lain-Lain Pihak Berelasi - PT Matra Sinema Asia (MSA)</v>
      </c>
      <c r="E414" s="744" t="s">
        <v>60</v>
      </c>
      <c r="F414" t="s">
        <v>61</v>
      </c>
      <c r="G414" t="s">
        <v>321</v>
      </c>
      <c r="I414" t="s">
        <v>181</v>
      </c>
    </row>
    <row r="415" spans="2:9">
      <c r="B415">
        <v>110801070</v>
      </c>
      <c r="C415" t="str">
        <f t="shared" si="18"/>
        <v>CA - Piutang Lain-Lain Pihak Berelasi - PT MCash Untuk Indonesia (MUI)</v>
      </c>
      <c r="E415" s="744" t="s">
        <v>60</v>
      </c>
      <c r="F415" t="s">
        <v>61</v>
      </c>
      <c r="G415" t="s">
        <v>321</v>
      </c>
      <c r="I415" t="s">
        <v>182</v>
      </c>
    </row>
    <row r="416" spans="2:9">
      <c r="B416">
        <v>110801071</v>
      </c>
      <c r="C416" t="str">
        <f t="shared" si="18"/>
        <v>CA - Piutang Lain-Lain Pihak Berelasi - PT Media Karya Nusantara (MKN2)</v>
      </c>
      <c r="E416" s="744" t="s">
        <v>60</v>
      </c>
      <c r="F416" t="s">
        <v>61</v>
      </c>
      <c r="G416" t="s">
        <v>321</v>
      </c>
      <c r="I416" t="s">
        <v>183</v>
      </c>
    </row>
    <row r="417" spans="2:9">
      <c r="B417">
        <v>110801072</v>
      </c>
      <c r="C417" t="str">
        <f t="shared" si="18"/>
        <v>CA - Piutang Lain-Lain Pihak Berelasi - PT Meisys Technology</v>
      </c>
      <c r="E417" s="744" t="s">
        <v>60</v>
      </c>
      <c r="F417" t="s">
        <v>61</v>
      </c>
      <c r="G417" t="s">
        <v>321</v>
      </c>
      <c r="I417" t="s">
        <v>184</v>
      </c>
    </row>
    <row r="418" spans="2:9">
      <c r="B418">
        <v>110801073</v>
      </c>
      <c r="C418" t="str">
        <f t="shared" si="18"/>
        <v>CA - Piutang Lain-Lain Pihak Berelasi - PT Mitra Anugerah Setia Kawan (MASK)</v>
      </c>
      <c r="E418" s="744" t="s">
        <v>60</v>
      </c>
      <c r="F418" t="s">
        <v>61</v>
      </c>
      <c r="G418" t="s">
        <v>321</v>
      </c>
      <c r="I418" t="s">
        <v>185</v>
      </c>
    </row>
    <row r="419" spans="2:9">
      <c r="B419">
        <v>110801074</v>
      </c>
      <c r="C419" t="str">
        <f t="shared" si="18"/>
        <v>CA - Piutang Lain-Lain Pihak Berelasi - PT Mitra Artha Teknologi (MAT)</v>
      </c>
      <c r="E419" s="744" t="s">
        <v>60</v>
      </c>
      <c r="F419" t="s">
        <v>61</v>
      </c>
      <c r="G419" t="s">
        <v>321</v>
      </c>
      <c r="I419" t="s">
        <v>186</v>
      </c>
    </row>
    <row r="420" spans="2:9">
      <c r="B420">
        <v>110801075</v>
      </c>
      <c r="C420" t="str">
        <f t="shared" si="18"/>
        <v>CA - Piutang Lain-Lain Pihak Berelasi - PT Mitra Cipta Teknologi (MCT)</v>
      </c>
      <c r="E420" s="744" t="s">
        <v>60</v>
      </c>
      <c r="F420" t="s">
        <v>61</v>
      </c>
      <c r="G420" t="s">
        <v>321</v>
      </c>
      <c r="I420" t="s">
        <v>187</v>
      </c>
    </row>
    <row r="421" spans="2:9">
      <c r="B421">
        <v>110801076</v>
      </c>
      <c r="C421" t="str">
        <f t="shared" si="18"/>
        <v>CA - Piutang Lain-Lain Pihak Berelasi - PT Mitra Citra Anugerah (MCA)</v>
      </c>
      <c r="E421" s="744" t="s">
        <v>60</v>
      </c>
      <c r="F421" t="s">
        <v>61</v>
      </c>
      <c r="G421" t="s">
        <v>321</v>
      </c>
      <c r="I421" t="s">
        <v>188</v>
      </c>
    </row>
    <row r="422" spans="2:9">
      <c r="B422">
        <v>110801077</v>
      </c>
      <c r="C422" t="str">
        <f t="shared" si="18"/>
        <v>CA - Piutang Lain-Lain Pihak Berelasi - PT Mitra Karunia Nusantara (MKN)</v>
      </c>
      <c r="E422" s="744" t="s">
        <v>60</v>
      </c>
      <c r="F422" t="s">
        <v>61</v>
      </c>
      <c r="G422" t="s">
        <v>321</v>
      </c>
      <c r="I422" t="s">
        <v>189</v>
      </c>
    </row>
    <row r="423" spans="2:9">
      <c r="B423">
        <v>110801078</v>
      </c>
      <c r="C423" t="str">
        <f t="shared" si="18"/>
        <v>CA - Piutang Lain-Lain Pihak Berelasi - PT Mitra Kharisma Nusantara (MKN3)</v>
      </c>
      <c r="E423" s="744" t="s">
        <v>60</v>
      </c>
      <c r="F423" t="s">
        <v>61</v>
      </c>
      <c r="G423" t="s">
        <v>321</v>
      </c>
      <c r="I423" t="s">
        <v>190</v>
      </c>
    </row>
    <row r="424" spans="2:9">
      <c r="B424">
        <v>110801079</v>
      </c>
      <c r="C424" t="str">
        <f t="shared" si="18"/>
        <v>CA - Piutang Lain-Lain Pihak Berelasi - PT Mitra Proteksi Mandiri (MPM)</v>
      </c>
      <c r="E424" s="744" t="s">
        <v>60</v>
      </c>
      <c r="F424" t="s">
        <v>61</v>
      </c>
      <c r="G424" t="s">
        <v>321</v>
      </c>
      <c r="I424" t="s">
        <v>191</v>
      </c>
    </row>
    <row r="425" spans="2:9">
      <c r="B425">
        <v>110801080</v>
      </c>
      <c r="C425" t="str">
        <f t="shared" si="18"/>
        <v>CA - Piutang Lain-Lain Pihak Berelasi - PT Mitra Wicaksana Hopindo (MWH)</v>
      </c>
      <c r="E425" s="744" t="s">
        <v>60</v>
      </c>
      <c r="F425" t="s">
        <v>61</v>
      </c>
      <c r="G425" t="s">
        <v>321</v>
      </c>
      <c r="I425" t="s">
        <v>192</v>
      </c>
    </row>
    <row r="426" spans="2:9">
      <c r="B426">
        <v>110801081</v>
      </c>
      <c r="C426" t="str">
        <f t="shared" si="18"/>
        <v>CA - Piutang Lain-Lain Pihak Berelasi - PT MKopi Digital Indonesia (MKDI)</v>
      </c>
      <c r="E426" s="744" t="s">
        <v>60</v>
      </c>
      <c r="F426" t="s">
        <v>61</v>
      </c>
      <c r="G426" t="s">
        <v>321</v>
      </c>
      <c r="I426" t="s">
        <v>193</v>
      </c>
    </row>
    <row r="427" spans="2:9">
      <c r="B427">
        <v>110801082</v>
      </c>
      <c r="C427" t="str">
        <f t="shared" si="18"/>
        <v>CA - Piutang Lain-Lain Pihak Berelasi - PT Monetix Digital Indonesia (MDI)</v>
      </c>
      <c r="E427" s="744" t="s">
        <v>60</v>
      </c>
      <c r="F427" t="s">
        <v>61</v>
      </c>
      <c r="G427" t="s">
        <v>321</v>
      </c>
      <c r="I427" t="s">
        <v>194</v>
      </c>
    </row>
    <row r="428" spans="2:9">
      <c r="B428">
        <v>110801083</v>
      </c>
      <c r="C428" t="str">
        <f t="shared" si="18"/>
        <v>CA - Piutang Lain-Lain Pihak Berelasi - PT Muldidaya Dinamika (MDD)</v>
      </c>
      <c r="E428" s="744" t="s">
        <v>60</v>
      </c>
      <c r="F428" t="s">
        <v>61</v>
      </c>
      <c r="G428" t="s">
        <v>321</v>
      </c>
      <c r="I428" t="s">
        <v>195</v>
      </c>
    </row>
    <row r="429" spans="2:9">
      <c r="B429">
        <v>110801084</v>
      </c>
      <c r="C429" t="str">
        <f t="shared" si="18"/>
        <v>CA - Piutang Lain-Lain Pihak Berelasi - PT Natrindo Fajar Cemerlang (NFC)</v>
      </c>
      <c r="E429" s="744" t="s">
        <v>60</v>
      </c>
      <c r="F429" t="s">
        <v>61</v>
      </c>
      <c r="G429" t="s">
        <v>321</v>
      </c>
      <c r="I429" t="s">
        <v>196</v>
      </c>
    </row>
    <row r="430" spans="2:9">
      <c r="B430">
        <v>110801085</v>
      </c>
      <c r="C430" t="str">
        <f t="shared" si="18"/>
        <v>CA - Piutang Lain-Lain Pihak Berelasi - PT NFC Indonesia Tbk (NFCX)</v>
      </c>
      <c r="E430" s="744" t="s">
        <v>60</v>
      </c>
      <c r="F430" t="s">
        <v>61</v>
      </c>
      <c r="G430" t="s">
        <v>321</v>
      </c>
      <c r="I430" t="s">
        <v>197</v>
      </c>
    </row>
    <row r="431" spans="2:9">
      <c r="B431">
        <v>110801086</v>
      </c>
      <c r="C431" t="str">
        <f t="shared" si="18"/>
        <v>CA - Piutang Lain-Lain Pihak Berelasi - PT NFCX Media Teknologi (NMT)</v>
      </c>
      <c r="E431" s="744" t="s">
        <v>60</v>
      </c>
      <c r="F431" t="s">
        <v>61</v>
      </c>
      <c r="G431" t="s">
        <v>321</v>
      </c>
      <c r="I431" t="s">
        <v>198</v>
      </c>
    </row>
    <row r="432" spans="2:9">
      <c r="B432">
        <v>110801087</v>
      </c>
      <c r="C432" t="str">
        <f t="shared" si="18"/>
        <v>CA - Piutang Lain-Lain Pihak Berelasi - PT Nusantara Inti Karunia (NIK)</v>
      </c>
      <c r="E432" s="744" t="s">
        <v>60</v>
      </c>
      <c r="F432" t="s">
        <v>61</v>
      </c>
      <c r="G432" t="s">
        <v>321</v>
      </c>
      <c r="I432" t="s">
        <v>199</v>
      </c>
    </row>
    <row r="433" spans="2:9">
      <c r="B433">
        <v>110801088</v>
      </c>
      <c r="C433" t="str">
        <f t="shared" si="18"/>
        <v>CA - Piutang Lain-Lain Pihak Berelasi - PT Nusantara Semesta Mandiri (NSM)</v>
      </c>
      <c r="E433" s="744" t="s">
        <v>60</v>
      </c>
      <c r="F433" t="s">
        <v>61</v>
      </c>
      <c r="G433" t="s">
        <v>321</v>
      </c>
      <c r="I433" t="s">
        <v>200</v>
      </c>
    </row>
    <row r="434" spans="2:9">
      <c r="B434">
        <v>110801089</v>
      </c>
      <c r="C434" t="str">
        <f t="shared" si="18"/>
        <v>CA - Piutang Lain-Lain Pihak Berelasi - PT Nusantara Xchange Indonesia (NXI)</v>
      </c>
      <c r="E434" s="744" t="s">
        <v>60</v>
      </c>
      <c r="F434" t="s">
        <v>61</v>
      </c>
      <c r="G434" t="s">
        <v>321</v>
      </c>
      <c r="I434" t="s">
        <v>201</v>
      </c>
    </row>
    <row r="435" spans="2:9">
      <c r="B435">
        <v>110801090</v>
      </c>
      <c r="C435" t="str">
        <f t="shared" si="18"/>
        <v>CA - Piutang Lain-Lain Pihak Berelasi - PT Omega Kreasi Bersama (OKB)</v>
      </c>
      <c r="E435" s="744" t="s">
        <v>60</v>
      </c>
      <c r="F435" t="s">
        <v>61</v>
      </c>
      <c r="G435" t="s">
        <v>321</v>
      </c>
      <c r="I435" t="s">
        <v>202</v>
      </c>
    </row>
    <row r="436" spans="2:9">
      <c r="B436">
        <v>110801091</v>
      </c>
      <c r="C436" t="str">
        <f t="shared" si="18"/>
        <v>CA - Piutang Lain-Lain Pihak Berelasi - PT Oona Media Indonesia (OMI)</v>
      </c>
      <c r="E436" s="744" t="s">
        <v>60</v>
      </c>
      <c r="F436" t="s">
        <v>61</v>
      </c>
      <c r="G436" t="s">
        <v>321</v>
      </c>
      <c r="I436" t="s">
        <v>203</v>
      </c>
    </row>
    <row r="437" spans="2:9">
      <c r="B437">
        <v>110801092</v>
      </c>
      <c r="C437" t="str">
        <f t="shared" si="18"/>
        <v>CA - Piutang Lain-Lain Pihak Berelasi - PT Qerja Manfaat Bangsa (QMB)</v>
      </c>
      <c r="E437" s="744" t="s">
        <v>60</v>
      </c>
      <c r="F437" t="s">
        <v>61</v>
      </c>
      <c r="G437" t="s">
        <v>321</v>
      </c>
      <c r="I437" t="s">
        <v>204</v>
      </c>
    </row>
    <row r="438" spans="2:9">
      <c r="B438">
        <v>110801093</v>
      </c>
      <c r="C438" t="str">
        <f t="shared" si="18"/>
        <v>CA - Piutang Lain-Lain Pihak Berelasi - PT Rahmat Inti Kreasi (RIK)</v>
      </c>
      <c r="E438" s="744" t="s">
        <v>60</v>
      </c>
      <c r="F438" t="s">
        <v>61</v>
      </c>
      <c r="G438" t="s">
        <v>321</v>
      </c>
      <c r="I438" t="s">
        <v>205</v>
      </c>
    </row>
    <row r="439" spans="2:9">
      <c r="B439">
        <v>110801094</v>
      </c>
      <c r="C439" t="str">
        <f t="shared" si="18"/>
        <v>CA - Piutang Lain-Lain Pihak Berelasi - PT Red Bean Sukses Indonesia (RBSI)</v>
      </c>
      <c r="E439" s="744" t="s">
        <v>60</v>
      </c>
      <c r="F439" t="s">
        <v>61</v>
      </c>
      <c r="G439" t="s">
        <v>321</v>
      </c>
      <c r="I439" t="s">
        <v>206</v>
      </c>
    </row>
    <row r="440" spans="2:9">
      <c r="B440">
        <v>110801095</v>
      </c>
      <c r="C440" t="str">
        <f t="shared" si="18"/>
        <v>CA - Piutang Lain-Lain Pihak Berelasi - PT Riset Kecerdasan Buatan (RKB)</v>
      </c>
      <c r="E440" s="744" t="s">
        <v>60</v>
      </c>
      <c r="F440" t="s">
        <v>61</v>
      </c>
      <c r="G440" t="s">
        <v>321</v>
      </c>
      <c r="I440" t="s">
        <v>207</v>
      </c>
    </row>
    <row r="441" spans="2:9">
      <c r="B441">
        <v>110801096</v>
      </c>
      <c r="C441" t="str">
        <f t="shared" si="18"/>
        <v>CA - Piutang Lain-Lain Pihak Berelasi - PT Ritel Cerdas Indonesia (RCI)</v>
      </c>
      <c r="E441" s="744" t="s">
        <v>60</v>
      </c>
      <c r="F441" t="s">
        <v>61</v>
      </c>
      <c r="G441" t="s">
        <v>321</v>
      </c>
      <c r="I441" t="s">
        <v>208</v>
      </c>
    </row>
    <row r="442" spans="2:9">
      <c r="B442">
        <v>110801097</v>
      </c>
      <c r="C442" t="str">
        <f t="shared" si="18"/>
        <v>CA - Piutang Lain-Lain Pihak Berelasi - PT Sahabat Abadi Tunas Indonesia (SATI)</v>
      </c>
      <c r="E442" s="744" t="s">
        <v>60</v>
      </c>
      <c r="F442" t="s">
        <v>61</v>
      </c>
      <c r="G442" t="s">
        <v>321</v>
      </c>
      <c r="I442" t="s">
        <v>209</v>
      </c>
    </row>
    <row r="443" spans="2:9">
      <c r="B443">
        <v>110801098</v>
      </c>
      <c r="C443" t="str">
        <f t="shared" si="18"/>
        <v>CA - Piutang Lain-Lain Pihak Berelasi - PT Sarana Rahmat Lestari (SRL)</v>
      </c>
      <c r="E443" s="744" t="s">
        <v>60</v>
      </c>
      <c r="F443" t="s">
        <v>61</v>
      </c>
      <c r="G443" t="s">
        <v>321</v>
      </c>
      <c r="I443" t="s">
        <v>210</v>
      </c>
    </row>
    <row r="444" spans="2:9">
      <c r="B444">
        <v>110801099</v>
      </c>
      <c r="C444" t="str">
        <f t="shared" si="18"/>
        <v>CA - Piutang Lain-Lain Pihak Berelasi - PT Sejahtera Eka Boga </v>
      </c>
      <c r="E444" s="744" t="s">
        <v>60</v>
      </c>
      <c r="F444" t="s">
        <v>61</v>
      </c>
      <c r="G444" t="s">
        <v>321</v>
      </c>
      <c r="I444" t="s">
        <v>211</v>
      </c>
    </row>
    <row r="445" spans="2:9">
      <c r="B445">
        <v>110801100</v>
      </c>
      <c r="C445" t="str">
        <f t="shared" si="18"/>
        <v>CA - Piutang Lain-Lain Pihak Berelasi - PT Sejahtera Eka Mandiri Investama (SEMI)</v>
      </c>
      <c r="E445" s="744" t="s">
        <v>60</v>
      </c>
      <c r="F445" t="s">
        <v>61</v>
      </c>
      <c r="G445" t="s">
        <v>321</v>
      </c>
      <c r="I445" t="s">
        <v>212</v>
      </c>
    </row>
    <row r="446" spans="2:9">
      <c r="B446">
        <v>110801101</v>
      </c>
      <c r="C446" t="str">
        <f t="shared" si="18"/>
        <v>CA - Piutang Lain-Lain Pihak Berelasi - PT Seni Teknologi Sejahtera  (STS)</v>
      </c>
      <c r="E446" s="744" t="s">
        <v>60</v>
      </c>
      <c r="F446" t="s">
        <v>61</v>
      </c>
      <c r="G446" t="s">
        <v>321</v>
      </c>
      <c r="I446" t="s">
        <v>213</v>
      </c>
    </row>
    <row r="447" spans="2:9">
      <c r="B447">
        <v>110801102</v>
      </c>
      <c r="C447" t="str">
        <f t="shared" si="18"/>
        <v>CA - Piutang Lain-Lain Pihak Berelasi - PT Sentra Anugerah Lestari (SAL)</v>
      </c>
      <c r="E447" s="744" t="s">
        <v>60</v>
      </c>
      <c r="F447" t="s">
        <v>61</v>
      </c>
      <c r="G447" t="s">
        <v>321</v>
      </c>
      <c r="I447" t="s">
        <v>214</v>
      </c>
    </row>
    <row r="448" spans="2:9">
      <c r="B448">
        <v>110801103</v>
      </c>
      <c r="C448" t="str">
        <f t="shared" si="18"/>
        <v>CA - Piutang Lain-Lain Pihak Berelasi - PT Sentra Rejeki Lestari (SRL)</v>
      </c>
      <c r="E448" s="744" t="s">
        <v>60</v>
      </c>
      <c r="F448" t="s">
        <v>61</v>
      </c>
      <c r="G448" t="s">
        <v>321</v>
      </c>
      <c r="I448" t="s">
        <v>215</v>
      </c>
    </row>
    <row r="449" spans="2:9">
      <c r="B449">
        <v>110801104</v>
      </c>
      <c r="C449" t="str">
        <f t="shared" si="18"/>
        <v>CA - Piutang Lain-Lain Pihak Berelasi - PT Sentra Wicaksana Anugerah (SWA)</v>
      </c>
      <c r="E449" s="744" t="s">
        <v>60</v>
      </c>
      <c r="F449" t="s">
        <v>61</v>
      </c>
      <c r="G449" t="s">
        <v>321</v>
      </c>
      <c r="I449" t="s">
        <v>216</v>
      </c>
    </row>
    <row r="450" spans="2:9">
      <c r="B450">
        <v>110801105</v>
      </c>
      <c r="C450" t="str">
        <f t="shared" si="18"/>
        <v>CA - Piutang Lain-Lain Pihak Berelasi - PT Sentral Dapur Pangan (SDP)</v>
      </c>
      <c r="E450" s="744" t="s">
        <v>60</v>
      </c>
      <c r="F450" t="s">
        <v>61</v>
      </c>
      <c r="G450" t="s">
        <v>321</v>
      </c>
      <c r="I450" t="s">
        <v>217</v>
      </c>
    </row>
    <row r="451" spans="2:9">
      <c r="B451">
        <v>110801106</v>
      </c>
      <c r="C451" t="str">
        <f t="shared" si="18"/>
        <v>CA - Piutang Lain-Lain Pihak Berelasi - PT Sistem Mikroelektronik Cerdas (SMC)</v>
      </c>
      <c r="E451" s="744" t="s">
        <v>60</v>
      </c>
      <c r="F451" t="s">
        <v>61</v>
      </c>
      <c r="G451" t="s">
        <v>321</v>
      </c>
      <c r="I451" t="s">
        <v>218</v>
      </c>
    </row>
    <row r="452" spans="2:9">
      <c r="B452">
        <v>110801107</v>
      </c>
      <c r="C452" t="str">
        <f t="shared" si="18"/>
        <v>CA - Piutang Lain-Lain Pihak Berelasi - PT Solusi Proteksi Mandiri (SPM)</v>
      </c>
      <c r="E452" s="744" t="s">
        <v>60</v>
      </c>
      <c r="F452" t="s">
        <v>61</v>
      </c>
      <c r="G452" t="s">
        <v>321</v>
      </c>
      <c r="I452" t="s">
        <v>219</v>
      </c>
    </row>
    <row r="453" spans="2:9">
      <c r="B453">
        <v>110801108</v>
      </c>
      <c r="C453" t="str">
        <f t="shared" si="18"/>
        <v>CA - Piutang Lain-Lain Pihak Berelasi - PT Surprise Indonesia (SI)</v>
      </c>
      <c r="E453" s="744" t="s">
        <v>60</v>
      </c>
      <c r="F453" t="s">
        <v>61</v>
      </c>
      <c r="G453" t="s">
        <v>321</v>
      </c>
      <c r="I453" t="s">
        <v>220</v>
      </c>
    </row>
    <row r="454" spans="2:9">
      <c r="B454">
        <v>110801109</v>
      </c>
      <c r="C454" t="str">
        <f t="shared" si="18"/>
        <v>CA - Piutang Lain-Lain Pihak Berelasi - PT Surya Teknologi Perkasa (STP)</v>
      </c>
      <c r="E454" s="744" t="s">
        <v>60</v>
      </c>
      <c r="F454" t="s">
        <v>61</v>
      </c>
      <c r="G454" t="s">
        <v>321</v>
      </c>
      <c r="I454" t="s">
        <v>221</v>
      </c>
    </row>
    <row r="455" spans="2:9">
      <c r="B455">
        <v>110801110</v>
      </c>
      <c r="C455" t="str">
        <f t="shared" si="18"/>
        <v>CA - Piutang Lain-Lain Pihak Berelasi - PT Swap Energi Indonesia (SEI)</v>
      </c>
      <c r="E455" s="744" t="s">
        <v>60</v>
      </c>
      <c r="F455" t="s">
        <v>61</v>
      </c>
      <c r="G455" t="s">
        <v>321</v>
      </c>
      <c r="I455" t="s">
        <v>222</v>
      </c>
    </row>
    <row r="456" spans="2:9">
      <c r="B456">
        <v>110801111</v>
      </c>
      <c r="C456" t="str">
        <f t="shared" si="18"/>
        <v>CA - Piutang Lain-Lain Pihak Berelasi - PT Telefast Indonesia Tbk (TFAS)</v>
      </c>
      <c r="E456" s="744" t="s">
        <v>60</v>
      </c>
      <c r="F456" t="s">
        <v>61</v>
      </c>
      <c r="G456" t="s">
        <v>321</v>
      </c>
      <c r="I456" t="s">
        <v>223</v>
      </c>
    </row>
    <row r="457" spans="2:9">
      <c r="B457">
        <v>110801112</v>
      </c>
      <c r="C457" t="str">
        <f t="shared" si="18"/>
        <v>CA - Piutang Lain-Lain Pihak Berelasi - PT Telefast Investama Indonesia (TII)</v>
      </c>
      <c r="E457" s="744" t="s">
        <v>60</v>
      </c>
      <c r="F457" t="s">
        <v>61</v>
      </c>
      <c r="G457" t="s">
        <v>321</v>
      </c>
      <c r="I457" t="s">
        <v>224</v>
      </c>
    </row>
    <row r="458" spans="2:9">
      <c r="B458">
        <v>110801113</v>
      </c>
      <c r="C458" t="str">
        <f t="shared" si="18"/>
        <v>CA - Piutang Lain-Lain Pihak Berelasi - PT Voucher Express Internasional (VEI)</v>
      </c>
      <c r="E458" s="744" t="s">
        <v>60</v>
      </c>
      <c r="F458" t="s">
        <v>61</v>
      </c>
      <c r="G458" t="s">
        <v>321</v>
      </c>
      <c r="I458" t="s">
        <v>225</v>
      </c>
    </row>
    <row r="459" spans="2:9">
      <c r="B459">
        <v>110801114</v>
      </c>
      <c r="C459" t="str">
        <f t="shared" si="18"/>
        <v>CA - Piutang Lain-Lain Pihak Berelasi - PT Wicaksana Anugerah Indonesia (WAI)</v>
      </c>
      <c r="E459" s="744" t="s">
        <v>60</v>
      </c>
      <c r="F459" t="s">
        <v>61</v>
      </c>
      <c r="G459" t="s">
        <v>321</v>
      </c>
      <c r="I459" t="s">
        <v>226</v>
      </c>
    </row>
    <row r="460" spans="2:9">
      <c r="B460">
        <v>110801115</v>
      </c>
      <c r="C460" t="str">
        <f t="shared" si="18"/>
        <v>CA - Piutang Lain-Lain Pihak Berelasi - PT Wicaksana Anugerah Nusantara (WAN)</v>
      </c>
      <c r="E460" s="744" t="s">
        <v>60</v>
      </c>
      <c r="F460" t="s">
        <v>61</v>
      </c>
      <c r="G460" t="s">
        <v>321</v>
      </c>
      <c r="I460" t="s">
        <v>227</v>
      </c>
    </row>
    <row r="461" spans="2:9">
      <c r="B461">
        <v>110801116</v>
      </c>
      <c r="C461" t="str">
        <f t="shared" si="18"/>
        <v>CA - Piutang Lain-Lain Pihak Berelasi - PT Wicaksana Anugerah Solusindo (WAS)</v>
      </c>
      <c r="E461" s="744" t="s">
        <v>60</v>
      </c>
      <c r="F461" t="s">
        <v>61</v>
      </c>
      <c r="G461" t="s">
        <v>321</v>
      </c>
      <c r="I461" t="s">
        <v>228</v>
      </c>
    </row>
    <row r="462" spans="2:9">
      <c r="B462">
        <v>110801117</v>
      </c>
      <c r="C462" t="str">
        <f t="shared" si="18"/>
        <v>CA - Piutang Lain-Lain Pihak Berelasi - PT Agapindo Sejahtera Sukses (ASS2)</v>
      </c>
      <c r="E462" s="744" t="s">
        <v>60</v>
      </c>
      <c r="F462" t="s">
        <v>61</v>
      </c>
      <c r="G462" t="s">
        <v>321</v>
      </c>
      <c r="I462" t="s">
        <v>229</v>
      </c>
    </row>
    <row r="463" spans="2:9">
      <c r="B463">
        <v>110801118</v>
      </c>
      <c r="C463" t="str">
        <f t="shared" si="18"/>
        <v>CA - Piutang Lain-Lain Pihak Berelasi - PT Bumilangit Digital Mediatama (BLDX)</v>
      </c>
      <c r="E463" s="744" t="s">
        <v>60</v>
      </c>
      <c r="F463" t="s">
        <v>61</v>
      </c>
      <c r="G463" t="s">
        <v>321</v>
      </c>
      <c r="I463" t="s">
        <v>230</v>
      </c>
    </row>
    <row r="464" spans="2:9">
      <c r="B464">
        <v>110801119</v>
      </c>
      <c r="C464" t="str">
        <f t="shared" si="18"/>
        <v>CA - Piutang Lain-Lain Pihak Berelasi - PT DMMX Media Maxima</v>
      </c>
      <c r="E464" s="744" t="s">
        <v>60</v>
      </c>
      <c r="F464" t="s">
        <v>61</v>
      </c>
      <c r="G464" t="s">
        <v>321</v>
      </c>
      <c r="I464" t="s">
        <v>231</v>
      </c>
    </row>
    <row r="465" spans="2:9">
      <c r="B465">
        <v>110801120</v>
      </c>
      <c r="C465" t="str">
        <f t="shared" si="18"/>
        <v>CA - Piutang Lain-Lain Pihak Berelasi - PT Mega Harapan Mulia (MHM)</v>
      </c>
      <c r="E465" s="744" t="s">
        <v>60</v>
      </c>
      <c r="F465" t="s">
        <v>61</v>
      </c>
      <c r="G465" t="s">
        <v>321</v>
      </c>
      <c r="I465" t="s">
        <v>232</v>
      </c>
    </row>
    <row r="466" spans="2:9">
      <c r="B466">
        <v>110801121</v>
      </c>
      <c r="C466" t="str">
        <f t="shared" si="18"/>
        <v>CA - Piutang Lain-Lain Pihak Berelasi - PT Code Development Indonesia</v>
      </c>
      <c r="E466" s="744" t="s">
        <v>60</v>
      </c>
      <c r="F466" t="s">
        <v>61</v>
      </c>
      <c r="G466" t="s">
        <v>321</v>
      </c>
      <c r="I466" t="s">
        <v>233</v>
      </c>
    </row>
    <row r="467" spans="2:9">
      <c r="B467">
        <v>110801122</v>
      </c>
      <c r="C467" t="str">
        <f t="shared" si="18"/>
        <v>CA - Piutang Lain-Lain Pihak Berelasi - PT Niji Games Studio (NGS)</v>
      </c>
      <c r="E467" s="744" t="s">
        <v>60</v>
      </c>
      <c r="F467" t="s">
        <v>61</v>
      </c>
      <c r="G467" t="s">
        <v>321</v>
      </c>
      <c r="I467" t="s">
        <v>234</v>
      </c>
    </row>
    <row r="468" spans="2:9">
      <c r="B468">
        <v>110801123</v>
      </c>
      <c r="C468" t="str">
        <f t="shared" si="18"/>
        <v>CA - Piutang Lain-Lain Pihak Berelasi - PT Indonesian Cloud (IC)</v>
      </c>
      <c r="E468" s="744" t="s">
        <v>60</v>
      </c>
      <c r="F468" t="s">
        <v>61</v>
      </c>
      <c r="G468" t="s">
        <v>321</v>
      </c>
      <c r="I468" t="s">
        <v>235</v>
      </c>
    </row>
    <row r="469" spans="2:9">
      <c r="B469">
        <v>110801124</v>
      </c>
      <c r="C469" t="str">
        <f t="shared" si="18"/>
        <v>CA - Piutang Lain-Lain Pihak Berelasi - PT Dans Multi Pro (DMP)</v>
      </c>
      <c r="E469" s="744" t="s">
        <v>60</v>
      </c>
      <c r="F469" t="s">
        <v>61</v>
      </c>
      <c r="G469" t="s">
        <v>321</v>
      </c>
      <c r="I469" t="s">
        <v>236</v>
      </c>
    </row>
    <row r="470" spans="2:9">
      <c r="B470">
        <v>110801125</v>
      </c>
      <c r="C470" t="str">
        <f t="shared" si="18"/>
        <v>CA - Piutang Lain-Lain Pihak Berelasi - PT Cipta Urban Darsana (CUD)</v>
      </c>
      <c r="E470" s="744" t="s">
        <v>60</v>
      </c>
      <c r="F470" t="s">
        <v>61</v>
      </c>
      <c r="G470" t="s">
        <v>321</v>
      </c>
      <c r="I470" t="s">
        <v>237</v>
      </c>
    </row>
    <row r="471" spans="2:9">
      <c r="B471">
        <v>110801126</v>
      </c>
      <c r="C471" t="str">
        <f t="shared" si="18"/>
        <v>CA - Piutang Lain-Lain Pihak Berelasi - PT Dwi Danamitra Kavita (DDK)</v>
      </c>
      <c r="E471" s="744" t="s">
        <v>60</v>
      </c>
      <c r="F471" t="s">
        <v>61</v>
      </c>
      <c r="G471" t="s">
        <v>321</v>
      </c>
      <c r="I471" t="s">
        <v>238</v>
      </c>
    </row>
    <row r="472" spans="2:9">
      <c r="B472">
        <v>110801127</v>
      </c>
      <c r="C472" t="str">
        <f t="shared" si="18"/>
        <v>CA - Piutang Lain-Lain Pihak Berelasi - PT Artaka Anugerah Abadi (AAA)</v>
      </c>
      <c r="E472" s="744" t="s">
        <v>60</v>
      </c>
      <c r="F472" t="s">
        <v>61</v>
      </c>
      <c r="G472" t="s">
        <v>321</v>
      </c>
      <c r="I472" t="s">
        <v>239</v>
      </c>
    </row>
    <row r="473" spans="2:9">
      <c r="B473">
        <v>110801128</v>
      </c>
      <c r="C473" t="str">
        <f t="shared" si="18"/>
        <v>CA - Piutang Lain-Lain Pihak Berelasi - PT Clodeo Indonesia Jaya (CIJ)</v>
      </c>
      <c r="E473" s="744" t="s">
        <v>60</v>
      </c>
      <c r="F473" t="s">
        <v>61</v>
      </c>
      <c r="G473" t="s">
        <v>321</v>
      </c>
      <c r="I473" t="s">
        <v>240</v>
      </c>
    </row>
    <row r="474" spans="2:9">
      <c r="B474">
        <v>110801129</v>
      </c>
      <c r="C474" t="str">
        <f t="shared" ref="C474:C537" si="19">CONCATENATE(F474,E474,G474,E474,I474)</f>
        <v>CA - Piutang Lain-Lain Pihak Berelasi - PT Mandiri Terang Harapan (MTH)</v>
      </c>
      <c r="E474" s="744" t="s">
        <v>60</v>
      </c>
      <c r="F474" t="s">
        <v>61</v>
      </c>
      <c r="G474" t="s">
        <v>321</v>
      </c>
      <c r="I474" t="s">
        <v>241</v>
      </c>
    </row>
    <row r="475" spans="2:9">
      <c r="B475">
        <v>110801130</v>
      </c>
      <c r="C475" t="str">
        <f t="shared" si="19"/>
        <v>CA - Piutang Lain-Lain Pihak Berelasi - PT Aeronusa Inti raya (AIR)</v>
      </c>
      <c r="E475" s="744" t="s">
        <v>60</v>
      </c>
      <c r="F475" t="s">
        <v>61</v>
      </c>
      <c r="G475" t="s">
        <v>321</v>
      </c>
      <c r="I475" t="s">
        <v>242</v>
      </c>
    </row>
    <row r="476" spans="2:9">
      <c r="B476">
        <v>110801131</v>
      </c>
      <c r="C476" t="str">
        <f t="shared" si="19"/>
        <v>CA - Piutang Lain-Lain Pihak Berelasi - PT Solusi Wicaksana Teknologi (SWT)</v>
      </c>
      <c r="E476" s="744" t="s">
        <v>60</v>
      </c>
      <c r="F476" t="s">
        <v>61</v>
      </c>
      <c r="G476" t="s">
        <v>321</v>
      </c>
      <c r="I476" t="s">
        <v>243</v>
      </c>
    </row>
    <row r="477" spans="2:9">
      <c r="B477">
        <v>110801132</v>
      </c>
      <c r="C477" t="str">
        <f t="shared" si="19"/>
        <v>CA - Piutang Lain-Lain Pihak Berelasi - PT Mitra Pendanaan Mandiri (MPM)</v>
      </c>
      <c r="E477" s="744" t="s">
        <v>60</v>
      </c>
      <c r="F477" t="s">
        <v>61</v>
      </c>
      <c r="G477" t="s">
        <v>321</v>
      </c>
      <c r="I477" t="s">
        <v>244</v>
      </c>
    </row>
    <row r="478" spans="2:9">
      <c r="B478">
        <v>110801133</v>
      </c>
      <c r="C478" t="str">
        <f t="shared" si="19"/>
        <v>CA - Piutang Lain-Lain Pihak Berelasi - PT Ekosistem Rintisan Digital (ERD)</v>
      </c>
      <c r="E478" s="744" t="s">
        <v>60</v>
      </c>
      <c r="F478" t="s">
        <v>61</v>
      </c>
      <c r="G478" t="s">
        <v>321</v>
      </c>
      <c r="I478" t="s">
        <v>245</v>
      </c>
    </row>
    <row r="479" spans="2:9">
      <c r="B479">
        <v>110801134</v>
      </c>
      <c r="C479" t="str">
        <f t="shared" si="19"/>
        <v>CA - Piutang Lain-Lain Pihak Berelasi - PT Sumber Digital Terpadu (SDT)</v>
      </c>
      <c r="E479" s="744" t="s">
        <v>60</v>
      </c>
      <c r="F479" t="s">
        <v>61</v>
      </c>
      <c r="G479" t="s">
        <v>321</v>
      </c>
      <c r="I479" t="s">
        <v>246</v>
      </c>
    </row>
    <row r="480" spans="2:9">
      <c r="B480">
        <v>110801135</v>
      </c>
      <c r="C480" t="str">
        <f t="shared" si="19"/>
        <v>CA - Piutang Lain-Lain Pihak Berelasi - PT Elpis Anugerah Andalan (EAA)</v>
      </c>
      <c r="E480" s="744" t="s">
        <v>60</v>
      </c>
      <c r="F480" t="s">
        <v>61</v>
      </c>
      <c r="G480" t="s">
        <v>321</v>
      </c>
      <c r="I480" t="s">
        <v>247</v>
      </c>
    </row>
    <row r="481" spans="2:9">
      <c r="B481">
        <v>110801136</v>
      </c>
      <c r="C481" t="str">
        <f t="shared" si="19"/>
        <v>CA - Piutang Lain-Lain Pihak Berelasi - PT DMMX Grosir Digital (DGD)</v>
      </c>
      <c r="E481" s="744" t="s">
        <v>60</v>
      </c>
      <c r="F481" t="s">
        <v>61</v>
      </c>
      <c r="G481" t="s">
        <v>321</v>
      </c>
      <c r="I481" t="s">
        <v>248</v>
      </c>
    </row>
    <row r="482" spans="2:9">
      <c r="B482">
        <v>110801137</v>
      </c>
      <c r="C482" t="str">
        <f t="shared" si="19"/>
        <v>CA - Piutang Lain-Lain Pihak Berelasi - PT DMMX Rans Digital (DRD)</v>
      </c>
      <c r="E482" s="744" t="s">
        <v>60</v>
      </c>
      <c r="F482" t="s">
        <v>61</v>
      </c>
      <c r="G482" t="s">
        <v>321</v>
      </c>
      <c r="I482" t="s">
        <v>249</v>
      </c>
    </row>
    <row r="483" spans="2:9">
      <c r="B483">
        <v>110801138</v>
      </c>
      <c r="C483" t="str">
        <f t="shared" si="19"/>
        <v>CA - Piutang Lain-Lain Pihak Berelasi - PT Qerja Akademi Indonesia (QAI)</v>
      </c>
      <c r="E483" s="744" t="s">
        <v>60</v>
      </c>
      <c r="F483" t="s">
        <v>61</v>
      </c>
      <c r="G483" t="s">
        <v>321</v>
      </c>
      <c r="I483" t="s">
        <v>250</v>
      </c>
    </row>
    <row r="484" spans="2:9">
      <c r="B484">
        <v>110801139</v>
      </c>
      <c r="C484" t="str">
        <f t="shared" si="19"/>
        <v>CA - Piutang Lain-Lain Pihak Berelasi - PT Tfas Digital Indonesia (TDI)</v>
      </c>
      <c r="E484" s="744" t="s">
        <v>60</v>
      </c>
      <c r="F484" t="s">
        <v>61</v>
      </c>
      <c r="G484" t="s">
        <v>321</v>
      </c>
      <c r="I484" t="s">
        <v>251</v>
      </c>
    </row>
    <row r="485" spans="2:9">
      <c r="B485">
        <v>110801140</v>
      </c>
      <c r="C485" t="str">
        <f t="shared" si="19"/>
        <v>CA - Piutang Lain-Lain Pihak Berelasi - PT Gemilang Integra Fentura (GIF)</v>
      </c>
      <c r="E485" s="744" t="s">
        <v>60</v>
      </c>
      <c r="F485" t="s">
        <v>61</v>
      </c>
      <c r="G485" t="s">
        <v>321</v>
      </c>
      <c r="I485" t="s">
        <v>252</v>
      </c>
    </row>
    <row r="486" spans="2:9">
      <c r="B486">
        <v>110801141</v>
      </c>
      <c r="C486" t="str">
        <f t="shared" si="19"/>
        <v>CA - Piutang Lain-Lain Pihak Berelasi - PT Energi Selalu Baru (ESB)</v>
      </c>
      <c r="E486" s="744" t="s">
        <v>60</v>
      </c>
      <c r="F486" t="s">
        <v>61</v>
      </c>
      <c r="G486" t="s">
        <v>321</v>
      </c>
      <c r="I486" t="s">
        <v>253</v>
      </c>
    </row>
    <row r="487" spans="2:9">
      <c r="B487">
        <v>110801142</v>
      </c>
      <c r="C487" t="str">
        <f t="shared" si="19"/>
        <v>CA - Piutang Lain-Lain Pihak Berelasi - PT Solic Kreasi Baru (SKB)</v>
      </c>
      <c r="E487" s="744" t="s">
        <v>60</v>
      </c>
      <c r="F487" t="s">
        <v>61</v>
      </c>
      <c r="G487" t="s">
        <v>321</v>
      </c>
      <c r="I487" t="s">
        <v>254</v>
      </c>
    </row>
    <row r="488" spans="2:9">
      <c r="B488">
        <v>110801143</v>
      </c>
      <c r="C488" t="str">
        <f t="shared" si="19"/>
        <v>CA - Piutang Lain-Lain Pihak Berelasi - PT Gembala Rintisan Digital (GRD)</v>
      </c>
      <c r="E488" s="744" t="s">
        <v>60</v>
      </c>
      <c r="F488" t="s">
        <v>61</v>
      </c>
      <c r="G488" t="s">
        <v>321</v>
      </c>
      <c r="I488" t="s">
        <v>255</v>
      </c>
    </row>
    <row r="489" spans="2:9">
      <c r="B489">
        <v>110801144</v>
      </c>
      <c r="C489" t="str">
        <f t="shared" si="19"/>
        <v>CA - Piutang Lain-Lain Pihak Berelasi - PT Sentral Inti Anugerah (SIA1)</v>
      </c>
      <c r="E489" s="744" t="s">
        <v>60</v>
      </c>
      <c r="F489" t="s">
        <v>61</v>
      </c>
      <c r="G489" t="s">
        <v>321</v>
      </c>
      <c r="I489" t="s">
        <v>256</v>
      </c>
    </row>
    <row r="490" spans="2:9">
      <c r="B490">
        <v>110801145</v>
      </c>
      <c r="C490" t="str">
        <f t="shared" si="19"/>
        <v>CA - Piutang Lain-Lain Pihak Berelasi - PT Sarana Cipta Digital (SCD)</v>
      </c>
      <c r="E490" s="744" t="s">
        <v>60</v>
      </c>
      <c r="F490" t="s">
        <v>61</v>
      </c>
      <c r="G490" t="s">
        <v>321</v>
      </c>
      <c r="I490" t="s">
        <v>257</v>
      </c>
    </row>
    <row r="491" spans="2:9">
      <c r="B491">
        <v>110801146</v>
      </c>
      <c r="C491" t="str">
        <f t="shared" si="19"/>
        <v>CA - Piutang Lain-Lain Pihak Berelasi - PT Sejahtera Wahana Teknindo (SWT)</v>
      </c>
      <c r="E491" s="744" t="s">
        <v>60</v>
      </c>
      <c r="F491" t="s">
        <v>61</v>
      </c>
      <c r="G491" t="s">
        <v>321</v>
      </c>
      <c r="I491" t="s">
        <v>258</v>
      </c>
    </row>
    <row r="492" spans="2:9">
      <c r="B492">
        <v>110801147</v>
      </c>
      <c r="C492" t="str">
        <f t="shared" si="19"/>
        <v>CA - Piutang Lain-Lain Pihak Berelasi - PT Sicepat Mcash Indonesia (SMI)</v>
      </c>
      <c r="E492" s="744" t="s">
        <v>60</v>
      </c>
      <c r="F492" t="s">
        <v>61</v>
      </c>
      <c r="G492" t="s">
        <v>321</v>
      </c>
      <c r="I492" t="s">
        <v>259</v>
      </c>
    </row>
    <row r="493" spans="2:9">
      <c r="B493">
        <v>110801148</v>
      </c>
      <c r="C493" t="str">
        <f t="shared" si="19"/>
        <v>CA - Piutang Lain-Lain Pihak Berelasi - PT TFAS Nusantara Digital (TND)</v>
      </c>
      <c r="E493" s="744" t="s">
        <v>60</v>
      </c>
      <c r="F493" t="s">
        <v>61</v>
      </c>
      <c r="G493" t="s">
        <v>321</v>
      </c>
      <c r="I493" t="s">
        <v>260</v>
      </c>
    </row>
    <row r="494" spans="2:9">
      <c r="B494">
        <v>110801149</v>
      </c>
      <c r="C494" t="str">
        <f t="shared" si="19"/>
        <v>CA - Piutang Lain-Lain Pihak Berelasi - PT Volta Indonesia Semesta (VIS)</v>
      </c>
      <c r="E494" s="744" t="s">
        <v>60</v>
      </c>
      <c r="F494" t="s">
        <v>61</v>
      </c>
      <c r="G494" t="s">
        <v>321</v>
      </c>
      <c r="I494" t="s">
        <v>261</v>
      </c>
    </row>
    <row r="495" spans="2:9">
      <c r="B495">
        <v>110801150</v>
      </c>
      <c r="C495" t="str">
        <f t="shared" si="19"/>
        <v>CA - Piutang Lain-Lain Pihak Berelasi - PT Solic Inti Anugerah (SIA2)</v>
      </c>
      <c r="E495" s="744" t="s">
        <v>60</v>
      </c>
      <c r="F495" t="s">
        <v>61</v>
      </c>
      <c r="G495" t="s">
        <v>321</v>
      </c>
      <c r="I495" t="s">
        <v>262</v>
      </c>
    </row>
    <row r="496" spans="2:9">
      <c r="B496">
        <v>110801151</v>
      </c>
      <c r="C496" t="str">
        <f t="shared" si="19"/>
        <v>CA - Piutang Lain-Lain Pihak Berelasi - PT Bumilangit Entertainment Corpora (BCU)</v>
      </c>
      <c r="E496" s="744" t="s">
        <v>60</v>
      </c>
      <c r="F496" t="s">
        <v>61</v>
      </c>
      <c r="G496" t="s">
        <v>321</v>
      </c>
      <c r="I496" t="s">
        <v>263</v>
      </c>
    </row>
    <row r="497" spans="2:9">
      <c r="B497">
        <v>110801152</v>
      </c>
      <c r="C497" t="str">
        <f t="shared" si="19"/>
        <v>CA - Piutang Lain-Lain Pihak Berelasi - PT Sinergi Maxima Digitalindo (SMD)</v>
      </c>
      <c r="E497" s="744" t="s">
        <v>60</v>
      </c>
      <c r="F497" t="s">
        <v>61</v>
      </c>
      <c r="G497" t="s">
        <v>321</v>
      </c>
      <c r="I497" t="s">
        <v>264</v>
      </c>
    </row>
    <row r="498" spans="2:9">
      <c r="B498">
        <v>110801153</v>
      </c>
      <c r="C498" t="str">
        <f t="shared" si="19"/>
        <v>CA - Piutang Lain-Lain Pihak Berelasi - PT Kreasi Baru Digital (KBD)</v>
      </c>
      <c r="E498" s="744" t="s">
        <v>60</v>
      </c>
      <c r="F498" t="s">
        <v>61</v>
      </c>
      <c r="G498" t="s">
        <v>321</v>
      </c>
      <c r="I498" t="s">
        <v>265</v>
      </c>
    </row>
    <row r="499" spans="2:9">
      <c r="B499">
        <v>110801154</v>
      </c>
      <c r="C499" t="str">
        <f t="shared" si="19"/>
        <v>CA - Piutang Lain-Lain Pihak Berelasi - PT Solic Inti Digital (SID)</v>
      </c>
      <c r="E499" s="744" t="s">
        <v>60</v>
      </c>
      <c r="F499" t="s">
        <v>61</v>
      </c>
      <c r="G499" t="s">
        <v>321</v>
      </c>
      <c r="I499" t="s">
        <v>266</v>
      </c>
    </row>
    <row r="500" spans="2:9">
      <c r="B500">
        <v>110801155</v>
      </c>
      <c r="C500" t="str">
        <f t="shared" si="19"/>
        <v>CA - Piutang Lain-Lain Pihak Berelasi - PT Hikmat Mulia Sentralindo (HMS)</v>
      </c>
      <c r="E500" s="744" t="s">
        <v>60</v>
      </c>
      <c r="F500" t="s">
        <v>61</v>
      </c>
      <c r="G500" t="s">
        <v>321</v>
      </c>
      <c r="I500" t="s">
        <v>267</v>
      </c>
    </row>
    <row r="501" spans="2:9">
      <c r="B501">
        <v>110801156</v>
      </c>
      <c r="C501" t="str">
        <f t="shared" si="19"/>
        <v>CA - Piutang Lain-Lain Pihak Berelasi - PT Berkah Digital Distrindo (BDD)</v>
      </c>
      <c r="E501" s="744" t="s">
        <v>60</v>
      </c>
      <c r="F501" t="s">
        <v>61</v>
      </c>
      <c r="G501" t="s">
        <v>321</v>
      </c>
      <c r="I501" t="s">
        <v>268</v>
      </c>
    </row>
    <row r="502" spans="2:9">
      <c r="B502">
        <v>110801157</v>
      </c>
      <c r="C502" t="str">
        <f t="shared" si="19"/>
        <v>CA - Piutang Lain-Lain Pihak Berelasi - PT DMMX Belanja Digital (BDB)</v>
      </c>
      <c r="E502" s="744" t="s">
        <v>60</v>
      </c>
      <c r="F502" t="s">
        <v>61</v>
      </c>
      <c r="G502" t="s">
        <v>321</v>
      </c>
      <c r="I502" t="s">
        <v>269</v>
      </c>
    </row>
    <row r="503" spans="2:9">
      <c r="B503">
        <v>110801158</v>
      </c>
      <c r="C503" t="str">
        <f t="shared" si="19"/>
        <v>CA - Piutang Lain-Lain Pihak Berelasi - PT Roxy Digital Investama (RDI)</v>
      </c>
      <c r="E503" s="744" t="s">
        <v>60</v>
      </c>
      <c r="F503" t="s">
        <v>61</v>
      </c>
      <c r="G503" t="s">
        <v>321</v>
      </c>
      <c r="I503" t="s">
        <v>270</v>
      </c>
    </row>
    <row r="504" spans="2:9">
      <c r="B504">
        <v>110801159</v>
      </c>
      <c r="C504" t="str">
        <f t="shared" si="19"/>
        <v>CA - Piutang Lain-Lain Pihak Berelasi - PT Digisaham Veritas Indonesia (DVI)</v>
      </c>
      <c r="E504" s="744" t="s">
        <v>60</v>
      </c>
      <c r="F504" t="s">
        <v>61</v>
      </c>
      <c r="G504" t="s">
        <v>321</v>
      </c>
      <c r="I504" t="s">
        <v>271</v>
      </c>
    </row>
    <row r="505" spans="2:9">
      <c r="B505">
        <v>110801160</v>
      </c>
      <c r="C505" t="str">
        <f t="shared" si="19"/>
        <v>CA - Piutang Lain-Lain Pihak Berelasi - PT DMMX Smartritel Teknologi (DST)</v>
      </c>
      <c r="E505" s="744" t="s">
        <v>60</v>
      </c>
      <c r="F505" t="s">
        <v>61</v>
      </c>
      <c r="G505" t="s">
        <v>321</v>
      </c>
      <c r="I505" t="s">
        <v>272</v>
      </c>
    </row>
    <row r="506" spans="2:9">
      <c r="B506">
        <v>110801161</v>
      </c>
      <c r="C506" t="str">
        <f t="shared" si="19"/>
        <v>CA - Piutang Lain-Lain Pihak Berelasi - PT Panca Global Kapital (PEGE)</v>
      </c>
      <c r="E506" s="744" t="s">
        <v>60</v>
      </c>
      <c r="F506" t="s">
        <v>61</v>
      </c>
      <c r="G506" t="s">
        <v>321</v>
      </c>
      <c r="I506" t="s">
        <v>273</v>
      </c>
    </row>
    <row r="507" spans="2:9">
      <c r="B507">
        <v>110801162</v>
      </c>
      <c r="C507" t="str">
        <f t="shared" si="19"/>
        <v>CA - Piutang Lain-Lain Pihak Berelasi - PT Panca Global Sekuritas (PGS)</v>
      </c>
      <c r="E507" s="744" t="s">
        <v>60</v>
      </c>
      <c r="F507" t="s">
        <v>61</v>
      </c>
      <c r="G507" t="s">
        <v>321</v>
      </c>
      <c r="I507" t="s">
        <v>274</v>
      </c>
    </row>
    <row r="508" spans="2:9">
      <c r="B508">
        <v>110801163</v>
      </c>
      <c r="C508" t="str">
        <f t="shared" si="19"/>
        <v>CA - Piutang Lain-Lain Pihak Berelasi - PT Akasia Damcorp Waba (ADW)</v>
      </c>
      <c r="E508" s="744" t="s">
        <v>60</v>
      </c>
      <c r="F508" t="s">
        <v>61</v>
      </c>
      <c r="G508" t="s">
        <v>321</v>
      </c>
      <c r="I508" t="s">
        <v>275</v>
      </c>
    </row>
    <row r="509" spans="2:9">
      <c r="B509">
        <v>110801164</v>
      </c>
      <c r="C509" t="str">
        <f t="shared" si="19"/>
        <v>CA - Piutang Lain-Lain Pihak Berelasi - PT Edukasi Atlit Internet Digital (EAID)</v>
      </c>
      <c r="E509" s="744" t="s">
        <v>60</v>
      </c>
      <c r="F509" t="s">
        <v>61</v>
      </c>
      <c r="G509" t="s">
        <v>321</v>
      </c>
      <c r="I509" t="s">
        <v>276</v>
      </c>
    </row>
    <row r="510" spans="2:9">
      <c r="B510">
        <v>110801165</v>
      </c>
      <c r="C510" t="str">
        <f t="shared" si="19"/>
        <v>CA - Piutang Lain-Lain Pihak Berelasi - PT DMMX Hera Sukses (DHS)</v>
      </c>
      <c r="E510" s="744" t="s">
        <v>60</v>
      </c>
      <c r="F510" t="s">
        <v>61</v>
      </c>
      <c r="G510" t="s">
        <v>321</v>
      </c>
      <c r="I510" t="s">
        <v>277</v>
      </c>
    </row>
    <row r="511" spans="2:9">
      <c r="B511">
        <v>110801166</v>
      </c>
      <c r="C511" t="str">
        <f t="shared" si="19"/>
        <v>CA - Piutang Lain-Lain Pihak Berelasi - PT Rans Prestisius Indonesia (RPI)</v>
      </c>
      <c r="E511" s="744" t="s">
        <v>60</v>
      </c>
      <c r="F511" t="s">
        <v>61</v>
      </c>
      <c r="G511" t="s">
        <v>321</v>
      </c>
      <c r="I511" t="s">
        <v>278</v>
      </c>
    </row>
    <row r="512" spans="2:9">
      <c r="B512">
        <v>110801167</v>
      </c>
      <c r="C512" t="str">
        <f t="shared" si="19"/>
        <v>CA - Piutang Lain-Lain Pihak Berelasi - PT DMMX Gamindo Global</v>
      </c>
      <c r="E512" s="744" t="s">
        <v>60</v>
      </c>
      <c r="F512" t="s">
        <v>61</v>
      </c>
      <c r="G512" t="s">
        <v>321</v>
      </c>
      <c r="I512" t="s">
        <v>279</v>
      </c>
    </row>
    <row r="513" spans="2:9">
      <c r="B513">
        <v>110801168</v>
      </c>
      <c r="C513" t="str">
        <f t="shared" si="19"/>
        <v>CA - Piutang Lain-Lain Pihak Berelasi - PT Digital Anugerah Medisindo (DAM)</v>
      </c>
      <c r="E513" s="744" t="s">
        <v>60</v>
      </c>
      <c r="F513" t="s">
        <v>61</v>
      </c>
      <c r="G513" t="s">
        <v>321</v>
      </c>
      <c r="I513" t="s">
        <v>280</v>
      </c>
    </row>
    <row r="514" spans="2:9">
      <c r="B514">
        <v>110801169</v>
      </c>
      <c r="C514" t="str">
        <f t="shared" si="19"/>
        <v>CA - Piutang Lain-Lain Pihak Berelasi - PT Zirius Soteria Investama (ZSI)</v>
      </c>
      <c r="E514" s="744" t="s">
        <v>60</v>
      </c>
      <c r="F514" t="s">
        <v>61</v>
      </c>
      <c r="G514" t="s">
        <v>321</v>
      </c>
      <c r="I514" t="s">
        <v>281</v>
      </c>
    </row>
    <row r="515" spans="2:9">
      <c r="B515">
        <v>110801170</v>
      </c>
      <c r="C515" t="str">
        <f t="shared" si="19"/>
        <v>CA - Piutang Lain-Lain Pihak Berelasi - PT CKL Indonesia Raya (CKL1)</v>
      </c>
      <c r="E515" s="744" t="s">
        <v>60</v>
      </c>
      <c r="F515" t="s">
        <v>61</v>
      </c>
      <c r="G515" t="s">
        <v>321</v>
      </c>
      <c r="I515" t="s">
        <v>282</v>
      </c>
    </row>
    <row r="516" spans="2:9">
      <c r="B516">
        <v>110801171</v>
      </c>
      <c r="C516" t="str">
        <f t="shared" si="19"/>
        <v>CA - Piutang Lain-Lain Pihak Berelasi - PT Cipta Krida Lestari (CKL2)</v>
      </c>
      <c r="E516" s="744" t="s">
        <v>60</v>
      </c>
      <c r="F516" t="s">
        <v>61</v>
      </c>
      <c r="G516" t="s">
        <v>321</v>
      </c>
      <c r="I516" t="s">
        <v>283</v>
      </c>
    </row>
    <row r="517" spans="2:9">
      <c r="B517">
        <v>110801172</v>
      </c>
      <c r="C517" t="str">
        <f t="shared" si="19"/>
        <v>CA - Piutang Lain-Lain Pihak Berelasi - PT Abyakta Data Sentosa (ADS)</v>
      </c>
      <c r="E517" s="744" t="s">
        <v>60</v>
      </c>
      <c r="F517" t="s">
        <v>61</v>
      </c>
      <c r="G517" t="s">
        <v>321</v>
      </c>
      <c r="I517" t="s">
        <v>284</v>
      </c>
    </row>
    <row r="518" spans="2:9">
      <c r="B518">
        <v>110801173</v>
      </c>
      <c r="C518" t="str">
        <f t="shared" si="19"/>
        <v>CA - Piutang Lain-Lain Pihak Berelasi - PT Niji Sicepat Gamindo (NSG)</v>
      </c>
      <c r="E518" s="744" t="s">
        <v>60</v>
      </c>
      <c r="F518" t="s">
        <v>61</v>
      </c>
      <c r="G518" t="s">
        <v>321</v>
      </c>
      <c r="I518" t="s">
        <v>285</v>
      </c>
    </row>
    <row r="519" spans="2:9">
      <c r="B519">
        <v>110801174</v>
      </c>
      <c r="C519" t="str">
        <f t="shared" si="19"/>
        <v>CA - Piutang Lain-Lain Pihak Berelasi - PT Mulia Semesta Perkasa (MSP)</v>
      </c>
      <c r="E519" s="744" t="s">
        <v>60</v>
      </c>
      <c r="F519" t="s">
        <v>61</v>
      </c>
      <c r="G519" t="s">
        <v>321</v>
      </c>
      <c r="I519" t="s">
        <v>286</v>
      </c>
    </row>
    <row r="520" spans="2:9">
      <c r="B520">
        <v>110801175</v>
      </c>
      <c r="C520" t="str">
        <f t="shared" si="19"/>
        <v>CA - Piutang Lain-Lain Pihak Berelasi - PT Kredit Skor Indonesia (KSI)</v>
      </c>
      <c r="E520" s="744" t="s">
        <v>60</v>
      </c>
      <c r="F520" t="s">
        <v>61</v>
      </c>
      <c r="G520" t="s">
        <v>321</v>
      </c>
      <c r="I520" t="s">
        <v>287</v>
      </c>
    </row>
    <row r="521" spans="2:9">
      <c r="B521">
        <v>110801176</v>
      </c>
      <c r="C521" t="str">
        <f t="shared" si="19"/>
        <v>CA - Piutang Lain-Lain Pihak Berelasi - PT Caltech Digital Indonesia (CDI)</v>
      </c>
      <c r="E521" s="744" t="s">
        <v>60</v>
      </c>
      <c r="F521" t="s">
        <v>61</v>
      </c>
      <c r="G521" t="s">
        <v>321</v>
      </c>
      <c r="I521" t="s">
        <v>288</v>
      </c>
    </row>
    <row r="522" spans="2:9">
      <c r="B522">
        <v>110801177</v>
      </c>
      <c r="C522" t="str">
        <f t="shared" si="19"/>
        <v>CA - Piutang Lain-Lain Pihak Berelasi - PT Tfas Energi Indonesia (TEI)</v>
      </c>
      <c r="E522" s="744" t="s">
        <v>60</v>
      </c>
      <c r="F522" t="s">
        <v>61</v>
      </c>
      <c r="G522" t="s">
        <v>321</v>
      </c>
      <c r="I522" t="s">
        <v>289</v>
      </c>
    </row>
    <row r="523" spans="2:9">
      <c r="B523">
        <v>110801178</v>
      </c>
      <c r="C523" t="str">
        <f t="shared" si="19"/>
        <v>CA - Piutang Lain-Lain Pihak Berelasi - PT Sicepat Inti Sofizo (SIF)</v>
      </c>
      <c r="E523" s="744" t="s">
        <v>60</v>
      </c>
      <c r="F523" t="s">
        <v>61</v>
      </c>
      <c r="G523" t="s">
        <v>321</v>
      </c>
      <c r="I523" t="s">
        <v>290</v>
      </c>
    </row>
    <row r="524" spans="2:9">
      <c r="B524">
        <v>110801179</v>
      </c>
      <c r="C524" t="str">
        <f t="shared" si="19"/>
        <v>CA - Piutang Lain-Lain Pihak Berelasi - PT DMMX Dektos Inti (DDI)</v>
      </c>
      <c r="E524" s="744" t="s">
        <v>60</v>
      </c>
      <c r="F524" t="s">
        <v>61</v>
      </c>
      <c r="G524" t="s">
        <v>321</v>
      </c>
      <c r="I524" t="s">
        <v>291</v>
      </c>
    </row>
    <row r="525" spans="2:9">
      <c r="B525">
        <v>110801180</v>
      </c>
      <c r="C525" t="str">
        <f t="shared" si="19"/>
        <v>CA - Piutang Lain-Lain Pihak Berelasi - PT Nugen Farma Medika (NFM)</v>
      </c>
      <c r="E525" s="744" t="s">
        <v>60</v>
      </c>
      <c r="F525" t="s">
        <v>61</v>
      </c>
      <c r="G525" t="s">
        <v>321</v>
      </c>
      <c r="I525" t="s">
        <v>292</v>
      </c>
    </row>
    <row r="526" spans="2:9">
      <c r="B526">
        <v>110801181</v>
      </c>
      <c r="C526" t="str">
        <f t="shared" si="19"/>
        <v>CA - Piutang Lain-Lain Pihak Berelasi - PT Sicepat Aset Digital (SAD)</v>
      </c>
      <c r="E526" s="744" t="s">
        <v>60</v>
      </c>
      <c r="F526" t="s">
        <v>61</v>
      </c>
      <c r="G526" t="s">
        <v>321</v>
      </c>
      <c r="I526" t="s">
        <v>293</v>
      </c>
    </row>
    <row r="527" spans="2:9">
      <c r="B527">
        <v>110801182</v>
      </c>
      <c r="C527" t="str">
        <f t="shared" si="19"/>
        <v>CA - Piutang Lain-Lain Pihak Berelasi - PT Royal Investama Sejahtera (RIS)</v>
      </c>
      <c r="E527" s="744" t="s">
        <v>60</v>
      </c>
      <c r="F527" t="s">
        <v>61</v>
      </c>
      <c r="G527" t="s">
        <v>321</v>
      </c>
      <c r="I527" t="s">
        <v>294</v>
      </c>
    </row>
    <row r="528" spans="2:9">
      <c r="B528">
        <v>110801183</v>
      </c>
      <c r="C528" t="str">
        <f t="shared" si="19"/>
        <v>CA - Piutang Lain-Lain Pihak Berelasi - PT Yudha Harapan Mulia (YHM)</v>
      </c>
      <c r="E528" s="744" t="s">
        <v>60</v>
      </c>
      <c r="F528" t="s">
        <v>61</v>
      </c>
      <c r="G528" t="s">
        <v>321</v>
      </c>
      <c r="I528" t="s">
        <v>295</v>
      </c>
    </row>
    <row r="529" spans="2:9">
      <c r="B529">
        <v>110801184</v>
      </c>
      <c r="C529" t="str">
        <f t="shared" si="19"/>
        <v>CA - Piutang Lain-Lain Pihak Berelasi - PT DMMX Distribusi Pentabuana (DDP)</v>
      </c>
      <c r="E529" s="744" t="s">
        <v>60</v>
      </c>
      <c r="F529" t="s">
        <v>61</v>
      </c>
      <c r="G529" t="s">
        <v>321</v>
      </c>
      <c r="I529" t="s">
        <v>296</v>
      </c>
    </row>
    <row r="530" spans="2:9">
      <c r="B530">
        <v>110801185</v>
      </c>
      <c r="C530" t="str">
        <f t="shared" si="19"/>
        <v>CA - Piutang Lain-Lain Pihak Berelasi - PT Dezer Ruang Bicara (DRB)</v>
      </c>
      <c r="E530" s="744" t="s">
        <v>60</v>
      </c>
      <c r="F530" t="s">
        <v>61</v>
      </c>
      <c r="G530" t="s">
        <v>321</v>
      </c>
      <c r="I530" t="s">
        <v>297</v>
      </c>
    </row>
    <row r="531" spans="2:9">
      <c r="B531">
        <v>110801186</v>
      </c>
      <c r="C531" t="str">
        <f t="shared" si="19"/>
        <v>CA - Piutang Lain-Lain Pihak Berelasi - PT Dektos Digital Corbuzier (DDC)</v>
      </c>
      <c r="E531" s="744" t="s">
        <v>60</v>
      </c>
      <c r="F531" t="s">
        <v>61</v>
      </c>
      <c r="G531" t="s">
        <v>321</v>
      </c>
      <c r="I531" t="s">
        <v>298</v>
      </c>
    </row>
    <row r="532" spans="2:9">
      <c r="B532">
        <v>110801187</v>
      </c>
      <c r="C532" t="str">
        <f t="shared" si="19"/>
        <v>CA - Piutang Lain-Lain Pihak Berelasi - PT BLDX Komik Nusantara (BKN)</v>
      </c>
      <c r="E532" s="744" t="s">
        <v>60</v>
      </c>
      <c r="F532" t="s">
        <v>61</v>
      </c>
      <c r="G532" t="s">
        <v>321</v>
      </c>
      <c r="I532" t="s">
        <v>299</v>
      </c>
    </row>
    <row r="533" spans="2:9">
      <c r="B533">
        <v>110801188</v>
      </c>
      <c r="C533" t="str">
        <f t="shared" si="19"/>
        <v>CA - Piutang Lain-Lain Pihak Berelasi - PT Damcorp Digital Media (DDM)</v>
      </c>
      <c r="E533" s="744" t="s">
        <v>60</v>
      </c>
      <c r="F533" t="s">
        <v>61</v>
      </c>
      <c r="G533" t="s">
        <v>321</v>
      </c>
      <c r="I533" t="s">
        <v>300</v>
      </c>
    </row>
    <row r="534" spans="2:9">
      <c r="B534">
        <v>110801189</v>
      </c>
      <c r="C534" t="str">
        <f t="shared" si="19"/>
        <v>CA - Piutang Lain-Lain Pihak Berelasi - PT NFT Digital Indonesia (NDI)</v>
      </c>
      <c r="E534" s="744" t="s">
        <v>60</v>
      </c>
      <c r="F534" t="s">
        <v>61</v>
      </c>
      <c r="G534" t="s">
        <v>321</v>
      </c>
      <c r="I534" t="s">
        <v>301</v>
      </c>
    </row>
    <row r="535" spans="2:9">
      <c r="B535">
        <v>110801190</v>
      </c>
      <c r="C535" t="str">
        <f t="shared" si="19"/>
        <v>CA - Piutang Lain-Lain Pihak Berelasi - PT Meta Verse Indonesia (MVI)</v>
      </c>
      <c r="E535" s="744" t="s">
        <v>60</v>
      </c>
      <c r="F535" t="s">
        <v>61</v>
      </c>
      <c r="G535" t="s">
        <v>321</v>
      </c>
      <c r="I535" t="s">
        <v>302</v>
      </c>
    </row>
    <row r="536" spans="2:9">
      <c r="B536">
        <v>110801191</v>
      </c>
      <c r="C536" t="str">
        <f t="shared" si="19"/>
        <v>CA - Piutang Lain-Lain Pihak Berelasi - PT META PRAVIA DIGITAL (MPD)</v>
      </c>
      <c r="E536" s="744" t="s">
        <v>60</v>
      </c>
      <c r="F536" t="s">
        <v>61</v>
      </c>
      <c r="G536" t="s">
        <v>321</v>
      </c>
      <c r="I536" t="s">
        <v>303</v>
      </c>
    </row>
    <row r="537" spans="2:9">
      <c r="B537">
        <v>110801192</v>
      </c>
      <c r="C537" t="str">
        <f t="shared" si="19"/>
        <v>CA - Piutang Lain-Lain Pihak Berelasi - PT DMMX Sentral Imaji</v>
      </c>
      <c r="E537" s="744" t="s">
        <v>60</v>
      </c>
      <c r="F537" t="s">
        <v>61</v>
      </c>
      <c r="G537" t="s">
        <v>321</v>
      </c>
      <c r="I537" t="s">
        <v>304</v>
      </c>
    </row>
    <row r="538" spans="2:9">
      <c r="B538">
        <v>110801193</v>
      </c>
      <c r="C538" t="str">
        <f t="shared" ref="C538:C544" si="20">CONCATENATE(F538,E538,G538,E538,I538)</f>
        <v>CA - Piutang Lain-Lain Pihak Berelasi - PT Cinta Sang Juara</v>
      </c>
      <c r="E538" s="744" t="s">
        <v>60</v>
      </c>
      <c r="F538" t="s">
        <v>61</v>
      </c>
      <c r="G538" t="s">
        <v>321</v>
      </c>
      <c r="I538" t="s">
        <v>305</v>
      </c>
    </row>
    <row r="539" spans="2:9">
      <c r="B539">
        <v>110801194</v>
      </c>
      <c r="C539" t="str">
        <f t="shared" si="20"/>
        <v>CA - Piutang Lain-Lain Pihak Berelasi - PT Kosmos Karisma Karunia (KKK)</v>
      </c>
      <c r="E539" s="744" t="s">
        <v>60</v>
      </c>
      <c r="F539" t="s">
        <v>61</v>
      </c>
      <c r="G539" t="s">
        <v>321</v>
      </c>
      <c r="I539" t="s">
        <v>306</v>
      </c>
    </row>
    <row r="540" spans="2:9">
      <c r="B540">
        <v>110801195</v>
      </c>
      <c r="C540" t="str">
        <f t="shared" si="20"/>
        <v>CA - Piutang Lain-Lain Pihak Berelasi - PT Sinergi Digital Teknologi (Lenna)</v>
      </c>
      <c r="E540" s="744" t="s">
        <v>60</v>
      </c>
      <c r="F540" t="s">
        <v>61</v>
      </c>
      <c r="G540" t="s">
        <v>321</v>
      </c>
      <c r="I540" t="s">
        <v>307</v>
      </c>
    </row>
    <row r="541" spans="2:9">
      <c r="B541">
        <v>110801196</v>
      </c>
      <c r="C541" t="str">
        <f t="shared" si="20"/>
        <v>CA - Piutang Lain-Lain Pihak Berelasi - PT Kairos Ekspres Internasional (KEI)</v>
      </c>
      <c r="E541" s="744" t="s">
        <v>60</v>
      </c>
      <c r="F541" t="s">
        <v>61</v>
      </c>
      <c r="G541" t="s">
        <v>321</v>
      </c>
      <c r="I541" t="s">
        <v>308</v>
      </c>
    </row>
    <row r="542" spans="2:9">
      <c r="B542">
        <v>110801197</v>
      </c>
      <c r="C542" t="str">
        <f t="shared" si="20"/>
        <v>CA - Piutang Lain-Lain Pihak Berelasi - PT Dua Empat Print (DEP)</v>
      </c>
      <c r="E542" s="744" t="s">
        <v>60</v>
      </c>
      <c r="F542" t="s">
        <v>61</v>
      </c>
      <c r="G542" t="s">
        <v>321</v>
      </c>
      <c r="I542" t="s">
        <v>309</v>
      </c>
    </row>
    <row r="543" spans="2:9">
      <c r="B543">
        <v>110801198</v>
      </c>
      <c r="C543" t="str">
        <f t="shared" si="20"/>
        <v>CA - Piutang Lain-Lain Pihak Berelasi - PT V2 Indonesia (V2)</v>
      </c>
      <c r="E543" s="744" t="s">
        <v>60</v>
      </c>
      <c r="F543" t="s">
        <v>61</v>
      </c>
      <c r="G543" t="s">
        <v>321</v>
      </c>
      <c r="I543" t="s">
        <v>310</v>
      </c>
    </row>
    <row r="544" spans="2:9">
      <c r="B544">
        <v>110801199</v>
      </c>
      <c r="C544" t="str">
        <f t="shared" si="20"/>
        <v>CA - Piutang Lain-Lain Pihak Berelasi - PT Makarios Bensu Kopi (MBK)</v>
      </c>
      <c r="E544" s="744" t="s">
        <v>60</v>
      </c>
      <c r="F544" t="s">
        <v>61</v>
      </c>
      <c r="G544" t="s">
        <v>321</v>
      </c>
      <c r="I544" t="s">
        <v>311</v>
      </c>
    </row>
    <row r="545" spans="2:9">
      <c r="B545">
        <v>110801200</v>
      </c>
      <c r="C545" t="str">
        <f t="shared" ref="C545:C550" si="21">CONCATENATE(F545,E545,G545,E545,I545)</f>
        <v>CA - Piutang Lain-Lain Pihak Berelasi - PT Mahaka Media Tbk (ABBA)</v>
      </c>
      <c r="E545" s="744" t="s">
        <v>60</v>
      </c>
      <c r="F545" t="s">
        <v>61</v>
      </c>
      <c r="G545" t="s">
        <v>321</v>
      </c>
      <c r="I545" t="s">
        <v>312</v>
      </c>
    </row>
    <row r="546" spans="2:9">
      <c r="B546">
        <v>110801201</v>
      </c>
      <c r="C546" t="str">
        <f t="shared" si="21"/>
        <v>CA - Piutang Lain-Lain Pihak Berelasi - PT Sinergi Teknologi Mandiri (STM)</v>
      </c>
      <c r="E546" s="744" t="s">
        <v>60</v>
      </c>
      <c r="F546" t="s">
        <v>61</v>
      </c>
      <c r="G546" t="s">
        <v>321</v>
      </c>
      <c r="I546" t="s">
        <v>313</v>
      </c>
    </row>
    <row r="547" spans="2:9">
      <c r="B547">
        <v>110801202</v>
      </c>
      <c r="C547" t="str">
        <f t="shared" si="21"/>
        <v>CA - Piutang Lain-Lain Pihak Berelasi - PT Jaya Distribusi Ritel (JDR)</v>
      </c>
      <c r="E547" s="744" t="s">
        <v>60</v>
      </c>
      <c r="F547" t="s">
        <v>61</v>
      </c>
      <c r="G547" t="s">
        <v>321</v>
      </c>
      <c r="I547" t="s">
        <v>314</v>
      </c>
    </row>
    <row r="548" spans="2:9">
      <c r="B548">
        <v>110801203</v>
      </c>
      <c r="C548" t="str">
        <f t="shared" si="21"/>
        <v>CA - Piutang Lain-Lain Pihak Berelasi - Martin Suharlie</v>
      </c>
      <c r="E548" s="744" t="s">
        <v>60</v>
      </c>
      <c r="F548" t="s">
        <v>61</v>
      </c>
      <c r="G548" t="s">
        <v>321</v>
      </c>
      <c r="I548" t="s">
        <v>315</v>
      </c>
    </row>
    <row r="549" spans="2:9">
      <c r="B549">
        <v>110801204</v>
      </c>
      <c r="C549" t="str">
        <f t="shared" si="21"/>
        <v>CA - Piutang Lain-Lain Pihak Berelasi - Suryandy Jahja</v>
      </c>
      <c r="E549" s="744" t="s">
        <v>60</v>
      </c>
      <c r="F549" t="s">
        <v>61</v>
      </c>
      <c r="G549" t="s">
        <v>321</v>
      </c>
      <c r="I549" t="s">
        <v>316</v>
      </c>
    </row>
    <row r="550" spans="2:9">
      <c r="B550">
        <v>110801205</v>
      </c>
      <c r="C550" t="str">
        <f t="shared" si="21"/>
        <v>CA - Piutang Lain-Lain Pihak Berelasi - Berelasi lainnya</v>
      </c>
      <c r="E550" s="744" t="s">
        <v>60</v>
      </c>
      <c r="F550" t="s">
        <v>61</v>
      </c>
      <c r="G550" t="s">
        <v>321</v>
      </c>
      <c r="I550" t="s">
        <v>317</v>
      </c>
    </row>
    <row r="551" spans="5:5">
      <c r="E551" s="744" t="s">
        <v>60</v>
      </c>
    </row>
    <row r="552" spans="2:9">
      <c r="B552">
        <v>110901001</v>
      </c>
      <c r="C552" t="str">
        <f t="shared" ref="C552:C560" si="22">CONCATENATE(F552,E552,G552,E552,I552)</f>
        <v>CA - Persediaan Barang Dagang - Persediaan Produk Digital</v>
      </c>
      <c r="E552" s="744" t="s">
        <v>60</v>
      </c>
      <c r="F552" t="s">
        <v>61</v>
      </c>
      <c r="G552" t="s">
        <v>322</v>
      </c>
      <c r="I552" t="s">
        <v>323</v>
      </c>
    </row>
    <row r="553" spans="2:9">
      <c r="B553">
        <v>110901002</v>
      </c>
      <c r="C553" t="str">
        <f t="shared" si="22"/>
        <v>CA - Persediaan Barang Dagang - Persediaan Fisik</v>
      </c>
      <c r="E553" s="744" t="s">
        <v>60</v>
      </c>
      <c r="F553" t="s">
        <v>61</v>
      </c>
      <c r="G553" t="s">
        <v>322</v>
      </c>
      <c r="I553" t="s">
        <v>324</v>
      </c>
    </row>
    <row r="554" spans="2:9">
      <c r="B554">
        <v>110901003</v>
      </c>
      <c r="C554" t="str">
        <f t="shared" si="22"/>
        <v>CA - Persediaan Barang Dagang - Persediaan Hardware</v>
      </c>
      <c r="E554" s="744" t="s">
        <v>60</v>
      </c>
      <c r="F554" t="s">
        <v>61</v>
      </c>
      <c r="G554" t="s">
        <v>322</v>
      </c>
      <c r="I554" t="s">
        <v>325</v>
      </c>
    </row>
    <row r="555" spans="2:9">
      <c r="B555">
        <v>110901004</v>
      </c>
      <c r="C555" t="str">
        <f t="shared" si="22"/>
        <v>CA - Persediaan Barang Dagang - Persediaan Spare Part</v>
      </c>
      <c r="E555" s="744" t="s">
        <v>60</v>
      </c>
      <c r="F555" t="s">
        <v>61</v>
      </c>
      <c r="G555" t="s">
        <v>322</v>
      </c>
      <c r="I555" t="s">
        <v>326</v>
      </c>
    </row>
    <row r="556" spans="2:9">
      <c r="B556">
        <v>110901005</v>
      </c>
      <c r="C556" t="str">
        <f t="shared" ref="C556:C559" si="23">CONCATENATE(F556,E556,G556,E556,I556)</f>
        <v>CA - Persediaan Barang Dagang - Signage dan layar</v>
      </c>
      <c r="E556" s="744" t="s">
        <v>60</v>
      </c>
      <c r="F556" t="s">
        <v>61</v>
      </c>
      <c r="G556" t="s">
        <v>322</v>
      </c>
      <c r="I556" t="s">
        <v>327</v>
      </c>
    </row>
    <row r="557" spans="2:9">
      <c r="B557">
        <v>110901006</v>
      </c>
      <c r="C557" t="str">
        <f t="shared" si="23"/>
        <v>CA - Persediaan Barang Dagang - Perangkat keras dan pendukung</v>
      </c>
      <c r="E557" s="744" t="s">
        <v>60</v>
      </c>
      <c r="F557" t="s">
        <v>61</v>
      </c>
      <c r="G557" t="s">
        <v>322</v>
      </c>
      <c r="I557" t="s">
        <v>328</v>
      </c>
    </row>
    <row r="558" spans="2:9">
      <c r="B558">
        <v>110901007</v>
      </c>
      <c r="C558" t="str">
        <f t="shared" si="23"/>
        <v>CA - Persediaan Barang Dagang - Produk ritel</v>
      </c>
      <c r="E558" s="744" t="s">
        <v>60</v>
      </c>
      <c r="F558" t="s">
        <v>61</v>
      </c>
      <c r="G558" t="s">
        <v>322</v>
      </c>
      <c r="I558" t="s">
        <v>329</v>
      </c>
    </row>
    <row r="559" spans="2:9">
      <c r="B559">
        <v>110901008</v>
      </c>
      <c r="C559" t="str">
        <f t="shared" si="23"/>
        <v>CA - Persediaan Barang Dagang - Kendaraan listrik dan suku cadang</v>
      </c>
      <c r="E559" s="744" t="s">
        <v>60</v>
      </c>
      <c r="F559" t="s">
        <v>61</v>
      </c>
      <c r="G559" t="s">
        <v>322</v>
      </c>
      <c r="I559" t="s">
        <v>330</v>
      </c>
    </row>
    <row r="560" spans="2:9">
      <c r="B560">
        <v>110901009</v>
      </c>
      <c r="C560" t="str">
        <f t="shared" si="22"/>
        <v>CA - Persediaan Barang Dagang - Persediaan Lain-Lain</v>
      </c>
      <c r="E560" s="744" t="s">
        <v>60</v>
      </c>
      <c r="F560" t="s">
        <v>61</v>
      </c>
      <c r="G560" t="s">
        <v>322</v>
      </c>
      <c r="I560" t="s">
        <v>331</v>
      </c>
    </row>
    <row r="562" spans="2:9">
      <c r="B562">
        <v>110902001</v>
      </c>
      <c r="C562" t="str">
        <f t="shared" ref="C562" si="24">CONCATENATE(F562,E562,G562,E562,I562)</f>
        <v>CA - Persediaan Barang Dagang - Cadangan penurunan nilai persediaan</v>
      </c>
      <c r="E562" s="744" t="s">
        <v>60</v>
      </c>
      <c r="F562" t="s">
        <v>61</v>
      </c>
      <c r="G562" t="s">
        <v>322</v>
      </c>
      <c r="I562" t="s">
        <v>332</v>
      </c>
    </row>
    <row r="563" spans="5:5">
      <c r="E563" s="744" t="s">
        <v>60</v>
      </c>
    </row>
    <row r="564" spans="2:9">
      <c r="B564">
        <v>111001001</v>
      </c>
      <c r="C564" t="str">
        <f t="shared" ref="C564:C571" si="25">CONCATENATE(F564,E564,G564,E564,I564)</f>
        <v>CA - Pajak Dibayar Di Muka - Ppn Masukan</v>
      </c>
      <c r="E564" s="744" t="s">
        <v>60</v>
      </c>
      <c r="F564" t="s">
        <v>61</v>
      </c>
      <c r="G564" t="s">
        <v>333</v>
      </c>
      <c r="I564" t="s">
        <v>334</v>
      </c>
    </row>
    <row r="565" spans="2:9">
      <c r="B565">
        <v>111001002</v>
      </c>
      <c r="C565" t="str">
        <f t="shared" si="25"/>
        <v>CA - Pajak Dibayar Di Muka - Pph 21</v>
      </c>
      <c r="E565" s="744" t="s">
        <v>60</v>
      </c>
      <c r="F565" t="s">
        <v>61</v>
      </c>
      <c r="G565" t="s">
        <v>333</v>
      </c>
      <c r="I565" t="s">
        <v>335</v>
      </c>
    </row>
    <row r="566" spans="2:9">
      <c r="B566">
        <v>111001003</v>
      </c>
      <c r="C566" t="str">
        <f t="shared" si="25"/>
        <v>CA - Pajak Dibayar Di Muka - Pph 22</v>
      </c>
      <c r="E566" s="744" t="s">
        <v>60</v>
      </c>
      <c r="F566" t="s">
        <v>61</v>
      </c>
      <c r="G566" t="s">
        <v>333</v>
      </c>
      <c r="I566" t="s">
        <v>336</v>
      </c>
    </row>
    <row r="567" spans="2:9">
      <c r="B567">
        <v>111001004</v>
      </c>
      <c r="C567" t="str">
        <f t="shared" si="25"/>
        <v>CA - Pajak Dibayar Di Muka - Pph 23</v>
      </c>
      <c r="E567" s="744" t="s">
        <v>60</v>
      </c>
      <c r="F567" t="s">
        <v>61</v>
      </c>
      <c r="G567" t="s">
        <v>333</v>
      </c>
      <c r="I567" t="s">
        <v>337</v>
      </c>
    </row>
    <row r="568" spans="2:9">
      <c r="B568">
        <v>111001005</v>
      </c>
      <c r="C568" t="str">
        <f t="shared" si="25"/>
        <v>CA - Pajak Dibayar Di Muka - Pph 25</v>
      </c>
      <c r="E568" s="744" t="s">
        <v>60</v>
      </c>
      <c r="F568" t="s">
        <v>61</v>
      </c>
      <c r="G568" t="s">
        <v>333</v>
      </c>
      <c r="I568" t="s">
        <v>338</v>
      </c>
    </row>
    <row r="569" spans="2:9">
      <c r="B569">
        <v>111001006</v>
      </c>
      <c r="C569" t="str">
        <f t="shared" si="25"/>
        <v>CA - Pajak Dibayar Di Muka - Pph 4 Ayat 2</v>
      </c>
      <c r="E569" s="744" t="s">
        <v>60</v>
      </c>
      <c r="F569" t="s">
        <v>61</v>
      </c>
      <c r="G569" t="s">
        <v>333</v>
      </c>
      <c r="I569" t="s">
        <v>339</v>
      </c>
    </row>
    <row r="570" spans="2:9">
      <c r="B570">
        <v>111001007</v>
      </c>
      <c r="C570" t="str">
        <f t="shared" si="25"/>
        <v>CA - Pajak Dibayar Di Muka - Claim For Tax Refund</v>
      </c>
      <c r="E570" s="744" t="s">
        <v>60</v>
      </c>
      <c r="F570" t="s">
        <v>61</v>
      </c>
      <c r="G570" t="s">
        <v>333</v>
      </c>
      <c r="I570" t="s">
        <v>340</v>
      </c>
    </row>
    <row r="571" spans="2:9">
      <c r="B571">
        <v>111001008</v>
      </c>
      <c r="C571" t="str">
        <f t="shared" si="25"/>
        <v>CA - Pajak Dibayar Di Muka - Ppn Masukan Yang Belum Difakturkan</v>
      </c>
      <c r="E571" s="744" t="s">
        <v>60</v>
      </c>
      <c r="F571" t="s">
        <v>61</v>
      </c>
      <c r="G571" t="s">
        <v>333</v>
      </c>
      <c r="I571" t="s">
        <v>341</v>
      </c>
    </row>
    <row r="572" spans="5:5">
      <c r="E572" s="744" t="s">
        <v>60</v>
      </c>
    </row>
    <row r="573" spans="2:10">
      <c r="B573">
        <v>111101001</v>
      </c>
      <c r="C573" t="str">
        <f>CONCATENATE(F573,E573,G573,E573,I573,E573,J573)</f>
        <v>CA - Biaya Dibayar Dimuka - Sewa - Gedung</v>
      </c>
      <c r="E573" s="744" t="s">
        <v>60</v>
      </c>
      <c r="F573" t="s">
        <v>61</v>
      </c>
      <c r="G573" t="s">
        <v>342</v>
      </c>
      <c r="I573" t="s">
        <v>343</v>
      </c>
      <c r="J573" t="s">
        <v>344</v>
      </c>
    </row>
    <row r="574" spans="2:10">
      <c r="B574">
        <v>111101002</v>
      </c>
      <c r="C574" t="str">
        <f t="shared" ref="C574:C575" si="26">CONCATENATE(F574,E574,G574,E574,I574,E574,J574)</f>
        <v>CA - Biaya Dibayar Dimuka - Sewa - Kendaraan</v>
      </c>
      <c r="E574" s="744" t="s">
        <v>60</v>
      </c>
      <c r="F574" t="s">
        <v>61</v>
      </c>
      <c r="G574" t="s">
        <v>342</v>
      </c>
      <c r="I574" t="s">
        <v>343</v>
      </c>
      <c r="J574" t="s">
        <v>345</v>
      </c>
    </row>
    <row r="575" spans="2:10">
      <c r="B575">
        <v>111101003</v>
      </c>
      <c r="C575" t="str">
        <f t="shared" si="26"/>
        <v>CA - Biaya Dibayar Dimuka - Sewa - Sewa Dibayar Dimuka Lainnya</v>
      </c>
      <c r="E575" s="744" t="s">
        <v>60</v>
      </c>
      <c r="F575" t="s">
        <v>61</v>
      </c>
      <c r="G575" t="s">
        <v>342</v>
      </c>
      <c r="I575" t="s">
        <v>343</v>
      </c>
      <c r="J575" t="s">
        <v>346</v>
      </c>
    </row>
    <row r="576" spans="5:5">
      <c r="E576" s="744" t="s">
        <v>60</v>
      </c>
    </row>
    <row r="577" spans="2:10">
      <c r="B577">
        <v>111102001</v>
      </c>
      <c r="C577" t="str">
        <f t="shared" ref="C577:C579" si="27">CONCATENATE(F577,E577,G577,E577,I577,E577,J577)</f>
        <v>CA - Biaya Dibayar Dimuka - Asuransi - Asuransi Karyawan</v>
      </c>
      <c r="E577" s="744" t="s">
        <v>60</v>
      </c>
      <c r="F577" t="s">
        <v>61</v>
      </c>
      <c r="G577" t="s">
        <v>342</v>
      </c>
      <c r="I577" t="s">
        <v>347</v>
      </c>
      <c r="J577" t="s">
        <v>348</v>
      </c>
    </row>
    <row r="578" spans="2:10">
      <c r="B578">
        <v>111102002</v>
      </c>
      <c r="C578" t="str">
        <f t="shared" si="27"/>
        <v>CA - Biaya Dibayar Dimuka - Asuransi - Asuransi Properti</v>
      </c>
      <c r="E578" s="744" t="s">
        <v>60</v>
      </c>
      <c r="F578" t="s">
        <v>61</v>
      </c>
      <c r="G578" t="s">
        <v>342</v>
      </c>
      <c r="I578" t="s">
        <v>347</v>
      </c>
      <c r="J578" t="s">
        <v>349</v>
      </c>
    </row>
    <row r="579" spans="2:10">
      <c r="B579">
        <v>111102003</v>
      </c>
      <c r="C579" t="str">
        <f t="shared" si="27"/>
        <v>CA - Biaya Dibayar Dimuka - Asuransi - Biaya Dibayar Dimuka Lainnya</v>
      </c>
      <c r="E579" s="744" t="s">
        <v>60</v>
      </c>
      <c r="F579" t="s">
        <v>61</v>
      </c>
      <c r="G579" t="s">
        <v>342</v>
      </c>
      <c r="I579" t="s">
        <v>347</v>
      </c>
      <c r="J579" t="s">
        <v>350</v>
      </c>
    </row>
    <row r="580" spans="5:5">
      <c r="E580" s="744" t="s">
        <v>60</v>
      </c>
    </row>
    <row r="581" spans="2:10">
      <c r="B581">
        <v>111103001</v>
      </c>
      <c r="C581" t="str">
        <f t="shared" ref="C581:C583" si="28">CONCATENATE(F581,E581,G581,E581,I581,E581,J581)</f>
        <v>CA - Biaya Dibayar Dimuka - Lain-Lain - Biaya Ditangguhkan</v>
      </c>
      <c r="E581" s="744" t="s">
        <v>60</v>
      </c>
      <c r="F581" t="s">
        <v>61</v>
      </c>
      <c r="G581" t="s">
        <v>342</v>
      </c>
      <c r="I581" t="s">
        <v>351</v>
      </c>
      <c r="J581" t="s">
        <v>352</v>
      </c>
    </row>
    <row r="582" spans="2:10">
      <c r="B582">
        <v>111103002</v>
      </c>
      <c r="C582" t="str">
        <f t="shared" si="28"/>
        <v>CA - Biaya Dibayar Dimuka - Lain-Lain - Operasional</v>
      </c>
      <c r="E582" s="744" t="s">
        <v>60</v>
      </c>
      <c r="F582" t="s">
        <v>61</v>
      </c>
      <c r="G582" t="s">
        <v>342</v>
      </c>
      <c r="I582" t="s">
        <v>351</v>
      </c>
      <c r="J582" t="s">
        <v>353</v>
      </c>
    </row>
    <row r="583" spans="2:10">
      <c r="B583">
        <v>111103003</v>
      </c>
      <c r="C583" t="str">
        <f t="shared" si="28"/>
        <v>CA - Biaya Dibayar Dimuka - Lain-Lain - Lain-Lain</v>
      </c>
      <c r="E583" s="744" t="s">
        <v>60</v>
      </c>
      <c r="F583" t="s">
        <v>61</v>
      </c>
      <c r="G583" t="s">
        <v>342</v>
      </c>
      <c r="I583" t="s">
        <v>351</v>
      </c>
      <c r="J583" t="s">
        <v>351</v>
      </c>
    </row>
    <row r="584" spans="5:5">
      <c r="E584" s="744" t="s">
        <v>60</v>
      </c>
    </row>
    <row r="585" spans="2:10">
      <c r="B585">
        <v>111201001</v>
      </c>
      <c r="C585" t="str">
        <f t="shared" ref="C585:C588" si="29">CONCATENATE(F585,E585,G585,E585,I585,E585,J585)</f>
        <v>CA - Uang Muka - Uang Muka Pembelian Persediaan - Persediaan Produk Digital </v>
      </c>
      <c r="E585" s="744" t="s">
        <v>60</v>
      </c>
      <c r="F585" t="s">
        <v>61</v>
      </c>
      <c r="G585" t="s">
        <v>354</v>
      </c>
      <c r="I585" t="s">
        <v>355</v>
      </c>
      <c r="J585" t="s">
        <v>356</v>
      </c>
    </row>
    <row r="586" spans="2:10">
      <c r="B586">
        <v>111201002</v>
      </c>
      <c r="C586" t="str">
        <f t="shared" si="29"/>
        <v>CA - Uang Muka - Uang Muka Pembelian Persediaan - Persediaan Fisik</v>
      </c>
      <c r="E586" s="744" t="s">
        <v>60</v>
      </c>
      <c r="F586" t="s">
        <v>61</v>
      </c>
      <c r="G586" t="s">
        <v>354</v>
      </c>
      <c r="I586" t="s">
        <v>355</v>
      </c>
      <c r="J586" t="s">
        <v>324</v>
      </c>
    </row>
    <row r="587" spans="2:10">
      <c r="B587">
        <v>111201003</v>
      </c>
      <c r="C587" t="str">
        <f t="shared" si="29"/>
        <v>CA - Uang Muka - Uang Muka Pembelian Persediaan - Uang Elektronik</v>
      </c>
      <c r="E587" s="744" t="s">
        <v>60</v>
      </c>
      <c r="F587" t="s">
        <v>61</v>
      </c>
      <c r="G587" t="s">
        <v>354</v>
      </c>
      <c r="I587" t="s">
        <v>355</v>
      </c>
      <c r="J587" t="s">
        <v>357</v>
      </c>
    </row>
    <row r="588" spans="2:10">
      <c r="B588">
        <v>111201004</v>
      </c>
      <c r="C588" t="str">
        <f t="shared" si="29"/>
        <v>CA - Uang Muka - Uang Muka Pembelian Persediaan - Lain-Lain</v>
      </c>
      <c r="E588" s="744" t="s">
        <v>60</v>
      </c>
      <c r="F588" t="s">
        <v>61</v>
      </c>
      <c r="G588" t="s">
        <v>354</v>
      </c>
      <c r="I588" t="s">
        <v>355</v>
      </c>
      <c r="J588" t="s">
        <v>351</v>
      </c>
    </row>
    <row r="589" spans="5:5">
      <c r="E589" s="744" t="s">
        <v>60</v>
      </c>
    </row>
    <row r="590" spans="2:10">
      <c r="B590">
        <v>111202001</v>
      </c>
      <c r="C590" t="str">
        <f t="shared" ref="C590:C593" si="30">CONCATENATE(F590,E590,G590,E590,I590,E590,J590)</f>
        <v>CA - Uang Muka - Uang Muka Pembelian Aset Tetap - Gedung</v>
      </c>
      <c r="E590" s="744" t="s">
        <v>60</v>
      </c>
      <c r="F590" t="s">
        <v>61</v>
      </c>
      <c r="G590" t="s">
        <v>354</v>
      </c>
      <c r="I590" t="s">
        <v>358</v>
      </c>
      <c r="J590" t="s">
        <v>344</v>
      </c>
    </row>
    <row r="591" spans="2:10">
      <c r="B591">
        <v>111202002</v>
      </c>
      <c r="C591" t="str">
        <f t="shared" si="30"/>
        <v>CA - Uang Muka - Uang Muka Pembelian Aset Tetap - Mesin</v>
      </c>
      <c r="E591" s="744" t="s">
        <v>60</v>
      </c>
      <c r="F591" t="s">
        <v>61</v>
      </c>
      <c r="G591" t="s">
        <v>354</v>
      </c>
      <c r="I591" t="s">
        <v>358</v>
      </c>
      <c r="J591" t="s">
        <v>359</v>
      </c>
    </row>
    <row r="592" spans="2:10">
      <c r="B592">
        <v>111202003</v>
      </c>
      <c r="C592" t="str">
        <f t="shared" si="30"/>
        <v>CA - Uang Muka - Uang Muka Pembelian Aset Tetap - Kendaraan</v>
      </c>
      <c r="E592" s="744" t="s">
        <v>60</v>
      </c>
      <c r="F592" t="s">
        <v>61</v>
      </c>
      <c r="G592" t="s">
        <v>354</v>
      </c>
      <c r="I592" t="s">
        <v>358</v>
      </c>
      <c r="J592" t="s">
        <v>345</v>
      </c>
    </row>
    <row r="593" spans="2:10">
      <c r="B593">
        <v>111202004</v>
      </c>
      <c r="C593" t="str">
        <f t="shared" si="30"/>
        <v>CA - Uang Muka - Uang Muka Pembelian Aset Tetap - Lain-Lain</v>
      </c>
      <c r="E593" s="744" t="s">
        <v>60</v>
      </c>
      <c r="F593" t="s">
        <v>61</v>
      </c>
      <c r="G593" t="s">
        <v>354</v>
      </c>
      <c r="I593" t="s">
        <v>358</v>
      </c>
      <c r="J593" t="s">
        <v>351</v>
      </c>
    </row>
    <row r="594" spans="5:5">
      <c r="E594" s="744" t="s">
        <v>60</v>
      </c>
    </row>
    <row r="595" spans="2:10">
      <c r="B595">
        <v>111203001</v>
      </c>
      <c r="C595" t="str">
        <f t="shared" ref="C595:C596" si="31">CONCATENATE(F595,E595,G595,E595,I595,E595,J595)</f>
        <v>CA - Uang Muka - Uang Muka Investasi - Saham</v>
      </c>
      <c r="E595" s="744" t="s">
        <v>60</v>
      </c>
      <c r="F595" t="s">
        <v>61</v>
      </c>
      <c r="G595" t="s">
        <v>354</v>
      </c>
      <c r="I595" t="s">
        <v>360</v>
      </c>
      <c r="J595" t="s">
        <v>361</v>
      </c>
    </row>
    <row r="596" spans="2:10">
      <c r="B596">
        <v>111203002</v>
      </c>
      <c r="C596" t="str">
        <f t="shared" si="31"/>
        <v>CA - Uang Muka - Uang Muka Investasi - Investasi</v>
      </c>
      <c r="E596" s="744" t="s">
        <v>60</v>
      </c>
      <c r="F596" t="s">
        <v>61</v>
      </c>
      <c r="G596" t="s">
        <v>354</v>
      </c>
      <c r="I596" t="s">
        <v>360</v>
      </c>
      <c r="J596" t="s">
        <v>362</v>
      </c>
    </row>
    <row r="597" spans="2:10">
      <c r="B597">
        <v>111203003</v>
      </c>
      <c r="C597" t="str">
        <f t="shared" ref="C597:C598" si="32">CONCATENATE(F597,E597,G597,E597,I597,E597,J597)</f>
        <v>CA - Uang Muka - Uang Muka Investasi - Film</v>
      </c>
      <c r="E597" s="744" t="s">
        <v>60</v>
      </c>
      <c r="F597" t="s">
        <v>61</v>
      </c>
      <c r="G597" t="s">
        <v>354</v>
      </c>
      <c r="I597" t="s">
        <v>360</v>
      </c>
      <c r="J597" t="s">
        <v>363</v>
      </c>
    </row>
    <row r="598" spans="2:10">
      <c r="B598">
        <v>111203004</v>
      </c>
      <c r="C598" t="str">
        <f t="shared" si="32"/>
        <v>CA - Uang Muka - Uang Muka Investasi - Lain-lain</v>
      </c>
      <c r="E598" s="744" t="s">
        <v>60</v>
      </c>
      <c r="F598" t="s">
        <v>61</v>
      </c>
      <c r="G598" t="s">
        <v>354</v>
      </c>
      <c r="I598" t="s">
        <v>360</v>
      </c>
      <c r="J598" t="s">
        <v>364</v>
      </c>
    </row>
    <row r="599" spans="5:5">
      <c r="E599" s="744" t="s">
        <v>60</v>
      </c>
    </row>
    <row r="600" spans="2:10">
      <c r="B600">
        <v>111204001</v>
      </c>
      <c r="C600" t="str">
        <f t="shared" ref="C600:C602" si="33">CONCATENATE(F600,E600,G600,E600,I600,E600,J600)</f>
        <v>CA - Uang Muka - Uang Muka Lain-Lain - Deposit</v>
      </c>
      <c r="E600" s="744" t="s">
        <v>60</v>
      </c>
      <c r="F600" t="s">
        <v>61</v>
      </c>
      <c r="G600" t="s">
        <v>354</v>
      </c>
      <c r="I600" t="s">
        <v>365</v>
      </c>
      <c r="J600" t="s">
        <v>366</v>
      </c>
    </row>
    <row r="601" spans="2:10">
      <c r="B601">
        <v>111204002</v>
      </c>
      <c r="C601" t="str">
        <f t="shared" si="33"/>
        <v>CA - Uang Muka - Uang Muka Lain-Lain - Prepayments</v>
      </c>
      <c r="E601" s="744" t="s">
        <v>60</v>
      </c>
      <c r="F601" t="s">
        <v>61</v>
      </c>
      <c r="G601" t="s">
        <v>354</v>
      </c>
      <c r="I601" t="s">
        <v>365</v>
      </c>
      <c r="J601" t="s">
        <v>367</v>
      </c>
    </row>
    <row r="602" spans="2:10">
      <c r="B602">
        <v>111204003</v>
      </c>
      <c r="C602" t="str">
        <f t="shared" si="33"/>
        <v>CA - Uang Muka - Uang Muka Lain-Lain - Lain-Lain</v>
      </c>
      <c r="E602" s="744" t="s">
        <v>60</v>
      </c>
      <c r="F602" t="s">
        <v>61</v>
      </c>
      <c r="G602" t="s">
        <v>354</v>
      </c>
      <c r="I602" t="s">
        <v>365</v>
      </c>
      <c r="J602" t="s">
        <v>351</v>
      </c>
    </row>
    <row r="603" spans="5:5">
      <c r="E603" s="744" t="s">
        <v>60</v>
      </c>
    </row>
    <row r="604" spans="2:9">
      <c r="B604">
        <v>111301001</v>
      </c>
      <c r="C604" t="str">
        <f t="shared" ref="C604:C628" si="34">CONCATENATE(F604,E604,G604,E604,H604,E604,I604)</f>
        <v>CA - Restricted Deposits - IDR - PT BANK CENTRAL ASIA</v>
      </c>
      <c r="E604" s="744" t="s">
        <v>60</v>
      </c>
      <c r="F604" t="s">
        <v>61</v>
      </c>
      <c r="G604" t="s">
        <v>368</v>
      </c>
      <c r="H604" t="s">
        <v>63</v>
      </c>
      <c r="I604" t="s">
        <v>70</v>
      </c>
    </row>
    <row r="605" spans="2:9">
      <c r="B605">
        <v>111301002</v>
      </c>
      <c r="C605" t="str">
        <f t="shared" si="34"/>
        <v>CA - Restricted Deposits - IDR - PT BANK MANDIRI (PERSERO)</v>
      </c>
      <c r="E605" s="744" t="s">
        <v>60</v>
      </c>
      <c r="F605" t="s">
        <v>61</v>
      </c>
      <c r="G605" t="s">
        <v>368</v>
      </c>
      <c r="H605" t="s">
        <v>63</v>
      </c>
      <c r="I605" t="s">
        <v>71</v>
      </c>
    </row>
    <row r="606" spans="2:9">
      <c r="B606">
        <v>111301003</v>
      </c>
      <c r="C606" t="str">
        <f t="shared" si="34"/>
        <v>CA - Restricted Deposits - IDR - PT BANK NEGARA INDONESIA (PERSERO)</v>
      </c>
      <c r="E606" s="744" t="s">
        <v>60</v>
      </c>
      <c r="F606" t="s">
        <v>61</v>
      </c>
      <c r="G606" t="s">
        <v>368</v>
      </c>
      <c r="H606" t="s">
        <v>63</v>
      </c>
      <c r="I606" t="s">
        <v>72</v>
      </c>
    </row>
    <row r="607" spans="2:9">
      <c r="B607">
        <v>111301004</v>
      </c>
      <c r="C607" t="str">
        <f t="shared" si="34"/>
        <v>CA - Restricted Deposits - IDR - PT BANK CIMB NIAGA</v>
      </c>
      <c r="E607" s="744" t="s">
        <v>60</v>
      </c>
      <c r="F607" t="s">
        <v>61</v>
      </c>
      <c r="G607" t="s">
        <v>368</v>
      </c>
      <c r="H607" t="s">
        <v>63</v>
      </c>
      <c r="I607" t="s">
        <v>73</v>
      </c>
    </row>
    <row r="608" spans="2:9">
      <c r="B608">
        <v>111301005</v>
      </c>
      <c r="C608" t="str">
        <f t="shared" si="34"/>
        <v>CA - Restricted Deposits - IDR - PT BANK QNB INDONESIA</v>
      </c>
      <c r="E608" s="744" t="s">
        <v>60</v>
      </c>
      <c r="F608" t="s">
        <v>61</v>
      </c>
      <c r="G608" t="s">
        <v>368</v>
      </c>
      <c r="H608" t="s">
        <v>63</v>
      </c>
      <c r="I608" t="s">
        <v>74</v>
      </c>
    </row>
    <row r="609" spans="2:9">
      <c r="B609">
        <v>111301006</v>
      </c>
      <c r="C609" t="str">
        <f t="shared" si="34"/>
        <v>CA - Restricted Deposits - IDR - PT BANK RAKYAT INDONESIA (PERSERO)</v>
      </c>
      <c r="E609" s="744" t="s">
        <v>60</v>
      </c>
      <c r="F609" t="s">
        <v>61</v>
      </c>
      <c r="G609" t="s">
        <v>368</v>
      </c>
      <c r="H609" t="s">
        <v>63</v>
      </c>
      <c r="I609" t="s">
        <v>75</v>
      </c>
    </row>
    <row r="610" spans="2:9">
      <c r="B610">
        <v>111301007</v>
      </c>
      <c r="C610" t="str">
        <f t="shared" si="34"/>
        <v>CA - Restricted Deposits - IDR - PT BANK PERMATA</v>
      </c>
      <c r="E610" s="744" t="s">
        <v>60</v>
      </c>
      <c r="F610" t="s">
        <v>61</v>
      </c>
      <c r="G610" t="s">
        <v>368</v>
      </c>
      <c r="H610" t="s">
        <v>63</v>
      </c>
      <c r="I610" t="s">
        <v>76</v>
      </c>
    </row>
    <row r="611" spans="2:9">
      <c r="B611">
        <v>111301008</v>
      </c>
      <c r="C611" t="str">
        <f t="shared" si="34"/>
        <v>CA - Restricted Deposits - IDR - PT BANK UOB INDONESIA</v>
      </c>
      <c r="E611" s="744" t="s">
        <v>60</v>
      </c>
      <c r="F611" t="s">
        <v>61</v>
      </c>
      <c r="G611" t="s">
        <v>368</v>
      </c>
      <c r="H611" t="s">
        <v>63</v>
      </c>
      <c r="I611" t="s">
        <v>77</v>
      </c>
    </row>
    <row r="612" spans="2:9">
      <c r="B612">
        <v>111301009</v>
      </c>
      <c r="C612" t="str">
        <f t="shared" si="34"/>
        <v>CA - Restricted Deposits - IDR - PT BANK DKI</v>
      </c>
      <c r="E612" s="744" t="s">
        <v>60</v>
      </c>
      <c r="F612" t="s">
        <v>61</v>
      </c>
      <c r="G612" t="s">
        <v>368</v>
      </c>
      <c r="H612" t="s">
        <v>63</v>
      </c>
      <c r="I612" t="s">
        <v>78</v>
      </c>
    </row>
    <row r="613" spans="2:9">
      <c r="B613">
        <v>111301010</v>
      </c>
      <c r="C613" t="str">
        <f t="shared" si="34"/>
        <v>CA - Restricted Deposits - IDR - PT BANK JTRUST INDONESIA</v>
      </c>
      <c r="E613" s="744" t="s">
        <v>60</v>
      </c>
      <c r="F613" t="s">
        <v>61</v>
      </c>
      <c r="G613" t="s">
        <v>368</v>
      </c>
      <c r="H613" t="s">
        <v>63</v>
      </c>
      <c r="I613" t="s">
        <v>79</v>
      </c>
    </row>
    <row r="614" spans="2:9">
      <c r="B614">
        <v>111301011</v>
      </c>
      <c r="C614" t="str">
        <f t="shared" si="34"/>
        <v>CA - Restricted Deposits - IDR - PT BANK DANAMON INDONESIA</v>
      </c>
      <c r="E614" s="744" t="s">
        <v>60</v>
      </c>
      <c r="F614" t="s">
        <v>61</v>
      </c>
      <c r="G614" t="s">
        <v>368</v>
      </c>
      <c r="H614" t="s">
        <v>63</v>
      </c>
      <c r="I614" t="s">
        <v>80</v>
      </c>
    </row>
    <row r="615" spans="2:9">
      <c r="B615">
        <v>111301012</v>
      </c>
      <c r="C615" t="str">
        <f t="shared" si="34"/>
        <v>CA - Restricted Deposits - IDR - PT BANK SYARIAH INDONESIA</v>
      </c>
      <c r="E615" s="744" t="s">
        <v>60</v>
      </c>
      <c r="F615" t="s">
        <v>61</v>
      </c>
      <c r="G615" t="s">
        <v>368</v>
      </c>
      <c r="H615" t="s">
        <v>63</v>
      </c>
      <c r="I615" t="s">
        <v>81</v>
      </c>
    </row>
    <row r="616" spans="2:9">
      <c r="B616">
        <v>111301013</v>
      </c>
      <c r="C616" t="str">
        <f t="shared" si="34"/>
        <v>CA - Restricted Deposits - IDR - PT BANK CAPITAL INDONESIA </v>
      </c>
      <c r="E616" s="744" t="s">
        <v>60</v>
      </c>
      <c r="F616" t="s">
        <v>61</v>
      </c>
      <c r="G616" t="s">
        <v>368</v>
      </c>
      <c r="H616" t="s">
        <v>63</v>
      </c>
      <c r="I616" t="s">
        <v>82</v>
      </c>
    </row>
    <row r="617" spans="2:9">
      <c r="B617">
        <v>111301014</v>
      </c>
      <c r="C617" t="str">
        <f t="shared" si="34"/>
        <v>CA - Restricted Deposits - IDR - PT BANK MNC INTERNASIONAL</v>
      </c>
      <c r="E617" s="744" t="s">
        <v>60</v>
      </c>
      <c r="F617" t="s">
        <v>61</v>
      </c>
      <c r="G617" t="s">
        <v>368</v>
      </c>
      <c r="H617" t="s">
        <v>63</v>
      </c>
      <c r="I617" t="s">
        <v>83</v>
      </c>
    </row>
    <row r="618" spans="2:9">
      <c r="B618">
        <v>111301015</v>
      </c>
      <c r="C618" t="str">
        <f t="shared" si="34"/>
        <v>CA - Restricted Deposits - IDR - PT BANK OCBC NISP</v>
      </c>
      <c r="E618" s="744" t="s">
        <v>60</v>
      </c>
      <c r="F618" t="s">
        <v>61</v>
      </c>
      <c r="G618" t="s">
        <v>368</v>
      </c>
      <c r="H618" t="s">
        <v>63</v>
      </c>
      <c r="I618" t="s">
        <v>84</v>
      </c>
    </row>
    <row r="619" spans="2:9">
      <c r="B619">
        <v>111301016</v>
      </c>
      <c r="C619" t="str">
        <f t="shared" si="34"/>
        <v>CA - Restricted Deposits - IDR - PT BANK MEGA</v>
      </c>
      <c r="E619" s="744" t="s">
        <v>60</v>
      </c>
      <c r="F619" t="s">
        <v>61</v>
      </c>
      <c r="G619" t="s">
        <v>368</v>
      </c>
      <c r="H619" t="s">
        <v>63</v>
      </c>
      <c r="I619" t="s">
        <v>85</v>
      </c>
    </row>
    <row r="620" spans="2:9">
      <c r="B620">
        <v>111301017</v>
      </c>
      <c r="C620" t="str">
        <f t="shared" si="34"/>
        <v>CA - Restricted Deposits - IDR - PT BANK PEMBANGUNAN DAERAH JAWA TENGAH</v>
      </c>
      <c r="E620" s="744" t="s">
        <v>60</v>
      </c>
      <c r="F620" t="s">
        <v>61</v>
      </c>
      <c r="G620" t="s">
        <v>368</v>
      </c>
      <c r="H620" t="s">
        <v>63</v>
      </c>
      <c r="I620" t="s">
        <v>86</v>
      </c>
    </row>
    <row r="621" spans="2:9">
      <c r="B621">
        <v>111301018</v>
      </c>
      <c r="C621" t="str">
        <f t="shared" si="34"/>
        <v>CA - Restricted Deposits - IDR - PT BANK PEMBANGUNAN DAERAH JAWA TIMUR</v>
      </c>
      <c r="E621" s="744" t="s">
        <v>60</v>
      </c>
      <c r="F621" t="s">
        <v>61</v>
      </c>
      <c r="G621" t="s">
        <v>368</v>
      </c>
      <c r="H621" t="s">
        <v>63</v>
      </c>
      <c r="I621" t="s">
        <v>87</v>
      </c>
    </row>
    <row r="622" spans="2:9">
      <c r="B622">
        <v>111301019</v>
      </c>
      <c r="C622" t="str">
        <f t="shared" si="34"/>
        <v>CA - Restricted Deposits - IDR - PT BANK MAYBANK INDONESIA</v>
      </c>
      <c r="E622" s="744" t="s">
        <v>60</v>
      </c>
      <c r="F622" t="s">
        <v>61</v>
      </c>
      <c r="G622" t="s">
        <v>368</v>
      </c>
      <c r="H622" t="s">
        <v>63</v>
      </c>
      <c r="I622" t="s">
        <v>88</v>
      </c>
    </row>
    <row r="623" spans="2:9">
      <c r="B623">
        <v>111301020</v>
      </c>
      <c r="C623" t="str">
        <f t="shared" si="34"/>
        <v>CA - Restricted Deposits - IDR - PT BANK MUAMALAT INDONESIA</v>
      </c>
      <c r="E623" s="744" t="s">
        <v>60</v>
      </c>
      <c r="F623" t="s">
        <v>61</v>
      </c>
      <c r="G623" t="s">
        <v>368</v>
      </c>
      <c r="H623" t="s">
        <v>63</v>
      </c>
      <c r="I623" t="s">
        <v>89</v>
      </c>
    </row>
    <row r="624" spans="2:9">
      <c r="B624">
        <v>111301021</v>
      </c>
      <c r="C624" t="str">
        <f t="shared" si="34"/>
        <v>CA - Restricted Deposits - IDR - PT BANK DBS INDONESIA</v>
      </c>
      <c r="E624" s="744" t="s">
        <v>60</v>
      </c>
      <c r="F624" t="s">
        <v>61</v>
      </c>
      <c r="G624" t="s">
        <v>368</v>
      </c>
      <c r="H624" t="s">
        <v>63</v>
      </c>
      <c r="I624" t="s">
        <v>90</v>
      </c>
    </row>
    <row r="625" spans="2:9">
      <c r="B625">
        <v>111301022</v>
      </c>
      <c r="C625" t="str">
        <f t="shared" si="34"/>
        <v>CA - Restricted Deposits - IDR - PT BANK MASPION INDONESIA</v>
      </c>
      <c r="E625" s="744" t="s">
        <v>60</v>
      </c>
      <c r="F625" t="s">
        <v>61</v>
      </c>
      <c r="G625" t="s">
        <v>368</v>
      </c>
      <c r="H625" t="s">
        <v>63</v>
      </c>
      <c r="I625" t="s">
        <v>91</v>
      </c>
    </row>
    <row r="626" spans="2:9">
      <c r="B626">
        <v>111301023</v>
      </c>
      <c r="C626" t="str">
        <f t="shared" si="34"/>
        <v>CA - Restricted Deposits - IDR - PT BANK PAN INDONESIA</v>
      </c>
      <c r="E626" s="744" t="s">
        <v>60</v>
      </c>
      <c r="F626" t="s">
        <v>61</v>
      </c>
      <c r="G626" t="s">
        <v>368</v>
      </c>
      <c r="H626" t="s">
        <v>63</v>
      </c>
      <c r="I626" t="s">
        <v>92</v>
      </c>
    </row>
    <row r="627" spans="2:9">
      <c r="B627">
        <v>111301024</v>
      </c>
      <c r="C627" t="str">
        <f t="shared" si="34"/>
        <v>CA - Restricted Deposits - IDR - PT BANK TABUNGAN PENSIUNAN NASIONAL</v>
      </c>
      <c r="E627" s="744" t="s">
        <v>60</v>
      </c>
      <c r="F627" t="s">
        <v>61</v>
      </c>
      <c r="G627" t="s">
        <v>368</v>
      </c>
      <c r="H627" t="s">
        <v>63</v>
      </c>
      <c r="I627" t="s">
        <v>93</v>
      </c>
    </row>
    <row r="628" spans="2:9">
      <c r="B628">
        <v>111301025</v>
      </c>
      <c r="C628" t="str">
        <f t="shared" si="34"/>
        <v>CA - Restricted Deposits - IDR - PT BANK TABUNGAN NEGARA</v>
      </c>
      <c r="E628" s="744" t="s">
        <v>60</v>
      </c>
      <c r="F628" t="s">
        <v>61</v>
      </c>
      <c r="G628" t="s">
        <v>368</v>
      </c>
      <c r="H628" t="s">
        <v>63</v>
      </c>
      <c r="I628" t="s">
        <v>94</v>
      </c>
    </row>
    <row r="629" spans="5:5">
      <c r="E629" s="744" t="s">
        <v>60</v>
      </c>
    </row>
    <row r="630" spans="2:9">
      <c r="B630">
        <v>111401001</v>
      </c>
      <c r="C630" t="str">
        <f t="shared" ref="C630:C632" si="35">CONCATENATE(F630,E630,G630,E630,I630)</f>
        <v>CA - Pendapatan Yang Masih Harus Diterima - Bunga Deposito</v>
      </c>
      <c r="E630" s="744" t="s">
        <v>60</v>
      </c>
      <c r="F630" t="s">
        <v>61</v>
      </c>
      <c r="G630" t="s">
        <v>369</v>
      </c>
      <c r="I630" t="s">
        <v>370</v>
      </c>
    </row>
    <row r="631" spans="2:9">
      <c r="B631">
        <v>111401002</v>
      </c>
      <c r="C631" t="str">
        <f t="shared" si="35"/>
        <v>CA - Pendapatan Yang Masih Harus Diterima - Bunga Lain-Lain</v>
      </c>
      <c r="E631" s="744" t="s">
        <v>60</v>
      </c>
      <c r="F631" t="s">
        <v>61</v>
      </c>
      <c r="G631" t="s">
        <v>369</v>
      </c>
      <c r="I631" t="s">
        <v>371</v>
      </c>
    </row>
    <row r="632" spans="2:9">
      <c r="B632">
        <v>111401003</v>
      </c>
      <c r="C632" t="str">
        <f t="shared" si="35"/>
        <v>CA - Pendapatan Yang Masih Harus Diterima - Pendapatan Lainnya</v>
      </c>
      <c r="E632" s="744" t="s">
        <v>60</v>
      </c>
      <c r="F632" t="s">
        <v>61</v>
      </c>
      <c r="G632" t="s">
        <v>369</v>
      </c>
      <c r="I632" t="s">
        <v>372</v>
      </c>
    </row>
    <row r="633" spans="5:5">
      <c r="E633" s="744" t="s">
        <v>60</v>
      </c>
    </row>
    <row r="634" spans="2:9">
      <c r="B634">
        <v>111501001</v>
      </c>
      <c r="C634" t="str">
        <f t="shared" ref="C634:C697" si="36">CONCATENATE(F634,E634,G634,E634,I634)</f>
        <v>CA - Piutang Pihak Berelasi - PT 1 Inti Dot Com</v>
      </c>
      <c r="E634" s="744" t="s">
        <v>60</v>
      </c>
      <c r="F634" t="s">
        <v>61</v>
      </c>
      <c r="G634" t="s">
        <v>373</v>
      </c>
      <c r="I634" t="s">
        <v>113</v>
      </c>
    </row>
    <row r="635" spans="2:9">
      <c r="B635">
        <v>111501002</v>
      </c>
      <c r="C635" t="str">
        <f t="shared" si="36"/>
        <v>CA - Piutang Pihak Berelasi - PT Abdi Anugerah Persada (AAP)</v>
      </c>
      <c r="E635" s="744" t="s">
        <v>60</v>
      </c>
      <c r="F635" t="s">
        <v>61</v>
      </c>
      <c r="G635" t="s">
        <v>373</v>
      </c>
      <c r="I635" t="s">
        <v>114</v>
      </c>
    </row>
    <row r="636" spans="2:9">
      <c r="B636">
        <v>111501003</v>
      </c>
      <c r="C636" t="str">
        <f t="shared" si="36"/>
        <v>CA - Piutang Pihak Berelasi - PT Agapindo Inti Raya</v>
      </c>
      <c r="E636" s="744" t="s">
        <v>60</v>
      </c>
      <c r="F636" t="s">
        <v>61</v>
      </c>
      <c r="G636" t="s">
        <v>373</v>
      </c>
      <c r="I636" t="s">
        <v>115</v>
      </c>
    </row>
    <row r="637" spans="2:9">
      <c r="B637">
        <v>111501004</v>
      </c>
      <c r="C637" t="str">
        <f t="shared" si="36"/>
        <v>CA - Piutang Pihak Berelasi - PT Agapindo Kasih Abadi (AKA)</v>
      </c>
      <c r="E637" s="744" t="s">
        <v>60</v>
      </c>
      <c r="F637" t="s">
        <v>61</v>
      </c>
      <c r="G637" t="s">
        <v>373</v>
      </c>
      <c r="I637" t="s">
        <v>116</v>
      </c>
    </row>
    <row r="638" spans="2:9">
      <c r="B638">
        <v>111501005</v>
      </c>
      <c r="C638" t="str">
        <f t="shared" si="36"/>
        <v>CA - Piutang Pihak Berelasi - PT Alfa Omega Digital (AOD-1)</v>
      </c>
      <c r="E638" s="744" t="s">
        <v>60</v>
      </c>
      <c r="F638" t="s">
        <v>61</v>
      </c>
      <c r="G638" t="s">
        <v>373</v>
      </c>
      <c r="I638" t="s">
        <v>117</v>
      </c>
    </row>
    <row r="639" spans="2:9">
      <c r="B639">
        <v>111501006</v>
      </c>
      <c r="C639" t="str">
        <f t="shared" si="36"/>
        <v>CA - Piutang Pihak Berelasi - PT Alfa Omega Digitalindo (AOD-2)</v>
      </c>
      <c r="E639" s="744" t="s">
        <v>60</v>
      </c>
      <c r="F639" t="s">
        <v>61</v>
      </c>
      <c r="G639" t="s">
        <v>373</v>
      </c>
      <c r="I639" t="s">
        <v>118</v>
      </c>
    </row>
    <row r="640" spans="2:9">
      <c r="B640">
        <v>111501007</v>
      </c>
      <c r="C640" t="str">
        <f t="shared" si="36"/>
        <v>CA - Piutang Pihak Berelasi - PT Alphanovation Digital Teknindo (Pawoon)</v>
      </c>
      <c r="E640" s="744" t="s">
        <v>60</v>
      </c>
      <c r="F640" t="s">
        <v>61</v>
      </c>
      <c r="G640" t="s">
        <v>373</v>
      </c>
      <c r="I640" t="s">
        <v>119</v>
      </c>
    </row>
    <row r="641" spans="2:9">
      <c r="B641">
        <v>111501008</v>
      </c>
      <c r="C641" t="str">
        <f t="shared" si="36"/>
        <v>CA - Piutang Pihak Berelasi - PT Antares Global Teknologi (AGT)</v>
      </c>
      <c r="E641" s="744" t="s">
        <v>60</v>
      </c>
      <c r="F641" t="s">
        <v>61</v>
      </c>
      <c r="G641" t="s">
        <v>373</v>
      </c>
      <c r="I641" t="s">
        <v>120</v>
      </c>
    </row>
    <row r="642" spans="2:9">
      <c r="B642">
        <v>111501009</v>
      </c>
      <c r="C642" t="str">
        <f t="shared" si="36"/>
        <v>CA - Piutang Pihak Berelasi - PT Anugerah Inti Karisma (AIK)</v>
      </c>
      <c r="E642" s="744" t="s">
        <v>60</v>
      </c>
      <c r="F642" t="s">
        <v>61</v>
      </c>
      <c r="G642" t="s">
        <v>373</v>
      </c>
      <c r="I642" t="s">
        <v>121</v>
      </c>
    </row>
    <row r="643" spans="2:9">
      <c r="B643">
        <v>111501010</v>
      </c>
      <c r="C643" t="str">
        <f t="shared" si="36"/>
        <v>CA - Piutang Pihak Berelasi - PT Soteria Wicaksana Investama (SWI)</v>
      </c>
      <c r="E643" s="744" t="s">
        <v>60</v>
      </c>
      <c r="F643" t="s">
        <v>61</v>
      </c>
      <c r="G643" t="s">
        <v>373</v>
      </c>
      <c r="I643" t="s">
        <v>122</v>
      </c>
    </row>
    <row r="644" spans="2:9">
      <c r="B644">
        <v>111501011</v>
      </c>
      <c r="C644" t="str">
        <f t="shared" si="36"/>
        <v>CA - Piutang Pihak Berelasi - PT Anugerah Kopi Digital (AKD)</v>
      </c>
      <c r="E644" s="744" t="s">
        <v>60</v>
      </c>
      <c r="F644" t="s">
        <v>61</v>
      </c>
      <c r="G644" t="s">
        <v>373</v>
      </c>
      <c r="I644" t="s">
        <v>123</v>
      </c>
    </row>
    <row r="645" spans="2:9">
      <c r="B645">
        <v>111501012</v>
      </c>
      <c r="C645" t="str">
        <f t="shared" si="36"/>
        <v>CA - Piutang Pihak Berelasi - PT Anugerah Serta Sentosa (ASS1)</v>
      </c>
      <c r="E645" s="744" t="s">
        <v>60</v>
      </c>
      <c r="F645" t="s">
        <v>61</v>
      </c>
      <c r="G645" t="s">
        <v>373</v>
      </c>
      <c r="I645" t="s">
        <v>124</v>
      </c>
    </row>
    <row r="646" spans="2:9">
      <c r="B646">
        <v>111501013</v>
      </c>
      <c r="C646" t="str">
        <f t="shared" si="36"/>
        <v>CA - Piutang Pihak Berelasi - PT Anugerah Teknologi Mandiri (ATM)</v>
      </c>
      <c r="E646" s="744" t="s">
        <v>60</v>
      </c>
      <c r="F646" t="s">
        <v>61</v>
      </c>
      <c r="G646" t="s">
        <v>373</v>
      </c>
      <c r="I646" t="s">
        <v>125</v>
      </c>
    </row>
    <row r="647" spans="2:9">
      <c r="B647">
        <v>111501014</v>
      </c>
      <c r="C647" t="str">
        <f t="shared" si="36"/>
        <v>CA - Piutang Pihak Berelasi - PT Anugerah Wicaksana Digital (AWD)</v>
      </c>
      <c r="E647" s="744" t="s">
        <v>60</v>
      </c>
      <c r="F647" t="s">
        <v>61</v>
      </c>
      <c r="G647" t="s">
        <v>373</v>
      </c>
      <c r="I647" t="s">
        <v>126</v>
      </c>
    </row>
    <row r="648" spans="2:9">
      <c r="B648">
        <v>111501015</v>
      </c>
      <c r="C648" t="str">
        <f t="shared" si="36"/>
        <v>CA - Piutang Pihak Berelasi - PT Argo Pandu Digital (APD)</v>
      </c>
      <c r="E648" s="744" t="s">
        <v>60</v>
      </c>
      <c r="F648" t="s">
        <v>61</v>
      </c>
      <c r="G648" t="s">
        <v>373</v>
      </c>
      <c r="I648" t="s">
        <v>127</v>
      </c>
    </row>
    <row r="649" spans="2:9">
      <c r="B649">
        <v>111501016</v>
      </c>
      <c r="C649" t="str">
        <f t="shared" si="36"/>
        <v>CA - Piutang Pihak Berelasi - PT Berkah Karunia Kreasi (BKK)</v>
      </c>
      <c r="E649" s="744" t="s">
        <v>60</v>
      </c>
      <c r="F649" t="s">
        <v>61</v>
      </c>
      <c r="G649" t="s">
        <v>373</v>
      </c>
      <c r="I649" t="s">
        <v>128</v>
      </c>
    </row>
    <row r="650" spans="2:9">
      <c r="B650">
        <v>111501017</v>
      </c>
      <c r="C650" t="str">
        <f t="shared" si="36"/>
        <v>CA - Piutang Pihak Berelasi - PT Berkah Omega Sukses (BOS)</v>
      </c>
      <c r="E650" s="744" t="s">
        <v>60</v>
      </c>
      <c r="F650" t="s">
        <v>61</v>
      </c>
      <c r="G650" t="s">
        <v>373</v>
      </c>
      <c r="I650" t="s">
        <v>129</v>
      </c>
    </row>
    <row r="651" spans="2:9">
      <c r="B651">
        <v>111501018</v>
      </c>
      <c r="C651" t="str">
        <f t="shared" si="36"/>
        <v>CA - Piutang Pihak Berelasi - PT Berkah Otentik Sejahtera (BOS)</v>
      </c>
      <c r="E651" s="744" t="s">
        <v>60</v>
      </c>
      <c r="F651" t="s">
        <v>61</v>
      </c>
      <c r="G651" t="s">
        <v>373</v>
      </c>
      <c r="I651" t="s">
        <v>130</v>
      </c>
    </row>
    <row r="652" spans="2:9">
      <c r="B652">
        <v>111501019</v>
      </c>
      <c r="C652" t="str">
        <f t="shared" si="36"/>
        <v>CA - Piutang Pihak Berelasi - PT Berkah Teknologi Selaras (BTS)</v>
      </c>
      <c r="E652" s="744" t="s">
        <v>60</v>
      </c>
      <c r="F652" t="s">
        <v>61</v>
      </c>
      <c r="G652" t="s">
        <v>373</v>
      </c>
      <c r="I652" t="s">
        <v>131</v>
      </c>
    </row>
    <row r="653" spans="2:9">
      <c r="B653">
        <v>111501020</v>
      </c>
      <c r="C653" t="str">
        <f t="shared" si="36"/>
        <v>CA - Piutang Pihak Berelasi - PT Berkah Teknologi Semesta (BTS)</v>
      </c>
      <c r="E653" s="744" t="s">
        <v>60</v>
      </c>
      <c r="F653" t="s">
        <v>61</v>
      </c>
      <c r="G653" t="s">
        <v>373</v>
      </c>
      <c r="I653" t="s">
        <v>132</v>
      </c>
    </row>
    <row r="654" spans="2:9">
      <c r="B654">
        <v>111501021</v>
      </c>
      <c r="C654" t="str">
        <f t="shared" si="36"/>
        <v>CA - Piutang Pihak Berelasi - PT Berkah Trijaya Indonesia (BTI)</v>
      </c>
      <c r="E654" s="744" t="s">
        <v>60</v>
      </c>
      <c r="F654" t="s">
        <v>61</v>
      </c>
      <c r="G654" t="s">
        <v>373</v>
      </c>
      <c r="I654" t="s">
        <v>133</v>
      </c>
    </row>
    <row r="655" spans="2:9">
      <c r="B655">
        <v>111501022</v>
      </c>
      <c r="C655" t="str">
        <f t="shared" si="36"/>
        <v>CA - Piutang Pihak Berelasi - PT Bersama Omega Sejahtera (BOS)</v>
      </c>
      <c r="E655" s="744" t="s">
        <v>60</v>
      </c>
      <c r="F655" t="s">
        <v>61</v>
      </c>
      <c r="G655" t="s">
        <v>373</v>
      </c>
      <c r="I655" t="s">
        <v>134</v>
      </c>
    </row>
    <row r="656" spans="2:9">
      <c r="B656">
        <v>111501023</v>
      </c>
      <c r="C656" t="str">
        <f t="shared" si="36"/>
        <v>CA - Piutang Pihak Berelasi - PT Bilik Sinergi Indonesia (BSI)</v>
      </c>
      <c r="E656" s="744" t="s">
        <v>60</v>
      </c>
      <c r="F656" t="s">
        <v>61</v>
      </c>
      <c r="G656" t="s">
        <v>373</v>
      </c>
      <c r="I656" t="s">
        <v>135</v>
      </c>
    </row>
    <row r="657" spans="2:9">
      <c r="B657">
        <v>111501024</v>
      </c>
      <c r="C657" t="str">
        <f t="shared" si="36"/>
        <v>CA - Piutang Pihak Berelasi - PT Buana Agya Cipta (BAC)</v>
      </c>
      <c r="E657" s="744" t="s">
        <v>60</v>
      </c>
      <c r="F657" t="s">
        <v>61</v>
      </c>
      <c r="G657" t="s">
        <v>373</v>
      </c>
      <c r="I657" t="s">
        <v>136</v>
      </c>
    </row>
    <row r="658" spans="2:9">
      <c r="B658">
        <v>111501025</v>
      </c>
      <c r="C658" t="str">
        <f t="shared" si="36"/>
        <v>CA - Piutang Pihak Berelasi - PT Cakra Ultima Sejahtera (CUS)</v>
      </c>
      <c r="E658" s="744" t="s">
        <v>60</v>
      </c>
      <c r="F658" t="s">
        <v>61</v>
      </c>
      <c r="G658" t="s">
        <v>373</v>
      </c>
      <c r="I658" t="s">
        <v>137</v>
      </c>
    </row>
    <row r="659" spans="2:9">
      <c r="B659">
        <v>111501026</v>
      </c>
      <c r="C659" t="str">
        <f t="shared" si="36"/>
        <v>CA - Piutang Pihak Berelasi - PT Chat Bot Nusantara (CBN)</v>
      </c>
      <c r="E659" s="744" t="s">
        <v>60</v>
      </c>
      <c r="F659" t="s">
        <v>61</v>
      </c>
      <c r="G659" t="s">
        <v>373</v>
      </c>
      <c r="I659" t="s">
        <v>138</v>
      </c>
    </row>
    <row r="660" spans="2:9">
      <c r="B660">
        <v>111501027</v>
      </c>
      <c r="C660" t="str">
        <f t="shared" si="36"/>
        <v>CA - Piutang Pihak Berelasi - PT Cyrus Solusi Indonesia (CSI)</v>
      </c>
      <c r="E660" s="744" t="s">
        <v>60</v>
      </c>
      <c r="F660" t="s">
        <v>61</v>
      </c>
      <c r="G660" t="s">
        <v>373</v>
      </c>
      <c r="I660" t="s">
        <v>139</v>
      </c>
    </row>
    <row r="661" spans="2:9">
      <c r="B661">
        <v>111501028</v>
      </c>
      <c r="C661" t="str">
        <f t="shared" si="36"/>
        <v>CA - Piutang Pihak Berelasi - PT Dam Korporindo Digital (DKD)</v>
      </c>
      <c r="E661" s="744" t="s">
        <v>60</v>
      </c>
      <c r="F661" t="s">
        <v>61</v>
      </c>
      <c r="G661" t="s">
        <v>373</v>
      </c>
      <c r="I661" t="s">
        <v>140</v>
      </c>
    </row>
    <row r="662" spans="2:9">
      <c r="B662">
        <v>111501029</v>
      </c>
      <c r="C662" t="str">
        <f t="shared" si="36"/>
        <v>CA - Piutang Pihak Berelasi - PT Dapur Kita Indonesia (DKI)</v>
      </c>
      <c r="E662" s="744" t="s">
        <v>60</v>
      </c>
      <c r="F662" t="s">
        <v>61</v>
      </c>
      <c r="G662" t="s">
        <v>373</v>
      </c>
      <c r="I662" t="s">
        <v>141</v>
      </c>
    </row>
    <row r="663" spans="2:9">
      <c r="B663">
        <v>111501030</v>
      </c>
      <c r="C663" t="str">
        <f t="shared" si="36"/>
        <v>CA - Piutang Pihak Berelasi - PT Dapur Kloud Digital (DKD)</v>
      </c>
      <c r="E663" s="744" t="s">
        <v>60</v>
      </c>
      <c r="F663" t="s">
        <v>61</v>
      </c>
      <c r="G663" t="s">
        <v>373</v>
      </c>
      <c r="I663" t="s">
        <v>142</v>
      </c>
    </row>
    <row r="664" spans="2:9">
      <c r="B664">
        <v>111501031</v>
      </c>
      <c r="C664" t="str">
        <f t="shared" si="36"/>
        <v>CA - Piutang Pihak Berelasi - PT Dekodr Solusi Digital Indonesia (DSDI)</v>
      </c>
      <c r="E664" s="744" t="s">
        <v>60</v>
      </c>
      <c r="F664" t="s">
        <v>61</v>
      </c>
      <c r="G664" t="s">
        <v>373</v>
      </c>
      <c r="I664" t="s">
        <v>143</v>
      </c>
    </row>
    <row r="665" spans="2:9">
      <c r="B665">
        <v>111501032</v>
      </c>
      <c r="C665" t="str">
        <f t="shared" si="36"/>
        <v>CA - Piutang Pihak Berelasi - PT Digital Berkah Indonesia (DBI)</v>
      </c>
      <c r="E665" s="744" t="s">
        <v>60</v>
      </c>
      <c r="F665" t="s">
        <v>61</v>
      </c>
      <c r="G665" t="s">
        <v>373</v>
      </c>
      <c r="I665" t="s">
        <v>144</v>
      </c>
    </row>
    <row r="666" spans="2:9">
      <c r="B666">
        <v>111501033</v>
      </c>
      <c r="C666" t="str">
        <f t="shared" si="36"/>
        <v>CA - Piutang Pihak Berelasi - PT Digital Consumer Engagement (DCE)</v>
      </c>
      <c r="E666" s="744" t="s">
        <v>60</v>
      </c>
      <c r="F666" t="s">
        <v>61</v>
      </c>
      <c r="G666" t="s">
        <v>373</v>
      </c>
      <c r="I666" t="s">
        <v>145</v>
      </c>
    </row>
    <row r="667" spans="2:9">
      <c r="B667">
        <v>111501034</v>
      </c>
      <c r="C667" t="str">
        <f t="shared" si="36"/>
        <v>CA - Piutang Pihak Berelasi - PT Digital Maksima Karisma (DMK)</v>
      </c>
      <c r="E667" s="744" t="s">
        <v>60</v>
      </c>
      <c r="F667" t="s">
        <v>61</v>
      </c>
      <c r="G667" t="s">
        <v>373</v>
      </c>
      <c r="I667" t="s">
        <v>146</v>
      </c>
    </row>
    <row r="668" spans="2:9">
      <c r="B668">
        <v>111501035</v>
      </c>
      <c r="C668" t="str">
        <f t="shared" si="36"/>
        <v>CA - Piutang Pihak Berelasi - PT Digital Maxima Indonesia (DMI)</v>
      </c>
      <c r="E668" s="744" t="s">
        <v>60</v>
      </c>
      <c r="F668" t="s">
        <v>61</v>
      </c>
      <c r="G668" t="s">
        <v>373</v>
      </c>
      <c r="I668" t="s">
        <v>147</v>
      </c>
    </row>
    <row r="669" spans="2:9">
      <c r="B669">
        <v>111501036</v>
      </c>
      <c r="C669" t="str">
        <f t="shared" si="36"/>
        <v>CA - Piutang Pihak Berelasi - PT Digital Mediatama Maxima Tbk (DMMX)</v>
      </c>
      <c r="E669" s="744" t="s">
        <v>60</v>
      </c>
      <c r="F669" t="s">
        <v>61</v>
      </c>
      <c r="G669" t="s">
        <v>373</v>
      </c>
      <c r="I669" t="s">
        <v>148</v>
      </c>
    </row>
    <row r="670" spans="2:9">
      <c r="B670">
        <v>111501037</v>
      </c>
      <c r="C670" t="str">
        <f t="shared" si="36"/>
        <v>CA - Piutang Pihak Berelasi - PT Disa Citra Digital (DCD)</v>
      </c>
      <c r="E670" s="744" t="s">
        <v>60</v>
      </c>
      <c r="F670" t="s">
        <v>61</v>
      </c>
      <c r="G670" t="s">
        <v>373</v>
      </c>
      <c r="I670" t="s">
        <v>149</v>
      </c>
    </row>
    <row r="671" spans="2:9">
      <c r="B671">
        <v>111501038</v>
      </c>
      <c r="C671" t="str">
        <f t="shared" si="36"/>
        <v>CA - Piutang Pihak Berelasi - PT Disa Citra Mandiri (DCM)</v>
      </c>
      <c r="E671" s="744" t="s">
        <v>60</v>
      </c>
      <c r="F671" t="s">
        <v>61</v>
      </c>
      <c r="G671" t="s">
        <v>373</v>
      </c>
      <c r="I671" t="s">
        <v>150</v>
      </c>
    </row>
    <row r="672" spans="2:9">
      <c r="B672">
        <v>111501039</v>
      </c>
      <c r="C672" t="str">
        <f t="shared" si="36"/>
        <v>CA - Piutang Pihak Berelasi - PT Distribusi Emitama Anugerah (DEA)</v>
      </c>
      <c r="E672" s="744" t="s">
        <v>60</v>
      </c>
      <c r="F672" t="s">
        <v>61</v>
      </c>
      <c r="G672" t="s">
        <v>373</v>
      </c>
      <c r="I672" t="s">
        <v>151</v>
      </c>
    </row>
    <row r="673" spans="2:9">
      <c r="B673">
        <v>111501040</v>
      </c>
      <c r="C673" t="str">
        <f t="shared" si="36"/>
        <v>CA - Piutang Pihak Berelasi - PT Distribusi Voucher Nusantara Tbk (DIVA)</v>
      </c>
      <c r="E673" s="744" t="s">
        <v>60</v>
      </c>
      <c r="F673" t="s">
        <v>61</v>
      </c>
      <c r="G673" t="s">
        <v>373</v>
      </c>
      <c r="I673" t="s">
        <v>152</v>
      </c>
    </row>
    <row r="674" spans="2:9">
      <c r="B674">
        <v>111501041</v>
      </c>
      <c r="C674" t="str">
        <f t="shared" si="36"/>
        <v>CA - Piutang Pihak Berelasi - PT Emirindo Dinamika Pratama (EDP)</v>
      </c>
      <c r="E674" s="744" t="s">
        <v>60</v>
      </c>
      <c r="F674" t="s">
        <v>61</v>
      </c>
      <c r="G674" t="s">
        <v>373</v>
      </c>
      <c r="I674" t="s">
        <v>153</v>
      </c>
    </row>
    <row r="675" spans="2:9">
      <c r="B675">
        <v>111501042</v>
      </c>
      <c r="C675" t="str">
        <f t="shared" si="36"/>
        <v>CA - Piutang Pihak Berelasi - PT Emitama Wahana Mandiri (EWM)</v>
      </c>
      <c r="E675" s="744" t="s">
        <v>60</v>
      </c>
      <c r="F675" t="s">
        <v>61</v>
      </c>
      <c r="G675" t="s">
        <v>373</v>
      </c>
      <c r="I675" t="s">
        <v>154</v>
      </c>
    </row>
    <row r="676" spans="2:9">
      <c r="B676">
        <v>111501043</v>
      </c>
      <c r="C676" t="str">
        <f t="shared" si="36"/>
        <v>CA - Piutang Pihak Berelasi - PT Foodia Indonesia Digital (FID)</v>
      </c>
      <c r="E676" s="744" t="s">
        <v>60</v>
      </c>
      <c r="F676" t="s">
        <v>61</v>
      </c>
      <c r="G676" t="s">
        <v>373</v>
      </c>
      <c r="I676" t="s">
        <v>155</v>
      </c>
    </row>
    <row r="677" spans="2:9">
      <c r="B677">
        <v>111501044</v>
      </c>
      <c r="C677" t="str">
        <f t="shared" si="36"/>
        <v>CA - Piutang Pihak Berelasi - PT Gowes Teknologi Indonesia (GTI1)</v>
      </c>
      <c r="E677" s="744" t="s">
        <v>60</v>
      </c>
      <c r="F677" t="s">
        <v>61</v>
      </c>
      <c r="G677" t="s">
        <v>373</v>
      </c>
      <c r="I677" t="s">
        <v>156</v>
      </c>
    </row>
    <row r="678" spans="2:9">
      <c r="B678">
        <v>111501045</v>
      </c>
      <c r="C678" t="str">
        <f t="shared" si="36"/>
        <v>CA - Piutang Pihak Berelasi - PT Gowithmi Teknologi Indonesia (GTI2)</v>
      </c>
      <c r="E678" s="744" t="s">
        <v>60</v>
      </c>
      <c r="F678" t="s">
        <v>61</v>
      </c>
      <c r="G678" t="s">
        <v>373</v>
      </c>
      <c r="I678" t="s">
        <v>157</v>
      </c>
    </row>
    <row r="679" spans="2:9">
      <c r="B679">
        <v>111501046</v>
      </c>
      <c r="C679" t="str">
        <f t="shared" si="36"/>
        <v>CA - Piutang Pihak Berelasi - PT Green Sinergy Indonesia (GSI)</v>
      </c>
      <c r="E679" s="744" t="s">
        <v>60</v>
      </c>
      <c r="F679" t="s">
        <v>61</v>
      </c>
      <c r="G679" t="s">
        <v>373</v>
      </c>
      <c r="I679" t="s">
        <v>158</v>
      </c>
    </row>
    <row r="680" spans="2:9">
      <c r="B680">
        <v>111501047</v>
      </c>
      <c r="C680" t="str">
        <f t="shared" si="36"/>
        <v>CA - Piutang Pihak Berelasi - PT Harapan Inti Selaras (HIS)</v>
      </c>
      <c r="E680" s="744" t="s">
        <v>60</v>
      </c>
      <c r="F680" t="s">
        <v>61</v>
      </c>
      <c r="G680" t="s">
        <v>373</v>
      </c>
      <c r="I680" t="s">
        <v>159</v>
      </c>
    </row>
    <row r="681" spans="2:9">
      <c r="B681">
        <v>111501048</v>
      </c>
      <c r="C681" t="str">
        <f t="shared" si="36"/>
        <v>CA - Piutang Pihak Berelasi - PT Hikmat Sukses Sejahtera (HSS)</v>
      </c>
      <c r="E681" s="744" t="s">
        <v>60</v>
      </c>
      <c r="F681" t="s">
        <v>61</v>
      </c>
      <c r="G681" t="s">
        <v>373</v>
      </c>
      <c r="I681" t="s">
        <v>160</v>
      </c>
    </row>
    <row r="682" spans="2:9">
      <c r="B682">
        <v>111501049</v>
      </c>
      <c r="C682" t="str">
        <f t="shared" si="36"/>
        <v>CA - Piutang Pihak Berelasi - PT Inova Duapuluh Duapuluh</v>
      </c>
      <c r="E682" s="744" t="s">
        <v>60</v>
      </c>
      <c r="F682" t="s">
        <v>61</v>
      </c>
      <c r="G682" t="s">
        <v>373</v>
      </c>
      <c r="I682" t="s">
        <v>161</v>
      </c>
    </row>
    <row r="683" spans="2:9">
      <c r="B683">
        <v>111501050</v>
      </c>
      <c r="C683" t="str">
        <f t="shared" si="36"/>
        <v>CA - Piutang Pihak Berelasi - PT Inspira Citra Asia (ICA)</v>
      </c>
      <c r="E683" s="744" t="s">
        <v>60</v>
      </c>
      <c r="F683" t="s">
        <v>61</v>
      </c>
      <c r="G683" t="s">
        <v>373</v>
      </c>
      <c r="I683" t="s">
        <v>162</v>
      </c>
    </row>
    <row r="684" spans="2:9">
      <c r="B684">
        <v>111501051</v>
      </c>
      <c r="C684" t="str">
        <f t="shared" si="36"/>
        <v>CA - Piutang Pihak Berelasi - PT Internet Omega Teknologi (IOT)</v>
      </c>
      <c r="E684" s="744" t="s">
        <v>60</v>
      </c>
      <c r="F684" t="s">
        <v>61</v>
      </c>
      <c r="G684" t="s">
        <v>373</v>
      </c>
      <c r="I684" t="s">
        <v>163</v>
      </c>
    </row>
    <row r="685" spans="2:9">
      <c r="B685">
        <v>111501052</v>
      </c>
      <c r="C685" t="str">
        <f t="shared" si="36"/>
        <v>CA - Piutang Pihak Berelasi - PT Jedidiah Inti Anugerah (JIA)</v>
      </c>
      <c r="E685" s="744" t="s">
        <v>60</v>
      </c>
      <c r="F685" t="s">
        <v>61</v>
      </c>
      <c r="G685" t="s">
        <v>373</v>
      </c>
      <c r="I685" t="s">
        <v>164</v>
      </c>
    </row>
    <row r="686" spans="2:9">
      <c r="B686">
        <v>111501053</v>
      </c>
      <c r="C686" t="str">
        <f t="shared" si="36"/>
        <v>CA - Piutang Pihak Berelasi - PT Jubileum Musisi Indonesia (JMI)</v>
      </c>
      <c r="E686" s="744" t="s">
        <v>60</v>
      </c>
      <c r="F686" t="s">
        <v>61</v>
      </c>
      <c r="G686" t="s">
        <v>373</v>
      </c>
      <c r="I686" t="s">
        <v>165</v>
      </c>
    </row>
    <row r="687" spans="2:9">
      <c r="B687">
        <v>111501054</v>
      </c>
      <c r="C687" t="str">
        <f t="shared" si="36"/>
        <v>CA - Piutang Pihak Berelasi - PT Jurnal Digital Indonesia (JDI)</v>
      </c>
      <c r="E687" s="744" t="s">
        <v>60</v>
      </c>
      <c r="F687" t="s">
        <v>61</v>
      </c>
      <c r="G687" t="s">
        <v>373</v>
      </c>
      <c r="I687" t="s">
        <v>166</v>
      </c>
    </row>
    <row r="688" spans="2:9">
      <c r="B688">
        <v>111501055</v>
      </c>
      <c r="C688" t="str">
        <f t="shared" si="36"/>
        <v>CA - Piutang Pihak Berelasi - PT Kasih Anugerah Kharisma (KAK)</v>
      </c>
      <c r="E688" s="744" t="s">
        <v>60</v>
      </c>
      <c r="F688" t="s">
        <v>61</v>
      </c>
      <c r="G688" t="s">
        <v>373</v>
      </c>
      <c r="I688" t="s">
        <v>167</v>
      </c>
    </row>
    <row r="689" spans="2:9">
      <c r="B689">
        <v>111501056</v>
      </c>
      <c r="C689" t="str">
        <f t="shared" si="36"/>
        <v>CA - Piutang Pihak Berelasi - PT Kavita Dana Asia (KDA)</v>
      </c>
      <c r="E689" s="744" t="s">
        <v>60</v>
      </c>
      <c r="F689" t="s">
        <v>61</v>
      </c>
      <c r="G689" t="s">
        <v>373</v>
      </c>
      <c r="I689" t="s">
        <v>168</v>
      </c>
    </row>
    <row r="690" spans="2:9">
      <c r="B690">
        <v>111501057</v>
      </c>
      <c r="C690" t="str">
        <f t="shared" si="36"/>
        <v>CA - Piutang Pihak Berelasi - PT Kejora Digital Investama (KDI)</v>
      </c>
      <c r="E690" s="744" t="s">
        <v>60</v>
      </c>
      <c r="F690" t="s">
        <v>61</v>
      </c>
      <c r="G690" t="s">
        <v>373</v>
      </c>
      <c r="I690" t="s">
        <v>169</v>
      </c>
    </row>
    <row r="691" spans="2:9">
      <c r="B691">
        <v>111501058</v>
      </c>
      <c r="C691" t="str">
        <f t="shared" si="36"/>
        <v>CA - Piutang Pihak Berelasi - PT Krenpay Digital Indonesia (KDI)</v>
      </c>
      <c r="E691" s="744" t="s">
        <v>60</v>
      </c>
      <c r="F691" t="s">
        <v>61</v>
      </c>
      <c r="G691" t="s">
        <v>373</v>
      </c>
      <c r="I691" t="s">
        <v>170</v>
      </c>
    </row>
    <row r="692" spans="2:9">
      <c r="B692">
        <v>111501059</v>
      </c>
      <c r="C692" t="str">
        <f t="shared" si="36"/>
        <v>CA - Piutang Pihak Berelasi - PT Kubox Teknologi Indonesia (KTI)</v>
      </c>
      <c r="E692" s="744" t="s">
        <v>60</v>
      </c>
      <c r="F692" t="s">
        <v>61</v>
      </c>
      <c r="G692" t="s">
        <v>373</v>
      </c>
      <c r="I692" t="s">
        <v>171</v>
      </c>
    </row>
    <row r="693" spans="2:9">
      <c r="B693">
        <v>111501060</v>
      </c>
      <c r="C693" t="str">
        <f t="shared" si="36"/>
        <v>CA - Piutang Pihak Berelasi - PT Kuwais Berkah Indonesia (KBI)</v>
      </c>
      <c r="E693" s="744" t="s">
        <v>60</v>
      </c>
      <c r="F693" t="s">
        <v>61</v>
      </c>
      <c r="G693" t="s">
        <v>373</v>
      </c>
      <c r="I693" t="s">
        <v>172</v>
      </c>
    </row>
    <row r="694" spans="2:9">
      <c r="B694">
        <v>111501061</v>
      </c>
      <c r="C694" t="str">
        <f t="shared" si="36"/>
        <v>CA - Piutang Pihak Berelasi - PT Kwartet Boga Anugerah (KBA)</v>
      </c>
      <c r="E694" s="744" t="s">
        <v>60</v>
      </c>
      <c r="F694" t="s">
        <v>61</v>
      </c>
      <c r="G694" t="s">
        <v>373</v>
      </c>
      <c r="I694" t="s">
        <v>173</v>
      </c>
    </row>
    <row r="695" spans="2:9">
      <c r="B695">
        <v>111501062</v>
      </c>
      <c r="C695" t="str">
        <f t="shared" si="36"/>
        <v>CA - Piutang Pihak Berelasi - PT Lautan Inovasi Teknologi (LIT)</v>
      </c>
      <c r="E695" s="744" t="s">
        <v>60</v>
      </c>
      <c r="F695" t="s">
        <v>61</v>
      </c>
      <c r="G695" t="s">
        <v>373</v>
      </c>
      <c r="I695" t="s">
        <v>174</v>
      </c>
    </row>
    <row r="696" spans="2:9">
      <c r="B696">
        <v>111501063</v>
      </c>
      <c r="C696" t="str">
        <f t="shared" si="36"/>
        <v>CA - Piutang Pihak Berelasi - PT Lentera Ekosistem Digital (LED)</v>
      </c>
      <c r="E696" s="744" t="s">
        <v>60</v>
      </c>
      <c r="F696" t="s">
        <v>61</v>
      </c>
      <c r="G696" t="s">
        <v>373</v>
      </c>
      <c r="I696" t="s">
        <v>175</v>
      </c>
    </row>
    <row r="697" spans="2:9">
      <c r="B697">
        <v>111501064</v>
      </c>
      <c r="C697" t="str">
        <f t="shared" si="36"/>
        <v>CA - Piutang Pihak Berelasi - PT Logitek Digital Nusantara (LDN/DTN)</v>
      </c>
      <c r="E697" s="744" t="s">
        <v>60</v>
      </c>
      <c r="F697" t="s">
        <v>61</v>
      </c>
      <c r="G697" t="s">
        <v>373</v>
      </c>
      <c r="I697" t="s">
        <v>176</v>
      </c>
    </row>
    <row r="698" spans="2:9">
      <c r="B698">
        <v>111501065</v>
      </c>
      <c r="C698" t="str">
        <f t="shared" ref="C698:C761" si="37">CONCATENATE(F698,E698,G698,E698,I698)</f>
        <v>CA - Piutang Pihak Berelasi - PT M Cash Integrasi Tbk (MCAS)</v>
      </c>
      <c r="E698" s="744" t="s">
        <v>60</v>
      </c>
      <c r="F698" t="s">
        <v>61</v>
      </c>
      <c r="G698" t="s">
        <v>373</v>
      </c>
      <c r="I698" t="s">
        <v>177</v>
      </c>
    </row>
    <row r="699" spans="2:9">
      <c r="B699">
        <v>111501066</v>
      </c>
      <c r="C699" t="str">
        <f t="shared" si="37"/>
        <v>CA - Piutang Pihak Berelasi - PT Digital Maksima Karunia</v>
      </c>
      <c r="E699" s="744" t="s">
        <v>60</v>
      </c>
      <c r="F699" t="s">
        <v>61</v>
      </c>
      <c r="G699" t="s">
        <v>373</v>
      </c>
      <c r="I699" t="s">
        <v>178</v>
      </c>
    </row>
    <row r="700" spans="2:9">
      <c r="B700">
        <v>111501067</v>
      </c>
      <c r="C700" t="str">
        <f t="shared" si="37"/>
        <v>CA - Piutang Pihak Berelasi - PT M Cash Ritel Indonesia (MRI)</v>
      </c>
      <c r="E700" s="744" t="s">
        <v>60</v>
      </c>
      <c r="F700" t="s">
        <v>61</v>
      </c>
      <c r="G700" t="s">
        <v>373</v>
      </c>
      <c r="I700" t="s">
        <v>179</v>
      </c>
    </row>
    <row r="701" spans="2:9">
      <c r="B701">
        <v>111501068</v>
      </c>
      <c r="C701" t="str">
        <f t="shared" si="37"/>
        <v>CA - Piutang Pihak Berelasi - PT M Cash Telefast Indonesia (MTI)</v>
      </c>
      <c r="E701" s="744" t="s">
        <v>60</v>
      </c>
      <c r="F701" t="s">
        <v>61</v>
      </c>
      <c r="G701" t="s">
        <v>373</v>
      </c>
      <c r="I701" t="s">
        <v>180</v>
      </c>
    </row>
    <row r="702" spans="2:9">
      <c r="B702">
        <v>111501069</v>
      </c>
      <c r="C702" t="str">
        <f t="shared" si="37"/>
        <v>CA - Piutang Pihak Berelasi - PT Matra Sinema Asia (MSA)</v>
      </c>
      <c r="E702" s="744" t="s">
        <v>60</v>
      </c>
      <c r="F702" t="s">
        <v>61</v>
      </c>
      <c r="G702" t="s">
        <v>373</v>
      </c>
      <c r="I702" t="s">
        <v>181</v>
      </c>
    </row>
    <row r="703" spans="2:9">
      <c r="B703">
        <v>111501070</v>
      </c>
      <c r="C703" t="str">
        <f t="shared" si="37"/>
        <v>CA - Piutang Pihak Berelasi - PT MCash Untuk Indonesia (MUI)</v>
      </c>
      <c r="E703" s="744" t="s">
        <v>60</v>
      </c>
      <c r="F703" t="s">
        <v>61</v>
      </c>
      <c r="G703" t="s">
        <v>373</v>
      </c>
      <c r="I703" t="s">
        <v>182</v>
      </c>
    </row>
    <row r="704" spans="2:9">
      <c r="B704">
        <v>111501071</v>
      </c>
      <c r="C704" t="str">
        <f t="shared" si="37"/>
        <v>CA - Piutang Pihak Berelasi - PT Media Karya Nusantara (MKN2)</v>
      </c>
      <c r="E704" s="744" t="s">
        <v>60</v>
      </c>
      <c r="F704" t="s">
        <v>61</v>
      </c>
      <c r="G704" t="s">
        <v>373</v>
      </c>
      <c r="I704" t="s">
        <v>183</v>
      </c>
    </row>
    <row r="705" spans="2:9">
      <c r="B705">
        <v>111501072</v>
      </c>
      <c r="C705" t="str">
        <f t="shared" si="37"/>
        <v>CA - Piutang Pihak Berelasi - PT Meisys Technology</v>
      </c>
      <c r="E705" s="744" t="s">
        <v>60</v>
      </c>
      <c r="F705" t="s">
        <v>61</v>
      </c>
      <c r="G705" t="s">
        <v>373</v>
      </c>
      <c r="I705" t="s">
        <v>184</v>
      </c>
    </row>
    <row r="706" spans="2:9">
      <c r="B706">
        <v>111501073</v>
      </c>
      <c r="C706" t="str">
        <f t="shared" si="37"/>
        <v>CA - Piutang Pihak Berelasi - PT Mitra Anugerah Setia Kawan (MASK)</v>
      </c>
      <c r="E706" s="744" t="s">
        <v>60</v>
      </c>
      <c r="F706" t="s">
        <v>61</v>
      </c>
      <c r="G706" t="s">
        <v>373</v>
      </c>
      <c r="I706" t="s">
        <v>185</v>
      </c>
    </row>
    <row r="707" spans="2:9">
      <c r="B707">
        <v>111501074</v>
      </c>
      <c r="C707" t="str">
        <f t="shared" si="37"/>
        <v>CA - Piutang Pihak Berelasi - PT Mitra Artha Teknologi (MAT)</v>
      </c>
      <c r="E707" s="744" t="s">
        <v>60</v>
      </c>
      <c r="F707" t="s">
        <v>61</v>
      </c>
      <c r="G707" t="s">
        <v>373</v>
      </c>
      <c r="I707" t="s">
        <v>186</v>
      </c>
    </row>
    <row r="708" spans="2:9">
      <c r="B708">
        <v>111501075</v>
      </c>
      <c r="C708" t="str">
        <f t="shared" si="37"/>
        <v>CA - Piutang Pihak Berelasi - PT Mitra Cipta Teknologi (MCT)</v>
      </c>
      <c r="E708" s="744" t="s">
        <v>60</v>
      </c>
      <c r="F708" t="s">
        <v>61</v>
      </c>
      <c r="G708" t="s">
        <v>373</v>
      </c>
      <c r="I708" t="s">
        <v>187</v>
      </c>
    </row>
    <row r="709" spans="2:9">
      <c r="B709">
        <v>111501076</v>
      </c>
      <c r="C709" t="str">
        <f t="shared" si="37"/>
        <v>CA - Piutang Pihak Berelasi - PT Mitra Citra Anugerah (MCA)</v>
      </c>
      <c r="E709" s="744" t="s">
        <v>60</v>
      </c>
      <c r="F709" t="s">
        <v>61</v>
      </c>
      <c r="G709" t="s">
        <v>373</v>
      </c>
      <c r="I709" t="s">
        <v>188</v>
      </c>
    </row>
    <row r="710" spans="2:9">
      <c r="B710">
        <v>111501077</v>
      </c>
      <c r="C710" t="str">
        <f t="shared" si="37"/>
        <v>CA - Piutang Pihak Berelasi - PT Mitra Karunia Nusantara (MKN)</v>
      </c>
      <c r="E710" s="744" t="s">
        <v>60</v>
      </c>
      <c r="F710" t="s">
        <v>61</v>
      </c>
      <c r="G710" t="s">
        <v>373</v>
      </c>
      <c r="I710" t="s">
        <v>189</v>
      </c>
    </row>
    <row r="711" spans="2:9">
      <c r="B711">
        <v>111501078</v>
      </c>
      <c r="C711" t="str">
        <f t="shared" si="37"/>
        <v>CA - Piutang Pihak Berelasi - PT Mitra Kharisma Nusantara (MKN3)</v>
      </c>
      <c r="E711" s="744" t="s">
        <v>60</v>
      </c>
      <c r="F711" t="s">
        <v>61</v>
      </c>
      <c r="G711" t="s">
        <v>373</v>
      </c>
      <c r="I711" t="s">
        <v>190</v>
      </c>
    </row>
    <row r="712" spans="2:9">
      <c r="B712">
        <v>111501079</v>
      </c>
      <c r="C712" t="str">
        <f t="shared" si="37"/>
        <v>CA - Piutang Pihak Berelasi - PT Mitra Proteksi Mandiri (MPM)</v>
      </c>
      <c r="E712" s="744" t="s">
        <v>60</v>
      </c>
      <c r="F712" t="s">
        <v>61</v>
      </c>
      <c r="G712" t="s">
        <v>373</v>
      </c>
      <c r="I712" t="s">
        <v>191</v>
      </c>
    </row>
    <row r="713" spans="2:9">
      <c r="B713">
        <v>111501080</v>
      </c>
      <c r="C713" t="str">
        <f t="shared" si="37"/>
        <v>CA - Piutang Pihak Berelasi - PT Mitra Wicaksana Hopindo (MWH)</v>
      </c>
      <c r="E713" s="744" t="s">
        <v>60</v>
      </c>
      <c r="F713" t="s">
        <v>61</v>
      </c>
      <c r="G713" t="s">
        <v>373</v>
      </c>
      <c r="I713" t="s">
        <v>192</v>
      </c>
    </row>
    <row r="714" spans="2:9">
      <c r="B714">
        <v>111501081</v>
      </c>
      <c r="C714" t="str">
        <f t="shared" si="37"/>
        <v>CA - Piutang Pihak Berelasi - PT MKopi Digital Indonesia (MKDI)</v>
      </c>
      <c r="E714" s="744" t="s">
        <v>60</v>
      </c>
      <c r="F714" t="s">
        <v>61</v>
      </c>
      <c r="G714" t="s">
        <v>373</v>
      </c>
      <c r="I714" t="s">
        <v>193</v>
      </c>
    </row>
    <row r="715" spans="2:9">
      <c r="B715">
        <v>111501082</v>
      </c>
      <c r="C715" t="str">
        <f t="shared" si="37"/>
        <v>CA - Piutang Pihak Berelasi - PT Monetix Digital Indonesia (MDI)</v>
      </c>
      <c r="E715" s="744" t="s">
        <v>60</v>
      </c>
      <c r="F715" t="s">
        <v>61</v>
      </c>
      <c r="G715" t="s">
        <v>373</v>
      </c>
      <c r="I715" t="s">
        <v>194</v>
      </c>
    </row>
    <row r="716" spans="2:9">
      <c r="B716">
        <v>111501083</v>
      </c>
      <c r="C716" t="str">
        <f t="shared" si="37"/>
        <v>CA - Piutang Pihak Berelasi - PT Muldidaya Dinamika (MDD)</v>
      </c>
      <c r="E716" s="744" t="s">
        <v>60</v>
      </c>
      <c r="F716" t="s">
        <v>61</v>
      </c>
      <c r="G716" t="s">
        <v>373</v>
      </c>
      <c r="I716" t="s">
        <v>195</v>
      </c>
    </row>
    <row r="717" spans="2:9">
      <c r="B717">
        <v>111501084</v>
      </c>
      <c r="C717" t="str">
        <f t="shared" si="37"/>
        <v>CA - Piutang Pihak Berelasi - PT Natrindo Fajar Cemerlang (NFC)</v>
      </c>
      <c r="E717" s="744" t="s">
        <v>60</v>
      </c>
      <c r="F717" t="s">
        <v>61</v>
      </c>
      <c r="G717" t="s">
        <v>373</v>
      </c>
      <c r="I717" t="s">
        <v>196</v>
      </c>
    </row>
    <row r="718" spans="2:9">
      <c r="B718">
        <v>111501085</v>
      </c>
      <c r="C718" t="str">
        <f t="shared" si="37"/>
        <v>CA - Piutang Pihak Berelasi - PT NFC Indonesia Tbk (NFCX)</v>
      </c>
      <c r="E718" s="744" t="s">
        <v>60</v>
      </c>
      <c r="F718" t="s">
        <v>61</v>
      </c>
      <c r="G718" t="s">
        <v>373</v>
      </c>
      <c r="I718" t="s">
        <v>197</v>
      </c>
    </row>
    <row r="719" spans="2:9">
      <c r="B719">
        <v>111501086</v>
      </c>
      <c r="C719" t="str">
        <f t="shared" si="37"/>
        <v>CA - Piutang Pihak Berelasi - PT NFCX Media Teknologi (NMT)</v>
      </c>
      <c r="E719" s="744" t="s">
        <v>60</v>
      </c>
      <c r="F719" t="s">
        <v>61</v>
      </c>
      <c r="G719" t="s">
        <v>373</v>
      </c>
      <c r="I719" t="s">
        <v>198</v>
      </c>
    </row>
    <row r="720" spans="2:9">
      <c r="B720">
        <v>111501087</v>
      </c>
      <c r="C720" t="str">
        <f t="shared" si="37"/>
        <v>CA - Piutang Pihak Berelasi - PT Nusantara Inti Karunia (NIK)</v>
      </c>
      <c r="E720" s="744" t="s">
        <v>60</v>
      </c>
      <c r="F720" t="s">
        <v>61</v>
      </c>
      <c r="G720" t="s">
        <v>373</v>
      </c>
      <c r="I720" t="s">
        <v>199</v>
      </c>
    </row>
    <row r="721" spans="2:9">
      <c r="B721">
        <v>111501088</v>
      </c>
      <c r="C721" t="str">
        <f t="shared" si="37"/>
        <v>CA - Piutang Pihak Berelasi - PT Nusantara Semesta Mandiri (NSM)</v>
      </c>
      <c r="E721" s="744" t="s">
        <v>60</v>
      </c>
      <c r="F721" t="s">
        <v>61</v>
      </c>
      <c r="G721" t="s">
        <v>373</v>
      </c>
      <c r="I721" t="s">
        <v>200</v>
      </c>
    </row>
    <row r="722" spans="2:9">
      <c r="B722">
        <v>111501089</v>
      </c>
      <c r="C722" t="str">
        <f t="shared" si="37"/>
        <v>CA - Piutang Pihak Berelasi - PT Nusantara Xchange Indonesia (NXI)</v>
      </c>
      <c r="E722" s="744" t="s">
        <v>60</v>
      </c>
      <c r="F722" t="s">
        <v>61</v>
      </c>
      <c r="G722" t="s">
        <v>373</v>
      </c>
      <c r="I722" t="s">
        <v>201</v>
      </c>
    </row>
    <row r="723" spans="2:9">
      <c r="B723">
        <v>111501090</v>
      </c>
      <c r="C723" t="str">
        <f t="shared" si="37"/>
        <v>CA - Piutang Pihak Berelasi - PT Omega Kreasi Bersama (OKB)</v>
      </c>
      <c r="E723" s="744" t="s">
        <v>60</v>
      </c>
      <c r="F723" t="s">
        <v>61</v>
      </c>
      <c r="G723" t="s">
        <v>373</v>
      </c>
      <c r="I723" t="s">
        <v>202</v>
      </c>
    </row>
    <row r="724" spans="2:9">
      <c r="B724">
        <v>111501091</v>
      </c>
      <c r="C724" t="str">
        <f t="shared" si="37"/>
        <v>CA - Piutang Pihak Berelasi - PT Oona Media Indonesia (OMI)</v>
      </c>
      <c r="E724" s="744" t="s">
        <v>60</v>
      </c>
      <c r="F724" t="s">
        <v>61</v>
      </c>
      <c r="G724" t="s">
        <v>373</v>
      </c>
      <c r="I724" t="s">
        <v>203</v>
      </c>
    </row>
    <row r="725" spans="2:9">
      <c r="B725">
        <v>111501092</v>
      </c>
      <c r="C725" t="str">
        <f t="shared" si="37"/>
        <v>CA - Piutang Pihak Berelasi - PT Qerja Manfaat Bangsa (QMB)</v>
      </c>
      <c r="E725" s="744" t="s">
        <v>60</v>
      </c>
      <c r="F725" t="s">
        <v>61</v>
      </c>
      <c r="G725" t="s">
        <v>373</v>
      </c>
      <c r="I725" t="s">
        <v>204</v>
      </c>
    </row>
    <row r="726" spans="2:9">
      <c r="B726">
        <v>111501093</v>
      </c>
      <c r="C726" t="str">
        <f t="shared" si="37"/>
        <v>CA - Piutang Pihak Berelasi - PT Rahmat Inti Kreasi (RIK)</v>
      </c>
      <c r="E726" s="744" t="s">
        <v>60</v>
      </c>
      <c r="F726" t="s">
        <v>61</v>
      </c>
      <c r="G726" t="s">
        <v>373</v>
      </c>
      <c r="I726" t="s">
        <v>205</v>
      </c>
    </row>
    <row r="727" spans="2:9">
      <c r="B727">
        <v>111501094</v>
      </c>
      <c r="C727" t="str">
        <f t="shared" si="37"/>
        <v>CA - Piutang Pihak Berelasi - PT Red Bean Sukses Indonesia (RBSI)</v>
      </c>
      <c r="E727" s="744" t="s">
        <v>60</v>
      </c>
      <c r="F727" t="s">
        <v>61</v>
      </c>
      <c r="G727" t="s">
        <v>373</v>
      </c>
      <c r="I727" t="s">
        <v>206</v>
      </c>
    </row>
    <row r="728" spans="2:9">
      <c r="B728">
        <v>111501095</v>
      </c>
      <c r="C728" t="str">
        <f t="shared" si="37"/>
        <v>CA - Piutang Pihak Berelasi - PT Riset Kecerdasan Buatan (RKB)</v>
      </c>
      <c r="E728" s="744" t="s">
        <v>60</v>
      </c>
      <c r="F728" t="s">
        <v>61</v>
      </c>
      <c r="G728" t="s">
        <v>373</v>
      </c>
      <c r="I728" t="s">
        <v>207</v>
      </c>
    </row>
    <row r="729" spans="2:9">
      <c r="B729">
        <v>111501096</v>
      </c>
      <c r="C729" t="str">
        <f t="shared" si="37"/>
        <v>CA - Piutang Pihak Berelasi - PT Ritel Cerdas Indonesia (RCI)</v>
      </c>
      <c r="E729" s="744" t="s">
        <v>60</v>
      </c>
      <c r="F729" t="s">
        <v>61</v>
      </c>
      <c r="G729" t="s">
        <v>373</v>
      </c>
      <c r="I729" t="s">
        <v>208</v>
      </c>
    </row>
    <row r="730" spans="2:9">
      <c r="B730">
        <v>111501097</v>
      </c>
      <c r="C730" t="str">
        <f t="shared" si="37"/>
        <v>CA - Piutang Pihak Berelasi - PT Sahabat Abadi Tunas Indonesia (SATI)</v>
      </c>
      <c r="E730" s="744" t="s">
        <v>60</v>
      </c>
      <c r="F730" t="s">
        <v>61</v>
      </c>
      <c r="G730" t="s">
        <v>373</v>
      </c>
      <c r="I730" t="s">
        <v>209</v>
      </c>
    </row>
    <row r="731" spans="2:9">
      <c r="B731">
        <v>111501098</v>
      </c>
      <c r="C731" t="str">
        <f t="shared" si="37"/>
        <v>CA - Piutang Pihak Berelasi - PT Sarana Rahmat Lestari (SRL)</v>
      </c>
      <c r="E731" s="744" t="s">
        <v>60</v>
      </c>
      <c r="F731" t="s">
        <v>61</v>
      </c>
      <c r="G731" t="s">
        <v>373</v>
      </c>
      <c r="I731" t="s">
        <v>210</v>
      </c>
    </row>
    <row r="732" spans="2:9">
      <c r="B732">
        <v>111501099</v>
      </c>
      <c r="C732" t="str">
        <f t="shared" si="37"/>
        <v>CA - Piutang Pihak Berelasi - PT Sejahtera Eka Boga </v>
      </c>
      <c r="E732" s="744" t="s">
        <v>60</v>
      </c>
      <c r="F732" t="s">
        <v>61</v>
      </c>
      <c r="G732" t="s">
        <v>373</v>
      </c>
      <c r="I732" t="s">
        <v>211</v>
      </c>
    </row>
    <row r="733" spans="2:9">
      <c r="B733">
        <v>111501100</v>
      </c>
      <c r="C733" t="str">
        <f t="shared" si="37"/>
        <v>CA - Piutang Pihak Berelasi - PT Sejahtera Eka Mandiri Investama (SEMI)</v>
      </c>
      <c r="E733" s="744" t="s">
        <v>60</v>
      </c>
      <c r="F733" t="s">
        <v>61</v>
      </c>
      <c r="G733" t="s">
        <v>373</v>
      </c>
      <c r="I733" t="s">
        <v>212</v>
      </c>
    </row>
    <row r="734" spans="2:9">
      <c r="B734">
        <v>111501101</v>
      </c>
      <c r="C734" t="str">
        <f t="shared" si="37"/>
        <v>CA - Piutang Pihak Berelasi - PT Seni Teknologi Sejahtera  (STS)</v>
      </c>
      <c r="E734" s="744" t="s">
        <v>60</v>
      </c>
      <c r="F734" t="s">
        <v>61</v>
      </c>
      <c r="G734" t="s">
        <v>373</v>
      </c>
      <c r="I734" t="s">
        <v>213</v>
      </c>
    </row>
    <row r="735" spans="2:9">
      <c r="B735">
        <v>111501102</v>
      </c>
      <c r="C735" t="str">
        <f t="shared" si="37"/>
        <v>CA - Piutang Pihak Berelasi - PT Sentra Anugerah Lestari (SAL)</v>
      </c>
      <c r="E735" s="744" t="s">
        <v>60</v>
      </c>
      <c r="F735" t="s">
        <v>61</v>
      </c>
      <c r="G735" t="s">
        <v>373</v>
      </c>
      <c r="I735" t="s">
        <v>214</v>
      </c>
    </row>
    <row r="736" spans="2:9">
      <c r="B736">
        <v>111501103</v>
      </c>
      <c r="C736" t="str">
        <f t="shared" si="37"/>
        <v>CA - Piutang Pihak Berelasi - PT Sentra Rejeki Lestari (SRL)</v>
      </c>
      <c r="E736" s="744" t="s">
        <v>60</v>
      </c>
      <c r="F736" t="s">
        <v>61</v>
      </c>
      <c r="G736" t="s">
        <v>373</v>
      </c>
      <c r="I736" t="s">
        <v>215</v>
      </c>
    </row>
    <row r="737" spans="2:9">
      <c r="B737">
        <v>111501104</v>
      </c>
      <c r="C737" t="str">
        <f t="shared" si="37"/>
        <v>CA - Piutang Pihak Berelasi - PT Sentra Wicaksana Anugerah (SWA)</v>
      </c>
      <c r="E737" s="744" t="s">
        <v>60</v>
      </c>
      <c r="F737" t="s">
        <v>61</v>
      </c>
      <c r="G737" t="s">
        <v>373</v>
      </c>
      <c r="I737" t="s">
        <v>216</v>
      </c>
    </row>
    <row r="738" spans="2:9">
      <c r="B738">
        <v>111501105</v>
      </c>
      <c r="C738" t="str">
        <f t="shared" si="37"/>
        <v>CA - Piutang Pihak Berelasi - PT Sentral Dapur Pangan (SDP)</v>
      </c>
      <c r="E738" s="744" t="s">
        <v>60</v>
      </c>
      <c r="F738" t="s">
        <v>61</v>
      </c>
      <c r="G738" t="s">
        <v>373</v>
      </c>
      <c r="I738" t="s">
        <v>217</v>
      </c>
    </row>
    <row r="739" spans="2:9">
      <c r="B739">
        <v>111501106</v>
      </c>
      <c r="C739" t="str">
        <f t="shared" si="37"/>
        <v>CA - Piutang Pihak Berelasi - PT Sistem Mikroelektronik Cerdas (SMC)</v>
      </c>
      <c r="E739" s="744" t="s">
        <v>60</v>
      </c>
      <c r="F739" t="s">
        <v>61</v>
      </c>
      <c r="G739" t="s">
        <v>373</v>
      </c>
      <c r="I739" t="s">
        <v>218</v>
      </c>
    </row>
    <row r="740" spans="2:9">
      <c r="B740">
        <v>111501107</v>
      </c>
      <c r="C740" t="str">
        <f t="shared" si="37"/>
        <v>CA - Piutang Pihak Berelasi - PT Solusi Proteksi Mandiri (SPM)</v>
      </c>
      <c r="E740" s="744" t="s">
        <v>60</v>
      </c>
      <c r="F740" t="s">
        <v>61</v>
      </c>
      <c r="G740" t="s">
        <v>373</v>
      </c>
      <c r="I740" t="s">
        <v>219</v>
      </c>
    </row>
    <row r="741" spans="2:9">
      <c r="B741">
        <v>111501108</v>
      </c>
      <c r="C741" t="str">
        <f t="shared" si="37"/>
        <v>CA - Piutang Pihak Berelasi - PT Surprise Indonesia (SI)</v>
      </c>
      <c r="E741" s="744" t="s">
        <v>60</v>
      </c>
      <c r="F741" t="s">
        <v>61</v>
      </c>
      <c r="G741" t="s">
        <v>373</v>
      </c>
      <c r="I741" t="s">
        <v>220</v>
      </c>
    </row>
    <row r="742" spans="2:9">
      <c r="B742">
        <v>111501109</v>
      </c>
      <c r="C742" t="str">
        <f t="shared" si="37"/>
        <v>CA - Piutang Pihak Berelasi - PT Surya Teknologi Perkasa (STP)</v>
      </c>
      <c r="E742" s="744" t="s">
        <v>60</v>
      </c>
      <c r="F742" t="s">
        <v>61</v>
      </c>
      <c r="G742" t="s">
        <v>373</v>
      </c>
      <c r="I742" t="s">
        <v>221</v>
      </c>
    </row>
    <row r="743" spans="2:9">
      <c r="B743">
        <v>111501110</v>
      </c>
      <c r="C743" t="str">
        <f t="shared" si="37"/>
        <v>CA - Piutang Pihak Berelasi - PT Swap Energi Indonesia (SEI)</v>
      </c>
      <c r="E743" s="744" t="s">
        <v>60</v>
      </c>
      <c r="F743" t="s">
        <v>61</v>
      </c>
      <c r="G743" t="s">
        <v>373</v>
      </c>
      <c r="I743" t="s">
        <v>222</v>
      </c>
    </row>
    <row r="744" spans="2:9">
      <c r="B744">
        <v>111501111</v>
      </c>
      <c r="C744" t="str">
        <f t="shared" si="37"/>
        <v>CA - Piutang Pihak Berelasi - PT Telefast Indonesia Tbk (TFAS)</v>
      </c>
      <c r="E744" s="744" t="s">
        <v>60</v>
      </c>
      <c r="F744" t="s">
        <v>61</v>
      </c>
      <c r="G744" t="s">
        <v>373</v>
      </c>
      <c r="I744" t="s">
        <v>223</v>
      </c>
    </row>
    <row r="745" spans="2:9">
      <c r="B745">
        <v>111501112</v>
      </c>
      <c r="C745" t="str">
        <f t="shared" si="37"/>
        <v>CA - Piutang Pihak Berelasi - PT Telefast Investama Indonesia (TII)</v>
      </c>
      <c r="E745" s="744" t="s">
        <v>60</v>
      </c>
      <c r="F745" t="s">
        <v>61</v>
      </c>
      <c r="G745" t="s">
        <v>373</v>
      </c>
      <c r="I745" t="s">
        <v>224</v>
      </c>
    </row>
    <row r="746" spans="2:9">
      <c r="B746">
        <v>111501113</v>
      </c>
      <c r="C746" t="str">
        <f t="shared" si="37"/>
        <v>CA - Piutang Pihak Berelasi - PT Voucher Express Internasional (VEI)</v>
      </c>
      <c r="E746" s="744" t="s">
        <v>60</v>
      </c>
      <c r="F746" t="s">
        <v>61</v>
      </c>
      <c r="G746" t="s">
        <v>373</v>
      </c>
      <c r="I746" t="s">
        <v>225</v>
      </c>
    </row>
    <row r="747" spans="2:9">
      <c r="B747">
        <v>111501114</v>
      </c>
      <c r="C747" t="str">
        <f t="shared" si="37"/>
        <v>CA - Piutang Pihak Berelasi - PT Wicaksana Anugerah Indonesia (WAI)</v>
      </c>
      <c r="E747" s="744" t="s">
        <v>60</v>
      </c>
      <c r="F747" t="s">
        <v>61</v>
      </c>
      <c r="G747" t="s">
        <v>373</v>
      </c>
      <c r="I747" t="s">
        <v>226</v>
      </c>
    </row>
    <row r="748" spans="2:9">
      <c r="B748">
        <v>111501115</v>
      </c>
      <c r="C748" t="str">
        <f t="shared" si="37"/>
        <v>CA - Piutang Pihak Berelasi - PT Wicaksana Anugerah Nusantara (WAN)</v>
      </c>
      <c r="E748" s="744" t="s">
        <v>60</v>
      </c>
      <c r="F748" t="s">
        <v>61</v>
      </c>
      <c r="G748" t="s">
        <v>373</v>
      </c>
      <c r="I748" t="s">
        <v>227</v>
      </c>
    </row>
    <row r="749" spans="2:9">
      <c r="B749">
        <v>111501116</v>
      </c>
      <c r="C749" t="str">
        <f t="shared" si="37"/>
        <v>CA - Piutang Pihak Berelasi - PT Wicaksana Anugerah Solusindo (WAS)</v>
      </c>
      <c r="E749" s="744" t="s">
        <v>60</v>
      </c>
      <c r="F749" t="s">
        <v>61</v>
      </c>
      <c r="G749" t="s">
        <v>373</v>
      </c>
      <c r="I749" t="s">
        <v>228</v>
      </c>
    </row>
    <row r="750" spans="2:9">
      <c r="B750">
        <v>111501117</v>
      </c>
      <c r="C750" t="str">
        <f t="shared" si="37"/>
        <v>CA - Piutang Pihak Berelasi - PT Agapindo Sejahtera Sukses (ASS2)</v>
      </c>
      <c r="E750" s="744" t="s">
        <v>60</v>
      </c>
      <c r="F750" t="s">
        <v>61</v>
      </c>
      <c r="G750" t="s">
        <v>373</v>
      </c>
      <c r="I750" t="s">
        <v>229</v>
      </c>
    </row>
    <row r="751" spans="2:9">
      <c r="B751">
        <v>111501118</v>
      </c>
      <c r="C751" t="str">
        <f t="shared" si="37"/>
        <v>CA - Piutang Pihak Berelasi - PT Bumilangit Digital Mediatama (BLDX)</v>
      </c>
      <c r="E751" s="744" t="s">
        <v>60</v>
      </c>
      <c r="F751" t="s">
        <v>61</v>
      </c>
      <c r="G751" t="s">
        <v>373</v>
      </c>
      <c r="I751" t="s">
        <v>230</v>
      </c>
    </row>
    <row r="752" spans="2:9">
      <c r="B752">
        <v>111501119</v>
      </c>
      <c r="C752" t="str">
        <f t="shared" si="37"/>
        <v>CA - Piutang Pihak Berelasi - PT DMMX Media Maxima</v>
      </c>
      <c r="E752" s="744" t="s">
        <v>60</v>
      </c>
      <c r="F752" t="s">
        <v>61</v>
      </c>
      <c r="G752" t="s">
        <v>373</v>
      </c>
      <c r="I752" t="s">
        <v>231</v>
      </c>
    </row>
    <row r="753" spans="2:9">
      <c r="B753">
        <v>111501120</v>
      </c>
      <c r="C753" t="str">
        <f t="shared" si="37"/>
        <v>CA - Piutang Pihak Berelasi - PT Mega Harapan Mulia (MHM)</v>
      </c>
      <c r="E753" s="744" t="s">
        <v>60</v>
      </c>
      <c r="F753" t="s">
        <v>61</v>
      </c>
      <c r="G753" t="s">
        <v>373</v>
      </c>
      <c r="I753" t="s">
        <v>232</v>
      </c>
    </row>
    <row r="754" spans="2:9">
      <c r="B754">
        <v>111501121</v>
      </c>
      <c r="C754" t="str">
        <f t="shared" si="37"/>
        <v>CA - Piutang Pihak Berelasi - PT Code Development Indonesia</v>
      </c>
      <c r="E754" s="744" t="s">
        <v>60</v>
      </c>
      <c r="F754" t="s">
        <v>61</v>
      </c>
      <c r="G754" t="s">
        <v>373</v>
      </c>
      <c r="I754" t="s">
        <v>233</v>
      </c>
    </row>
    <row r="755" spans="2:9">
      <c r="B755">
        <v>111501122</v>
      </c>
      <c r="C755" t="str">
        <f t="shared" si="37"/>
        <v>CA - Piutang Pihak Berelasi - PT Niji Games Studio (NGS)</v>
      </c>
      <c r="E755" s="744" t="s">
        <v>60</v>
      </c>
      <c r="F755" t="s">
        <v>61</v>
      </c>
      <c r="G755" t="s">
        <v>373</v>
      </c>
      <c r="I755" t="s">
        <v>234</v>
      </c>
    </row>
    <row r="756" spans="2:9">
      <c r="B756">
        <v>111501123</v>
      </c>
      <c r="C756" t="str">
        <f t="shared" si="37"/>
        <v>CA - Piutang Pihak Berelasi - PT Indonesian Cloud (IC)</v>
      </c>
      <c r="E756" s="744" t="s">
        <v>60</v>
      </c>
      <c r="F756" t="s">
        <v>61</v>
      </c>
      <c r="G756" t="s">
        <v>373</v>
      </c>
      <c r="I756" t="s">
        <v>235</v>
      </c>
    </row>
    <row r="757" spans="2:9">
      <c r="B757">
        <v>111501124</v>
      </c>
      <c r="C757" t="str">
        <f t="shared" si="37"/>
        <v>CA - Piutang Pihak Berelasi - PT Dans Multi Pro (DMP)</v>
      </c>
      <c r="E757" s="744" t="s">
        <v>60</v>
      </c>
      <c r="F757" t="s">
        <v>61</v>
      </c>
      <c r="G757" t="s">
        <v>373</v>
      </c>
      <c r="I757" t="s">
        <v>236</v>
      </c>
    </row>
    <row r="758" spans="2:9">
      <c r="B758">
        <v>111501125</v>
      </c>
      <c r="C758" t="str">
        <f t="shared" si="37"/>
        <v>CA - Piutang Pihak Berelasi - PT Cipta Urban Darsana (CUD)</v>
      </c>
      <c r="E758" s="744" t="s">
        <v>60</v>
      </c>
      <c r="F758" t="s">
        <v>61</v>
      </c>
      <c r="G758" t="s">
        <v>373</v>
      </c>
      <c r="I758" t="s">
        <v>237</v>
      </c>
    </row>
    <row r="759" spans="2:9">
      <c r="B759">
        <v>111501126</v>
      </c>
      <c r="C759" t="str">
        <f t="shared" si="37"/>
        <v>CA - Piutang Pihak Berelasi - PT Dwi Danamitra Kavita (DDK)</v>
      </c>
      <c r="E759" s="744" t="s">
        <v>60</v>
      </c>
      <c r="F759" t="s">
        <v>61</v>
      </c>
      <c r="G759" t="s">
        <v>373</v>
      </c>
      <c r="I759" t="s">
        <v>238</v>
      </c>
    </row>
    <row r="760" spans="2:9">
      <c r="B760">
        <v>111501127</v>
      </c>
      <c r="C760" t="str">
        <f t="shared" si="37"/>
        <v>CA - Piutang Pihak Berelasi - PT Artaka Anugerah Abadi (AAA)</v>
      </c>
      <c r="E760" s="744" t="s">
        <v>60</v>
      </c>
      <c r="F760" t="s">
        <v>61</v>
      </c>
      <c r="G760" t="s">
        <v>373</v>
      </c>
      <c r="I760" t="s">
        <v>239</v>
      </c>
    </row>
    <row r="761" spans="2:9">
      <c r="B761">
        <v>111501128</v>
      </c>
      <c r="C761" t="str">
        <f t="shared" si="37"/>
        <v>CA - Piutang Pihak Berelasi - PT Clodeo Indonesia Jaya (CIJ)</v>
      </c>
      <c r="E761" s="744" t="s">
        <v>60</v>
      </c>
      <c r="F761" t="s">
        <v>61</v>
      </c>
      <c r="G761" t="s">
        <v>373</v>
      </c>
      <c r="I761" t="s">
        <v>240</v>
      </c>
    </row>
    <row r="762" spans="2:9">
      <c r="B762">
        <v>111501129</v>
      </c>
      <c r="C762" t="str">
        <f t="shared" ref="C762:C825" si="38">CONCATENATE(F762,E762,G762,E762,I762)</f>
        <v>CA - Piutang Pihak Berelasi - PT Mandiri Terang Harapan (MTH)</v>
      </c>
      <c r="E762" s="744" t="s">
        <v>60</v>
      </c>
      <c r="F762" t="s">
        <v>61</v>
      </c>
      <c r="G762" t="s">
        <v>373</v>
      </c>
      <c r="I762" t="s">
        <v>241</v>
      </c>
    </row>
    <row r="763" spans="2:9">
      <c r="B763">
        <v>111501130</v>
      </c>
      <c r="C763" t="str">
        <f t="shared" si="38"/>
        <v>CA - Piutang Pihak Berelasi - PT Aeronusa Inti raya (AIR)</v>
      </c>
      <c r="E763" s="744" t="s">
        <v>60</v>
      </c>
      <c r="F763" t="s">
        <v>61</v>
      </c>
      <c r="G763" t="s">
        <v>373</v>
      </c>
      <c r="I763" t="s">
        <v>242</v>
      </c>
    </row>
    <row r="764" spans="2:9">
      <c r="B764">
        <v>111501131</v>
      </c>
      <c r="C764" t="str">
        <f t="shared" si="38"/>
        <v>CA - Piutang Pihak Berelasi - PT Solusi Wicaksana Teknologi (SWT)</v>
      </c>
      <c r="E764" s="744" t="s">
        <v>60</v>
      </c>
      <c r="F764" t="s">
        <v>61</v>
      </c>
      <c r="G764" t="s">
        <v>373</v>
      </c>
      <c r="I764" t="s">
        <v>243</v>
      </c>
    </row>
    <row r="765" spans="2:9">
      <c r="B765">
        <v>111501132</v>
      </c>
      <c r="C765" t="str">
        <f t="shared" si="38"/>
        <v>CA - Piutang Pihak Berelasi - PT Mitra Pendanaan Mandiri (MPM)</v>
      </c>
      <c r="E765" s="744" t="s">
        <v>60</v>
      </c>
      <c r="F765" t="s">
        <v>61</v>
      </c>
      <c r="G765" t="s">
        <v>373</v>
      </c>
      <c r="I765" t="s">
        <v>244</v>
      </c>
    </row>
    <row r="766" spans="2:9">
      <c r="B766">
        <v>111501133</v>
      </c>
      <c r="C766" t="str">
        <f t="shared" si="38"/>
        <v>CA - Piutang Pihak Berelasi - PT Ekosistem Rintisan Digital (ERD)</v>
      </c>
      <c r="E766" s="744" t="s">
        <v>60</v>
      </c>
      <c r="F766" t="s">
        <v>61</v>
      </c>
      <c r="G766" t="s">
        <v>373</v>
      </c>
      <c r="I766" t="s">
        <v>245</v>
      </c>
    </row>
    <row r="767" spans="2:9">
      <c r="B767">
        <v>111501134</v>
      </c>
      <c r="C767" t="str">
        <f t="shared" si="38"/>
        <v>CA - Piutang Pihak Berelasi - PT Sumber Digital Terpadu (SDT)</v>
      </c>
      <c r="E767" s="744" t="s">
        <v>60</v>
      </c>
      <c r="F767" t="s">
        <v>61</v>
      </c>
      <c r="G767" t="s">
        <v>373</v>
      </c>
      <c r="I767" t="s">
        <v>246</v>
      </c>
    </row>
    <row r="768" spans="2:9">
      <c r="B768">
        <v>111501135</v>
      </c>
      <c r="C768" t="str">
        <f t="shared" si="38"/>
        <v>CA - Piutang Pihak Berelasi - PT Elpis Anugerah Andalan (EAA)</v>
      </c>
      <c r="E768" s="744" t="s">
        <v>60</v>
      </c>
      <c r="F768" t="s">
        <v>61</v>
      </c>
      <c r="G768" t="s">
        <v>373</v>
      </c>
      <c r="I768" t="s">
        <v>247</v>
      </c>
    </row>
    <row r="769" spans="2:9">
      <c r="B769">
        <v>111501136</v>
      </c>
      <c r="C769" t="str">
        <f t="shared" si="38"/>
        <v>CA - Piutang Pihak Berelasi - PT DMMX Grosir Digital (DGD)</v>
      </c>
      <c r="E769" s="744" t="s">
        <v>60</v>
      </c>
      <c r="F769" t="s">
        <v>61</v>
      </c>
      <c r="G769" t="s">
        <v>373</v>
      </c>
      <c r="I769" t="s">
        <v>248</v>
      </c>
    </row>
    <row r="770" spans="2:9">
      <c r="B770">
        <v>111501137</v>
      </c>
      <c r="C770" t="str">
        <f t="shared" si="38"/>
        <v>CA - Piutang Pihak Berelasi - PT DMMX Rans Digital (DRD)</v>
      </c>
      <c r="E770" s="744" t="s">
        <v>60</v>
      </c>
      <c r="F770" t="s">
        <v>61</v>
      </c>
      <c r="G770" t="s">
        <v>373</v>
      </c>
      <c r="I770" t="s">
        <v>249</v>
      </c>
    </row>
    <row r="771" spans="2:9">
      <c r="B771">
        <v>111501138</v>
      </c>
      <c r="C771" t="str">
        <f t="shared" si="38"/>
        <v>CA - Piutang Pihak Berelasi - PT Qerja Akademi Indonesia (QAI)</v>
      </c>
      <c r="E771" s="744" t="s">
        <v>60</v>
      </c>
      <c r="F771" t="s">
        <v>61</v>
      </c>
      <c r="G771" t="s">
        <v>373</v>
      </c>
      <c r="I771" t="s">
        <v>250</v>
      </c>
    </row>
    <row r="772" spans="2:9">
      <c r="B772">
        <v>111501139</v>
      </c>
      <c r="C772" t="str">
        <f t="shared" si="38"/>
        <v>CA - Piutang Pihak Berelasi - PT Tfas Digital Indonesia (TDI)</v>
      </c>
      <c r="E772" s="744" t="s">
        <v>60</v>
      </c>
      <c r="F772" t="s">
        <v>61</v>
      </c>
      <c r="G772" t="s">
        <v>373</v>
      </c>
      <c r="I772" t="s">
        <v>251</v>
      </c>
    </row>
    <row r="773" spans="2:9">
      <c r="B773">
        <v>111501140</v>
      </c>
      <c r="C773" t="str">
        <f t="shared" si="38"/>
        <v>CA - Piutang Pihak Berelasi - PT Gemilang Integra Fentura (GIF)</v>
      </c>
      <c r="E773" s="744" t="s">
        <v>60</v>
      </c>
      <c r="F773" t="s">
        <v>61</v>
      </c>
      <c r="G773" t="s">
        <v>373</v>
      </c>
      <c r="I773" t="s">
        <v>252</v>
      </c>
    </row>
    <row r="774" spans="2:9">
      <c r="B774">
        <v>111501141</v>
      </c>
      <c r="C774" t="str">
        <f t="shared" si="38"/>
        <v>CA - Piutang Pihak Berelasi - PT Energi Selalu Baru (ESB)</v>
      </c>
      <c r="E774" s="744" t="s">
        <v>60</v>
      </c>
      <c r="F774" t="s">
        <v>61</v>
      </c>
      <c r="G774" t="s">
        <v>373</v>
      </c>
      <c r="I774" t="s">
        <v>253</v>
      </c>
    </row>
    <row r="775" spans="2:9">
      <c r="B775">
        <v>111501142</v>
      </c>
      <c r="C775" t="str">
        <f t="shared" si="38"/>
        <v>CA - Piutang Pihak Berelasi - PT Solic Kreasi Baru (SKB)</v>
      </c>
      <c r="E775" s="744" t="s">
        <v>60</v>
      </c>
      <c r="F775" t="s">
        <v>61</v>
      </c>
      <c r="G775" t="s">
        <v>373</v>
      </c>
      <c r="I775" t="s">
        <v>254</v>
      </c>
    </row>
    <row r="776" spans="2:9">
      <c r="B776">
        <v>111501143</v>
      </c>
      <c r="C776" t="str">
        <f t="shared" si="38"/>
        <v>CA - Piutang Pihak Berelasi - PT Gembala Rintisan Digital (GRD)</v>
      </c>
      <c r="E776" s="744" t="s">
        <v>60</v>
      </c>
      <c r="F776" t="s">
        <v>61</v>
      </c>
      <c r="G776" t="s">
        <v>373</v>
      </c>
      <c r="I776" t="s">
        <v>255</v>
      </c>
    </row>
    <row r="777" spans="2:9">
      <c r="B777">
        <v>111501144</v>
      </c>
      <c r="C777" t="str">
        <f t="shared" si="38"/>
        <v>CA - Piutang Pihak Berelasi - PT Sentral Inti Anugerah (SIA1)</v>
      </c>
      <c r="E777" s="744" t="s">
        <v>60</v>
      </c>
      <c r="F777" t="s">
        <v>61</v>
      </c>
      <c r="G777" t="s">
        <v>373</v>
      </c>
      <c r="I777" t="s">
        <v>256</v>
      </c>
    </row>
    <row r="778" spans="2:9">
      <c r="B778">
        <v>111501145</v>
      </c>
      <c r="C778" t="str">
        <f t="shared" si="38"/>
        <v>CA - Piutang Pihak Berelasi - PT Sarana Cipta Digital (SCD)</v>
      </c>
      <c r="E778" s="744" t="s">
        <v>60</v>
      </c>
      <c r="F778" t="s">
        <v>61</v>
      </c>
      <c r="G778" t="s">
        <v>373</v>
      </c>
      <c r="I778" t="s">
        <v>257</v>
      </c>
    </row>
    <row r="779" spans="2:9">
      <c r="B779">
        <v>111501146</v>
      </c>
      <c r="C779" t="str">
        <f t="shared" si="38"/>
        <v>CA - Piutang Pihak Berelasi - PT Sejahtera Wahana Teknindo (SWT)</v>
      </c>
      <c r="E779" s="744" t="s">
        <v>60</v>
      </c>
      <c r="F779" t="s">
        <v>61</v>
      </c>
      <c r="G779" t="s">
        <v>373</v>
      </c>
      <c r="I779" t="s">
        <v>258</v>
      </c>
    </row>
    <row r="780" spans="2:9">
      <c r="B780">
        <v>111501147</v>
      </c>
      <c r="C780" t="str">
        <f t="shared" si="38"/>
        <v>CA - Piutang Pihak Berelasi - PT Sicepat Mcash Indonesia (SMI)</v>
      </c>
      <c r="E780" s="744" t="s">
        <v>60</v>
      </c>
      <c r="F780" t="s">
        <v>61</v>
      </c>
      <c r="G780" t="s">
        <v>373</v>
      </c>
      <c r="I780" t="s">
        <v>259</v>
      </c>
    </row>
    <row r="781" spans="2:9">
      <c r="B781">
        <v>111501148</v>
      </c>
      <c r="C781" t="str">
        <f t="shared" si="38"/>
        <v>CA - Piutang Pihak Berelasi - PT TFAS Nusantara Digital (TND)</v>
      </c>
      <c r="E781" s="744" t="s">
        <v>60</v>
      </c>
      <c r="F781" t="s">
        <v>61</v>
      </c>
      <c r="G781" t="s">
        <v>373</v>
      </c>
      <c r="I781" t="s">
        <v>260</v>
      </c>
    </row>
    <row r="782" spans="2:9">
      <c r="B782">
        <v>111501149</v>
      </c>
      <c r="C782" t="str">
        <f t="shared" si="38"/>
        <v>CA - Piutang Pihak Berelasi - PT Volta Indonesia Semesta (VIS)</v>
      </c>
      <c r="E782" s="744" t="s">
        <v>60</v>
      </c>
      <c r="F782" t="s">
        <v>61</v>
      </c>
      <c r="G782" t="s">
        <v>373</v>
      </c>
      <c r="I782" t="s">
        <v>261</v>
      </c>
    </row>
    <row r="783" spans="2:9">
      <c r="B783">
        <v>111501150</v>
      </c>
      <c r="C783" t="str">
        <f t="shared" si="38"/>
        <v>CA - Piutang Pihak Berelasi - PT Solic Inti Anugerah (SIA2)</v>
      </c>
      <c r="E783" s="744" t="s">
        <v>60</v>
      </c>
      <c r="F783" t="s">
        <v>61</v>
      </c>
      <c r="G783" t="s">
        <v>373</v>
      </c>
      <c r="I783" t="s">
        <v>262</v>
      </c>
    </row>
    <row r="784" spans="2:9">
      <c r="B784">
        <v>111501151</v>
      </c>
      <c r="C784" t="str">
        <f t="shared" si="38"/>
        <v>CA - Piutang Pihak Berelasi - PT Bumilangit Entertainment Corpora (BCU)</v>
      </c>
      <c r="E784" s="744" t="s">
        <v>60</v>
      </c>
      <c r="F784" t="s">
        <v>61</v>
      </c>
      <c r="G784" t="s">
        <v>373</v>
      </c>
      <c r="I784" t="s">
        <v>263</v>
      </c>
    </row>
    <row r="785" spans="2:9">
      <c r="B785">
        <v>111501152</v>
      </c>
      <c r="C785" t="str">
        <f t="shared" si="38"/>
        <v>CA - Piutang Pihak Berelasi - PT Sinergi Maxima Digitalindo (SMD)</v>
      </c>
      <c r="E785" s="744" t="s">
        <v>60</v>
      </c>
      <c r="F785" t="s">
        <v>61</v>
      </c>
      <c r="G785" t="s">
        <v>373</v>
      </c>
      <c r="I785" t="s">
        <v>264</v>
      </c>
    </row>
    <row r="786" spans="2:9">
      <c r="B786">
        <v>111501153</v>
      </c>
      <c r="C786" t="str">
        <f t="shared" si="38"/>
        <v>CA - Piutang Pihak Berelasi - PT Kreasi Baru Digital (KBD)</v>
      </c>
      <c r="E786" s="744" t="s">
        <v>60</v>
      </c>
      <c r="F786" t="s">
        <v>61</v>
      </c>
      <c r="G786" t="s">
        <v>373</v>
      </c>
      <c r="I786" t="s">
        <v>265</v>
      </c>
    </row>
    <row r="787" spans="2:9">
      <c r="B787">
        <v>111501154</v>
      </c>
      <c r="C787" t="str">
        <f t="shared" si="38"/>
        <v>CA - Piutang Pihak Berelasi - PT Solic Inti Digital (SID)</v>
      </c>
      <c r="E787" s="744" t="s">
        <v>60</v>
      </c>
      <c r="F787" t="s">
        <v>61</v>
      </c>
      <c r="G787" t="s">
        <v>373</v>
      </c>
      <c r="I787" t="s">
        <v>266</v>
      </c>
    </row>
    <row r="788" spans="2:9">
      <c r="B788">
        <v>111501155</v>
      </c>
      <c r="C788" t="str">
        <f t="shared" si="38"/>
        <v>CA - Piutang Pihak Berelasi - PT Hikmat Mulia Sentralindo (HMS)</v>
      </c>
      <c r="E788" s="744" t="s">
        <v>60</v>
      </c>
      <c r="F788" t="s">
        <v>61</v>
      </c>
      <c r="G788" t="s">
        <v>373</v>
      </c>
      <c r="I788" t="s">
        <v>267</v>
      </c>
    </row>
    <row r="789" spans="2:9">
      <c r="B789">
        <v>111501156</v>
      </c>
      <c r="C789" t="str">
        <f t="shared" si="38"/>
        <v>CA - Piutang Pihak Berelasi - PT Berkah Digital Distrindo (BDD)</v>
      </c>
      <c r="E789" s="744" t="s">
        <v>60</v>
      </c>
      <c r="F789" t="s">
        <v>61</v>
      </c>
      <c r="G789" t="s">
        <v>373</v>
      </c>
      <c r="I789" t="s">
        <v>268</v>
      </c>
    </row>
    <row r="790" spans="2:9">
      <c r="B790">
        <v>111501157</v>
      </c>
      <c r="C790" t="str">
        <f t="shared" si="38"/>
        <v>CA - Piutang Pihak Berelasi - PT DMMX Belanja Digital (BDB)</v>
      </c>
      <c r="E790" s="744" t="s">
        <v>60</v>
      </c>
      <c r="F790" t="s">
        <v>61</v>
      </c>
      <c r="G790" t="s">
        <v>373</v>
      </c>
      <c r="I790" t="s">
        <v>269</v>
      </c>
    </row>
    <row r="791" spans="2:9">
      <c r="B791">
        <v>111501158</v>
      </c>
      <c r="C791" t="str">
        <f t="shared" si="38"/>
        <v>CA - Piutang Pihak Berelasi - PT Roxy Digital Investama (RDI)</v>
      </c>
      <c r="E791" s="744" t="s">
        <v>60</v>
      </c>
      <c r="F791" t="s">
        <v>61</v>
      </c>
      <c r="G791" t="s">
        <v>373</v>
      </c>
      <c r="I791" t="s">
        <v>270</v>
      </c>
    </row>
    <row r="792" spans="2:9">
      <c r="B792">
        <v>111501159</v>
      </c>
      <c r="C792" t="str">
        <f t="shared" si="38"/>
        <v>CA - Piutang Pihak Berelasi - PT Digisaham Veritas Indonesia (DVI)</v>
      </c>
      <c r="E792" s="744" t="s">
        <v>60</v>
      </c>
      <c r="F792" t="s">
        <v>61</v>
      </c>
      <c r="G792" t="s">
        <v>373</v>
      </c>
      <c r="I792" t="s">
        <v>271</v>
      </c>
    </row>
    <row r="793" spans="2:9">
      <c r="B793">
        <v>111501160</v>
      </c>
      <c r="C793" t="str">
        <f t="shared" si="38"/>
        <v>CA - Piutang Pihak Berelasi - PT DMMX Smartritel Teknologi (DST)</v>
      </c>
      <c r="E793" s="744" t="s">
        <v>60</v>
      </c>
      <c r="F793" t="s">
        <v>61</v>
      </c>
      <c r="G793" t="s">
        <v>373</v>
      </c>
      <c r="I793" t="s">
        <v>272</v>
      </c>
    </row>
    <row r="794" spans="2:9">
      <c r="B794">
        <v>111501161</v>
      </c>
      <c r="C794" t="str">
        <f t="shared" si="38"/>
        <v>CA - Piutang Pihak Berelasi - PT Panca Global Kapital (PEGE)</v>
      </c>
      <c r="E794" s="744" t="s">
        <v>60</v>
      </c>
      <c r="F794" t="s">
        <v>61</v>
      </c>
      <c r="G794" t="s">
        <v>373</v>
      </c>
      <c r="I794" t="s">
        <v>273</v>
      </c>
    </row>
    <row r="795" spans="2:9">
      <c r="B795">
        <v>111501162</v>
      </c>
      <c r="C795" t="str">
        <f t="shared" si="38"/>
        <v>CA - Piutang Pihak Berelasi - PT Panca Global Sekuritas (PGS)</v>
      </c>
      <c r="E795" s="744" t="s">
        <v>60</v>
      </c>
      <c r="F795" t="s">
        <v>61</v>
      </c>
      <c r="G795" t="s">
        <v>373</v>
      </c>
      <c r="I795" t="s">
        <v>274</v>
      </c>
    </row>
    <row r="796" spans="2:9">
      <c r="B796">
        <v>111501163</v>
      </c>
      <c r="C796" t="str">
        <f t="shared" si="38"/>
        <v>CA - Piutang Pihak Berelasi - PT Akasia Damcorp Waba (ADW)</v>
      </c>
      <c r="E796" s="744" t="s">
        <v>60</v>
      </c>
      <c r="F796" t="s">
        <v>61</v>
      </c>
      <c r="G796" t="s">
        <v>373</v>
      </c>
      <c r="I796" t="s">
        <v>275</v>
      </c>
    </row>
    <row r="797" spans="2:9">
      <c r="B797">
        <v>111501164</v>
      </c>
      <c r="C797" t="str">
        <f t="shared" si="38"/>
        <v>CA - Piutang Pihak Berelasi - PT Edukasi Atlit Internet Digital (EAID)</v>
      </c>
      <c r="E797" s="744" t="s">
        <v>60</v>
      </c>
      <c r="F797" t="s">
        <v>61</v>
      </c>
      <c r="G797" t="s">
        <v>373</v>
      </c>
      <c r="I797" t="s">
        <v>276</v>
      </c>
    </row>
    <row r="798" spans="2:9">
      <c r="B798">
        <v>111501165</v>
      </c>
      <c r="C798" t="str">
        <f t="shared" si="38"/>
        <v>CA - Piutang Pihak Berelasi - PT DMMX Hera Sukses (DHS)</v>
      </c>
      <c r="E798" s="744" t="s">
        <v>60</v>
      </c>
      <c r="F798" t="s">
        <v>61</v>
      </c>
      <c r="G798" t="s">
        <v>373</v>
      </c>
      <c r="I798" t="s">
        <v>277</v>
      </c>
    </row>
    <row r="799" spans="2:9">
      <c r="B799">
        <v>111501166</v>
      </c>
      <c r="C799" t="str">
        <f t="shared" si="38"/>
        <v>CA - Piutang Pihak Berelasi - PT Rans Prestisius Indonesia (RPI)</v>
      </c>
      <c r="E799" s="744" t="s">
        <v>60</v>
      </c>
      <c r="F799" t="s">
        <v>61</v>
      </c>
      <c r="G799" t="s">
        <v>373</v>
      </c>
      <c r="I799" t="s">
        <v>278</v>
      </c>
    </row>
    <row r="800" spans="2:9">
      <c r="B800">
        <v>111501167</v>
      </c>
      <c r="C800" t="str">
        <f t="shared" si="38"/>
        <v>CA - Piutang Pihak Berelasi - PT DMMX Gamindo Global</v>
      </c>
      <c r="E800" s="744" t="s">
        <v>60</v>
      </c>
      <c r="F800" t="s">
        <v>61</v>
      </c>
      <c r="G800" t="s">
        <v>373</v>
      </c>
      <c r="I800" t="s">
        <v>279</v>
      </c>
    </row>
    <row r="801" spans="2:9">
      <c r="B801">
        <v>111501168</v>
      </c>
      <c r="C801" t="str">
        <f t="shared" si="38"/>
        <v>CA - Piutang Pihak Berelasi - PT Digital Anugerah Medisindo (DAM)</v>
      </c>
      <c r="E801" s="744" t="s">
        <v>60</v>
      </c>
      <c r="F801" t="s">
        <v>61</v>
      </c>
      <c r="G801" t="s">
        <v>373</v>
      </c>
      <c r="I801" t="s">
        <v>280</v>
      </c>
    </row>
    <row r="802" spans="2:9">
      <c r="B802">
        <v>111501169</v>
      </c>
      <c r="C802" t="str">
        <f t="shared" si="38"/>
        <v>CA - Piutang Pihak Berelasi - PT Zirius Soteria Investama (ZSI)</v>
      </c>
      <c r="E802" s="744" t="s">
        <v>60</v>
      </c>
      <c r="F802" t="s">
        <v>61</v>
      </c>
      <c r="G802" t="s">
        <v>373</v>
      </c>
      <c r="I802" t="s">
        <v>281</v>
      </c>
    </row>
    <row r="803" spans="2:9">
      <c r="B803">
        <v>111501170</v>
      </c>
      <c r="C803" t="str">
        <f t="shared" si="38"/>
        <v>CA - Piutang Pihak Berelasi - PT CKL Indonesia Raya (CKL1)</v>
      </c>
      <c r="E803" s="744" t="s">
        <v>60</v>
      </c>
      <c r="F803" t="s">
        <v>61</v>
      </c>
      <c r="G803" t="s">
        <v>373</v>
      </c>
      <c r="I803" t="s">
        <v>282</v>
      </c>
    </row>
    <row r="804" spans="2:9">
      <c r="B804">
        <v>111501171</v>
      </c>
      <c r="C804" t="str">
        <f t="shared" si="38"/>
        <v>CA - Piutang Pihak Berelasi - PT Cipta Krida Lestari (CKL2)</v>
      </c>
      <c r="E804" s="744" t="s">
        <v>60</v>
      </c>
      <c r="F804" t="s">
        <v>61</v>
      </c>
      <c r="G804" t="s">
        <v>373</v>
      </c>
      <c r="I804" t="s">
        <v>283</v>
      </c>
    </row>
    <row r="805" spans="2:9">
      <c r="B805">
        <v>111501172</v>
      </c>
      <c r="C805" t="str">
        <f t="shared" si="38"/>
        <v>CA - Piutang Pihak Berelasi - PT Abyakta Data Sentosa (ADS)</v>
      </c>
      <c r="E805" s="744" t="s">
        <v>60</v>
      </c>
      <c r="F805" t="s">
        <v>61</v>
      </c>
      <c r="G805" t="s">
        <v>373</v>
      </c>
      <c r="I805" t="s">
        <v>284</v>
      </c>
    </row>
    <row r="806" spans="2:9">
      <c r="B806">
        <v>111501173</v>
      </c>
      <c r="C806" t="str">
        <f t="shared" si="38"/>
        <v>CA - Piutang Pihak Berelasi - PT Niji Sicepat Gamindo (NSG)</v>
      </c>
      <c r="E806" s="744" t="s">
        <v>60</v>
      </c>
      <c r="F806" t="s">
        <v>61</v>
      </c>
      <c r="G806" t="s">
        <v>373</v>
      </c>
      <c r="I806" t="s">
        <v>285</v>
      </c>
    </row>
    <row r="807" spans="2:9">
      <c r="B807">
        <v>111501174</v>
      </c>
      <c r="C807" t="str">
        <f t="shared" si="38"/>
        <v>CA - Piutang Pihak Berelasi - PT Mulia Semesta Perkasa (MSP)</v>
      </c>
      <c r="E807" s="744" t="s">
        <v>60</v>
      </c>
      <c r="F807" t="s">
        <v>61</v>
      </c>
      <c r="G807" t="s">
        <v>373</v>
      </c>
      <c r="I807" t="s">
        <v>286</v>
      </c>
    </row>
    <row r="808" spans="2:9">
      <c r="B808">
        <v>111501175</v>
      </c>
      <c r="C808" t="str">
        <f t="shared" si="38"/>
        <v>CA - Piutang Pihak Berelasi - PT Kredit Skor Indonesia (KSI)</v>
      </c>
      <c r="E808" s="744" t="s">
        <v>60</v>
      </c>
      <c r="F808" t="s">
        <v>61</v>
      </c>
      <c r="G808" t="s">
        <v>373</v>
      </c>
      <c r="I808" t="s">
        <v>287</v>
      </c>
    </row>
    <row r="809" spans="2:9">
      <c r="B809">
        <v>111501176</v>
      </c>
      <c r="C809" t="str">
        <f t="shared" si="38"/>
        <v>CA - Piutang Pihak Berelasi - PT Caltech Digital Indonesia (CDI)</v>
      </c>
      <c r="E809" s="744" t="s">
        <v>60</v>
      </c>
      <c r="F809" t="s">
        <v>61</v>
      </c>
      <c r="G809" t="s">
        <v>373</v>
      </c>
      <c r="I809" t="s">
        <v>288</v>
      </c>
    </row>
    <row r="810" spans="2:9">
      <c r="B810">
        <v>111501177</v>
      </c>
      <c r="C810" t="str">
        <f t="shared" si="38"/>
        <v>CA - Piutang Pihak Berelasi - PT Tfas Energi Indonesia (TEI)</v>
      </c>
      <c r="E810" s="744" t="s">
        <v>60</v>
      </c>
      <c r="F810" t="s">
        <v>61</v>
      </c>
      <c r="G810" t="s">
        <v>373</v>
      </c>
      <c r="I810" t="s">
        <v>289</v>
      </c>
    </row>
    <row r="811" spans="2:9">
      <c r="B811">
        <v>111501178</v>
      </c>
      <c r="C811" t="str">
        <f t="shared" si="38"/>
        <v>CA - Piutang Pihak Berelasi - PT Sicepat Inti Sofizo (SIF)</v>
      </c>
      <c r="E811" s="744" t="s">
        <v>60</v>
      </c>
      <c r="F811" t="s">
        <v>61</v>
      </c>
      <c r="G811" t="s">
        <v>373</v>
      </c>
      <c r="I811" t="s">
        <v>290</v>
      </c>
    </row>
    <row r="812" spans="2:9">
      <c r="B812">
        <v>111501179</v>
      </c>
      <c r="C812" t="str">
        <f t="shared" si="38"/>
        <v>CA - Piutang Pihak Berelasi - PT DMMX Dektos Inti (DDI)</v>
      </c>
      <c r="E812" s="744" t="s">
        <v>60</v>
      </c>
      <c r="F812" t="s">
        <v>61</v>
      </c>
      <c r="G812" t="s">
        <v>373</v>
      </c>
      <c r="I812" t="s">
        <v>291</v>
      </c>
    </row>
    <row r="813" spans="2:9">
      <c r="B813">
        <v>111501180</v>
      </c>
      <c r="C813" t="str">
        <f t="shared" si="38"/>
        <v>CA - Piutang Pihak Berelasi - PT Nugen Farma Medika (NFM)</v>
      </c>
      <c r="E813" s="744" t="s">
        <v>60</v>
      </c>
      <c r="F813" t="s">
        <v>61</v>
      </c>
      <c r="G813" t="s">
        <v>373</v>
      </c>
      <c r="I813" t="s">
        <v>292</v>
      </c>
    </row>
    <row r="814" spans="2:9">
      <c r="B814">
        <v>111501181</v>
      </c>
      <c r="C814" t="str">
        <f t="shared" si="38"/>
        <v>CA - Piutang Pihak Berelasi - PT Sicepat Aset Digital (SAD)</v>
      </c>
      <c r="E814" s="744" t="s">
        <v>60</v>
      </c>
      <c r="F814" t="s">
        <v>61</v>
      </c>
      <c r="G814" t="s">
        <v>373</v>
      </c>
      <c r="I814" t="s">
        <v>293</v>
      </c>
    </row>
    <row r="815" spans="2:9">
      <c r="B815">
        <v>111501182</v>
      </c>
      <c r="C815" t="str">
        <f t="shared" si="38"/>
        <v>CA - Piutang Pihak Berelasi - PT Royal Investama Sejahtera (RIS)</v>
      </c>
      <c r="E815" s="744" t="s">
        <v>60</v>
      </c>
      <c r="F815" t="s">
        <v>61</v>
      </c>
      <c r="G815" t="s">
        <v>373</v>
      </c>
      <c r="I815" t="s">
        <v>294</v>
      </c>
    </row>
    <row r="816" spans="2:9">
      <c r="B816">
        <v>111501183</v>
      </c>
      <c r="C816" t="str">
        <f t="shared" si="38"/>
        <v>CA - Piutang Pihak Berelasi - PT Yudha Harapan Mulia (YHM)</v>
      </c>
      <c r="E816" s="744" t="s">
        <v>60</v>
      </c>
      <c r="F816" t="s">
        <v>61</v>
      </c>
      <c r="G816" t="s">
        <v>373</v>
      </c>
      <c r="I816" t="s">
        <v>295</v>
      </c>
    </row>
    <row r="817" spans="2:9">
      <c r="B817">
        <v>111501184</v>
      </c>
      <c r="C817" t="str">
        <f t="shared" si="38"/>
        <v>CA - Piutang Pihak Berelasi - PT DMMX Distribusi Pentabuana (DDP)</v>
      </c>
      <c r="E817" s="744" t="s">
        <v>60</v>
      </c>
      <c r="F817" t="s">
        <v>61</v>
      </c>
      <c r="G817" t="s">
        <v>373</v>
      </c>
      <c r="I817" t="s">
        <v>296</v>
      </c>
    </row>
    <row r="818" spans="2:9">
      <c r="B818">
        <v>111501185</v>
      </c>
      <c r="C818" t="str">
        <f t="shared" si="38"/>
        <v>CA - Piutang Pihak Berelasi - PT Dezer Ruang Bicara (DRB)</v>
      </c>
      <c r="E818" s="744" t="s">
        <v>60</v>
      </c>
      <c r="F818" t="s">
        <v>61</v>
      </c>
      <c r="G818" t="s">
        <v>373</v>
      </c>
      <c r="I818" t="s">
        <v>297</v>
      </c>
    </row>
    <row r="819" spans="2:9">
      <c r="B819">
        <v>111501186</v>
      </c>
      <c r="C819" t="str">
        <f t="shared" si="38"/>
        <v>CA - Piutang Pihak Berelasi - PT Dektos Digital Corbuzier (DDC)</v>
      </c>
      <c r="E819" s="744" t="s">
        <v>60</v>
      </c>
      <c r="F819" t="s">
        <v>61</v>
      </c>
      <c r="G819" t="s">
        <v>373</v>
      </c>
      <c r="I819" t="s">
        <v>298</v>
      </c>
    </row>
    <row r="820" spans="2:9">
      <c r="B820">
        <v>111501187</v>
      </c>
      <c r="C820" t="str">
        <f t="shared" si="38"/>
        <v>CA - Piutang Pihak Berelasi - PT BLDX Komik Nusantara (BKN)</v>
      </c>
      <c r="E820" s="744" t="s">
        <v>60</v>
      </c>
      <c r="F820" t="s">
        <v>61</v>
      </c>
      <c r="G820" t="s">
        <v>373</v>
      </c>
      <c r="I820" t="s">
        <v>299</v>
      </c>
    </row>
    <row r="821" spans="2:9">
      <c r="B821">
        <v>111501188</v>
      </c>
      <c r="C821" t="str">
        <f t="shared" si="38"/>
        <v>CA - Piutang Pihak Berelasi - PT Damcorp Digital Media (DDM)</v>
      </c>
      <c r="E821" s="744" t="s">
        <v>60</v>
      </c>
      <c r="F821" t="s">
        <v>61</v>
      </c>
      <c r="G821" t="s">
        <v>373</v>
      </c>
      <c r="I821" t="s">
        <v>300</v>
      </c>
    </row>
    <row r="822" spans="2:9">
      <c r="B822">
        <v>111501189</v>
      </c>
      <c r="C822" t="str">
        <f t="shared" si="38"/>
        <v>CA - Piutang Pihak Berelasi - PT NFT Digital Indonesia (NDI)</v>
      </c>
      <c r="E822" s="744" t="s">
        <v>60</v>
      </c>
      <c r="F822" t="s">
        <v>61</v>
      </c>
      <c r="G822" t="s">
        <v>373</v>
      </c>
      <c r="I822" t="s">
        <v>301</v>
      </c>
    </row>
    <row r="823" spans="2:9">
      <c r="B823">
        <v>111501190</v>
      </c>
      <c r="C823" t="str">
        <f t="shared" si="38"/>
        <v>CA - Piutang Pihak Berelasi - PT Meta Verse Indonesia (MVI)</v>
      </c>
      <c r="E823" s="744" t="s">
        <v>60</v>
      </c>
      <c r="F823" t="s">
        <v>61</v>
      </c>
      <c r="G823" t="s">
        <v>373</v>
      </c>
      <c r="I823" t="s">
        <v>302</v>
      </c>
    </row>
    <row r="824" spans="2:9">
      <c r="B824">
        <v>111501191</v>
      </c>
      <c r="C824" t="str">
        <f t="shared" si="38"/>
        <v>CA - Piutang Pihak Berelasi - PT META PRAVIA DIGITAL (MPD)</v>
      </c>
      <c r="E824" s="744" t="s">
        <v>60</v>
      </c>
      <c r="F824" t="s">
        <v>61</v>
      </c>
      <c r="G824" t="s">
        <v>373</v>
      </c>
      <c r="I824" t="s">
        <v>303</v>
      </c>
    </row>
    <row r="825" spans="2:9">
      <c r="B825">
        <v>111501192</v>
      </c>
      <c r="C825" t="str">
        <f t="shared" si="38"/>
        <v>CA - Piutang Pihak Berelasi - PT DMMX Sentral Imaji</v>
      </c>
      <c r="E825" s="744" t="s">
        <v>60</v>
      </c>
      <c r="F825" t="s">
        <v>61</v>
      </c>
      <c r="G825" t="s">
        <v>373</v>
      </c>
      <c r="I825" t="s">
        <v>304</v>
      </c>
    </row>
    <row r="826" spans="2:9">
      <c r="B826">
        <v>111501193</v>
      </c>
      <c r="C826" t="str">
        <f t="shared" ref="C826:C832" si="39">CONCATENATE(F826,E826,G826,E826,I826)</f>
        <v>CA - Piutang Pihak Berelasi - PT Cinta Sang Juara</v>
      </c>
      <c r="E826" s="744" t="s">
        <v>60</v>
      </c>
      <c r="F826" t="s">
        <v>61</v>
      </c>
      <c r="G826" t="s">
        <v>373</v>
      </c>
      <c r="I826" t="s">
        <v>305</v>
      </c>
    </row>
    <row r="827" spans="2:9">
      <c r="B827">
        <v>111501194</v>
      </c>
      <c r="C827" t="str">
        <f t="shared" si="39"/>
        <v>CA - Piutang Pihak Berelasi - PT Kosmos Karisma Karunia (KKK)</v>
      </c>
      <c r="E827" s="744" t="s">
        <v>60</v>
      </c>
      <c r="F827" t="s">
        <v>61</v>
      </c>
      <c r="G827" t="s">
        <v>373</v>
      </c>
      <c r="I827" t="s">
        <v>306</v>
      </c>
    </row>
    <row r="828" spans="2:9">
      <c r="B828">
        <v>111501195</v>
      </c>
      <c r="C828" t="str">
        <f t="shared" si="39"/>
        <v>CA - Piutang Pihak Berelasi - PT Sinergi Digital Teknologi (Lenna)</v>
      </c>
      <c r="E828" s="744" t="s">
        <v>60</v>
      </c>
      <c r="F828" t="s">
        <v>61</v>
      </c>
      <c r="G828" t="s">
        <v>373</v>
      </c>
      <c r="I828" t="s">
        <v>307</v>
      </c>
    </row>
    <row r="829" spans="2:9">
      <c r="B829">
        <v>111501196</v>
      </c>
      <c r="C829" t="str">
        <f t="shared" si="39"/>
        <v>CA - Piutang Pihak Berelasi - PT Kairos Ekspres Internasional (KEI)</v>
      </c>
      <c r="E829" s="744" t="s">
        <v>60</v>
      </c>
      <c r="F829" t="s">
        <v>61</v>
      </c>
      <c r="G829" t="s">
        <v>373</v>
      </c>
      <c r="I829" t="s">
        <v>308</v>
      </c>
    </row>
    <row r="830" spans="2:9">
      <c r="B830">
        <v>111501197</v>
      </c>
      <c r="C830" t="str">
        <f t="shared" si="39"/>
        <v>CA - Piutang Pihak Berelasi - PT Dua Empat Print (DEP)</v>
      </c>
      <c r="E830" s="744" t="s">
        <v>60</v>
      </c>
      <c r="F830" t="s">
        <v>61</v>
      </c>
      <c r="G830" t="s">
        <v>373</v>
      </c>
      <c r="I830" t="s">
        <v>309</v>
      </c>
    </row>
    <row r="831" spans="2:9">
      <c r="B831">
        <v>111501198</v>
      </c>
      <c r="C831" t="str">
        <f t="shared" si="39"/>
        <v>CA - Piutang Pihak Berelasi - PT V2 Indonesia (V2)</v>
      </c>
      <c r="E831" s="744" t="s">
        <v>60</v>
      </c>
      <c r="F831" t="s">
        <v>61</v>
      </c>
      <c r="G831" t="s">
        <v>373</v>
      </c>
      <c r="I831" t="s">
        <v>310</v>
      </c>
    </row>
    <row r="832" spans="2:9">
      <c r="B832">
        <v>111501199</v>
      </c>
      <c r="C832" t="str">
        <f t="shared" si="39"/>
        <v>CA - Piutang Pihak Berelasi - PT Makarios Bensu Kopi (MBK)</v>
      </c>
      <c r="E832" s="744" t="s">
        <v>60</v>
      </c>
      <c r="F832" t="s">
        <v>61</v>
      </c>
      <c r="G832" t="s">
        <v>373</v>
      </c>
      <c r="I832" t="s">
        <v>311</v>
      </c>
    </row>
    <row r="833" spans="2:9">
      <c r="B833">
        <v>111501200</v>
      </c>
      <c r="C833" t="str">
        <f t="shared" ref="C833:C838" si="40">CONCATENATE(F833,E833,G833,E833,I833)</f>
        <v>CA - Piutang Pihak Berelasi - PT Mahaka Media Tbk (ABBA)</v>
      </c>
      <c r="E833" s="744" t="s">
        <v>60</v>
      </c>
      <c r="F833" t="s">
        <v>61</v>
      </c>
      <c r="G833" t="s">
        <v>373</v>
      </c>
      <c r="I833" t="s">
        <v>312</v>
      </c>
    </row>
    <row r="834" spans="2:9">
      <c r="B834">
        <v>111501201</v>
      </c>
      <c r="C834" t="str">
        <f t="shared" si="40"/>
        <v>CA - Piutang Pihak Berelasi - PT Sinergi Teknologi Mandiri (STM)</v>
      </c>
      <c r="E834" s="744" t="s">
        <v>60</v>
      </c>
      <c r="F834" t="s">
        <v>61</v>
      </c>
      <c r="G834" t="s">
        <v>373</v>
      </c>
      <c r="I834" t="s">
        <v>313</v>
      </c>
    </row>
    <row r="835" spans="2:9">
      <c r="B835">
        <v>111501202</v>
      </c>
      <c r="C835" t="str">
        <f t="shared" si="40"/>
        <v>CA - Piutang Pihak Berelasi - PT Jaya Distribusi Ritel (JDR)</v>
      </c>
      <c r="E835" s="744" t="s">
        <v>60</v>
      </c>
      <c r="F835" t="s">
        <v>61</v>
      </c>
      <c r="G835" t="s">
        <v>373</v>
      </c>
      <c r="I835" t="s">
        <v>314</v>
      </c>
    </row>
    <row r="836" spans="2:9">
      <c r="B836">
        <v>111501203</v>
      </c>
      <c r="C836" t="str">
        <f t="shared" si="40"/>
        <v>CA - Piutang Pihak Berelasi - Martin Suharlie</v>
      </c>
      <c r="E836" s="744" t="s">
        <v>60</v>
      </c>
      <c r="F836" t="s">
        <v>61</v>
      </c>
      <c r="G836" t="s">
        <v>373</v>
      </c>
      <c r="I836" t="s">
        <v>315</v>
      </c>
    </row>
    <row r="837" spans="2:9">
      <c r="B837">
        <v>111501204</v>
      </c>
      <c r="C837" t="str">
        <f t="shared" si="40"/>
        <v>CA - Piutang Pihak Berelasi - Suryandy Jahja</v>
      </c>
      <c r="E837" s="744" t="s">
        <v>60</v>
      </c>
      <c r="F837" t="s">
        <v>61</v>
      </c>
      <c r="G837" t="s">
        <v>373</v>
      </c>
      <c r="I837" t="s">
        <v>316</v>
      </c>
    </row>
    <row r="838" spans="2:9">
      <c r="B838">
        <v>111501205</v>
      </c>
      <c r="C838" t="str">
        <f t="shared" si="40"/>
        <v>CA - Piutang Pihak Berelasi - Berelasi lainnya</v>
      </c>
      <c r="E838" s="744" t="s">
        <v>60</v>
      </c>
      <c r="F838" t="s">
        <v>61</v>
      </c>
      <c r="G838" t="s">
        <v>373</v>
      </c>
      <c r="I838" t="s">
        <v>317</v>
      </c>
    </row>
    <row r="839" spans="5:5">
      <c r="E839" s="744" t="s">
        <v>60</v>
      </c>
    </row>
    <row r="840" spans="2:10">
      <c r="B840">
        <v>111601001</v>
      </c>
      <c r="C840" t="str">
        <f>CONCATENATE(F840,E840,G840,E840,I840,E840,J840)</f>
        <v>CA - Aset Lancar Lainnya - Uang Jaminan - Lain-Lain</v>
      </c>
      <c r="E840" s="744" t="s">
        <v>60</v>
      </c>
      <c r="F840" t="s">
        <v>61</v>
      </c>
      <c r="G840" t="s">
        <v>374</v>
      </c>
      <c r="I840" t="s">
        <v>375</v>
      </c>
      <c r="J840" t="s">
        <v>351</v>
      </c>
    </row>
    <row r="841" spans="5:5">
      <c r="E841" s="744" t="s">
        <v>60</v>
      </c>
    </row>
    <row r="842" spans="2:10">
      <c r="B842">
        <v>120101001</v>
      </c>
      <c r="C842" t="str">
        <f t="shared" ref="C842:C848" si="41">CONCATENATE(F842,E842,G842,E842,I842,E842,J842)</f>
        <v>NCA - FA - Harga Perolehan - Tanah</v>
      </c>
      <c r="E842" s="744" t="s">
        <v>60</v>
      </c>
      <c r="F842" t="s">
        <v>376</v>
      </c>
      <c r="G842" t="s">
        <v>377</v>
      </c>
      <c r="I842" t="s">
        <v>378</v>
      </c>
      <c r="J842" t="s">
        <v>379</v>
      </c>
    </row>
    <row r="843" spans="2:10">
      <c r="B843">
        <v>120101002</v>
      </c>
      <c r="C843" t="str">
        <f t="shared" si="41"/>
        <v>NCA - FA - Harga Perolehan - Bangunan</v>
      </c>
      <c r="E843" s="744" t="s">
        <v>60</v>
      </c>
      <c r="F843" t="s">
        <v>376</v>
      </c>
      <c r="G843" t="s">
        <v>377</v>
      </c>
      <c r="I843" t="s">
        <v>378</v>
      </c>
      <c r="J843" t="s">
        <v>380</v>
      </c>
    </row>
    <row r="844" spans="2:10">
      <c r="B844">
        <v>120101003</v>
      </c>
      <c r="C844" t="str">
        <f t="shared" si="41"/>
        <v>NCA - FA - Harga Perolehan - Inventaris Kantor</v>
      </c>
      <c r="E844" s="744" t="s">
        <v>60</v>
      </c>
      <c r="F844" t="s">
        <v>376</v>
      </c>
      <c r="G844" t="s">
        <v>377</v>
      </c>
      <c r="I844" t="s">
        <v>378</v>
      </c>
      <c r="J844" t="s">
        <v>381</v>
      </c>
    </row>
    <row r="845" spans="2:10">
      <c r="B845">
        <v>120101004</v>
      </c>
      <c r="C845" t="str">
        <f t="shared" si="41"/>
        <v>NCA - FA - Harga Perolehan - Furnitur Dan Perlengkapan</v>
      </c>
      <c r="E845" s="744" t="s">
        <v>60</v>
      </c>
      <c r="F845" t="s">
        <v>376</v>
      </c>
      <c r="G845" t="s">
        <v>377</v>
      </c>
      <c r="I845" t="s">
        <v>378</v>
      </c>
      <c r="J845" t="s">
        <v>382</v>
      </c>
    </row>
    <row r="846" spans="2:10">
      <c r="B846">
        <v>120101005</v>
      </c>
      <c r="C846" t="str">
        <f t="shared" si="41"/>
        <v>NCA - FA - Harga Perolehan - Mesin Dan Peralatan</v>
      </c>
      <c r="E846" s="744" t="s">
        <v>60</v>
      </c>
      <c r="F846" t="s">
        <v>376</v>
      </c>
      <c r="G846" t="s">
        <v>377</v>
      </c>
      <c r="I846" t="s">
        <v>378</v>
      </c>
      <c r="J846" t="s">
        <v>383</v>
      </c>
    </row>
    <row r="847" spans="2:10">
      <c r="B847">
        <v>120101006</v>
      </c>
      <c r="C847" t="str">
        <f t="shared" si="41"/>
        <v>NCA - FA - Harga Perolehan - Kendaraan</v>
      </c>
      <c r="E847" s="744" t="s">
        <v>60</v>
      </c>
      <c r="F847" t="s">
        <v>376</v>
      </c>
      <c r="G847" t="s">
        <v>377</v>
      </c>
      <c r="I847" t="s">
        <v>378</v>
      </c>
      <c r="J847" t="s">
        <v>345</v>
      </c>
    </row>
    <row r="848" spans="2:10">
      <c r="B848">
        <v>120101007</v>
      </c>
      <c r="C848" t="str">
        <f t="shared" si="41"/>
        <v>NCA - FA - Harga Perolehan - Aset Tax Amnesty</v>
      </c>
      <c r="E848" s="744" t="s">
        <v>60</v>
      </c>
      <c r="F848" t="s">
        <v>376</v>
      </c>
      <c r="G848" t="s">
        <v>377</v>
      </c>
      <c r="I848" t="s">
        <v>378</v>
      </c>
      <c r="J848" t="s">
        <v>384</v>
      </c>
    </row>
    <row r="849" spans="5:5">
      <c r="E849" s="744" t="s">
        <v>60</v>
      </c>
    </row>
    <row r="850" spans="2:10">
      <c r="B850">
        <v>120102001</v>
      </c>
      <c r="C850" t="str">
        <f t="shared" ref="C850:C856" si="42">CONCATENATE(F850,E850,G850,E850,I850,E850,J850)</f>
        <v>NCA - FA - Akumulasi Penyusutan - Tanah</v>
      </c>
      <c r="E850" s="744" t="s">
        <v>60</v>
      </c>
      <c r="F850" t="s">
        <v>376</v>
      </c>
      <c r="G850" t="s">
        <v>377</v>
      </c>
      <c r="I850" t="s">
        <v>385</v>
      </c>
      <c r="J850" t="s">
        <v>379</v>
      </c>
    </row>
    <row r="851" spans="2:10">
      <c r="B851">
        <v>120102002</v>
      </c>
      <c r="C851" t="str">
        <f t="shared" si="42"/>
        <v>NCA - FA - Akumulasi Penyusutan - Bangunan</v>
      </c>
      <c r="E851" s="744" t="s">
        <v>60</v>
      </c>
      <c r="F851" t="s">
        <v>376</v>
      </c>
      <c r="G851" t="s">
        <v>377</v>
      </c>
      <c r="I851" t="s">
        <v>385</v>
      </c>
      <c r="J851" t="s">
        <v>380</v>
      </c>
    </row>
    <row r="852" spans="2:10">
      <c r="B852">
        <v>120102003</v>
      </c>
      <c r="C852" t="str">
        <f t="shared" si="42"/>
        <v>NCA - FA - Akumulasi Penyusutan - Inventaris Kantor</v>
      </c>
      <c r="E852" s="744" t="s">
        <v>60</v>
      </c>
      <c r="F852" t="s">
        <v>376</v>
      </c>
      <c r="G852" t="s">
        <v>377</v>
      </c>
      <c r="I852" t="s">
        <v>385</v>
      </c>
      <c r="J852" t="s">
        <v>381</v>
      </c>
    </row>
    <row r="853" spans="2:10">
      <c r="B853">
        <v>120102004</v>
      </c>
      <c r="C853" t="str">
        <f t="shared" si="42"/>
        <v>NCA - FA - Akumulasi Penyusutan - Furnitur Dan Perlengkapan</v>
      </c>
      <c r="E853" s="744" t="s">
        <v>60</v>
      </c>
      <c r="F853" t="s">
        <v>376</v>
      </c>
      <c r="G853" t="s">
        <v>377</v>
      </c>
      <c r="I853" t="s">
        <v>385</v>
      </c>
      <c r="J853" t="s">
        <v>382</v>
      </c>
    </row>
    <row r="854" spans="2:10">
      <c r="B854">
        <v>120102005</v>
      </c>
      <c r="C854" t="str">
        <f t="shared" si="42"/>
        <v>NCA - FA - Akumulasi Penyusutan - Mesin Dan Peralatan</v>
      </c>
      <c r="E854" s="744" t="s">
        <v>60</v>
      </c>
      <c r="F854" t="s">
        <v>376</v>
      </c>
      <c r="G854" t="s">
        <v>377</v>
      </c>
      <c r="I854" t="s">
        <v>385</v>
      </c>
      <c r="J854" t="s">
        <v>383</v>
      </c>
    </row>
    <row r="855" spans="2:10">
      <c r="B855">
        <v>120102006</v>
      </c>
      <c r="C855" t="str">
        <f t="shared" si="42"/>
        <v>NCA - FA - Akumulasi Penyusutan - Kendaraan</v>
      </c>
      <c r="E855" s="744" t="s">
        <v>60</v>
      </c>
      <c r="F855" t="s">
        <v>376</v>
      </c>
      <c r="G855" t="s">
        <v>377</v>
      </c>
      <c r="I855" t="s">
        <v>385</v>
      </c>
      <c r="J855" t="s">
        <v>345</v>
      </c>
    </row>
    <row r="856" spans="2:10">
      <c r="B856">
        <v>120102007</v>
      </c>
      <c r="C856" t="str">
        <f t="shared" si="42"/>
        <v>NCA - FA - Akumulasi Penyusutan - Aset Tax Amnesty</v>
      </c>
      <c r="E856" s="744" t="s">
        <v>60</v>
      </c>
      <c r="F856" t="s">
        <v>376</v>
      </c>
      <c r="G856" t="s">
        <v>377</v>
      </c>
      <c r="I856" t="s">
        <v>385</v>
      </c>
      <c r="J856" t="s">
        <v>384</v>
      </c>
    </row>
    <row r="857" spans="5:5">
      <c r="E857" s="744" t="s">
        <v>60</v>
      </c>
    </row>
    <row r="858" spans="2:10">
      <c r="B858">
        <v>120103001</v>
      </c>
      <c r="C858" t="str">
        <f>CONCATENATE(F858,E858,G858,E858,I858,E858,J858)</f>
        <v>NCA - FA - Cip - Work In Process</v>
      </c>
      <c r="E858" s="744" t="s">
        <v>60</v>
      </c>
      <c r="F858" t="s">
        <v>376</v>
      </c>
      <c r="G858" t="s">
        <v>377</v>
      </c>
      <c r="I858" t="s">
        <v>386</v>
      </c>
      <c r="J858" t="s">
        <v>387</v>
      </c>
    </row>
    <row r="859" spans="5:5">
      <c r="E859" s="744" t="s">
        <v>60</v>
      </c>
    </row>
    <row r="860" spans="2:10">
      <c r="B860">
        <v>120201001</v>
      </c>
      <c r="C860" t="str">
        <f t="shared" ref="C860:C863" si="43">CONCATENATE(F860,E860,G860,E860,I860,E860,J860)</f>
        <v>NCA - IA - Harga Perolehan - Software</v>
      </c>
      <c r="E860" s="744" t="s">
        <v>60</v>
      </c>
      <c r="F860" t="s">
        <v>376</v>
      </c>
      <c r="G860" t="s">
        <v>388</v>
      </c>
      <c r="I860" t="s">
        <v>378</v>
      </c>
      <c r="J860" t="s">
        <v>389</v>
      </c>
    </row>
    <row r="861" spans="2:10">
      <c r="B861">
        <v>120201002</v>
      </c>
      <c r="C861" t="str">
        <f t="shared" si="43"/>
        <v>NCA - IA - Harga Perolehan - Website</v>
      </c>
      <c r="E861" s="744" t="s">
        <v>60</v>
      </c>
      <c r="F861" t="s">
        <v>376</v>
      </c>
      <c r="G861" t="s">
        <v>388</v>
      </c>
      <c r="I861" t="s">
        <v>378</v>
      </c>
      <c r="J861" t="s">
        <v>390</v>
      </c>
    </row>
    <row r="862" spans="2:10">
      <c r="B862">
        <v>120201003</v>
      </c>
      <c r="C862" t="str">
        <f t="shared" si="43"/>
        <v>NCA - IA - Harga Perolehan - License</v>
      </c>
      <c r="E862" s="744" t="s">
        <v>60</v>
      </c>
      <c r="F862" t="s">
        <v>376</v>
      </c>
      <c r="G862" t="s">
        <v>388</v>
      </c>
      <c r="I862" t="s">
        <v>378</v>
      </c>
      <c r="J862" t="s">
        <v>391</v>
      </c>
    </row>
    <row r="863" spans="2:10">
      <c r="B863">
        <v>120201004</v>
      </c>
      <c r="C863" t="str">
        <f t="shared" si="43"/>
        <v>NCA - IA - Harga Perolehan - Lain-Lain</v>
      </c>
      <c r="E863" s="744" t="s">
        <v>60</v>
      </c>
      <c r="F863" t="s">
        <v>376</v>
      </c>
      <c r="G863" t="s">
        <v>388</v>
      </c>
      <c r="I863" t="s">
        <v>378</v>
      </c>
      <c r="J863" t="s">
        <v>351</v>
      </c>
    </row>
    <row r="864" spans="5:5">
      <c r="E864" s="744" t="s">
        <v>60</v>
      </c>
    </row>
    <row r="865" spans="2:10">
      <c r="B865">
        <v>120202001</v>
      </c>
      <c r="C865" t="str">
        <f t="shared" ref="C865:C868" si="44">CONCATENATE(F865,E865,G865,E865,I865,E865,J865)</f>
        <v>NCA - IA - Akumulasi Penyusutan - Software</v>
      </c>
      <c r="E865" s="744" t="s">
        <v>60</v>
      </c>
      <c r="F865" t="s">
        <v>376</v>
      </c>
      <c r="G865" t="s">
        <v>388</v>
      </c>
      <c r="I865" t="s">
        <v>385</v>
      </c>
      <c r="J865" t="s">
        <v>389</v>
      </c>
    </row>
    <row r="866" spans="2:10">
      <c r="B866">
        <v>120202002</v>
      </c>
      <c r="C866" t="str">
        <f t="shared" si="44"/>
        <v>NCA - IA - Akumulasi Penyusutan - Website</v>
      </c>
      <c r="E866" s="744" t="s">
        <v>60</v>
      </c>
      <c r="F866" t="s">
        <v>376</v>
      </c>
      <c r="G866" t="s">
        <v>388</v>
      </c>
      <c r="I866" t="s">
        <v>385</v>
      </c>
      <c r="J866" t="s">
        <v>390</v>
      </c>
    </row>
    <row r="867" spans="2:10">
      <c r="B867">
        <v>120202003</v>
      </c>
      <c r="C867" t="str">
        <f t="shared" si="44"/>
        <v>NCA - IA - Akumulasi Penyusutan - License</v>
      </c>
      <c r="E867" s="744" t="s">
        <v>60</v>
      </c>
      <c r="F867" t="s">
        <v>376</v>
      </c>
      <c r="G867" t="s">
        <v>388</v>
      </c>
      <c r="I867" t="s">
        <v>385</v>
      </c>
      <c r="J867" t="s">
        <v>391</v>
      </c>
    </row>
    <row r="868" spans="2:10">
      <c r="B868">
        <v>120202004</v>
      </c>
      <c r="C868" t="str">
        <f t="shared" si="44"/>
        <v>NCA - IA - Akumulasi Penyusutan - Lain-Lain</v>
      </c>
      <c r="E868" s="744" t="s">
        <v>60</v>
      </c>
      <c r="F868" t="s">
        <v>376</v>
      </c>
      <c r="G868" t="s">
        <v>388</v>
      </c>
      <c r="I868" t="s">
        <v>385</v>
      </c>
      <c r="J868" t="s">
        <v>351</v>
      </c>
    </row>
    <row r="869" spans="5:5">
      <c r="E869" s="744" t="s">
        <v>60</v>
      </c>
    </row>
    <row r="870" spans="2:10">
      <c r="B870">
        <v>120203001</v>
      </c>
      <c r="C870" t="str">
        <f>CONCATENATE(F870,E870,G870,E870,I870,E870,J870)</f>
        <v>NCA - IA - Cip - Work In Process</v>
      </c>
      <c r="E870" s="744" t="s">
        <v>60</v>
      </c>
      <c r="F870" t="s">
        <v>376</v>
      </c>
      <c r="G870" t="s">
        <v>388</v>
      </c>
      <c r="I870" t="s">
        <v>386</v>
      </c>
      <c r="J870" t="s">
        <v>387</v>
      </c>
    </row>
    <row r="871" spans="5:5">
      <c r="E871" s="744" t="s">
        <v>60</v>
      </c>
    </row>
    <row r="872" spans="2:10">
      <c r="B872">
        <v>120301001</v>
      </c>
      <c r="C872" t="str">
        <f t="shared" ref="C872:C875" si="45">CONCATENATE(F872,E872,G872,E872,I872,E872,J872)</f>
        <v>NCA - Rua - Harga Perolehan - Bangunan</v>
      </c>
      <c r="E872" s="744" t="s">
        <v>60</v>
      </c>
      <c r="F872" t="s">
        <v>376</v>
      </c>
      <c r="G872" t="s">
        <v>392</v>
      </c>
      <c r="I872" t="s">
        <v>378</v>
      </c>
      <c r="J872" t="s">
        <v>380</v>
      </c>
    </row>
    <row r="873" spans="2:10">
      <c r="B873">
        <v>120301002</v>
      </c>
      <c r="C873" t="str">
        <f t="shared" si="45"/>
        <v>NCA - Rua - Harga Perolehan - Kendaraan</v>
      </c>
      <c r="E873" s="744" t="s">
        <v>60</v>
      </c>
      <c r="F873" t="s">
        <v>376</v>
      </c>
      <c r="G873" t="s">
        <v>392</v>
      </c>
      <c r="I873" t="s">
        <v>378</v>
      </c>
      <c r="J873" t="s">
        <v>345</v>
      </c>
    </row>
    <row r="874" spans="2:10">
      <c r="B874">
        <v>120301003</v>
      </c>
      <c r="C874" t="str">
        <f t="shared" ref="C874" si="46">CONCATENATE(F874,E874,G874,E874,I874,E874,J874)</f>
        <v>NCA - Rua - Harga Perolehan - Inventaris kantor</v>
      </c>
      <c r="E874" s="744" t="s">
        <v>60</v>
      </c>
      <c r="F874" t="s">
        <v>376</v>
      </c>
      <c r="G874" t="s">
        <v>392</v>
      </c>
      <c r="I874" t="s">
        <v>378</v>
      </c>
      <c r="J874" t="s">
        <v>393</v>
      </c>
    </row>
    <row r="875" spans="2:10">
      <c r="B875">
        <v>120301004</v>
      </c>
      <c r="C875" t="str">
        <f t="shared" si="45"/>
        <v>NCA - Rua - Harga Perolehan - Lain-Lain</v>
      </c>
      <c r="E875" s="744" t="s">
        <v>60</v>
      </c>
      <c r="F875" t="s">
        <v>376</v>
      </c>
      <c r="G875" t="s">
        <v>392</v>
      </c>
      <c r="I875" t="s">
        <v>378</v>
      </c>
      <c r="J875" t="s">
        <v>351</v>
      </c>
    </row>
    <row r="876" spans="5:5">
      <c r="E876" s="744" t="s">
        <v>60</v>
      </c>
    </row>
    <row r="877" spans="2:10">
      <c r="B877">
        <v>120302001</v>
      </c>
      <c r="C877" t="str">
        <f t="shared" ref="C877:C880" si="47">CONCATENATE(F877,E877,G877,E877,I877,E877,J877)</f>
        <v>NCA - Rua - Akumulasi Penyusutan - Bangunan</v>
      </c>
      <c r="E877" s="744" t="s">
        <v>60</v>
      </c>
      <c r="F877" t="s">
        <v>376</v>
      </c>
      <c r="G877" t="s">
        <v>392</v>
      </c>
      <c r="I877" t="s">
        <v>385</v>
      </c>
      <c r="J877" t="s">
        <v>380</v>
      </c>
    </row>
    <row r="878" spans="2:10">
      <c r="B878">
        <v>120302002</v>
      </c>
      <c r="C878" t="str">
        <f t="shared" si="47"/>
        <v>NCA - Rua - Akumulasi Penyusutan - Kendaraan</v>
      </c>
      <c r="E878" s="744" t="s">
        <v>60</v>
      </c>
      <c r="F878" t="s">
        <v>376</v>
      </c>
      <c r="G878" t="s">
        <v>392</v>
      </c>
      <c r="I878" t="s">
        <v>385</v>
      </c>
      <c r="J878" t="s">
        <v>345</v>
      </c>
    </row>
    <row r="879" spans="2:10">
      <c r="B879">
        <v>120302003</v>
      </c>
      <c r="C879" t="str">
        <f t="shared" ref="C879" si="48">CONCATENATE(F879,E879,G879,E879,I879,E879,J879)</f>
        <v>NCA - Rua - Akumulasi Penyusutan - Inventaris kantor</v>
      </c>
      <c r="E879" s="744" t="s">
        <v>60</v>
      </c>
      <c r="F879" t="s">
        <v>376</v>
      </c>
      <c r="G879" t="s">
        <v>392</v>
      </c>
      <c r="I879" t="s">
        <v>385</v>
      </c>
      <c r="J879" t="s">
        <v>393</v>
      </c>
    </row>
    <row r="880" spans="2:10">
      <c r="B880">
        <v>120302004</v>
      </c>
      <c r="C880" t="str">
        <f t="shared" si="47"/>
        <v>NCA - Rua - Akumulasi Penyusutan - Lain-Lain</v>
      </c>
      <c r="E880" s="744" t="s">
        <v>60</v>
      </c>
      <c r="F880" t="s">
        <v>376</v>
      </c>
      <c r="G880" t="s">
        <v>392</v>
      </c>
      <c r="I880" t="s">
        <v>385</v>
      </c>
      <c r="J880" t="s">
        <v>351</v>
      </c>
    </row>
    <row r="881" spans="5:5">
      <c r="E881" s="744" t="s">
        <v>60</v>
      </c>
    </row>
    <row r="882" spans="2:9">
      <c r="B882">
        <v>120401001</v>
      </c>
      <c r="C882" t="str">
        <f>CONCATENATE(F882,E882,G882,E882,I882)</f>
        <v>NCA - Beban Ditangguhkan - Biaya Penawaran Umum</v>
      </c>
      <c r="E882" s="744" t="s">
        <v>60</v>
      </c>
      <c r="F882" t="s">
        <v>376</v>
      </c>
      <c r="G882" t="s">
        <v>394</v>
      </c>
      <c r="I882" t="s">
        <v>395</v>
      </c>
    </row>
    <row r="883" spans="5:5">
      <c r="E883" s="744" t="s">
        <v>60</v>
      </c>
    </row>
    <row r="884" spans="2:10">
      <c r="B884">
        <v>120501001</v>
      </c>
      <c r="C884" t="str">
        <f t="shared" ref="C884:C947" si="49">CONCATENATE(F884,E884,G884,E884,I884,E884,J884)</f>
        <v>NCA - Investasi Jangka Panjang - Investasi Pada Entitas Anak - PT 1 Inti Dot Com</v>
      </c>
      <c r="E884" s="744" t="s">
        <v>60</v>
      </c>
      <c r="F884" t="s">
        <v>376</v>
      </c>
      <c r="G884" t="s">
        <v>396</v>
      </c>
      <c r="I884" t="s">
        <v>397</v>
      </c>
      <c r="J884" t="s">
        <v>113</v>
      </c>
    </row>
    <row r="885" spans="2:10">
      <c r="B885">
        <v>120501002</v>
      </c>
      <c r="C885" t="str">
        <f t="shared" si="49"/>
        <v>NCA - Investasi Jangka Panjang - Investasi Pada Entitas Anak - PT Abdi Anugerah Persada (AAP)</v>
      </c>
      <c r="E885" s="744" t="s">
        <v>60</v>
      </c>
      <c r="F885" t="s">
        <v>376</v>
      </c>
      <c r="G885" t="s">
        <v>396</v>
      </c>
      <c r="I885" t="s">
        <v>397</v>
      </c>
      <c r="J885" t="s">
        <v>114</v>
      </c>
    </row>
    <row r="886" spans="2:10">
      <c r="B886">
        <v>120501003</v>
      </c>
      <c r="C886" t="str">
        <f t="shared" si="49"/>
        <v>NCA - Investasi Jangka Panjang - Investasi Pada Entitas Anak - PT Agapindo Inti Raya</v>
      </c>
      <c r="E886" s="744" t="s">
        <v>60</v>
      </c>
      <c r="F886" t="s">
        <v>376</v>
      </c>
      <c r="G886" t="s">
        <v>396</v>
      </c>
      <c r="I886" t="s">
        <v>397</v>
      </c>
      <c r="J886" t="s">
        <v>115</v>
      </c>
    </row>
    <row r="887" spans="2:10">
      <c r="B887">
        <v>120501004</v>
      </c>
      <c r="C887" t="str">
        <f t="shared" si="49"/>
        <v>NCA - Investasi Jangka Panjang - Investasi Pada Entitas Anak - PT Agapindo Kasih Abadi (AKA)</v>
      </c>
      <c r="E887" s="744" t="s">
        <v>60</v>
      </c>
      <c r="F887" t="s">
        <v>376</v>
      </c>
      <c r="G887" t="s">
        <v>396</v>
      </c>
      <c r="I887" t="s">
        <v>397</v>
      </c>
      <c r="J887" t="s">
        <v>116</v>
      </c>
    </row>
    <row r="888" spans="2:10">
      <c r="B888">
        <v>120501005</v>
      </c>
      <c r="C888" t="str">
        <f t="shared" si="49"/>
        <v>NCA - Investasi Jangka Panjang - Investasi Pada Entitas Anak - PT Alfa Omega Digital (AOD-1)</v>
      </c>
      <c r="E888" s="744" t="s">
        <v>60</v>
      </c>
      <c r="F888" t="s">
        <v>376</v>
      </c>
      <c r="G888" t="s">
        <v>396</v>
      </c>
      <c r="I888" t="s">
        <v>397</v>
      </c>
      <c r="J888" t="s">
        <v>117</v>
      </c>
    </row>
    <row r="889" spans="2:10">
      <c r="B889">
        <v>120501006</v>
      </c>
      <c r="C889" t="str">
        <f t="shared" si="49"/>
        <v>NCA - Investasi Jangka Panjang - Investasi Pada Entitas Anak - PT Alfa Omega Digitalindo (AOD-2)</v>
      </c>
      <c r="E889" s="744" t="s">
        <v>60</v>
      </c>
      <c r="F889" t="s">
        <v>376</v>
      </c>
      <c r="G889" t="s">
        <v>396</v>
      </c>
      <c r="I889" t="s">
        <v>397</v>
      </c>
      <c r="J889" t="s">
        <v>118</v>
      </c>
    </row>
    <row r="890" spans="2:10">
      <c r="B890">
        <v>120501007</v>
      </c>
      <c r="C890" t="str">
        <f t="shared" si="49"/>
        <v>NCA - Investasi Jangka Panjang - Investasi Pada Entitas Anak - PT Alphanovation Digital Teknindo (Pawoon)</v>
      </c>
      <c r="E890" s="744" t="s">
        <v>60</v>
      </c>
      <c r="F890" t="s">
        <v>376</v>
      </c>
      <c r="G890" t="s">
        <v>396</v>
      </c>
      <c r="I890" t="s">
        <v>397</v>
      </c>
      <c r="J890" t="s">
        <v>119</v>
      </c>
    </row>
    <row r="891" spans="2:10">
      <c r="B891">
        <v>120501008</v>
      </c>
      <c r="C891" t="str">
        <f t="shared" si="49"/>
        <v>NCA - Investasi Jangka Panjang - Investasi Pada Entitas Anak - PT Antares Global Teknologi (AGT)</v>
      </c>
      <c r="E891" s="744" t="s">
        <v>60</v>
      </c>
      <c r="F891" t="s">
        <v>376</v>
      </c>
      <c r="G891" t="s">
        <v>396</v>
      </c>
      <c r="I891" t="s">
        <v>397</v>
      </c>
      <c r="J891" t="s">
        <v>120</v>
      </c>
    </row>
    <row r="892" spans="2:10">
      <c r="B892">
        <v>120501009</v>
      </c>
      <c r="C892" t="str">
        <f t="shared" si="49"/>
        <v>NCA - Investasi Jangka Panjang - Investasi Pada Entitas Anak - PT Anugerah Inti Karisma (AIK)</v>
      </c>
      <c r="E892" s="744" t="s">
        <v>60</v>
      </c>
      <c r="F892" t="s">
        <v>376</v>
      </c>
      <c r="G892" t="s">
        <v>396</v>
      </c>
      <c r="I892" t="s">
        <v>397</v>
      </c>
      <c r="J892" t="s">
        <v>121</v>
      </c>
    </row>
    <row r="893" spans="2:10">
      <c r="B893">
        <v>120501010</v>
      </c>
      <c r="C893" t="str">
        <f t="shared" si="49"/>
        <v>NCA - Investasi Jangka Panjang - Investasi Pada Entitas Anak - PT Soteria Wicaksana Investama (SWI)</v>
      </c>
      <c r="E893" s="744" t="s">
        <v>60</v>
      </c>
      <c r="F893" t="s">
        <v>376</v>
      </c>
      <c r="G893" t="s">
        <v>396</v>
      </c>
      <c r="I893" t="s">
        <v>397</v>
      </c>
      <c r="J893" t="s">
        <v>122</v>
      </c>
    </row>
    <row r="894" spans="2:10">
      <c r="B894">
        <v>120501011</v>
      </c>
      <c r="C894" t="str">
        <f t="shared" si="49"/>
        <v>NCA - Investasi Jangka Panjang - Investasi Pada Entitas Anak - PT Anugerah Kopi Digital (AKD)</v>
      </c>
      <c r="E894" s="744" t="s">
        <v>60</v>
      </c>
      <c r="F894" t="s">
        <v>376</v>
      </c>
      <c r="G894" t="s">
        <v>396</v>
      </c>
      <c r="I894" t="s">
        <v>397</v>
      </c>
      <c r="J894" t="s">
        <v>123</v>
      </c>
    </row>
    <row r="895" spans="2:10">
      <c r="B895">
        <v>120501012</v>
      </c>
      <c r="C895" t="str">
        <f t="shared" si="49"/>
        <v>NCA - Investasi Jangka Panjang - Investasi Pada Entitas Anak - PT Anugerah Serta Sentosa (ASS1)</v>
      </c>
      <c r="E895" s="744" t="s">
        <v>60</v>
      </c>
      <c r="F895" t="s">
        <v>376</v>
      </c>
      <c r="G895" t="s">
        <v>396</v>
      </c>
      <c r="I895" t="s">
        <v>397</v>
      </c>
      <c r="J895" t="s">
        <v>124</v>
      </c>
    </row>
    <row r="896" spans="2:10">
      <c r="B896">
        <v>120501013</v>
      </c>
      <c r="C896" t="str">
        <f t="shared" si="49"/>
        <v>NCA - Investasi Jangka Panjang - Investasi Pada Entitas Anak - PT Anugerah Teknologi Mandiri (ATM)</v>
      </c>
      <c r="E896" s="744" t="s">
        <v>60</v>
      </c>
      <c r="F896" t="s">
        <v>376</v>
      </c>
      <c r="G896" t="s">
        <v>396</v>
      </c>
      <c r="I896" t="s">
        <v>397</v>
      </c>
      <c r="J896" t="s">
        <v>125</v>
      </c>
    </row>
    <row r="897" spans="2:10">
      <c r="B897">
        <v>120501014</v>
      </c>
      <c r="C897" t="str">
        <f t="shared" si="49"/>
        <v>NCA - Investasi Jangka Panjang - Investasi Pada Entitas Anak - PT Anugerah Wicaksana Digital (AWD)</v>
      </c>
      <c r="E897" s="744" t="s">
        <v>60</v>
      </c>
      <c r="F897" t="s">
        <v>376</v>
      </c>
      <c r="G897" t="s">
        <v>396</v>
      </c>
      <c r="I897" t="s">
        <v>397</v>
      </c>
      <c r="J897" t="s">
        <v>126</v>
      </c>
    </row>
    <row r="898" spans="2:10">
      <c r="B898">
        <v>120501015</v>
      </c>
      <c r="C898" t="str">
        <f t="shared" si="49"/>
        <v>NCA - Investasi Jangka Panjang - Investasi Pada Entitas Anak - PT Argo Pandu Digital (APD)</v>
      </c>
      <c r="E898" s="744" t="s">
        <v>60</v>
      </c>
      <c r="F898" t="s">
        <v>376</v>
      </c>
      <c r="G898" t="s">
        <v>396</v>
      </c>
      <c r="I898" t="s">
        <v>397</v>
      </c>
      <c r="J898" t="s">
        <v>127</v>
      </c>
    </row>
    <row r="899" spans="2:10">
      <c r="B899">
        <v>120501016</v>
      </c>
      <c r="C899" t="str">
        <f t="shared" si="49"/>
        <v>NCA - Investasi Jangka Panjang - Investasi Pada Entitas Anak - PT Berkah Karunia Kreasi (BKK)</v>
      </c>
      <c r="E899" s="744" t="s">
        <v>60</v>
      </c>
      <c r="F899" t="s">
        <v>376</v>
      </c>
      <c r="G899" t="s">
        <v>396</v>
      </c>
      <c r="I899" t="s">
        <v>397</v>
      </c>
      <c r="J899" t="s">
        <v>128</v>
      </c>
    </row>
    <row r="900" spans="2:10">
      <c r="B900">
        <v>120501017</v>
      </c>
      <c r="C900" t="str">
        <f t="shared" si="49"/>
        <v>NCA - Investasi Jangka Panjang - Investasi Pada Entitas Anak - PT Berkah Omega Sukses (BOS)</v>
      </c>
      <c r="E900" s="744" t="s">
        <v>60</v>
      </c>
      <c r="F900" t="s">
        <v>376</v>
      </c>
      <c r="G900" t="s">
        <v>396</v>
      </c>
      <c r="I900" t="s">
        <v>397</v>
      </c>
      <c r="J900" t="s">
        <v>129</v>
      </c>
    </row>
    <row r="901" spans="2:10">
      <c r="B901">
        <v>120501018</v>
      </c>
      <c r="C901" t="str">
        <f t="shared" si="49"/>
        <v>NCA - Investasi Jangka Panjang - Investasi Pada Entitas Anak - PT Berkah Otentik Sejahtera (BOS)</v>
      </c>
      <c r="E901" s="744" t="s">
        <v>60</v>
      </c>
      <c r="F901" t="s">
        <v>376</v>
      </c>
      <c r="G901" t="s">
        <v>396</v>
      </c>
      <c r="I901" t="s">
        <v>397</v>
      </c>
      <c r="J901" t="s">
        <v>130</v>
      </c>
    </row>
    <row r="902" spans="2:10">
      <c r="B902">
        <v>120501019</v>
      </c>
      <c r="C902" t="str">
        <f t="shared" si="49"/>
        <v>NCA - Investasi Jangka Panjang - Investasi Pada Entitas Anak - PT Berkah Teknologi Selaras (BTS)</v>
      </c>
      <c r="E902" s="744" t="s">
        <v>60</v>
      </c>
      <c r="F902" t="s">
        <v>376</v>
      </c>
      <c r="G902" t="s">
        <v>396</v>
      </c>
      <c r="I902" t="s">
        <v>397</v>
      </c>
      <c r="J902" t="s">
        <v>131</v>
      </c>
    </row>
    <row r="903" spans="2:10">
      <c r="B903">
        <v>120501020</v>
      </c>
      <c r="C903" t="str">
        <f t="shared" si="49"/>
        <v>NCA - Investasi Jangka Panjang - Investasi Pada Entitas Anak - PT Berkah Teknologi Semesta (BTS)</v>
      </c>
      <c r="E903" s="744" t="s">
        <v>60</v>
      </c>
      <c r="F903" t="s">
        <v>376</v>
      </c>
      <c r="G903" t="s">
        <v>396</v>
      </c>
      <c r="I903" t="s">
        <v>397</v>
      </c>
      <c r="J903" t="s">
        <v>132</v>
      </c>
    </row>
    <row r="904" spans="2:10">
      <c r="B904">
        <v>120501021</v>
      </c>
      <c r="C904" t="str">
        <f t="shared" si="49"/>
        <v>NCA - Investasi Jangka Panjang - Investasi Pada Entitas Anak - PT Berkah Trijaya Indonesia (BTI)</v>
      </c>
      <c r="E904" s="744" t="s">
        <v>60</v>
      </c>
      <c r="F904" t="s">
        <v>376</v>
      </c>
      <c r="G904" t="s">
        <v>396</v>
      </c>
      <c r="I904" t="s">
        <v>397</v>
      </c>
      <c r="J904" t="s">
        <v>133</v>
      </c>
    </row>
    <row r="905" spans="2:10">
      <c r="B905">
        <v>120501022</v>
      </c>
      <c r="C905" t="str">
        <f t="shared" si="49"/>
        <v>NCA - Investasi Jangka Panjang - Investasi Pada Entitas Anak - PT Bersama Omega Sejahtera (BOS)</v>
      </c>
      <c r="E905" s="744" t="s">
        <v>60</v>
      </c>
      <c r="F905" t="s">
        <v>376</v>
      </c>
      <c r="G905" t="s">
        <v>396</v>
      </c>
      <c r="I905" t="s">
        <v>397</v>
      </c>
      <c r="J905" t="s">
        <v>134</v>
      </c>
    </row>
    <row r="906" spans="2:10">
      <c r="B906">
        <v>120501023</v>
      </c>
      <c r="C906" t="str">
        <f t="shared" si="49"/>
        <v>NCA - Investasi Jangka Panjang - Investasi Pada Entitas Anak - PT Bilik Sinergi Indonesia (BSI)</v>
      </c>
      <c r="E906" s="744" t="s">
        <v>60</v>
      </c>
      <c r="F906" t="s">
        <v>376</v>
      </c>
      <c r="G906" t="s">
        <v>396</v>
      </c>
      <c r="I906" t="s">
        <v>397</v>
      </c>
      <c r="J906" t="s">
        <v>135</v>
      </c>
    </row>
    <row r="907" spans="2:10">
      <c r="B907">
        <v>120501024</v>
      </c>
      <c r="C907" t="str">
        <f t="shared" si="49"/>
        <v>NCA - Investasi Jangka Panjang - Investasi Pada Entitas Anak - PT Buana Agya Cipta (BAC)</v>
      </c>
      <c r="E907" s="744" t="s">
        <v>60</v>
      </c>
      <c r="F907" t="s">
        <v>376</v>
      </c>
      <c r="G907" t="s">
        <v>396</v>
      </c>
      <c r="I907" t="s">
        <v>397</v>
      </c>
      <c r="J907" t="s">
        <v>136</v>
      </c>
    </row>
    <row r="908" spans="2:10">
      <c r="B908">
        <v>120501025</v>
      </c>
      <c r="C908" t="str">
        <f t="shared" si="49"/>
        <v>NCA - Investasi Jangka Panjang - Investasi Pada Entitas Anak - PT Cakra Ultima Sejahtera (CUS)</v>
      </c>
      <c r="E908" s="744" t="s">
        <v>60</v>
      </c>
      <c r="F908" t="s">
        <v>376</v>
      </c>
      <c r="G908" t="s">
        <v>396</v>
      </c>
      <c r="I908" t="s">
        <v>397</v>
      </c>
      <c r="J908" t="s">
        <v>137</v>
      </c>
    </row>
    <row r="909" spans="2:10">
      <c r="B909">
        <v>120501026</v>
      </c>
      <c r="C909" t="str">
        <f t="shared" si="49"/>
        <v>NCA - Investasi Jangka Panjang - Investasi Pada Entitas Anak - PT Chat Bot Nusantara (CBN)</v>
      </c>
      <c r="E909" s="744" t="s">
        <v>60</v>
      </c>
      <c r="F909" t="s">
        <v>376</v>
      </c>
      <c r="G909" t="s">
        <v>396</v>
      </c>
      <c r="I909" t="s">
        <v>397</v>
      </c>
      <c r="J909" t="s">
        <v>138</v>
      </c>
    </row>
    <row r="910" spans="2:10">
      <c r="B910">
        <v>120501027</v>
      </c>
      <c r="C910" t="str">
        <f t="shared" si="49"/>
        <v>NCA - Investasi Jangka Panjang - Investasi Pada Entitas Anak - PT Cyrus Solusi Indonesia (CSI)</v>
      </c>
      <c r="E910" s="744" t="s">
        <v>60</v>
      </c>
      <c r="F910" t="s">
        <v>376</v>
      </c>
      <c r="G910" t="s">
        <v>396</v>
      </c>
      <c r="I910" t="s">
        <v>397</v>
      </c>
      <c r="J910" t="s">
        <v>139</v>
      </c>
    </row>
    <row r="911" spans="2:10">
      <c r="B911">
        <v>120501028</v>
      </c>
      <c r="C911" t="str">
        <f t="shared" si="49"/>
        <v>NCA - Investasi Jangka Panjang - Investasi Pada Entitas Anak - PT Dam Korporindo Digital (DKD)</v>
      </c>
      <c r="E911" s="744" t="s">
        <v>60</v>
      </c>
      <c r="F911" t="s">
        <v>376</v>
      </c>
      <c r="G911" t="s">
        <v>396</v>
      </c>
      <c r="I911" t="s">
        <v>397</v>
      </c>
      <c r="J911" t="s">
        <v>140</v>
      </c>
    </row>
    <row r="912" spans="2:10">
      <c r="B912">
        <v>120501029</v>
      </c>
      <c r="C912" t="str">
        <f t="shared" si="49"/>
        <v>NCA - Investasi Jangka Panjang - Investasi Pada Entitas Anak - PT Dapur Kita Indonesia (DKI)</v>
      </c>
      <c r="E912" s="744" t="s">
        <v>60</v>
      </c>
      <c r="F912" t="s">
        <v>376</v>
      </c>
      <c r="G912" t="s">
        <v>396</v>
      </c>
      <c r="I912" t="s">
        <v>397</v>
      </c>
      <c r="J912" t="s">
        <v>141</v>
      </c>
    </row>
    <row r="913" spans="2:10">
      <c r="B913">
        <v>120501030</v>
      </c>
      <c r="C913" t="str">
        <f t="shared" si="49"/>
        <v>NCA - Investasi Jangka Panjang - Investasi Pada Entitas Anak - PT Dapur Kloud Digital (DKD)</v>
      </c>
      <c r="E913" s="744" t="s">
        <v>60</v>
      </c>
      <c r="F913" t="s">
        <v>376</v>
      </c>
      <c r="G913" t="s">
        <v>396</v>
      </c>
      <c r="I913" t="s">
        <v>397</v>
      </c>
      <c r="J913" t="s">
        <v>142</v>
      </c>
    </row>
    <row r="914" spans="2:10">
      <c r="B914">
        <v>120501031</v>
      </c>
      <c r="C914" t="str">
        <f t="shared" si="49"/>
        <v>NCA - Investasi Jangka Panjang - Investasi Pada Entitas Anak - PT Dekodr Solusi Digital Indonesia (DSDI)</v>
      </c>
      <c r="E914" s="744" t="s">
        <v>60</v>
      </c>
      <c r="F914" t="s">
        <v>376</v>
      </c>
      <c r="G914" t="s">
        <v>396</v>
      </c>
      <c r="I914" t="s">
        <v>397</v>
      </c>
      <c r="J914" t="s">
        <v>143</v>
      </c>
    </row>
    <row r="915" spans="2:10">
      <c r="B915">
        <v>120501032</v>
      </c>
      <c r="C915" t="str">
        <f t="shared" si="49"/>
        <v>NCA - Investasi Jangka Panjang - Investasi Pada Entitas Anak - PT Digital Berkah Indonesia (DBI)</v>
      </c>
      <c r="E915" s="744" t="s">
        <v>60</v>
      </c>
      <c r="F915" t="s">
        <v>376</v>
      </c>
      <c r="G915" t="s">
        <v>396</v>
      </c>
      <c r="I915" t="s">
        <v>397</v>
      </c>
      <c r="J915" t="s">
        <v>144</v>
      </c>
    </row>
    <row r="916" spans="2:10">
      <c r="B916">
        <v>120501033</v>
      </c>
      <c r="C916" t="str">
        <f t="shared" si="49"/>
        <v>NCA - Investasi Jangka Panjang - Investasi Pada Entitas Anak - PT Digital Consumer Engagement (DCE)</v>
      </c>
      <c r="E916" s="744" t="s">
        <v>60</v>
      </c>
      <c r="F916" t="s">
        <v>376</v>
      </c>
      <c r="G916" t="s">
        <v>396</v>
      </c>
      <c r="I916" t="s">
        <v>397</v>
      </c>
      <c r="J916" t="s">
        <v>145</v>
      </c>
    </row>
    <row r="917" spans="2:10">
      <c r="B917">
        <v>120501034</v>
      </c>
      <c r="C917" t="str">
        <f t="shared" si="49"/>
        <v>NCA - Investasi Jangka Panjang - Investasi Pada Entitas Anak - PT Digital Maksima Karisma (DMK)</v>
      </c>
      <c r="E917" s="744" t="s">
        <v>60</v>
      </c>
      <c r="F917" t="s">
        <v>376</v>
      </c>
      <c r="G917" t="s">
        <v>396</v>
      </c>
      <c r="I917" t="s">
        <v>397</v>
      </c>
      <c r="J917" t="s">
        <v>146</v>
      </c>
    </row>
    <row r="918" spans="2:10">
      <c r="B918">
        <v>120501035</v>
      </c>
      <c r="C918" t="str">
        <f t="shared" si="49"/>
        <v>NCA - Investasi Jangka Panjang - Investasi Pada Entitas Anak - PT Digital Maxima Indonesia (DMI)</v>
      </c>
      <c r="E918" s="744" t="s">
        <v>60</v>
      </c>
      <c r="F918" t="s">
        <v>376</v>
      </c>
      <c r="G918" t="s">
        <v>396</v>
      </c>
      <c r="I918" t="s">
        <v>397</v>
      </c>
      <c r="J918" t="s">
        <v>147</v>
      </c>
    </row>
    <row r="919" spans="2:10">
      <c r="B919">
        <v>120501036</v>
      </c>
      <c r="C919" t="str">
        <f t="shared" si="49"/>
        <v>NCA - Investasi Jangka Panjang - Investasi Pada Entitas Anak - PT Digital Mediatama Maxima Tbk (DMMX)</v>
      </c>
      <c r="E919" s="744" t="s">
        <v>60</v>
      </c>
      <c r="F919" t="s">
        <v>376</v>
      </c>
      <c r="G919" t="s">
        <v>396</v>
      </c>
      <c r="I919" t="s">
        <v>397</v>
      </c>
      <c r="J919" t="s">
        <v>148</v>
      </c>
    </row>
    <row r="920" spans="2:10">
      <c r="B920">
        <v>120501037</v>
      </c>
      <c r="C920" t="str">
        <f t="shared" si="49"/>
        <v>NCA - Investasi Jangka Panjang - Investasi Pada Entitas Anak - PT Disa Citra Digital (DCD)</v>
      </c>
      <c r="E920" s="744" t="s">
        <v>60</v>
      </c>
      <c r="F920" t="s">
        <v>376</v>
      </c>
      <c r="G920" t="s">
        <v>396</v>
      </c>
      <c r="I920" t="s">
        <v>397</v>
      </c>
      <c r="J920" t="s">
        <v>149</v>
      </c>
    </row>
    <row r="921" spans="2:10">
      <c r="B921">
        <v>120501038</v>
      </c>
      <c r="C921" t="str">
        <f t="shared" si="49"/>
        <v>NCA - Investasi Jangka Panjang - Investasi Pada Entitas Anak - PT Disa Citra Mandiri (DCM)</v>
      </c>
      <c r="E921" s="744" t="s">
        <v>60</v>
      </c>
      <c r="F921" t="s">
        <v>376</v>
      </c>
      <c r="G921" t="s">
        <v>396</v>
      </c>
      <c r="I921" t="s">
        <v>397</v>
      </c>
      <c r="J921" t="s">
        <v>150</v>
      </c>
    </row>
    <row r="922" spans="2:10">
      <c r="B922">
        <v>120501039</v>
      </c>
      <c r="C922" t="str">
        <f t="shared" si="49"/>
        <v>NCA - Investasi Jangka Panjang - Investasi Pada Entitas Anak - PT Distribusi Emitama Anugerah (DEA)</v>
      </c>
      <c r="E922" s="744" t="s">
        <v>60</v>
      </c>
      <c r="F922" t="s">
        <v>376</v>
      </c>
      <c r="G922" t="s">
        <v>396</v>
      </c>
      <c r="I922" t="s">
        <v>397</v>
      </c>
      <c r="J922" t="s">
        <v>151</v>
      </c>
    </row>
    <row r="923" spans="2:10">
      <c r="B923">
        <v>120501040</v>
      </c>
      <c r="C923" t="str">
        <f t="shared" si="49"/>
        <v>NCA - Investasi Jangka Panjang - Investasi Pada Entitas Anak - PT Distribusi Voucher Nusantara Tbk (DIVA)</v>
      </c>
      <c r="E923" s="744" t="s">
        <v>60</v>
      </c>
      <c r="F923" t="s">
        <v>376</v>
      </c>
      <c r="G923" t="s">
        <v>396</v>
      </c>
      <c r="I923" t="s">
        <v>397</v>
      </c>
      <c r="J923" t="s">
        <v>152</v>
      </c>
    </row>
    <row r="924" spans="2:10">
      <c r="B924">
        <v>120501041</v>
      </c>
      <c r="C924" t="str">
        <f t="shared" si="49"/>
        <v>NCA - Investasi Jangka Panjang - Investasi Pada Entitas Anak - PT Emirindo Dinamika Pratama (EDP)</v>
      </c>
      <c r="E924" s="744" t="s">
        <v>60</v>
      </c>
      <c r="F924" t="s">
        <v>376</v>
      </c>
      <c r="G924" t="s">
        <v>396</v>
      </c>
      <c r="I924" t="s">
        <v>397</v>
      </c>
      <c r="J924" t="s">
        <v>153</v>
      </c>
    </row>
    <row r="925" spans="2:10">
      <c r="B925">
        <v>120501042</v>
      </c>
      <c r="C925" t="str">
        <f t="shared" si="49"/>
        <v>NCA - Investasi Jangka Panjang - Investasi Pada Entitas Anak - PT Emitama Wahana Mandiri (EWM)</v>
      </c>
      <c r="E925" s="744" t="s">
        <v>60</v>
      </c>
      <c r="F925" t="s">
        <v>376</v>
      </c>
      <c r="G925" t="s">
        <v>396</v>
      </c>
      <c r="I925" t="s">
        <v>397</v>
      </c>
      <c r="J925" t="s">
        <v>154</v>
      </c>
    </row>
    <row r="926" spans="2:10">
      <c r="B926">
        <v>120501043</v>
      </c>
      <c r="C926" t="str">
        <f t="shared" si="49"/>
        <v>NCA - Investasi Jangka Panjang - Investasi Pada Entitas Anak - PT Foodia Indonesia Digital (FID)</v>
      </c>
      <c r="E926" s="744" t="s">
        <v>60</v>
      </c>
      <c r="F926" t="s">
        <v>376</v>
      </c>
      <c r="G926" t="s">
        <v>396</v>
      </c>
      <c r="I926" t="s">
        <v>397</v>
      </c>
      <c r="J926" t="s">
        <v>155</v>
      </c>
    </row>
    <row r="927" spans="2:10">
      <c r="B927">
        <v>120501044</v>
      </c>
      <c r="C927" t="str">
        <f t="shared" si="49"/>
        <v>NCA - Investasi Jangka Panjang - Investasi Pada Entitas Anak - PT Gowes Teknologi Indonesia (GTI1)</v>
      </c>
      <c r="E927" s="744" t="s">
        <v>60</v>
      </c>
      <c r="F927" t="s">
        <v>376</v>
      </c>
      <c r="G927" t="s">
        <v>396</v>
      </c>
      <c r="I927" t="s">
        <v>397</v>
      </c>
      <c r="J927" t="s">
        <v>156</v>
      </c>
    </row>
    <row r="928" spans="2:10">
      <c r="B928">
        <v>120501045</v>
      </c>
      <c r="C928" t="str">
        <f t="shared" si="49"/>
        <v>NCA - Investasi Jangka Panjang - Investasi Pada Entitas Anak - PT Gowithmi Teknologi Indonesia (GTI2)</v>
      </c>
      <c r="E928" s="744" t="s">
        <v>60</v>
      </c>
      <c r="F928" t="s">
        <v>376</v>
      </c>
      <c r="G928" t="s">
        <v>396</v>
      </c>
      <c r="I928" t="s">
        <v>397</v>
      </c>
      <c r="J928" t="s">
        <v>157</v>
      </c>
    </row>
    <row r="929" spans="2:10">
      <c r="B929">
        <v>120501046</v>
      </c>
      <c r="C929" t="str">
        <f t="shared" si="49"/>
        <v>NCA - Investasi Jangka Panjang - Investasi Pada Entitas Anak - PT Green Sinergy Indonesia (GSI)</v>
      </c>
      <c r="E929" s="744" t="s">
        <v>60</v>
      </c>
      <c r="F929" t="s">
        <v>376</v>
      </c>
      <c r="G929" t="s">
        <v>396</v>
      </c>
      <c r="I929" t="s">
        <v>397</v>
      </c>
      <c r="J929" t="s">
        <v>158</v>
      </c>
    </row>
    <row r="930" spans="2:10">
      <c r="B930">
        <v>120501047</v>
      </c>
      <c r="C930" t="str">
        <f t="shared" si="49"/>
        <v>NCA - Investasi Jangka Panjang - Investasi Pada Entitas Anak - PT Harapan Inti Selaras (HIS)</v>
      </c>
      <c r="E930" s="744" t="s">
        <v>60</v>
      </c>
      <c r="F930" t="s">
        <v>376</v>
      </c>
      <c r="G930" t="s">
        <v>396</v>
      </c>
      <c r="I930" t="s">
        <v>397</v>
      </c>
      <c r="J930" t="s">
        <v>159</v>
      </c>
    </row>
    <row r="931" spans="2:10">
      <c r="B931">
        <v>120501048</v>
      </c>
      <c r="C931" t="str">
        <f t="shared" si="49"/>
        <v>NCA - Investasi Jangka Panjang - Investasi Pada Entitas Anak - PT Hikmat Sukses Sejahtera (HSS)</v>
      </c>
      <c r="E931" s="744" t="s">
        <v>60</v>
      </c>
      <c r="F931" t="s">
        <v>376</v>
      </c>
      <c r="G931" t="s">
        <v>396</v>
      </c>
      <c r="I931" t="s">
        <v>397</v>
      </c>
      <c r="J931" t="s">
        <v>160</v>
      </c>
    </row>
    <row r="932" spans="2:10">
      <c r="B932">
        <v>120501049</v>
      </c>
      <c r="C932" t="str">
        <f t="shared" si="49"/>
        <v>NCA - Investasi Jangka Panjang - Investasi Pada Entitas Anak - PT Inova Duapuluh Duapuluh</v>
      </c>
      <c r="E932" s="744" t="s">
        <v>60</v>
      </c>
      <c r="F932" t="s">
        <v>376</v>
      </c>
      <c r="G932" t="s">
        <v>396</v>
      </c>
      <c r="I932" t="s">
        <v>397</v>
      </c>
      <c r="J932" t="s">
        <v>161</v>
      </c>
    </row>
    <row r="933" spans="2:10">
      <c r="B933">
        <v>120501050</v>
      </c>
      <c r="C933" t="str">
        <f t="shared" si="49"/>
        <v>NCA - Investasi Jangka Panjang - Investasi Pada Entitas Anak - PT Inspira Citra Asia (ICA)</v>
      </c>
      <c r="E933" s="744" t="s">
        <v>60</v>
      </c>
      <c r="F933" t="s">
        <v>376</v>
      </c>
      <c r="G933" t="s">
        <v>396</v>
      </c>
      <c r="I933" t="s">
        <v>397</v>
      </c>
      <c r="J933" t="s">
        <v>162</v>
      </c>
    </row>
    <row r="934" spans="2:10">
      <c r="B934">
        <v>120501051</v>
      </c>
      <c r="C934" t="str">
        <f t="shared" si="49"/>
        <v>NCA - Investasi Jangka Panjang - Investasi Pada Entitas Anak - PT Internet Omega Teknologi (IOT)</v>
      </c>
      <c r="E934" s="744" t="s">
        <v>60</v>
      </c>
      <c r="F934" t="s">
        <v>376</v>
      </c>
      <c r="G934" t="s">
        <v>396</v>
      </c>
      <c r="I934" t="s">
        <v>397</v>
      </c>
      <c r="J934" t="s">
        <v>163</v>
      </c>
    </row>
    <row r="935" spans="2:10">
      <c r="B935">
        <v>120501052</v>
      </c>
      <c r="C935" t="str">
        <f t="shared" si="49"/>
        <v>NCA - Investasi Jangka Panjang - Investasi Pada Entitas Anak - PT Jedidiah Inti Anugerah (JIA)</v>
      </c>
      <c r="E935" s="744" t="s">
        <v>60</v>
      </c>
      <c r="F935" t="s">
        <v>376</v>
      </c>
      <c r="G935" t="s">
        <v>396</v>
      </c>
      <c r="I935" t="s">
        <v>397</v>
      </c>
      <c r="J935" t="s">
        <v>164</v>
      </c>
    </row>
    <row r="936" spans="2:10">
      <c r="B936">
        <v>120501053</v>
      </c>
      <c r="C936" t="str">
        <f t="shared" si="49"/>
        <v>NCA - Investasi Jangka Panjang - Investasi Pada Entitas Anak - PT Jubileum Musisi Indonesia (JMI)</v>
      </c>
      <c r="E936" s="744" t="s">
        <v>60</v>
      </c>
      <c r="F936" t="s">
        <v>376</v>
      </c>
      <c r="G936" t="s">
        <v>396</v>
      </c>
      <c r="I936" t="s">
        <v>397</v>
      </c>
      <c r="J936" t="s">
        <v>165</v>
      </c>
    </row>
    <row r="937" spans="2:10">
      <c r="B937">
        <v>120501054</v>
      </c>
      <c r="C937" t="str">
        <f t="shared" si="49"/>
        <v>NCA - Investasi Jangka Panjang - Investasi Pada Entitas Anak - PT Jurnal Digital Indonesia (JDI)</v>
      </c>
      <c r="E937" s="744" t="s">
        <v>60</v>
      </c>
      <c r="F937" t="s">
        <v>376</v>
      </c>
      <c r="G937" t="s">
        <v>396</v>
      </c>
      <c r="I937" t="s">
        <v>397</v>
      </c>
      <c r="J937" t="s">
        <v>166</v>
      </c>
    </row>
    <row r="938" spans="2:10">
      <c r="B938">
        <v>120501055</v>
      </c>
      <c r="C938" t="str">
        <f t="shared" si="49"/>
        <v>NCA - Investasi Jangka Panjang - Investasi Pada Entitas Anak - PT Kasih Anugerah Kharisma (KAK)</v>
      </c>
      <c r="E938" s="744" t="s">
        <v>60</v>
      </c>
      <c r="F938" t="s">
        <v>376</v>
      </c>
      <c r="G938" t="s">
        <v>396</v>
      </c>
      <c r="I938" t="s">
        <v>397</v>
      </c>
      <c r="J938" t="s">
        <v>167</v>
      </c>
    </row>
    <row r="939" spans="2:10">
      <c r="B939">
        <v>120501056</v>
      </c>
      <c r="C939" t="str">
        <f t="shared" si="49"/>
        <v>NCA - Investasi Jangka Panjang - Investasi Pada Entitas Anak - PT Kavita Dana Asia (KDA)</v>
      </c>
      <c r="E939" s="744" t="s">
        <v>60</v>
      </c>
      <c r="F939" t="s">
        <v>376</v>
      </c>
      <c r="G939" t="s">
        <v>396</v>
      </c>
      <c r="I939" t="s">
        <v>397</v>
      </c>
      <c r="J939" t="s">
        <v>168</v>
      </c>
    </row>
    <row r="940" spans="2:10">
      <c r="B940">
        <v>120501057</v>
      </c>
      <c r="C940" t="str">
        <f t="shared" si="49"/>
        <v>NCA - Investasi Jangka Panjang - Investasi Pada Entitas Anak - PT Kejora Digital Investama (KDI)</v>
      </c>
      <c r="E940" s="744" t="s">
        <v>60</v>
      </c>
      <c r="F940" t="s">
        <v>376</v>
      </c>
      <c r="G940" t="s">
        <v>396</v>
      </c>
      <c r="I940" t="s">
        <v>397</v>
      </c>
      <c r="J940" t="s">
        <v>169</v>
      </c>
    </row>
    <row r="941" spans="2:10">
      <c r="B941">
        <v>120501058</v>
      </c>
      <c r="C941" t="str">
        <f t="shared" si="49"/>
        <v>NCA - Investasi Jangka Panjang - Investasi Pada Entitas Anak - PT Krenpay Digital Indonesia (KDI)</v>
      </c>
      <c r="E941" s="744" t="s">
        <v>60</v>
      </c>
      <c r="F941" t="s">
        <v>376</v>
      </c>
      <c r="G941" t="s">
        <v>396</v>
      </c>
      <c r="I941" t="s">
        <v>397</v>
      </c>
      <c r="J941" t="s">
        <v>170</v>
      </c>
    </row>
    <row r="942" spans="2:10">
      <c r="B942">
        <v>120501059</v>
      </c>
      <c r="C942" t="str">
        <f t="shared" si="49"/>
        <v>NCA - Investasi Jangka Panjang - Investasi Pada Entitas Anak - PT Kubox Teknologi Indonesia (KTI)</v>
      </c>
      <c r="E942" s="744" t="s">
        <v>60</v>
      </c>
      <c r="F942" t="s">
        <v>376</v>
      </c>
      <c r="G942" t="s">
        <v>396</v>
      </c>
      <c r="I942" t="s">
        <v>397</v>
      </c>
      <c r="J942" t="s">
        <v>171</v>
      </c>
    </row>
    <row r="943" spans="2:10">
      <c r="B943">
        <v>120501060</v>
      </c>
      <c r="C943" t="str">
        <f t="shared" si="49"/>
        <v>NCA - Investasi Jangka Panjang - Investasi Pada Entitas Anak - PT Kuwais Berkah Indonesia (KBI)</v>
      </c>
      <c r="E943" s="744" t="s">
        <v>60</v>
      </c>
      <c r="F943" t="s">
        <v>376</v>
      </c>
      <c r="G943" t="s">
        <v>396</v>
      </c>
      <c r="I943" t="s">
        <v>397</v>
      </c>
      <c r="J943" t="s">
        <v>172</v>
      </c>
    </row>
    <row r="944" spans="2:10">
      <c r="B944">
        <v>120501061</v>
      </c>
      <c r="C944" t="str">
        <f t="shared" si="49"/>
        <v>NCA - Investasi Jangka Panjang - Investasi Pada Entitas Anak - PT Kwartet Boga Anugerah (KBA)</v>
      </c>
      <c r="E944" s="744" t="s">
        <v>60</v>
      </c>
      <c r="F944" t="s">
        <v>376</v>
      </c>
      <c r="G944" t="s">
        <v>396</v>
      </c>
      <c r="I944" t="s">
        <v>397</v>
      </c>
      <c r="J944" t="s">
        <v>173</v>
      </c>
    </row>
    <row r="945" spans="2:10">
      <c r="B945">
        <v>120501062</v>
      </c>
      <c r="C945" t="str">
        <f t="shared" si="49"/>
        <v>NCA - Investasi Jangka Panjang - Investasi Pada Entitas Anak - PT Lautan Inovasi Teknologi (LIT)</v>
      </c>
      <c r="E945" s="744" t="s">
        <v>60</v>
      </c>
      <c r="F945" t="s">
        <v>376</v>
      </c>
      <c r="G945" t="s">
        <v>396</v>
      </c>
      <c r="I945" t="s">
        <v>397</v>
      </c>
      <c r="J945" t="s">
        <v>174</v>
      </c>
    </row>
    <row r="946" spans="2:10">
      <c r="B946">
        <v>120501063</v>
      </c>
      <c r="C946" t="str">
        <f t="shared" si="49"/>
        <v>NCA - Investasi Jangka Panjang - Investasi Pada Entitas Anak - PT Lentera Ekosistem Digital (LED)</v>
      </c>
      <c r="E946" s="744" t="s">
        <v>60</v>
      </c>
      <c r="F946" t="s">
        <v>376</v>
      </c>
      <c r="G946" t="s">
        <v>396</v>
      </c>
      <c r="I946" t="s">
        <v>397</v>
      </c>
      <c r="J946" t="s">
        <v>175</v>
      </c>
    </row>
    <row r="947" spans="2:10">
      <c r="B947">
        <v>120501064</v>
      </c>
      <c r="C947" t="str">
        <f t="shared" si="49"/>
        <v>NCA - Investasi Jangka Panjang - Investasi Pada Entitas Anak - PT Logitek Digital Nusantara (LDN/DTN)</v>
      </c>
      <c r="E947" s="744" t="s">
        <v>60</v>
      </c>
      <c r="F947" t="s">
        <v>376</v>
      </c>
      <c r="G947" t="s">
        <v>396</v>
      </c>
      <c r="I947" t="s">
        <v>397</v>
      </c>
      <c r="J947" t="s">
        <v>176</v>
      </c>
    </row>
    <row r="948" spans="2:10">
      <c r="B948">
        <v>120501065</v>
      </c>
      <c r="C948" t="str">
        <f t="shared" ref="C948:C1011" si="50">CONCATENATE(F948,E948,G948,E948,I948,E948,J948)</f>
        <v>NCA - Investasi Jangka Panjang - Investasi Pada Entitas Anak - PT M Cash Integrasi Tbk (MCAS)</v>
      </c>
      <c r="E948" s="744" t="s">
        <v>60</v>
      </c>
      <c r="F948" t="s">
        <v>376</v>
      </c>
      <c r="G948" t="s">
        <v>396</v>
      </c>
      <c r="I948" t="s">
        <v>397</v>
      </c>
      <c r="J948" t="s">
        <v>177</v>
      </c>
    </row>
    <row r="949" spans="2:10">
      <c r="B949">
        <v>120501066</v>
      </c>
      <c r="C949" t="str">
        <f t="shared" si="50"/>
        <v>NCA - Investasi Jangka Panjang - Investasi Pada Entitas Anak - PT Digital Maksima Karunia</v>
      </c>
      <c r="E949" s="744" t="s">
        <v>60</v>
      </c>
      <c r="F949" t="s">
        <v>376</v>
      </c>
      <c r="G949" t="s">
        <v>396</v>
      </c>
      <c r="I949" t="s">
        <v>397</v>
      </c>
      <c r="J949" t="s">
        <v>178</v>
      </c>
    </row>
    <row r="950" spans="2:10">
      <c r="B950">
        <v>120501067</v>
      </c>
      <c r="C950" t="str">
        <f t="shared" si="50"/>
        <v>NCA - Investasi Jangka Panjang - Investasi Pada Entitas Anak - PT M Cash Ritel Indonesia (MRI)</v>
      </c>
      <c r="E950" s="744" t="s">
        <v>60</v>
      </c>
      <c r="F950" t="s">
        <v>376</v>
      </c>
      <c r="G950" t="s">
        <v>396</v>
      </c>
      <c r="I950" t="s">
        <v>397</v>
      </c>
      <c r="J950" t="s">
        <v>179</v>
      </c>
    </row>
    <row r="951" spans="2:10">
      <c r="B951">
        <v>120501068</v>
      </c>
      <c r="C951" t="str">
        <f t="shared" si="50"/>
        <v>NCA - Investasi Jangka Panjang - Investasi Pada Entitas Anak - PT M Cash Telefast Indonesia (MTI)</v>
      </c>
      <c r="E951" s="744" t="s">
        <v>60</v>
      </c>
      <c r="F951" t="s">
        <v>376</v>
      </c>
      <c r="G951" t="s">
        <v>396</v>
      </c>
      <c r="I951" t="s">
        <v>397</v>
      </c>
      <c r="J951" t="s">
        <v>180</v>
      </c>
    </row>
    <row r="952" spans="2:10">
      <c r="B952">
        <v>120501069</v>
      </c>
      <c r="C952" t="str">
        <f t="shared" si="50"/>
        <v>NCA - Investasi Jangka Panjang - Investasi Pada Entitas Anak - PT Matra Sinema Asia (MSA)</v>
      </c>
      <c r="E952" s="744" t="s">
        <v>60</v>
      </c>
      <c r="F952" t="s">
        <v>376</v>
      </c>
      <c r="G952" t="s">
        <v>396</v>
      </c>
      <c r="I952" t="s">
        <v>397</v>
      </c>
      <c r="J952" t="s">
        <v>181</v>
      </c>
    </row>
    <row r="953" spans="2:10">
      <c r="B953">
        <v>120501070</v>
      </c>
      <c r="C953" t="str">
        <f t="shared" si="50"/>
        <v>NCA - Investasi Jangka Panjang - Investasi Pada Entitas Anak - PT MCash Untuk Indonesia (MUI)</v>
      </c>
      <c r="E953" s="744" t="s">
        <v>60</v>
      </c>
      <c r="F953" t="s">
        <v>376</v>
      </c>
      <c r="G953" t="s">
        <v>396</v>
      </c>
      <c r="I953" t="s">
        <v>397</v>
      </c>
      <c r="J953" t="s">
        <v>182</v>
      </c>
    </row>
    <row r="954" spans="2:10">
      <c r="B954">
        <v>120501071</v>
      </c>
      <c r="C954" t="str">
        <f t="shared" si="50"/>
        <v>NCA - Investasi Jangka Panjang - Investasi Pada Entitas Anak - PT Media Karya Nusantara (MKN2)</v>
      </c>
      <c r="E954" s="744" t="s">
        <v>60</v>
      </c>
      <c r="F954" t="s">
        <v>376</v>
      </c>
      <c r="G954" t="s">
        <v>396</v>
      </c>
      <c r="I954" t="s">
        <v>397</v>
      </c>
      <c r="J954" t="s">
        <v>183</v>
      </c>
    </row>
    <row r="955" spans="2:10">
      <c r="B955">
        <v>120501072</v>
      </c>
      <c r="C955" t="str">
        <f t="shared" si="50"/>
        <v>NCA - Investasi Jangka Panjang - Investasi Pada Entitas Anak - PT Meisys Technology</v>
      </c>
      <c r="E955" s="744" t="s">
        <v>60</v>
      </c>
      <c r="F955" t="s">
        <v>376</v>
      </c>
      <c r="G955" t="s">
        <v>396</v>
      </c>
      <c r="I955" t="s">
        <v>397</v>
      </c>
      <c r="J955" t="s">
        <v>184</v>
      </c>
    </row>
    <row r="956" spans="2:10">
      <c r="B956">
        <v>120501073</v>
      </c>
      <c r="C956" t="str">
        <f t="shared" si="50"/>
        <v>NCA - Investasi Jangka Panjang - Investasi Pada Entitas Anak - PT Mitra Anugerah Setia Kawan (MASK)</v>
      </c>
      <c r="E956" s="744" t="s">
        <v>60</v>
      </c>
      <c r="F956" t="s">
        <v>376</v>
      </c>
      <c r="G956" t="s">
        <v>396</v>
      </c>
      <c r="I956" t="s">
        <v>397</v>
      </c>
      <c r="J956" t="s">
        <v>185</v>
      </c>
    </row>
    <row r="957" spans="2:10">
      <c r="B957">
        <v>120501074</v>
      </c>
      <c r="C957" t="str">
        <f t="shared" si="50"/>
        <v>NCA - Investasi Jangka Panjang - Investasi Pada Entitas Anak - PT Mitra Artha Teknologi (MAT)</v>
      </c>
      <c r="E957" s="744" t="s">
        <v>60</v>
      </c>
      <c r="F957" t="s">
        <v>376</v>
      </c>
      <c r="G957" t="s">
        <v>396</v>
      </c>
      <c r="I957" t="s">
        <v>397</v>
      </c>
      <c r="J957" t="s">
        <v>186</v>
      </c>
    </row>
    <row r="958" spans="2:10">
      <c r="B958">
        <v>120501075</v>
      </c>
      <c r="C958" t="str">
        <f t="shared" si="50"/>
        <v>NCA - Investasi Jangka Panjang - Investasi Pada Entitas Anak - PT Mitra Cipta Teknologi (MCT)</v>
      </c>
      <c r="E958" s="744" t="s">
        <v>60</v>
      </c>
      <c r="F958" t="s">
        <v>376</v>
      </c>
      <c r="G958" t="s">
        <v>396</v>
      </c>
      <c r="I958" t="s">
        <v>397</v>
      </c>
      <c r="J958" t="s">
        <v>187</v>
      </c>
    </row>
    <row r="959" spans="2:10">
      <c r="B959">
        <v>120501076</v>
      </c>
      <c r="C959" t="str">
        <f t="shared" si="50"/>
        <v>NCA - Investasi Jangka Panjang - Investasi Pada Entitas Anak - PT Mitra Citra Anugerah (MCA)</v>
      </c>
      <c r="E959" s="744" t="s">
        <v>60</v>
      </c>
      <c r="F959" t="s">
        <v>376</v>
      </c>
      <c r="G959" t="s">
        <v>396</v>
      </c>
      <c r="I959" t="s">
        <v>397</v>
      </c>
      <c r="J959" t="s">
        <v>188</v>
      </c>
    </row>
    <row r="960" spans="2:10">
      <c r="B960">
        <v>120501077</v>
      </c>
      <c r="C960" t="str">
        <f t="shared" si="50"/>
        <v>NCA - Investasi Jangka Panjang - Investasi Pada Entitas Anak - PT Mitra Karunia Nusantara (MKN)</v>
      </c>
      <c r="E960" s="744" t="s">
        <v>60</v>
      </c>
      <c r="F960" t="s">
        <v>376</v>
      </c>
      <c r="G960" t="s">
        <v>396</v>
      </c>
      <c r="I960" t="s">
        <v>397</v>
      </c>
      <c r="J960" t="s">
        <v>189</v>
      </c>
    </row>
    <row r="961" spans="2:10">
      <c r="B961">
        <v>120501078</v>
      </c>
      <c r="C961" t="str">
        <f t="shared" si="50"/>
        <v>NCA - Investasi Jangka Panjang - Investasi Pada Entitas Anak - PT Mitra Kharisma Nusantara (MKN3)</v>
      </c>
      <c r="E961" s="744" t="s">
        <v>60</v>
      </c>
      <c r="F961" t="s">
        <v>376</v>
      </c>
      <c r="G961" t="s">
        <v>396</v>
      </c>
      <c r="I961" t="s">
        <v>397</v>
      </c>
      <c r="J961" t="s">
        <v>190</v>
      </c>
    </row>
    <row r="962" spans="2:10">
      <c r="B962">
        <v>120501079</v>
      </c>
      <c r="C962" t="str">
        <f t="shared" si="50"/>
        <v>NCA - Investasi Jangka Panjang - Investasi Pada Entitas Anak - PT Mitra Proteksi Mandiri (MPM)</v>
      </c>
      <c r="E962" s="744" t="s">
        <v>60</v>
      </c>
      <c r="F962" t="s">
        <v>376</v>
      </c>
      <c r="G962" t="s">
        <v>396</v>
      </c>
      <c r="I962" t="s">
        <v>397</v>
      </c>
      <c r="J962" t="s">
        <v>191</v>
      </c>
    </row>
    <row r="963" spans="2:10">
      <c r="B963">
        <v>120501080</v>
      </c>
      <c r="C963" t="str">
        <f t="shared" si="50"/>
        <v>NCA - Investasi Jangka Panjang - Investasi Pada Entitas Anak - PT Mitra Wicaksana Hopindo (MWH)</v>
      </c>
      <c r="E963" s="744" t="s">
        <v>60</v>
      </c>
      <c r="F963" t="s">
        <v>376</v>
      </c>
      <c r="G963" t="s">
        <v>396</v>
      </c>
      <c r="I963" t="s">
        <v>397</v>
      </c>
      <c r="J963" t="s">
        <v>192</v>
      </c>
    </row>
    <row r="964" spans="2:10">
      <c r="B964">
        <v>120501081</v>
      </c>
      <c r="C964" t="str">
        <f t="shared" si="50"/>
        <v>NCA - Investasi Jangka Panjang - Investasi Pada Entitas Anak - PT MKopi Digital Indonesia (MKDI)</v>
      </c>
      <c r="E964" s="744" t="s">
        <v>60</v>
      </c>
      <c r="F964" t="s">
        <v>376</v>
      </c>
      <c r="G964" t="s">
        <v>396</v>
      </c>
      <c r="I964" t="s">
        <v>397</v>
      </c>
      <c r="J964" t="s">
        <v>193</v>
      </c>
    </row>
    <row r="965" spans="2:10">
      <c r="B965">
        <v>120501082</v>
      </c>
      <c r="C965" t="str">
        <f t="shared" si="50"/>
        <v>NCA - Investasi Jangka Panjang - Investasi Pada Entitas Anak - PT Monetix Digital Indonesia (MDI)</v>
      </c>
      <c r="E965" s="744" t="s">
        <v>60</v>
      </c>
      <c r="F965" t="s">
        <v>376</v>
      </c>
      <c r="G965" t="s">
        <v>396</v>
      </c>
      <c r="I965" t="s">
        <v>397</v>
      </c>
      <c r="J965" t="s">
        <v>194</v>
      </c>
    </row>
    <row r="966" spans="2:10">
      <c r="B966">
        <v>120501083</v>
      </c>
      <c r="C966" t="str">
        <f t="shared" si="50"/>
        <v>NCA - Investasi Jangka Panjang - Investasi Pada Entitas Anak - PT Muldidaya Dinamika (MDD)</v>
      </c>
      <c r="E966" s="744" t="s">
        <v>60</v>
      </c>
      <c r="F966" t="s">
        <v>376</v>
      </c>
      <c r="G966" t="s">
        <v>396</v>
      </c>
      <c r="I966" t="s">
        <v>397</v>
      </c>
      <c r="J966" t="s">
        <v>195</v>
      </c>
    </row>
    <row r="967" spans="2:10">
      <c r="B967">
        <v>120501084</v>
      </c>
      <c r="C967" t="str">
        <f t="shared" si="50"/>
        <v>NCA - Investasi Jangka Panjang - Investasi Pada Entitas Anak - PT Natrindo Fajar Cemerlang (NFC)</v>
      </c>
      <c r="E967" s="744" t="s">
        <v>60</v>
      </c>
      <c r="F967" t="s">
        <v>376</v>
      </c>
      <c r="G967" t="s">
        <v>396</v>
      </c>
      <c r="I967" t="s">
        <v>397</v>
      </c>
      <c r="J967" t="s">
        <v>196</v>
      </c>
    </row>
    <row r="968" spans="2:10">
      <c r="B968">
        <v>120501085</v>
      </c>
      <c r="C968" t="str">
        <f t="shared" si="50"/>
        <v>NCA - Investasi Jangka Panjang - Investasi Pada Entitas Anak - PT NFC Indonesia Tbk (NFCX)</v>
      </c>
      <c r="E968" s="744" t="s">
        <v>60</v>
      </c>
      <c r="F968" t="s">
        <v>376</v>
      </c>
      <c r="G968" t="s">
        <v>396</v>
      </c>
      <c r="I968" t="s">
        <v>397</v>
      </c>
      <c r="J968" t="s">
        <v>197</v>
      </c>
    </row>
    <row r="969" spans="2:10">
      <c r="B969">
        <v>120501086</v>
      </c>
      <c r="C969" t="str">
        <f t="shared" si="50"/>
        <v>NCA - Investasi Jangka Panjang - Investasi Pada Entitas Anak - PT NFCX Media Teknologi (NMT)</v>
      </c>
      <c r="E969" s="744" t="s">
        <v>60</v>
      </c>
      <c r="F969" t="s">
        <v>376</v>
      </c>
      <c r="G969" t="s">
        <v>396</v>
      </c>
      <c r="I969" t="s">
        <v>397</v>
      </c>
      <c r="J969" t="s">
        <v>198</v>
      </c>
    </row>
    <row r="970" spans="2:10">
      <c r="B970">
        <v>120501087</v>
      </c>
      <c r="C970" t="str">
        <f t="shared" si="50"/>
        <v>NCA - Investasi Jangka Panjang - Investasi Pada Entitas Anak - PT Nusantara Inti Karunia (NIK)</v>
      </c>
      <c r="E970" s="744" t="s">
        <v>60</v>
      </c>
      <c r="F970" t="s">
        <v>376</v>
      </c>
      <c r="G970" t="s">
        <v>396</v>
      </c>
      <c r="I970" t="s">
        <v>397</v>
      </c>
      <c r="J970" t="s">
        <v>199</v>
      </c>
    </row>
    <row r="971" spans="2:10">
      <c r="B971">
        <v>120501088</v>
      </c>
      <c r="C971" t="str">
        <f t="shared" si="50"/>
        <v>NCA - Investasi Jangka Panjang - Investasi Pada Entitas Anak - PT Nusantara Semesta Mandiri (NSM)</v>
      </c>
      <c r="E971" s="744" t="s">
        <v>60</v>
      </c>
      <c r="F971" t="s">
        <v>376</v>
      </c>
      <c r="G971" t="s">
        <v>396</v>
      </c>
      <c r="I971" t="s">
        <v>397</v>
      </c>
      <c r="J971" t="s">
        <v>200</v>
      </c>
    </row>
    <row r="972" spans="2:10">
      <c r="B972">
        <v>120501089</v>
      </c>
      <c r="C972" t="str">
        <f t="shared" si="50"/>
        <v>NCA - Investasi Jangka Panjang - Investasi Pada Entitas Anak - PT Nusantara Xchange Indonesia (NXI)</v>
      </c>
      <c r="E972" s="744" t="s">
        <v>60</v>
      </c>
      <c r="F972" t="s">
        <v>376</v>
      </c>
      <c r="G972" t="s">
        <v>396</v>
      </c>
      <c r="I972" t="s">
        <v>397</v>
      </c>
      <c r="J972" t="s">
        <v>201</v>
      </c>
    </row>
    <row r="973" spans="2:10">
      <c r="B973">
        <v>120501090</v>
      </c>
      <c r="C973" t="str">
        <f t="shared" si="50"/>
        <v>NCA - Investasi Jangka Panjang - Investasi Pada Entitas Anak - PT Omega Kreasi Bersama (OKB)</v>
      </c>
      <c r="E973" s="744" t="s">
        <v>60</v>
      </c>
      <c r="F973" t="s">
        <v>376</v>
      </c>
      <c r="G973" t="s">
        <v>396</v>
      </c>
      <c r="I973" t="s">
        <v>397</v>
      </c>
      <c r="J973" t="s">
        <v>202</v>
      </c>
    </row>
    <row r="974" spans="2:10">
      <c r="B974">
        <v>120501091</v>
      </c>
      <c r="C974" t="str">
        <f t="shared" si="50"/>
        <v>NCA - Investasi Jangka Panjang - Investasi Pada Entitas Anak - PT Oona Media Indonesia (OMI)</v>
      </c>
      <c r="E974" s="744" t="s">
        <v>60</v>
      </c>
      <c r="F974" t="s">
        <v>376</v>
      </c>
      <c r="G974" t="s">
        <v>396</v>
      </c>
      <c r="I974" t="s">
        <v>397</v>
      </c>
      <c r="J974" t="s">
        <v>203</v>
      </c>
    </row>
    <row r="975" spans="2:10">
      <c r="B975">
        <v>120501092</v>
      </c>
      <c r="C975" t="str">
        <f t="shared" si="50"/>
        <v>NCA - Investasi Jangka Panjang - Investasi Pada Entitas Anak - PT Qerja Manfaat Bangsa (QMB)</v>
      </c>
      <c r="E975" s="744" t="s">
        <v>60</v>
      </c>
      <c r="F975" t="s">
        <v>376</v>
      </c>
      <c r="G975" t="s">
        <v>396</v>
      </c>
      <c r="I975" t="s">
        <v>397</v>
      </c>
      <c r="J975" t="s">
        <v>204</v>
      </c>
    </row>
    <row r="976" spans="2:10">
      <c r="B976">
        <v>120501093</v>
      </c>
      <c r="C976" t="str">
        <f t="shared" si="50"/>
        <v>NCA - Investasi Jangka Panjang - Investasi Pada Entitas Anak - PT Rahmat Inti Kreasi (RIK)</v>
      </c>
      <c r="E976" s="744" t="s">
        <v>60</v>
      </c>
      <c r="F976" t="s">
        <v>376</v>
      </c>
      <c r="G976" t="s">
        <v>396</v>
      </c>
      <c r="I976" t="s">
        <v>397</v>
      </c>
      <c r="J976" t="s">
        <v>205</v>
      </c>
    </row>
    <row r="977" spans="2:10">
      <c r="B977">
        <v>120501094</v>
      </c>
      <c r="C977" t="str">
        <f t="shared" si="50"/>
        <v>NCA - Investasi Jangka Panjang - Investasi Pada Entitas Anak - PT Red Bean Sukses Indonesia (RBSI)</v>
      </c>
      <c r="E977" s="744" t="s">
        <v>60</v>
      </c>
      <c r="F977" t="s">
        <v>376</v>
      </c>
      <c r="G977" t="s">
        <v>396</v>
      </c>
      <c r="I977" t="s">
        <v>397</v>
      </c>
      <c r="J977" t="s">
        <v>206</v>
      </c>
    </row>
    <row r="978" spans="2:10">
      <c r="B978">
        <v>120501095</v>
      </c>
      <c r="C978" t="str">
        <f t="shared" si="50"/>
        <v>NCA - Investasi Jangka Panjang - Investasi Pada Entitas Anak - PT Riset Kecerdasan Buatan (RKB)</v>
      </c>
      <c r="E978" s="744" t="s">
        <v>60</v>
      </c>
      <c r="F978" t="s">
        <v>376</v>
      </c>
      <c r="G978" t="s">
        <v>396</v>
      </c>
      <c r="I978" t="s">
        <v>397</v>
      </c>
      <c r="J978" t="s">
        <v>207</v>
      </c>
    </row>
    <row r="979" spans="2:10">
      <c r="B979">
        <v>120501096</v>
      </c>
      <c r="C979" t="str">
        <f t="shared" si="50"/>
        <v>NCA - Investasi Jangka Panjang - Investasi Pada Entitas Anak - PT Ritel Cerdas Indonesia (RCI)</v>
      </c>
      <c r="E979" s="744" t="s">
        <v>60</v>
      </c>
      <c r="F979" t="s">
        <v>376</v>
      </c>
      <c r="G979" t="s">
        <v>396</v>
      </c>
      <c r="I979" t="s">
        <v>397</v>
      </c>
      <c r="J979" t="s">
        <v>208</v>
      </c>
    </row>
    <row r="980" spans="2:10">
      <c r="B980">
        <v>120501097</v>
      </c>
      <c r="C980" t="str">
        <f t="shared" si="50"/>
        <v>NCA - Investasi Jangka Panjang - Investasi Pada Entitas Anak - PT Sahabat Abadi Tunas Indonesia (SATI)</v>
      </c>
      <c r="E980" s="744" t="s">
        <v>60</v>
      </c>
      <c r="F980" t="s">
        <v>376</v>
      </c>
      <c r="G980" t="s">
        <v>396</v>
      </c>
      <c r="I980" t="s">
        <v>397</v>
      </c>
      <c r="J980" t="s">
        <v>209</v>
      </c>
    </row>
    <row r="981" spans="2:10">
      <c r="B981">
        <v>120501098</v>
      </c>
      <c r="C981" t="str">
        <f t="shared" si="50"/>
        <v>NCA - Investasi Jangka Panjang - Investasi Pada Entitas Anak - PT Sarana Rahmat Lestari (SRL)</v>
      </c>
      <c r="E981" s="744" t="s">
        <v>60</v>
      </c>
      <c r="F981" t="s">
        <v>376</v>
      </c>
      <c r="G981" t="s">
        <v>396</v>
      </c>
      <c r="I981" t="s">
        <v>397</v>
      </c>
      <c r="J981" t="s">
        <v>210</v>
      </c>
    </row>
    <row r="982" spans="2:10">
      <c r="B982">
        <v>120501099</v>
      </c>
      <c r="C982" t="str">
        <f t="shared" si="50"/>
        <v>NCA - Investasi Jangka Panjang - Investasi Pada Entitas Anak - PT Sejahtera Eka Boga </v>
      </c>
      <c r="E982" s="744" t="s">
        <v>60</v>
      </c>
      <c r="F982" t="s">
        <v>376</v>
      </c>
      <c r="G982" t="s">
        <v>396</v>
      </c>
      <c r="I982" t="s">
        <v>397</v>
      </c>
      <c r="J982" t="s">
        <v>211</v>
      </c>
    </row>
    <row r="983" spans="2:10">
      <c r="B983">
        <v>120501100</v>
      </c>
      <c r="C983" t="str">
        <f t="shared" si="50"/>
        <v>NCA - Investasi Jangka Panjang - Investasi Pada Entitas Anak - PT Sejahtera Eka Mandiri Investama (SEMI)</v>
      </c>
      <c r="E983" s="744" t="s">
        <v>60</v>
      </c>
      <c r="F983" t="s">
        <v>376</v>
      </c>
      <c r="G983" t="s">
        <v>396</v>
      </c>
      <c r="I983" t="s">
        <v>397</v>
      </c>
      <c r="J983" t="s">
        <v>212</v>
      </c>
    </row>
    <row r="984" spans="2:10">
      <c r="B984">
        <v>120501101</v>
      </c>
      <c r="C984" t="str">
        <f t="shared" si="50"/>
        <v>NCA - Investasi Jangka Panjang - Investasi Pada Entitas Anak - PT Seni Teknologi Sejahtera  (STS)</v>
      </c>
      <c r="E984" s="744" t="s">
        <v>60</v>
      </c>
      <c r="F984" t="s">
        <v>376</v>
      </c>
      <c r="G984" t="s">
        <v>396</v>
      </c>
      <c r="I984" t="s">
        <v>397</v>
      </c>
      <c r="J984" t="s">
        <v>213</v>
      </c>
    </row>
    <row r="985" spans="2:10">
      <c r="B985">
        <v>120501102</v>
      </c>
      <c r="C985" t="str">
        <f t="shared" si="50"/>
        <v>NCA - Investasi Jangka Panjang - Investasi Pada Entitas Anak - PT Sentra Anugerah Lestari (SAL)</v>
      </c>
      <c r="E985" s="744" t="s">
        <v>60</v>
      </c>
      <c r="F985" t="s">
        <v>376</v>
      </c>
      <c r="G985" t="s">
        <v>396</v>
      </c>
      <c r="I985" t="s">
        <v>397</v>
      </c>
      <c r="J985" t="s">
        <v>214</v>
      </c>
    </row>
    <row r="986" spans="2:10">
      <c r="B986">
        <v>120501103</v>
      </c>
      <c r="C986" t="str">
        <f t="shared" si="50"/>
        <v>NCA - Investasi Jangka Panjang - Investasi Pada Entitas Anak - PT Sentra Rejeki Lestari (SRL)</v>
      </c>
      <c r="E986" s="744" t="s">
        <v>60</v>
      </c>
      <c r="F986" t="s">
        <v>376</v>
      </c>
      <c r="G986" t="s">
        <v>396</v>
      </c>
      <c r="I986" t="s">
        <v>397</v>
      </c>
      <c r="J986" t="s">
        <v>215</v>
      </c>
    </row>
    <row r="987" spans="2:10">
      <c r="B987">
        <v>120501104</v>
      </c>
      <c r="C987" t="str">
        <f t="shared" si="50"/>
        <v>NCA - Investasi Jangka Panjang - Investasi Pada Entitas Anak - PT Sentra Wicaksana Anugerah (SWA)</v>
      </c>
      <c r="E987" s="744" t="s">
        <v>60</v>
      </c>
      <c r="F987" t="s">
        <v>376</v>
      </c>
      <c r="G987" t="s">
        <v>396</v>
      </c>
      <c r="I987" t="s">
        <v>397</v>
      </c>
      <c r="J987" t="s">
        <v>216</v>
      </c>
    </row>
    <row r="988" spans="2:10">
      <c r="B988">
        <v>120501105</v>
      </c>
      <c r="C988" t="str">
        <f t="shared" si="50"/>
        <v>NCA - Investasi Jangka Panjang - Investasi Pada Entitas Anak - PT Sentral Dapur Pangan (SDP)</v>
      </c>
      <c r="E988" s="744" t="s">
        <v>60</v>
      </c>
      <c r="F988" t="s">
        <v>376</v>
      </c>
      <c r="G988" t="s">
        <v>396</v>
      </c>
      <c r="I988" t="s">
        <v>397</v>
      </c>
      <c r="J988" t="s">
        <v>217</v>
      </c>
    </row>
    <row r="989" spans="2:10">
      <c r="B989">
        <v>120501106</v>
      </c>
      <c r="C989" t="str">
        <f t="shared" si="50"/>
        <v>NCA - Investasi Jangka Panjang - Investasi Pada Entitas Anak - PT Sistem Mikroelektronik Cerdas (SMC)</v>
      </c>
      <c r="E989" s="744" t="s">
        <v>60</v>
      </c>
      <c r="F989" t="s">
        <v>376</v>
      </c>
      <c r="G989" t="s">
        <v>396</v>
      </c>
      <c r="I989" t="s">
        <v>397</v>
      </c>
      <c r="J989" t="s">
        <v>218</v>
      </c>
    </row>
    <row r="990" spans="2:10">
      <c r="B990">
        <v>120501107</v>
      </c>
      <c r="C990" t="str">
        <f t="shared" si="50"/>
        <v>NCA - Investasi Jangka Panjang - Investasi Pada Entitas Anak - PT Solusi Proteksi Mandiri (SPM)</v>
      </c>
      <c r="E990" s="744" t="s">
        <v>60</v>
      </c>
      <c r="F990" t="s">
        <v>376</v>
      </c>
      <c r="G990" t="s">
        <v>396</v>
      </c>
      <c r="I990" t="s">
        <v>397</v>
      </c>
      <c r="J990" t="s">
        <v>219</v>
      </c>
    </row>
    <row r="991" spans="2:10">
      <c r="B991">
        <v>120501108</v>
      </c>
      <c r="C991" t="str">
        <f t="shared" si="50"/>
        <v>NCA - Investasi Jangka Panjang - Investasi Pada Entitas Anak - PT Surprise Indonesia (SI)</v>
      </c>
      <c r="E991" s="744" t="s">
        <v>60</v>
      </c>
      <c r="F991" t="s">
        <v>376</v>
      </c>
      <c r="G991" t="s">
        <v>396</v>
      </c>
      <c r="I991" t="s">
        <v>397</v>
      </c>
      <c r="J991" t="s">
        <v>220</v>
      </c>
    </row>
    <row r="992" spans="2:10">
      <c r="B992">
        <v>120501109</v>
      </c>
      <c r="C992" t="str">
        <f t="shared" si="50"/>
        <v>NCA - Investasi Jangka Panjang - Investasi Pada Entitas Anak - PT Surya Teknologi Perkasa (STP)</v>
      </c>
      <c r="E992" s="744" t="s">
        <v>60</v>
      </c>
      <c r="F992" t="s">
        <v>376</v>
      </c>
      <c r="G992" t="s">
        <v>396</v>
      </c>
      <c r="I992" t="s">
        <v>397</v>
      </c>
      <c r="J992" t="s">
        <v>221</v>
      </c>
    </row>
    <row r="993" spans="2:10">
      <c r="B993">
        <v>120501110</v>
      </c>
      <c r="C993" t="str">
        <f t="shared" si="50"/>
        <v>NCA - Investasi Jangka Panjang - Investasi Pada Entitas Anak - PT Swap Energi Indonesia (SEI)</v>
      </c>
      <c r="E993" s="744" t="s">
        <v>60</v>
      </c>
      <c r="F993" t="s">
        <v>376</v>
      </c>
      <c r="G993" t="s">
        <v>396</v>
      </c>
      <c r="I993" t="s">
        <v>397</v>
      </c>
      <c r="J993" t="s">
        <v>222</v>
      </c>
    </row>
    <row r="994" spans="2:10">
      <c r="B994">
        <v>120501111</v>
      </c>
      <c r="C994" t="str">
        <f t="shared" si="50"/>
        <v>NCA - Investasi Jangka Panjang - Investasi Pada Entitas Anak - PT Telefast Indonesia Tbk (TFAS)</v>
      </c>
      <c r="E994" s="744" t="s">
        <v>60</v>
      </c>
      <c r="F994" t="s">
        <v>376</v>
      </c>
      <c r="G994" t="s">
        <v>396</v>
      </c>
      <c r="I994" t="s">
        <v>397</v>
      </c>
      <c r="J994" t="s">
        <v>223</v>
      </c>
    </row>
    <row r="995" spans="2:10">
      <c r="B995">
        <v>120501112</v>
      </c>
      <c r="C995" t="str">
        <f t="shared" si="50"/>
        <v>NCA - Investasi Jangka Panjang - Investasi Pada Entitas Anak - PT Telefast Investama Indonesia (TII)</v>
      </c>
      <c r="E995" s="744" t="s">
        <v>60</v>
      </c>
      <c r="F995" t="s">
        <v>376</v>
      </c>
      <c r="G995" t="s">
        <v>396</v>
      </c>
      <c r="I995" t="s">
        <v>397</v>
      </c>
      <c r="J995" t="s">
        <v>224</v>
      </c>
    </row>
    <row r="996" spans="2:10">
      <c r="B996">
        <v>120501113</v>
      </c>
      <c r="C996" t="str">
        <f t="shared" si="50"/>
        <v>NCA - Investasi Jangka Panjang - Investasi Pada Entitas Anak - PT Voucher Express Internasional (VEI)</v>
      </c>
      <c r="E996" s="744" t="s">
        <v>60</v>
      </c>
      <c r="F996" t="s">
        <v>376</v>
      </c>
      <c r="G996" t="s">
        <v>396</v>
      </c>
      <c r="I996" t="s">
        <v>397</v>
      </c>
      <c r="J996" t="s">
        <v>225</v>
      </c>
    </row>
    <row r="997" spans="2:10">
      <c r="B997">
        <v>120501114</v>
      </c>
      <c r="C997" t="str">
        <f t="shared" si="50"/>
        <v>NCA - Investasi Jangka Panjang - Investasi Pada Entitas Anak - PT Wicaksana Anugerah Indonesia (WAI)</v>
      </c>
      <c r="E997" s="744" t="s">
        <v>60</v>
      </c>
      <c r="F997" t="s">
        <v>376</v>
      </c>
      <c r="G997" t="s">
        <v>396</v>
      </c>
      <c r="I997" t="s">
        <v>397</v>
      </c>
      <c r="J997" t="s">
        <v>226</v>
      </c>
    </row>
    <row r="998" spans="2:10">
      <c r="B998">
        <v>120501115</v>
      </c>
      <c r="C998" t="str">
        <f t="shared" si="50"/>
        <v>NCA - Investasi Jangka Panjang - Investasi Pada Entitas Anak - PT Wicaksana Anugerah Nusantara (WAN)</v>
      </c>
      <c r="E998" s="744" t="s">
        <v>60</v>
      </c>
      <c r="F998" t="s">
        <v>376</v>
      </c>
      <c r="G998" t="s">
        <v>396</v>
      </c>
      <c r="I998" t="s">
        <v>397</v>
      </c>
      <c r="J998" t="s">
        <v>227</v>
      </c>
    </row>
    <row r="999" spans="2:10">
      <c r="B999">
        <v>120501116</v>
      </c>
      <c r="C999" t="str">
        <f t="shared" si="50"/>
        <v>NCA - Investasi Jangka Panjang - Investasi Pada Entitas Anak - PT Wicaksana Anugerah Solusindo (WAS)</v>
      </c>
      <c r="E999" s="744" t="s">
        <v>60</v>
      </c>
      <c r="F999" t="s">
        <v>376</v>
      </c>
      <c r="G999" t="s">
        <v>396</v>
      </c>
      <c r="I999" t="s">
        <v>397</v>
      </c>
      <c r="J999" t="s">
        <v>228</v>
      </c>
    </row>
    <row r="1000" spans="2:10">
      <c r="B1000">
        <v>120501117</v>
      </c>
      <c r="C1000" t="str">
        <f t="shared" si="50"/>
        <v>NCA - Investasi Jangka Panjang - Investasi Pada Entitas Anak - PT Agapindo Sejahtera Sukses (ASS2)</v>
      </c>
      <c r="E1000" s="744" t="s">
        <v>60</v>
      </c>
      <c r="F1000" t="s">
        <v>376</v>
      </c>
      <c r="G1000" t="s">
        <v>396</v>
      </c>
      <c r="I1000" t="s">
        <v>397</v>
      </c>
      <c r="J1000" t="s">
        <v>229</v>
      </c>
    </row>
    <row r="1001" spans="2:10">
      <c r="B1001">
        <v>120501118</v>
      </c>
      <c r="C1001" t="str">
        <f t="shared" si="50"/>
        <v>NCA - Investasi Jangka Panjang - Investasi Pada Entitas Anak - PT Bumilangit Digital Mediatama (BLDX)</v>
      </c>
      <c r="E1001" s="744" t="s">
        <v>60</v>
      </c>
      <c r="F1001" t="s">
        <v>376</v>
      </c>
      <c r="G1001" t="s">
        <v>396</v>
      </c>
      <c r="I1001" t="s">
        <v>397</v>
      </c>
      <c r="J1001" t="s">
        <v>230</v>
      </c>
    </row>
    <row r="1002" spans="2:10">
      <c r="B1002">
        <v>120501119</v>
      </c>
      <c r="C1002" t="str">
        <f t="shared" si="50"/>
        <v>NCA - Investasi Jangka Panjang - Investasi Pada Entitas Anak - PT DMMX Media Maxima</v>
      </c>
      <c r="E1002" s="744" t="s">
        <v>60</v>
      </c>
      <c r="F1002" t="s">
        <v>376</v>
      </c>
      <c r="G1002" t="s">
        <v>396</v>
      </c>
      <c r="I1002" t="s">
        <v>397</v>
      </c>
      <c r="J1002" t="s">
        <v>231</v>
      </c>
    </row>
    <row r="1003" spans="2:10">
      <c r="B1003">
        <v>120501120</v>
      </c>
      <c r="C1003" t="str">
        <f t="shared" si="50"/>
        <v>NCA - Investasi Jangka Panjang - Investasi Pada Entitas Anak - PT Mega Harapan Mulia (MHM)</v>
      </c>
      <c r="E1003" s="744" t="s">
        <v>60</v>
      </c>
      <c r="F1003" t="s">
        <v>376</v>
      </c>
      <c r="G1003" t="s">
        <v>396</v>
      </c>
      <c r="I1003" t="s">
        <v>397</v>
      </c>
      <c r="J1003" t="s">
        <v>232</v>
      </c>
    </row>
    <row r="1004" spans="2:10">
      <c r="B1004">
        <v>120501121</v>
      </c>
      <c r="C1004" t="str">
        <f t="shared" si="50"/>
        <v>NCA - Investasi Jangka Panjang - Investasi Pada Entitas Anak - PT Code Development Indonesia</v>
      </c>
      <c r="E1004" s="744" t="s">
        <v>60</v>
      </c>
      <c r="F1004" t="s">
        <v>376</v>
      </c>
      <c r="G1004" t="s">
        <v>396</v>
      </c>
      <c r="I1004" t="s">
        <v>397</v>
      </c>
      <c r="J1004" t="s">
        <v>233</v>
      </c>
    </row>
    <row r="1005" spans="2:10">
      <c r="B1005">
        <v>120501122</v>
      </c>
      <c r="C1005" t="str">
        <f t="shared" si="50"/>
        <v>NCA - Investasi Jangka Panjang - Investasi Pada Entitas Anak - PT Niji Games Studio (NGS)</v>
      </c>
      <c r="E1005" s="744" t="s">
        <v>60</v>
      </c>
      <c r="F1005" t="s">
        <v>376</v>
      </c>
      <c r="G1005" t="s">
        <v>396</v>
      </c>
      <c r="I1005" t="s">
        <v>397</v>
      </c>
      <c r="J1005" t="s">
        <v>234</v>
      </c>
    </row>
    <row r="1006" spans="2:10">
      <c r="B1006">
        <v>120501123</v>
      </c>
      <c r="C1006" t="str">
        <f t="shared" si="50"/>
        <v>NCA - Investasi Jangka Panjang - Investasi Pada Entitas Anak - PT Indonesian Cloud (IC)</v>
      </c>
      <c r="E1006" s="744" t="s">
        <v>60</v>
      </c>
      <c r="F1006" t="s">
        <v>376</v>
      </c>
      <c r="G1006" t="s">
        <v>396</v>
      </c>
      <c r="I1006" t="s">
        <v>397</v>
      </c>
      <c r="J1006" t="s">
        <v>235</v>
      </c>
    </row>
    <row r="1007" spans="2:10">
      <c r="B1007">
        <v>120501124</v>
      </c>
      <c r="C1007" t="str">
        <f t="shared" si="50"/>
        <v>NCA - Investasi Jangka Panjang - Investasi Pada Entitas Anak - PT Dans Multi Pro (DMP)</v>
      </c>
      <c r="E1007" s="744" t="s">
        <v>60</v>
      </c>
      <c r="F1007" t="s">
        <v>376</v>
      </c>
      <c r="G1007" t="s">
        <v>396</v>
      </c>
      <c r="I1007" t="s">
        <v>397</v>
      </c>
      <c r="J1007" t="s">
        <v>236</v>
      </c>
    </row>
    <row r="1008" spans="2:10">
      <c r="B1008">
        <v>120501125</v>
      </c>
      <c r="C1008" t="str">
        <f t="shared" si="50"/>
        <v>NCA - Investasi Jangka Panjang - Investasi Pada Entitas Anak - PT Cipta Urban Darsana (CUD)</v>
      </c>
      <c r="E1008" s="744" t="s">
        <v>60</v>
      </c>
      <c r="F1008" t="s">
        <v>376</v>
      </c>
      <c r="G1008" t="s">
        <v>396</v>
      </c>
      <c r="I1008" t="s">
        <v>397</v>
      </c>
      <c r="J1008" t="s">
        <v>237</v>
      </c>
    </row>
    <row r="1009" spans="2:10">
      <c r="B1009">
        <v>120501126</v>
      </c>
      <c r="C1009" t="str">
        <f t="shared" si="50"/>
        <v>NCA - Investasi Jangka Panjang - Investasi Pada Entitas Anak - PT Dwi Danamitra Kavita (DDK)</v>
      </c>
      <c r="E1009" s="744" t="s">
        <v>60</v>
      </c>
      <c r="F1009" t="s">
        <v>376</v>
      </c>
      <c r="G1009" t="s">
        <v>396</v>
      </c>
      <c r="I1009" t="s">
        <v>397</v>
      </c>
      <c r="J1009" t="s">
        <v>238</v>
      </c>
    </row>
    <row r="1010" spans="2:10">
      <c r="B1010">
        <v>120501127</v>
      </c>
      <c r="C1010" t="str">
        <f t="shared" si="50"/>
        <v>NCA - Investasi Jangka Panjang - Investasi Pada Entitas Anak - PT Artaka Anugerah Abadi (AAA)</v>
      </c>
      <c r="E1010" s="744" t="s">
        <v>60</v>
      </c>
      <c r="F1010" t="s">
        <v>376</v>
      </c>
      <c r="G1010" t="s">
        <v>396</v>
      </c>
      <c r="I1010" t="s">
        <v>397</v>
      </c>
      <c r="J1010" t="s">
        <v>239</v>
      </c>
    </row>
    <row r="1011" spans="2:10">
      <c r="B1011">
        <v>120501128</v>
      </c>
      <c r="C1011" t="str">
        <f t="shared" si="50"/>
        <v>NCA - Investasi Jangka Panjang - Investasi Pada Entitas Anak - PT Clodeo Indonesia Jaya (CIJ)</v>
      </c>
      <c r="E1011" s="744" t="s">
        <v>60</v>
      </c>
      <c r="F1011" t="s">
        <v>376</v>
      </c>
      <c r="G1011" t="s">
        <v>396</v>
      </c>
      <c r="I1011" t="s">
        <v>397</v>
      </c>
      <c r="J1011" t="s">
        <v>240</v>
      </c>
    </row>
    <row r="1012" spans="2:10">
      <c r="B1012">
        <v>120501129</v>
      </c>
      <c r="C1012" t="str">
        <f t="shared" ref="C1012:C1075" si="51">CONCATENATE(F1012,E1012,G1012,E1012,I1012,E1012,J1012)</f>
        <v>NCA - Investasi Jangka Panjang - Investasi Pada Entitas Anak - PT Mandiri Terang Harapan (MTH)</v>
      </c>
      <c r="E1012" s="744" t="s">
        <v>60</v>
      </c>
      <c r="F1012" t="s">
        <v>376</v>
      </c>
      <c r="G1012" t="s">
        <v>396</v>
      </c>
      <c r="I1012" t="s">
        <v>397</v>
      </c>
      <c r="J1012" t="s">
        <v>241</v>
      </c>
    </row>
    <row r="1013" spans="2:10">
      <c r="B1013">
        <v>120501130</v>
      </c>
      <c r="C1013" t="str">
        <f t="shared" si="51"/>
        <v>NCA - Investasi Jangka Panjang - Investasi Pada Entitas Anak - PT Aeronusa Inti raya (AIR)</v>
      </c>
      <c r="E1013" s="744" t="s">
        <v>60</v>
      </c>
      <c r="F1013" t="s">
        <v>376</v>
      </c>
      <c r="G1013" t="s">
        <v>396</v>
      </c>
      <c r="I1013" t="s">
        <v>397</v>
      </c>
      <c r="J1013" t="s">
        <v>242</v>
      </c>
    </row>
    <row r="1014" spans="2:10">
      <c r="B1014">
        <v>120501131</v>
      </c>
      <c r="C1014" t="str">
        <f t="shared" si="51"/>
        <v>NCA - Investasi Jangka Panjang - Investasi Pada Entitas Anak - PT Solusi Wicaksana Teknologi (SWT)</v>
      </c>
      <c r="E1014" s="744" t="s">
        <v>60</v>
      </c>
      <c r="F1014" t="s">
        <v>376</v>
      </c>
      <c r="G1014" t="s">
        <v>396</v>
      </c>
      <c r="I1014" t="s">
        <v>397</v>
      </c>
      <c r="J1014" t="s">
        <v>243</v>
      </c>
    </row>
    <row r="1015" spans="2:10">
      <c r="B1015">
        <v>120501132</v>
      </c>
      <c r="C1015" t="str">
        <f t="shared" si="51"/>
        <v>NCA - Investasi Jangka Panjang - Investasi Pada Entitas Anak - PT Mitra Pendanaan Mandiri (MPM)</v>
      </c>
      <c r="E1015" s="744" t="s">
        <v>60</v>
      </c>
      <c r="F1015" t="s">
        <v>376</v>
      </c>
      <c r="G1015" t="s">
        <v>396</v>
      </c>
      <c r="I1015" t="s">
        <v>397</v>
      </c>
      <c r="J1015" t="s">
        <v>244</v>
      </c>
    </row>
    <row r="1016" spans="2:10">
      <c r="B1016">
        <v>120501133</v>
      </c>
      <c r="C1016" t="str">
        <f t="shared" si="51"/>
        <v>NCA - Investasi Jangka Panjang - Investasi Pada Entitas Anak - PT Ekosistem Rintisan Digital (ERD)</v>
      </c>
      <c r="E1016" s="744" t="s">
        <v>60</v>
      </c>
      <c r="F1016" t="s">
        <v>376</v>
      </c>
      <c r="G1016" t="s">
        <v>396</v>
      </c>
      <c r="I1016" t="s">
        <v>397</v>
      </c>
      <c r="J1016" t="s">
        <v>245</v>
      </c>
    </row>
    <row r="1017" spans="2:10">
      <c r="B1017">
        <v>120501134</v>
      </c>
      <c r="C1017" t="str">
        <f t="shared" si="51"/>
        <v>NCA - Investasi Jangka Panjang - Investasi Pada Entitas Anak - PT Sumber Digital Terpadu (SDT)</v>
      </c>
      <c r="E1017" s="744" t="s">
        <v>60</v>
      </c>
      <c r="F1017" t="s">
        <v>376</v>
      </c>
      <c r="G1017" t="s">
        <v>396</v>
      </c>
      <c r="I1017" t="s">
        <v>397</v>
      </c>
      <c r="J1017" t="s">
        <v>246</v>
      </c>
    </row>
    <row r="1018" spans="2:10">
      <c r="B1018">
        <v>120501135</v>
      </c>
      <c r="C1018" t="str">
        <f t="shared" si="51"/>
        <v>NCA - Investasi Jangka Panjang - Investasi Pada Entitas Anak - PT Elpis Anugerah Andalan (EAA)</v>
      </c>
      <c r="E1018" s="744" t="s">
        <v>60</v>
      </c>
      <c r="F1018" t="s">
        <v>376</v>
      </c>
      <c r="G1018" t="s">
        <v>396</v>
      </c>
      <c r="I1018" t="s">
        <v>397</v>
      </c>
      <c r="J1018" t="s">
        <v>247</v>
      </c>
    </row>
    <row r="1019" spans="2:10">
      <c r="B1019">
        <v>120501136</v>
      </c>
      <c r="C1019" t="str">
        <f t="shared" si="51"/>
        <v>NCA - Investasi Jangka Panjang - Investasi Pada Entitas Anak - PT DMMX Grosir Digital (DGD)</v>
      </c>
      <c r="E1019" s="744" t="s">
        <v>60</v>
      </c>
      <c r="F1019" t="s">
        <v>376</v>
      </c>
      <c r="G1019" t="s">
        <v>396</v>
      </c>
      <c r="I1019" t="s">
        <v>397</v>
      </c>
      <c r="J1019" t="s">
        <v>248</v>
      </c>
    </row>
    <row r="1020" spans="2:10">
      <c r="B1020">
        <v>120501137</v>
      </c>
      <c r="C1020" t="str">
        <f t="shared" si="51"/>
        <v>NCA - Investasi Jangka Panjang - Investasi Pada Entitas Anak - PT DMMX Rans Digital (DRD)</v>
      </c>
      <c r="E1020" s="744" t="s">
        <v>60</v>
      </c>
      <c r="F1020" t="s">
        <v>376</v>
      </c>
      <c r="G1020" t="s">
        <v>396</v>
      </c>
      <c r="I1020" t="s">
        <v>397</v>
      </c>
      <c r="J1020" t="s">
        <v>249</v>
      </c>
    </row>
    <row r="1021" spans="2:10">
      <c r="B1021">
        <v>120501138</v>
      </c>
      <c r="C1021" t="str">
        <f t="shared" si="51"/>
        <v>NCA - Investasi Jangka Panjang - Investasi Pada Entitas Anak - PT Qerja Akademi Indonesia (QAI)</v>
      </c>
      <c r="E1021" s="744" t="s">
        <v>60</v>
      </c>
      <c r="F1021" t="s">
        <v>376</v>
      </c>
      <c r="G1021" t="s">
        <v>396</v>
      </c>
      <c r="I1021" t="s">
        <v>397</v>
      </c>
      <c r="J1021" t="s">
        <v>250</v>
      </c>
    </row>
    <row r="1022" spans="2:10">
      <c r="B1022">
        <v>120501139</v>
      </c>
      <c r="C1022" t="str">
        <f t="shared" si="51"/>
        <v>NCA - Investasi Jangka Panjang - Investasi Pada Entitas Anak - PT Tfas Digital Indonesia (TDI)</v>
      </c>
      <c r="E1022" s="744" t="s">
        <v>60</v>
      </c>
      <c r="F1022" t="s">
        <v>376</v>
      </c>
      <c r="G1022" t="s">
        <v>396</v>
      </c>
      <c r="I1022" t="s">
        <v>397</v>
      </c>
      <c r="J1022" t="s">
        <v>251</v>
      </c>
    </row>
    <row r="1023" spans="2:10">
      <c r="B1023">
        <v>120501140</v>
      </c>
      <c r="C1023" t="str">
        <f t="shared" si="51"/>
        <v>NCA - Investasi Jangka Panjang - Investasi Pada Entitas Anak - PT Gemilang Integra Fentura (GIF)</v>
      </c>
      <c r="E1023" s="744" t="s">
        <v>60</v>
      </c>
      <c r="F1023" t="s">
        <v>376</v>
      </c>
      <c r="G1023" t="s">
        <v>396</v>
      </c>
      <c r="I1023" t="s">
        <v>397</v>
      </c>
      <c r="J1023" t="s">
        <v>252</v>
      </c>
    </row>
    <row r="1024" spans="2:10">
      <c r="B1024">
        <v>120501141</v>
      </c>
      <c r="C1024" t="str">
        <f t="shared" si="51"/>
        <v>NCA - Investasi Jangka Panjang - Investasi Pada Entitas Anak - PT Energi Selalu Baru (ESB)</v>
      </c>
      <c r="E1024" s="744" t="s">
        <v>60</v>
      </c>
      <c r="F1024" t="s">
        <v>376</v>
      </c>
      <c r="G1024" t="s">
        <v>396</v>
      </c>
      <c r="I1024" t="s">
        <v>397</v>
      </c>
      <c r="J1024" t="s">
        <v>253</v>
      </c>
    </row>
    <row r="1025" spans="2:10">
      <c r="B1025">
        <v>120501142</v>
      </c>
      <c r="C1025" t="str">
        <f t="shared" si="51"/>
        <v>NCA - Investasi Jangka Panjang - Investasi Pada Entitas Anak - PT Solic Kreasi Baru (SKB)</v>
      </c>
      <c r="E1025" s="744" t="s">
        <v>60</v>
      </c>
      <c r="F1025" t="s">
        <v>376</v>
      </c>
      <c r="G1025" t="s">
        <v>396</v>
      </c>
      <c r="I1025" t="s">
        <v>397</v>
      </c>
      <c r="J1025" t="s">
        <v>254</v>
      </c>
    </row>
    <row r="1026" spans="2:10">
      <c r="B1026">
        <v>120501143</v>
      </c>
      <c r="C1026" t="str">
        <f t="shared" si="51"/>
        <v>NCA - Investasi Jangka Panjang - Investasi Pada Entitas Anak - PT Gembala Rintisan Digital (GRD)</v>
      </c>
      <c r="E1026" s="744" t="s">
        <v>60</v>
      </c>
      <c r="F1026" t="s">
        <v>376</v>
      </c>
      <c r="G1026" t="s">
        <v>396</v>
      </c>
      <c r="I1026" t="s">
        <v>397</v>
      </c>
      <c r="J1026" t="s">
        <v>255</v>
      </c>
    </row>
    <row r="1027" spans="2:10">
      <c r="B1027">
        <v>120501144</v>
      </c>
      <c r="C1027" t="str">
        <f t="shared" si="51"/>
        <v>NCA - Investasi Jangka Panjang - Investasi Pada Entitas Anak - PT Sentral Inti Anugerah (SIA1)</v>
      </c>
      <c r="E1027" s="744" t="s">
        <v>60</v>
      </c>
      <c r="F1027" t="s">
        <v>376</v>
      </c>
      <c r="G1027" t="s">
        <v>396</v>
      </c>
      <c r="I1027" t="s">
        <v>397</v>
      </c>
      <c r="J1027" t="s">
        <v>256</v>
      </c>
    </row>
    <row r="1028" spans="2:10">
      <c r="B1028">
        <v>120501145</v>
      </c>
      <c r="C1028" t="str">
        <f t="shared" si="51"/>
        <v>NCA - Investasi Jangka Panjang - Investasi Pada Entitas Anak - PT Sarana Cipta Digital (SCD)</v>
      </c>
      <c r="E1028" s="744" t="s">
        <v>60</v>
      </c>
      <c r="F1028" t="s">
        <v>376</v>
      </c>
      <c r="G1028" t="s">
        <v>396</v>
      </c>
      <c r="I1028" t="s">
        <v>397</v>
      </c>
      <c r="J1028" t="s">
        <v>257</v>
      </c>
    </row>
    <row r="1029" spans="2:10">
      <c r="B1029">
        <v>120501146</v>
      </c>
      <c r="C1029" t="str">
        <f t="shared" si="51"/>
        <v>NCA - Investasi Jangka Panjang - Investasi Pada Entitas Anak - PT Sejahtera Wahana Teknindo (SWT)</v>
      </c>
      <c r="E1029" s="744" t="s">
        <v>60</v>
      </c>
      <c r="F1029" t="s">
        <v>376</v>
      </c>
      <c r="G1029" t="s">
        <v>396</v>
      </c>
      <c r="I1029" t="s">
        <v>397</v>
      </c>
      <c r="J1029" t="s">
        <v>258</v>
      </c>
    </row>
    <row r="1030" spans="2:10">
      <c r="B1030">
        <v>120501147</v>
      </c>
      <c r="C1030" t="str">
        <f t="shared" si="51"/>
        <v>NCA - Investasi Jangka Panjang - Investasi Pada Entitas Anak - PT Sicepat Mcash Indonesia (SMI)</v>
      </c>
      <c r="E1030" s="744" t="s">
        <v>60</v>
      </c>
      <c r="F1030" t="s">
        <v>376</v>
      </c>
      <c r="G1030" t="s">
        <v>396</v>
      </c>
      <c r="I1030" t="s">
        <v>397</v>
      </c>
      <c r="J1030" t="s">
        <v>259</v>
      </c>
    </row>
    <row r="1031" spans="2:10">
      <c r="B1031">
        <v>120501148</v>
      </c>
      <c r="C1031" t="str">
        <f t="shared" si="51"/>
        <v>NCA - Investasi Jangka Panjang - Investasi Pada Entitas Anak - PT TFAS Nusantara Digital (TND)</v>
      </c>
      <c r="E1031" s="744" t="s">
        <v>60</v>
      </c>
      <c r="F1031" t="s">
        <v>376</v>
      </c>
      <c r="G1031" t="s">
        <v>396</v>
      </c>
      <c r="I1031" t="s">
        <v>397</v>
      </c>
      <c r="J1031" t="s">
        <v>260</v>
      </c>
    </row>
    <row r="1032" spans="2:10">
      <c r="B1032">
        <v>120501149</v>
      </c>
      <c r="C1032" t="str">
        <f t="shared" si="51"/>
        <v>NCA - Investasi Jangka Panjang - Investasi Pada Entitas Anak - PT Volta Indonesia Semesta (VIS)</v>
      </c>
      <c r="E1032" s="744" t="s">
        <v>60</v>
      </c>
      <c r="F1032" t="s">
        <v>376</v>
      </c>
      <c r="G1032" t="s">
        <v>396</v>
      </c>
      <c r="I1032" t="s">
        <v>397</v>
      </c>
      <c r="J1032" t="s">
        <v>261</v>
      </c>
    </row>
    <row r="1033" spans="2:10">
      <c r="B1033">
        <v>120501150</v>
      </c>
      <c r="C1033" t="str">
        <f t="shared" si="51"/>
        <v>NCA - Investasi Jangka Panjang - Investasi Pada Entitas Anak - PT Solic Inti Anugerah (SIA2)</v>
      </c>
      <c r="E1033" s="744" t="s">
        <v>60</v>
      </c>
      <c r="F1033" t="s">
        <v>376</v>
      </c>
      <c r="G1033" t="s">
        <v>396</v>
      </c>
      <c r="I1033" t="s">
        <v>397</v>
      </c>
      <c r="J1033" t="s">
        <v>262</v>
      </c>
    </row>
    <row r="1034" spans="2:10">
      <c r="B1034">
        <v>120501151</v>
      </c>
      <c r="C1034" t="str">
        <f t="shared" si="51"/>
        <v>NCA - Investasi Jangka Panjang - Investasi Pada Entitas Anak - PT Bumilangit Entertainment Corpora (BCU)</v>
      </c>
      <c r="E1034" s="744" t="s">
        <v>60</v>
      </c>
      <c r="F1034" t="s">
        <v>376</v>
      </c>
      <c r="G1034" t="s">
        <v>396</v>
      </c>
      <c r="I1034" t="s">
        <v>397</v>
      </c>
      <c r="J1034" t="s">
        <v>263</v>
      </c>
    </row>
    <row r="1035" spans="2:10">
      <c r="B1035">
        <v>120501152</v>
      </c>
      <c r="C1035" t="str">
        <f t="shared" si="51"/>
        <v>NCA - Investasi Jangka Panjang - Investasi Pada Entitas Anak - PT Sinergi Maxima Digitalindo (SMD)</v>
      </c>
      <c r="E1035" s="744" t="s">
        <v>60</v>
      </c>
      <c r="F1035" t="s">
        <v>376</v>
      </c>
      <c r="G1035" t="s">
        <v>396</v>
      </c>
      <c r="I1035" t="s">
        <v>397</v>
      </c>
      <c r="J1035" t="s">
        <v>264</v>
      </c>
    </row>
    <row r="1036" spans="2:10">
      <c r="B1036">
        <v>120501153</v>
      </c>
      <c r="C1036" t="str">
        <f t="shared" si="51"/>
        <v>NCA - Investasi Jangka Panjang - Investasi Pada Entitas Anak - PT Kreasi Baru Digital (KBD)</v>
      </c>
      <c r="E1036" s="744" t="s">
        <v>60</v>
      </c>
      <c r="F1036" t="s">
        <v>376</v>
      </c>
      <c r="G1036" t="s">
        <v>396</v>
      </c>
      <c r="I1036" t="s">
        <v>397</v>
      </c>
      <c r="J1036" t="s">
        <v>265</v>
      </c>
    </row>
    <row r="1037" spans="2:10">
      <c r="B1037">
        <v>120501154</v>
      </c>
      <c r="C1037" t="str">
        <f t="shared" si="51"/>
        <v>NCA - Investasi Jangka Panjang - Investasi Pada Entitas Anak - PT Solic Inti Digital (SID)</v>
      </c>
      <c r="E1037" s="744" t="s">
        <v>60</v>
      </c>
      <c r="F1037" t="s">
        <v>376</v>
      </c>
      <c r="G1037" t="s">
        <v>396</v>
      </c>
      <c r="I1037" t="s">
        <v>397</v>
      </c>
      <c r="J1037" t="s">
        <v>266</v>
      </c>
    </row>
    <row r="1038" spans="2:10">
      <c r="B1038">
        <v>120501155</v>
      </c>
      <c r="C1038" t="str">
        <f t="shared" si="51"/>
        <v>NCA - Investasi Jangka Panjang - Investasi Pada Entitas Anak - PT Hikmat Mulia Sentralindo (HMS)</v>
      </c>
      <c r="E1038" s="744" t="s">
        <v>60</v>
      </c>
      <c r="F1038" t="s">
        <v>376</v>
      </c>
      <c r="G1038" t="s">
        <v>396</v>
      </c>
      <c r="I1038" t="s">
        <v>397</v>
      </c>
      <c r="J1038" t="s">
        <v>267</v>
      </c>
    </row>
    <row r="1039" spans="2:10">
      <c r="B1039">
        <v>120501156</v>
      </c>
      <c r="C1039" t="str">
        <f t="shared" si="51"/>
        <v>NCA - Investasi Jangka Panjang - Investasi Pada Entitas Anak - PT Berkah Digital Distrindo (BDD)</v>
      </c>
      <c r="E1039" s="744" t="s">
        <v>60</v>
      </c>
      <c r="F1039" t="s">
        <v>376</v>
      </c>
      <c r="G1039" t="s">
        <v>396</v>
      </c>
      <c r="I1039" t="s">
        <v>397</v>
      </c>
      <c r="J1039" t="s">
        <v>268</v>
      </c>
    </row>
    <row r="1040" spans="2:10">
      <c r="B1040">
        <v>120501157</v>
      </c>
      <c r="C1040" t="str">
        <f t="shared" si="51"/>
        <v>NCA - Investasi Jangka Panjang - Investasi Pada Entitas Anak - PT DMMX Belanja Digital (BDB)</v>
      </c>
      <c r="E1040" s="744" t="s">
        <v>60</v>
      </c>
      <c r="F1040" t="s">
        <v>376</v>
      </c>
      <c r="G1040" t="s">
        <v>396</v>
      </c>
      <c r="I1040" t="s">
        <v>397</v>
      </c>
      <c r="J1040" t="s">
        <v>269</v>
      </c>
    </row>
    <row r="1041" spans="2:10">
      <c r="B1041">
        <v>120501158</v>
      </c>
      <c r="C1041" t="str">
        <f t="shared" si="51"/>
        <v>NCA - Investasi Jangka Panjang - Investasi Pada Entitas Anak - PT Roxy Digital Investama (RDI)</v>
      </c>
      <c r="E1041" s="744" t="s">
        <v>60</v>
      </c>
      <c r="F1041" t="s">
        <v>376</v>
      </c>
      <c r="G1041" t="s">
        <v>396</v>
      </c>
      <c r="I1041" t="s">
        <v>397</v>
      </c>
      <c r="J1041" t="s">
        <v>270</v>
      </c>
    </row>
    <row r="1042" spans="2:10">
      <c r="B1042">
        <v>120501159</v>
      </c>
      <c r="C1042" t="str">
        <f t="shared" si="51"/>
        <v>NCA - Investasi Jangka Panjang - Investasi Pada Entitas Anak - PT Digisaham Veritas Indonesia (DVI)</v>
      </c>
      <c r="E1042" s="744" t="s">
        <v>60</v>
      </c>
      <c r="F1042" t="s">
        <v>376</v>
      </c>
      <c r="G1042" t="s">
        <v>396</v>
      </c>
      <c r="I1042" t="s">
        <v>397</v>
      </c>
      <c r="J1042" t="s">
        <v>271</v>
      </c>
    </row>
    <row r="1043" spans="2:10">
      <c r="B1043">
        <v>120501160</v>
      </c>
      <c r="C1043" t="str">
        <f t="shared" si="51"/>
        <v>NCA - Investasi Jangka Panjang - Investasi Pada Entitas Anak - PT DMMX Smartritel Teknologi (DST)</v>
      </c>
      <c r="E1043" s="744" t="s">
        <v>60</v>
      </c>
      <c r="F1043" t="s">
        <v>376</v>
      </c>
      <c r="G1043" t="s">
        <v>396</v>
      </c>
      <c r="I1043" t="s">
        <v>397</v>
      </c>
      <c r="J1043" t="s">
        <v>272</v>
      </c>
    </row>
    <row r="1044" spans="2:10">
      <c r="B1044">
        <v>120501161</v>
      </c>
      <c r="C1044" t="str">
        <f t="shared" si="51"/>
        <v>NCA - Investasi Jangka Panjang - Investasi Pada Entitas Anak - PT Panca Global Kapital (PEGE)</v>
      </c>
      <c r="E1044" s="744" t="s">
        <v>60</v>
      </c>
      <c r="F1044" t="s">
        <v>376</v>
      </c>
      <c r="G1044" t="s">
        <v>396</v>
      </c>
      <c r="I1044" t="s">
        <v>397</v>
      </c>
      <c r="J1044" t="s">
        <v>273</v>
      </c>
    </row>
    <row r="1045" spans="2:10">
      <c r="B1045">
        <v>120501162</v>
      </c>
      <c r="C1045" t="str">
        <f t="shared" si="51"/>
        <v>NCA - Investasi Jangka Panjang - Investasi Pada Entitas Anak - PT Panca Global Sekuritas (PGS)</v>
      </c>
      <c r="E1045" s="744" t="s">
        <v>60</v>
      </c>
      <c r="F1045" t="s">
        <v>376</v>
      </c>
      <c r="G1045" t="s">
        <v>396</v>
      </c>
      <c r="I1045" t="s">
        <v>397</v>
      </c>
      <c r="J1045" t="s">
        <v>274</v>
      </c>
    </row>
    <row r="1046" spans="2:10">
      <c r="B1046">
        <v>120501163</v>
      </c>
      <c r="C1046" t="str">
        <f t="shared" si="51"/>
        <v>NCA - Investasi Jangka Panjang - Investasi Pada Entitas Anak - PT Akasia Damcorp Waba (ADW)</v>
      </c>
      <c r="E1046" s="744" t="s">
        <v>60</v>
      </c>
      <c r="F1046" t="s">
        <v>376</v>
      </c>
      <c r="G1046" t="s">
        <v>396</v>
      </c>
      <c r="I1046" t="s">
        <v>397</v>
      </c>
      <c r="J1046" t="s">
        <v>275</v>
      </c>
    </row>
    <row r="1047" spans="2:10">
      <c r="B1047">
        <v>120501164</v>
      </c>
      <c r="C1047" t="str">
        <f t="shared" si="51"/>
        <v>NCA - Investasi Jangka Panjang - Investasi Pada Entitas Anak - PT Edukasi Atlit Internet Digital (EAID)</v>
      </c>
      <c r="E1047" s="744" t="s">
        <v>60</v>
      </c>
      <c r="F1047" t="s">
        <v>376</v>
      </c>
      <c r="G1047" t="s">
        <v>396</v>
      </c>
      <c r="I1047" t="s">
        <v>397</v>
      </c>
      <c r="J1047" t="s">
        <v>276</v>
      </c>
    </row>
    <row r="1048" spans="2:10">
      <c r="B1048">
        <v>120501165</v>
      </c>
      <c r="C1048" t="str">
        <f t="shared" si="51"/>
        <v>NCA - Investasi Jangka Panjang - Investasi Pada Entitas Anak - PT DMMX Hera Sukses (DHS)</v>
      </c>
      <c r="E1048" s="744" t="s">
        <v>60</v>
      </c>
      <c r="F1048" t="s">
        <v>376</v>
      </c>
      <c r="G1048" t="s">
        <v>396</v>
      </c>
      <c r="I1048" t="s">
        <v>397</v>
      </c>
      <c r="J1048" t="s">
        <v>277</v>
      </c>
    </row>
    <row r="1049" spans="2:10">
      <c r="B1049">
        <v>120501166</v>
      </c>
      <c r="C1049" t="str">
        <f t="shared" si="51"/>
        <v>NCA - Investasi Jangka Panjang - Investasi Pada Entitas Anak - PT Rans Prestisius Indonesia (RPI)</v>
      </c>
      <c r="E1049" s="744" t="s">
        <v>60</v>
      </c>
      <c r="F1049" t="s">
        <v>376</v>
      </c>
      <c r="G1049" t="s">
        <v>396</v>
      </c>
      <c r="I1049" t="s">
        <v>397</v>
      </c>
      <c r="J1049" t="s">
        <v>278</v>
      </c>
    </row>
    <row r="1050" spans="2:10">
      <c r="B1050">
        <v>120501167</v>
      </c>
      <c r="C1050" t="str">
        <f t="shared" si="51"/>
        <v>NCA - Investasi Jangka Panjang - Investasi Pada Entitas Anak - PT DMMX Gamindo Global</v>
      </c>
      <c r="E1050" s="744" t="s">
        <v>60</v>
      </c>
      <c r="F1050" t="s">
        <v>376</v>
      </c>
      <c r="G1050" t="s">
        <v>396</v>
      </c>
      <c r="I1050" t="s">
        <v>397</v>
      </c>
      <c r="J1050" t="s">
        <v>279</v>
      </c>
    </row>
    <row r="1051" spans="2:10">
      <c r="B1051">
        <v>120501168</v>
      </c>
      <c r="C1051" t="str">
        <f t="shared" si="51"/>
        <v>NCA - Investasi Jangka Panjang - Investasi Pada Entitas Anak - PT Digital Anugerah Medisindo (DAM)</v>
      </c>
      <c r="E1051" s="744" t="s">
        <v>60</v>
      </c>
      <c r="F1051" t="s">
        <v>376</v>
      </c>
      <c r="G1051" t="s">
        <v>396</v>
      </c>
      <c r="I1051" t="s">
        <v>397</v>
      </c>
      <c r="J1051" t="s">
        <v>280</v>
      </c>
    </row>
    <row r="1052" spans="2:10">
      <c r="B1052">
        <v>120501169</v>
      </c>
      <c r="C1052" t="str">
        <f t="shared" si="51"/>
        <v>NCA - Investasi Jangka Panjang - Investasi Pada Entitas Anak - PT Zirius Soteria Investama (ZSI)</v>
      </c>
      <c r="E1052" s="744" t="s">
        <v>60</v>
      </c>
      <c r="F1052" t="s">
        <v>376</v>
      </c>
      <c r="G1052" t="s">
        <v>396</v>
      </c>
      <c r="I1052" t="s">
        <v>397</v>
      </c>
      <c r="J1052" t="s">
        <v>281</v>
      </c>
    </row>
    <row r="1053" spans="2:10">
      <c r="B1053">
        <v>120501170</v>
      </c>
      <c r="C1053" t="str">
        <f t="shared" si="51"/>
        <v>NCA - Investasi Jangka Panjang - Investasi Pada Entitas Anak - PT CKL Indonesia Raya (CKL1)</v>
      </c>
      <c r="E1053" s="744" t="s">
        <v>60</v>
      </c>
      <c r="F1053" t="s">
        <v>376</v>
      </c>
      <c r="G1053" t="s">
        <v>396</v>
      </c>
      <c r="I1053" t="s">
        <v>397</v>
      </c>
      <c r="J1053" t="s">
        <v>282</v>
      </c>
    </row>
    <row r="1054" spans="2:10">
      <c r="B1054">
        <v>120501171</v>
      </c>
      <c r="C1054" t="str">
        <f t="shared" si="51"/>
        <v>NCA - Investasi Jangka Panjang - Investasi Pada Entitas Anak - PT Cipta Krida Lestari (CKL2)</v>
      </c>
      <c r="E1054" s="744" t="s">
        <v>60</v>
      </c>
      <c r="F1054" t="s">
        <v>376</v>
      </c>
      <c r="G1054" t="s">
        <v>396</v>
      </c>
      <c r="I1054" t="s">
        <v>397</v>
      </c>
      <c r="J1054" t="s">
        <v>283</v>
      </c>
    </row>
    <row r="1055" spans="2:10">
      <c r="B1055">
        <v>120501172</v>
      </c>
      <c r="C1055" t="str">
        <f t="shared" si="51"/>
        <v>NCA - Investasi Jangka Panjang - Investasi Pada Entitas Anak - PT Abyakta Data Sentosa (ADS)</v>
      </c>
      <c r="E1055" s="744" t="s">
        <v>60</v>
      </c>
      <c r="F1055" t="s">
        <v>376</v>
      </c>
      <c r="G1055" t="s">
        <v>396</v>
      </c>
      <c r="I1055" t="s">
        <v>397</v>
      </c>
      <c r="J1055" t="s">
        <v>284</v>
      </c>
    </row>
    <row r="1056" spans="2:10">
      <c r="B1056">
        <v>120501173</v>
      </c>
      <c r="C1056" t="str">
        <f t="shared" si="51"/>
        <v>NCA - Investasi Jangka Panjang - Investasi Pada Entitas Anak - PT Niji Sicepat Gamindo (NSG)</v>
      </c>
      <c r="E1056" s="744" t="s">
        <v>60</v>
      </c>
      <c r="F1056" t="s">
        <v>376</v>
      </c>
      <c r="G1056" t="s">
        <v>396</v>
      </c>
      <c r="I1056" t="s">
        <v>397</v>
      </c>
      <c r="J1056" t="s">
        <v>285</v>
      </c>
    </row>
    <row r="1057" spans="2:10">
      <c r="B1057">
        <v>120501174</v>
      </c>
      <c r="C1057" t="str">
        <f t="shared" si="51"/>
        <v>NCA - Investasi Jangka Panjang - Investasi Pada Entitas Anak - PT Mulia Semesta Perkasa (MSP)</v>
      </c>
      <c r="E1057" s="744" t="s">
        <v>60</v>
      </c>
      <c r="F1057" t="s">
        <v>376</v>
      </c>
      <c r="G1057" t="s">
        <v>396</v>
      </c>
      <c r="I1057" t="s">
        <v>397</v>
      </c>
      <c r="J1057" t="s">
        <v>286</v>
      </c>
    </row>
    <row r="1058" spans="2:10">
      <c r="B1058">
        <v>120501175</v>
      </c>
      <c r="C1058" t="str">
        <f t="shared" si="51"/>
        <v>NCA - Investasi Jangka Panjang - Investasi Pada Entitas Anak - PT Kredit Skor Indonesia (KSI)</v>
      </c>
      <c r="E1058" s="744" t="s">
        <v>60</v>
      </c>
      <c r="F1058" t="s">
        <v>376</v>
      </c>
      <c r="G1058" t="s">
        <v>396</v>
      </c>
      <c r="I1058" t="s">
        <v>397</v>
      </c>
      <c r="J1058" t="s">
        <v>287</v>
      </c>
    </row>
    <row r="1059" spans="2:10">
      <c r="B1059">
        <v>120501176</v>
      </c>
      <c r="C1059" t="str">
        <f t="shared" si="51"/>
        <v>NCA - Investasi Jangka Panjang - Investasi Pada Entitas Anak - PT Caltech Digital Indonesia (CDI)</v>
      </c>
      <c r="E1059" s="744" t="s">
        <v>60</v>
      </c>
      <c r="F1059" t="s">
        <v>376</v>
      </c>
      <c r="G1059" t="s">
        <v>396</v>
      </c>
      <c r="I1059" t="s">
        <v>397</v>
      </c>
      <c r="J1059" t="s">
        <v>288</v>
      </c>
    </row>
    <row r="1060" spans="2:10">
      <c r="B1060">
        <v>120501177</v>
      </c>
      <c r="C1060" t="str">
        <f t="shared" si="51"/>
        <v>NCA - Investasi Jangka Panjang - Investasi Pada Entitas Anak - PT Tfas Energi Indonesia (TEI)</v>
      </c>
      <c r="E1060" s="744" t="s">
        <v>60</v>
      </c>
      <c r="F1060" t="s">
        <v>376</v>
      </c>
      <c r="G1060" t="s">
        <v>396</v>
      </c>
      <c r="I1060" t="s">
        <v>397</v>
      </c>
      <c r="J1060" t="s">
        <v>289</v>
      </c>
    </row>
    <row r="1061" spans="2:10">
      <c r="B1061">
        <v>120501178</v>
      </c>
      <c r="C1061" t="str">
        <f t="shared" si="51"/>
        <v>NCA - Investasi Jangka Panjang - Investasi Pada Entitas Anak - PT Sicepat Inti Sofizo (SIF)</v>
      </c>
      <c r="E1061" s="744" t="s">
        <v>60</v>
      </c>
      <c r="F1061" t="s">
        <v>376</v>
      </c>
      <c r="G1061" t="s">
        <v>396</v>
      </c>
      <c r="I1061" t="s">
        <v>397</v>
      </c>
      <c r="J1061" t="s">
        <v>290</v>
      </c>
    </row>
    <row r="1062" spans="2:10">
      <c r="B1062">
        <v>120501179</v>
      </c>
      <c r="C1062" t="str">
        <f t="shared" si="51"/>
        <v>NCA - Investasi Jangka Panjang - Investasi Pada Entitas Anak - PT DMMX Dektos Inti (DDI)</v>
      </c>
      <c r="E1062" s="744" t="s">
        <v>60</v>
      </c>
      <c r="F1062" t="s">
        <v>376</v>
      </c>
      <c r="G1062" t="s">
        <v>396</v>
      </c>
      <c r="I1062" t="s">
        <v>397</v>
      </c>
      <c r="J1062" t="s">
        <v>291</v>
      </c>
    </row>
    <row r="1063" spans="2:10">
      <c r="B1063">
        <v>120501180</v>
      </c>
      <c r="C1063" t="str">
        <f t="shared" si="51"/>
        <v>NCA - Investasi Jangka Panjang - Investasi Pada Entitas Anak - PT Nugen Farma Medika (NFM)</v>
      </c>
      <c r="E1063" s="744" t="s">
        <v>60</v>
      </c>
      <c r="F1063" t="s">
        <v>376</v>
      </c>
      <c r="G1063" t="s">
        <v>396</v>
      </c>
      <c r="I1063" t="s">
        <v>397</v>
      </c>
      <c r="J1063" t="s">
        <v>292</v>
      </c>
    </row>
    <row r="1064" spans="2:10">
      <c r="B1064">
        <v>120501181</v>
      </c>
      <c r="C1064" t="str">
        <f t="shared" si="51"/>
        <v>NCA - Investasi Jangka Panjang - Investasi Pada Entitas Anak - PT Sicepat Aset Digital (SAD)</v>
      </c>
      <c r="E1064" s="744" t="s">
        <v>60</v>
      </c>
      <c r="F1064" t="s">
        <v>376</v>
      </c>
      <c r="G1064" t="s">
        <v>396</v>
      </c>
      <c r="I1064" t="s">
        <v>397</v>
      </c>
      <c r="J1064" t="s">
        <v>293</v>
      </c>
    </row>
    <row r="1065" spans="2:10">
      <c r="B1065">
        <v>120501182</v>
      </c>
      <c r="C1065" t="str">
        <f t="shared" si="51"/>
        <v>NCA - Investasi Jangka Panjang - Investasi Pada Entitas Anak - PT Royal Investama Sejahtera (RIS)</v>
      </c>
      <c r="E1065" s="744" t="s">
        <v>60</v>
      </c>
      <c r="F1065" t="s">
        <v>376</v>
      </c>
      <c r="G1065" t="s">
        <v>396</v>
      </c>
      <c r="I1065" t="s">
        <v>397</v>
      </c>
      <c r="J1065" t="s">
        <v>294</v>
      </c>
    </row>
    <row r="1066" spans="2:10">
      <c r="B1066">
        <v>120501183</v>
      </c>
      <c r="C1066" t="str">
        <f t="shared" si="51"/>
        <v>NCA - Investasi Jangka Panjang - Investasi Pada Entitas Anak - PT Yudha Harapan Mulia (YHM)</v>
      </c>
      <c r="E1066" s="744" t="s">
        <v>60</v>
      </c>
      <c r="F1066" t="s">
        <v>376</v>
      </c>
      <c r="G1066" t="s">
        <v>396</v>
      </c>
      <c r="I1066" t="s">
        <v>397</v>
      </c>
      <c r="J1066" t="s">
        <v>295</v>
      </c>
    </row>
    <row r="1067" spans="2:10">
      <c r="B1067">
        <v>120501184</v>
      </c>
      <c r="C1067" t="str">
        <f t="shared" si="51"/>
        <v>NCA - Investasi Jangka Panjang - Investasi Pada Entitas Anak - PT DMMX Distribusi Pentabuana (DDP)</v>
      </c>
      <c r="E1067" s="744" t="s">
        <v>60</v>
      </c>
      <c r="F1067" t="s">
        <v>376</v>
      </c>
      <c r="G1067" t="s">
        <v>396</v>
      </c>
      <c r="I1067" t="s">
        <v>397</v>
      </c>
      <c r="J1067" t="s">
        <v>296</v>
      </c>
    </row>
    <row r="1068" spans="2:10">
      <c r="B1068">
        <v>120501185</v>
      </c>
      <c r="C1068" t="str">
        <f t="shared" si="51"/>
        <v>NCA - Investasi Jangka Panjang - Investasi Pada Entitas Anak - PT Dezer Ruang Bicara (DRB)</v>
      </c>
      <c r="E1068" s="744" t="s">
        <v>60</v>
      </c>
      <c r="F1068" t="s">
        <v>376</v>
      </c>
      <c r="G1068" t="s">
        <v>396</v>
      </c>
      <c r="I1068" t="s">
        <v>397</v>
      </c>
      <c r="J1068" t="s">
        <v>297</v>
      </c>
    </row>
    <row r="1069" spans="2:10">
      <c r="B1069">
        <v>120501186</v>
      </c>
      <c r="C1069" t="str">
        <f t="shared" si="51"/>
        <v>NCA - Investasi Jangka Panjang - Investasi Pada Entitas Anak - PT Dektos Digital Corbuzier (DDC)</v>
      </c>
      <c r="E1069" s="744" t="s">
        <v>60</v>
      </c>
      <c r="F1069" t="s">
        <v>376</v>
      </c>
      <c r="G1069" t="s">
        <v>396</v>
      </c>
      <c r="I1069" t="s">
        <v>397</v>
      </c>
      <c r="J1069" t="s">
        <v>298</v>
      </c>
    </row>
    <row r="1070" spans="2:10">
      <c r="B1070">
        <v>120501187</v>
      </c>
      <c r="C1070" t="str">
        <f t="shared" si="51"/>
        <v>NCA - Investasi Jangka Panjang - Investasi Pada Entitas Anak - PT BLDX Komik Nusantara (BKN)</v>
      </c>
      <c r="E1070" s="744" t="s">
        <v>60</v>
      </c>
      <c r="F1070" t="s">
        <v>376</v>
      </c>
      <c r="G1070" t="s">
        <v>396</v>
      </c>
      <c r="I1070" t="s">
        <v>397</v>
      </c>
      <c r="J1070" t="s">
        <v>299</v>
      </c>
    </row>
    <row r="1071" spans="2:10">
      <c r="B1071">
        <v>120501188</v>
      </c>
      <c r="C1071" t="str">
        <f t="shared" si="51"/>
        <v>NCA - Investasi Jangka Panjang - Investasi Pada Entitas Anak - PT Damcorp Digital Media (DDM)</v>
      </c>
      <c r="E1071" s="744" t="s">
        <v>60</v>
      </c>
      <c r="F1071" t="s">
        <v>376</v>
      </c>
      <c r="G1071" t="s">
        <v>396</v>
      </c>
      <c r="I1071" t="s">
        <v>397</v>
      </c>
      <c r="J1071" t="s">
        <v>300</v>
      </c>
    </row>
    <row r="1072" spans="2:10">
      <c r="B1072">
        <v>120501189</v>
      </c>
      <c r="C1072" t="str">
        <f t="shared" si="51"/>
        <v>NCA - Investasi Jangka Panjang - Investasi Pada Entitas Anak - PT NFT Digital Indonesia (NDI)</v>
      </c>
      <c r="E1072" s="744" t="s">
        <v>60</v>
      </c>
      <c r="F1072" t="s">
        <v>376</v>
      </c>
      <c r="G1072" t="s">
        <v>396</v>
      </c>
      <c r="I1072" t="s">
        <v>397</v>
      </c>
      <c r="J1072" t="s">
        <v>301</v>
      </c>
    </row>
    <row r="1073" spans="2:10">
      <c r="B1073">
        <v>120501190</v>
      </c>
      <c r="C1073" t="str">
        <f t="shared" si="51"/>
        <v>NCA - Investasi Jangka Panjang - Investasi Pada Entitas Anak - PT Meta Verse Indonesia (MVI)</v>
      </c>
      <c r="E1073" s="744" t="s">
        <v>60</v>
      </c>
      <c r="F1073" t="s">
        <v>376</v>
      </c>
      <c r="G1073" t="s">
        <v>396</v>
      </c>
      <c r="I1073" t="s">
        <v>397</v>
      </c>
      <c r="J1073" t="s">
        <v>302</v>
      </c>
    </row>
    <row r="1074" spans="2:10">
      <c r="B1074">
        <v>120501191</v>
      </c>
      <c r="C1074" t="str">
        <f t="shared" si="51"/>
        <v>NCA - Investasi Jangka Panjang - Investasi Pada Entitas Anak - PT META PRAVIA DIGITAL (MPD)</v>
      </c>
      <c r="E1074" s="744" t="s">
        <v>60</v>
      </c>
      <c r="F1074" t="s">
        <v>376</v>
      </c>
      <c r="G1074" t="s">
        <v>396</v>
      </c>
      <c r="I1074" t="s">
        <v>397</v>
      </c>
      <c r="J1074" t="s">
        <v>303</v>
      </c>
    </row>
    <row r="1075" spans="2:10">
      <c r="B1075">
        <v>120501192</v>
      </c>
      <c r="C1075" t="str">
        <f t="shared" si="51"/>
        <v>NCA - Investasi Jangka Panjang - Investasi Pada Entitas Anak - PT DMMX Sentral Imaji</v>
      </c>
      <c r="E1075" s="744" t="s">
        <v>60</v>
      </c>
      <c r="F1075" t="s">
        <v>376</v>
      </c>
      <c r="G1075" t="s">
        <v>396</v>
      </c>
      <c r="I1075" t="s">
        <v>397</v>
      </c>
      <c r="J1075" t="s">
        <v>304</v>
      </c>
    </row>
    <row r="1076" spans="2:10">
      <c r="B1076">
        <v>120501193</v>
      </c>
      <c r="C1076" t="str">
        <f t="shared" ref="C1076:C1082" si="52">CONCATENATE(F1076,E1076,G1076,E1076,I1076,E1076,J1076)</f>
        <v>NCA - Investasi Jangka Panjang - Investasi Pada Entitas Anak - PT Cinta Sang Juara</v>
      </c>
      <c r="E1076" s="744" t="s">
        <v>60</v>
      </c>
      <c r="F1076" t="s">
        <v>376</v>
      </c>
      <c r="G1076" t="s">
        <v>396</v>
      </c>
      <c r="I1076" t="s">
        <v>397</v>
      </c>
      <c r="J1076" t="s">
        <v>305</v>
      </c>
    </row>
    <row r="1077" spans="2:10">
      <c r="B1077">
        <v>120501194</v>
      </c>
      <c r="C1077" t="str">
        <f t="shared" si="52"/>
        <v>NCA - Investasi Jangka Panjang - Investasi Pada Entitas Anak - PT Kosmos Karisma Karunia (KKK)</v>
      </c>
      <c r="E1077" s="744" t="s">
        <v>60</v>
      </c>
      <c r="F1077" t="s">
        <v>376</v>
      </c>
      <c r="G1077" t="s">
        <v>396</v>
      </c>
      <c r="I1077" t="s">
        <v>397</v>
      </c>
      <c r="J1077" t="s">
        <v>306</v>
      </c>
    </row>
    <row r="1078" spans="2:10">
      <c r="B1078">
        <v>120501195</v>
      </c>
      <c r="C1078" t="str">
        <f t="shared" si="52"/>
        <v>NCA - Investasi Jangka Panjang - Investasi Pada Entitas Anak - PT Sinergi Digital Teknologi (Lenna)</v>
      </c>
      <c r="E1078" s="744" t="s">
        <v>60</v>
      </c>
      <c r="F1078" t="s">
        <v>376</v>
      </c>
      <c r="G1078" t="s">
        <v>396</v>
      </c>
      <c r="I1078" t="s">
        <v>397</v>
      </c>
      <c r="J1078" t="s">
        <v>307</v>
      </c>
    </row>
    <row r="1079" spans="2:10">
      <c r="B1079">
        <v>120501196</v>
      </c>
      <c r="C1079" t="str">
        <f t="shared" si="52"/>
        <v>NCA - Investasi Jangka Panjang - Investasi Pada Entitas Anak - PT Kairos Ekspres Internasional (KEI)</v>
      </c>
      <c r="E1079" s="744" t="s">
        <v>60</v>
      </c>
      <c r="F1079" t="s">
        <v>376</v>
      </c>
      <c r="G1079" t="s">
        <v>396</v>
      </c>
      <c r="I1079" t="s">
        <v>397</v>
      </c>
      <c r="J1079" t="s">
        <v>308</v>
      </c>
    </row>
    <row r="1080" spans="2:10">
      <c r="B1080">
        <v>120501197</v>
      </c>
      <c r="C1080" t="str">
        <f t="shared" si="52"/>
        <v>NCA - Investasi Jangka Panjang - Investasi Pada Entitas Anak - PT Dua Empat Print (DEP)</v>
      </c>
      <c r="E1080" s="744" t="s">
        <v>60</v>
      </c>
      <c r="F1080" t="s">
        <v>376</v>
      </c>
      <c r="G1080" t="s">
        <v>396</v>
      </c>
      <c r="I1080" t="s">
        <v>397</v>
      </c>
      <c r="J1080" t="s">
        <v>309</v>
      </c>
    </row>
    <row r="1081" spans="2:10">
      <c r="B1081">
        <v>120501198</v>
      </c>
      <c r="C1081" t="str">
        <f t="shared" si="52"/>
        <v>NCA - Investasi Jangka Panjang - Investasi Pada Entitas Anak - PT V2 Indonesia (V2)</v>
      </c>
      <c r="E1081" s="744" t="s">
        <v>60</v>
      </c>
      <c r="F1081" t="s">
        <v>376</v>
      </c>
      <c r="G1081" t="s">
        <v>396</v>
      </c>
      <c r="I1081" t="s">
        <v>397</v>
      </c>
      <c r="J1081" t="s">
        <v>310</v>
      </c>
    </row>
    <row r="1082" spans="2:10">
      <c r="B1082">
        <v>120501199</v>
      </c>
      <c r="C1082" t="str">
        <f t="shared" si="52"/>
        <v>NCA - Investasi Jangka Panjang - Investasi Pada Entitas Anak - PT Makarios Bensu Kopi (MBK)</v>
      </c>
      <c r="E1082" s="744" t="s">
        <v>60</v>
      </c>
      <c r="F1082" t="s">
        <v>376</v>
      </c>
      <c r="G1082" t="s">
        <v>396</v>
      </c>
      <c r="I1082" t="s">
        <v>397</v>
      </c>
      <c r="J1082" t="s">
        <v>311</v>
      </c>
    </row>
    <row r="1083" spans="5:5">
      <c r="E1083" s="744" t="s">
        <v>60</v>
      </c>
    </row>
    <row r="1084" spans="2:10">
      <c r="B1084">
        <v>120502001</v>
      </c>
      <c r="C1084" t="str">
        <f t="shared" ref="C1084:C1147" si="53">CONCATENATE(F1084,E1084,G1084,E1084,I1084,E1084,J1084)</f>
        <v>NCA - Investasi Jangka Panjang - Investasi Pada Asosiasi - PT 1 Inti Dot Com</v>
      </c>
      <c r="E1084" s="744" t="s">
        <v>60</v>
      </c>
      <c r="F1084" t="s">
        <v>376</v>
      </c>
      <c r="G1084" t="s">
        <v>396</v>
      </c>
      <c r="I1084" t="s">
        <v>398</v>
      </c>
      <c r="J1084" t="s">
        <v>113</v>
      </c>
    </row>
    <row r="1085" spans="2:10">
      <c r="B1085">
        <v>120502002</v>
      </c>
      <c r="C1085" t="str">
        <f t="shared" si="53"/>
        <v>NCA - Investasi Jangka Panjang - Investasi Pada Asosiasi - PT Abdi Anugerah Persada (AAP)</v>
      </c>
      <c r="E1085" s="744" t="s">
        <v>60</v>
      </c>
      <c r="F1085" t="s">
        <v>376</v>
      </c>
      <c r="G1085" t="s">
        <v>396</v>
      </c>
      <c r="I1085" t="s">
        <v>398</v>
      </c>
      <c r="J1085" t="s">
        <v>114</v>
      </c>
    </row>
    <row r="1086" spans="2:10">
      <c r="B1086">
        <v>120502003</v>
      </c>
      <c r="C1086" t="str">
        <f t="shared" si="53"/>
        <v>NCA - Investasi Jangka Panjang - Investasi Pada Asosiasi - PT Agapindo Inti Raya</v>
      </c>
      <c r="E1086" s="744" t="s">
        <v>60</v>
      </c>
      <c r="F1086" t="s">
        <v>376</v>
      </c>
      <c r="G1086" t="s">
        <v>396</v>
      </c>
      <c r="I1086" t="s">
        <v>398</v>
      </c>
      <c r="J1086" t="s">
        <v>115</v>
      </c>
    </row>
    <row r="1087" spans="2:10">
      <c r="B1087">
        <v>120502004</v>
      </c>
      <c r="C1087" t="str">
        <f t="shared" si="53"/>
        <v>NCA - Investasi Jangka Panjang - Investasi Pada Asosiasi - PT Agapindo Kasih Abadi (AKA)</v>
      </c>
      <c r="E1087" s="744" t="s">
        <v>60</v>
      </c>
      <c r="F1087" t="s">
        <v>376</v>
      </c>
      <c r="G1087" t="s">
        <v>396</v>
      </c>
      <c r="I1087" t="s">
        <v>398</v>
      </c>
      <c r="J1087" t="s">
        <v>116</v>
      </c>
    </row>
    <row r="1088" spans="2:10">
      <c r="B1088">
        <v>120502005</v>
      </c>
      <c r="C1088" t="str">
        <f t="shared" si="53"/>
        <v>NCA - Investasi Jangka Panjang - Investasi Pada Asosiasi - PT Alfa Omega Digital (AOD-1)</v>
      </c>
      <c r="E1088" s="744" t="s">
        <v>60</v>
      </c>
      <c r="F1088" t="s">
        <v>376</v>
      </c>
      <c r="G1088" t="s">
        <v>396</v>
      </c>
      <c r="I1088" t="s">
        <v>398</v>
      </c>
      <c r="J1088" t="s">
        <v>117</v>
      </c>
    </row>
    <row r="1089" spans="2:10">
      <c r="B1089">
        <v>120502006</v>
      </c>
      <c r="C1089" t="str">
        <f t="shared" si="53"/>
        <v>NCA - Investasi Jangka Panjang - Investasi Pada Asosiasi - PT Alfa Omega Digitalindo (AOD-2)</v>
      </c>
      <c r="E1089" s="744" t="s">
        <v>60</v>
      </c>
      <c r="F1089" t="s">
        <v>376</v>
      </c>
      <c r="G1089" t="s">
        <v>396</v>
      </c>
      <c r="I1089" t="s">
        <v>398</v>
      </c>
      <c r="J1089" t="s">
        <v>118</v>
      </c>
    </row>
    <row r="1090" spans="2:10">
      <c r="B1090">
        <v>120502007</v>
      </c>
      <c r="C1090" t="str">
        <f t="shared" si="53"/>
        <v>NCA - Investasi Jangka Panjang - Investasi Pada Asosiasi - PT Alphanovation Digital Teknindo (Pawoon)</v>
      </c>
      <c r="E1090" s="744" t="s">
        <v>60</v>
      </c>
      <c r="F1090" t="s">
        <v>376</v>
      </c>
      <c r="G1090" t="s">
        <v>396</v>
      </c>
      <c r="I1090" t="s">
        <v>398</v>
      </c>
      <c r="J1090" t="s">
        <v>119</v>
      </c>
    </row>
    <row r="1091" spans="2:10">
      <c r="B1091">
        <v>120502008</v>
      </c>
      <c r="C1091" t="str">
        <f t="shared" si="53"/>
        <v>NCA - Investasi Jangka Panjang - Investasi Pada Asosiasi - PT Antares Global Teknologi (AGT)</v>
      </c>
      <c r="E1091" s="744" t="s">
        <v>60</v>
      </c>
      <c r="F1091" t="s">
        <v>376</v>
      </c>
      <c r="G1091" t="s">
        <v>396</v>
      </c>
      <c r="I1091" t="s">
        <v>398</v>
      </c>
      <c r="J1091" t="s">
        <v>120</v>
      </c>
    </row>
    <row r="1092" spans="2:10">
      <c r="B1092">
        <v>120502009</v>
      </c>
      <c r="C1092" t="str">
        <f t="shared" si="53"/>
        <v>NCA - Investasi Jangka Panjang - Investasi Pada Asosiasi - PT Anugerah Inti Karisma (AIK)</v>
      </c>
      <c r="E1092" s="744" t="s">
        <v>60</v>
      </c>
      <c r="F1092" t="s">
        <v>376</v>
      </c>
      <c r="G1092" t="s">
        <v>396</v>
      </c>
      <c r="I1092" t="s">
        <v>398</v>
      </c>
      <c r="J1092" t="s">
        <v>121</v>
      </c>
    </row>
    <row r="1093" spans="2:10">
      <c r="B1093">
        <v>120502010</v>
      </c>
      <c r="C1093" t="str">
        <f t="shared" si="53"/>
        <v>NCA - Investasi Jangka Panjang - Investasi Pada Asosiasi - PT Soteria Wicaksana Investama (SWI)</v>
      </c>
      <c r="E1093" s="744" t="s">
        <v>60</v>
      </c>
      <c r="F1093" t="s">
        <v>376</v>
      </c>
      <c r="G1093" t="s">
        <v>396</v>
      </c>
      <c r="I1093" t="s">
        <v>398</v>
      </c>
      <c r="J1093" t="s">
        <v>122</v>
      </c>
    </row>
    <row r="1094" spans="2:10">
      <c r="B1094">
        <v>120502011</v>
      </c>
      <c r="C1094" t="str">
        <f t="shared" si="53"/>
        <v>NCA - Investasi Jangka Panjang - Investasi Pada Asosiasi - PT Anugerah Kopi Digital (AKD)</v>
      </c>
      <c r="E1094" s="744" t="s">
        <v>60</v>
      </c>
      <c r="F1094" t="s">
        <v>376</v>
      </c>
      <c r="G1094" t="s">
        <v>396</v>
      </c>
      <c r="I1094" t="s">
        <v>398</v>
      </c>
      <c r="J1094" t="s">
        <v>123</v>
      </c>
    </row>
    <row r="1095" spans="2:10">
      <c r="B1095">
        <v>120502012</v>
      </c>
      <c r="C1095" t="str">
        <f t="shared" si="53"/>
        <v>NCA - Investasi Jangka Panjang - Investasi Pada Asosiasi - PT Anugerah Serta Sentosa (ASS1)</v>
      </c>
      <c r="E1095" s="744" t="s">
        <v>60</v>
      </c>
      <c r="F1095" t="s">
        <v>376</v>
      </c>
      <c r="G1095" t="s">
        <v>396</v>
      </c>
      <c r="I1095" t="s">
        <v>398</v>
      </c>
      <c r="J1095" t="s">
        <v>124</v>
      </c>
    </row>
    <row r="1096" spans="2:10">
      <c r="B1096">
        <v>120502013</v>
      </c>
      <c r="C1096" t="str">
        <f t="shared" si="53"/>
        <v>NCA - Investasi Jangka Panjang - Investasi Pada Asosiasi - PT Anugerah Teknologi Mandiri (ATM)</v>
      </c>
      <c r="E1096" s="744" t="s">
        <v>60</v>
      </c>
      <c r="F1096" t="s">
        <v>376</v>
      </c>
      <c r="G1096" t="s">
        <v>396</v>
      </c>
      <c r="I1096" t="s">
        <v>398</v>
      </c>
      <c r="J1096" t="s">
        <v>125</v>
      </c>
    </row>
    <row r="1097" spans="2:10">
      <c r="B1097">
        <v>120502014</v>
      </c>
      <c r="C1097" t="str">
        <f t="shared" si="53"/>
        <v>NCA - Investasi Jangka Panjang - Investasi Pada Asosiasi - PT Anugerah Wicaksana Digital (AWD)</v>
      </c>
      <c r="E1097" s="744" t="s">
        <v>60</v>
      </c>
      <c r="F1097" t="s">
        <v>376</v>
      </c>
      <c r="G1097" t="s">
        <v>396</v>
      </c>
      <c r="I1097" t="s">
        <v>398</v>
      </c>
      <c r="J1097" t="s">
        <v>126</v>
      </c>
    </row>
    <row r="1098" spans="2:10">
      <c r="B1098">
        <v>120502015</v>
      </c>
      <c r="C1098" t="str">
        <f t="shared" si="53"/>
        <v>NCA - Investasi Jangka Panjang - Investasi Pada Asosiasi - PT Argo Pandu Digital (APD)</v>
      </c>
      <c r="E1098" s="744" t="s">
        <v>60</v>
      </c>
      <c r="F1098" t="s">
        <v>376</v>
      </c>
      <c r="G1098" t="s">
        <v>396</v>
      </c>
      <c r="I1098" t="s">
        <v>398</v>
      </c>
      <c r="J1098" t="s">
        <v>127</v>
      </c>
    </row>
    <row r="1099" spans="2:10">
      <c r="B1099">
        <v>120502016</v>
      </c>
      <c r="C1099" t="str">
        <f t="shared" si="53"/>
        <v>NCA - Investasi Jangka Panjang - Investasi Pada Asosiasi - PT Berkah Karunia Kreasi (BKK)</v>
      </c>
      <c r="E1099" s="744" t="s">
        <v>60</v>
      </c>
      <c r="F1099" t="s">
        <v>376</v>
      </c>
      <c r="G1099" t="s">
        <v>396</v>
      </c>
      <c r="I1099" t="s">
        <v>398</v>
      </c>
      <c r="J1099" t="s">
        <v>128</v>
      </c>
    </row>
    <row r="1100" spans="2:10">
      <c r="B1100">
        <v>120502017</v>
      </c>
      <c r="C1100" t="str">
        <f t="shared" si="53"/>
        <v>NCA - Investasi Jangka Panjang - Investasi Pada Asosiasi - PT Berkah Omega Sukses (BOS)</v>
      </c>
      <c r="E1100" s="744" t="s">
        <v>60</v>
      </c>
      <c r="F1100" t="s">
        <v>376</v>
      </c>
      <c r="G1100" t="s">
        <v>396</v>
      </c>
      <c r="I1100" t="s">
        <v>398</v>
      </c>
      <c r="J1100" t="s">
        <v>129</v>
      </c>
    </row>
    <row r="1101" spans="2:10">
      <c r="B1101">
        <v>120502018</v>
      </c>
      <c r="C1101" t="str">
        <f t="shared" si="53"/>
        <v>NCA - Investasi Jangka Panjang - Investasi Pada Asosiasi - PT Berkah Otentik Sejahtera (BOS)</v>
      </c>
      <c r="E1101" s="744" t="s">
        <v>60</v>
      </c>
      <c r="F1101" t="s">
        <v>376</v>
      </c>
      <c r="G1101" t="s">
        <v>396</v>
      </c>
      <c r="I1101" t="s">
        <v>398</v>
      </c>
      <c r="J1101" t="s">
        <v>130</v>
      </c>
    </row>
    <row r="1102" spans="2:10">
      <c r="B1102">
        <v>120502019</v>
      </c>
      <c r="C1102" t="str">
        <f t="shared" si="53"/>
        <v>NCA - Investasi Jangka Panjang - Investasi Pada Asosiasi - PT Berkah Teknologi Selaras (BTS)</v>
      </c>
      <c r="E1102" s="744" t="s">
        <v>60</v>
      </c>
      <c r="F1102" t="s">
        <v>376</v>
      </c>
      <c r="G1102" t="s">
        <v>396</v>
      </c>
      <c r="I1102" t="s">
        <v>398</v>
      </c>
      <c r="J1102" t="s">
        <v>131</v>
      </c>
    </row>
    <row r="1103" spans="2:10">
      <c r="B1103">
        <v>120502020</v>
      </c>
      <c r="C1103" t="str">
        <f t="shared" si="53"/>
        <v>NCA - Investasi Jangka Panjang - Investasi Pada Asosiasi - PT Berkah Teknologi Semesta (BTS)</v>
      </c>
      <c r="E1103" s="744" t="s">
        <v>60</v>
      </c>
      <c r="F1103" t="s">
        <v>376</v>
      </c>
      <c r="G1103" t="s">
        <v>396</v>
      </c>
      <c r="I1103" t="s">
        <v>398</v>
      </c>
      <c r="J1103" t="s">
        <v>132</v>
      </c>
    </row>
    <row r="1104" spans="2:10">
      <c r="B1104">
        <v>120502021</v>
      </c>
      <c r="C1104" t="str">
        <f t="shared" si="53"/>
        <v>NCA - Investasi Jangka Panjang - Investasi Pada Asosiasi - PT Berkah Trijaya Indonesia (BTI)</v>
      </c>
      <c r="E1104" s="744" t="s">
        <v>60</v>
      </c>
      <c r="F1104" t="s">
        <v>376</v>
      </c>
      <c r="G1104" t="s">
        <v>396</v>
      </c>
      <c r="I1104" t="s">
        <v>398</v>
      </c>
      <c r="J1104" t="s">
        <v>133</v>
      </c>
    </row>
    <row r="1105" spans="2:10">
      <c r="B1105">
        <v>120502022</v>
      </c>
      <c r="C1105" t="str">
        <f t="shared" si="53"/>
        <v>NCA - Investasi Jangka Panjang - Investasi Pada Asosiasi - PT Bersama Omega Sejahtera (BOS)</v>
      </c>
      <c r="E1105" s="744" t="s">
        <v>60</v>
      </c>
      <c r="F1105" t="s">
        <v>376</v>
      </c>
      <c r="G1105" t="s">
        <v>396</v>
      </c>
      <c r="I1105" t="s">
        <v>398</v>
      </c>
      <c r="J1105" t="s">
        <v>134</v>
      </c>
    </row>
    <row r="1106" spans="2:10">
      <c r="B1106">
        <v>120502023</v>
      </c>
      <c r="C1106" t="str">
        <f t="shared" si="53"/>
        <v>NCA - Investasi Jangka Panjang - Investasi Pada Asosiasi - PT Bilik Sinergi Indonesia (BSI)</v>
      </c>
      <c r="E1106" s="744" t="s">
        <v>60</v>
      </c>
      <c r="F1106" t="s">
        <v>376</v>
      </c>
      <c r="G1106" t="s">
        <v>396</v>
      </c>
      <c r="I1106" t="s">
        <v>398</v>
      </c>
      <c r="J1106" t="s">
        <v>135</v>
      </c>
    </row>
    <row r="1107" spans="2:10">
      <c r="B1107">
        <v>120502024</v>
      </c>
      <c r="C1107" t="str">
        <f t="shared" si="53"/>
        <v>NCA - Investasi Jangka Panjang - Investasi Pada Asosiasi - PT Buana Agya Cipta (BAC)</v>
      </c>
      <c r="E1107" s="744" t="s">
        <v>60</v>
      </c>
      <c r="F1107" t="s">
        <v>376</v>
      </c>
      <c r="G1107" t="s">
        <v>396</v>
      </c>
      <c r="I1107" t="s">
        <v>398</v>
      </c>
      <c r="J1107" t="s">
        <v>136</v>
      </c>
    </row>
    <row r="1108" spans="2:10">
      <c r="B1108">
        <v>120502025</v>
      </c>
      <c r="C1108" t="str">
        <f t="shared" si="53"/>
        <v>NCA - Investasi Jangka Panjang - Investasi Pada Asosiasi - PT Cakra Ultima Sejahtera (CUS)</v>
      </c>
      <c r="E1108" s="744" t="s">
        <v>60</v>
      </c>
      <c r="F1108" t="s">
        <v>376</v>
      </c>
      <c r="G1108" t="s">
        <v>396</v>
      </c>
      <c r="I1108" t="s">
        <v>398</v>
      </c>
      <c r="J1108" t="s">
        <v>137</v>
      </c>
    </row>
    <row r="1109" spans="2:10">
      <c r="B1109">
        <v>120502026</v>
      </c>
      <c r="C1109" t="str">
        <f t="shared" si="53"/>
        <v>NCA - Investasi Jangka Panjang - Investasi Pada Asosiasi - PT Chat Bot Nusantara (CBN)</v>
      </c>
      <c r="E1109" s="744" t="s">
        <v>60</v>
      </c>
      <c r="F1109" t="s">
        <v>376</v>
      </c>
      <c r="G1109" t="s">
        <v>396</v>
      </c>
      <c r="I1109" t="s">
        <v>398</v>
      </c>
      <c r="J1109" t="s">
        <v>138</v>
      </c>
    </row>
    <row r="1110" spans="2:10">
      <c r="B1110">
        <v>120502027</v>
      </c>
      <c r="C1110" t="str">
        <f t="shared" si="53"/>
        <v>NCA - Investasi Jangka Panjang - Investasi Pada Asosiasi - PT Cyrus Solusi Indonesia (CSI)</v>
      </c>
      <c r="E1110" s="744" t="s">
        <v>60</v>
      </c>
      <c r="F1110" t="s">
        <v>376</v>
      </c>
      <c r="G1110" t="s">
        <v>396</v>
      </c>
      <c r="I1110" t="s">
        <v>398</v>
      </c>
      <c r="J1110" t="s">
        <v>139</v>
      </c>
    </row>
    <row r="1111" spans="2:10">
      <c r="B1111">
        <v>120502028</v>
      </c>
      <c r="C1111" t="str">
        <f t="shared" si="53"/>
        <v>NCA - Investasi Jangka Panjang - Investasi Pada Asosiasi - PT Dam Korporindo Digital (DKD)</v>
      </c>
      <c r="E1111" s="744" t="s">
        <v>60</v>
      </c>
      <c r="F1111" t="s">
        <v>376</v>
      </c>
      <c r="G1111" t="s">
        <v>396</v>
      </c>
      <c r="I1111" t="s">
        <v>398</v>
      </c>
      <c r="J1111" t="s">
        <v>140</v>
      </c>
    </row>
    <row r="1112" spans="2:10">
      <c r="B1112">
        <v>120502029</v>
      </c>
      <c r="C1112" t="str">
        <f t="shared" si="53"/>
        <v>NCA - Investasi Jangka Panjang - Investasi Pada Asosiasi - PT Dapur Kita Indonesia (DKI)</v>
      </c>
      <c r="E1112" s="744" t="s">
        <v>60</v>
      </c>
      <c r="F1112" t="s">
        <v>376</v>
      </c>
      <c r="G1112" t="s">
        <v>396</v>
      </c>
      <c r="I1112" t="s">
        <v>398</v>
      </c>
      <c r="J1112" t="s">
        <v>141</v>
      </c>
    </row>
    <row r="1113" spans="2:10">
      <c r="B1113">
        <v>120502030</v>
      </c>
      <c r="C1113" t="str">
        <f t="shared" si="53"/>
        <v>NCA - Investasi Jangka Panjang - Investasi Pada Asosiasi - PT Dapur Kloud Digital (DKD)</v>
      </c>
      <c r="E1113" s="744" t="s">
        <v>60</v>
      </c>
      <c r="F1113" t="s">
        <v>376</v>
      </c>
      <c r="G1113" t="s">
        <v>396</v>
      </c>
      <c r="I1113" t="s">
        <v>398</v>
      </c>
      <c r="J1113" t="s">
        <v>142</v>
      </c>
    </row>
    <row r="1114" spans="2:10">
      <c r="B1114">
        <v>120502031</v>
      </c>
      <c r="C1114" t="str">
        <f t="shared" si="53"/>
        <v>NCA - Investasi Jangka Panjang - Investasi Pada Asosiasi - PT Dekodr Solusi Digital Indonesia (DSDI)</v>
      </c>
      <c r="E1114" s="744" t="s">
        <v>60</v>
      </c>
      <c r="F1114" t="s">
        <v>376</v>
      </c>
      <c r="G1114" t="s">
        <v>396</v>
      </c>
      <c r="I1114" t="s">
        <v>398</v>
      </c>
      <c r="J1114" t="s">
        <v>143</v>
      </c>
    </row>
    <row r="1115" spans="2:10">
      <c r="B1115">
        <v>120502032</v>
      </c>
      <c r="C1115" t="str">
        <f t="shared" si="53"/>
        <v>NCA - Investasi Jangka Panjang - Investasi Pada Asosiasi - PT Digital Berkah Indonesia (DBI)</v>
      </c>
      <c r="E1115" s="744" t="s">
        <v>60</v>
      </c>
      <c r="F1115" t="s">
        <v>376</v>
      </c>
      <c r="G1115" t="s">
        <v>396</v>
      </c>
      <c r="I1115" t="s">
        <v>398</v>
      </c>
      <c r="J1115" t="s">
        <v>144</v>
      </c>
    </row>
    <row r="1116" spans="2:10">
      <c r="B1116">
        <v>120502033</v>
      </c>
      <c r="C1116" t="str">
        <f t="shared" si="53"/>
        <v>NCA - Investasi Jangka Panjang - Investasi Pada Asosiasi - PT Digital Consumer Engagement (DCE)</v>
      </c>
      <c r="E1116" s="744" t="s">
        <v>60</v>
      </c>
      <c r="F1116" t="s">
        <v>376</v>
      </c>
      <c r="G1116" t="s">
        <v>396</v>
      </c>
      <c r="I1116" t="s">
        <v>398</v>
      </c>
      <c r="J1116" t="s">
        <v>145</v>
      </c>
    </row>
    <row r="1117" spans="2:10">
      <c r="B1117">
        <v>120502034</v>
      </c>
      <c r="C1117" t="str">
        <f t="shared" si="53"/>
        <v>NCA - Investasi Jangka Panjang - Investasi Pada Asosiasi - PT Digital Maksima Karisma (DMK)</v>
      </c>
      <c r="E1117" s="744" t="s">
        <v>60</v>
      </c>
      <c r="F1117" t="s">
        <v>376</v>
      </c>
      <c r="G1117" t="s">
        <v>396</v>
      </c>
      <c r="I1117" t="s">
        <v>398</v>
      </c>
      <c r="J1117" t="s">
        <v>146</v>
      </c>
    </row>
    <row r="1118" spans="2:10">
      <c r="B1118">
        <v>120502035</v>
      </c>
      <c r="C1118" t="str">
        <f t="shared" si="53"/>
        <v>NCA - Investasi Jangka Panjang - Investasi Pada Asosiasi - PT Digital Maxima Indonesia (DMI)</v>
      </c>
      <c r="E1118" s="744" t="s">
        <v>60</v>
      </c>
      <c r="F1118" t="s">
        <v>376</v>
      </c>
      <c r="G1118" t="s">
        <v>396</v>
      </c>
      <c r="I1118" t="s">
        <v>398</v>
      </c>
      <c r="J1118" t="s">
        <v>147</v>
      </c>
    </row>
    <row r="1119" spans="2:10">
      <c r="B1119">
        <v>120502036</v>
      </c>
      <c r="C1119" t="str">
        <f t="shared" si="53"/>
        <v>NCA - Investasi Jangka Panjang - Investasi Pada Asosiasi - PT Digital Mediatama Maxima Tbk (DMMX)</v>
      </c>
      <c r="E1119" s="744" t="s">
        <v>60</v>
      </c>
      <c r="F1119" t="s">
        <v>376</v>
      </c>
      <c r="G1119" t="s">
        <v>396</v>
      </c>
      <c r="I1119" t="s">
        <v>398</v>
      </c>
      <c r="J1119" t="s">
        <v>148</v>
      </c>
    </row>
    <row r="1120" spans="2:10">
      <c r="B1120">
        <v>120502037</v>
      </c>
      <c r="C1120" t="str">
        <f t="shared" si="53"/>
        <v>NCA - Investasi Jangka Panjang - Investasi Pada Asosiasi - PT Disa Citra Digital (DCD)</v>
      </c>
      <c r="E1120" s="744" t="s">
        <v>60</v>
      </c>
      <c r="F1120" t="s">
        <v>376</v>
      </c>
      <c r="G1120" t="s">
        <v>396</v>
      </c>
      <c r="I1120" t="s">
        <v>398</v>
      </c>
      <c r="J1120" t="s">
        <v>149</v>
      </c>
    </row>
    <row r="1121" spans="2:10">
      <c r="B1121">
        <v>120502038</v>
      </c>
      <c r="C1121" t="str">
        <f t="shared" si="53"/>
        <v>NCA - Investasi Jangka Panjang - Investasi Pada Asosiasi - PT Disa Citra Mandiri (DCM)</v>
      </c>
      <c r="E1121" s="744" t="s">
        <v>60</v>
      </c>
      <c r="F1121" t="s">
        <v>376</v>
      </c>
      <c r="G1121" t="s">
        <v>396</v>
      </c>
      <c r="I1121" t="s">
        <v>398</v>
      </c>
      <c r="J1121" t="s">
        <v>150</v>
      </c>
    </row>
    <row r="1122" spans="2:10">
      <c r="B1122">
        <v>120502039</v>
      </c>
      <c r="C1122" t="str">
        <f t="shared" si="53"/>
        <v>NCA - Investasi Jangka Panjang - Investasi Pada Asosiasi - PT Distribusi Emitama Anugerah (DEA)</v>
      </c>
      <c r="E1122" s="744" t="s">
        <v>60</v>
      </c>
      <c r="F1122" t="s">
        <v>376</v>
      </c>
      <c r="G1122" t="s">
        <v>396</v>
      </c>
      <c r="I1122" t="s">
        <v>398</v>
      </c>
      <c r="J1122" t="s">
        <v>151</v>
      </c>
    </row>
    <row r="1123" spans="2:10">
      <c r="B1123">
        <v>120502040</v>
      </c>
      <c r="C1123" t="str">
        <f t="shared" si="53"/>
        <v>NCA - Investasi Jangka Panjang - Investasi Pada Asosiasi - PT Distribusi Voucher Nusantara Tbk (DIVA)</v>
      </c>
      <c r="E1123" s="744" t="s">
        <v>60</v>
      </c>
      <c r="F1123" t="s">
        <v>376</v>
      </c>
      <c r="G1123" t="s">
        <v>396</v>
      </c>
      <c r="I1123" t="s">
        <v>398</v>
      </c>
      <c r="J1123" t="s">
        <v>152</v>
      </c>
    </row>
    <row r="1124" spans="2:10">
      <c r="B1124">
        <v>120502041</v>
      </c>
      <c r="C1124" t="str">
        <f t="shared" si="53"/>
        <v>NCA - Investasi Jangka Panjang - Investasi Pada Asosiasi - PT Emirindo Dinamika Pratama (EDP)</v>
      </c>
      <c r="E1124" s="744" t="s">
        <v>60</v>
      </c>
      <c r="F1124" t="s">
        <v>376</v>
      </c>
      <c r="G1124" t="s">
        <v>396</v>
      </c>
      <c r="I1124" t="s">
        <v>398</v>
      </c>
      <c r="J1124" t="s">
        <v>153</v>
      </c>
    </row>
    <row r="1125" spans="2:10">
      <c r="B1125">
        <v>120502042</v>
      </c>
      <c r="C1125" t="str">
        <f t="shared" si="53"/>
        <v>NCA - Investasi Jangka Panjang - Investasi Pada Asosiasi - PT Emitama Wahana Mandiri (EWM)</v>
      </c>
      <c r="E1125" s="744" t="s">
        <v>60</v>
      </c>
      <c r="F1125" t="s">
        <v>376</v>
      </c>
      <c r="G1125" t="s">
        <v>396</v>
      </c>
      <c r="I1125" t="s">
        <v>398</v>
      </c>
      <c r="J1125" t="s">
        <v>154</v>
      </c>
    </row>
    <row r="1126" spans="2:10">
      <c r="B1126">
        <v>120502043</v>
      </c>
      <c r="C1126" t="str">
        <f t="shared" si="53"/>
        <v>NCA - Investasi Jangka Panjang - Investasi Pada Asosiasi - PT Foodia Indonesia Digital (FID)</v>
      </c>
      <c r="E1126" s="744" t="s">
        <v>60</v>
      </c>
      <c r="F1126" t="s">
        <v>376</v>
      </c>
      <c r="G1126" t="s">
        <v>396</v>
      </c>
      <c r="I1126" t="s">
        <v>398</v>
      </c>
      <c r="J1126" t="s">
        <v>155</v>
      </c>
    </row>
    <row r="1127" spans="2:10">
      <c r="B1127">
        <v>120502044</v>
      </c>
      <c r="C1127" t="str">
        <f t="shared" si="53"/>
        <v>NCA - Investasi Jangka Panjang - Investasi Pada Asosiasi - PT Gowes Teknologi Indonesia (GTI1)</v>
      </c>
      <c r="E1127" s="744" t="s">
        <v>60</v>
      </c>
      <c r="F1127" t="s">
        <v>376</v>
      </c>
      <c r="G1127" t="s">
        <v>396</v>
      </c>
      <c r="I1127" t="s">
        <v>398</v>
      </c>
      <c r="J1127" t="s">
        <v>156</v>
      </c>
    </row>
    <row r="1128" spans="2:10">
      <c r="B1128">
        <v>120502045</v>
      </c>
      <c r="C1128" t="str">
        <f t="shared" si="53"/>
        <v>NCA - Investasi Jangka Panjang - Investasi Pada Asosiasi - PT Gowithmi Teknologi Indonesia (GTI2)</v>
      </c>
      <c r="E1128" s="744" t="s">
        <v>60</v>
      </c>
      <c r="F1128" t="s">
        <v>376</v>
      </c>
      <c r="G1128" t="s">
        <v>396</v>
      </c>
      <c r="I1128" t="s">
        <v>398</v>
      </c>
      <c r="J1128" t="s">
        <v>157</v>
      </c>
    </row>
    <row r="1129" spans="2:10">
      <c r="B1129">
        <v>120502046</v>
      </c>
      <c r="C1129" t="str">
        <f t="shared" si="53"/>
        <v>NCA - Investasi Jangka Panjang - Investasi Pada Asosiasi - PT Green Sinergy Indonesia (GSI)</v>
      </c>
      <c r="E1129" s="744" t="s">
        <v>60</v>
      </c>
      <c r="F1129" t="s">
        <v>376</v>
      </c>
      <c r="G1129" t="s">
        <v>396</v>
      </c>
      <c r="I1129" t="s">
        <v>398</v>
      </c>
      <c r="J1129" t="s">
        <v>158</v>
      </c>
    </row>
    <row r="1130" spans="2:10">
      <c r="B1130">
        <v>120502047</v>
      </c>
      <c r="C1130" t="str">
        <f t="shared" si="53"/>
        <v>NCA - Investasi Jangka Panjang - Investasi Pada Asosiasi - PT Harapan Inti Selaras (HIS)</v>
      </c>
      <c r="E1130" s="744" t="s">
        <v>60</v>
      </c>
      <c r="F1130" t="s">
        <v>376</v>
      </c>
      <c r="G1130" t="s">
        <v>396</v>
      </c>
      <c r="I1130" t="s">
        <v>398</v>
      </c>
      <c r="J1130" t="s">
        <v>159</v>
      </c>
    </row>
    <row r="1131" spans="2:10">
      <c r="B1131">
        <v>120502048</v>
      </c>
      <c r="C1131" t="str">
        <f t="shared" si="53"/>
        <v>NCA - Investasi Jangka Panjang - Investasi Pada Asosiasi - PT Hikmat Sukses Sejahtera (HSS)</v>
      </c>
      <c r="E1131" s="744" t="s">
        <v>60</v>
      </c>
      <c r="F1131" t="s">
        <v>376</v>
      </c>
      <c r="G1131" t="s">
        <v>396</v>
      </c>
      <c r="I1131" t="s">
        <v>398</v>
      </c>
      <c r="J1131" t="s">
        <v>160</v>
      </c>
    </row>
    <row r="1132" spans="2:10">
      <c r="B1132">
        <v>120502049</v>
      </c>
      <c r="C1132" t="str">
        <f t="shared" si="53"/>
        <v>NCA - Investasi Jangka Panjang - Investasi Pada Asosiasi - PT Inova Duapuluh Duapuluh</v>
      </c>
      <c r="E1132" s="744" t="s">
        <v>60</v>
      </c>
      <c r="F1132" t="s">
        <v>376</v>
      </c>
      <c r="G1132" t="s">
        <v>396</v>
      </c>
      <c r="I1132" t="s">
        <v>398</v>
      </c>
      <c r="J1132" t="s">
        <v>161</v>
      </c>
    </row>
    <row r="1133" spans="2:10">
      <c r="B1133">
        <v>120502050</v>
      </c>
      <c r="C1133" t="str">
        <f t="shared" si="53"/>
        <v>NCA - Investasi Jangka Panjang - Investasi Pada Asosiasi - PT Inspira Citra Asia (ICA)</v>
      </c>
      <c r="E1133" s="744" t="s">
        <v>60</v>
      </c>
      <c r="F1133" t="s">
        <v>376</v>
      </c>
      <c r="G1133" t="s">
        <v>396</v>
      </c>
      <c r="I1133" t="s">
        <v>398</v>
      </c>
      <c r="J1133" t="s">
        <v>162</v>
      </c>
    </row>
    <row r="1134" spans="2:10">
      <c r="B1134">
        <v>120502051</v>
      </c>
      <c r="C1134" t="str">
        <f t="shared" si="53"/>
        <v>NCA - Investasi Jangka Panjang - Investasi Pada Asosiasi - PT Internet Omega Teknologi (IOT)</v>
      </c>
      <c r="E1134" s="744" t="s">
        <v>60</v>
      </c>
      <c r="F1134" t="s">
        <v>376</v>
      </c>
      <c r="G1134" t="s">
        <v>396</v>
      </c>
      <c r="I1134" t="s">
        <v>398</v>
      </c>
      <c r="J1134" t="s">
        <v>163</v>
      </c>
    </row>
    <row r="1135" spans="2:10">
      <c r="B1135">
        <v>120502052</v>
      </c>
      <c r="C1135" t="str">
        <f t="shared" si="53"/>
        <v>NCA - Investasi Jangka Panjang - Investasi Pada Asosiasi - PT Jedidiah Inti Anugerah (JIA)</v>
      </c>
      <c r="E1135" s="744" t="s">
        <v>60</v>
      </c>
      <c r="F1135" t="s">
        <v>376</v>
      </c>
      <c r="G1135" t="s">
        <v>396</v>
      </c>
      <c r="I1135" t="s">
        <v>398</v>
      </c>
      <c r="J1135" t="s">
        <v>164</v>
      </c>
    </row>
    <row r="1136" spans="2:10">
      <c r="B1136">
        <v>120502053</v>
      </c>
      <c r="C1136" t="str">
        <f t="shared" si="53"/>
        <v>NCA - Investasi Jangka Panjang - Investasi Pada Asosiasi - PT Jubileum Musisi Indonesia (JMI)</v>
      </c>
      <c r="E1136" s="744" t="s">
        <v>60</v>
      </c>
      <c r="F1136" t="s">
        <v>376</v>
      </c>
      <c r="G1136" t="s">
        <v>396</v>
      </c>
      <c r="I1136" t="s">
        <v>398</v>
      </c>
      <c r="J1136" t="s">
        <v>165</v>
      </c>
    </row>
    <row r="1137" spans="2:10">
      <c r="B1137">
        <v>120502054</v>
      </c>
      <c r="C1137" t="str">
        <f t="shared" si="53"/>
        <v>NCA - Investasi Jangka Panjang - Investasi Pada Asosiasi - PT Jurnal Digital Indonesia (JDI)</v>
      </c>
      <c r="E1137" s="744" t="s">
        <v>60</v>
      </c>
      <c r="F1137" t="s">
        <v>376</v>
      </c>
      <c r="G1137" t="s">
        <v>396</v>
      </c>
      <c r="I1137" t="s">
        <v>398</v>
      </c>
      <c r="J1137" t="s">
        <v>166</v>
      </c>
    </row>
    <row r="1138" spans="2:10">
      <c r="B1138">
        <v>120502055</v>
      </c>
      <c r="C1138" t="str">
        <f t="shared" si="53"/>
        <v>NCA - Investasi Jangka Panjang - Investasi Pada Asosiasi - PT Kasih Anugerah Kharisma (KAK)</v>
      </c>
      <c r="E1138" s="744" t="s">
        <v>60</v>
      </c>
      <c r="F1138" t="s">
        <v>376</v>
      </c>
      <c r="G1138" t="s">
        <v>396</v>
      </c>
      <c r="I1138" t="s">
        <v>398</v>
      </c>
      <c r="J1138" t="s">
        <v>167</v>
      </c>
    </row>
    <row r="1139" spans="2:10">
      <c r="B1139">
        <v>120502056</v>
      </c>
      <c r="C1139" t="str">
        <f t="shared" si="53"/>
        <v>NCA - Investasi Jangka Panjang - Investasi Pada Asosiasi - PT Kavita Dana Asia (KDA)</v>
      </c>
      <c r="E1139" s="744" t="s">
        <v>60</v>
      </c>
      <c r="F1139" t="s">
        <v>376</v>
      </c>
      <c r="G1139" t="s">
        <v>396</v>
      </c>
      <c r="I1139" t="s">
        <v>398</v>
      </c>
      <c r="J1139" t="s">
        <v>168</v>
      </c>
    </row>
    <row r="1140" spans="2:10">
      <c r="B1140">
        <v>120502057</v>
      </c>
      <c r="C1140" t="str">
        <f t="shared" si="53"/>
        <v>NCA - Investasi Jangka Panjang - Investasi Pada Asosiasi - PT Kejora Digital Investama (KDI)</v>
      </c>
      <c r="E1140" s="744" t="s">
        <v>60</v>
      </c>
      <c r="F1140" t="s">
        <v>376</v>
      </c>
      <c r="G1140" t="s">
        <v>396</v>
      </c>
      <c r="I1140" t="s">
        <v>398</v>
      </c>
      <c r="J1140" t="s">
        <v>169</v>
      </c>
    </row>
    <row r="1141" spans="2:10">
      <c r="B1141">
        <v>120502058</v>
      </c>
      <c r="C1141" t="str">
        <f t="shared" si="53"/>
        <v>NCA - Investasi Jangka Panjang - Investasi Pada Asosiasi - PT Krenpay Digital Indonesia (KDI)</v>
      </c>
      <c r="E1141" s="744" t="s">
        <v>60</v>
      </c>
      <c r="F1141" t="s">
        <v>376</v>
      </c>
      <c r="G1141" t="s">
        <v>396</v>
      </c>
      <c r="I1141" t="s">
        <v>398</v>
      </c>
      <c r="J1141" t="s">
        <v>170</v>
      </c>
    </row>
    <row r="1142" spans="2:10">
      <c r="B1142">
        <v>120502059</v>
      </c>
      <c r="C1142" t="str">
        <f t="shared" si="53"/>
        <v>NCA - Investasi Jangka Panjang - Investasi Pada Asosiasi - PT Kubox Teknologi Indonesia (KTI)</v>
      </c>
      <c r="E1142" s="744" t="s">
        <v>60</v>
      </c>
      <c r="F1142" t="s">
        <v>376</v>
      </c>
      <c r="G1142" t="s">
        <v>396</v>
      </c>
      <c r="I1142" t="s">
        <v>398</v>
      </c>
      <c r="J1142" t="s">
        <v>171</v>
      </c>
    </row>
    <row r="1143" spans="2:10">
      <c r="B1143">
        <v>120502060</v>
      </c>
      <c r="C1143" t="str">
        <f t="shared" si="53"/>
        <v>NCA - Investasi Jangka Panjang - Investasi Pada Asosiasi - PT Kuwais Berkah Indonesia (KBI)</v>
      </c>
      <c r="E1143" s="744" t="s">
        <v>60</v>
      </c>
      <c r="F1143" t="s">
        <v>376</v>
      </c>
      <c r="G1143" t="s">
        <v>396</v>
      </c>
      <c r="I1143" t="s">
        <v>398</v>
      </c>
      <c r="J1143" t="s">
        <v>172</v>
      </c>
    </row>
    <row r="1144" spans="2:10">
      <c r="B1144">
        <v>120502061</v>
      </c>
      <c r="C1144" t="str">
        <f t="shared" si="53"/>
        <v>NCA - Investasi Jangka Panjang - Investasi Pada Asosiasi - PT Kwartet Boga Anugerah (KBA)</v>
      </c>
      <c r="E1144" s="744" t="s">
        <v>60</v>
      </c>
      <c r="F1144" t="s">
        <v>376</v>
      </c>
      <c r="G1144" t="s">
        <v>396</v>
      </c>
      <c r="I1144" t="s">
        <v>398</v>
      </c>
      <c r="J1144" t="s">
        <v>173</v>
      </c>
    </row>
    <row r="1145" spans="2:10">
      <c r="B1145">
        <v>120502062</v>
      </c>
      <c r="C1145" t="str">
        <f t="shared" si="53"/>
        <v>NCA - Investasi Jangka Panjang - Investasi Pada Asosiasi - PT Lautan Inovasi Teknologi (LIT)</v>
      </c>
      <c r="E1145" s="744" t="s">
        <v>60</v>
      </c>
      <c r="F1145" t="s">
        <v>376</v>
      </c>
      <c r="G1145" t="s">
        <v>396</v>
      </c>
      <c r="I1145" t="s">
        <v>398</v>
      </c>
      <c r="J1145" t="s">
        <v>174</v>
      </c>
    </row>
    <row r="1146" spans="2:10">
      <c r="B1146">
        <v>120502063</v>
      </c>
      <c r="C1146" t="str">
        <f t="shared" si="53"/>
        <v>NCA - Investasi Jangka Panjang - Investasi Pada Asosiasi - PT Lentera Ekosistem Digital (LED)</v>
      </c>
      <c r="E1146" s="744" t="s">
        <v>60</v>
      </c>
      <c r="F1146" t="s">
        <v>376</v>
      </c>
      <c r="G1146" t="s">
        <v>396</v>
      </c>
      <c r="I1146" t="s">
        <v>398</v>
      </c>
      <c r="J1146" t="s">
        <v>175</v>
      </c>
    </row>
    <row r="1147" spans="2:10">
      <c r="B1147">
        <v>120502064</v>
      </c>
      <c r="C1147" t="str">
        <f t="shared" si="53"/>
        <v>NCA - Investasi Jangka Panjang - Investasi Pada Asosiasi - PT Logitek Digital Nusantara (LDN/DTN)</v>
      </c>
      <c r="E1147" s="744" t="s">
        <v>60</v>
      </c>
      <c r="F1147" t="s">
        <v>376</v>
      </c>
      <c r="G1147" t="s">
        <v>396</v>
      </c>
      <c r="I1147" t="s">
        <v>398</v>
      </c>
      <c r="J1147" t="s">
        <v>176</v>
      </c>
    </row>
    <row r="1148" spans="2:10">
      <c r="B1148">
        <v>120502065</v>
      </c>
      <c r="C1148" t="str">
        <f t="shared" ref="C1148:C1211" si="54">CONCATENATE(F1148,E1148,G1148,E1148,I1148,E1148,J1148)</f>
        <v>NCA - Investasi Jangka Panjang - Investasi Pada Asosiasi - PT M Cash Integrasi Tbk (MCAS)</v>
      </c>
      <c r="E1148" s="744" t="s">
        <v>60</v>
      </c>
      <c r="F1148" t="s">
        <v>376</v>
      </c>
      <c r="G1148" t="s">
        <v>396</v>
      </c>
      <c r="I1148" t="s">
        <v>398</v>
      </c>
      <c r="J1148" t="s">
        <v>177</v>
      </c>
    </row>
    <row r="1149" spans="2:10">
      <c r="B1149">
        <v>120502066</v>
      </c>
      <c r="C1149" t="str">
        <f t="shared" si="54"/>
        <v>NCA - Investasi Jangka Panjang - Investasi Pada Asosiasi - PT Digital Maksima Karunia</v>
      </c>
      <c r="E1149" s="744" t="s">
        <v>60</v>
      </c>
      <c r="F1149" t="s">
        <v>376</v>
      </c>
      <c r="G1149" t="s">
        <v>396</v>
      </c>
      <c r="I1149" t="s">
        <v>398</v>
      </c>
      <c r="J1149" t="s">
        <v>178</v>
      </c>
    </row>
    <row r="1150" spans="2:10">
      <c r="B1150">
        <v>120502067</v>
      </c>
      <c r="C1150" t="str">
        <f t="shared" si="54"/>
        <v>NCA - Investasi Jangka Panjang - Investasi Pada Asosiasi - PT M Cash Ritel Indonesia (MRI)</v>
      </c>
      <c r="E1150" s="744" t="s">
        <v>60</v>
      </c>
      <c r="F1150" t="s">
        <v>376</v>
      </c>
      <c r="G1150" t="s">
        <v>396</v>
      </c>
      <c r="I1150" t="s">
        <v>398</v>
      </c>
      <c r="J1150" t="s">
        <v>179</v>
      </c>
    </row>
    <row r="1151" spans="2:10">
      <c r="B1151">
        <v>120502068</v>
      </c>
      <c r="C1151" t="str">
        <f t="shared" si="54"/>
        <v>NCA - Investasi Jangka Panjang - Investasi Pada Asosiasi - PT M Cash Telefast Indonesia (MTI)</v>
      </c>
      <c r="E1151" s="744" t="s">
        <v>60</v>
      </c>
      <c r="F1151" t="s">
        <v>376</v>
      </c>
      <c r="G1151" t="s">
        <v>396</v>
      </c>
      <c r="I1151" t="s">
        <v>398</v>
      </c>
      <c r="J1151" t="s">
        <v>180</v>
      </c>
    </row>
    <row r="1152" spans="2:10">
      <c r="B1152">
        <v>120502069</v>
      </c>
      <c r="C1152" t="str">
        <f t="shared" si="54"/>
        <v>NCA - Investasi Jangka Panjang - Investasi Pada Asosiasi - PT Matra Sinema Asia (MSA)</v>
      </c>
      <c r="E1152" s="744" t="s">
        <v>60</v>
      </c>
      <c r="F1152" t="s">
        <v>376</v>
      </c>
      <c r="G1152" t="s">
        <v>396</v>
      </c>
      <c r="I1152" t="s">
        <v>398</v>
      </c>
      <c r="J1152" t="s">
        <v>181</v>
      </c>
    </row>
    <row r="1153" spans="2:10">
      <c r="B1153">
        <v>120502070</v>
      </c>
      <c r="C1153" t="str">
        <f t="shared" si="54"/>
        <v>NCA - Investasi Jangka Panjang - Investasi Pada Asosiasi - PT MCash Untuk Indonesia (MUI)</v>
      </c>
      <c r="E1153" s="744" t="s">
        <v>60</v>
      </c>
      <c r="F1153" t="s">
        <v>376</v>
      </c>
      <c r="G1153" t="s">
        <v>396</v>
      </c>
      <c r="I1153" t="s">
        <v>398</v>
      </c>
      <c r="J1153" t="s">
        <v>182</v>
      </c>
    </row>
    <row r="1154" spans="2:10">
      <c r="B1154">
        <v>120502071</v>
      </c>
      <c r="C1154" t="str">
        <f t="shared" si="54"/>
        <v>NCA - Investasi Jangka Panjang - Investasi Pada Asosiasi - PT Media Karya Nusantara (MKN2)</v>
      </c>
      <c r="E1154" s="744" t="s">
        <v>60</v>
      </c>
      <c r="F1154" t="s">
        <v>376</v>
      </c>
      <c r="G1154" t="s">
        <v>396</v>
      </c>
      <c r="I1154" t="s">
        <v>398</v>
      </c>
      <c r="J1154" t="s">
        <v>183</v>
      </c>
    </row>
    <row r="1155" spans="2:10">
      <c r="B1155">
        <v>120502072</v>
      </c>
      <c r="C1155" t="str">
        <f t="shared" si="54"/>
        <v>NCA - Investasi Jangka Panjang - Investasi Pada Asosiasi - PT Meisys Technology</v>
      </c>
      <c r="E1155" s="744" t="s">
        <v>60</v>
      </c>
      <c r="F1155" t="s">
        <v>376</v>
      </c>
      <c r="G1155" t="s">
        <v>396</v>
      </c>
      <c r="I1155" t="s">
        <v>398</v>
      </c>
      <c r="J1155" t="s">
        <v>184</v>
      </c>
    </row>
    <row r="1156" spans="2:10">
      <c r="B1156">
        <v>120502073</v>
      </c>
      <c r="C1156" t="str">
        <f t="shared" si="54"/>
        <v>NCA - Investasi Jangka Panjang - Investasi Pada Asosiasi - PT Mitra Anugerah Setia Kawan (MASK)</v>
      </c>
      <c r="E1156" s="744" t="s">
        <v>60</v>
      </c>
      <c r="F1156" t="s">
        <v>376</v>
      </c>
      <c r="G1156" t="s">
        <v>396</v>
      </c>
      <c r="I1156" t="s">
        <v>398</v>
      </c>
      <c r="J1156" t="s">
        <v>185</v>
      </c>
    </row>
    <row r="1157" spans="2:10">
      <c r="B1157">
        <v>120502074</v>
      </c>
      <c r="C1157" t="str">
        <f t="shared" si="54"/>
        <v>NCA - Investasi Jangka Panjang - Investasi Pada Asosiasi - PT Mitra Artha Teknologi (MAT)</v>
      </c>
      <c r="E1157" s="744" t="s">
        <v>60</v>
      </c>
      <c r="F1157" t="s">
        <v>376</v>
      </c>
      <c r="G1157" t="s">
        <v>396</v>
      </c>
      <c r="I1157" t="s">
        <v>398</v>
      </c>
      <c r="J1157" t="s">
        <v>186</v>
      </c>
    </row>
    <row r="1158" spans="2:10">
      <c r="B1158">
        <v>120502075</v>
      </c>
      <c r="C1158" t="str">
        <f t="shared" si="54"/>
        <v>NCA - Investasi Jangka Panjang - Investasi Pada Asosiasi - PT Mitra Cipta Teknologi (MCT)</v>
      </c>
      <c r="E1158" s="744" t="s">
        <v>60</v>
      </c>
      <c r="F1158" t="s">
        <v>376</v>
      </c>
      <c r="G1158" t="s">
        <v>396</v>
      </c>
      <c r="I1158" t="s">
        <v>398</v>
      </c>
      <c r="J1158" t="s">
        <v>187</v>
      </c>
    </row>
    <row r="1159" spans="2:10">
      <c r="B1159">
        <v>120502076</v>
      </c>
      <c r="C1159" t="str">
        <f t="shared" si="54"/>
        <v>NCA - Investasi Jangka Panjang - Investasi Pada Asosiasi - PT Mitra Citra Anugerah (MCA)</v>
      </c>
      <c r="E1159" s="744" t="s">
        <v>60</v>
      </c>
      <c r="F1159" t="s">
        <v>376</v>
      </c>
      <c r="G1159" t="s">
        <v>396</v>
      </c>
      <c r="I1159" t="s">
        <v>398</v>
      </c>
      <c r="J1159" t="s">
        <v>188</v>
      </c>
    </row>
    <row r="1160" spans="2:10">
      <c r="B1160">
        <v>120502077</v>
      </c>
      <c r="C1160" t="str">
        <f t="shared" si="54"/>
        <v>NCA - Investasi Jangka Panjang - Investasi Pada Asosiasi - PT Mitra Karunia Nusantara (MKN)</v>
      </c>
      <c r="E1160" s="744" t="s">
        <v>60</v>
      </c>
      <c r="F1160" t="s">
        <v>376</v>
      </c>
      <c r="G1160" t="s">
        <v>396</v>
      </c>
      <c r="I1160" t="s">
        <v>398</v>
      </c>
      <c r="J1160" t="s">
        <v>189</v>
      </c>
    </row>
    <row r="1161" spans="2:10">
      <c r="B1161">
        <v>120502078</v>
      </c>
      <c r="C1161" t="str">
        <f t="shared" si="54"/>
        <v>NCA - Investasi Jangka Panjang - Investasi Pada Asosiasi - PT Mitra Kharisma Nusantara (MKN3)</v>
      </c>
      <c r="E1161" s="744" t="s">
        <v>60</v>
      </c>
      <c r="F1161" t="s">
        <v>376</v>
      </c>
      <c r="G1161" t="s">
        <v>396</v>
      </c>
      <c r="I1161" t="s">
        <v>398</v>
      </c>
      <c r="J1161" t="s">
        <v>190</v>
      </c>
    </row>
    <row r="1162" spans="2:10">
      <c r="B1162">
        <v>120502079</v>
      </c>
      <c r="C1162" t="str">
        <f t="shared" si="54"/>
        <v>NCA - Investasi Jangka Panjang - Investasi Pada Asosiasi - PT Mitra Proteksi Mandiri (MPM)</v>
      </c>
      <c r="E1162" s="744" t="s">
        <v>60</v>
      </c>
      <c r="F1162" t="s">
        <v>376</v>
      </c>
      <c r="G1162" t="s">
        <v>396</v>
      </c>
      <c r="I1162" t="s">
        <v>398</v>
      </c>
      <c r="J1162" t="s">
        <v>191</v>
      </c>
    </row>
    <row r="1163" spans="2:10">
      <c r="B1163">
        <v>120502080</v>
      </c>
      <c r="C1163" t="str">
        <f t="shared" si="54"/>
        <v>NCA - Investasi Jangka Panjang - Investasi Pada Asosiasi - PT Mitra Wicaksana Hopindo (MWH)</v>
      </c>
      <c r="E1163" s="744" t="s">
        <v>60</v>
      </c>
      <c r="F1163" t="s">
        <v>376</v>
      </c>
      <c r="G1163" t="s">
        <v>396</v>
      </c>
      <c r="I1163" t="s">
        <v>398</v>
      </c>
      <c r="J1163" t="s">
        <v>192</v>
      </c>
    </row>
    <row r="1164" spans="2:10">
      <c r="B1164">
        <v>120502081</v>
      </c>
      <c r="C1164" t="str">
        <f t="shared" si="54"/>
        <v>NCA - Investasi Jangka Panjang - Investasi Pada Asosiasi - PT MKopi Digital Indonesia (MKDI)</v>
      </c>
      <c r="E1164" s="744" t="s">
        <v>60</v>
      </c>
      <c r="F1164" t="s">
        <v>376</v>
      </c>
      <c r="G1164" t="s">
        <v>396</v>
      </c>
      <c r="I1164" t="s">
        <v>398</v>
      </c>
      <c r="J1164" t="s">
        <v>193</v>
      </c>
    </row>
    <row r="1165" spans="2:10">
      <c r="B1165">
        <v>120502082</v>
      </c>
      <c r="C1165" t="str">
        <f t="shared" si="54"/>
        <v>NCA - Investasi Jangka Panjang - Investasi Pada Asosiasi - PT Monetix Digital Indonesia (MDI)</v>
      </c>
      <c r="E1165" s="744" t="s">
        <v>60</v>
      </c>
      <c r="F1165" t="s">
        <v>376</v>
      </c>
      <c r="G1165" t="s">
        <v>396</v>
      </c>
      <c r="I1165" t="s">
        <v>398</v>
      </c>
      <c r="J1165" t="s">
        <v>194</v>
      </c>
    </row>
    <row r="1166" spans="2:10">
      <c r="B1166">
        <v>120502083</v>
      </c>
      <c r="C1166" t="str">
        <f t="shared" si="54"/>
        <v>NCA - Investasi Jangka Panjang - Investasi Pada Asosiasi - PT Muldidaya Dinamika (MDD)</v>
      </c>
      <c r="E1166" s="744" t="s">
        <v>60</v>
      </c>
      <c r="F1166" t="s">
        <v>376</v>
      </c>
      <c r="G1166" t="s">
        <v>396</v>
      </c>
      <c r="I1166" t="s">
        <v>398</v>
      </c>
      <c r="J1166" t="s">
        <v>195</v>
      </c>
    </row>
    <row r="1167" spans="2:10">
      <c r="B1167">
        <v>120502084</v>
      </c>
      <c r="C1167" t="str">
        <f t="shared" si="54"/>
        <v>NCA - Investasi Jangka Panjang - Investasi Pada Asosiasi - PT Natrindo Fajar Cemerlang (NFC)</v>
      </c>
      <c r="E1167" s="744" t="s">
        <v>60</v>
      </c>
      <c r="F1167" t="s">
        <v>376</v>
      </c>
      <c r="G1167" t="s">
        <v>396</v>
      </c>
      <c r="I1167" t="s">
        <v>398</v>
      </c>
      <c r="J1167" t="s">
        <v>196</v>
      </c>
    </row>
    <row r="1168" spans="2:10">
      <c r="B1168">
        <v>120502085</v>
      </c>
      <c r="C1168" t="str">
        <f t="shared" si="54"/>
        <v>NCA - Investasi Jangka Panjang - Investasi Pada Asosiasi - PT NFC Indonesia Tbk (NFCX)</v>
      </c>
      <c r="E1168" s="744" t="s">
        <v>60</v>
      </c>
      <c r="F1168" t="s">
        <v>376</v>
      </c>
      <c r="G1168" t="s">
        <v>396</v>
      </c>
      <c r="I1168" t="s">
        <v>398</v>
      </c>
      <c r="J1168" t="s">
        <v>197</v>
      </c>
    </row>
    <row r="1169" spans="2:10">
      <c r="B1169">
        <v>120502086</v>
      </c>
      <c r="C1169" t="str">
        <f t="shared" si="54"/>
        <v>NCA - Investasi Jangka Panjang - Investasi Pada Asosiasi - PT NFCX Media Teknologi (NMT)</v>
      </c>
      <c r="E1169" s="744" t="s">
        <v>60</v>
      </c>
      <c r="F1169" t="s">
        <v>376</v>
      </c>
      <c r="G1169" t="s">
        <v>396</v>
      </c>
      <c r="I1169" t="s">
        <v>398</v>
      </c>
      <c r="J1169" t="s">
        <v>198</v>
      </c>
    </row>
    <row r="1170" spans="2:10">
      <c r="B1170">
        <v>120502087</v>
      </c>
      <c r="C1170" t="str">
        <f t="shared" si="54"/>
        <v>NCA - Investasi Jangka Panjang - Investasi Pada Asosiasi - PT Nusantara Inti Karunia (NIK)</v>
      </c>
      <c r="E1170" s="744" t="s">
        <v>60</v>
      </c>
      <c r="F1170" t="s">
        <v>376</v>
      </c>
      <c r="G1170" t="s">
        <v>396</v>
      </c>
      <c r="I1170" t="s">
        <v>398</v>
      </c>
      <c r="J1170" t="s">
        <v>199</v>
      </c>
    </row>
    <row r="1171" spans="2:10">
      <c r="B1171">
        <v>120502088</v>
      </c>
      <c r="C1171" t="str">
        <f t="shared" si="54"/>
        <v>NCA - Investasi Jangka Panjang - Investasi Pada Asosiasi - PT Nusantara Semesta Mandiri (NSM)</v>
      </c>
      <c r="E1171" s="744" t="s">
        <v>60</v>
      </c>
      <c r="F1171" t="s">
        <v>376</v>
      </c>
      <c r="G1171" t="s">
        <v>396</v>
      </c>
      <c r="I1171" t="s">
        <v>398</v>
      </c>
      <c r="J1171" t="s">
        <v>200</v>
      </c>
    </row>
    <row r="1172" spans="2:10">
      <c r="B1172">
        <v>120502089</v>
      </c>
      <c r="C1172" t="str">
        <f t="shared" si="54"/>
        <v>NCA - Investasi Jangka Panjang - Investasi Pada Asosiasi - PT Nusantara Xchange Indonesia (NXI)</v>
      </c>
      <c r="E1172" s="744" t="s">
        <v>60</v>
      </c>
      <c r="F1172" t="s">
        <v>376</v>
      </c>
      <c r="G1172" t="s">
        <v>396</v>
      </c>
      <c r="I1172" t="s">
        <v>398</v>
      </c>
      <c r="J1172" t="s">
        <v>201</v>
      </c>
    </row>
    <row r="1173" spans="2:10">
      <c r="B1173">
        <v>120502090</v>
      </c>
      <c r="C1173" t="str">
        <f t="shared" si="54"/>
        <v>NCA - Investasi Jangka Panjang - Investasi Pada Asosiasi - PT Omega Kreasi Bersama (OKB)</v>
      </c>
      <c r="E1173" s="744" t="s">
        <v>60</v>
      </c>
      <c r="F1173" t="s">
        <v>376</v>
      </c>
      <c r="G1173" t="s">
        <v>396</v>
      </c>
      <c r="I1173" t="s">
        <v>398</v>
      </c>
      <c r="J1173" t="s">
        <v>202</v>
      </c>
    </row>
    <row r="1174" spans="2:10">
      <c r="B1174">
        <v>120502091</v>
      </c>
      <c r="C1174" t="str">
        <f t="shared" si="54"/>
        <v>NCA - Investasi Jangka Panjang - Investasi Pada Asosiasi - PT Oona Media Indonesia (OMI)</v>
      </c>
      <c r="E1174" s="744" t="s">
        <v>60</v>
      </c>
      <c r="F1174" t="s">
        <v>376</v>
      </c>
      <c r="G1174" t="s">
        <v>396</v>
      </c>
      <c r="I1174" t="s">
        <v>398</v>
      </c>
      <c r="J1174" t="s">
        <v>203</v>
      </c>
    </row>
    <row r="1175" spans="2:10">
      <c r="B1175">
        <v>120502092</v>
      </c>
      <c r="C1175" t="str">
        <f t="shared" si="54"/>
        <v>NCA - Investasi Jangka Panjang - Investasi Pada Asosiasi - PT Qerja Manfaat Bangsa (QMB)</v>
      </c>
      <c r="E1175" s="744" t="s">
        <v>60</v>
      </c>
      <c r="F1175" t="s">
        <v>376</v>
      </c>
      <c r="G1175" t="s">
        <v>396</v>
      </c>
      <c r="I1175" t="s">
        <v>398</v>
      </c>
      <c r="J1175" t="s">
        <v>204</v>
      </c>
    </row>
    <row r="1176" spans="2:10">
      <c r="B1176">
        <v>120502093</v>
      </c>
      <c r="C1176" t="str">
        <f t="shared" si="54"/>
        <v>NCA - Investasi Jangka Panjang - Investasi Pada Asosiasi - PT Rahmat Inti Kreasi (RIK)</v>
      </c>
      <c r="E1176" s="744" t="s">
        <v>60</v>
      </c>
      <c r="F1176" t="s">
        <v>376</v>
      </c>
      <c r="G1176" t="s">
        <v>396</v>
      </c>
      <c r="I1176" t="s">
        <v>398</v>
      </c>
      <c r="J1176" t="s">
        <v>205</v>
      </c>
    </row>
    <row r="1177" spans="2:10">
      <c r="B1177">
        <v>120502094</v>
      </c>
      <c r="C1177" t="str">
        <f t="shared" si="54"/>
        <v>NCA - Investasi Jangka Panjang - Investasi Pada Asosiasi - PT Red Bean Sukses Indonesia (RBSI)</v>
      </c>
      <c r="E1177" s="744" t="s">
        <v>60</v>
      </c>
      <c r="F1177" t="s">
        <v>376</v>
      </c>
      <c r="G1177" t="s">
        <v>396</v>
      </c>
      <c r="I1177" t="s">
        <v>398</v>
      </c>
      <c r="J1177" t="s">
        <v>206</v>
      </c>
    </row>
    <row r="1178" spans="2:10">
      <c r="B1178">
        <v>120502095</v>
      </c>
      <c r="C1178" t="str">
        <f t="shared" si="54"/>
        <v>NCA - Investasi Jangka Panjang - Investasi Pada Asosiasi - PT Riset Kecerdasan Buatan (RKB)</v>
      </c>
      <c r="E1178" s="744" t="s">
        <v>60</v>
      </c>
      <c r="F1178" t="s">
        <v>376</v>
      </c>
      <c r="G1178" t="s">
        <v>396</v>
      </c>
      <c r="I1178" t="s">
        <v>398</v>
      </c>
      <c r="J1178" t="s">
        <v>207</v>
      </c>
    </row>
    <row r="1179" spans="2:10">
      <c r="B1179">
        <v>120502096</v>
      </c>
      <c r="C1179" t="str">
        <f t="shared" si="54"/>
        <v>NCA - Investasi Jangka Panjang - Investasi Pada Asosiasi - PT Ritel Cerdas Indonesia (RCI)</v>
      </c>
      <c r="E1179" s="744" t="s">
        <v>60</v>
      </c>
      <c r="F1179" t="s">
        <v>376</v>
      </c>
      <c r="G1179" t="s">
        <v>396</v>
      </c>
      <c r="I1179" t="s">
        <v>398</v>
      </c>
      <c r="J1179" t="s">
        <v>208</v>
      </c>
    </row>
    <row r="1180" spans="2:10">
      <c r="B1180">
        <v>120502097</v>
      </c>
      <c r="C1180" t="str">
        <f t="shared" si="54"/>
        <v>NCA - Investasi Jangka Panjang - Investasi Pada Asosiasi - PT Sahabat Abadi Tunas Indonesia (SATI)</v>
      </c>
      <c r="E1180" s="744" t="s">
        <v>60</v>
      </c>
      <c r="F1180" t="s">
        <v>376</v>
      </c>
      <c r="G1180" t="s">
        <v>396</v>
      </c>
      <c r="I1180" t="s">
        <v>398</v>
      </c>
      <c r="J1180" t="s">
        <v>209</v>
      </c>
    </row>
    <row r="1181" spans="2:10">
      <c r="B1181">
        <v>120502098</v>
      </c>
      <c r="C1181" t="str">
        <f t="shared" si="54"/>
        <v>NCA - Investasi Jangka Panjang - Investasi Pada Asosiasi - PT Sarana Rahmat Lestari (SRL)</v>
      </c>
      <c r="E1181" s="744" t="s">
        <v>60</v>
      </c>
      <c r="F1181" t="s">
        <v>376</v>
      </c>
      <c r="G1181" t="s">
        <v>396</v>
      </c>
      <c r="I1181" t="s">
        <v>398</v>
      </c>
      <c r="J1181" t="s">
        <v>210</v>
      </c>
    </row>
    <row r="1182" spans="2:10">
      <c r="B1182">
        <v>120502099</v>
      </c>
      <c r="C1182" t="str">
        <f t="shared" si="54"/>
        <v>NCA - Investasi Jangka Panjang - Investasi Pada Asosiasi - PT Sejahtera Eka Boga </v>
      </c>
      <c r="E1182" s="744" t="s">
        <v>60</v>
      </c>
      <c r="F1182" t="s">
        <v>376</v>
      </c>
      <c r="G1182" t="s">
        <v>396</v>
      </c>
      <c r="I1182" t="s">
        <v>398</v>
      </c>
      <c r="J1182" t="s">
        <v>211</v>
      </c>
    </row>
    <row r="1183" spans="2:10">
      <c r="B1183">
        <v>120502100</v>
      </c>
      <c r="C1183" t="str">
        <f t="shared" si="54"/>
        <v>NCA - Investasi Jangka Panjang - Investasi Pada Asosiasi - PT Sejahtera Eka Mandiri Investama (SEMI)</v>
      </c>
      <c r="E1183" s="744" t="s">
        <v>60</v>
      </c>
      <c r="F1183" t="s">
        <v>376</v>
      </c>
      <c r="G1183" t="s">
        <v>396</v>
      </c>
      <c r="I1183" t="s">
        <v>398</v>
      </c>
      <c r="J1183" t="s">
        <v>212</v>
      </c>
    </row>
    <row r="1184" spans="2:10">
      <c r="B1184">
        <v>120502101</v>
      </c>
      <c r="C1184" t="str">
        <f t="shared" si="54"/>
        <v>NCA - Investasi Jangka Panjang - Investasi Pada Asosiasi - PT Seni Teknologi Sejahtera  (STS)</v>
      </c>
      <c r="E1184" s="744" t="s">
        <v>60</v>
      </c>
      <c r="F1184" t="s">
        <v>376</v>
      </c>
      <c r="G1184" t="s">
        <v>396</v>
      </c>
      <c r="I1184" t="s">
        <v>398</v>
      </c>
      <c r="J1184" t="s">
        <v>213</v>
      </c>
    </row>
    <row r="1185" spans="2:10">
      <c r="B1185">
        <v>120502102</v>
      </c>
      <c r="C1185" t="str">
        <f t="shared" si="54"/>
        <v>NCA - Investasi Jangka Panjang - Investasi Pada Asosiasi - PT Sentra Anugerah Lestari (SAL)</v>
      </c>
      <c r="E1185" s="744" t="s">
        <v>60</v>
      </c>
      <c r="F1185" t="s">
        <v>376</v>
      </c>
      <c r="G1185" t="s">
        <v>396</v>
      </c>
      <c r="I1185" t="s">
        <v>398</v>
      </c>
      <c r="J1185" t="s">
        <v>214</v>
      </c>
    </row>
    <row r="1186" spans="2:10">
      <c r="B1186">
        <v>120502103</v>
      </c>
      <c r="C1186" t="str">
        <f t="shared" si="54"/>
        <v>NCA - Investasi Jangka Panjang - Investasi Pada Asosiasi - PT Sentra Rejeki Lestari (SRL)</v>
      </c>
      <c r="E1186" s="744" t="s">
        <v>60</v>
      </c>
      <c r="F1186" t="s">
        <v>376</v>
      </c>
      <c r="G1186" t="s">
        <v>396</v>
      </c>
      <c r="I1186" t="s">
        <v>398</v>
      </c>
      <c r="J1186" t="s">
        <v>215</v>
      </c>
    </row>
    <row r="1187" spans="2:10">
      <c r="B1187">
        <v>120502104</v>
      </c>
      <c r="C1187" t="str">
        <f t="shared" si="54"/>
        <v>NCA - Investasi Jangka Panjang - Investasi Pada Asosiasi - PT Sentra Wicaksana Anugerah (SWA)</v>
      </c>
      <c r="E1187" s="744" t="s">
        <v>60</v>
      </c>
      <c r="F1187" t="s">
        <v>376</v>
      </c>
      <c r="G1187" t="s">
        <v>396</v>
      </c>
      <c r="I1187" t="s">
        <v>398</v>
      </c>
      <c r="J1187" t="s">
        <v>216</v>
      </c>
    </row>
    <row r="1188" spans="2:10">
      <c r="B1188">
        <v>120502105</v>
      </c>
      <c r="C1188" t="str">
        <f t="shared" si="54"/>
        <v>NCA - Investasi Jangka Panjang - Investasi Pada Asosiasi - PT Sentral Dapur Pangan (SDP)</v>
      </c>
      <c r="E1188" s="744" t="s">
        <v>60</v>
      </c>
      <c r="F1188" t="s">
        <v>376</v>
      </c>
      <c r="G1188" t="s">
        <v>396</v>
      </c>
      <c r="I1188" t="s">
        <v>398</v>
      </c>
      <c r="J1188" t="s">
        <v>217</v>
      </c>
    </row>
    <row r="1189" spans="2:10">
      <c r="B1189">
        <v>120502106</v>
      </c>
      <c r="C1189" t="str">
        <f t="shared" si="54"/>
        <v>NCA - Investasi Jangka Panjang - Investasi Pada Asosiasi - PT Sistem Mikroelektronik Cerdas (SMC)</v>
      </c>
      <c r="E1189" s="744" t="s">
        <v>60</v>
      </c>
      <c r="F1189" t="s">
        <v>376</v>
      </c>
      <c r="G1189" t="s">
        <v>396</v>
      </c>
      <c r="I1189" t="s">
        <v>398</v>
      </c>
      <c r="J1189" t="s">
        <v>218</v>
      </c>
    </row>
    <row r="1190" spans="2:10">
      <c r="B1190">
        <v>120502107</v>
      </c>
      <c r="C1190" t="str">
        <f t="shared" si="54"/>
        <v>NCA - Investasi Jangka Panjang - Investasi Pada Asosiasi - PT Solusi Proteksi Mandiri (SPM)</v>
      </c>
      <c r="E1190" s="744" t="s">
        <v>60</v>
      </c>
      <c r="F1190" t="s">
        <v>376</v>
      </c>
      <c r="G1190" t="s">
        <v>396</v>
      </c>
      <c r="I1190" t="s">
        <v>398</v>
      </c>
      <c r="J1190" t="s">
        <v>219</v>
      </c>
    </row>
    <row r="1191" spans="2:10">
      <c r="B1191">
        <v>120502108</v>
      </c>
      <c r="C1191" t="str">
        <f t="shared" si="54"/>
        <v>NCA - Investasi Jangka Panjang - Investasi Pada Asosiasi - PT Surprise Indonesia (SI)</v>
      </c>
      <c r="E1191" s="744" t="s">
        <v>60</v>
      </c>
      <c r="F1191" t="s">
        <v>376</v>
      </c>
      <c r="G1191" t="s">
        <v>396</v>
      </c>
      <c r="I1191" t="s">
        <v>398</v>
      </c>
      <c r="J1191" t="s">
        <v>220</v>
      </c>
    </row>
    <row r="1192" spans="2:10">
      <c r="B1192">
        <v>120502109</v>
      </c>
      <c r="C1192" t="str">
        <f t="shared" si="54"/>
        <v>NCA - Investasi Jangka Panjang - Investasi Pada Asosiasi - PT Surya Teknologi Perkasa (STP)</v>
      </c>
      <c r="E1192" s="744" t="s">
        <v>60</v>
      </c>
      <c r="F1192" t="s">
        <v>376</v>
      </c>
      <c r="G1192" t="s">
        <v>396</v>
      </c>
      <c r="I1192" t="s">
        <v>398</v>
      </c>
      <c r="J1192" t="s">
        <v>221</v>
      </c>
    </row>
    <row r="1193" spans="2:10">
      <c r="B1193">
        <v>120502110</v>
      </c>
      <c r="C1193" t="str">
        <f t="shared" si="54"/>
        <v>NCA - Investasi Jangka Panjang - Investasi Pada Asosiasi - PT Swap Energi Indonesia (SEI)</v>
      </c>
      <c r="E1193" s="744" t="s">
        <v>60</v>
      </c>
      <c r="F1193" t="s">
        <v>376</v>
      </c>
      <c r="G1193" t="s">
        <v>396</v>
      </c>
      <c r="I1193" t="s">
        <v>398</v>
      </c>
      <c r="J1193" t="s">
        <v>222</v>
      </c>
    </row>
    <row r="1194" spans="2:10">
      <c r="B1194">
        <v>120502111</v>
      </c>
      <c r="C1194" t="str">
        <f t="shared" si="54"/>
        <v>NCA - Investasi Jangka Panjang - Investasi Pada Asosiasi - PT Telefast Indonesia Tbk (TFAS)</v>
      </c>
      <c r="E1194" s="744" t="s">
        <v>60</v>
      </c>
      <c r="F1194" t="s">
        <v>376</v>
      </c>
      <c r="G1194" t="s">
        <v>396</v>
      </c>
      <c r="I1194" t="s">
        <v>398</v>
      </c>
      <c r="J1194" t="s">
        <v>223</v>
      </c>
    </row>
    <row r="1195" spans="2:10">
      <c r="B1195">
        <v>120502112</v>
      </c>
      <c r="C1195" t="str">
        <f t="shared" si="54"/>
        <v>NCA - Investasi Jangka Panjang - Investasi Pada Asosiasi - PT Telefast Investama Indonesia (TII)</v>
      </c>
      <c r="E1195" s="744" t="s">
        <v>60</v>
      </c>
      <c r="F1195" t="s">
        <v>376</v>
      </c>
      <c r="G1195" t="s">
        <v>396</v>
      </c>
      <c r="I1195" t="s">
        <v>398</v>
      </c>
      <c r="J1195" t="s">
        <v>224</v>
      </c>
    </row>
    <row r="1196" spans="2:10">
      <c r="B1196">
        <v>120502113</v>
      </c>
      <c r="C1196" t="str">
        <f t="shared" si="54"/>
        <v>NCA - Investasi Jangka Panjang - Investasi Pada Asosiasi - PT Voucher Express Internasional (VEI)</v>
      </c>
      <c r="E1196" s="744" t="s">
        <v>60</v>
      </c>
      <c r="F1196" t="s">
        <v>376</v>
      </c>
      <c r="G1196" t="s">
        <v>396</v>
      </c>
      <c r="I1196" t="s">
        <v>398</v>
      </c>
      <c r="J1196" t="s">
        <v>225</v>
      </c>
    </row>
    <row r="1197" spans="2:10">
      <c r="B1197">
        <v>120502114</v>
      </c>
      <c r="C1197" t="str">
        <f t="shared" si="54"/>
        <v>NCA - Investasi Jangka Panjang - Investasi Pada Asosiasi - PT Wicaksana Anugerah Indonesia (WAI)</v>
      </c>
      <c r="E1197" s="744" t="s">
        <v>60</v>
      </c>
      <c r="F1197" t="s">
        <v>376</v>
      </c>
      <c r="G1197" t="s">
        <v>396</v>
      </c>
      <c r="I1197" t="s">
        <v>398</v>
      </c>
      <c r="J1197" t="s">
        <v>226</v>
      </c>
    </row>
    <row r="1198" spans="2:10">
      <c r="B1198">
        <v>120502115</v>
      </c>
      <c r="C1198" t="str">
        <f t="shared" si="54"/>
        <v>NCA - Investasi Jangka Panjang - Investasi Pada Asosiasi - PT Wicaksana Anugerah Nusantara (WAN)</v>
      </c>
      <c r="E1198" s="744" t="s">
        <v>60</v>
      </c>
      <c r="F1198" t="s">
        <v>376</v>
      </c>
      <c r="G1198" t="s">
        <v>396</v>
      </c>
      <c r="I1198" t="s">
        <v>398</v>
      </c>
      <c r="J1198" t="s">
        <v>227</v>
      </c>
    </row>
    <row r="1199" spans="2:10">
      <c r="B1199">
        <v>120502116</v>
      </c>
      <c r="C1199" t="str">
        <f t="shared" si="54"/>
        <v>NCA - Investasi Jangka Panjang - Investasi Pada Asosiasi - PT Wicaksana Anugerah Solusindo (WAS)</v>
      </c>
      <c r="E1199" s="744" t="s">
        <v>60</v>
      </c>
      <c r="F1199" t="s">
        <v>376</v>
      </c>
      <c r="G1199" t="s">
        <v>396</v>
      </c>
      <c r="I1199" t="s">
        <v>398</v>
      </c>
      <c r="J1199" t="s">
        <v>228</v>
      </c>
    </row>
    <row r="1200" spans="2:10">
      <c r="B1200">
        <v>120502117</v>
      </c>
      <c r="C1200" t="str">
        <f t="shared" si="54"/>
        <v>NCA - Investasi Jangka Panjang - Investasi Pada Asosiasi - PT Agapindo Sejahtera Sukses (ASS2)</v>
      </c>
      <c r="E1200" s="744" t="s">
        <v>60</v>
      </c>
      <c r="F1200" t="s">
        <v>376</v>
      </c>
      <c r="G1200" t="s">
        <v>396</v>
      </c>
      <c r="I1200" t="s">
        <v>398</v>
      </c>
      <c r="J1200" t="s">
        <v>229</v>
      </c>
    </row>
    <row r="1201" spans="2:10">
      <c r="B1201">
        <v>120502118</v>
      </c>
      <c r="C1201" t="str">
        <f t="shared" si="54"/>
        <v>NCA - Investasi Jangka Panjang - Investasi Pada Asosiasi - PT Bumilangit Digital Mediatama (BLDX)</v>
      </c>
      <c r="E1201" s="744" t="s">
        <v>60</v>
      </c>
      <c r="F1201" t="s">
        <v>376</v>
      </c>
      <c r="G1201" t="s">
        <v>396</v>
      </c>
      <c r="I1201" t="s">
        <v>398</v>
      </c>
      <c r="J1201" t="s">
        <v>230</v>
      </c>
    </row>
    <row r="1202" spans="2:10">
      <c r="B1202">
        <v>120502119</v>
      </c>
      <c r="C1202" t="str">
        <f t="shared" si="54"/>
        <v>NCA - Investasi Jangka Panjang - Investasi Pada Asosiasi - PT DMMX Media Maxima</v>
      </c>
      <c r="E1202" s="744" t="s">
        <v>60</v>
      </c>
      <c r="F1202" t="s">
        <v>376</v>
      </c>
      <c r="G1202" t="s">
        <v>396</v>
      </c>
      <c r="I1202" t="s">
        <v>398</v>
      </c>
      <c r="J1202" t="s">
        <v>231</v>
      </c>
    </row>
    <row r="1203" spans="2:10">
      <c r="B1203">
        <v>120502120</v>
      </c>
      <c r="C1203" t="str">
        <f t="shared" si="54"/>
        <v>NCA - Investasi Jangka Panjang - Investasi Pada Asosiasi - PT Mega Harapan Mulia (MHM)</v>
      </c>
      <c r="E1203" s="744" t="s">
        <v>60</v>
      </c>
      <c r="F1203" t="s">
        <v>376</v>
      </c>
      <c r="G1203" t="s">
        <v>396</v>
      </c>
      <c r="I1203" t="s">
        <v>398</v>
      </c>
      <c r="J1203" t="s">
        <v>232</v>
      </c>
    </row>
    <row r="1204" spans="2:10">
      <c r="B1204">
        <v>120502121</v>
      </c>
      <c r="C1204" t="str">
        <f t="shared" si="54"/>
        <v>NCA - Investasi Jangka Panjang - Investasi Pada Asosiasi - PT Code Development Indonesia</v>
      </c>
      <c r="E1204" s="744" t="s">
        <v>60</v>
      </c>
      <c r="F1204" t="s">
        <v>376</v>
      </c>
      <c r="G1204" t="s">
        <v>396</v>
      </c>
      <c r="I1204" t="s">
        <v>398</v>
      </c>
      <c r="J1204" t="s">
        <v>233</v>
      </c>
    </row>
    <row r="1205" spans="2:10">
      <c r="B1205">
        <v>120502122</v>
      </c>
      <c r="C1205" t="str">
        <f t="shared" si="54"/>
        <v>NCA - Investasi Jangka Panjang - Investasi Pada Asosiasi - PT Niji Games Studio (NGS)</v>
      </c>
      <c r="E1205" s="744" t="s">
        <v>60</v>
      </c>
      <c r="F1205" t="s">
        <v>376</v>
      </c>
      <c r="G1205" t="s">
        <v>396</v>
      </c>
      <c r="I1205" t="s">
        <v>398</v>
      </c>
      <c r="J1205" t="s">
        <v>234</v>
      </c>
    </row>
    <row r="1206" spans="2:10">
      <c r="B1206">
        <v>120502123</v>
      </c>
      <c r="C1206" t="str">
        <f t="shared" si="54"/>
        <v>NCA - Investasi Jangka Panjang - Investasi Pada Asosiasi - PT Indonesian Cloud (IC)</v>
      </c>
      <c r="E1206" s="744" t="s">
        <v>60</v>
      </c>
      <c r="F1206" t="s">
        <v>376</v>
      </c>
      <c r="G1206" t="s">
        <v>396</v>
      </c>
      <c r="I1206" t="s">
        <v>398</v>
      </c>
      <c r="J1206" t="s">
        <v>235</v>
      </c>
    </row>
    <row r="1207" spans="2:10">
      <c r="B1207">
        <v>120502124</v>
      </c>
      <c r="C1207" t="str">
        <f t="shared" si="54"/>
        <v>NCA - Investasi Jangka Panjang - Investasi Pada Asosiasi - PT Dans Multi Pro (DMP)</v>
      </c>
      <c r="E1207" s="744" t="s">
        <v>60</v>
      </c>
      <c r="F1207" t="s">
        <v>376</v>
      </c>
      <c r="G1207" t="s">
        <v>396</v>
      </c>
      <c r="I1207" t="s">
        <v>398</v>
      </c>
      <c r="J1207" t="s">
        <v>236</v>
      </c>
    </row>
    <row r="1208" spans="2:10">
      <c r="B1208">
        <v>120502125</v>
      </c>
      <c r="C1208" t="str">
        <f t="shared" si="54"/>
        <v>NCA - Investasi Jangka Panjang - Investasi Pada Asosiasi - PT Cipta Urban Darsana (CUD)</v>
      </c>
      <c r="E1208" s="744" t="s">
        <v>60</v>
      </c>
      <c r="F1208" t="s">
        <v>376</v>
      </c>
      <c r="G1208" t="s">
        <v>396</v>
      </c>
      <c r="I1208" t="s">
        <v>398</v>
      </c>
      <c r="J1208" t="s">
        <v>237</v>
      </c>
    </row>
    <row r="1209" spans="2:10">
      <c r="B1209">
        <v>120502126</v>
      </c>
      <c r="C1209" t="str">
        <f t="shared" si="54"/>
        <v>NCA - Investasi Jangka Panjang - Investasi Pada Asosiasi - PT Dwi Danamitra Kavita (DDK)</v>
      </c>
      <c r="E1209" s="744" t="s">
        <v>60</v>
      </c>
      <c r="F1209" t="s">
        <v>376</v>
      </c>
      <c r="G1209" t="s">
        <v>396</v>
      </c>
      <c r="I1209" t="s">
        <v>398</v>
      </c>
      <c r="J1209" t="s">
        <v>238</v>
      </c>
    </row>
    <row r="1210" spans="2:10">
      <c r="B1210">
        <v>120502127</v>
      </c>
      <c r="C1210" t="str">
        <f t="shared" si="54"/>
        <v>NCA - Investasi Jangka Panjang - Investasi Pada Asosiasi - PT Artaka Anugerah Abadi (AAA)</v>
      </c>
      <c r="E1210" s="744" t="s">
        <v>60</v>
      </c>
      <c r="F1210" t="s">
        <v>376</v>
      </c>
      <c r="G1210" t="s">
        <v>396</v>
      </c>
      <c r="I1210" t="s">
        <v>398</v>
      </c>
      <c r="J1210" t="s">
        <v>239</v>
      </c>
    </row>
    <row r="1211" spans="2:10">
      <c r="B1211">
        <v>120502128</v>
      </c>
      <c r="C1211" t="str">
        <f t="shared" si="54"/>
        <v>NCA - Investasi Jangka Panjang - Investasi Pada Asosiasi - PT Clodeo Indonesia Jaya (CIJ)</v>
      </c>
      <c r="E1211" s="744" t="s">
        <v>60</v>
      </c>
      <c r="F1211" t="s">
        <v>376</v>
      </c>
      <c r="G1211" t="s">
        <v>396</v>
      </c>
      <c r="I1211" t="s">
        <v>398</v>
      </c>
      <c r="J1211" t="s">
        <v>240</v>
      </c>
    </row>
    <row r="1212" spans="2:10">
      <c r="B1212">
        <v>120502129</v>
      </c>
      <c r="C1212" t="str">
        <f t="shared" ref="C1212:C1275" si="55">CONCATENATE(F1212,E1212,G1212,E1212,I1212,E1212,J1212)</f>
        <v>NCA - Investasi Jangka Panjang - Investasi Pada Asosiasi - PT Mandiri Terang Harapan (MTH)</v>
      </c>
      <c r="E1212" s="744" t="s">
        <v>60</v>
      </c>
      <c r="F1212" t="s">
        <v>376</v>
      </c>
      <c r="G1212" t="s">
        <v>396</v>
      </c>
      <c r="I1212" t="s">
        <v>398</v>
      </c>
      <c r="J1212" t="s">
        <v>241</v>
      </c>
    </row>
    <row r="1213" spans="2:10">
      <c r="B1213">
        <v>120502130</v>
      </c>
      <c r="C1213" t="str">
        <f t="shared" si="55"/>
        <v>NCA - Investasi Jangka Panjang - Investasi Pada Asosiasi - PT Aeronusa Inti raya (AIR)</v>
      </c>
      <c r="E1213" s="744" t="s">
        <v>60</v>
      </c>
      <c r="F1213" t="s">
        <v>376</v>
      </c>
      <c r="G1213" t="s">
        <v>396</v>
      </c>
      <c r="I1213" t="s">
        <v>398</v>
      </c>
      <c r="J1213" t="s">
        <v>242</v>
      </c>
    </row>
    <row r="1214" spans="2:10">
      <c r="B1214">
        <v>120502131</v>
      </c>
      <c r="C1214" t="str">
        <f t="shared" si="55"/>
        <v>NCA - Investasi Jangka Panjang - Investasi Pada Asosiasi - PT Solusi Wicaksana Teknologi (SWT)</v>
      </c>
      <c r="E1214" s="744" t="s">
        <v>60</v>
      </c>
      <c r="F1214" t="s">
        <v>376</v>
      </c>
      <c r="G1214" t="s">
        <v>396</v>
      </c>
      <c r="I1214" t="s">
        <v>398</v>
      </c>
      <c r="J1214" t="s">
        <v>243</v>
      </c>
    </row>
    <row r="1215" spans="2:10">
      <c r="B1215">
        <v>120502132</v>
      </c>
      <c r="C1215" t="str">
        <f t="shared" si="55"/>
        <v>NCA - Investasi Jangka Panjang - Investasi Pada Asosiasi - PT Mitra Pendanaan Mandiri (MPM)</v>
      </c>
      <c r="E1215" s="744" t="s">
        <v>60</v>
      </c>
      <c r="F1215" t="s">
        <v>376</v>
      </c>
      <c r="G1215" t="s">
        <v>396</v>
      </c>
      <c r="I1215" t="s">
        <v>398</v>
      </c>
      <c r="J1215" t="s">
        <v>244</v>
      </c>
    </row>
    <row r="1216" spans="2:10">
      <c r="B1216">
        <v>120502133</v>
      </c>
      <c r="C1216" t="str">
        <f t="shared" si="55"/>
        <v>NCA - Investasi Jangka Panjang - Investasi Pada Asosiasi - PT Ekosistem Rintisan Digital (ERD)</v>
      </c>
      <c r="E1216" s="744" t="s">
        <v>60</v>
      </c>
      <c r="F1216" t="s">
        <v>376</v>
      </c>
      <c r="G1216" t="s">
        <v>396</v>
      </c>
      <c r="I1216" t="s">
        <v>398</v>
      </c>
      <c r="J1216" t="s">
        <v>245</v>
      </c>
    </row>
    <row r="1217" spans="2:10">
      <c r="B1217">
        <v>120502134</v>
      </c>
      <c r="C1217" t="str">
        <f t="shared" si="55"/>
        <v>NCA - Investasi Jangka Panjang - Investasi Pada Asosiasi - PT Sumber Digital Terpadu (SDT)</v>
      </c>
      <c r="E1217" s="744" t="s">
        <v>60</v>
      </c>
      <c r="F1217" t="s">
        <v>376</v>
      </c>
      <c r="G1217" t="s">
        <v>396</v>
      </c>
      <c r="I1217" t="s">
        <v>398</v>
      </c>
      <c r="J1217" t="s">
        <v>246</v>
      </c>
    </row>
    <row r="1218" spans="2:10">
      <c r="B1218">
        <v>120502135</v>
      </c>
      <c r="C1218" t="str">
        <f t="shared" si="55"/>
        <v>NCA - Investasi Jangka Panjang - Investasi Pada Asosiasi - PT Elpis Anugerah Andalan (EAA)</v>
      </c>
      <c r="E1218" s="744" t="s">
        <v>60</v>
      </c>
      <c r="F1218" t="s">
        <v>376</v>
      </c>
      <c r="G1218" t="s">
        <v>396</v>
      </c>
      <c r="I1218" t="s">
        <v>398</v>
      </c>
      <c r="J1218" t="s">
        <v>247</v>
      </c>
    </row>
    <row r="1219" spans="2:10">
      <c r="B1219">
        <v>120502136</v>
      </c>
      <c r="C1219" t="str">
        <f t="shared" si="55"/>
        <v>NCA - Investasi Jangka Panjang - Investasi Pada Asosiasi - PT DMMX Grosir Digital (DGD)</v>
      </c>
      <c r="E1219" s="744" t="s">
        <v>60</v>
      </c>
      <c r="F1219" t="s">
        <v>376</v>
      </c>
      <c r="G1219" t="s">
        <v>396</v>
      </c>
      <c r="I1219" t="s">
        <v>398</v>
      </c>
      <c r="J1219" t="s">
        <v>248</v>
      </c>
    </row>
    <row r="1220" spans="2:10">
      <c r="B1220">
        <v>120502137</v>
      </c>
      <c r="C1220" t="str">
        <f t="shared" si="55"/>
        <v>NCA - Investasi Jangka Panjang - Investasi Pada Asosiasi - PT DMMX Rans Digital (DRD)</v>
      </c>
      <c r="E1220" s="744" t="s">
        <v>60</v>
      </c>
      <c r="F1220" t="s">
        <v>376</v>
      </c>
      <c r="G1220" t="s">
        <v>396</v>
      </c>
      <c r="I1220" t="s">
        <v>398</v>
      </c>
      <c r="J1220" t="s">
        <v>249</v>
      </c>
    </row>
    <row r="1221" spans="2:10">
      <c r="B1221">
        <v>120502138</v>
      </c>
      <c r="C1221" t="str">
        <f t="shared" si="55"/>
        <v>NCA - Investasi Jangka Panjang - Investasi Pada Asosiasi - PT Qerja Akademi Indonesia (QAI)</v>
      </c>
      <c r="E1221" s="744" t="s">
        <v>60</v>
      </c>
      <c r="F1221" t="s">
        <v>376</v>
      </c>
      <c r="G1221" t="s">
        <v>396</v>
      </c>
      <c r="I1221" t="s">
        <v>398</v>
      </c>
      <c r="J1221" t="s">
        <v>250</v>
      </c>
    </row>
    <row r="1222" spans="2:10">
      <c r="B1222">
        <v>120502139</v>
      </c>
      <c r="C1222" t="str">
        <f t="shared" si="55"/>
        <v>NCA - Investasi Jangka Panjang - Investasi Pada Asosiasi - PT Tfas Digital Indonesia (TDI)</v>
      </c>
      <c r="E1222" s="744" t="s">
        <v>60</v>
      </c>
      <c r="F1222" t="s">
        <v>376</v>
      </c>
      <c r="G1222" t="s">
        <v>396</v>
      </c>
      <c r="I1222" t="s">
        <v>398</v>
      </c>
      <c r="J1222" t="s">
        <v>251</v>
      </c>
    </row>
    <row r="1223" spans="2:10">
      <c r="B1223">
        <v>120502140</v>
      </c>
      <c r="C1223" t="str">
        <f t="shared" si="55"/>
        <v>NCA - Investasi Jangka Panjang - Investasi Pada Asosiasi - PT Gemilang Integra Fentura (GIF)</v>
      </c>
      <c r="E1223" s="744" t="s">
        <v>60</v>
      </c>
      <c r="F1223" t="s">
        <v>376</v>
      </c>
      <c r="G1223" t="s">
        <v>396</v>
      </c>
      <c r="I1223" t="s">
        <v>398</v>
      </c>
      <c r="J1223" t="s">
        <v>252</v>
      </c>
    </row>
    <row r="1224" spans="2:10">
      <c r="B1224">
        <v>120502141</v>
      </c>
      <c r="C1224" t="str">
        <f t="shared" si="55"/>
        <v>NCA - Investasi Jangka Panjang - Investasi Pada Asosiasi - PT Energi Selalu Baru (ESB)</v>
      </c>
      <c r="E1224" s="744" t="s">
        <v>60</v>
      </c>
      <c r="F1224" t="s">
        <v>376</v>
      </c>
      <c r="G1224" t="s">
        <v>396</v>
      </c>
      <c r="I1224" t="s">
        <v>398</v>
      </c>
      <c r="J1224" t="s">
        <v>253</v>
      </c>
    </row>
    <row r="1225" spans="2:10">
      <c r="B1225">
        <v>120502142</v>
      </c>
      <c r="C1225" t="str">
        <f t="shared" si="55"/>
        <v>NCA - Investasi Jangka Panjang - Investasi Pada Asosiasi - PT Solic Kreasi Baru (SKB)</v>
      </c>
      <c r="E1225" s="744" t="s">
        <v>60</v>
      </c>
      <c r="F1225" t="s">
        <v>376</v>
      </c>
      <c r="G1225" t="s">
        <v>396</v>
      </c>
      <c r="I1225" t="s">
        <v>398</v>
      </c>
      <c r="J1225" t="s">
        <v>254</v>
      </c>
    </row>
    <row r="1226" spans="2:10">
      <c r="B1226">
        <v>120502143</v>
      </c>
      <c r="C1226" t="str">
        <f t="shared" si="55"/>
        <v>NCA - Investasi Jangka Panjang - Investasi Pada Asosiasi - PT Gembala Rintisan Digital (GRD)</v>
      </c>
      <c r="E1226" s="744" t="s">
        <v>60</v>
      </c>
      <c r="F1226" t="s">
        <v>376</v>
      </c>
      <c r="G1226" t="s">
        <v>396</v>
      </c>
      <c r="I1226" t="s">
        <v>398</v>
      </c>
      <c r="J1226" t="s">
        <v>255</v>
      </c>
    </row>
    <row r="1227" spans="2:10">
      <c r="B1227">
        <v>120502144</v>
      </c>
      <c r="C1227" t="str">
        <f t="shared" si="55"/>
        <v>NCA - Investasi Jangka Panjang - Investasi Pada Asosiasi - PT Sentral Inti Anugerah (SIA1)</v>
      </c>
      <c r="E1227" s="744" t="s">
        <v>60</v>
      </c>
      <c r="F1227" t="s">
        <v>376</v>
      </c>
      <c r="G1227" t="s">
        <v>396</v>
      </c>
      <c r="I1227" t="s">
        <v>398</v>
      </c>
      <c r="J1227" t="s">
        <v>256</v>
      </c>
    </row>
    <row r="1228" spans="2:10">
      <c r="B1228">
        <v>120502145</v>
      </c>
      <c r="C1228" t="str">
        <f t="shared" si="55"/>
        <v>NCA - Investasi Jangka Panjang - Investasi Pada Asosiasi - PT Sarana Cipta Digital (SCD)</v>
      </c>
      <c r="E1228" s="744" t="s">
        <v>60</v>
      </c>
      <c r="F1228" t="s">
        <v>376</v>
      </c>
      <c r="G1228" t="s">
        <v>396</v>
      </c>
      <c r="I1228" t="s">
        <v>398</v>
      </c>
      <c r="J1228" t="s">
        <v>257</v>
      </c>
    </row>
    <row r="1229" spans="2:10">
      <c r="B1229">
        <v>120502146</v>
      </c>
      <c r="C1229" t="str">
        <f t="shared" si="55"/>
        <v>NCA - Investasi Jangka Panjang - Investasi Pada Asosiasi - PT Sejahtera Wahana Teknindo (SWT)</v>
      </c>
      <c r="E1229" s="744" t="s">
        <v>60</v>
      </c>
      <c r="F1229" t="s">
        <v>376</v>
      </c>
      <c r="G1229" t="s">
        <v>396</v>
      </c>
      <c r="I1229" t="s">
        <v>398</v>
      </c>
      <c r="J1229" t="s">
        <v>258</v>
      </c>
    </row>
    <row r="1230" spans="2:10">
      <c r="B1230">
        <v>120502147</v>
      </c>
      <c r="C1230" t="str">
        <f t="shared" si="55"/>
        <v>NCA - Investasi Jangka Panjang - Investasi Pada Asosiasi - PT Sicepat Mcash Indonesia (SMI)</v>
      </c>
      <c r="E1230" s="744" t="s">
        <v>60</v>
      </c>
      <c r="F1230" t="s">
        <v>376</v>
      </c>
      <c r="G1230" t="s">
        <v>396</v>
      </c>
      <c r="I1230" t="s">
        <v>398</v>
      </c>
      <c r="J1230" t="s">
        <v>259</v>
      </c>
    </row>
    <row r="1231" spans="2:10">
      <c r="B1231">
        <v>120502148</v>
      </c>
      <c r="C1231" t="str">
        <f t="shared" si="55"/>
        <v>NCA - Investasi Jangka Panjang - Investasi Pada Asosiasi - PT TFAS Nusantara Digital (TND)</v>
      </c>
      <c r="E1231" s="744" t="s">
        <v>60</v>
      </c>
      <c r="F1231" t="s">
        <v>376</v>
      </c>
      <c r="G1231" t="s">
        <v>396</v>
      </c>
      <c r="I1231" t="s">
        <v>398</v>
      </c>
      <c r="J1231" t="s">
        <v>260</v>
      </c>
    </row>
    <row r="1232" spans="2:10">
      <c r="B1232">
        <v>120502149</v>
      </c>
      <c r="C1232" t="str">
        <f t="shared" si="55"/>
        <v>NCA - Investasi Jangka Panjang - Investasi Pada Asosiasi - PT Volta Indonesia Semesta (VIS)</v>
      </c>
      <c r="E1232" s="744" t="s">
        <v>60</v>
      </c>
      <c r="F1232" t="s">
        <v>376</v>
      </c>
      <c r="G1232" t="s">
        <v>396</v>
      </c>
      <c r="I1232" t="s">
        <v>398</v>
      </c>
      <c r="J1232" t="s">
        <v>261</v>
      </c>
    </row>
    <row r="1233" spans="2:10">
      <c r="B1233">
        <v>120502150</v>
      </c>
      <c r="C1233" t="str">
        <f t="shared" si="55"/>
        <v>NCA - Investasi Jangka Panjang - Investasi Pada Asosiasi - PT Solic Inti Anugerah (SIA2)</v>
      </c>
      <c r="E1233" s="744" t="s">
        <v>60</v>
      </c>
      <c r="F1233" t="s">
        <v>376</v>
      </c>
      <c r="G1233" t="s">
        <v>396</v>
      </c>
      <c r="I1233" t="s">
        <v>398</v>
      </c>
      <c r="J1233" t="s">
        <v>262</v>
      </c>
    </row>
    <row r="1234" spans="2:10">
      <c r="B1234">
        <v>120502151</v>
      </c>
      <c r="C1234" t="str">
        <f t="shared" si="55"/>
        <v>NCA - Investasi Jangka Panjang - Investasi Pada Asosiasi - PT Bumilangit Entertainment Corpora (BCU)</v>
      </c>
      <c r="E1234" s="744" t="s">
        <v>60</v>
      </c>
      <c r="F1234" t="s">
        <v>376</v>
      </c>
      <c r="G1234" t="s">
        <v>396</v>
      </c>
      <c r="I1234" t="s">
        <v>398</v>
      </c>
      <c r="J1234" t="s">
        <v>263</v>
      </c>
    </row>
    <row r="1235" spans="2:10">
      <c r="B1235">
        <v>120502152</v>
      </c>
      <c r="C1235" t="str">
        <f t="shared" si="55"/>
        <v>NCA - Investasi Jangka Panjang - Investasi Pada Asosiasi - PT Sinergi Maxima Digitalindo (SMD)</v>
      </c>
      <c r="E1235" s="744" t="s">
        <v>60</v>
      </c>
      <c r="F1235" t="s">
        <v>376</v>
      </c>
      <c r="G1235" t="s">
        <v>396</v>
      </c>
      <c r="I1235" t="s">
        <v>398</v>
      </c>
      <c r="J1235" t="s">
        <v>264</v>
      </c>
    </row>
    <row r="1236" spans="2:10">
      <c r="B1236">
        <v>120502153</v>
      </c>
      <c r="C1236" t="str">
        <f t="shared" si="55"/>
        <v>NCA - Investasi Jangka Panjang - Investasi Pada Asosiasi - PT Kreasi Baru Digital (KBD)</v>
      </c>
      <c r="E1236" s="744" t="s">
        <v>60</v>
      </c>
      <c r="F1236" t="s">
        <v>376</v>
      </c>
      <c r="G1236" t="s">
        <v>396</v>
      </c>
      <c r="I1236" t="s">
        <v>398</v>
      </c>
      <c r="J1236" t="s">
        <v>265</v>
      </c>
    </row>
    <row r="1237" spans="2:10">
      <c r="B1237">
        <v>120502154</v>
      </c>
      <c r="C1237" t="str">
        <f t="shared" si="55"/>
        <v>NCA - Investasi Jangka Panjang - Investasi Pada Asosiasi - PT Solic Inti Digital (SID)</v>
      </c>
      <c r="E1237" s="744" t="s">
        <v>60</v>
      </c>
      <c r="F1237" t="s">
        <v>376</v>
      </c>
      <c r="G1237" t="s">
        <v>396</v>
      </c>
      <c r="I1237" t="s">
        <v>398</v>
      </c>
      <c r="J1237" t="s">
        <v>266</v>
      </c>
    </row>
    <row r="1238" spans="2:10">
      <c r="B1238">
        <v>120502155</v>
      </c>
      <c r="C1238" t="str">
        <f t="shared" si="55"/>
        <v>NCA - Investasi Jangka Panjang - Investasi Pada Asosiasi - PT Hikmat Mulia Sentralindo (HMS)</v>
      </c>
      <c r="E1238" s="744" t="s">
        <v>60</v>
      </c>
      <c r="F1238" t="s">
        <v>376</v>
      </c>
      <c r="G1238" t="s">
        <v>396</v>
      </c>
      <c r="I1238" t="s">
        <v>398</v>
      </c>
      <c r="J1238" t="s">
        <v>267</v>
      </c>
    </row>
    <row r="1239" spans="2:10">
      <c r="B1239">
        <v>120502156</v>
      </c>
      <c r="C1239" t="str">
        <f t="shared" si="55"/>
        <v>NCA - Investasi Jangka Panjang - Investasi Pada Asosiasi - PT Berkah Digital Distrindo (BDD)</v>
      </c>
      <c r="E1239" s="744" t="s">
        <v>60</v>
      </c>
      <c r="F1239" t="s">
        <v>376</v>
      </c>
      <c r="G1239" t="s">
        <v>396</v>
      </c>
      <c r="I1239" t="s">
        <v>398</v>
      </c>
      <c r="J1239" t="s">
        <v>268</v>
      </c>
    </row>
    <row r="1240" spans="2:10">
      <c r="B1240">
        <v>120502157</v>
      </c>
      <c r="C1240" t="str">
        <f t="shared" si="55"/>
        <v>NCA - Investasi Jangka Panjang - Investasi Pada Asosiasi - PT DMMX Belanja Digital (BDB)</v>
      </c>
      <c r="E1240" s="744" t="s">
        <v>60</v>
      </c>
      <c r="F1240" t="s">
        <v>376</v>
      </c>
      <c r="G1240" t="s">
        <v>396</v>
      </c>
      <c r="I1240" t="s">
        <v>398</v>
      </c>
      <c r="J1240" t="s">
        <v>269</v>
      </c>
    </row>
    <row r="1241" spans="2:10">
      <c r="B1241">
        <v>120502158</v>
      </c>
      <c r="C1241" t="str">
        <f t="shared" si="55"/>
        <v>NCA - Investasi Jangka Panjang - Investasi Pada Asosiasi - PT Roxy Digital Investama (RDI)</v>
      </c>
      <c r="E1241" s="744" t="s">
        <v>60</v>
      </c>
      <c r="F1241" t="s">
        <v>376</v>
      </c>
      <c r="G1241" t="s">
        <v>396</v>
      </c>
      <c r="I1241" t="s">
        <v>398</v>
      </c>
      <c r="J1241" t="s">
        <v>270</v>
      </c>
    </row>
    <row r="1242" spans="2:10">
      <c r="B1242">
        <v>120502159</v>
      </c>
      <c r="C1242" t="str">
        <f t="shared" si="55"/>
        <v>NCA - Investasi Jangka Panjang - Investasi Pada Asosiasi - PT Digisaham Veritas Indonesia (DVI)</v>
      </c>
      <c r="E1242" s="744" t="s">
        <v>60</v>
      </c>
      <c r="F1242" t="s">
        <v>376</v>
      </c>
      <c r="G1242" t="s">
        <v>396</v>
      </c>
      <c r="I1242" t="s">
        <v>398</v>
      </c>
      <c r="J1242" t="s">
        <v>271</v>
      </c>
    </row>
    <row r="1243" spans="2:10">
      <c r="B1243">
        <v>120502160</v>
      </c>
      <c r="C1243" t="str">
        <f t="shared" si="55"/>
        <v>NCA - Investasi Jangka Panjang - Investasi Pada Asosiasi - PT DMMX Smartritel Teknologi (DST)</v>
      </c>
      <c r="E1243" s="744" t="s">
        <v>60</v>
      </c>
      <c r="F1243" t="s">
        <v>376</v>
      </c>
      <c r="G1243" t="s">
        <v>396</v>
      </c>
      <c r="I1243" t="s">
        <v>398</v>
      </c>
      <c r="J1243" t="s">
        <v>272</v>
      </c>
    </row>
    <row r="1244" spans="2:10">
      <c r="B1244">
        <v>120502161</v>
      </c>
      <c r="C1244" t="str">
        <f t="shared" si="55"/>
        <v>NCA - Investasi Jangka Panjang - Investasi Pada Asosiasi - PT Panca Global Kapital (PEGE)</v>
      </c>
      <c r="E1244" s="744" t="s">
        <v>60</v>
      </c>
      <c r="F1244" t="s">
        <v>376</v>
      </c>
      <c r="G1244" t="s">
        <v>396</v>
      </c>
      <c r="I1244" t="s">
        <v>398</v>
      </c>
      <c r="J1244" t="s">
        <v>273</v>
      </c>
    </row>
    <row r="1245" spans="2:10">
      <c r="B1245">
        <v>120502162</v>
      </c>
      <c r="C1245" t="str">
        <f t="shared" si="55"/>
        <v>NCA - Investasi Jangka Panjang - Investasi Pada Asosiasi - PT Panca Global Sekuritas (PGS)</v>
      </c>
      <c r="E1245" s="744" t="s">
        <v>60</v>
      </c>
      <c r="F1245" t="s">
        <v>376</v>
      </c>
      <c r="G1245" t="s">
        <v>396</v>
      </c>
      <c r="I1245" t="s">
        <v>398</v>
      </c>
      <c r="J1245" t="s">
        <v>274</v>
      </c>
    </row>
    <row r="1246" spans="2:10">
      <c r="B1246">
        <v>120502163</v>
      </c>
      <c r="C1246" t="str">
        <f t="shared" si="55"/>
        <v>NCA - Investasi Jangka Panjang - Investasi Pada Asosiasi - PT Akasia Damcorp Waba (ADW)</v>
      </c>
      <c r="E1246" s="744" t="s">
        <v>60</v>
      </c>
      <c r="F1246" t="s">
        <v>376</v>
      </c>
      <c r="G1246" t="s">
        <v>396</v>
      </c>
      <c r="I1246" t="s">
        <v>398</v>
      </c>
      <c r="J1246" t="s">
        <v>275</v>
      </c>
    </row>
    <row r="1247" spans="2:10">
      <c r="B1247">
        <v>120502164</v>
      </c>
      <c r="C1247" t="str">
        <f t="shared" si="55"/>
        <v>NCA - Investasi Jangka Panjang - Investasi Pada Asosiasi - PT Edukasi Atlit Internet Digital (EAID)</v>
      </c>
      <c r="E1247" s="744" t="s">
        <v>60</v>
      </c>
      <c r="F1247" t="s">
        <v>376</v>
      </c>
      <c r="G1247" t="s">
        <v>396</v>
      </c>
      <c r="I1247" t="s">
        <v>398</v>
      </c>
      <c r="J1247" t="s">
        <v>276</v>
      </c>
    </row>
    <row r="1248" spans="2:10">
      <c r="B1248">
        <v>120502165</v>
      </c>
      <c r="C1248" t="str">
        <f t="shared" si="55"/>
        <v>NCA - Investasi Jangka Panjang - Investasi Pada Asosiasi - PT DMMX Hera Sukses (DHS)</v>
      </c>
      <c r="E1248" s="744" t="s">
        <v>60</v>
      </c>
      <c r="F1248" t="s">
        <v>376</v>
      </c>
      <c r="G1248" t="s">
        <v>396</v>
      </c>
      <c r="I1248" t="s">
        <v>398</v>
      </c>
      <c r="J1248" t="s">
        <v>277</v>
      </c>
    </row>
    <row r="1249" spans="2:10">
      <c r="B1249">
        <v>120502166</v>
      </c>
      <c r="C1249" t="str">
        <f t="shared" si="55"/>
        <v>NCA - Investasi Jangka Panjang - Investasi Pada Asosiasi - PT Rans Prestisius Indonesia (RPI)</v>
      </c>
      <c r="E1249" s="744" t="s">
        <v>60</v>
      </c>
      <c r="F1249" t="s">
        <v>376</v>
      </c>
      <c r="G1249" t="s">
        <v>396</v>
      </c>
      <c r="I1249" t="s">
        <v>398</v>
      </c>
      <c r="J1249" t="s">
        <v>278</v>
      </c>
    </row>
    <row r="1250" spans="2:10">
      <c r="B1250">
        <v>120502167</v>
      </c>
      <c r="C1250" t="str">
        <f t="shared" si="55"/>
        <v>NCA - Investasi Jangka Panjang - Investasi Pada Asosiasi - PT DMMX Gamindo Global</v>
      </c>
      <c r="E1250" s="744" t="s">
        <v>60</v>
      </c>
      <c r="F1250" t="s">
        <v>376</v>
      </c>
      <c r="G1250" t="s">
        <v>396</v>
      </c>
      <c r="I1250" t="s">
        <v>398</v>
      </c>
      <c r="J1250" t="s">
        <v>279</v>
      </c>
    </row>
    <row r="1251" spans="2:10">
      <c r="B1251">
        <v>120502168</v>
      </c>
      <c r="C1251" t="str">
        <f t="shared" si="55"/>
        <v>NCA - Investasi Jangka Panjang - Investasi Pada Asosiasi - PT Digital Anugerah Medisindo (DAM)</v>
      </c>
      <c r="E1251" s="744" t="s">
        <v>60</v>
      </c>
      <c r="F1251" t="s">
        <v>376</v>
      </c>
      <c r="G1251" t="s">
        <v>396</v>
      </c>
      <c r="I1251" t="s">
        <v>398</v>
      </c>
      <c r="J1251" t="s">
        <v>280</v>
      </c>
    </row>
    <row r="1252" spans="2:10">
      <c r="B1252">
        <v>120502169</v>
      </c>
      <c r="C1252" t="str">
        <f t="shared" si="55"/>
        <v>NCA - Investasi Jangka Panjang - Investasi Pada Asosiasi - PT Zirius Soteria Investama (ZSI)</v>
      </c>
      <c r="E1252" s="744" t="s">
        <v>60</v>
      </c>
      <c r="F1252" t="s">
        <v>376</v>
      </c>
      <c r="G1252" t="s">
        <v>396</v>
      </c>
      <c r="I1252" t="s">
        <v>398</v>
      </c>
      <c r="J1252" t="s">
        <v>281</v>
      </c>
    </row>
    <row r="1253" spans="2:10">
      <c r="B1253">
        <v>120502170</v>
      </c>
      <c r="C1253" t="str">
        <f t="shared" si="55"/>
        <v>NCA - Investasi Jangka Panjang - Investasi Pada Asosiasi - PT CKL Indonesia Raya (CKL1)</v>
      </c>
      <c r="E1253" s="744" t="s">
        <v>60</v>
      </c>
      <c r="F1253" t="s">
        <v>376</v>
      </c>
      <c r="G1253" t="s">
        <v>396</v>
      </c>
      <c r="I1253" t="s">
        <v>398</v>
      </c>
      <c r="J1253" t="s">
        <v>282</v>
      </c>
    </row>
    <row r="1254" spans="2:10">
      <c r="B1254">
        <v>120502171</v>
      </c>
      <c r="C1254" t="str">
        <f t="shared" si="55"/>
        <v>NCA - Investasi Jangka Panjang - Investasi Pada Asosiasi - PT Cipta Krida Lestari (CKL2)</v>
      </c>
      <c r="E1254" s="744" t="s">
        <v>60</v>
      </c>
      <c r="F1254" t="s">
        <v>376</v>
      </c>
      <c r="G1254" t="s">
        <v>396</v>
      </c>
      <c r="I1254" t="s">
        <v>398</v>
      </c>
      <c r="J1254" t="s">
        <v>283</v>
      </c>
    </row>
    <row r="1255" spans="2:10">
      <c r="B1255">
        <v>120502172</v>
      </c>
      <c r="C1255" t="str">
        <f t="shared" si="55"/>
        <v>NCA - Investasi Jangka Panjang - Investasi Pada Asosiasi - PT Abyakta Data Sentosa (ADS)</v>
      </c>
      <c r="E1255" s="744" t="s">
        <v>60</v>
      </c>
      <c r="F1255" t="s">
        <v>376</v>
      </c>
      <c r="G1255" t="s">
        <v>396</v>
      </c>
      <c r="I1255" t="s">
        <v>398</v>
      </c>
      <c r="J1255" t="s">
        <v>284</v>
      </c>
    </row>
    <row r="1256" spans="2:10">
      <c r="B1256">
        <v>120502173</v>
      </c>
      <c r="C1256" t="str">
        <f t="shared" si="55"/>
        <v>NCA - Investasi Jangka Panjang - Investasi Pada Asosiasi - PT Niji Sicepat Gamindo (NSG)</v>
      </c>
      <c r="E1256" s="744" t="s">
        <v>60</v>
      </c>
      <c r="F1256" t="s">
        <v>376</v>
      </c>
      <c r="G1256" t="s">
        <v>396</v>
      </c>
      <c r="I1256" t="s">
        <v>398</v>
      </c>
      <c r="J1256" t="s">
        <v>285</v>
      </c>
    </row>
    <row r="1257" spans="2:10">
      <c r="B1257">
        <v>120502174</v>
      </c>
      <c r="C1257" t="str">
        <f t="shared" si="55"/>
        <v>NCA - Investasi Jangka Panjang - Investasi Pada Asosiasi - PT Mulia Semesta Perkasa (MSP)</v>
      </c>
      <c r="E1257" s="744" t="s">
        <v>60</v>
      </c>
      <c r="F1257" t="s">
        <v>376</v>
      </c>
      <c r="G1257" t="s">
        <v>396</v>
      </c>
      <c r="I1257" t="s">
        <v>398</v>
      </c>
      <c r="J1257" t="s">
        <v>286</v>
      </c>
    </row>
    <row r="1258" spans="2:10">
      <c r="B1258">
        <v>120502175</v>
      </c>
      <c r="C1258" t="str">
        <f t="shared" si="55"/>
        <v>NCA - Investasi Jangka Panjang - Investasi Pada Asosiasi - PT Kredit Skor Indonesia (KSI)</v>
      </c>
      <c r="E1258" s="744" t="s">
        <v>60</v>
      </c>
      <c r="F1258" t="s">
        <v>376</v>
      </c>
      <c r="G1258" t="s">
        <v>396</v>
      </c>
      <c r="I1258" t="s">
        <v>398</v>
      </c>
      <c r="J1258" t="s">
        <v>287</v>
      </c>
    </row>
    <row r="1259" spans="2:10">
      <c r="B1259">
        <v>120502176</v>
      </c>
      <c r="C1259" t="str">
        <f t="shared" si="55"/>
        <v>NCA - Investasi Jangka Panjang - Investasi Pada Asosiasi - PT Caltech Digital Indonesia (CDI)</v>
      </c>
      <c r="E1259" s="744" t="s">
        <v>60</v>
      </c>
      <c r="F1259" t="s">
        <v>376</v>
      </c>
      <c r="G1259" t="s">
        <v>396</v>
      </c>
      <c r="I1259" t="s">
        <v>398</v>
      </c>
      <c r="J1259" t="s">
        <v>288</v>
      </c>
    </row>
    <row r="1260" spans="2:10">
      <c r="B1260">
        <v>120502177</v>
      </c>
      <c r="C1260" t="str">
        <f t="shared" si="55"/>
        <v>NCA - Investasi Jangka Panjang - Investasi Pada Asosiasi - PT Tfas Energi Indonesia (TEI)</v>
      </c>
      <c r="E1260" s="744" t="s">
        <v>60</v>
      </c>
      <c r="F1260" t="s">
        <v>376</v>
      </c>
      <c r="G1260" t="s">
        <v>396</v>
      </c>
      <c r="I1260" t="s">
        <v>398</v>
      </c>
      <c r="J1260" t="s">
        <v>289</v>
      </c>
    </row>
    <row r="1261" spans="2:10">
      <c r="B1261">
        <v>120502178</v>
      </c>
      <c r="C1261" t="str">
        <f t="shared" si="55"/>
        <v>NCA - Investasi Jangka Panjang - Investasi Pada Asosiasi - PT Sicepat Inti Sofizo (SIF)</v>
      </c>
      <c r="E1261" s="744" t="s">
        <v>60</v>
      </c>
      <c r="F1261" t="s">
        <v>376</v>
      </c>
      <c r="G1261" t="s">
        <v>396</v>
      </c>
      <c r="I1261" t="s">
        <v>398</v>
      </c>
      <c r="J1261" t="s">
        <v>290</v>
      </c>
    </row>
    <row r="1262" spans="2:10">
      <c r="B1262">
        <v>120502179</v>
      </c>
      <c r="C1262" t="str">
        <f t="shared" si="55"/>
        <v>NCA - Investasi Jangka Panjang - Investasi Pada Asosiasi - PT DMMX Dektos Inti (DDI)</v>
      </c>
      <c r="E1262" s="744" t="s">
        <v>60</v>
      </c>
      <c r="F1262" t="s">
        <v>376</v>
      </c>
      <c r="G1262" t="s">
        <v>396</v>
      </c>
      <c r="I1262" t="s">
        <v>398</v>
      </c>
      <c r="J1262" t="s">
        <v>291</v>
      </c>
    </row>
    <row r="1263" spans="2:10">
      <c r="B1263">
        <v>120502180</v>
      </c>
      <c r="C1263" t="str">
        <f t="shared" si="55"/>
        <v>NCA - Investasi Jangka Panjang - Investasi Pada Asosiasi - PT Nugen Farma Medika (NFM)</v>
      </c>
      <c r="E1263" s="744" t="s">
        <v>60</v>
      </c>
      <c r="F1263" t="s">
        <v>376</v>
      </c>
      <c r="G1263" t="s">
        <v>396</v>
      </c>
      <c r="I1263" t="s">
        <v>398</v>
      </c>
      <c r="J1263" t="s">
        <v>292</v>
      </c>
    </row>
    <row r="1264" spans="2:10">
      <c r="B1264">
        <v>120502181</v>
      </c>
      <c r="C1264" t="str">
        <f t="shared" si="55"/>
        <v>NCA - Investasi Jangka Panjang - Investasi Pada Asosiasi - PT Sicepat Aset Digital (SAD)</v>
      </c>
      <c r="E1264" s="744" t="s">
        <v>60</v>
      </c>
      <c r="F1264" t="s">
        <v>376</v>
      </c>
      <c r="G1264" t="s">
        <v>396</v>
      </c>
      <c r="I1264" t="s">
        <v>398</v>
      </c>
      <c r="J1264" t="s">
        <v>293</v>
      </c>
    </row>
    <row r="1265" spans="2:10">
      <c r="B1265">
        <v>120502182</v>
      </c>
      <c r="C1265" t="str">
        <f t="shared" si="55"/>
        <v>NCA - Investasi Jangka Panjang - Investasi Pada Asosiasi - PT Royal Investama Sejahtera (RIS)</v>
      </c>
      <c r="E1265" s="744" t="s">
        <v>60</v>
      </c>
      <c r="F1265" t="s">
        <v>376</v>
      </c>
      <c r="G1265" t="s">
        <v>396</v>
      </c>
      <c r="I1265" t="s">
        <v>398</v>
      </c>
      <c r="J1265" t="s">
        <v>294</v>
      </c>
    </row>
    <row r="1266" spans="2:10">
      <c r="B1266">
        <v>120502183</v>
      </c>
      <c r="C1266" t="str">
        <f t="shared" si="55"/>
        <v>NCA - Investasi Jangka Panjang - Investasi Pada Asosiasi - PT Yudha Harapan Mulia (YHM)</v>
      </c>
      <c r="E1266" s="744" t="s">
        <v>60</v>
      </c>
      <c r="F1266" t="s">
        <v>376</v>
      </c>
      <c r="G1266" t="s">
        <v>396</v>
      </c>
      <c r="I1266" t="s">
        <v>398</v>
      </c>
      <c r="J1266" t="s">
        <v>295</v>
      </c>
    </row>
    <row r="1267" spans="2:10">
      <c r="B1267">
        <v>120502184</v>
      </c>
      <c r="C1267" t="str">
        <f t="shared" si="55"/>
        <v>NCA - Investasi Jangka Panjang - Investasi Pada Asosiasi - PT DMMX Distribusi Pentabuana (DDP)</v>
      </c>
      <c r="E1267" s="744" t="s">
        <v>60</v>
      </c>
      <c r="F1267" t="s">
        <v>376</v>
      </c>
      <c r="G1267" t="s">
        <v>396</v>
      </c>
      <c r="I1267" t="s">
        <v>398</v>
      </c>
      <c r="J1267" t="s">
        <v>296</v>
      </c>
    </row>
    <row r="1268" spans="2:10">
      <c r="B1268">
        <v>120502185</v>
      </c>
      <c r="C1268" t="str">
        <f t="shared" si="55"/>
        <v>NCA - Investasi Jangka Panjang - Investasi Pada Asosiasi - PT Dezer Ruang Bicara (DRB)</v>
      </c>
      <c r="E1268" s="744" t="s">
        <v>60</v>
      </c>
      <c r="F1268" t="s">
        <v>376</v>
      </c>
      <c r="G1268" t="s">
        <v>396</v>
      </c>
      <c r="I1268" t="s">
        <v>398</v>
      </c>
      <c r="J1268" t="s">
        <v>297</v>
      </c>
    </row>
    <row r="1269" spans="2:10">
      <c r="B1269">
        <v>120502186</v>
      </c>
      <c r="C1269" t="str">
        <f t="shared" si="55"/>
        <v>NCA - Investasi Jangka Panjang - Investasi Pada Asosiasi - PT Dektos Digital Corbuzier (DDC)</v>
      </c>
      <c r="E1269" s="744" t="s">
        <v>60</v>
      </c>
      <c r="F1269" t="s">
        <v>376</v>
      </c>
      <c r="G1269" t="s">
        <v>396</v>
      </c>
      <c r="I1269" t="s">
        <v>398</v>
      </c>
      <c r="J1269" t="s">
        <v>298</v>
      </c>
    </row>
    <row r="1270" spans="2:10">
      <c r="B1270">
        <v>120502187</v>
      </c>
      <c r="C1270" t="str">
        <f t="shared" si="55"/>
        <v>NCA - Investasi Jangka Panjang - Investasi Pada Asosiasi - PT BLDX Komik Nusantara (BKN)</v>
      </c>
      <c r="E1270" s="744" t="s">
        <v>60</v>
      </c>
      <c r="F1270" t="s">
        <v>376</v>
      </c>
      <c r="G1270" t="s">
        <v>396</v>
      </c>
      <c r="I1270" t="s">
        <v>398</v>
      </c>
      <c r="J1270" t="s">
        <v>299</v>
      </c>
    </row>
    <row r="1271" spans="2:10">
      <c r="B1271">
        <v>120502188</v>
      </c>
      <c r="C1271" t="str">
        <f t="shared" si="55"/>
        <v>NCA - Investasi Jangka Panjang - Investasi Pada Asosiasi - PT Damcorp Digital Media (DDM)</v>
      </c>
      <c r="E1271" s="744" t="s">
        <v>60</v>
      </c>
      <c r="F1271" t="s">
        <v>376</v>
      </c>
      <c r="G1271" t="s">
        <v>396</v>
      </c>
      <c r="I1271" t="s">
        <v>398</v>
      </c>
      <c r="J1271" t="s">
        <v>300</v>
      </c>
    </row>
    <row r="1272" spans="2:10">
      <c r="B1272">
        <v>120502189</v>
      </c>
      <c r="C1272" t="str">
        <f t="shared" si="55"/>
        <v>NCA - Investasi Jangka Panjang - Investasi Pada Asosiasi - PT NFT Digital Indonesia (NDI)</v>
      </c>
      <c r="E1272" s="744" t="s">
        <v>60</v>
      </c>
      <c r="F1272" t="s">
        <v>376</v>
      </c>
      <c r="G1272" t="s">
        <v>396</v>
      </c>
      <c r="I1272" t="s">
        <v>398</v>
      </c>
      <c r="J1272" t="s">
        <v>301</v>
      </c>
    </row>
    <row r="1273" spans="2:10">
      <c r="B1273">
        <v>120502190</v>
      </c>
      <c r="C1273" t="str">
        <f t="shared" si="55"/>
        <v>NCA - Investasi Jangka Panjang - Investasi Pada Asosiasi - PT Meta Verse Indonesia (MVI)</v>
      </c>
      <c r="E1273" s="744" t="s">
        <v>60</v>
      </c>
      <c r="F1273" t="s">
        <v>376</v>
      </c>
      <c r="G1273" t="s">
        <v>396</v>
      </c>
      <c r="I1273" t="s">
        <v>398</v>
      </c>
      <c r="J1273" t="s">
        <v>302</v>
      </c>
    </row>
    <row r="1274" spans="2:10">
      <c r="B1274">
        <v>120502191</v>
      </c>
      <c r="C1274" t="str">
        <f t="shared" si="55"/>
        <v>NCA - Investasi Jangka Panjang - Investasi Pada Asosiasi - PT META PRAVIA DIGITAL (MPD)</v>
      </c>
      <c r="E1274" s="744" t="s">
        <v>60</v>
      </c>
      <c r="F1274" t="s">
        <v>376</v>
      </c>
      <c r="G1274" t="s">
        <v>396</v>
      </c>
      <c r="I1274" t="s">
        <v>398</v>
      </c>
      <c r="J1274" t="s">
        <v>303</v>
      </c>
    </row>
    <row r="1275" spans="2:10">
      <c r="B1275">
        <v>120502192</v>
      </c>
      <c r="C1275" t="str">
        <f t="shared" si="55"/>
        <v>NCA - Investasi Jangka Panjang - Investasi Pada Asosiasi - PT DMMX Sentral Imaji</v>
      </c>
      <c r="E1275" s="744" t="s">
        <v>60</v>
      </c>
      <c r="F1275" t="s">
        <v>376</v>
      </c>
      <c r="G1275" t="s">
        <v>396</v>
      </c>
      <c r="I1275" t="s">
        <v>398</v>
      </c>
      <c r="J1275" t="s">
        <v>304</v>
      </c>
    </row>
    <row r="1276" spans="2:10">
      <c r="B1276">
        <v>120502193</v>
      </c>
      <c r="C1276" t="str">
        <f t="shared" ref="C1276:C1282" si="56">CONCATENATE(F1276,E1276,G1276,E1276,I1276,E1276,J1276)</f>
        <v>NCA - Investasi Jangka Panjang - Investasi Pada Asosiasi - PT Cinta Sang Juara</v>
      </c>
      <c r="E1276" s="744" t="s">
        <v>60</v>
      </c>
      <c r="F1276" t="s">
        <v>376</v>
      </c>
      <c r="G1276" t="s">
        <v>396</v>
      </c>
      <c r="I1276" t="s">
        <v>398</v>
      </c>
      <c r="J1276" t="s">
        <v>305</v>
      </c>
    </row>
    <row r="1277" spans="2:10">
      <c r="B1277">
        <v>120502194</v>
      </c>
      <c r="C1277" t="str">
        <f t="shared" si="56"/>
        <v>NCA - Investasi Jangka Panjang - Investasi Pada Asosiasi - PT Kosmos Karisma Karunia (KKK)</v>
      </c>
      <c r="E1277" s="744" t="s">
        <v>60</v>
      </c>
      <c r="F1277" t="s">
        <v>376</v>
      </c>
      <c r="G1277" t="s">
        <v>396</v>
      </c>
      <c r="I1277" t="s">
        <v>398</v>
      </c>
      <c r="J1277" t="s">
        <v>306</v>
      </c>
    </row>
    <row r="1278" spans="2:10">
      <c r="B1278">
        <v>120502195</v>
      </c>
      <c r="C1278" t="str">
        <f t="shared" si="56"/>
        <v>NCA - Investasi Jangka Panjang - Investasi Pada Asosiasi - PT Sinergi Digital Teknologi (Lenna)</v>
      </c>
      <c r="E1278" s="744" t="s">
        <v>60</v>
      </c>
      <c r="F1278" t="s">
        <v>376</v>
      </c>
      <c r="G1278" t="s">
        <v>396</v>
      </c>
      <c r="I1278" t="s">
        <v>398</v>
      </c>
      <c r="J1278" t="s">
        <v>307</v>
      </c>
    </row>
    <row r="1279" spans="2:10">
      <c r="B1279">
        <v>120502196</v>
      </c>
      <c r="C1279" t="str">
        <f t="shared" si="56"/>
        <v>NCA - Investasi Jangka Panjang - Investasi Pada Asosiasi - PT Kairos Ekspres Internasional (KEI)</v>
      </c>
      <c r="E1279" s="744" t="s">
        <v>60</v>
      </c>
      <c r="F1279" t="s">
        <v>376</v>
      </c>
      <c r="G1279" t="s">
        <v>396</v>
      </c>
      <c r="I1279" t="s">
        <v>398</v>
      </c>
      <c r="J1279" t="s">
        <v>308</v>
      </c>
    </row>
    <row r="1280" spans="2:10">
      <c r="B1280">
        <v>120502197</v>
      </c>
      <c r="C1280" t="str">
        <f t="shared" si="56"/>
        <v>NCA - Investasi Jangka Panjang - Investasi Pada Asosiasi - PT Dua Empat Print (DEP)</v>
      </c>
      <c r="E1280" s="744" t="s">
        <v>60</v>
      </c>
      <c r="F1280" t="s">
        <v>376</v>
      </c>
      <c r="G1280" t="s">
        <v>396</v>
      </c>
      <c r="I1280" t="s">
        <v>398</v>
      </c>
      <c r="J1280" t="s">
        <v>309</v>
      </c>
    </row>
    <row r="1281" spans="2:10">
      <c r="B1281">
        <v>120502198</v>
      </c>
      <c r="C1281" t="str">
        <f t="shared" si="56"/>
        <v>NCA - Investasi Jangka Panjang - Investasi Pada Asosiasi - PT V2 Indonesia (V2)</v>
      </c>
      <c r="E1281" s="744" t="s">
        <v>60</v>
      </c>
      <c r="F1281" t="s">
        <v>376</v>
      </c>
      <c r="G1281" t="s">
        <v>396</v>
      </c>
      <c r="I1281" t="s">
        <v>398</v>
      </c>
      <c r="J1281" t="s">
        <v>310</v>
      </c>
    </row>
    <row r="1282" spans="2:10">
      <c r="B1282">
        <v>120502199</v>
      </c>
      <c r="C1282" t="str">
        <f t="shared" si="56"/>
        <v>NCA - Investasi Jangka Panjang - Investasi Pada Asosiasi - PT Makarios Bensu Kopi (MBK)</v>
      </c>
      <c r="E1282" s="744" t="s">
        <v>60</v>
      </c>
      <c r="F1282" t="s">
        <v>376</v>
      </c>
      <c r="G1282" t="s">
        <v>396</v>
      </c>
      <c r="I1282" t="s">
        <v>398</v>
      </c>
      <c r="J1282" t="s">
        <v>311</v>
      </c>
    </row>
    <row r="1283" spans="5:5">
      <c r="E1283" s="744" t="s">
        <v>60</v>
      </c>
    </row>
    <row r="1284" spans="2:10">
      <c r="B1284">
        <v>120503001</v>
      </c>
      <c r="C1284" t="str">
        <f t="shared" ref="C1284:C1347" si="57">CONCATENATE(F1284,E1284,G1284,E1284,I1284,E1284,J1284)</f>
        <v>NCA - Investasi Jangka Panjang - Investasi Saham - PT 1 Inti Dot Com</v>
      </c>
      <c r="E1284" s="744" t="s">
        <v>60</v>
      </c>
      <c r="F1284" t="s">
        <v>376</v>
      </c>
      <c r="G1284" t="s">
        <v>396</v>
      </c>
      <c r="I1284" t="s">
        <v>399</v>
      </c>
      <c r="J1284" t="s">
        <v>113</v>
      </c>
    </row>
    <row r="1285" spans="2:10">
      <c r="B1285">
        <v>120503002</v>
      </c>
      <c r="C1285" t="str">
        <f t="shared" si="57"/>
        <v>NCA - Investasi Jangka Panjang - Investasi Saham - PT Abdi Anugerah Persada (AAP)</v>
      </c>
      <c r="E1285" s="744" t="s">
        <v>60</v>
      </c>
      <c r="F1285" t="s">
        <v>376</v>
      </c>
      <c r="G1285" t="s">
        <v>396</v>
      </c>
      <c r="I1285" t="s">
        <v>399</v>
      </c>
      <c r="J1285" t="s">
        <v>114</v>
      </c>
    </row>
    <row r="1286" spans="2:10">
      <c r="B1286">
        <v>120503003</v>
      </c>
      <c r="C1286" t="str">
        <f t="shared" si="57"/>
        <v>NCA - Investasi Jangka Panjang - Investasi Saham - PT Agapindo Inti Raya</v>
      </c>
      <c r="E1286" s="744" t="s">
        <v>60</v>
      </c>
      <c r="F1286" t="s">
        <v>376</v>
      </c>
      <c r="G1286" t="s">
        <v>396</v>
      </c>
      <c r="I1286" t="s">
        <v>399</v>
      </c>
      <c r="J1286" t="s">
        <v>115</v>
      </c>
    </row>
    <row r="1287" spans="2:10">
      <c r="B1287">
        <v>120503004</v>
      </c>
      <c r="C1287" t="str">
        <f t="shared" si="57"/>
        <v>NCA - Investasi Jangka Panjang - Investasi Saham - PT Agapindo Kasih Abadi (AKA)</v>
      </c>
      <c r="E1287" s="744" t="s">
        <v>60</v>
      </c>
      <c r="F1287" t="s">
        <v>376</v>
      </c>
      <c r="G1287" t="s">
        <v>396</v>
      </c>
      <c r="I1287" t="s">
        <v>399</v>
      </c>
      <c r="J1287" t="s">
        <v>116</v>
      </c>
    </row>
    <row r="1288" spans="2:10">
      <c r="B1288">
        <v>120503005</v>
      </c>
      <c r="C1288" t="str">
        <f t="shared" si="57"/>
        <v>NCA - Investasi Jangka Panjang - Investasi Saham - PT Alfa Omega Digital (AOD-1)</v>
      </c>
      <c r="E1288" s="744" t="s">
        <v>60</v>
      </c>
      <c r="F1288" t="s">
        <v>376</v>
      </c>
      <c r="G1288" t="s">
        <v>396</v>
      </c>
      <c r="I1288" t="s">
        <v>399</v>
      </c>
      <c r="J1288" t="s">
        <v>117</v>
      </c>
    </row>
    <row r="1289" spans="2:10">
      <c r="B1289">
        <v>120503006</v>
      </c>
      <c r="C1289" t="str">
        <f t="shared" si="57"/>
        <v>NCA - Investasi Jangka Panjang - Investasi Saham - PT Alfa Omega Digitalindo (AOD-2)</v>
      </c>
      <c r="E1289" s="744" t="s">
        <v>60</v>
      </c>
      <c r="F1289" t="s">
        <v>376</v>
      </c>
      <c r="G1289" t="s">
        <v>396</v>
      </c>
      <c r="I1289" t="s">
        <v>399</v>
      </c>
      <c r="J1289" t="s">
        <v>118</v>
      </c>
    </row>
    <row r="1290" spans="2:10">
      <c r="B1290">
        <v>120503007</v>
      </c>
      <c r="C1290" t="str">
        <f t="shared" si="57"/>
        <v>NCA - Investasi Jangka Panjang - Investasi Saham - PT Alphanovation Digital Teknindo (Pawoon)</v>
      </c>
      <c r="E1290" s="744" t="s">
        <v>60</v>
      </c>
      <c r="F1290" t="s">
        <v>376</v>
      </c>
      <c r="G1290" t="s">
        <v>396</v>
      </c>
      <c r="I1290" t="s">
        <v>399</v>
      </c>
      <c r="J1290" t="s">
        <v>119</v>
      </c>
    </row>
    <row r="1291" spans="2:10">
      <c r="B1291">
        <v>120503008</v>
      </c>
      <c r="C1291" t="str">
        <f t="shared" si="57"/>
        <v>NCA - Investasi Jangka Panjang - Investasi Saham - PT Antares Global Teknologi (AGT)</v>
      </c>
      <c r="E1291" s="744" t="s">
        <v>60</v>
      </c>
      <c r="F1291" t="s">
        <v>376</v>
      </c>
      <c r="G1291" t="s">
        <v>396</v>
      </c>
      <c r="I1291" t="s">
        <v>399</v>
      </c>
      <c r="J1291" t="s">
        <v>120</v>
      </c>
    </row>
    <row r="1292" spans="2:10">
      <c r="B1292">
        <v>120503009</v>
      </c>
      <c r="C1292" t="str">
        <f t="shared" si="57"/>
        <v>NCA - Investasi Jangka Panjang - Investasi Saham - PT Anugerah Inti Karisma (AIK)</v>
      </c>
      <c r="E1292" s="744" t="s">
        <v>60</v>
      </c>
      <c r="F1292" t="s">
        <v>376</v>
      </c>
      <c r="G1292" t="s">
        <v>396</v>
      </c>
      <c r="I1292" t="s">
        <v>399</v>
      </c>
      <c r="J1292" t="s">
        <v>121</v>
      </c>
    </row>
    <row r="1293" spans="2:10">
      <c r="B1293">
        <v>120503010</v>
      </c>
      <c r="C1293" t="str">
        <f t="shared" si="57"/>
        <v>NCA - Investasi Jangka Panjang - Investasi Saham - PT Soteria Wicaksana Investama (SWI)</v>
      </c>
      <c r="E1293" s="744" t="s">
        <v>60</v>
      </c>
      <c r="F1293" t="s">
        <v>376</v>
      </c>
      <c r="G1293" t="s">
        <v>396</v>
      </c>
      <c r="I1293" t="s">
        <v>399</v>
      </c>
      <c r="J1293" t="s">
        <v>122</v>
      </c>
    </row>
    <row r="1294" spans="2:10">
      <c r="B1294">
        <v>120503011</v>
      </c>
      <c r="C1294" t="str">
        <f t="shared" si="57"/>
        <v>NCA - Investasi Jangka Panjang - Investasi Saham - PT Anugerah Kopi Digital (AKD)</v>
      </c>
      <c r="E1294" s="744" t="s">
        <v>60</v>
      </c>
      <c r="F1294" t="s">
        <v>376</v>
      </c>
      <c r="G1294" t="s">
        <v>396</v>
      </c>
      <c r="I1294" t="s">
        <v>399</v>
      </c>
      <c r="J1294" t="s">
        <v>123</v>
      </c>
    </row>
    <row r="1295" spans="2:10">
      <c r="B1295">
        <v>120503012</v>
      </c>
      <c r="C1295" t="str">
        <f t="shared" si="57"/>
        <v>NCA - Investasi Jangka Panjang - Investasi Saham - PT Anugerah Serta Sentosa (ASS1)</v>
      </c>
      <c r="E1295" s="744" t="s">
        <v>60</v>
      </c>
      <c r="F1295" t="s">
        <v>376</v>
      </c>
      <c r="G1295" t="s">
        <v>396</v>
      </c>
      <c r="I1295" t="s">
        <v>399</v>
      </c>
      <c r="J1295" t="s">
        <v>124</v>
      </c>
    </row>
    <row r="1296" spans="2:10">
      <c r="B1296">
        <v>120503013</v>
      </c>
      <c r="C1296" t="str">
        <f t="shared" si="57"/>
        <v>NCA - Investasi Jangka Panjang - Investasi Saham - PT Anugerah Teknologi Mandiri (ATM)</v>
      </c>
      <c r="E1296" s="744" t="s">
        <v>60</v>
      </c>
      <c r="F1296" t="s">
        <v>376</v>
      </c>
      <c r="G1296" t="s">
        <v>396</v>
      </c>
      <c r="I1296" t="s">
        <v>399</v>
      </c>
      <c r="J1296" t="s">
        <v>125</v>
      </c>
    </row>
    <row r="1297" spans="2:10">
      <c r="B1297">
        <v>120503014</v>
      </c>
      <c r="C1297" t="str">
        <f t="shared" si="57"/>
        <v>NCA - Investasi Jangka Panjang - Investasi Saham - PT Anugerah Wicaksana Digital (AWD)</v>
      </c>
      <c r="E1297" s="744" t="s">
        <v>60</v>
      </c>
      <c r="F1297" t="s">
        <v>376</v>
      </c>
      <c r="G1297" t="s">
        <v>396</v>
      </c>
      <c r="I1297" t="s">
        <v>399</v>
      </c>
      <c r="J1297" t="s">
        <v>126</v>
      </c>
    </row>
    <row r="1298" spans="2:10">
      <c r="B1298">
        <v>120503015</v>
      </c>
      <c r="C1298" t="str">
        <f t="shared" si="57"/>
        <v>NCA - Investasi Jangka Panjang - Investasi Saham - PT Argo Pandu Digital (APD)</v>
      </c>
      <c r="E1298" s="744" t="s">
        <v>60</v>
      </c>
      <c r="F1298" t="s">
        <v>376</v>
      </c>
      <c r="G1298" t="s">
        <v>396</v>
      </c>
      <c r="I1298" t="s">
        <v>399</v>
      </c>
      <c r="J1298" t="s">
        <v>127</v>
      </c>
    </row>
    <row r="1299" spans="2:10">
      <c r="B1299">
        <v>120503016</v>
      </c>
      <c r="C1299" t="str">
        <f t="shared" si="57"/>
        <v>NCA - Investasi Jangka Panjang - Investasi Saham - PT Berkah Karunia Kreasi (BKK)</v>
      </c>
      <c r="E1299" s="744" t="s">
        <v>60</v>
      </c>
      <c r="F1299" t="s">
        <v>376</v>
      </c>
      <c r="G1299" t="s">
        <v>396</v>
      </c>
      <c r="I1299" t="s">
        <v>399</v>
      </c>
      <c r="J1299" t="s">
        <v>128</v>
      </c>
    </row>
    <row r="1300" spans="2:10">
      <c r="B1300">
        <v>120503017</v>
      </c>
      <c r="C1300" t="str">
        <f t="shared" si="57"/>
        <v>NCA - Investasi Jangka Panjang - Investasi Saham - PT Berkah Omega Sukses (BOS)</v>
      </c>
      <c r="E1300" s="744" t="s">
        <v>60</v>
      </c>
      <c r="F1300" t="s">
        <v>376</v>
      </c>
      <c r="G1300" t="s">
        <v>396</v>
      </c>
      <c r="I1300" t="s">
        <v>399</v>
      </c>
      <c r="J1300" t="s">
        <v>129</v>
      </c>
    </row>
    <row r="1301" spans="2:10">
      <c r="B1301">
        <v>120503018</v>
      </c>
      <c r="C1301" t="str">
        <f t="shared" si="57"/>
        <v>NCA - Investasi Jangka Panjang - Investasi Saham - PT Berkah Otentik Sejahtera (BOS)</v>
      </c>
      <c r="E1301" s="744" t="s">
        <v>60</v>
      </c>
      <c r="F1301" t="s">
        <v>376</v>
      </c>
      <c r="G1301" t="s">
        <v>396</v>
      </c>
      <c r="I1301" t="s">
        <v>399</v>
      </c>
      <c r="J1301" t="s">
        <v>130</v>
      </c>
    </row>
    <row r="1302" spans="2:10">
      <c r="B1302">
        <v>120503019</v>
      </c>
      <c r="C1302" t="str">
        <f t="shared" si="57"/>
        <v>NCA - Investasi Jangka Panjang - Investasi Saham - PT Berkah Teknologi Selaras (BTS)</v>
      </c>
      <c r="E1302" s="744" t="s">
        <v>60</v>
      </c>
      <c r="F1302" t="s">
        <v>376</v>
      </c>
      <c r="G1302" t="s">
        <v>396</v>
      </c>
      <c r="I1302" t="s">
        <v>399</v>
      </c>
      <c r="J1302" t="s">
        <v>131</v>
      </c>
    </row>
    <row r="1303" spans="2:10">
      <c r="B1303">
        <v>120503020</v>
      </c>
      <c r="C1303" t="str">
        <f t="shared" si="57"/>
        <v>NCA - Investasi Jangka Panjang - Investasi Saham - PT Berkah Teknologi Semesta (BTS)</v>
      </c>
      <c r="E1303" s="744" t="s">
        <v>60</v>
      </c>
      <c r="F1303" t="s">
        <v>376</v>
      </c>
      <c r="G1303" t="s">
        <v>396</v>
      </c>
      <c r="I1303" t="s">
        <v>399</v>
      </c>
      <c r="J1303" t="s">
        <v>132</v>
      </c>
    </row>
    <row r="1304" spans="2:10">
      <c r="B1304">
        <v>120503021</v>
      </c>
      <c r="C1304" t="str">
        <f t="shared" si="57"/>
        <v>NCA - Investasi Jangka Panjang - Investasi Saham - PT Berkah Trijaya Indonesia (BTI)</v>
      </c>
      <c r="E1304" s="744" t="s">
        <v>60</v>
      </c>
      <c r="F1304" t="s">
        <v>376</v>
      </c>
      <c r="G1304" t="s">
        <v>396</v>
      </c>
      <c r="I1304" t="s">
        <v>399</v>
      </c>
      <c r="J1304" t="s">
        <v>133</v>
      </c>
    </row>
    <row r="1305" spans="2:10">
      <c r="B1305">
        <v>120503022</v>
      </c>
      <c r="C1305" t="str">
        <f t="shared" si="57"/>
        <v>NCA - Investasi Jangka Panjang - Investasi Saham - PT Bersama Omega Sejahtera (BOS)</v>
      </c>
      <c r="E1305" s="744" t="s">
        <v>60</v>
      </c>
      <c r="F1305" t="s">
        <v>376</v>
      </c>
      <c r="G1305" t="s">
        <v>396</v>
      </c>
      <c r="I1305" t="s">
        <v>399</v>
      </c>
      <c r="J1305" t="s">
        <v>134</v>
      </c>
    </row>
    <row r="1306" spans="2:10">
      <c r="B1306">
        <v>120503023</v>
      </c>
      <c r="C1306" t="str">
        <f t="shared" si="57"/>
        <v>NCA - Investasi Jangka Panjang - Investasi Saham - PT Bilik Sinergi Indonesia (BSI)</v>
      </c>
      <c r="E1306" s="744" t="s">
        <v>60</v>
      </c>
      <c r="F1306" t="s">
        <v>376</v>
      </c>
      <c r="G1306" t="s">
        <v>396</v>
      </c>
      <c r="I1306" t="s">
        <v>399</v>
      </c>
      <c r="J1306" t="s">
        <v>135</v>
      </c>
    </row>
    <row r="1307" spans="2:10">
      <c r="B1307">
        <v>120503024</v>
      </c>
      <c r="C1307" t="str">
        <f t="shared" si="57"/>
        <v>NCA - Investasi Jangka Panjang - Investasi Saham - PT Buana Agya Cipta (BAC)</v>
      </c>
      <c r="E1307" s="744" t="s">
        <v>60</v>
      </c>
      <c r="F1307" t="s">
        <v>376</v>
      </c>
      <c r="G1307" t="s">
        <v>396</v>
      </c>
      <c r="I1307" t="s">
        <v>399</v>
      </c>
      <c r="J1307" t="s">
        <v>136</v>
      </c>
    </row>
    <row r="1308" spans="2:10">
      <c r="B1308">
        <v>120503025</v>
      </c>
      <c r="C1308" t="str">
        <f t="shared" si="57"/>
        <v>NCA - Investasi Jangka Panjang - Investasi Saham - PT Cakra Ultima Sejahtera (CUS)</v>
      </c>
      <c r="E1308" s="744" t="s">
        <v>60</v>
      </c>
      <c r="F1308" t="s">
        <v>376</v>
      </c>
      <c r="G1308" t="s">
        <v>396</v>
      </c>
      <c r="I1308" t="s">
        <v>399</v>
      </c>
      <c r="J1308" t="s">
        <v>137</v>
      </c>
    </row>
    <row r="1309" spans="2:10">
      <c r="B1309">
        <v>120503026</v>
      </c>
      <c r="C1309" t="str">
        <f t="shared" si="57"/>
        <v>NCA - Investasi Jangka Panjang - Investasi Saham - PT Chat Bot Nusantara (CBN)</v>
      </c>
      <c r="E1309" s="744" t="s">
        <v>60</v>
      </c>
      <c r="F1309" t="s">
        <v>376</v>
      </c>
      <c r="G1309" t="s">
        <v>396</v>
      </c>
      <c r="I1309" t="s">
        <v>399</v>
      </c>
      <c r="J1309" t="s">
        <v>138</v>
      </c>
    </row>
    <row r="1310" spans="2:10">
      <c r="B1310">
        <v>120503027</v>
      </c>
      <c r="C1310" t="str">
        <f t="shared" si="57"/>
        <v>NCA - Investasi Jangka Panjang - Investasi Saham - PT Cyrus Solusi Indonesia (CSI)</v>
      </c>
      <c r="E1310" s="744" t="s">
        <v>60</v>
      </c>
      <c r="F1310" t="s">
        <v>376</v>
      </c>
      <c r="G1310" t="s">
        <v>396</v>
      </c>
      <c r="I1310" t="s">
        <v>399</v>
      </c>
      <c r="J1310" t="s">
        <v>139</v>
      </c>
    </row>
    <row r="1311" spans="2:10">
      <c r="B1311">
        <v>120503028</v>
      </c>
      <c r="C1311" t="str">
        <f t="shared" si="57"/>
        <v>NCA - Investasi Jangka Panjang - Investasi Saham - PT Dam Korporindo Digital (DKD)</v>
      </c>
      <c r="E1311" s="744" t="s">
        <v>60</v>
      </c>
      <c r="F1311" t="s">
        <v>376</v>
      </c>
      <c r="G1311" t="s">
        <v>396</v>
      </c>
      <c r="I1311" t="s">
        <v>399</v>
      </c>
      <c r="J1311" t="s">
        <v>140</v>
      </c>
    </row>
    <row r="1312" spans="2:10">
      <c r="B1312">
        <v>120503029</v>
      </c>
      <c r="C1312" t="str">
        <f t="shared" si="57"/>
        <v>NCA - Investasi Jangka Panjang - Investasi Saham - PT Dapur Kita Indonesia (DKI)</v>
      </c>
      <c r="E1312" s="744" t="s">
        <v>60</v>
      </c>
      <c r="F1312" t="s">
        <v>376</v>
      </c>
      <c r="G1312" t="s">
        <v>396</v>
      </c>
      <c r="I1312" t="s">
        <v>399</v>
      </c>
      <c r="J1312" t="s">
        <v>141</v>
      </c>
    </row>
    <row r="1313" spans="2:10">
      <c r="B1313">
        <v>120503030</v>
      </c>
      <c r="C1313" t="str">
        <f t="shared" si="57"/>
        <v>NCA - Investasi Jangka Panjang - Investasi Saham - PT Dapur Kloud Digital (DKD)</v>
      </c>
      <c r="E1313" s="744" t="s">
        <v>60</v>
      </c>
      <c r="F1313" t="s">
        <v>376</v>
      </c>
      <c r="G1313" t="s">
        <v>396</v>
      </c>
      <c r="I1313" t="s">
        <v>399</v>
      </c>
      <c r="J1313" t="s">
        <v>142</v>
      </c>
    </row>
    <row r="1314" spans="2:10">
      <c r="B1314">
        <v>120503031</v>
      </c>
      <c r="C1314" t="str">
        <f t="shared" si="57"/>
        <v>NCA - Investasi Jangka Panjang - Investasi Saham - PT Dekodr Solusi Digital Indonesia (DSDI)</v>
      </c>
      <c r="E1314" s="744" t="s">
        <v>60</v>
      </c>
      <c r="F1314" t="s">
        <v>376</v>
      </c>
      <c r="G1314" t="s">
        <v>396</v>
      </c>
      <c r="I1314" t="s">
        <v>399</v>
      </c>
      <c r="J1314" t="s">
        <v>143</v>
      </c>
    </row>
    <row r="1315" spans="2:10">
      <c r="B1315">
        <v>120503032</v>
      </c>
      <c r="C1315" t="str">
        <f t="shared" si="57"/>
        <v>NCA - Investasi Jangka Panjang - Investasi Saham - PT Digital Berkah Indonesia (DBI)</v>
      </c>
      <c r="E1315" s="744" t="s">
        <v>60</v>
      </c>
      <c r="F1315" t="s">
        <v>376</v>
      </c>
      <c r="G1315" t="s">
        <v>396</v>
      </c>
      <c r="I1315" t="s">
        <v>399</v>
      </c>
      <c r="J1315" t="s">
        <v>144</v>
      </c>
    </row>
    <row r="1316" spans="2:10">
      <c r="B1316">
        <v>120503033</v>
      </c>
      <c r="C1316" t="str">
        <f t="shared" si="57"/>
        <v>NCA - Investasi Jangka Panjang - Investasi Saham - PT Digital Consumer Engagement (DCE)</v>
      </c>
      <c r="E1316" s="744" t="s">
        <v>60</v>
      </c>
      <c r="F1316" t="s">
        <v>376</v>
      </c>
      <c r="G1316" t="s">
        <v>396</v>
      </c>
      <c r="I1316" t="s">
        <v>399</v>
      </c>
      <c r="J1316" t="s">
        <v>145</v>
      </c>
    </row>
    <row r="1317" spans="2:10">
      <c r="B1317">
        <v>120503034</v>
      </c>
      <c r="C1317" t="str">
        <f t="shared" si="57"/>
        <v>NCA - Investasi Jangka Panjang - Investasi Saham - PT Digital Maksima Karisma (DMK)</v>
      </c>
      <c r="E1317" s="744" t="s">
        <v>60</v>
      </c>
      <c r="F1317" t="s">
        <v>376</v>
      </c>
      <c r="G1317" t="s">
        <v>396</v>
      </c>
      <c r="I1317" t="s">
        <v>399</v>
      </c>
      <c r="J1317" t="s">
        <v>146</v>
      </c>
    </row>
    <row r="1318" spans="2:10">
      <c r="B1318">
        <v>120503035</v>
      </c>
      <c r="C1318" t="str">
        <f t="shared" si="57"/>
        <v>NCA - Investasi Jangka Panjang - Investasi Saham - PT Digital Maxima Indonesia (DMI)</v>
      </c>
      <c r="E1318" s="744" t="s">
        <v>60</v>
      </c>
      <c r="F1318" t="s">
        <v>376</v>
      </c>
      <c r="G1318" t="s">
        <v>396</v>
      </c>
      <c r="I1318" t="s">
        <v>399</v>
      </c>
      <c r="J1318" t="s">
        <v>147</v>
      </c>
    </row>
    <row r="1319" spans="2:10">
      <c r="B1319">
        <v>120503036</v>
      </c>
      <c r="C1319" t="str">
        <f t="shared" si="57"/>
        <v>NCA - Investasi Jangka Panjang - Investasi Saham - PT Digital Mediatama Maxima Tbk (DMMX)</v>
      </c>
      <c r="E1319" s="744" t="s">
        <v>60</v>
      </c>
      <c r="F1319" t="s">
        <v>376</v>
      </c>
      <c r="G1319" t="s">
        <v>396</v>
      </c>
      <c r="I1319" t="s">
        <v>399</v>
      </c>
      <c r="J1319" t="s">
        <v>148</v>
      </c>
    </row>
    <row r="1320" spans="2:10">
      <c r="B1320">
        <v>120503037</v>
      </c>
      <c r="C1320" t="str">
        <f t="shared" si="57"/>
        <v>NCA - Investasi Jangka Panjang - Investasi Saham - PT Disa Citra Digital (DCD)</v>
      </c>
      <c r="E1320" s="744" t="s">
        <v>60</v>
      </c>
      <c r="F1320" t="s">
        <v>376</v>
      </c>
      <c r="G1320" t="s">
        <v>396</v>
      </c>
      <c r="I1320" t="s">
        <v>399</v>
      </c>
      <c r="J1320" t="s">
        <v>149</v>
      </c>
    </row>
    <row r="1321" spans="2:10">
      <c r="B1321">
        <v>120503038</v>
      </c>
      <c r="C1321" t="str">
        <f t="shared" si="57"/>
        <v>NCA - Investasi Jangka Panjang - Investasi Saham - PT Disa Citra Mandiri (DCM)</v>
      </c>
      <c r="E1321" s="744" t="s">
        <v>60</v>
      </c>
      <c r="F1321" t="s">
        <v>376</v>
      </c>
      <c r="G1321" t="s">
        <v>396</v>
      </c>
      <c r="I1321" t="s">
        <v>399</v>
      </c>
      <c r="J1321" t="s">
        <v>150</v>
      </c>
    </row>
    <row r="1322" spans="2:10">
      <c r="B1322">
        <v>120503039</v>
      </c>
      <c r="C1322" t="str">
        <f t="shared" si="57"/>
        <v>NCA - Investasi Jangka Panjang - Investasi Saham - PT Distribusi Emitama Anugerah (DEA)</v>
      </c>
      <c r="E1322" s="744" t="s">
        <v>60</v>
      </c>
      <c r="F1322" t="s">
        <v>376</v>
      </c>
      <c r="G1322" t="s">
        <v>396</v>
      </c>
      <c r="I1322" t="s">
        <v>399</v>
      </c>
      <c r="J1322" t="s">
        <v>151</v>
      </c>
    </row>
    <row r="1323" spans="2:10">
      <c r="B1323">
        <v>120503040</v>
      </c>
      <c r="C1323" t="str">
        <f t="shared" si="57"/>
        <v>NCA - Investasi Jangka Panjang - Investasi Saham - PT Distribusi Voucher Nusantara Tbk (DIVA)</v>
      </c>
      <c r="E1323" s="744" t="s">
        <v>60</v>
      </c>
      <c r="F1323" t="s">
        <v>376</v>
      </c>
      <c r="G1323" t="s">
        <v>396</v>
      </c>
      <c r="I1323" t="s">
        <v>399</v>
      </c>
      <c r="J1323" t="s">
        <v>152</v>
      </c>
    </row>
    <row r="1324" spans="2:10">
      <c r="B1324">
        <v>120503041</v>
      </c>
      <c r="C1324" t="str">
        <f t="shared" si="57"/>
        <v>NCA - Investasi Jangka Panjang - Investasi Saham - PT Emirindo Dinamika Pratama (EDP)</v>
      </c>
      <c r="E1324" s="744" t="s">
        <v>60</v>
      </c>
      <c r="F1324" t="s">
        <v>376</v>
      </c>
      <c r="G1324" t="s">
        <v>396</v>
      </c>
      <c r="I1324" t="s">
        <v>399</v>
      </c>
      <c r="J1324" t="s">
        <v>153</v>
      </c>
    </row>
    <row r="1325" spans="2:10">
      <c r="B1325">
        <v>120503042</v>
      </c>
      <c r="C1325" t="str">
        <f t="shared" si="57"/>
        <v>NCA - Investasi Jangka Panjang - Investasi Saham - PT Emitama Wahana Mandiri (EWM)</v>
      </c>
      <c r="E1325" s="744" t="s">
        <v>60</v>
      </c>
      <c r="F1325" t="s">
        <v>376</v>
      </c>
      <c r="G1325" t="s">
        <v>396</v>
      </c>
      <c r="I1325" t="s">
        <v>399</v>
      </c>
      <c r="J1325" t="s">
        <v>154</v>
      </c>
    </row>
    <row r="1326" spans="2:10">
      <c r="B1326">
        <v>120503043</v>
      </c>
      <c r="C1326" t="str">
        <f t="shared" si="57"/>
        <v>NCA - Investasi Jangka Panjang - Investasi Saham - PT Foodia Indonesia Digital (FID)</v>
      </c>
      <c r="E1326" s="744" t="s">
        <v>60</v>
      </c>
      <c r="F1326" t="s">
        <v>376</v>
      </c>
      <c r="G1326" t="s">
        <v>396</v>
      </c>
      <c r="I1326" t="s">
        <v>399</v>
      </c>
      <c r="J1326" t="s">
        <v>155</v>
      </c>
    </row>
    <row r="1327" spans="2:10">
      <c r="B1327">
        <v>120503044</v>
      </c>
      <c r="C1327" t="str">
        <f t="shared" si="57"/>
        <v>NCA - Investasi Jangka Panjang - Investasi Saham - PT Gowes Teknologi Indonesia (GTI1)</v>
      </c>
      <c r="E1327" s="744" t="s">
        <v>60</v>
      </c>
      <c r="F1327" t="s">
        <v>376</v>
      </c>
      <c r="G1327" t="s">
        <v>396</v>
      </c>
      <c r="I1327" t="s">
        <v>399</v>
      </c>
      <c r="J1327" t="s">
        <v>156</v>
      </c>
    </row>
    <row r="1328" spans="2:10">
      <c r="B1328">
        <v>120503045</v>
      </c>
      <c r="C1328" t="str">
        <f t="shared" si="57"/>
        <v>NCA - Investasi Jangka Panjang - Investasi Saham - PT Gowithmi Teknologi Indonesia (GTI2)</v>
      </c>
      <c r="E1328" s="744" t="s">
        <v>60</v>
      </c>
      <c r="F1328" t="s">
        <v>376</v>
      </c>
      <c r="G1328" t="s">
        <v>396</v>
      </c>
      <c r="I1328" t="s">
        <v>399</v>
      </c>
      <c r="J1328" t="s">
        <v>157</v>
      </c>
    </row>
    <row r="1329" spans="2:10">
      <c r="B1329">
        <v>120503046</v>
      </c>
      <c r="C1329" t="str">
        <f t="shared" si="57"/>
        <v>NCA - Investasi Jangka Panjang - Investasi Saham - PT Green Sinergy Indonesia (GSI)</v>
      </c>
      <c r="E1329" s="744" t="s">
        <v>60</v>
      </c>
      <c r="F1329" t="s">
        <v>376</v>
      </c>
      <c r="G1329" t="s">
        <v>396</v>
      </c>
      <c r="I1329" t="s">
        <v>399</v>
      </c>
      <c r="J1329" t="s">
        <v>158</v>
      </c>
    </row>
    <row r="1330" spans="2:10">
      <c r="B1330">
        <v>120503047</v>
      </c>
      <c r="C1330" t="str">
        <f t="shared" si="57"/>
        <v>NCA - Investasi Jangka Panjang - Investasi Saham - PT Harapan Inti Selaras (HIS)</v>
      </c>
      <c r="E1330" s="744" t="s">
        <v>60</v>
      </c>
      <c r="F1330" t="s">
        <v>376</v>
      </c>
      <c r="G1330" t="s">
        <v>396</v>
      </c>
      <c r="I1330" t="s">
        <v>399</v>
      </c>
      <c r="J1330" t="s">
        <v>159</v>
      </c>
    </row>
    <row r="1331" spans="2:10">
      <c r="B1331">
        <v>120503048</v>
      </c>
      <c r="C1331" t="str">
        <f t="shared" si="57"/>
        <v>NCA - Investasi Jangka Panjang - Investasi Saham - PT Hikmat Sukses Sejahtera (HSS)</v>
      </c>
      <c r="E1331" s="744" t="s">
        <v>60</v>
      </c>
      <c r="F1331" t="s">
        <v>376</v>
      </c>
      <c r="G1331" t="s">
        <v>396</v>
      </c>
      <c r="I1331" t="s">
        <v>399</v>
      </c>
      <c r="J1331" t="s">
        <v>160</v>
      </c>
    </row>
    <row r="1332" spans="2:10">
      <c r="B1332">
        <v>120503049</v>
      </c>
      <c r="C1332" t="str">
        <f t="shared" si="57"/>
        <v>NCA - Investasi Jangka Panjang - Investasi Saham - PT Inova Duapuluh Duapuluh</v>
      </c>
      <c r="E1332" s="744" t="s">
        <v>60</v>
      </c>
      <c r="F1332" t="s">
        <v>376</v>
      </c>
      <c r="G1332" t="s">
        <v>396</v>
      </c>
      <c r="I1332" t="s">
        <v>399</v>
      </c>
      <c r="J1332" t="s">
        <v>161</v>
      </c>
    </row>
    <row r="1333" spans="2:10">
      <c r="B1333">
        <v>120503050</v>
      </c>
      <c r="C1333" t="str">
        <f t="shared" si="57"/>
        <v>NCA - Investasi Jangka Panjang - Investasi Saham - PT Inspira Citra Asia (ICA)</v>
      </c>
      <c r="E1333" s="744" t="s">
        <v>60</v>
      </c>
      <c r="F1333" t="s">
        <v>376</v>
      </c>
      <c r="G1333" t="s">
        <v>396</v>
      </c>
      <c r="I1333" t="s">
        <v>399</v>
      </c>
      <c r="J1333" t="s">
        <v>162</v>
      </c>
    </row>
    <row r="1334" spans="2:10">
      <c r="B1334">
        <v>120503051</v>
      </c>
      <c r="C1334" t="str">
        <f t="shared" si="57"/>
        <v>NCA - Investasi Jangka Panjang - Investasi Saham - PT Internet Omega Teknologi (IOT)</v>
      </c>
      <c r="E1334" s="744" t="s">
        <v>60</v>
      </c>
      <c r="F1334" t="s">
        <v>376</v>
      </c>
      <c r="G1334" t="s">
        <v>396</v>
      </c>
      <c r="I1334" t="s">
        <v>399</v>
      </c>
      <c r="J1334" t="s">
        <v>163</v>
      </c>
    </row>
    <row r="1335" spans="2:10">
      <c r="B1335">
        <v>120503052</v>
      </c>
      <c r="C1335" t="str">
        <f t="shared" si="57"/>
        <v>NCA - Investasi Jangka Panjang - Investasi Saham - PT Jedidiah Inti Anugerah (JIA)</v>
      </c>
      <c r="E1335" s="744" t="s">
        <v>60</v>
      </c>
      <c r="F1335" t="s">
        <v>376</v>
      </c>
      <c r="G1335" t="s">
        <v>396</v>
      </c>
      <c r="I1335" t="s">
        <v>399</v>
      </c>
      <c r="J1335" t="s">
        <v>164</v>
      </c>
    </row>
    <row r="1336" spans="2:10">
      <c r="B1336">
        <v>120503053</v>
      </c>
      <c r="C1336" t="str">
        <f t="shared" si="57"/>
        <v>NCA - Investasi Jangka Panjang - Investasi Saham - PT Jubileum Musisi Indonesia (JMI)</v>
      </c>
      <c r="E1336" s="744" t="s">
        <v>60</v>
      </c>
      <c r="F1336" t="s">
        <v>376</v>
      </c>
      <c r="G1336" t="s">
        <v>396</v>
      </c>
      <c r="I1336" t="s">
        <v>399</v>
      </c>
      <c r="J1336" t="s">
        <v>165</v>
      </c>
    </row>
    <row r="1337" spans="2:10">
      <c r="B1337">
        <v>120503054</v>
      </c>
      <c r="C1337" t="str">
        <f t="shared" si="57"/>
        <v>NCA - Investasi Jangka Panjang - Investasi Saham - PT Jurnal Digital Indonesia (JDI)</v>
      </c>
      <c r="E1337" s="744" t="s">
        <v>60</v>
      </c>
      <c r="F1337" t="s">
        <v>376</v>
      </c>
      <c r="G1337" t="s">
        <v>396</v>
      </c>
      <c r="I1337" t="s">
        <v>399</v>
      </c>
      <c r="J1337" t="s">
        <v>166</v>
      </c>
    </row>
    <row r="1338" spans="2:10">
      <c r="B1338">
        <v>120503055</v>
      </c>
      <c r="C1338" t="str">
        <f t="shared" si="57"/>
        <v>NCA - Investasi Jangka Panjang - Investasi Saham - PT Kasih Anugerah Kharisma (KAK)</v>
      </c>
      <c r="E1338" s="744" t="s">
        <v>60</v>
      </c>
      <c r="F1338" t="s">
        <v>376</v>
      </c>
      <c r="G1338" t="s">
        <v>396</v>
      </c>
      <c r="I1338" t="s">
        <v>399</v>
      </c>
      <c r="J1338" t="s">
        <v>167</v>
      </c>
    </row>
    <row r="1339" spans="2:10">
      <c r="B1339">
        <v>120503056</v>
      </c>
      <c r="C1339" t="str">
        <f t="shared" si="57"/>
        <v>NCA - Investasi Jangka Panjang - Investasi Saham - PT Kavita Dana Asia (KDA)</v>
      </c>
      <c r="E1339" s="744" t="s">
        <v>60</v>
      </c>
      <c r="F1339" t="s">
        <v>376</v>
      </c>
      <c r="G1339" t="s">
        <v>396</v>
      </c>
      <c r="I1339" t="s">
        <v>399</v>
      </c>
      <c r="J1339" t="s">
        <v>168</v>
      </c>
    </row>
    <row r="1340" spans="2:10">
      <c r="B1340">
        <v>120503057</v>
      </c>
      <c r="C1340" t="str">
        <f t="shared" si="57"/>
        <v>NCA - Investasi Jangka Panjang - Investasi Saham - PT Kejora Digital Investama (KDI)</v>
      </c>
      <c r="E1340" s="744" t="s">
        <v>60</v>
      </c>
      <c r="F1340" t="s">
        <v>376</v>
      </c>
      <c r="G1340" t="s">
        <v>396</v>
      </c>
      <c r="I1340" t="s">
        <v>399</v>
      </c>
      <c r="J1340" t="s">
        <v>169</v>
      </c>
    </row>
    <row r="1341" spans="2:10">
      <c r="B1341">
        <v>120503058</v>
      </c>
      <c r="C1341" t="str">
        <f t="shared" si="57"/>
        <v>NCA - Investasi Jangka Panjang - Investasi Saham - PT Krenpay Digital Indonesia (KDI)</v>
      </c>
      <c r="E1341" s="744" t="s">
        <v>60</v>
      </c>
      <c r="F1341" t="s">
        <v>376</v>
      </c>
      <c r="G1341" t="s">
        <v>396</v>
      </c>
      <c r="I1341" t="s">
        <v>399</v>
      </c>
      <c r="J1341" t="s">
        <v>170</v>
      </c>
    </row>
    <row r="1342" spans="2:10">
      <c r="B1342">
        <v>120503059</v>
      </c>
      <c r="C1342" t="str">
        <f t="shared" si="57"/>
        <v>NCA - Investasi Jangka Panjang - Investasi Saham - PT Kubox Teknologi Indonesia (KTI)</v>
      </c>
      <c r="E1342" s="744" t="s">
        <v>60</v>
      </c>
      <c r="F1342" t="s">
        <v>376</v>
      </c>
      <c r="G1342" t="s">
        <v>396</v>
      </c>
      <c r="I1342" t="s">
        <v>399</v>
      </c>
      <c r="J1342" t="s">
        <v>171</v>
      </c>
    </row>
    <row r="1343" spans="2:10">
      <c r="B1343">
        <v>120503060</v>
      </c>
      <c r="C1343" t="str">
        <f t="shared" si="57"/>
        <v>NCA - Investasi Jangka Panjang - Investasi Saham - PT Kuwais Berkah Indonesia (KBI)</v>
      </c>
      <c r="E1343" s="744" t="s">
        <v>60</v>
      </c>
      <c r="F1343" t="s">
        <v>376</v>
      </c>
      <c r="G1343" t="s">
        <v>396</v>
      </c>
      <c r="I1343" t="s">
        <v>399</v>
      </c>
      <c r="J1343" t="s">
        <v>172</v>
      </c>
    </row>
    <row r="1344" spans="2:10">
      <c r="B1344">
        <v>120503061</v>
      </c>
      <c r="C1344" t="str">
        <f t="shared" si="57"/>
        <v>NCA - Investasi Jangka Panjang - Investasi Saham - PT Kwartet Boga Anugerah (KBA)</v>
      </c>
      <c r="E1344" s="744" t="s">
        <v>60</v>
      </c>
      <c r="F1344" t="s">
        <v>376</v>
      </c>
      <c r="G1344" t="s">
        <v>396</v>
      </c>
      <c r="I1344" t="s">
        <v>399</v>
      </c>
      <c r="J1344" t="s">
        <v>173</v>
      </c>
    </row>
    <row r="1345" spans="2:10">
      <c r="B1345">
        <v>120503062</v>
      </c>
      <c r="C1345" t="str">
        <f t="shared" si="57"/>
        <v>NCA - Investasi Jangka Panjang - Investasi Saham - PT Lautan Inovasi Teknologi (LIT)</v>
      </c>
      <c r="E1345" s="744" t="s">
        <v>60</v>
      </c>
      <c r="F1345" t="s">
        <v>376</v>
      </c>
      <c r="G1345" t="s">
        <v>396</v>
      </c>
      <c r="I1345" t="s">
        <v>399</v>
      </c>
      <c r="J1345" t="s">
        <v>174</v>
      </c>
    </row>
    <row r="1346" spans="2:10">
      <c r="B1346">
        <v>120503063</v>
      </c>
      <c r="C1346" t="str">
        <f t="shared" si="57"/>
        <v>NCA - Investasi Jangka Panjang - Investasi Saham - PT Lentera Ekosistem Digital (LED)</v>
      </c>
      <c r="E1346" s="744" t="s">
        <v>60</v>
      </c>
      <c r="F1346" t="s">
        <v>376</v>
      </c>
      <c r="G1346" t="s">
        <v>396</v>
      </c>
      <c r="I1346" t="s">
        <v>399</v>
      </c>
      <c r="J1346" t="s">
        <v>175</v>
      </c>
    </row>
    <row r="1347" spans="2:10">
      <c r="B1347">
        <v>120503064</v>
      </c>
      <c r="C1347" t="str">
        <f t="shared" si="57"/>
        <v>NCA - Investasi Jangka Panjang - Investasi Saham - PT Logitek Digital Nusantara (LDN/DTN)</v>
      </c>
      <c r="E1347" s="744" t="s">
        <v>60</v>
      </c>
      <c r="F1347" t="s">
        <v>376</v>
      </c>
      <c r="G1347" t="s">
        <v>396</v>
      </c>
      <c r="I1347" t="s">
        <v>399</v>
      </c>
      <c r="J1347" t="s">
        <v>176</v>
      </c>
    </row>
    <row r="1348" spans="2:10">
      <c r="B1348">
        <v>120503065</v>
      </c>
      <c r="C1348" t="str">
        <f t="shared" ref="C1348:C1411" si="58">CONCATENATE(F1348,E1348,G1348,E1348,I1348,E1348,J1348)</f>
        <v>NCA - Investasi Jangka Panjang - Investasi Saham - PT M Cash Integrasi Tbk (MCAS)</v>
      </c>
      <c r="E1348" s="744" t="s">
        <v>60</v>
      </c>
      <c r="F1348" t="s">
        <v>376</v>
      </c>
      <c r="G1348" t="s">
        <v>396</v>
      </c>
      <c r="I1348" t="s">
        <v>399</v>
      </c>
      <c r="J1348" t="s">
        <v>177</v>
      </c>
    </row>
    <row r="1349" spans="2:10">
      <c r="B1349">
        <v>120503066</v>
      </c>
      <c r="C1349" t="str">
        <f t="shared" si="58"/>
        <v>NCA - Investasi Jangka Panjang - Investasi Saham - PT Digital Maksima Karunia</v>
      </c>
      <c r="E1349" s="744" t="s">
        <v>60</v>
      </c>
      <c r="F1349" t="s">
        <v>376</v>
      </c>
      <c r="G1349" t="s">
        <v>396</v>
      </c>
      <c r="I1349" t="s">
        <v>399</v>
      </c>
      <c r="J1349" t="s">
        <v>178</v>
      </c>
    </row>
    <row r="1350" spans="2:10">
      <c r="B1350">
        <v>120503067</v>
      </c>
      <c r="C1350" t="str">
        <f t="shared" si="58"/>
        <v>NCA - Investasi Jangka Panjang - Investasi Saham - PT M Cash Ritel Indonesia (MRI)</v>
      </c>
      <c r="E1350" s="744" t="s">
        <v>60</v>
      </c>
      <c r="F1350" t="s">
        <v>376</v>
      </c>
      <c r="G1350" t="s">
        <v>396</v>
      </c>
      <c r="I1350" t="s">
        <v>399</v>
      </c>
      <c r="J1350" t="s">
        <v>179</v>
      </c>
    </row>
    <row r="1351" spans="2:10">
      <c r="B1351">
        <v>120503068</v>
      </c>
      <c r="C1351" t="str">
        <f t="shared" si="58"/>
        <v>NCA - Investasi Jangka Panjang - Investasi Saham - PT M Cash Telefast Indonesia (MTI)</v>
      </c>
      <c r="E1351" s="744" t="s">
        <v>60</v>
      </c>
      <c r="F1351" t="s">
        <v>376</v>
      </c>
      <c r="G1351" t="s">
        <v>396</v>
      </c>
      <c r="I1351" t="s">
        <v>399</v>
      </c>
      <c r="J1351" t="s">
        <v>180</v>
      </c>
    </row>
    <row r="1352" spans="2:10">
      <c r="B1352">
        <v>120503069</v>
      </c>
      <c r="C1352" t="str">
        <f t="shared" si="58"/>
        <v>NCA - Investasi Jangka Panjang - Investasi Saham - PT Matra Sinema Asia (MSA)</v>
      </c>
      <c r="E1352" s="744" t="s">
        <v>60</v>
      </c>
      <c r="F1352" t="s">
        <v>376</v>
      </c>
      <c r="G1352" t="s">
        <v>396</v>
      </c>
      <c r="I1352" t="s">
        <v>399</v>
      </c>
      <c r="J1352" t="s">
        <v>181</v>
      </c>
    </row>
    <row r="1353" spans="2:10">
      <c r="B1353">
        <v>120503070</v>
      </c>
      <c r="C1353" t="str">
        <f t="shared" si="58"/>
        <v>NCA - Investasi Jangka Panjang - Investasi Saham - PT MCash Untuk Indonesia (MUI)</v>
      </c>
      <c r="E1353" s="744" t="s">
        <v>60</v>
      </c>
      <c r="F1353" t="s">
        <v>376</v>
      </c>
      <c r="G1353" t="s">
        <v>396</v>
      </c>
      <c r="I1353" t="s">
        <v>399</v>
      </c>
      <c r="J1353" t="s">
        <v>182</v>
      </c>
    </row>
    <row r="1354" spans="2:10">
      <c r="B1354">
        <v>120503071</v>
      </c>
      <c r="C1354" t="str">
        <f t="shared" si="58"/>
        <v>NCA - Investasi Jangka Panjang - Investasi Saham - PT Media Karya Nusantara (MKN2)</v>
      </c>
      <c r="E1354" s="744" t="s">
        <v>60</v>
      </c>
      <c r="F1354" t="s">
        <v>376</v>
      </c>
      <c r="G1354" t="s">
        <v>396</v>
      </c>
      <c r="I1354" t="s">
        <v>399</v>
      </c>
      <c r="J1354" t="s">
        <v>183</v>
      </c>
    </row>
    <row r="1355" spans="2:10">
      <c r="B1355">
        <v>120503072</v>
      </c>
      <c r="C1355" t="str">
        <f t="shared" si="58"/>
        <v>NCA - Investasi Jangka Panjang - Investasi Saham - PT Meisys Technology</v>
      </c>
      <c r="E1355" s="744" t="s">
        <v>60</v>
      </c>
      <c r="F1355" t="s">
        <v>376</v>
      </c>
      <c r="G1355" t="s">
        <v>396</v>
      </c>
      <c r="I1355" t="s">
        <v>399</v>
      </c>
      <c r="J1355" t="s">
        <v>184</v>
      </c>
    </row>
    <row r="1356" spans="2:10">
      <c r="B1356">
        <v>120503073</v>
      </c>
      <c r="C1356" t="str">
        <f t="shared" si="58"/>
        <v>NCA - Investasi Jangka Panjang - Investasi Saham - PT Mitra Anugerah Setia Kawan (MASK)</v>
      </c>
      <c r="E1356" s="744" t="s">
        <v>60</v>
      </c>
      <c r="F1356" t="s">
        <v>376</v>
      </c>
      <c r="G1356" t="s">
        <v>396</v>
      </c>
      <c r="I1356" t="s">
        <v>399</v>
      </c>
      <c r="J1356" t="s">
        <v>185</v>
      </c>
    </row>
    <row r="1357" spans="2:10">
      <c r="B1357">
        <v>120503074</v>
      </c>
      <c r="C1357" t="str">
        <f t="shared" si="58"/>
        <v>NCA - Investasi Jangka Panjang - Investasi Saham - PT Mitra Artha Teknologi (MAT)</v>
      </c>
      <c r="E1357" s="744" t="s">
        <v>60</v>
      </c>
      <c r="F1357" t="s">
        <v>376</v>
      </c>
      <c r="G1357" t="s">
        <v>396</v>
      </c>
      <c r="I1357" t="s">
        <v>399</v>
      </c>
      <c r="J1357" t="s">
        <v>186</v>
      </c>
    </row>
    <row r="1358" spans="2:10">
      <c r="B1358">
        <v>120503075</v>
      </c>
      <c r="C1358" t="str">
        <f t="shared" si="58"/>
        <v>NCA - Investasi Jangka Panjang - Investasi Saham - PT Mitra Cipta Teknologi (MCT)</v>
      </c>
      <c r="E1358" s="744" t="s">
        <v>60</v>
      </c>
      <c r="F1358" t="s">
        <v>376</v>
      </c>
      <c r="G1358" t="s">
        <v>396</v>
      </c>
      <c r="I1358" t="s">
        <v>399</v>
      </c>
      <c r="J1358" t="s">
        <v>187</v>
      </c>
    </row>
    <row r="1359" spans="2:10">
      <c r="B1359">
        <v>120503076</v>
      </c>
      <c r="C1359" t="str">
        <f t="shared" si="58"/>
        <v>NCA - Investasi Jangka Panjang - Investasi Saham - PT Mitra Citra Anugerah (MCA)</v>
      </c>
      <c r="E1359" s="744" t="s">
        <v>60</v>
      </c>
      <c r="F1359" t="s">
        <v>376</v>
      </c>
      <c r="G1359" t="s">
        <v>396</v>
      </c>
      <c r="I1359" t="s">
        <v>399</v>
      </c>
      <c r="J1359" t="s">
        <v>188</v>
      </c>
    </row>
    <row r="1360" spans="2:10">
      <c r="B1360">
        <v>120503077</v>
      </c>
      <c r="C1360" t="str">
        <f t="shared" si="58"/>
        <v>NCA - Investasi Jangka Panjang - Investasi Saham - PT Mitra Karunia Nusantara (MKN)</v>
      </c>
      <c r="E1360" s="744" t="s">
        <v>60</v>
      </c>
      <c r="F1360" t="s">
        <v>376</v>
      </c>
      <c r="G1360" t="s">
        <v>396</v>
      </c>
      <c r="I1360" t="s">
        <v>399</v>
      </c>
      <c r="J1360" t="s">
        <v>189</v>
      </c>
    </row>
    <row r="1361" spans="2:10">
      <c r="B1361">
        <v>120503078</v>
      </c>
      <c r="C1361" t="str">
        <f t="shared" si="58"/>
        <v>NCA - Investasi Jangka Panjang - Investasi Saham - PT Mitra Kharisma Nusantara (MKN3)</v>
      </c>
      <c r="E1361" s="744" t="s">
        <v>60</v>
      </c>
      <c r="F1361" t="s">
        <v>376</v>
      </c>
      <c r="G1361" t="s">
        <v>396</v>
      </c>
      <c r="I1361" t="s">
        <v>399</v>
      </c>
      <c r="J1361" t="s">
        <v>190</v>
      </c>
    </row>
    <row r="1362" spans="2:10">
      <c r="B1362">
        <v>120503079</v>
      </c>
      <c r="C1362" t="str">
        <f t="shared" si="58"/>
        <v>NCA - Investasi Jangka Panjang - Investasi Saham - PT Mitra Proteksi Mandiri (MPM)</v>
      </c>
      <c r="E1362" s="744" t="s">
        <v>60</v>
      </c>
      <c r="F1362" t="s">
        <v>376</v>
      </c>
      <c r="G1362" t="s">
        <v>396</v>
      </c>
      <c r="I1362" t="s">
        <v>399</v>
      </c>
      <c r="J1362" t="s">
        <v>191</v>
      </c>
    </row>
    <row r="1363" spans="2:10">
      <c r="B1363">
        <v>120503080</v>
      </c>
      <c r="C1363" t="str">
        <f t="shared" si="58"/>
        <v>NCA - Investasi Jangka Panjang - Investasi Saham - PT Mitra Wicaksana Hopindo (MWH)</v>
      </c>
      <c r="E1363" s="744" t="s">
        <v>60</v>
      </c>
      <c r="F1363" t="s">
        <v>376</v>
      </c>
      <c r="G1363" t="s">
        <v>396</v>
      </c>
      <c r="I1363" t="s">
        <v>399</v>
      </c>
      <c r="J1363" t="s">
        <v>192</v>
      </c>
    </row>
    <row r="1364" spans="2:10">
      <c r="B1364">
        <v>120503081</v>
      </c>
      <c r="C1364" t="str">
        <f t="shared" si="58"/>
        <v>NCA - Investasi Jangka Panjang - Investasi Saham - PT MKopi Digital Indonesia (MKDI)</v>
      </c>
      <c r="E1364" s="744" t="s">
        <v>60</v>
      </c>
      <c r="F1364" t="s">
        <v>376</v>
      </c>
      <c r="G1364" t="s">
        <v>396</v>
      </c>
      <c r="I1364" t="s">
        <v>399</v>
      </c>
      <c r="J1364" t="s">
        <v>193</v>
      </c>
    </row>
    <row r="1365" spans="2:10">
      <c r="B1365">
        <v>120503082</v>
      </c>
      <c r="C1365" t="str">
        <f t="shared" si="58"/>
        <v>NCA - Investasi Jangka Panjang - Investasi Saham - PT Monetix Digital Indonesia (MDI)</v>
      </c>
      <c r="E1365" s="744" t="s">
        <v>60</v>
      </c>
      <c r="F1365" t="s">
        <v>376</v>
      </c>
      <c r="G1365" t="s">
        <v>396</v>
      </c>
      <c r="I1365" t="s">
        <v>399</v>
      </c>
      <c r="J1365" t="s">
        <v>194</v>
      </c>
    </row>
    <row r="1366" spans="2:10">
      <c r="B1366">
        <v>120503083</v>
      </c>
      <c r="C1366" t="str">
        <f t="shared" si="58"/>
        <v>NCA - Investasi Jangka Panjang - Investasi Saham - PT Muldidaya Dinamika (MDD)</v>
      </c>
      <c r="E1366" s="744" t="s">
        <v>60</v>
      </c>
      <c r="F1366" t="s">
        <v>376</v>
      </c>
      <c r="G1366" t="s">
        <v>396</v>
      </c>
      <c r="I1366" t="s">
        <v>399</v>
      </c>
      <c r="J1366" t="s">
        <v>195</v>
      </c>
    </row>
    <row r="1367" spans="2:10">
      <c r="B1367">
        <v>120503084</v>
      </c>
      <c r="C1367" t="str">
        <f t="shared" si="58"/>
        <v>NCA - Investasi Jangka Panjang - Investasi Saham - PT Natrindo Fajar Cemerlang (NFC)</v>
      </c>
      <c r="E1367" s="744" t="s">
        <v>60</v>
      </c>
      <c r="F1367" t="s">
        <v>376</v>
      </c>
      <c r="G1367" t="s">
        <v>396</v>
      </c>
      <c r="I1367" t="s">
        <v>399</v>
      </c>
      <c r="J1367" t="s">
        <v>196</v>
      </c>
    </row>
    <row r="1368" spans="2:10">
      <c r="B1368">
        <v>120503085</v>
      </c>
      <c r="C1368" t="str">
        <f t="shared" si="58"/>
        <v>NCA - Investasi Jangka Panjang - Investasi Saham - PT NFC Indonesia Tbk (NFCX)</v>
      </c>
      <c r="E1368" s="744" t="s">
        <v>60</v>
      </c>
      <c r="F1368" t="s">
        <v>376</v>
      </c>
      <c r="G1368" t="s">
        <v>396</v>
      </c>
      <c r="I1368" t="s">
        <v>399</v>
      </c>
      <c r="J1368" t="s">
        <v>197</v>
      </c>
    </row>
    <row r="1369" spans="2:10">
      <c r="B1369">
        <v>120503086</v>
      </c>
      <c r="C1369" t="str">
        <f t="shared" si="58"/>
        <v>NCA - Investasi Jangka Panjang - Investasi Saham - PT NFCX Media Teknologi (NMT)</v>
      </c>
      <c r="E1369" s="744" t="s">
        <v>60</v>
      </c>
      <c r="F1369" t="s">
        <v>376</v>
      </c>
      <c r="G1369" t="s">
        <v>396</v>
      </c>
      <c r="I1369" t="s">
        <v>399</v>
      </c>
      <c r="J1369" t="s">
        <v>198</v>
      </c>
    </row>
    <row r="1370" spans="2:10">
      <c r="B1370">
        <v>120503087</v>
      </c>
      <c r="C1370" t="str">
        <f t="shared" si="58"/>
        <v>NCA - Investasi Jangka Panjang - Investasi Saham - PT Nusantara Inti Karunia (NIK)</v>
      </c>
      <c r="E1370" s="744" t="s">
        <v>60</v>
      </c>
      <c r="F1370" t="s">
        <v>376</v>
      </c>
      <c r="G1370" t="s">
        <v>396</v>
      </c>
      <c r="I1370" t="s">
        <v>399</v>
      </c>
      <c r="J1370" t="s">
        <v>199</v>
      </c>
    </row>
    <row r="1371" spans="2:10">
      <c r="B1371">
        <v>120503088</v>
      </c>
      <c r="C1371" t="str">
        <f t="shared" si="58"/>
        <v>NCA - Investasi Jangka Panjang - Investasi Saham - PT Nusantara Semesta Mandiri (NSM)</v>
      </c>
      <c r="E1371" s="744" t="s">
        <v>60</v>
      </c>
      <c r="F1371" t="s">
        <v>376</v>
      </c>
      <c r="G1371" t="s">
        <v>396</v>
      </c>
      <c r="I1371" t="s">
        <v>399</v>
      </c>
      <c r="J1371" t="s">
        <v>200</v>
      </c>
    </row>
    <row r="1372" spans="2:10">
      <c r="B1372">
        <v>120503089</v>
      </c>
      <c r="C1372" t="str">
        <f t="shared" si="58"/>
        <v>NCA - Investasi Jangka Panjang - Investasi Saham - PT Nusantara Xchange Indonesia (NXI)</v>
      </c>
      <c r="E1372" s="744" t="s">
        <v>60</v>
      </c>
      <c r="F1372" t="s">
        <v>376</v>
      </c>
      <c r="G1372" t="s">
        <v>396</v>
      </c>
      <c r="I1372" t="s">
        <v>399</v>
      </c>
      <c r="J1372" t="s">
        <v>201</v>
      </c>
    </row>
    <row r="1373" spans="2:10">
      <c r="B1373">
        <v>120503090</v>
      </c>
      <c r="C1373" t="str">
        <f t="shared" si="58"/>
        <v>NCA - Investasi Jangka Panjang - Investasi Saham - PT Omega Kreasi Bersama (OKB)</v>
      </c>
      <c r="E1373" s="744" t="s">
        <v>60</v>
      </c>
      <c r="F1373" t="s">
        <v>376</v>
      </c>
      <c r="G1373" t="s">
        <v>396</v>
      </c>
      <c r="I1373" t="s">
        <v>399</v>
      </c>
      <c r="J1373" t="s">
        <v>202</v>
      </c>
    </row>
    <row r="1374" spans="2:10">
      <c r="B1374">
        <v>120503091</v>
      </c>
      <c r="C1374" t="str">
        <f t="shared" si="58"/>
        <v>NCA - Investasi Jangka Panjang - Investasi Saham - PT Oona Media Indonesia (OMI)</v>
      </c>
      <c r="E1374" s="744" t="s">
        <v>60</v>
      </c>
      <c r="F1374" t="s">
        <v>376</v>
      </c>
      <c r="G1374" t="s">
        <v>396</v>
      </c>
      <c r="I1374" t="s">
        <v>399</v>
      </c>
      <c r="J1374" t="s">
        <v>203</v>
      </c>
    </row>
    <row r="1375" spans="2:10">
      <c r="B1375">
        <v>120503092</v>
      </c>
      <c r="C1375" t="str">
        <f t="shared" si="58"/>
        <v>NCA - Investasi Jangka Panjang - Investasi Saham - PT Qerja Manfaat Bangsa (QMB)</v>
      </c>
      <c r="E1375" s="744" t="s">
        <v>60</v>
      </c>
      <c r="F1375" t="s">
        <v>376</v>
      </c>
      <c r="G1375" t="s">
        <v>396</v>
      </c>
      <c r="I1375" t="s">
        <v>399</v>
      </c>
      <c r="J1375" t="s">
        <v>204</v>
      </c>
    </row>
    <row r="1376" spans="2:10">
      <c r="B1376">
        <v>120503093</v>
      </c>
      <c r="C1376" t="str">
        <f t="shared" si="58"/>
        <v>NCA - Investasi Jangka Panjang - Investasi Saham - PT Rahmat Inti Kreasi (RIK)</v>
      </c>
      <c r="E1376" s="744" t="s">
        <v>60</v>
      </c>
      <c r="F1376" t="s">
        <v>376</v>
      </c>
      <c r="G1376" t="s">
        <v>396</v>
      </c>
      <c r="I1376" t="s">
        <v>399</v>
      </c>
      <c r="J1376" t="s">
        <v>205</v>
      </c>
    </row>
    <row r="1377" spans="2:10">
      <c r="B1377">
        <v>120503094</v>
      </c>
      <c r="C1377" t="str">
        <f t="shared" si="58"/>
        <v>NCA - Investasi Jangka Panjang - Investasi Saham - PT Red Bean Sukses Indonesia (RBSI)</v>
      </c>
      <c r="E1377" s="744" t="s">
        <v>60</v>
      </c>
      <c r="F1377" t="s">
        <v>376</v>
      </c>
      <c r="G1377" t="s">
        <v>396</v>
      </c>
      <c r="I1377" t="s">
        <v>399</v>
      </c>
      <c r="J1377" t="s">
        <v>206</v>
      </c>
    </row>
    <row r="1378" spans="2:10">
      <c r="B1378">
        <v>120503095</v>
      </c>
      <c r="C1378" t="str">
        <f t="shared" si="58"/>
        <v>NCA - Investasi Jangka Panjang - Investasi Saham - PT Riset Kecerdasan Buatan (RKB)</v>
      </c>
      <c r="E1378" s="744" t="s">
        <v>60</v>
      </c>
      <c r="F1378" t="s">
        <v>376</v>
      </c>
      <c r="G1378" t="s">
        <v>396</v>
      </c>
      <c r="I1378" t="s">
        <v>399</v>
      </c>
      <c r="J1378" t="s">
        <v>207</v>
      </c>
    </row>
    <row r="1379" spans="2:10">
      <c r="B1379">
        <v>120503096</v>
      </c>
      <c r="C1379" t="str">
        <f t="shared" si="58"/>
        <v>NCA - Investasi Jangka Panjang - Investasi Saham - PT Ritel Cerdas Indonesia (RCI)</v>
      </c>
      <c r="E1379" s="744" t="s">
        <v>60</v>
      </c>
      <c r="F1379" t="s">
        <v>376</v>
      </c>
      <c r="G1379" t="s">
        <v>396</v>
      </c>
      <c r="I1379" t="s">
        <v>399</v>
      </c>
      <c r="J1379" t="s">
        <v>208</v>
      </c>
    </row>
    <row r="1380" spans="2:10">
      <c r="B1380">
        <v>120503097</v>
      </c>
      <c r="C1380" t="str">
        <f t="shared" si="58"/>
        <v>NCA - Investasi Jangka Panjang - Investasi Saham - PT Sahabat Abadi Tunas Indonesia (SATI)</v>
      </c>
      <c r="E1380" s="744" t="s">
        <v>60</v>
      </c>
      <c r="F1380" t="s">
        <v>376</v>
      </c>
      <c r="G1380" t="s">
        <v>396</v>
      </c>
      <c r="I1380" t="s">
        <v>399</v>
      </c>
      <c r="J1380" t="s">
        <v>209</v>
      </c>
    </row>
    <row r="1381" spans="2:10">
      <c r="B1381">
        <v>120503098</v>
      </c>
      <c r="C1381" t="str">
        <f t="shared" si="58"/>
        <v>NCA - Investasi Jangka Panjang - Investasi Saham - PT Sarana Rahmat Lestari (SRL)</v>
      </c>
      <c r="E1381" s="744" t="s">
        <v>60</v>
      </c>
      <c r="F1381" t="s">
        <v>376</v>
      </c>
      <c r="G1381" t="s">
        <v>396</v>
      </c>
      <c r="I1381" t="s">
        <v>399</v>
      </c>
      <c r="J1381" t="s">
        <v>210</v>
      </c>
    </row>
    <row r="1382" spans="2:10">
      <c r="B1382">
        <v>120503099</v>
      </c>
      <c r="C1382" t="str">
        <f t="shared" si="58"/>
        <v>NCA - Investasi Jangka Panjang - Investasi Saham - PT Sejahtera Eka Boga </v>
      </c>
      <c r="E1382" s="744" t="s">
        <v>60</v>
      </c>
      <c r="F1382" t="s">
        <v>376</v>
      </c>
      <c r="G1382" t="s">
        <v>396</v>
      </c>
      <c r="I1382" t="s">
        <v>399</v>
      </c>
      <c r="J1382" t="s">
        <v>211</v>
      </c>
    </row>
    <row r="1383" spans="2:10">
      <c r="B1383">
        <v>120503100</v>
      </c>
      <c r="C1383" t="str">
        <f t="shared" si="58"/>
        <v>NCA - Investasi Jangka Panjang - Investasi Saham - PT Sejahtera Eka Mandiri Investama (SEMI)</v>
      </c>
      <c r="E1383" s="744" t="s">
        <v>60</v>
      </c>
      <c r="F1383" t="s">
        <v>376</v>
      </c>
      <c r="G1383" t="s">
        <v>396</v>
      </c>
      <c r="I1383" t="s">
        <v>399</v>
      </c>
      <c r="J1383" t="s">
        <v>212</v>
      </c>
    </row>
    <row r="1384" spans="2:10">
      <c r="B1384">
        <v>120503101</v>
      </c>
      <c r="C1384" t="str">
        <f t="shared" si="58"/>
        <v>NCA - Investasi Jangka Panjang - Investasi Saham - PT Seni Teknologi Sejahtera  (STS)</v>
      </c>
      <c r="E1384" s="744" t="s">
        <v>60</v>
      </c>
      <c r="F1384" t="s">
        <v>376</v>
      </c>
      <c r="G1384" t="s">
        <v>396</v>
      </c>
      <c r="I1384" t="s">
        <v>399</v>
      </c>
      <c r="J1384" t="s">
        <v>213</v>
      </c>
    </row>
    <row r="1385" spans="2:10">
      <c r="B1385">
        <v>120503102</v>
      </c>
      <c r="C1385" t="str">
        <f t="shared" si="58"/>
        <v>NCA - Investasi Jangka Panjang - Investasi Saham - PT Sentra Anugerah Lestari (SAL)</v>
      </c>
      <c r="E1385" s="744" t="s">
        <v>60</v>
      </c>
      <c r="F1385" t="s">
        <v>376</v>
      </c>
      <c r="G1385" t="s">
        <v>396</v>
      </c>
      <c r="I1385" t="s">
        <v>399</v>
      </c>
      <c r="J1385" t="s">
        <v>214</v>
      </c>
    </row>
    <row r="1386" spans="2:10">
      <c r="B1386">
        <v>120503103</v>
      </c>
      <c r="C1386" t="str">
        <f t="shared" si="58"/>
        <v>NCA - Investasi Jangka Panjang - Investasi Saham - PT Sentra Rejeki Lestari (SRL)</v>
      </c>
      <c r="E1386" s="744" t="s">
        <v>60</v>
      </c>
      <c r="F1386" t="s">
        <v>376</v>
      </c>
      <c r="G1386" t="s">
        <v>396</v>
      </c>
      <c r="I1386" t="s">
        <v>399</v>
      </c>
      <c r="J1386" t="s">
        <v>215</v>
      </c>
    </row>
    <row r="1387" spans="2:10">
      <c r="B1387">
        <v>120503104</v>
      </c>
      <c r="C1387" t="str">
        <f t="shared" si="58"/>
        <v>NCA - Investasi Jangka Panjang - Investasi Saham - PT Sentra Wicaksana Anugerah (SWA)</v>
      </c>
      <c r="E1387" s="744" t="s">
        <v>60</v>
      </c>
      <c r="F1387" t="s">
        <v>376</v>
      </c>
      <c r="G1387" t="s">
        <v>396</v>
      </c>
      <c r="I1387" t="s">
        <v>399</v>
      </c>
      <c r="J1387" t="s">
        <v>216</v>
      </c>
    </row>
    <row r="1388" spans="2:10">
      <c r="B1388">
        <v>120503105</v>
      </c>
      <c r="C1388" t="str">
        <f t="shared" si="58"/>
        <v>NCA - Investasi Jangka Panjang - Investasi Saham - PT Sentral Dapur Pangan (SDP)</v>
      </c>
      <c r="E1388" s="744" t="s">
        <v>60</v>
      </c>
      <c r="F1388" t="s">
        <v>376</v>
      </c>
      <c r="G1388" t="s">
        <v>396</v>
      </c>
      <c r="I1388" t="s">
        <v>399</v>
      </c>
      <c r="J1388" t="s">
        <v>217</v>
      </c>
    </row>
    <row r="1389" spans="2:10">
      <c r="B1389">
        <v>120503106</v>
      </c>
      <c r="C1389" t="str">
        <f t="shared" si="58"/>
        <v>NCA - Investasi Jangka Panjang - Investasi Saham - PT Sistem Mikroelektronik Cerdas (SMC)</v>
      </c>
      <c r="E1389" s="744" t="s">
        <v>60</v>
      </c>
      <c r="F1389" t="s">
        <v>376</v>
      </c>
      <c r="G1389" t="s">
        <v>396</v>
      </c>
      <c r="I1389" t="s">
        <v>399</v>
      </c>
      <c r="J1389" t="s">
        <v>218</v>
      </c>
    </row>
    <row r="1390" spans="2:10">
      <c r="B1390">
        <v>120503107</v>
      </c>
      <c r="C1390" t="str">
        <f t="shared" si="58"/>
        <v>NCA - Investasi Jangka Panjang - Investasi Saham - PT Solusi Proteksi Mandiri (SPM)</v>
      </c>
      <c r="E1390" s="744" t="s">
        <v>60</v>
      </c>
      <c r="F1390" t="s">
        <v>376</v>
      </c>
      <c r="G1390" t="s">
        <v>396</v>
      </c>
      <c r="I1390" t="s">
        <v>399</v>
      </c>
      <c r="J1390" t="s">
        <v>219</v>
      </c>
    </row>
    <row r="1391" spans="2:10">
      <c r="B1391">
        <v>120503108</v>
      </c>
      <c r="C1391" t="str">
        <f t="shared" si="58"/>
        <v>NCA - Investasi Jangka Panjang - Investasi Saham - PT Surprise Indonesia (SI)</v>
      </c>
      <c r="E1391" s="744" t="s">
        <v>60</v>
      </c>
      <c r="F1391" t="s">
        <v>376</v>
      </c>
      <c r="G1391" t="s">
        <v>396</v>
      </c>
      <c r="I1391" t="s">
        <v>399</v>
      </c>
      <c r="J1391" t="s">
        <v>220</v>
      </c>
    </row>
    <row r="1392" spans="2:10">
      <c r="B1392">
        <v>120503109</v>
      </c>
      <c r="C1392" t="str">
        <f t="shared" si="58"/>
        <v>NCA - Investasi Jangka Panjang - Investasi Saham - PT Surya Teknologi Perkasa (STP)</v>
      </c>
      <c r="E1392" s="744" t="s">
        <v>60</v>
      </c>
      <c r="F1392" t="s">
        <v>376</v>
      </c>
      <c r="G1392" t="s">
        <v>396</v>
      </c>
      <c r="I1392" t="s">
        <v>399</v>
      </c>
      <c r="J1392" t="s">
        <v>221</v>
      </c>
    </row>
    <row r="1393" spans="2:10">
      <c r="B1393">
        <v>120503110</v>
      </c>
      <c r="C1393" t="str">
        <f t="shared" si="58"/>
        <v>NCA - Investasi Jangka Panjang - Investasi Saham - PT Swap Energi Indonesia (SEI)</v>
      </c>
      <c r="E1393" s="744" t="s">
        <v>60</v>
      </c>
      <c r="F1393" t="s">
        <v>376</v>
      </c>
      <c r="G1393" t="s">
        <v>396</v>
      </c>
      <c r="I1393" t="s">
        <v>399</v>
      </c>
      <c r="J1393" t="s">
        <v>222</v>
      </c>
    </row>
    <row r="1394" spans="2:10">
      <c r="B1394">
        <v>120503111</v>
      </c>
      <c r="C1394" t="str">
        <f t="shared" si="58"/>
        <v>NCA - Investasi Jangka Panjang - Investasi Saham - PT Telefast Indonesia Tbk (TFAS)</v>
      </c>
      <c r="E1394" s="744" t="s">
        <v>60</v>
      </c>
      <c r="F1394" t="s">
        <v>376</v>
      </c>
      <c r="G1394" t="s">
        <v>396</v>
      </c>
      <c r="I1394" t="s">
        <v>399</v>
      </c>
      <c r="J1394" t="s">
        <v>223</v>
      </c>
    </row>
    <row r="1395" spans="2:10">
      <c r="B1395">
        <v>120503112</v>
      </c>
      <c r="C1395" t="str">
        <f t="shared" si="58"/>
        <v>NCA - Investasi Jangka Panjang - Investasi Saham - PT Telefast Investama Indonesia (TII)</v>
      </c>
      <c r="E1395" s="744" t="s">
        <v>60</v>
      </c>
      <c r="F1395" t="s">
        <v>376</v>
      </c>
      <c r="G1395" t="s">
        <v>396</v>
      </c>
      <c r="I1395" t="s">
        <v>399</v>
      </c>
      <c r="J1395" t="s">
        <v>224</v>
      </c>
    </row>
    <row r="1396" spans="2:10">
      <c r="B1396">
        <v>120503113</v>
      </c>
      <c r="C1396" t="str">
        <f t="shared" si="58"/>
        <v>NCA - Investasi Jangka Panjang - Investasi Saham - PT Voucher Express Internasional (VEI)</v>
      </c>
      <c r="E1396" s="744" t="s">
        <v>60</v>
      </c>
      <c r="F1396" t="s">
        <v>376</v>
      </c>
      <c r="G1396" t="s">
        <v>396</v>
      </c>
      <c r="I1396" t="s">
        <v>399</v>
      </c>
      <c r="J1396" t="s">
        <v>225</v>
      </c>
    </row>
    <row r="1397" spans="2:10">
      <c r="B1397">
        <v>120503114</v>
      </c>
      <c r="C1397" t="str">
        <f t="shared" si="58"/>
        <v>NCA - Investasi Jangka Panjang - Investasi Saham - PT Wicaksana Anugerah Indonesia (WAI)</v>
      </c>
      <c r="E1397" s="744" t="s">
        <v>60</v>
      </c>
      <c r="F1397" t="s">
        <v>376</v>
      </c>
      <c r="G1397" t="s">
        <v>396</v>
      </c>
      <c r="I1397" t="s">
        <v>399</v>
      </c>
      <c r="J1397" t="s">
        <v>226</v>
      </c>
    </row>
    <row r="1398" spans="2:10">
      <c r="B1398">
        <v>120503115</v>
      </c>
      <c r="C1398" t="str">
        <f t="shared" si="58"/>
        <v>NCA - Investasi Jangka Panjang - Investasi Saham - PT Wicaksana Anugerah Nusantara (WAN)</v>
      </c>
      <c r="E1398" s="744" t="s">
        <v>60</v>
      </c>
      <c r="F1398" t="s">
        <v>376</v>
      </c>
      <c r="G1398" t="s">
        <v>396</v>
      </c>
      <c r="I1398" t="s">
        <v>399</v>
      </c>
      <c r="J1398" t="s">
        <v>227</v>
      </c>
    </row>
    <row r="1399" spans="2:10">
      <c r="B1399">
        <v>120503116</v>
      </c>
      <c r="C1399" t="str">
        <f t="shared" si="58"/>
        <v>NCA - Investasi Jangka Panjang - Investasi Saham - PT Wicaksana Anugerah Solusindo (WAS)</v>
      </c>
      <c r="E1399" s="744" t="s">
        <v>60</v>
      </c>
      <c r="F1399" t="s">
        <v>376</v>
      </c>
      <c r="G1399" t="s">
        <v>396</v>
      </c>
      <c r="I1399" t="s">
        <v>399</v>
      </c>
      <c r="J1399" t="s">
        <v>228</v>
      </c>
    </row>
    <row r="1400" spans="2:10">
      <c r="B1400">
        <v>120503117</v>
      </c>
      <c r="C1400" t="str">
        <f t="shared" si="58"/>
        <v>NCA - Investasi Jangka Panjang - Investasi Saham - PT Agapindo Sejahtera Sukses (ASS2)</v>
      </c>
      <c r="E1400" s="744" t="s">
        <v>60</v>
      </c>
      <c r="F1400" t="s">
        <v>376</v>
      </c>
      <c r="G1400" t="s">
        <v>396</v>
      </c>
      <c r="I1400" t="s">
        <v>399</v>
      </c>
      <c r="J1400" t="s">
        <v>229</v>
      </c>
    </row>
    <row r="1401" spans="2:10">
      <c r="B1401">
        <v>120503118</v>
      </c>
      <c r="C1401" t="str">
        <f t="shared" si="58"/>
        <v>NCA - Investasi Jangka Panjang - Investasi Saham - PT Bumilangit Digital Mediatama (BLDX)</v>
      </c>
      <c r="E1401" s="744" t="s">
        <v>60</v>
      </c>
      <c r="F1401" t="s">
        <v>376</v>
      </c>
      <c r="G1401" t="s">
        <v>396</v>
      </c>
      <c r="I1401" t="s">
        <v>399</v>
      </c>
      <c r="J1401" t="s">
        <v>230</v>
      </c>
    </row>
    <row r="1402" spans="2:10">
      <c r="B1402">
        <v>120503119</v>
      </c>
      <c r="C1402" t="str">
        <f t="shared" si="58"/>
        <v>NCA - Investasi Jangka Panjang - Investasi Saham - PT DMMX Media Maxima</v>
      </c>
      <c r="E1402" s="744" t="s">
        <v>60</v>
      </c>
      <c r="F1402" t="s">
        <v>376</v>
      </c>
      <c r="G1402" t="s">
        <v>396</v>
      </c>
      <c r="I1402" t="s">
        <v>399</v>
      </c>
      <c r="J1402" t="s">
        <v>231</v>
      </c>
    </row>
    <row r="1403" spans="2:10">
      <c r="B1403">
        <v>120503120</v>
      </c>
      <c r="C1403" t="str">
        <f t="shared" si="58"/>
        <v>NCA - Investasi Jangka Panjang - Investasi Saham - PT Mega Harapan Mulia (MHM)</v>
      </c>
      <c r="E1403" s="744" t="s">
        <v>60</v>
      </c>
      <c r="F1403" t="s">
        <v>376</v>
      </c>
      <c r="G1403" t="s">
        <v>396</v>
      </c>
      <c r="I1403" t="s">
        <v>399</v>
      </c>
      <c r="J1403" t="s">
        <v>232</v>
      </c>
    </row>
    <row r="1404" spans="2:10">
      <c r="B1404">
        <v>120503121</v>
      </c>
      <c r="C1404" t="str">
        <f t="shared" si="58"/>
        <v>NCA - Investasi Jangka Panjang - Investasi Saham - PT Code Development Indonesia</v>
      </c>
      <c r="E1404" s="744" t="s">
        <v>60</v>
      </c>
      <c r="F1404" t="s">
        <v>376</v>
      </c>
      <c r="G1404" t="s">
        <v>396</v>
      </c>
      <c r="I1404" t="s">
        <v>399</v>
      </c>
      <c r="J1404" t="s">
        <v>233</v>
      </c>
    </row>
    <row r="1405" spans="2:10">
      <c r="B1405">
        <v>120503122</v>
      </c>
      <c r="C1405" t="str">
        <f t="shared" si="58"/>
        <v>NCA - Investasi Jangka Panjang - Investasi Saham - PT Niji Games Studio (NGS)</v>
      </c>
      <c r="E1405" s="744" t="s">
        <v>60</v>
      </c>
      <c r="F1405" t="s">
        <v>376</v>
      </c>
      <c r="G1405" t="s">
        <v>396</v>
      </c>
      <c r="I1405" t="s">
        <v>399</v>
      </c>
      <c r="J1405" t="s">
        <v>234</v>
      </c>
    </row>
    <row r="1406" spans="2:10">
      <c r="B1406">
        <v>120503123</v>
      </c>
      <c r="C1406" t="str">
        <f t="shared" si="58"/>
        <v>NCA - Investasi Jangka Panjang - Investasi Saham - PT Indonesian Cloud (IC)</v>
      </c>
      <c r="E1406" s="744" t="s">
        <v>60</v>
      </c>
      <c r="F1406" t="s">
        <v>376</v>
      </c>
      <c r="G1406" t="s">
        <v>396</v>
      </c>
      <c r="I1406" t="s">
        <v>399</v>
      </c>
      <c r="J1406" t="s">
        <v>235</v>
      </c>
    </row>
    <row r="1407" spans="2:10">
      <c r="B1407">
        <v>120503124</v>
      </c>
      <c r="C1407" t="str">
        <f t="shared" si="58"/>
        <v>NCA - Investasi Jangka Panjang - Investasi Saham - PT Dans Multi Pro (DMP)</v>
      </c>
      <c r="E1407" s="744" t="s">
        <v>60</v>
      </c>
      <c r="F1407" t="s">
        <v>376</v>
      </c>
      <c r="G1407" t="s">
        <v>396</v>
      </c>
      <c r="I1407" t="s">
        <v>399</v>
      </c>
      <c r="J1407" t="s">
        <v>236</v>
      </c>
    </row>
    <row r="1408" spans="2:10">
      <c r="B1408">
        <v>120503125</v>
      </c>
      <c r="C1408" t="str">
        <f t="shared" si="58"/>
        <v>NCA - Investasi Jangka Panjang - Investasi Saham - PT Cipta Urban Darsana (CUD)</v>
      </c>
      <c r="E1408" s="744" t="s">
        <v>60</v>
      </c>
      <c r="F1408" t="s">
        <v>376</v>
      </c>
      <c r="G1408" t="s">
        <v>396</v>
      </c>
      <c r="I1408" t="s">
        <v>399</v>
      </c>
      <c r="J1408" t="s">
        <v>237</v>
      </c>
    </row>
    <row r="1409" spans="2:10">
      <c r="B1409">
        <v>120503126</v>
      </c>
      <c r="C1409" t="str">
        <f t="shared" si="58"/>
        <v>NCA - Investasi Jangka Panjang - Investasi Saham - PT Dwi Danamitra Kavita (DDK)</v>
      </c>
      <c r="E1409" s="744" t="s">
        <v>60</v>
      </c>
      <c r="F1409" t="s">
        <v>376</v>
      </c>
      <c r="G1409" t="s">
        <v>396</v>
      </c>
      <c r="I1409" t="s">
        <v>399</v>
      </c>
      <c r="J1409" t="s">
        <v>238</v>
      </c>
    </row>
    <row r="1410" spans="2:10">
      <c r="B1410">
        <v>120503127</v>
      </c>
      <c r="C1410" t="str">
        <f t="shared" si="58"/>
        <v>NCA - Investasi Jangka Panjang - Investasi Saham - PT Artaka Anugerah Abadi (AAA)</v>
      </c>
      <c r="E1410" s="744" t="s">
        <v>60</v>
      </c>
      <c r="F1410" t="s">
        <v>376</v>
      </c>
      <c r="G1410" t="s">
        <v>396</v>
      </c>
      <c r="I1410" t="s">
        <v>399</v>
      </c>
      <c r="J1410" t="s">
        <v>239</v>
      </c>
    </row>
    <row r="1411" spans="2:10">
      <c r="B1411">
        <v>120503128</v>
      </c>
      <c r="C1411" t="str">
        <f t="shared" si="58"/>
        <v>NCA - Investasi Jangka Panjang - Investasi Saham - PT Clodeo Indonesia Jaya (CIJ)</v>
      </c>
      <c r="E1411" s="744" t="s">
        <v>60</v>
      </c>
      <c r="F1411" t="s">
        <v>376</v>
      </c>
      <c r="G1411" t="s">
        <v>396</v>
      </c>
      <c r="I1411" t="s">
        <v>399</v>
      </c>
      <c r="J1411" t="s">
        <v>240</v>
      </c>
    </row>
    <row r="1412" spans="2:10">
      <c r="B1412">
        <v>120503129</v>
      </c>
      <c r="C1412" t="str">
        <f t="shared" ref="C1412:C1475" si="59">CONCATENATE(F1412,E1412,G1412,E1412,I1412,E1412,J1412)</f>
        <v>NCA - Investasi Jangka Panjang - Investasi Saham - PT Mandiri Terang Harapan (MTH)</v>
      </c>
      <c r="E1412" s="744" t="s">
        <v>60</v>
      </c>
      <c r="F1412" t="s">
        <v>376</v>
      </c>
      <c r="G1412" t="s">
        <v>396</v>
      </c>
      <c r="I1412" t="s">
        <v>399</v>
      </c>
      <c r="J1412" t="s">
        <v>241</v>
      </c>
    </row>
    <row r="1413" spans="2:10">
      <c r="B1413">
        <v>120503130</v>
      </c>
      <c r="C1413" t="str">
        <f t="shared" si="59"/>
        <v>NCA - Investasi Jangka Panjang - Investasi Saham - PT Aeronusa Inti raya (AIR)</v>
      </c>
      <c r="E1413" s="744" t="s">
        <v>60</v>
      </c>
      <c r="F1413" t="s">
        <v>376</v>
      </c>
      <c r="G1413" t="s">
        <v>396</v>
      </c>
      <c r="I1413" t="s">
        <v>399</v>
      </c>
      <c r="J1413" t="s">
        <v>242</v>
      </c>
    </row>
    <row r="1414" spans="2:10">
      <c r="B1414">
        <v>120503131</v>
      </c>
      <c r="C1414" t="str">
        <f t="shared" si="59"/>
        <v>NCA - Investasi Jangka Panjang - Investasi Saham - PT Solusi Wicaksana Teknologi (SWT)</v>
      </c>
      <c r="E1414" s="744" t="s">
        <v>60</v>
      </c>
      <c r="F1414" t="s">
        <v>376</v>
      </c>
      <c r="G1414" t="s">
        <v>396</v>
      </c>
      <c r="I1414" t="s">
        <v>399</v>
      </c>
      <c r="J1414" t="s">
        <v>243</v>
      </c>
    </row>
    <row r="1415" spans="2:10">
      <c r="B1415">
        <v>120503132</v>
      </c>
      <c r="C1415" t="str">
        <f t="shared" si="59"/>
        <v>NCA - Investasi Jangka Panjang - Investasi Saham - PT Mitra Pendanaan Mandiri (MPM)</v>
      </c>
      <c r="E1415" s="744" t="s">
        <v>60</v>
      </c>
      <c r="F1415" t="s">
        <v>376</v>
      </c>
      <c r="G1415" t="s">
        <v>396</v>
      </c>
      <c r="I1415" t="s">
        <v>399</v>
      </c>
      <c r="J1415" t="s">
        <v>244</v>
      </c>
    </row>
    <row r="1416" spans="2:10">
      <c r="B1416">
        <v>120503133</v>
      </c>
      <c r="C1416" t="str">
        <f t="shared" si="59"/>
        <v>NCA - Investasi Jangka Panjang - Investasi Saham - PT Ekosistem Rintisan Digital (ERD)</v>
      </c>
      <c r="E1416" s="744" t="s">
        <v>60</v>
      </c>
      <c r="F1416" t="s">
        <v>376</v>
      </c>
      <c r="G1416" t="s">
        <v>396</v>
      </c>
      <c r="I1416" t="s">
        <v>399</v>
      </c>
      <c r="J1416" t="s">
        <v>245</v>
      </c>
    </row>
    <row r="1417" spans="2:10">
      <c r="B1417">
        <v>120503134</v>
      </c>
      <c r="C1417" t="str">
        <f t="shared" si="59"/>
        <v>NCA - Investasi Jangka Panjang - Investasi Saham - PT Sumber Digital Terpadu (SDT)</v>
      </c>
      <c r="E1417" s="744" t="s">
        <v>60</v>
      </c>
      <c r="F1417" t="s">
        <v>376</v>
      </c>
      <c r="G1417" t="s">
        <v>396</v>
      </c>
      <c r="I1417" t="s">
        <v>399</v>
      </c>
      <c r="J1417" t="s">
        <v>246</v>
      </c>
    </row>
    <row r="1418" spans="2:10">
      <c r="B1418">
        <v>120503135</v>
      </c>
      <c r="C1418" t="str">
        <f t="shared" si="59"/>
        <v>NCA - Investasi Jangka Panjang - Investasi Saham - PT Elpis Anugerah Andalan (EAA)</v>
      </c>
      <c r="E1418" s="744" t="s">
        <v>60</v>
      </c>
      <c r="F1418" t="s">
        <v>376</v>
      </c>
      <c r="G1418" t="s">
        <v>396</v>
      </c>
      <c r="I1418" t="s">
        <v>399</v>
      </c>
      <c r="J1418" t="s">
        <v>247</v>
      </c>
    </row>
    <row r="1419" spans="2:10">
      <c r="B1419">
        <v>120503136</v>
      </c>
      <c r="C1419" t="str">
        <f t="shared" si="59"/>
        <v>NCA - Investasi Jangka Panjang - Investasi Saham - PT DMMX Grosir Digital (DGD)</v>
      </c>
      <c r="E1419" s="744" t="s">
        <v>60</v>
      </c>
      <c r="F1419" t="s">
        <v>376</v>
      </c>
      <c r="G1419" t="s">
        <v>396</v>
      </c>
      <c r="I1419" t="s">
        <v>399</v>
      </c>
      <c r="J1419" t="s">
        <v>248</v>
      </c>
    </row>
    <row r="1420" spans="2:10">
      <c r="B1420">
        <v>120503137</v>
      </c>
      <c r="C1420" t="str">
        <f t="shared" si="59"/>
        <v>NCA - Investasi Jangka Panjang - Investasi Saham - PT DMMX Rans Digital (DRD)</v>
      </c>
      <c r="E1420" s="744" t="s">
        <v>60</v>
      </c>
      <c r="F1420" t="s">
        <v>376</v>
      </c>
      <c r="G1420" t="s">
        <v>396</v>
      </c>
      <c r="I1420" t="s">
        <v>399</v>
      </c>
      <c r="J1420" t="s">
        <v>249</v>
      </c>
    </row>
    <row r="1421" spans="2:10">
      <c r="B1421">
        <v>120503138</v>
      </c>
      <c r="C1421" t="str">
        <f t="shared" si="59"/>
        <v>NCA - Investasi Jangka Panjang - Investasi Saham - PT Qerja Akademi Indonesia (QAI)</v>
      </c>
      <c r="E1421" s="744" t="s">
        <v>60</v>
      </c>
      <c r="F1421" t="s">
        <v>376</v>
      </c>
      <c r="G1421" t="s">
        <v>396</v>
      </c>
      <c r="I1421" t="s">
        <v>399</v>
      </c>
      <c r="J1421" t="s">
        <v>250</v>
      </c>
    </row>
    <row r="1422" spans="2:10">
      <c r="B1422">
        <v>120503139</v>
      </c>
      <c r="C1422" t="str">
        <f t="shared" si="59"/>
        <v>NCA - Investasi Jangka Panjang - Investasi Saham - PT Tfas Digital Indonesia (TDI)</v>
      </c>
      <c r="E1422" s="744" t="s">
        <v>60</v>
      </c>
      <c r="F1422" t="s">
        <v>376</v>
      </c>
      <c r="G1422" t="s">
        <v>396</v>
      </c>
      <c r="I1422" t="s">
        <v>399</v>
      </c>
      <c r="J1422" t="s">
        <v>251</v>
      </c>
    </row>
    <row r="1423" spans="2:10">
      <c r="B1423">
        <v>120503140</v>
      </c>
      <c r="C1423" t="str">
        <f t="shared" si="59"/>
        <v>NCA - Investasi Jangka Panjang - Investasi Saham - PT Gemilang Integra Fentura (GIF)</v>
      </c>
      <c r="E1423" s="744" t="s">
        <v>60</v>
      </c>
      <c r="F1423" t="s">
        <v>376</v>
      </c>
      <c r="G1423" t="s">
        <v>396</v>
      </c>
      <c r="I1423" t="s">
        <v>399</v>
      </c>
      <c r="J1423" t="s">
        <v>252</v>
      </c>
    </row>
    <row r="1424" spans="2:10">
      <c r="B1424">
        <v>120503141</v>
      </c>
      <c r="C1424" t="str">
        <f t="shared" si="59"/>
        <v>NCA - Investasi Jangka Panjang - Investasi Saham - PT Energi Selalu Baru (ESB)</v>
      </c>
      <c r="E1424" s="744" t="s">
        <v>60</v>
      </c>
      <c r="F1424" t="s">
        <v>376</v>
      </c>
      <c r="G1424" t="s">
        <v>396</v>
      </c>
      <c r="I1424" t="s">
        <v>399</v>
      </c>
      <c r="J1424" t="s">
        <v>253</v>
      </c>
    </row>
    <row r="1425" spans="2:10">
      <c r="B1425">
        <v>120503142</v>
      </c>
      <c r="C1425" t="str">
        <f t="shared" si="59"/>
        <v>NCA - Investasi Jangka Panjang - Investasi Saham - PT Solic Kreasi Baru (SKB)</v>
      </c>
      <c r="E1425" s="744" t="s">
        <v>60</v>
      </c>
      <c r="F1425" t="s">
        <v>376</v>
      </c>
      <c r="G1425" t="s">
        <v>396</v>
      </c>
      <c r="I1425" t="s">
        <v>399</v>
      </c>
      <c r="J1425" t="s">
        <v>254</v>
      </c>
    </row>
    <row r="1426" spans="2:10">
      <c r="B1426">
        <v>120503143</v>
      </c>
      <c r="C1426" t="str">
        <f t="shared" si="59"/>
        <v>NCA - Investasi Jangka Panjang - Investasi Saham - PT Gembala Rintisan Digital (GRD)</v>
      </c>
      <c r="E1426" s="744" t="s">
        <v>60</v>
      </c>
      <c r="F1426" t="s">
        <v>376</v>
      </c>
      <c r="G1426" t="s">
        <v>396</v>
      </c>
      <c r="I1426" t="s">
        <v>399</v>
      </c>
      <c r="J1426" t="s">
        <v>255</v>
      </c>
    </row>
    <row r="1427" spans="2:10">
      <c r="B1427">
        <v>120503144</v>
      </c>
      <c r="C1427" t="str">
        <f t="shared" si="59"/>
        <v>NCA - Investasi Jangka Panjang - Investasi Saham - PT Sentral Inti Anugerah (SIA1)</v>
      </c>
      <c r="E1427" s="744" t="s">
        <v>60</v>
      </c>
      <c r="F1427" t="s">
        <v>376</v>
      </c>
      <c r="G1427" t="s">
        <v>396</v>
      </c>
      <c r="I1427" t="s">
        <v>399</v>
      </c>
      <c r="J1427" t="s">
        <v>256</v>
      </c>
    </row>
    <row r="1428" spans="2:10">
      <c r="B1428">
        <v>120503145</v>
      </c>
      <c r="C1428" t="str">
        <f t="shared" si="59"/>
        <v>NCA - Investasi Jangka Panjang - Investasi Saham - PT Sarana Cipta Digital (SCD)</v>
      </c>
      <c r="E1428" s="744" t="s">
        <v>60</v>
      </c>
      <c r="F1428" t="s">
        <v>376</v>
      </c>
      <c r="G1428" t="s">
        <v>396</v>
      </c>
      <c r="I1428" t="s">
        <v>399</v>
      </c>
      <c r="J1428" t="s">
        <v>257</v>
      </c>
    </row>
    <row r="1429" spans="2:10">
      <c r="B1429">
        <v>120503146</v>
      </c>
      <c r="C1429" t="str">
        <f t="shared" si="59"/>
        <v>NCA - Investasi Jangka Panjang - Investasi Saham - PT Sejahtera Wahana Teknindo (SWT)</v>
      </c>
      <c r="E1429" s="744" t="s">
        <v>60</v>
      </c>
      <c r="F1429" t="s">
        <v>376</v>
      </c>
      <c r="G1429" t="s">
        <v>396</v>
      </c>
      <c r="I1429" t="s">
        <v>399</v>
      </c>
      <c r="J1429" t="s">
        <v>258</v>
      </c>
    </row>
    <row r="1430" spans="2:10">
      <c r="B1430">
        <v>120503147</v>
      </c>
      <c r="C1430" t="str">
        <f t="shared" si="59"/>
        <v>NCA - Investasi Jangka Panjang - Investasi Saham - PT Sicepat Mcash Indonesia (SMI)</v>
      </c>
      <c r="E1430" s="744" t="s">
        <v>60</v>
      </c>
      <c r="F1430" t="s">
        <v>376</v>
      </c>
      <c r="G1430" t="s">
        <v>396</v>
      </c>
      <c r="I1430" t="s">
        <v>399</v>
      </c>
      <c r="J1430" t="s">
        <v>259</v>
      </c>
    </row>
    <row r="1431" spans="2:10">
      <c r="B1431">
        <v>120503148</v>
      </c>
      <c r="C1431" t="str">
        <f t="shared" si="59"/>
        <v>NCA - Investasi Jangka Panjang - Investasi Saham - PT TFAS Nusantara Digital (TND)</v>
      </c>
      <c r="E1431" s="744" t="s">
        <v>60</v>
      </c>
      <c r="F1431" t="s">
        <v>376</v>
      </c>
      <c r="G1431" t="s">
        <v>396</v>
      </c>
      <c r="I1431" t="s">
        <v>399</v>
      </c>
      <c r="J1431" t="s">
        <v>260</v>
      </c>
    </row>
    <row r="1432" spans="2:10">
      <c r="B1432">
        <v>120503149</v>
      </c>
      <c r="C1432" t="str">
        <f t="shared" si="59"/>
        <v>NCA - Investasi Jangka Panjang - Investasi Saham - PT Volta Indonesia Semesta (VIS)</v>
      </c>
      <c r="E1432" s="744" t="s">
        <v>60</v>
      </c>
      <c r="F1432" t="s">
        <v>376</v>
      </c>
      <c r="G1432" t="s">
        <v>396</v>
      </c>
      <c r="I1432" t="s">
        <v>399</v>
      </c>
      <c r="J1432" t="s">
        <v>261</v>
      </c>
    </row>
    <row r="1433" spans="2:10">
      <c r="B1433">
        <v>120503150</v>
      </c>
      <c r="C1433" t="str">
        <f t="shared" si="59"/>
        <v>NCA - Investasi Jangka Panjang - Investasi Saham - PT Solic Inti Anugerah (SIA2)</v>
      </c>
      <c r="E1433" s="744" t="s">
        <v>60</v>
      </c>
      <c r="F1433" t="s">
        <v>376</v>
      </c>
      <c r="G1433" t="s">
        <v>396</v>
      </c>
      <c r="I1433" t="s">
        <v>399</v>
      </c>
      <c r="J1433" t="s">
        <v>262</v>
      </c>
    </row>
    <row r="1434" spans="2:10">
      <c r="B1434">
        <v>120503151</v>
      </c>
      <c r="C1434" t="str">
        <f t="shared" si="59"/>
        <v>NCA - Investasi Jangka Panjang - Investasi Saham - PT Bumilangit Entertainment Corpora (BCU)</v>
      </c>
      <c r="E1434" s="744" t="s">
        <v>60</v>
      </c>
      <c r="F1434" t="s">
        <v>376</v>
      </c>
      <c r="G1434" t="s">
        <v>396</v>
      </c>
      <c r="I1434" t="s">
        <v>399</v>
      </c>
      <c r="J1434" t="s">
        <v>263</v>
      </c>
    </row>
    <row r="1435" spans="2:10">
      <c r="B1435">
        <v>120503152</v>
      </c>
      <c r="C1435" t="str">
        <f t="shared" si="59"/>
        <v>NCA - Investasi Jangka Panjang - Investasi Saham - PT Sinergi Maxima Digitalindo (SMD)</v>
      </c>
      <c r="E1435" s="744" t="s">
        <v>60</v>
      </c>
      <c r="F1435" t="s">
        <v>376</v>
      </c>
      <c r="G1435" t="s">
        <v>396</v>
      </c>
      <c r="I1435" t="s">
        <v>399</v>
      </c>
      <c r="J1435" t="s">
        <v>264</v>
      </c>
    </row>
    <row r="1436" spans="2:10">
      <c r="B1436">
        <v>120503153</v>
      </c>
      <c r="C1436" t="str">
        <f t="shared" si="59"/>
        <v>NCA - Investasi Jangka Panjang - Investasi Saham - PT Kreasi Baru Digital (KBD)</v>
      </c>
      <c r="E1436" s="744" t="s">
        <v>60</v>
      </c>
      <c r="F1436" t="s">
        <v>376</v>
      </c>
      <c r="G1436" t="s">
        <v>396</v>
      </c>
      <c r="I1436" t="s">
        <v>399</v>
      </c>
      <c r="J1436" t="s">
        <v>265</v>
      </c>
    </row>
    <row r="1437" spans="2:10">
      <c r="B1437">
        <v>120503154</v>
      </c>
      <c r="C1437" t="str">
        <f t="shared" si="59"/>
        <v>NCA - Investasi Jangka Panjang - Investasi Saham - PT Solic Inti Digital (SID)</v>
      </c>
      <c r="E1437" s="744" t="s">
        <v>60</v>
      </c>
      <c r="F1437" t="s">
        <v>376</v>
      </c>
      <c r="G1437" t="s">
        <v>396</v>
      </c>
      <c r="I1437" t="s">
        <v>399</v>
      </c>
      <c r="J1437" t="s">
        <v>266</v>
      </c>
    </row>
    <row r="1438" spans="2:10">
      <c r="B1438">
        <v>120503155</v>
      </c>
      <c r="C1438" t="str">
        <f t="shared" si="59"/>
        <v>NCA - Investasi Jangka Panjang - Investasi Saham - PT Hikmat Mulia Sentralindo (HMS)</v>
      </c>
      <c r="E1438" s="744" t="s">
        <v>60</v>
      </c>
      <c r="F1438" t="s">
        <v>376</v>
      </c>
      <c r="G1438" t="s">
        <v>396</v>
      </c>
      <c r="I1438" t="s">
        <v>399</v>
      </c>
      <c r="J1438" t="s">
        <v>267</v>
      </c>
    </row>
    <row r="1439" spans="2:10">
      <c r="B1439">
        <v>120503156</v>
      </c>
      <c r="C1439" t="str">
        <f t="shared" si="59"/>
        <v>NCA - Investasi Jangka Panjang - Investasi Saham - PT Berkah Digital Distrindo (BDD)</v>
      </c>
      <c r="E1439" s="744" t="s">
        <v>60</v>
      </c>
      <c r="F1439" t="s">
        <v>376</v>
      </c>
      <c r="G1439" t="s">
        <v>396</v>
      </c>
      <c r="I1439" t="s">
        <v>399</v>
      </c>
      <c r="J1439" t="s">
        <v>268</v>
      </c>
    </row>
    <row r="1440" spans="2:10">
      <c r="B1440">
        <v>120503157</v>
      </c>
      <c r="C1440" t="str">
        <f t="shared" si="59"/>
        <v>NCA - Investasi Jangka Panjang - Investasi Saham - PT DMMX Belanja Digital (BDB)</v>
      </c>
      <c r="E1440" s="744" t="s">
        <v>60</v>
      </c>
      <c r="F1440" t="s">
        <v>376</v>
      </c>
      <c r="G1440" t="s">
        <v>396</v>
      </c>
      <c r="I1440" t="s">
        <v>399</v>
      </c>
      <c r="J1440" t="s">
        <v>269</v>
      </c>
    </row>
    <row r="1441" spans="2:10">
      <c r="B1441">
        <v>120503158</v>
      </c>
      <c r="C1441" t="str">
        <f t="shared" si="59"/>
        <v>NCA - Investasi Jangka Panjang - Investasi Saham - PT Roxy Digital Investama (RDI)</v>
      </c>
      <c r="E1441" s="744" t="s">
        <v>60</v>
      </c>
      <c r="F1441" t="s">
        <v>376</v>
      </c>
      <c r="G1441" t="s">
        <v>396</v>
      </c>
      <c r="I1441" t="s">
        <v>399</v>
      </c>
      <c r="J1441" t="s">
        <v>270</v>
      </c>
    </row>
    <row r="1442" spans="2:10">
      <c r="B1442">
        <v>120503159</v>
      </c>
      <c r="C1442" t="str">
        <f t="shared" si="59"/>
        <v>NCA - Investasi Jangka Panjang - Investasi Saham - PT Digisaham Veritas Indonesia (DVI)</v>
      </c>
      <c r="E1442" s="744" t="s">
        <v>60</v>
      </c>
      <c r="F1442" t="s">
        <v>376</v>
      </c>
      <c r="G1442" t="s">
        <v>396</v>
      </c>
      <c r="I1442" t="s">
        <v>399</v>
      </c>
      <c r="J1442" t="s">
        <v>271</v>
      </c>
    </row>
    <row r="1443" spans="2:10">
      <c r="B1443">
        <v>120503160</v>
      </c>
      <c r="C1443" t="str">
        <f t="shared" si="59"/>
        <v>NCA - Investasi Jangka Panjang - Investasi Saham - PT DMMX Smartritel Teknologi (DST)</v>
      </c>
      <c r="E1443" s="744" t="s">
        <v>60</v>
      </c>
      <c r="F1443" t="s">
        <v>376</v>
      </c>
      <c r="G1443" t="s">
        <v>396</v>
      </c>
      <c r="I1443" t="s">
        <v>399</v>
      </c>
      <c r="J1443" t="s">
        <v>272</v>
      </c>
    </row>
    <row r="1444" spans="2:10">
      <c r="B1444">
        <v>120503161</v>
      </c>
      <c r="C1444" t="str">
        <f t="shared" si="59"/>
        <v>NCA - Investasi Jangka Panjang - Investasi Saham - PT Panca Global Kapital (PEGE)</v>
      </c>
      <c r="E1444" s="744" t="s">
        <v>60</v>
      </c>
      <c r="F1444" t="s">
        <v>376</v>
      </c>
      <c r="G1444" t="s">
        <v>396</v>
      </c>
      <c r="I1444" t="s">
        <v>399</v>
      </c>
      <c r="J1444" t="s">
        <v>273</v>
      </c>
    </row>
    <row r="1445" spans="2:10">
      <c r="B1445">
        <v>120503162</v>
      </c>
      <c r="C1445" t="str">
        <f t="shared" si="59"/>
        <v>NCA - Investasi Jangka Panjang - Investasi Saham - PT Panca Global Sekuritas (PGS)</v>
      </c>
      <c r="E1445" s="744" t="s">
        <v>60</v>
      </c>
      <c r="F1445" t="s">
        <v>376</v>
      </c>
      <c r="G1445" t="s">
        <v>396</v>
      </c>
      <c r="I1445" t="s">
        <v>399</v>
      </c>
      <c r="J1445" t="s">
        <v>274</v>
      </c>
    </row>
    <row r="1446" spans="2:10">
      <c r="B1446">
        <v>120503163</v>
      </c>
      <c r="C1446" t="str">
        <f t="shared" si="59"/>
        <v>NCA - Investasi Jangka Panjang - Investasi Saham - PT Akasia Damcorp Waba (ADW)</v>
      </c>
      <c r="E1446" s="744" t="s">
        <v>60</v>
      </c>
      <c r="F1446" t="s">
        <v>376</v>
      </c>
      <c r="G1446" t="s">
        <v>396</v>
      </c>
      <c r="I1446" t="s">
        <v>399</v>
      </c>
      <c r="J1446" t="s">
        <v>275</v>
      </c>
    </row>
    <row r="1447" spans="2:10">
      <c r="B1447">
        <v>120503164</v>
      </c>
      <c r="C1447" t="str">
        <f t="shared" si="59"/>
        <v>NCA - Investasi Jangka Panjang - Investasi Saham - PT Edukasi Atlit Internet Digital (EAID)</v>
      </c>
      <c r="E1447" s="744" t="s">
        <v>60</v>
      </c>
      <c r="F1447" t="s">
        <v>376</v>
      </c>
      <c r="G1447" t="s">
        <v>396</v>
      </c>
      <c r="I1447" t="s">
        <v>399</v>
      </c>
      <c r="J1447" t="s">
        <v>276</v>
      </c>
    </row>
    <row r="1448" spans="2:10">
      <c r="B1448">
        <v>120503165</v>
      </c>
      <c r="C1448" t="str">
        <f t="shared" si="59"/>
        <v>NCA - Investasi Jangka Panjang - Investasi Saham - PT DMMX Hera Sukses (DHS)</v>
      </c>
      <c r="E1448" s="744" t="s">
        <v>60</v>
      </c>
      <c r="F1448" t="s">
        <v>376</v>
      </c>
      <c r="G1448" t="s">
        <v>396</v>
      </c>
      <c r="I1448" t="s">
        <v>399</v>
      </c>
      <c r="J1448" t="s">
        <v>277</v>
      </c>
    </row>
    <row r="1449" spans="2:10">
      <c r="B1449">
        <v>120503166</v>
      </c>
      <c r="C1449" t="str">
        <f t="shared" si="59"/>
        <v>NCA - Investasi Jangka Panjang - Investasi Saham - PT Rans Prestisius Indonesia (RPI)</v>
      </c>
      <c r="E1449" s="744" t="s">
        <v>60</v>
      </c>
      <c r="F1449" t="s">
        <v>376</v>
      </c>
      <c r="G1449" t="s">
        <v>396</v>
      </c>
      <c r="I1449" t="s">
        <v>399</v>
      </c>
      <c r="J1449" t="s">
        <v>278</v>
      </c>
    </row>
    <row r="1450" spans="2:10">
      <c r="B1450">
        <v>120503167</v>
      </c>
      <c r="C1450" t="str">
        <f t="shared" si="59"/>
        <v>NCA - Investasi Jangka Panjang - Investasi Saham - PT DMMX Gamindo Global</v>
      </c>
      <c r="E1450" s="744" t="s">
        <v>60</v>
      </c>
      <c r="F1450" t="s">
        <v>376</v>
      </c>
      <c r="G1450" t="s">
        <v>396</v>
      </c>
      <c r="I1450" t="s">
        <v>399</v>
      </c>
      <c r="J1450" t="s">
        <v>279</v>
      </c>
    </row>
    <row r="1451" spans="2:10">
      <c r="B1451">
        <v>120503168</v>
      </c>
      <c r="C1451" t="str">
        <f t="shared" si="59"/>
        <v>NCA - Investasi Jangka Panjang - Investasi Saham - PT Digital Anugerah Medisindo (DAM)</v>
      </c>
      <c r="E1451" s="744" t="s">
        <v>60</v>
      </c>
      <c r="F1451" t="s">
        <v>376</v>
      </c>
      <c r="G1451" t="s">
        <v>396</v>
      </c>
      <c r="I1451" t="s">
        <v>399</v>
      </c>
      <c r="J1451" t="s">
        <v>280</v>
      </c>
    </row>
    <row r="1452" spans="2:10">
      <c r="B1452">
        <v>120503169</v>
      </c>
      <c r="C1452" t="str">
        <f t="shared" si="59"/>
        <v>NCA - Investasi Jangka Panjang - Investasi Saham - PT Zirius Soteria Investama (ZSI)</v>
      </c>
      <c r="E1452" s="744" t="s">
        <v>60</v>
      </c>
      <c r="F1452" t="s">
        <v>376</v>
      </c>
      <c r="G1452" t="s">
        <v>396</v>
      </c>
      <c r="I1452" t="s">
        <v>399</v>
      </c>
      <c r="J1452" t="s">
        <v>281</v>
      </c>
    </row>
    <row r="1453" spans="2:10">
      <c r="B1453">
        <v>120503170</v>
      </c>
      <c r="C1453" t="str">
        <f t="shared" si="59"/>
        <v>NCA - Investasi Jangka Panjang - Investasi Saham - PT CKL Indonesia Raya (CKL1)</v>
      </c>
      <c r="E1453" s="744" t="s">
        <v>60</v>
      </c>
      <c r="F1453" t="s">
        <v>376</v>
      </c>
      <c r="G1453" t="s">
        <v>396</v>
      </c>
      <c r="I1453" t="s">
        <v>399</v>
      </c>
      <c r="J1453" t="s">
        <v>282</v>
      </c>
    </row>
    <row r="1454" spans="2:10">
      <c r="B1454">
        <v>120503171</v>
      </c>
      <c r="C1454" t="str">
        <f t="shared" si="59"/>
        <v>NCA - Investasi Jangka Panjang - Investasi Saham - PT Cipta Krida Lestari (CKL2)</v>
      </c>
      <c r="E1454" s="744" t="s">
        <v>60</v>
      </c>
      <c r="F1454" t="s">
        <v>376</v>
      </c>
      <c r="G1454" t="s">
        <v>396</v>
      </c>
      <c r="I1454" t="s">
        <v>399</v>
      </c>
      <c r="J1454" t="s">
        <v>283</v>
      </c>
    </row>
    <row r="1455" spans="2:10">
      <c r="B1455">
        <v>120503172</v>
      </c>
      <c r="C1455" t="str">
        <f t="shared" si="59"/>
        <v>NCA - Investasi Jangka Panjang - Investasi Saham - PT Abyakta Data Sentosa (ADS)</v>
      </c>
      <c r="E1455" s="744" t="s">
        <v>60</v>
      </c>
      <c r="F1455" t="s">
        <v>376</v>
      </c>
      <c r="G1455" t="s">
        <v>396</v>
      </c>
      <c r="I1455" t="s">
        <v>399</v>
      </c>
      <c r="J1455" t="s">
        <v>284</v>
      </c>
    </row>
    <row r="1456" spans="2:10">
      <c r="B1456">
        <v>120503173</v>
      </c>
      <c r="C1456" t="str">
        <f t="shared" si="59"/>
        <v>NCA - Investasi Jangka Panjang - Investasi Saham - PT Niji Sicepat Gamindo (NSG)</v>
      </c>
      <c r="E1456" s="744" t="s">
        <v>60</v>
      </c>
      <c r="F1456" t="s">
        <v>376</v>
      </c>
      <c r="G1456" t="s">
        <v>396</v>
      </c>
      <c r="I1456" t="s">
        <v>399</v>
      </c>
      <c r="J1456" t="s">
        <v>285</v>
      </c>
    </row>
    <row r="1457" spans="2:10">
      <c r="B1457">
        <v>120503174</v>
      </c>
      <c r="C1457" t="str">
        <f t="shared" si="59"/>
        <v>NCA - Investasi Jangka Panjang - Investasi Saham - PT Mulia Semesta Perkasa (MSP)</v>
      </c>
      <c r="E1457" s="744" t="s">
        <v>60</v>
      </c>
      <c r="F1457" t="s">
        <v>376</v>
      </c>
      <c r="G1457" t="s">
        <v>396</v>
      </c>
      <c r="I1457" t="s">
        <v>399</v>
      </c>
      <c r="J1457" t="s">
        <v>286</v>
      </c>
    </row>
    <row r="1458" spans="2:10">
      <c r="B1458">
        <v>120503175</v>
      </c>
      <c r="C1458" t="str">
        <f t="shared" si="59"/>
        <v>NCA - Investasi Jangka Panjang - Investasi Saham - PT Kredit Skor Indonesia (KSI)</v>
      </c>
      <c r="E1458" s="744" t="s">
        <v>60</v>
      </c>
      <c r="F1458" t="s">
        <v>376</v>
      </c>
      <c r="G1458" t="s">
        <v>396</v>
      </c>
      <c r="I1458" t="s">
        <v>399</v>
      </c>
      <c r="J1458" t="s">
        <v>287</v>
      </c>
    </row>
    <row r="1459" spans="2:10">
      <c r="B1459">
        <v>120503176</v>
      </c>
      <c r="C1459" t="str">
        <f t="shared" si="59"/>
        <v>NCA - Investasi Jangka Panjang - Investasi Saham - PT Caltech Digital Indonesia (CDI)</v>
      </c>
      <c r="E1459" s="744" t="s">
        <v>60</v>
      </c>
      <c r="F1459" t="s">
        <v>376</v>
      </c>
      <c r="G1459" t="s">
        <v>396</v>
      </c>
      <c r="I1459" t="s">
        <v>399</v>
      </c>
      <c r="J1459" t="s">
        <v>288</v>
      </c>
    </row>
    <row r="1460" spans="2:10">
      <c r="B1460">
        <v>120503177</v>
      </c>
      <c r="C1460" t="str">
        <f t="shared" si="59"/>
        <v>NCA - Investasi Jangka Panjang - Investasi Saham - PT Tfas Energi Indonesia (TEI)</v>
      </c>
      <c r="E1460" s="744" t="s">
        <v>60</v>
      </c>
      <c r="F1460" t="s">
        <v>376</v>
      </c>
      <c r="G1460" t="s">
        <v>396</v>
      </c>
      <c r="I1460" t="s">
        <v>399</v>
      </c>
      <c r="J1460" t="s">
        <v>289</v>
      </c>
    </row>
    <row r="1461" spans="2:10">
      <c r="B1461">
        <v>120503178</v>
      </c>
      <c r="C1461" t="str">
        <f t="shared" si="59"/>
        <v>NCA - Investasi Jangka Panjang - Investasi Saham - PT Sicepat Inti Sofizo (SIF)</v>
      </c>
      <c r="E1461" s="744" t="s">
        <v>60</v>
      </c>
      <c r="F1461" t="s">
        <v>376</v>
      </c>
      <c r="G1461" t="s">
        <v>396</v>
      </c>
      <c r="I1461" t="s">
        <v>399</v>
      </c>
      <c r="J1461" t="s">
        <v>290</v>
      </c>
    </row>
    <row r="1462" spans="2:10">
      <c r="B1462">
        <v>120503179</v>
      </c>
      <c r="C1462" t="str">
        <f t="shared" si="59"/>
        <v>NCA - Investasi Jangka Panjang - Investasi Saham - PT DMMX Dektos Inti (DDI)</v>
      </c>
      <c r="E1462" s="744" t="s">
        <v>60</v>
      </c>
      <c r="F1462" t="s">
        <v>376</v>
      </c>
      <c r="G1462" t="s">
        <v>396</v>
      </c>
      <c r="I1462" t="s">
        <v>399</v>
      </c>
      <c r="J1462" t="s">
        <v>291</v>
      </c>
    </row>
    <row r="1463" spans="2:10">
      <c r="B1463">
        <v>120503180</v>
      </c>
      <c r="C1463" t="str">
        <f t="shared" si="59"/>
        <v>NCA - Investasi Jangka Panjang - Investasi Saham - PT Nugen Farma Medika (NFM)</v>
      </c>
      <c r="E1463" s="744" t="s">
        <v>60</v>
      </c>
      <c r="F1463" t="s">
        <v>376</v>
      </c>
      <c r="G1463" t="s">
        <v>396</v>
      </c>
      <c r="I1463" t="s">
        <v>399</v>
      </c>
      <c r="J1463" t="s">
        <v>292</v>
      </c>
    </row>
    <row r="1464" spans="2:10">
      <c r="B1464">
        <v>120503181</v>
      </c>
      <c r="C1464" t="str">
        <f t="shared" si="59"/>
        <v>NCA - Investasi Jangka Panjang - Investasi Saham - PT Sicepat Aset Digital (SAD)</v>
      </c>
      <c r="E1464" s="744" t="s">
        <v>60</v>
      </c>
      <c r="F1464" t="s">
        <v>376</v>
      </c>
      <c r="G1464" t="s">
        <v>396</v>
      </c>
      <c r="I1464" t="s">
        <v>399</v>
      </c>
      <c r="J1464" t="s">
        <v>293</v>
      </c>
    </row>
    <row r="1465" spans="2:10">
      <c r="B1465">
        <v>120503182</v>
      </c>
      <c r="C1465" t="str">
        <f t="shared" si="59"/>
        <v>NCA - Investasi Jangka Panjang - Investasi Saham - PT Royal Investama Sejahtera (RIS)</v>
      </c>
      <c r="E1465" s="744" t="s">
        <v>60</v>
      </c>
      <c r="F1465" t="s">
        <v>376</v>
      </c>
      <c r="G1465" t="s">
        <v>396</v>
      </c>
      <c r="I1465" t="s">
        <v>399</v>
      </c>
      <c r="J1465" t="s">
        <v>294</v>
      </c>
    </row>
    <row r="1466" spans="2:10">
      <c r="B1466">
        <v>120503183</v>
      </c>
      <c r="C1466" t="str">
        <f t="shared" si="59"/>
        <v>NCA - Investasi Jangka Panjang - Investasi Saham - PT Yudha Harapan Mulia (YHM)</v>
      </c>
      <c r="E1466" s="744" t="s">
        <v>60</v>
      </c>
      <c r="F1466" t="s">
        <v>376</v>
      </c>
      <c r="G1466" t="s">
        <v>396</v>
      </c>
      <c r="I1466" t="s">
        <v>399</v>
      </c>
      <c r="J1466" t="s">
        <v>295</v>
      </c>
    </row>
    <row r="1467" spans="2:10">
      <c r="B1467">
        <v>120503184</v>
      </c>
      <c r="C1467" t="str">
        <f t="shared" si="59"/>
        <v>NCA - Investasi Jangka Panjang - Investasi Saham - PT DMMX Distribusi Pentabuana (DDP)</v>
      </c>
      <c r="E1467" s="744" t="s">
        <v>60</v>
      </c>
      <c r="F1467" t="s">
        <v>376</v>
      </c>
      <c r="G1467" t="s">
        <v>396</v>
      </c>
      <c r="I1467" t="s">
        <v>399</v>
      </c>
      <c r="J1467" t="s">
        <v>296</v>
      </c>
    </row>
    <row r="1468" spans="2:10">
      <c r="B1468">
        <v>120503185</v>
      </c>
      <c r="C1468" t="str">
        <f t="shared" si="59"/>
        <v>NCA - Investasi Jangka Panjang - Investasi Saham - PT Dezer Ruang Bicara (DRB)</v>
      </c>
      <c r="E1468" s="744" t="s">
        <v>60</v>
      </c>
      <c r="F1468" t="s">
        <v>376</v>
      </c>
      <c r="G1468" t="s">
        <v>396</v>
      </c>
      <c r="I1468" t="s">
        <v>399</v>
      </c>
      <c r="J1468" t="s">
        <v>297</v>
      </c>
    </row>
    <row r="1469" spans="2:10">
      <c r="B1469">
        <v>120503186</v>
      </c>
      <c r="C1469" t="str">
        <f t="shared" si="59"/>
        <v>NCA - Investasi Jangka Panjang - Investasi Saham - PT Dektos Digital Corbuzier (DDC)</v>
      </c>
      <c r="E1469" s="744" t="s">
        <v>60</v>
      </c>
      <c r="F1469" t="s">
        <v>376</v>
      </c>
      <c r="G1469" t="s">
        <v>396</v>
      </c>
      <c r="I1469" t="s">
        <v>399</v>
      </c>
      <c r="J1469" t="s">
        <v>298</v>
      </c>
    </row>
    <row r="1470" spans="2:10">
      <c r="B1470">
        <v>120503187</v>
      </c>
      <c r="C1470" t="str">
        <f t="shared" si="59"/>
        <v>NCA - Investasi Jangka Panjang - Investasi Saham - PT BLDX Komik Nusantara (BKN)</v>
      </c>
      <c r="E1470" s="744" t="s">
        <v>60</v>
      </c>
      <c r="F1470" t="s">
        <v>376</v>
      </c>
      <c r="G1470" t="s">
        <v>396</v>
      </c>
      <c r="I1470" t="s">
        <v>399</v>
      </c>
      <c r="J1470" t="s">
        <v>299</v>
      </c>
    </row>
    <row r="1471" spans="2:10">
      <c r="B1471">
        <v>120503188</v>
      </c>
      <c r="C1471" t="str">
        <f t="shared" si="59"/>
        <v>NCA - Investasi Jangka Panjang - Investasi Saham - PT Damcorp Digital Media (DDM)</v>
      </c>
      <c r="E1471" s="744" t="s">
        <v>60</v>
      </c>
      <c r="F1471" t="s">
        <v>376</v>
      </c>
      <c r="G1471" t="s">
        <v>396</v>
      </c>
      <c r="I1471" t="s">
        <v>399</v>
      </c>
      <c r="J1471" t="s">
        <v>300</v>
      </c>
    </row>
    <row r="1472" spans="2:10">
      <c r="B1472">
        <v>120503189</v>
      </c>
      <c r="C1472" t="str">
        <f t="shared" si="59"/>
        <v>NCA - Investasi Jangka Panjang - Investasi Saham - PT NFT Digital Indonesia (NDI)</v>
      </c>
      <c r="E1472" s="744" t="s">
        <v>60</v>
      </c>
      <c r="F1472" t="s">
        <v>376</v>
      </c>
      <c r="G1472" t="s">
        <v>396</v>
      </c>
      <c r="I1472" t="s">
        <v>399</v>
      </c>
      <c r="J1472" t="s">
        <v>301</v>
      </c>
    </row>
    <row r="1473" spans="2:10">
      <c r="B1473">
        <v>120503190</v>
      </c>
      <c r="C1473" t="str">
        <f t="shared" si="59"/>
        <v>NCA - Investasi Jangka Panjang - Investasi Saham - PT Meta Verse Indonesia (MVI)</v>
      </c>
      <c r="E1473" s="744" t="s">
        <v>60</v>
      </c>
      <c r="F1473" t="s">
        <v>376</v>
      </c>
      <c r="G1473" t="s">
        <v>396</v>
      </c>
      <c r="I1473" t="s">
        <v>399</v>
      </c>
      <c r="J1473" t="s">
        <v>302</v>
      </c>
    </row>
    <row r="1474" spans="2:10">
      <c r="B1474">
        <v>120503191</v>
      </c>
      <c r="C1474" t="str">
        <f t="shared" si="59"/>
        <v>NCA - Investasi Jangka Panjang - Investasi Saham - PT META PRAVIA DIGITAL (MPD)</v>
      </c>
      <c r="E1474" s="744" t="s">
        <v>60</v>
      </c>
      <c r="F1474" t="s">
        <v>376</v>
      </c>
      <c r="G1474" t="s">
        <v>396</v>
      </c>
      <c r="I1474" t="s">
        <v>399</v>
      </c>
      <c r="J1474" t="s">
        <v>303</v>
      </c>
    </row>
    <row r="1475" spans="2:10">
      <c r="B1475">
        <v>120503192</v>
      </c>
      <c r="C1475" t="str">
        <f t="shared" si="59"/>
        <v>NCA - Investasi Jangka Panjang - Investasi Saham - PT DMMX Sentral Imaji</v>
      </c>
      <c r="E1475" s="744" t="s">
        <v>60</v>
      </c>
      <c r="F1475" t="s">
        <v>376</v>
      </c>
      <c r="G1475" t="s">
        <v>396</v>
      </c>
      <c r="I1475" t="s">
        <v>399</v>
      </c>
      <c r="J1475" t="s">
        <v>304</v>
      </c>
    </row>
    <row r="1476" spans="2:10">
      <c r="B1476">
        <v>120503193</v>
      </c>
      <c r="C1476" t="str">
        <f t="shared" ref="C1476:C1482" si="60">CONCATENATE(F1476,E1476,G1476,E1476,I1476,E1476,J1476)</f>
        <v>NCA - Investasi Jangka Panjang - Investasi Saham - PT Cinta Sang Juara</v>
      </c>
      <c r="E1476" s="744" t="s">
        <v>60</v>
      </c>
      <c r="F1476" t="s">
        <v>376</v>
      </c>
      <c r="G1476" t="s">
        <v>396</v>
      </c>
      <c r="I1476" t="s">
        <v>399</v>
      </c>
      <c r="J1476" t="s">
        <v>305</v>
      </c>
    </row>
    <row r="1477" spans="2:10">
      <c r="B1477">
        <v>120503194</v>
      </c>
      <c r="C1477" t="str">
        <f t="shared" si="60"/>
        <v>NCA - Investasi Jangka Panjang - Investasi Saham - PT Kosmos Karisma Karunia (KKK)</v>
      </c>
      <c r="E1477" s="744" t="s">
        <v>60</v>
      </c>
      <c r="F1477" t="s">
        <v>376</v>
      </c>
      <c r="G1477" t="s">
        <v>396</v>
      </c>
      <c r="I1477" t="s">
        <v>399</v>
      </c>
      <c r="J1477" t="s">
        <v>306</v>
      </c>
    </row>
    <row r="1478" spans="2:10">
      <c r="B1478">
        <v>120503195</v>
      </c>
      <c r="C1478" t="str">
        <f t="shared" si="60"/>
        <v>NCA - Investasi Jangka Panjang - Investasi Saham - PT Sinergi Digital Teknologi (Lenna)</v>
      </c>
      <c r="E1478" s="744" t="s">
        <v>60</v>
      </c>
      <c r="F1478" t="s">
        <v>376</v>
      </c>
      <c r="G1478" t="s">
        <v>396</v>
      </c>
      <c r="I1478" t="s">
        <v>399</v>
      </c>
      <c r="J1478" t="s">
        <v>307</v>
      </c>
    </row>
    <row r="1479" spans="2:10">
      <c r="B1479">
        <v>120503196</v>
      </c>
      <c r="C1479" t="str">
        <f t="shared" si="60"/>
        <v>NCA - Investasi Jangka Panjang - Investasi Saham - PT Kairos Ekspres Internasional (KEI)</v>
      </c>
      <c r="E1479" s="744" t="s">
        <v>60</v>
      </c>
      <c r="F1479" t="s">
        <v>376</v>
      </c>
      <c r="G1479" t="s">
        <v>396</v>
      </c>
      <c r="I1479" t="s">
        <v>399</v>
      </c>
      <c r="J1479" t="s">
        <v>308</v>
      </c>
    </row>
    <row r="1480" spans="2:10">
      <c r="B1480">
        <v>120503197</v>
      </c>
      <c r="C1480" t="str">
        <f t="shared" si="60"/>
        <v>NCA - Investasi Jangka Panjang - Investasi Saham - PT Dua Empat Print (DEP)</v>
      </c>
      <c r="E1480" s="744" t="s">
        <v>60</v>
      </c>
      <c r="F1480" t="s">
        <v>376</v>
      </c>
      <c r="G1480" t="s">
        <v>396</v>
      </c>
      <c r="I1480" t="s">
        <v>399</v>
      </c>
      <c r="J1480" t="s">
        <v>309</v>
      </c>
    </row>
    <row r="1481" spans="2:10">
      <c r="B1481">
        <v>120503198</v>
      </c>
      <c r="C1481" t="str">
        <f t="shared" si="60"/>
        <v>NCA - Investasi Jangka Panjang - Investasi Saham - PT V2 Indonesia (V2)</v>
      </c>
      <c r="E1481" s="744" t="s">
        <v>60</v>
      </c>
      <c r="F1481" t="s">
        <v>376</v>
      </c>
      <c r="G1481" t="s">
        <v>396</v>
      </c>
      <c r="I1481" t="s">
        <v>399</v>
      </c>
      <c r="J1481" t="s">
        <v>310</v>
      </c>
    </row>
    <row r="1482" spans="2:10">
      <c r="B1482">
        <v>120503199</v>
      </c>
      <c r="C1482" t="str">
        <f t="shared" si="60"/>
        <v>NCA - Investasi Jangka Panjang - Investasi Saham - PT Makarios Bensu Kopi (MBK)</v>
      </c>
      <c r="E1482" s="744" t="s">
        <v>60</v>
      </c>
      <c r="F1482" t="s">
        <v>376</v>
      </c>
      <c r="G1482" t="s">
        <v>396</v>
      </c>
      <c r="I1482" t="s">
        <v>399</v>
      </c>
      <c r="J1482" t="s">
        <v>311</v>
      </c>
    </row>
    <row r="1483" spans="5:5">
      <c r="E1483" s="744" t="s">
        <v>60</v>
      </c>
    </row>
    <row r="1484" spans="2:10">
      <c r="B1484">
        <v>120504001</v>
      </c>
      <c r="C1484" t="str">
        <f t="shared" ref="C1484:C1486" si="61">CONCATENATE(F1484,E1484,G1484,E1484,I1484,E1484,J1484)</f>
        <v>NCA - Investasi Jangka Panjang - Investasi Lainnya - Investasi Logam Mulia</v>
      </c>
      <c r="E1484" s="744" t="s">
        <v>60</v>
      </c>
      <c r="F1484" t="s">
        <v>376</v>
      </c>
      <c r="G1484" t="s">
        <v>396</v>
      </c>
      <c r="I1484" t="s">
        <v>400</v>
      </c>
      <c r="J1484" t="s">
        <v>401</v>
      </c>
    </row>
    <row r="1485" spans="2:10">
      <c r="B1485">
        <v>120504002</v>
      </c>
      <c r="C1485" t="str">
        <f t="shared" ref="C1485" si="62">CONCATENATE(F1485,E1485,G1485,E1485,I1485,E1485,J1485)</f>
        <v>NCA - Investasi Jangka Panjang - Investasi Lainnya - Investasi Crypto</v>
      </c>
      <c r="E1485" s="744" t="s">
        <v>60</v>
      </c>
      <c r="F1485" t="s">
        <v>376</v>
      </c>
      <c r="G1485" t="s">
        <v>396</v>
      </c>
      <c r="I1485" t="s">
        <v>400</v>
      </c>
      <c r="J1485" t="s">
        <v>402</v>
      </c>
    </row>
    <row r="1486" spans="2:10">
      <c r="B1486">
        <v>120504003</v>
      </c>
      <c r="C1486" t="str">
        <f t="shared" si="61"/>
        <v>NCA - Investasi Jangka Panjang - Investasi Lainnya - Lain-Lain</v>
      </c>
      <c r="E1486" s="744" t="s">
        <v>60</v>
      </c>
      <c r="F1486" t="s">
        <v>376</v>
      </c>
      <c r="G1486" t="s">
        <v>396</v>
      </c>
      <c r="I1486" t="s">
        <v>400</v>
      </c>
      <c r="J1486" t="s">
        <v>351</v>
      </c>
    </row>
    <row r="1487" spans="5:5">
      <c r="E1487" s="744" t="s">
        <v>60</v>
      </c>
    </row>
    <row r="1488" spans="2:9">
      <c r="B1488">
        <v>120601001</v>
      </c>
      <c r="C1488" t="str">
        <f t="shared" ref="C1488:C1489" si="63">CONCATENATE(F1488,E1488,G1488,E1488,I1488)</f>
        <v>NCA - Piutang Lain-Lain Pihak Ketiga - Lain-lain</v>
      </c>
      <c r="E1488" s="744" t="s">
        <v>60</v>
      </c>
      <c r="F1488" t="s">
        <v>376</v>
      </c>
      <c r="G1488" t="s">
        <v>318</v>
      </c>
      <c r="I1488" t="s">
        <v>364</v>
      </c>
    </row>
    <row r="1489" spans="2:9">
      <c r="B1489">
        <v>120601002</v>
      </c>
      <c r="C1489" t="str">
        <f t="shared" si="63"/>
        <v>NCA - Piutang Lain-Lain Pihak Ketiga - PT 2</v>
      </c>
      <c r="E1489" s="744" t="s">
        <v>60</v>
      </c>
      <c r="F1489" t="s">
        <v>376</v>
      </c>
      <c r="G1489" t="s">
        <v>318</v>
      </c>
      <c r="I1489" t="s">
        <v>403</v>
      </c>
    </row>
    <row r="1490" spans="5:5">
      <c r="E1490" s="744" t="s">
        <v>60</v>
      </c>
    </row>
    <row r="1491" spans="2:9">
      <c r="B1491">
        <v>120701001</v>
      </c>
      <c r="C1491" t="str">
        <f t="shared" ref="C1491:C1554" si="64">CONCATENATE(F1491,E1491,G1491,E1491,I1491)</f>
        <v>NCA - Piutang Lain-Lain Pihak Berelasi - PT 1 Inti Dot Com</v>
      </c>
      <c r="E1491" s="744" t="s">
        <v>60</v>
      </c>
      <c r="F1491" t="s">
        <v>376</v>
      </c>
      <c r="G1491" t="s">
        <v>321</v>
      </c>
      <c r="I1491" t="s">
        <v>113</v>
      </c>
    </row>
    <row r="1492" spans="2:9">
      <c r="B1492">
        <v>120701002</v>
      </c>
      <c r="C1492" t="str">
        <f t="shared" si="64"/>
        <v>NCA - Piutang Lain-Lain Pihak Berelasi - PT Abdi Anugerah Persada (AAP)</v>
      </c>
      <c r="E1492" s="744" t="s">
        <v>60</v>
      </c>
      <c r="F1492" t="s">
        <v>376</v>
      </c>
      <c r="G1492" t="s">
        <v>321</v>
      </c>
      <c r="I1492" t="s">
        <v>114</v>
      </c>
    </row>
    <row r="1493" spans="2:9">
      <c r="B1493">
        <v>120701003</v>
      </c>
      <c r="C1493" t="str">
        <f t="shared" si="64"/>
        <v>NCA - Piutang Lain-Lain Pihak Berelasi - PT Agapindo Inti Raya</v>
      </c>
      <c r="E1493" s="744" t="s">
        <v>60</v>
      </c>
      <c r="F1493" t="s">
        <v>376</v>
      </c>
      <c r="G1493" t="s">
        <v>321</v>
      </c>
      <c r="I1493" t="s">
        <v>115</v>
      </c>
    </row>
    <row r="1494" spans="2:9">
      <c r="B1494">
        <v>120701004</v>
      </c>
      <c r="C1494" t="str">
        <f t="shared" si="64"/>
        <v>NCA - Piutang Lain-Lain Pihak Berelasi - PT Agapindo Kasih Abadi (AKA)</v>
      </c>
      <c r="E1494" s="744" t="s">
        <v>60</v>
      </c>
      <c r="F1494" t="s">
        <v>376</v>
      </c>
      <c r="G1494" t="s">
        <v>321</v>
      </c>
      <c r="I1494" t="s">
        <v>116</v>
      </c>
    </row>
    <row r="1495" spans="2:9">
      <c r="B1495">
        <v>120701005</v>
      </c>
      <c r="C1495" t="str">
        <f t="shared" si="64"/>
        <v>NCA - Piutang Lain-Lain Pihak Berelasi - PT Alfa Omega Digital (AOD-1)</v>
      </c>
      <c r="E1495" s="744" t="s">
        <v>60</v>
      </c>
      <c r="F1495" t="s">
        <v>376</v>
      </c>
      <c r="G1495" t="s">
        <v>321</v>
      </c>
      <c r="I1495" t="s">
        <v>117</v>
      </c>
    </row>
    <row r="1496" spans="2:9">
      <c r="B1496">
        <v>120701006</v>
      </c>
      <c r="C1496" t="str">
        <f t="shared" si="64"/>
        <v>NCA - Piutang Lain-Lain Pihak Berelasi - PT Alfa Omega Digitalindo (AOD-2)</v>
      </c>
      <c r="E1496" s="744" t="s">
        <v>60</v>
      </c>
      <c r="F1496" t="s">
        <v>376</v>
      </c>
      <c r="G1496" t="s">
        <v>321</v>
      </c>
      <c r="I1496" t="s">
        <v>118</v>
      </c>
    </row>
    <row r="1497" spans="2:9">
      <c r="B1497">
        <v>120701007</v>
      </c>
      <c r="C1497" t="str">
        <f t="shared" si="64"/>
        <v>NCA - Piutang Lain-Lain Pihak Berelasi - PT Alphanovation Digital Teknindo (Pawoon)</v>
      </c>
      <c r="E1497" s="744" t="s">
        <v>60</v>
      </c>
      <c r="F1497" t="s">
        <v>376</v>
      </c>
      <c r="G1497" t="s">
        <v>321</v>
      </c>
      <c r="I1497" t="s">
        <v>119</v>
      </c>
    </row>
    <row r="1498" spans="2:9">
      <c r="B1498">
        <v>120701008</v>
      </c>
      <c r="C1498" t="str">
        <f t="shared" si="64"/>
        <v>NCA - Piutang Lain-Lain Pihak Berelasi - PT Antares Global Teknologi (AGT)</v>
      </c>
      <c r="E1498" s="744" t="s">
        <v>60</v>
      </c>
      <c r="F1498" t="s">
        <v>376</v>
      </c>
      <c r="G1498" t="s">
        <v>321</v>
      </c>
      <c r="I1498" t="s">
        <v>120</v>
      </c>
    </row>
    <row r="1499" spans="2:9">
      <c r="B1499">
        <v>120701009</v>
      </c>
      <c r="C1499" t="str">
        <f t="shared" si="64"/>
        <v>NCA - Piutang Lain-Lain Pihak Berelasi - PT Anugerah Inti Karisma (AIK)</v>
      </c>
      <c r="E1499" s="744" t="s">
        <v>60</v>
      </c>
      <c r="F1499" t="s">
        <v>376</v>
      </c>
      <c r="G1499" t="s">
        <v>321</v>
      </c>
      <c r="I1499" t="s">
        <v>121</v>
      </c>
    </row>
    <row r="1500" spans="2:9">
      <c r="B1500">
        <v>120701010</v>
      </c>
      <c r="C1500" t="str">
        <f t="shared" si="64"/>
        <v>NCA - Piutang Lain-Lain Pihak Berelasi - PT Soteria Wicaksana Investama (SWI)</v>
      </c>
      <c r="E1500" s="744" t="s">
        <v>60</v>
      </c>
      <c r="F1500" t="s">
        <v>376</v>
      </c>
      <c r="G1500" t="s">
        <v>321</v>
      </c>
      <c r="I1500" t="s">
        <v>122</v>
      </c>
    </row>
    <row r="1501" spans="2:9">
      <c r="B1501">
        <v>120701011</v>
      </c>
      <c r="C1501" t="str">
        <f t="shared" si="64"/>
        <v>NCA - Piutang Lain-Lain Pihak Berelasi - PT Anugerah Kopi Digital (AKD)</v>
      </c>
      <c r="E1501" s="744" t="s">
        <v>60</v>
      </c>
      <c r="F1501" t="s">
        <v>376</v>
      </c>
      <c r="G1501" t="s">
        <v>321</v>
      </c>
      <c r="I1501" t="s">
        <v>123</v>
      </c>
    </row>
    <row r="1502" spans="2:9">
      <c r="B1502">
        <v>120701012</v>
      </c>
      <c r="C1502" t="str">
        <f t="shared" si="64"/>
        <v>NCA - Piutang Lain-Lain Pihak Berelasi - PT Anugerah Serta Sentosa (ASS1)</v>
      </c>
      <c r="E1502" s="744" t="s">
        <v>60</v>
      </c>
      <c r="F1502" t="s">
        <v>376</v>
      </c>
      <c r="G1502" t="s">
        <v>321</v>
      </c>
      <c r="I1502" t="s">
        <v>124</v>
      </c>
    </row>
    <row r="1503" spans="2:9">
      <c r="B1503">
        <v>120701013</v>
      </c>
      <c r="C1503" t="str">
        <f t="shared" si="64"/>
        <v>NCA - Piutang Lain-Lain Pihak Berelasi - PT Anugerah Teknologi Mandiri (ATM)</v>
      </c>
      <c r="E1503" s="744" t="s">
        <v>60</v>
      </c>
      <c r="F1503" t="s">
        <v>376</v>
      </c>
      <c r="G1503" t="s">
        <v>321</v>
      </c>
      <c r="I1503" t="s">
        <v>125</v>
      </c>
    </row>
    <row r="1504" spans="2:9">
      <c r="B1504">
        <v>120701014</v>
      </c>
      <c r="C1504" t="str">
        <f t="shared" si="64"/>
        <v>NCA - Piutang Lain-Lain Pihak Berelasi - PT Anugerah Wicaksana Digital (AWD)</v>
      </c>
      <c r="E1504" s="744" t="s">
        <v>60</v>
      </c>
      <c r="F1504" t="s">
        <v>376</v>
      </c>
      <c r="G1504" t="s">
        <v>321</v>
      </c>
      <c r="I1504" t="s">
        <v>126</v>
      </c>
    </row>
    <row r="1505" spans="2:9">
      <c r="B1505">
        <v>120701015</v>
      </c>
      <c r="C1505" t="str">
        <f t="shared" si="64"/>
        <v>NCA - Piutang Lain-Lain Pihak Berelasi - PT Argo Pandu Digital (APD)</v>
      </c>
      <c r="E1505" s="744" t="s">
        <v>60</v>
      </c>
      <c r="F1505" t="s">
        <v>376</v>
      </c>
      <c r="G1505" t="s">
        <v>321</v>
      </c>
      <c r="I1505" t="s">
        <v>127</v>
      </c>
    </row>
    <row r="1506" spans="2:9">
      <c r="B1506">
        <v>120701016</v>
      </c>
      <c r="C1506" t="str">
        <f t="shared" si="64"/>
        <v>NCA - Piutang Lain-Lain Pihak Berelasi - PT Berkah Karunia Kreasi (BKK)</v>
      </c>
      <c r="E1506" s="744" t="s">
        <v>60</v>
      </c>
      <c r="F1506" t="s">
        <v>376</v>
      </c>
      <c r="G1506" t="s">
        <v>321</v>
      </c>
      <c r="I1506" t="s">
        <v>128</v>
      </c>
    </row>
    <row r="1507" spans="2:9">
      <c r="B1507">
        <v>120701017</v>
      </c>
      <c r="C1507" t="str">
        <f t="shared" si="64"/>
        <v>NCA - Piutang Lain-Lain Pihak Berelasi - PT Berkah Omega Sukses (BOS)</v>
      </c>
      <c r="E1507" s="744" t="s">
        <v>60</v>
      </c>
      <c r="F1507" t="s">
        <v>376</v>
      </c>
      <c r="G1507" t="s">
        <v>321</v>
      </c>
      <c r="I1507" t="s">
        <v>129</v>
      </c>
    </row>
    <row r="1508" spans="2:9">
      <c r="B1508">
        <v>120701018</v>
      </c>
      <c r="C1508" t="str">
        <f t="shared" si="64"/>
        <v>NCA - Piutang Lain-Lain Pihak Berelasi - PT Berkah Otentik Sejahtera (BOS)</v>
      </c>
      <c r="E1508" s="744" t="s">
        <v>60</v>
      </c>
      <c r="F1508" t="s">
        <v>376</v>
      </c>
      <c r="G1508" t="s">
        <v>321</v>
      </c>
      <c r="I1508" t="s">
        <v>130</v>
      </c>
    </row>
    <row r="1509" spans="2:9">
      <c r="B1509">
        <v>120701019</v>
      </c>
      <c r="C1509" t="str">
        <f t="shared" si="64"/>
        <v>NCA - Piutang Lain-Lain Pihak Berelasi - PT Berkah Teknologi Selaras (BTS)</v>
      </c>
      <c r="E1509" s="744" t="s">
        <v>60</v>
      </c>
      <c r="F1509" t="s">
        <v>376</v>
      </c>
      <c r="G1509" t="s">
        <v>321</v>
      </c>
      <c r="I1509" t="s">
        <v>131</v>
      </c>
    </row>
    <row r="1510" spans="2:9">
      <c r="B1510">
        <v>120701020</v>
      </c>
      <c r="C1510" t="str">
        <f t="shared" si="64"/>
        <v>NCA - Piutang Lain-Lain Pihak Berelasi - PT Berkah Teknologi Semesta (BTS)</v>
      </c>
      <c r="E1510" s="744" t="s">
        <v>60</v>
      </c>
      <c r="F1510" t="s">
        <v>376</v>
      </c>
      <c r="G1510" t="s">
        <v>321</v>
      </c>
      <c r="I1510" t="s">
        <v>132</v>
      </c>
    </row>
    <row r="1511" spans="2:9">
      <c r="B1511">
        <v>120701021</v>
      </c>
      <c r="C1511" t="str">
        <f t="shared" si="64"/>
        <v>NCA - Piutang Lain-Lain Pihak Berelasi - PT Berkah Trijaya Indonesia (BTI)</v>
      </c>
      <c r="E1511" s="744" t="s">
        <v>60</v>
      </c>
      <c r="F1511" t="s">
        <v>376</v>
      </c>
      <c r="G1511" t="s">
        <v>321</v>
      </c>
      <c r="I1511" t="s">
        <v>133</v>
      </c>
    </row>
    <row r="1512" spans="2:9">
      <c r="B1512">
        <v>120701022</v>
      </c>
      <c r="C1512" t="str">
        <f t="shared" si="64"/>
        <v>NCA - Piutang Lain-Lain Pihak Berelasi - PT Bersama Omega Sejahtera (BOS)</v>
      </c>
      <c r="E1512" s="744" t="s">
        <v>60</v>
      </c>
      <c r="F1512" t="s">
        <v>376</v>
      </c>
      <c r="G1512" t="s">
        <v>321</v>
      </c>
      <c r="I1512" t="s">
        <v>134</v>
      </c>
    </row>
    <row r="1513" spans="2:9">
      <c r="B1513">
        <v>120701023</v>
      </c>
      <c r="C1513" t="str">
        <f t="shared" si="64"/>
        <v>NCA - Piutang Lain-Lain Pihak Berelasi - PT Bilik Sinergi Indonesia (BSI)</v>
      </c>
      <c r="E1513" s="744" t="s">
        <v>60</v>
      </c>
      <c r="F1513" t="s">
        <v>376</v>
      </c>
      <c r="G1513" t="s">
        <v>321</v>
      </c>
      <c r="I1513" t="s">
        <v>135</v>
      </c>
    </row>
    <row r="1514" spans="2:9">
      <c r="B1514">
        <v>120701024</v>
      </c>
      <c r="C1514" t="str">
        <f t="shared" si="64"/>
        <v>NCA - Piutang Lain-Lain Pihak Berelasi - PT Buana Agya Cipta (BAC)</v>
      </c>
      <c r="E1514" s="744" t="s">
        <v>60</v>
      </c>
      <c r="F1514" t="s">
        <v>376</v>
      </c>
      <c r="G1514" t="s">
        <v>321</v>
      </c>
      <c r="I1514" t="s">
        <v>136</v>
      </c>
    </row>
    <row r="1515" spans="2:9">
      <c r="B1515">
        <v>120701025</v>
      </c>
      <c r="C1515" t="str">
        <f t="shared" si="64"/>
        <v>NCA - Piutang Lain-Lain Pihak Berelasi - PT Cakra Ultima Sejahtera (CUS)</v>
      </c>
      <c r="E1515" s="744" t="s">
        <v>60</v>
      </c>
      <c r="F1515" t="s">
        <v>376</v>
      </c>
      <c r="G1515" t="s">
        <v>321</v>
      </c>
      <c r="I1515" t="s">
        <v>137</v>
      </c>
    </row>
    <row r="1516" spans="2:9">
      <c r="B1516">
        <v>120701026</v>
      </c>
      <c r="C1516" t="str">
        <f t="shared" si="64"/>
        <v>NCA - Piutang Lain-Lain Pihak Berelasi - PT Chat Bot Nusantara (CBN)</v>
      </c>
      <c r="E1516" s="744" t="s">
        <v>60</v>
      </c>
      <c r="F1516" t="s">
        <v>376</v>
      </c>
      <c r="G1516" t="s">
        <v>321</v>
      </c>
      <c r="I1516" t="s">
        <v>138</v>
      </c>
    </row>
    <row r="1517" spans="2:9">
      <c r="B1517">
        <v>120701027</v>
      </c>
      <c r="C1517" t="str">
        <f t="shared" si="64"/>
        <v>NCA - Piutang Lain-Lain Pihak Berelasi - PT Cyrus Solusi Indonesia (CSI)</v>
      </c>
      <c r="E1517" s="744" t="s">
        <v>60</v>
      </c>
      <c r="F1517" t="s">
        <v>376</v>
      </c>
      <c r="G1517" t="s">
        <v>321</v>
      </c>
      <c r="I1517" t="s">
        <v>139</v>
      </c>
    </row>
    <row r="1518" spans="2:9">
      <c r="B1518">
        <v>120701028</v>
      </c>
      <c r="C1518" t="str">
        <f t="shared" si="64"/>
        <v>NCA - Piutang Lain-Lain Pihak Berelasi - PT Dam Korporindo Digital (DKD)</v>
      </c>
      <c r="E1518" s="744" t="s">
        <v>60</v>
      </c>
      <c r="F1518" t="s">
        <v>376</v>
      </c>
      <c r="G1518" t="s">
        <v>321</v>
      </c>
      <c r="I1518" t="s">
        <v>140</v>
      </c>
    </row>
    <row r="1519" spans="2:9">
      <c r="B1519">
        <v>120701029</v>
      </c>
      <c r="C1519" t="str">
        <f t="shared" si="64"/>
        <v>NCA - Piutang Lain-Lain Pihak Berelasi - PT Dapur Kita Indonesia (DKI)</v>
      </c>
      <c r="E1519" s="744" t="s">
        <v>60</v>
      </c>
      <c r="F1519" t="s">
        <v>376</v>
      </c>
      <c r="G1519" t="s">
        <v>321</v>
      </c>
      <c r="I1519" t="s">
        <v>141</v>
      </c>
    </row>
    <row r="1520" spans="2:9">
      <c r="B1520">
        <v>120701030</v>
      </c>
      <c r="C1520" t="str">
        <f t="shared" si="64"/>
        <v>NCA - Piutang Lain-Lain Pihak Berelasi - PT Dapur Kloud Digital (DKD)</v>
      </c>
      <c r="E1520" s="744" t="s">
        <v>60</v>
      </c>
      <c r="F1520" t="s">
        <v>376</v>
      </c>
      <c r="G1520" t="s">
        <v>321</v>
      </c>
      <c r="I1520" t="s">
        <v>142</v>
      </c>
    </row>
    <row r="1521" spans="2:9">
      <c r="B1521">
        <v>120701031</v>
      </c>
      <c r="C1521" t="str">
        <f t="shared" si="64"/>
        <v>NCA - Piutang Lain-Lain Pihak Berelasi - PT Dekodr Solusi Digital Indonesia (DSDI)</v>
      </c>
      <c r="E1521" s="744" t="s">
        <v>60</v>
      </c>
      <c r="F1521" t="s">
        <v>376</v>
      </c>
      <c r="G1521" t="s">
        <v>321</v>
      </c>
      <c r="I1521" t="s">
        <v>143</v>
      </c>
    </row>
    <row r="1522" spans="2:9">
      <c r="B1522">
        <v>120701032</v>
      </c>
      <c r="C1522" t="str">
        <f t="shared" si="64"/>
        <v>NCA - Piutang Lain-Lain Pihak Berelasi - PT Digital Berkah Indonesia (DBI)</v>
      </c>
      <c r="E1522" s="744" t="s">
        <v>60</v>
      </c>
      <c r="F1522" t="s">
        <v>376</v>
      </c>
      <c r="G1522" t="s">
        <v>321</v>
      </c>
      <c r="I1522" t="s">
        <v>144</v>
      </c>
    </row>
    <row r="1523" spans="2:9">
      <c r="B1523">
        <v>120701033</v>
      </c>
      <c r="C1523" t="str">
        <f t="shared" si="64"/>
        <v>NCA - Piutang Lain-Lain Pihak Berelasi - PT Digital Consumer Engagement (DCE)</v>
      </c>
      <c r="E1523" s="744" t="s">
        <v>60</v>
      </c>
      <c r="F1523" t="s">
        <v>376</v>
      </c>
      <c r="G1523" t="s">
        <v>321</v>
      </c>
      <c r="I1523" t="s">
        <v>145</v>
      </c>
    </row>
    <row r="1524" spans="2:9">
      <c r="B1524">
        <v>120701034</v>
      </c>
      <c r="C1524" t="str">
        <f t="shared" si="64"/>
        <v>NCA - Piutang Lain-Lain Pihak Berelasi - PT Digital Maksima Karisma (DMK)</v>
      </c>
      <c r="E1524" s="744" t="s">
        <v>60</v>
      </c>
      <c r="F1524" t="s">
        <v>376</v>
      </c>
      <c r="G1524" t="s">
        <v>321</v>
      </c>
      <c r="I1524" t="s">
        <v>146</v>
      </c>
    </row>
    <row r="1525" spans="2:9">
      <c r="B1525">
        <v>120701035</v>
      </c>
      <c r="C1525" t="str">
        <f t="shared" si="64"/>
        <v>NCA - Piutang Lain-Lain Pihak Berelasi - PT Digital Maxima Indonesia (DMI)</v>
      </c>
      <c r="E1525" s="744" t="s">
        <v>60</v>
      </c>
      <c r="F1525" t="s">
        <v>376</v>
      </c>
      <c r="G1525" t="s">
        <v>321</v>
      </c>
      <c r="I1525" t="s">
        <v>147</v>
      </c>
    </row>
    <row r="1526" spans="2:9">
      <c r="B1526">
        <v>120701036</v>
      </c>
      <c r="C1526" t="str">
        <f t="shared" si="64"/>
        <v>NCA - Piutang Lain-Lain Pihak Berelasi - PT Digital Mediatama Maxima Tbk (DMMX)</v>
      </c>
      <c r="E1526" s="744" t="s">
        <v>60</v>
      </c>
      <c r="F1526" t="s">
        <v>376</v>
      </c>
      <c r="G1526" t="s">
        <v>321</v>
      </c>
      <c r="I1526" t="s">
        <v>148</v>
      </c>
    </row>
    <row r="1527" spans="2:9">
      <c r="B1527">
        <v>120701037</v>
      </c>
      <c r="C1527" t="str">
        <f t="shared" si="64"/>
        <v>NCA - Piutang Lain-Lain Pihak Berelasi - PT Disa Citra Digital (DCD)</v>
      </c>
      <c r="E1527" s="744" t="s">
        <v>60</v>
      </c>
      <c r="F1527" t="s">
        <v>376</v>
      </c>
      <c r="G1527" t="s">
        <v>321</v>
      </c>
      <c r="I1527" t="s">
        <v>149</v>
      </c>
    </row>
    <row r="1528" spans="2:9">
      <c r="B1528">
        <v>120701038</v>
      </c>
      <c r="C1528" t="str">
        <f t="shared" si="64"/>
        <v>NCA - Piutang Lain-Lain Pihak Berelasi - PT Disa Citra Mandiri (DCM)</v>
      </c>
      <c r="E1528" s="744" t="s">
        <v>60</v>
      </c>
      <c r="F1528" t="s">
        <v>376</v>
      </c>
      <c r="G1528" t="s">
        <v>321</v>
      </c>
      <c r="I1528" t="s">
        <v>150</v>
      </c>
    </row>
    <row r="1529" spans="2:9">
      <c r="B1529">
        <v>120701039</v>
      </c>
      <c r="C1529" t="str">
        <f t="shared" si="64"/>
        <v>NCA - Piutang Lain-Lain Pihak Berelasi - PT Distribusi Emitama Anugerah (DEA)</v>
      </c>
      <c r="E1529" s="744" t="s">
        <v>60</v>
      </c>
      <c r="F1529" t="s">
        <v>376</v>
      </c>
      <c r="G1529" t="s">
        <v>321</v>
      </c>
      <c r="I1529" t="s">
        <v>151</v>
      </c>
    </row>
    <row r="1530" spans="2:9">
      <c r="B1530">
        <v>120701040</v>
      </c>
      <c r="C1530" t="str">
        <f t="shared" si="64"/>
        <v>NCA - Piutang Lain-Lain Pihak Berelasi - PT Distribusi Voucher Nusantara Tbk (DIVA)</v>
      </c>
      <c r="E1530" s="744" t="s">
        <v>60</v>
      </c>
      <c r="F1530" t="s">
        <v>376</v>
      </c>
      <c r="G1530" t="s">
        <v>321</v>
      </c>
      <c r="I1530" t="s">
        <v>152</v>
      </c>
    </row>
    <row r="1531" spans="2:9">
      <c r="B1531">
        <v>120701041</v>
      </c>
      <c r="C1531" t="str">
        <f t="shared" si="64"/>
        <v>NCA - Piutang Lain-Lain Pihak Berelasi - PT Emirindo Dinamika Pratama (EDP)</v>
      </c>
      <c r="E1531" s="744" t="s">
        <v>60</v>
      </c>
      <c r="F1531" t="s">
        <v>376</v>
      </c>
      <c r="G1531" t="s">
        <v>321</v>
      </c>
      <c r="I1531" t="s">
        <v>153</v>
      </c>
    </row>
    <row r="1532" spans="2:9">
      <c r="B1532">
        <v>120701042</v>
      </c>
      <c r="C1532" t="str">
        <f t="shared" si="64"/>
        <v>NCA - Piutang Lain-Lain Pihak Berelasi - PT Emitama Wahana Mandiri (EWM)</v>
      </c>
      <c r="E1532" s="744" t="s">
        <v>60</v>
      </c>
      <c r="F1532" t="s">
        <v>376</v>
      </c>
      <c r="G1532" t="s">
        <v>321</v>
      </c>
      <c r="I1532" t="s">
        <v>154</v>
      </c>
    </row>
    <row r="1533" spans="2:9">
      <c r="B1533">
        <v>120701043</v>
      </c>
      <c r="C1533" t="str">
        <f t="shared" si="64"/>
        <v>NCA - Piutang Lain-Lain Pihak Berelasi - PT Foodia Indonesia Digital (FID)</v>
      </c>
      <c r="E1533" s="744" t="s">
        <v>60</v>
      </c>
      <c r="F1533" t="s">
        <v>376</v>
      </c>
      <c r="G1533" t="s">
        <v>321</v>
      </c>
      <c r="I1533" t="s">
        <v>155</v>
      </c>
    </row>
    <row r="1534" spans="2:9">
      <c r="B1534">
        <v>120701044</v>
      </c>
      <c r="C1534" t="str">
        <f t="shared" si="64"/>
        <v>NCA - Piutang Lain-Lain Pihak Berelasi - PT Gowes Teknologi Indonesia (GTI1)</v>
      </c>
      <c r="E1534" s="744" t="s">
        <v>60</v>
      </c>
      <c r="F1534" t="s">
        <v>376</v>
      </c>
      <c r="G1534" t="s">
        <v>321</v>
      </c>
      <c r="I1534" t="s">
        <v>156</v>
      </c>
    </row>
    <row r="1535" spans="2:9">
      <c r="B1535">
        <v>120701045</v>
      </c>
      <c r="C1535" t="str">
        <f t="shared" si="64"/>
        <v>NCA - Piutang Lain-Lain Pihak Berelasi - PT Gowithmi Teknologi Indonesia (GTI2)</v>
      </c>
      <c r="E1535" s="744" t="s">
        <v>60</v>
      </c>
      <c r="F1535" t="s">
        <v>376</v>
      </c>
      <c r="G1535" t="s">
        <v>321</v>
      </c>
      <c r="I1535" t="s">
        <v>157</v>
      </c>
    </row>
    <row r="1536" spans="2:9">
      <c r="B1536">
        <v>120701046</v>
      </c>
      <c r="C1536" t="str">
        <f t="shared" si="64"/>
        <v>NCA - Piutang Lain-Lain Pihak Berelasi - PT Green Sinergy Indonesia (GSI)</v>
      </c>
      <c r="E1536" s="744" t="s">
        <v>60</v>
      </c>
      <c r="F1536" t="s">
        <v>376</v>
      </c>
      <c r="G1536" t="s">
        <v>321</v>
      </c>
      <c r="I1536" t="s">
        <v>158</v>
      </c>
    </row>
    <row r="1537" spans="2:9">
      <c r="B1537">
        <v>120701047</v>
      </c>
      <c r="C1537" t="str">
        <f t="shared" si="64"/>
        <v>NCA - Piutang Lain-Lain Pihak Berelasi - PT Harapan Inti Selaras (HIS)</v>
      </c>
      <c r="E1537" s="744" t="s">
        <v>60</v>
      </c>
      <c r="F1537" t="s">
        <v>376</v>
      </c>
      <c r="G1537" t="s">
        <v>321</v>
      </c>
      <c r="I1537" t="s">
        <v>159</v>
      </c>
    </row>
    <row r="1538" spans="2:9">
      <c r="B1538">
        <v>120701048</v>
      </c>
      <c r="C1538" t="str">
        <f t="shared" si="64"/>
        <v>NCA - Piutang Lain-Lain Pihak Berelasi - PT Hikmat Sukses Sejahtera (HSS)</v>
      </c>
      <c r="E1538" s="744" t="s">
        <v>60</v>
      </c>
      <c r="F1538" t="s">
        <v>376</v>
      </c>
      <c r="G1538" t="s">
        <v>321</v>
      </c>
      <c r="I1538" t="s">
        <v>160</v>
      </c>
    </row>
    <row r="1539" spans="2:9">
      <c r="B1539">
        <v>120701049</v>
      </c>
      <c r="C1539" t="str">
        <f t="shared" si="64"/>
        <v>NCA - Piutang Lain-Lain Pihak Berelasi - PT Inova Duapuluh Duapuluh</v>
      </c>
      <c r="E1539" s="744" t="s">
        <v>60</v>
      </c>
      <c r="F1539" t="s">
        <v>376</v>
      </c>
      <c r="G1539" t="s">
        <v>321</v>
      </c>
      <c r="I1539" t="s">
        <v>161</v>
      </c>
    </row>
    <row r="1540" spans="2:9">
      <c r="B1540">
        <v>120701050</v>
      </c>
      <c r="C1540" t="str">
        <f t="shared" si="64"/>
        <v>NCA - Piutang Lain-Lain Pihak Berelasi - PT Inspira Citra Asia (ICA)</v>
      </c>
      <c r="E1540" s="744" t="s">
        <v>60</v>
      </c>
      <c r="F1540" t="s">
        <v>376</v>
      </c>
      <c r="G1540" t="s">
        <v>321</v>
      </c>
      <c r="I1540" t="s">
        <v>162</v>
      </c>
    </row>
    <row r="1541" spans="2:9">
      <c r="B1541">
        <v>120701051</v>
      </c>
      <c r="C1541" t="str">
        <f t="shared" si="64"/>
        <v>NCA - Piutang Lain-Lain Pihak Berelasi - PT Internet Omega Teknologi (IOT)</v>
      </c>
      <c r="E1541" s="744" t="s">
        <v>60</v>
      </c>
      <c r="F1541" t="s">
        <v>376</v>
      </c>
      <c r="G1541" t="s">
        <v>321</v>
      </c>
      <c r="I1541" t="s">
        <v>163</v>
      </c>
    </row>
    <row r="1542" spans="2:9">
      <c r="B1542">
        <v>120701052</v>
      </c>
      <c r="C1542" t="str">
        <f t="shared" si="64"/>
        <v>NCA - Piutang Lain-Lain Pihak Berelasi - PT Jedidiah Inti Anugerah (JIA)</v>
      </c>
      <c r="E1542" s="744" t="s">
        <v>60</v>
      </c>
      <c r="F1542" t="s">
        <v>376</v>
      </c>
      <c r="G1542" t="s">
        <v>321</v>
      </c>
      <c r="I1542" t="s">
        <v>164</v>
      </c>
    </row>
    <row r="1543" spans="2:9">
      <c r="B1543">
        <v>120701053</v>
      </c>
      <c r="C1543" t="str">
        <f t="shared" si="64"/>
        <v>NCA - Piutang Lain-Lain Pihak Berelasi - PT Jubileum Musisi Indonesia (JMI)</v>
      </c>
      <c r="E1543" s="744" t="s">
        <v>60</v>
      </c>
      <c r="F1543" t="s">
        <v>376</v>
      </c>
      <c r="G1543" t="s">
        <v>321</v>
      </c>
      <c r="I1543" t="s">
        <v>165</v>
      </c>
    </row>
    <row r="1544" spans="2:9">
      <c r="B1544">
        <v>120701054</v>
      </c>
      <c r="C1544" t="str">
        <f t="shared" si="64"/>
        <v>NCA - Piutang Lain-Lain Pihak Berelasi - PT Jurnal Digital Indonesia (JDI)</v>
      </c>
      <c r="E1544" s="744" t="s">
        <v>60</v>
      </c>
      <c r="F1544" t="s">
        <v>376</v>
      </c>
      <c r="G1544" t="s">
        <v>321</v>
      </c>
      <c r="I1544" t="s">
        <v>166</v>
      </c>
    </row>
    <row r="1545" spans="2:9">
      <c r="B1545">
        <v>120701055</v>
      </c>
      <c r="C1545" t="str">
        <f t="shared" si="64"/>
        <v>NCA - Piutang Lain-Lain Pihak Berelasi - PT Kasih Anugerah Kharisma (KAK)</v>
      </c>
      <c r="E1545" s="744" t="s">
        <v>60</v>
      </c>
      <c r="F1545" t="s">
        <v>376</v>
      </c>
      <c r="G1545" t="s">
        <v>321</v>
      </c>
      <c r="I1545" t="s">
        <v>167</v>
      </c>
    </row>
    <row r="1546" spans="2:9">
      <c r="B1546">
        <v>120701056</v>
      </c>
      <c r="C1546" t="str">
        <f t="shared" si="64"/>
        <v>NCA - Piutang Lain-Lain Pihak Berelasi - PT Kavita Dana Asia (KDA)</v>
      </c>
      <c r="E1546" s="744" t="s">
        <v>60</v>
      </c>
      <c r="F1546" t="s">
        <v>376</v>
      </c>
      <c r="G1546" t="s">
        <v>321</v>
      </c>
      <c r="I1546" t="s">
        <v>168</v>
      </c>
    </row>
    <row r="1547" spans="2:9">
      <c r="B1547">
        <v>120701057</v>
      </c>
      <c r="C1547" t="str">
        <f t="shared" si="64"/>
        <v>NCA - Piutang Lain-Lain Pihak Berelasi - PT Kejora Digital Investama (KDI)</v>
      </c>
      <c r="E1547" s="744" t="s">
        <v>60</v>
      </c>
      <c r="F1547" t="s">
        <v>376</v>
      </c>
      <c r="G1547" t="s">
        <v>321</v>
      </c>
      <c r="I1547" t="s">
        <v>169</v>
      </c>
    </row>
    <row r="1548" spans="2:9">
      <c r="B1548">
        <v>120701058</v>
      </c>
      <c r="C1548" t="str">
        <f t="shared" si="64"/>
        <v>NCA - Piutang Lain-Lain Pihak Berelasi - PT Krenpay Digital Indonesia (KDI)</v>
      </c>
      <c r="E1548" s="744" t="s">
        <v>60</v>
      </c>
      <c r="F1548" t="s">
        <v>376</v>
      </c>
      <c r="G1548" t="s">
        <v>321</v>
      </c>
      <c r="I1548" t="s">
        <v>170</v>
      </c>
    </row>
    <row r="1549" spans="2:9">
      <c r="B1549">
        <v>120701059</v>
      </c>
      <c r="C1549" t="str">
        <f t="shared" si="64"/>
        <v>NCA - Piutang Lain-Lain Pihak Berelasi - PT Kubox Teknologi Indonesia (KTI)</v>
      </c>
      <c r="E1549" s="744" t="s">
        <v>60</v>
      </c>
      <c r="F1549" t="s">
        <v>376</v>
      </c>
      <c r="G1549" t="s">
        <v>321</v>
      </c>
      <c r="I1549" t="s">
        <v>171</v>
      </c>
    </row>
    <row r="1550" spans="2:9">
      <c r="B1550">
        <v>120701060</v>
      </c>
      <c r="C1550" t="str">
        <f t="shared" si="64"/>
        <v>NCA - Piutang Lain-Lain Pihak Berelasi - PT Kuwais Berkah Indonesia (KBI)</v>
      </c>
      <c r="E1550" s="744" t="s">
        <v>60</v>
      </c>
      <c r="F1550" t="s">
        <v>376</v>
      </c>
      <c r="G1550" t="s">
        <v>321</v>
      </c>
      <c r="I1550" t="s">
        <v>172</v>
      </c>
    </row>
    <row r="1551" spans="2:9">
      <c r="B1551">
        <v>120701061</v>
      </c>
      <c r="C1551" t="str">
        <f t="shared" si="64"/>
        <v>NCA - Piutang Lain-Lain Pihak Berelasi - PT Kwartet Boga Anugerah (KBA)</v>
      </c>
      <c r="E1551" s="744" t="s">
        <v>60</v>
      </c>
      <c r="F1551" t="s">
        <v>376</v>
      </c>
      <c r="G1551" t="s">
        <v>321</v>
      </c>
      <c r="I1551" t="s">
        <v>173</v>
      </c>
    </row>
    <row r="1552" spans="2:9">
      <c r="B1552">
        <v>120701062</v>
      </c>
      <c r="C1552" t="str">
        <f t="shared" si="64"/>
        <v>NCA - Piutang Lain-Lain Pihak Berelasi - PT Lautan Inovasi Teknologi (LIT)</v>
      </c>
      <c r="E1552" s="744" t="s">
        <v>60</v>
      </c>
      <c r="F1552" t="s">
        <v>376</v>
      </c>
      <c r="G1552" t="s">
        <v>321</v>
      </c>
      <c r="I1552" t="s">
        <v>174</v>
      </c>
    </row>
    <row r="1553" spans="2:9">
      <c r="B1553">
        <v>120701063</v>
      </c>
      <c r="C1553" t="str">
        <f t="shared" si="64"/>
        <v>NCA - Piutang Lain-Lain Pihak Berelasi - PT Lentera Ekosistem Digital (LED)</v>
      </c>
      <c r="E1553" s="744" t="s">
        <v>60</v>
      </c>
      <c r="F1553" t="s">
        <v>376</v>
      </c>
      <c r="G1553" t="s">
        <v>321</v>
      </c>
      <c r="I1553" t="s">
        <v>175</v>
      </c>
    </row>
    <row r="1554" spans="2:9">
      <c r="B1554">
        <v>120701064</v>
      </c>
      <c r="C1554" t="str">
        <f t="shared" si="64"/>
        <v>NCA - Piutang Lain-Lain Pihak Berelasi - PT Logitek Digital Nusantara (LDN/DTN)</v>
      </c>
      <c r="E1554" s="744" t="s">
        <v>60</v>
      </c>
      <c r="F1554" t="s">
        <v>376</v>
      </c>
      <c r="G1554" t="s">
        <v>321</v>
      </c>
      <c r="I1554" t="s">
        <v>176</v>
      </c>
    </row>
    <row r="1555" spans="2:9">
      <c r="B1555">
        <v>120701065</v>
      </c>
      <c r="C1555" t="str">
        <f t="shared" ref="C1555:C1618" si="65">CONCATENATE(F1555,E1555,G1555,E1555,I1555)</f>
        <v>NCA - Piutang Lain-Lain Pihak Berelasi - PT M Cash Integrasi Tbk (MCAS)</v>
      </c>
      <c r="E1555" s="744" t="s">
        <v>60</v>
      </c>
      <c r="F1555" t="s">
        <v>376</v>
      </c>
      <c r="G1555" t="s">
        <v>321</v>
      </c>
      <c r="I1555" t="s">
        <v>177</v>
      </c>
    </row>
    <row r="1556" spans="2:9">
      <c r="B1556">
        <v>120701066</v>
      </c>
      <c r="C1556" t="str">
        <f t="shared" si="65"/>
        <v>NCA - Piutang Lain-Lain Pihak Berelasi - PT Digital Maksima Karunia</v>
      </c>
      <c r="E1556" s="744" t="s">
        <v>60</v>
      </c>
      <c r="F1556" t="s">
        <v>376</v>
      </c>
      <c r="G1556" t="s">
        <v>321</v>
      </c>
      <c r="I1556" t="s">
        <v>178</v>
      </c>
    </row>
    <row r="1557" spans="2:9">
      <c r="B1557">
        <v>120701067</v>
      </c>
      <c r="C1557" t="str">
        <f t="shared" si="65"/>
        <v>NCA - Piutang Lain-Lain Pihak Berelasi - PT M Cash Ritel Indonesia (MRI)</v>
      </c>
      <c r="E1557" s="744" t="s">
        <v>60</v>
      </c>
      <c r="F1557" t="s">
        <v>376</v>
      </c>
      <c r="G1557" t="s">
        <v>321</v>
      </c>
      <c r="I1557" t="s">
        <v>179</v>
      </c>
    </row>
    <row r="1558" spans="2:9">
      <c r="B1558">
        <v>120701068</v>
      </c>
      <c r="C1558" t="str">
        <f t="shared" si="65"/>
        <v>NCA - Piutang Lain-Lain Pihak Berelasi - PT M Cash Telefast Indonesia (MTI)</v>
      </c>
      <c r="E1558" s="744" t="s">
        <v>60</v>
      </c>
      <c r="F1558" t="s">
        <v>376</v>
      </c>
      <c r="G1558" t="s">
        <v>321</v>
      </c>
      <c r="I1558" t="s">
        <v>180</v>
      </c>
    </row>
    <row r="1559" spans="2:9">
      <c r="B1559">
        <v>120701069</v>
      </c>
      <c r="C1559" t="str">
        <f t="shared" si="65"/>
        <v>NCA - Piutang Lain-Lain Pihak Berelasi - PT Matra Sinema Asia (MSA)</v>
      </c>
      <c r="E1559" s="744" t="s">
        <v>60</v>
      </c>
      <c r="F1559" t="s">
        <v>376</v>
      </c>
      <c r="G1559" t="s">
        <v>321</v>
      </c>
      <c r="I1559" t="s">
        <v>181</v>
      </c>
    </row>
    <row r="1560" spans="2:9">
      <c r="B1560">
        <v>120701070</v>
      </c>
      <c r="C1560" t="str">
        <f t="shared" si="65"/>
        <v>NCA - Piutang Lain-Lain Pihak Berelasi - PT MCash Untuk Indonesia (MUI)</v>
      </c>
      <c r="E1560" s="744" t="s">
        <v>60</v>
      </c>
      <c r="F1560" t="s">
        <v>376</v>
      </c>
      <c r="G1560" t="s">
        <v>321</v>
      </c>
      <c r="I1560" t="s">
        <v>182</v>
      </c>
    </row>
    <row r="1561" spans="2:9">
      <c r="B1561">
        <v>120701071</v>
      </c>
      <c r="C1561" t="str">
        <f t="shared" si="65"/>
        <v>NCA - Piutang Lain-Lain Pihak Berelasi - PT Media Karya Nusantara (MKN2)</v>
      </c>
      <c r="E1561" s="744" t="s">
        <v>60</v>
      </c>
      <c r="F1561" t="s">
        <v>376</v>
      </c>
      <c r="G1561" t="s">
        <v>321</v>
      </c>
      <c r="I1561" t="s">
        <v>183</v>
      </c>
    </row>
    <row r="1562" spans="2:9">
      <c r="B1562">
        <v>120701072</v>
      </c>
      <c r="C1562" t="str">
        <f t="shared" si="65"/>
        <v>NCA - Piutang Lain-Lain Pihak Berelasi - PT Meisys Technology</v>
      </c>
      <c r="E1562" s="744" t="s">
        <v>60</v>
      </c>
      <c r="F1562" t="s">
        <v>376</v>
      </c>
      <c r="G1562" t="s">
        <v>321</v>
      </c>
      <c r="I1562" t="s">
        <v>184</v>
      </c>
    </row>
    <row r="1563" spans="2:9">
      <c r="B1563">
        <v>120701073</v>
      </c>
      <c r="C1563" t="str">
        <f t="shared" si="65"/>
        <v>NCA - Piutang Lain-Lain Pihak Berelasi - PT Mitra Anugerah Setia Kawan (MASK)</v>
      </c>
      <c r="E1563" s="744" t="s">
        <v>60</v>
      </c>
      <c r="F1563" t="s">
        <v>376</v>
      </c>
      <c r="G1563" t="s">
        <v>321</v>
      </c>
      <c r="I1563" t="s">
        <v>185</v>
      </c>
    </row>
    <row r="1564" spans="2:9">
      <c r="B1564">
        <v>120701074</v>
      </c>
      <c r="C1564" t="str">
        <f t="shared" si="65"/>
        <v>NCA - Piutang Lain-Lain Pihak Berelasi - PT Mitra Artha Teknologi (MAT)</v>
      </c>
      <c r="E1564" s="744" t="s">
        <v>60</v>
      </c>
      <c r="F1564" t="s">
        <v>376</v>
      </c>
      <c r="G1564" t="s">
        <v>321</v>
      </c>
      <c r="I1564" t="s">
        <v>186</v>
      </c>
    </row>
    <row r="1565" spans="2:9">
      <c r="B1565">
        <v>120701075</v>
      </c>
      <c r="C1565" t="str">
        <f t="shared" si="65"/>
        <v>NCA - Piutang Lain-Lain Pihak Berelasi - PT Mitra Cipta Teknologi (MCT)</v>
      </c>
      <c r="E1565" s="744" t="s">
        <v>60</v>
      </c>
      <c r="F1565" t="s">
        <v>376</v>
      </c>
      <c r="G1565" t="s">
        <v>321</v>
      </c>
      <c r="I1565" t="s">
        <v>187</v>
      </c>
    </row>
    <row r="1566" spans="2:9">
      <c r="B1566">
        <v>120701076</v>
      </c>
      <c r="C1566" t="str">
        <f t="shared" si="65"/>
        <v>NCA - Piutang Lain-Lain Pihak Berelasi - PT Mitra Citra Anugerah (MCA)</v>
      </c>
      <c r="E1566" s="744" t="s">
        <v>60</v>
      </c>
      <c r="F1566" t="s">
        <v>376</v>
      </c>
      <c r="G1566" t="s">
        <v>321</v>
      </c>
      <c r="I1566" t="s">
        <v>188</v>
      </c>
    </row>
    <row r="1567" spans="2:9">
      <c r="B1567">
        <v>120701077</v>
      </c>
      <c r="C1567" t="str">
        <f t="shared" si="65"/>
        <v>NCA - Piutang Lain-Lain Pihak Berelasi - PT Mitra Karunia Nusantara (MKN)</v>
      </c>
      <c r="E1567" s="744" t="s">
        <v>60</v>
      </c>
      <c r="F1567" t="s">
        <v>376</v>
      </c>
      <c r="G1567" t="s">
        <v>321</v>
      </c>
      <c r="I1567" t="s">
        <v>189</v>
      </c>
    </row>
    <row r="1568" spans="2:9">
      <c r="B1568">
        <v>120701078</v>
      </c>
      <c r="C1568" t="str">
        <f t="shared" si="65"/>
        <v>NCA - Piutang Lain-Lain Pihak Berelasi - PT Mitra Kharisma Nusantara (MKN3)</v>
      </c>
      <c r="E1568" s="744" t="s">
        <v>60</v>
      </c>
      <c r="F1568" t="s">
        <v>376</v>
      </c>
      <c r="G1568" t="s">
        <v>321</v>
      </c>
      <c r="I1568" t="s">
        <v>190</v>
      </c>
    </row>
    <row r="1569" spans="2:9">
      <c r="B1569">
        <v>120701079</v>
      </c>
      <c r="C1569" t="str">
        <f t="shared" si="65"/>
        <v>NCA - Piutang Lain-Lain Pihak Berelasi - PT Mitra Proteksi Mandiri (MPM)</v>
      </c>
      <c r="E1569" s="744" t="s">
        <v>60</v>
      </c>
      <c r="F1569" t="s">
        <v>376</v>
      </c>
      <c r="G1569" t="s">
        <v>321</v>
      </c>
      <c r="I1569" t="s">
        <v>191</v>
      </c>
    </row>
    <row r="1570" spans="2:9">
      <c r="B1570">
        <v>120701080</v>
      </c>
      <c r="C1570" t="str">
        <f t="shared" si="65"/>
        <v>NCA - Piutang Lain-Lain Pihak Berelasi - PT Mitra Wicaksana Hopindo (MWH)</v>
      </c>
      <c r="E1570" s="744" t="s">
        <v>60</v>
      </c>
      <c r="F1570" t="s">
        <v>376</v>
      </c>
      <c r="G1570" t="s">
        <v>321</v>
      </c>
      <c r="I1570" t="s">
        <v>192</v>
      </c>
    </row>
    <row r="1571" spans="2:9">
      <c r="B1571">
        <v>120701081</v>
      </c>
      <c r="C1571" t="str">
        <f t="shared" si="65"/>
        <v>NCA - Piutang Lain-Lain Pihak Berelasi - PT MKopi Digital Indonesia (MKDI)</v>
      </c>
      <c r="E1571" s="744" t="s">
        <v>60</v>
      </c>
      <c r="F1571" t="s">
        <v>376</v>
      </c>
      <c r="G1571" t="s">
        <v>321</v>
      </c>
      <c r="I1571" t="s">
        <v>193</v>
      </c>
    </row>
    <row r="1572" spans="2:9">
      <c r="B1572">
        <v>120701082</v>
      </c>
      <c r="C1572" t="str">
        <f t="shared" si="65"/>
        <v>NCA - Piutang Lain-Lain Pihak Berelasi - PT Monetix Digital Indonesia (MDI)</v>
      </c>
      <c r="E1572" s="744" t="s">
        <v>60</v>
      </c>
      <c r="F1572" t="s">
        <v>376</v>
      </c>
      <c r="G1572" t="s">
        <v>321</v>
      </c>
      <c r="I1572" t="s">
        <v>194</v>
      </c>
    </row>
    <row r="1573" spans="2:9">
      <c r="B1573">
        <v>120701083</v>
      </c>
      <c r="C1573" t="str">
        <f t="shared" si="65"/>
        <v>NCA - Piutang Lain-Lain Pihak Berelasi - PT Muldidaya Dinamika (MDD)</v>
      </c>
      <c r="E1573" s="744" t="s">
        <v>60</v>
      </c>
      <c r="F1573" t="s">
        <v>376</v>
      </c>
      <c r="G1573" t="s">
        <v>321</v>
      </c>
      <c r="I1573" t="s">
        <v>195</v>
      </c>
    </row>
    <row r="1574" spans="2:9">
      <c r="B1574">
        <v>120701084</v>
      </c>
      <c r="C1574" t="str">
        <f t="shared" si="65"/>
        <v>NCA - Piutang Lain-Lain Pihak Berelasi - PT Natrindo Fajar Cemerlang (NFC)</v>
      </c>
      <c r="E1574" s="744" t="s">
        <v>60</v>
      </c>
      <c r="F1574" t="s">
        <v>376</v>
      </c>
      <c r="G1574" t="s">
        <v>321</v>
      </c>
      <c r="I1574" t="s">
        <v>196</v>
      </c>
    </row>
    <row r="1575" spans="2:9">
      <c r="B1575">
        <v>120701085</v>
      </c>
      <c r="C1575" t="str">
        <f t="shared" si="65"/>
        <v>NCA - Piutang Lain-Lain Pihak Berelasi - PT NFC Indonesia Tbk (NFCX)</v>
      </c>
      <c r="E1575" s="744" t="s">
        <v>60</v>
      </c>
      <c r="F1575" t="s">
        <v>376</v>
      </c>
      <c r="G1575" t="s">
        <v>321</v>
      </c>
      <c r="I1575" t="s">
        <v>197</v>
      </c>
    </row>
    <row r="1576" spans="2:9">
      <c r="B1576">
        <v>120701086</v>
      </c>
      <c r="C1576" t="str">
        <f t="shared" si="65"/>
        <v>NCA - Piutang Lain-Lain Pihak Berelasi - PT NFCX Media Teknologi (NMT)</v>
      </c>
      <c r="E1576" s="744" t="s">
        <v>60</v>
      </c>
      <c r="F1576" t="s">
        <v>376</v>
      </c>
      <c r="G1576" t="s">
        <v>321</v>
      </c>
      <c r="I1576" t="s">
        <v>198</v>
      </c>
    </row>
    <row r="1577" spans="2:9">
      <c r="B1577">
        <v>120701087</v>
      </c>
      <c r="C1577" t="str">
        <f t="shared" si="65"/>
        <v>NCA - Piutang Lain-Lain Pihak Berelasi - PT Nusantara Inti Karunia (NIK)</v>
      </c>
      <c r="E1577" s="744" t="s">
        <v>60</v>
      </c>
      <c r="F1577" t="s">
        <v>376</v>
      </c>
      <c r="G1577" t="s">
        <v>321</v>
      </c>
      <c r="I1577" t="s">
        <v>199</v>
      </c>
    </row>
    <row r="1578" spans="2:9">
      <c r="B1578">
        <v>120701088</v>
      </c>
      <c r="C1578" t="str">
        <f t="shared" si="65"/>
        <v>NCA - Piutang Lain-Lain Pihak Berelasi - PT Nusantara Semesta Mandiri (NSM)</v>
      </c>
      <c r="E1578" s="744" t="s">
        <v>60</v>
      </c>
      <c r="F1578" t="s">
        <v>376</v>
      </c>
      <c r="G1578" t="s">
        <v>321</v>
      </c>
      <c r="I1578" t="s">
        <v>200</v>
      </c>
    </row>
    <row r="1579" spans="2:9">
      <c r="B1579">
        <v>120701089</v>
      </c>
      <c r="C1579" t="str">
        <f t="shared" si="65"/>
        <v>NCA - Piutang Lain-Lain Pihak Berelasi - PT Nusantara Xchange Indonesia (NXI)</v>
      </c>
      <c r="E1579" s="744" t="s">
        <v>60</v>
      </c>
      <c r="F1579" t="s">
        <v>376</v>
      </c>
      <c r="G1579" t="s">
        <v>321</v>
      </c>
      <c r="I1579" t="s">
        <v>201</v>
      </c>
    </row>
    <row r="1580" spans="2:9">
      <c r="B1580">
        <v>120701090</v>
      </c>
      <c r="C1580" t="str">
        <f t="shared" si="65"/>
        <v>NCA - Piutang Lain-Lain Pihak Berelasi - PT Omega Kreasi Bersama (OKB)</v>
      </c>
      <c r="E1580" s="744" t="s">
        <v>60</v>
      </c>
      <c r="F1580" t="s">
        <v>376</v>
      </c>
      <c r="G1580" t="s">
        <v>321</v>
      </c>
      <c r="I1580" t="s">
        <v>202</v>
      </c>
    </row>
    <row r="1581" spans="2:9">
      <c r="B1581">
        <v>120701091</v>
      </c>
      <c r="C1581" t="str">
        <f t="shared" si="65"/>
        <v>NCA - Piutang Lain-Lain Pihak Berelasi - PT Oona Media Indonesia (OMI)</v>
      </c>
      <c r="E1581" s="744" t="s">
        <v>60</v>
      </c>
      <c r="F1581" t="s">
        <v>376</v>
      </c>
      <c r="G1581" t="s">
        <v>321</v>
      </c>
      <c r="I1581" t="s">
        <v>203</v>
      </c>
    </row>
    <row r="1582" spans="2:9">
      <c r="B1582">
        <v>120701092</v>
      </c>
      <c r="C1582" t="str">
        <f t="shared" si="65"/>
        <v>NCA - Piutang Lain-Lain Pihak Berelasi - PT Qerja Manfaat Bangsa (QMB)</v>
      </c>
      <c r="E1582" s="744" t="s">
        <v>60</v>
      </c>
      <c r="F1582" t="s">
        <v>376</v>
      </c>
      <c r="G1582" t="s">
        <v>321</v>
      </c>
      <c r="I1582" t="s">
        <v>204</v>
      </c>
    </row>
    <row r="1583" spans="2:9">
      <c r="B1583">
        <v>120701093</v>
      </c>
      <c r="C1583" t="str">
        <f t="shared" si="65"/>
        <v>NCA - Piutang Lain-Lain Pihak Berelasi - PT Rahmat Inti Kreasi (RIK)</v>
      </c>
      <c r="E1583" s="744" t="s">
        <v>60</v>
      </c>
      <c r="F1583" t="s">
        <v>376</v>
      </c>
      <c r="G1583" t="s">
        <v>321</v>
      </c>
      <c r="I1583" t="s">
        <v>205</v>
      </c>
    </row>
    <row r="1584" spans="2:9">
      <c r="B1584">
        <v>120701094</v>
      </c>
      <c r="C1584" t="str">
        <f t="shared" si="65"/>
        <v>NCA - Piutang Lain-Lain Pihak Berelasi - PT Red Bean Sukses Indonesia (RBSI)</v>
      </c>
      <c r="E1584" s="744" t="s">
        <v>60</v>
      </c>
      <c r="F1584" t="s">
        <v>376</v>
      </c>
      <c r="G1584" t="s">
        <v>321</v>
      </c>
      <c r="I1584" t="s">
        <v>206</v>
      </c>
    </row>
    <row r="1585" spans="2:9">
      <c r="B1585">
        <v>120701095</v>
      </c>
      <c r="C1585" t="str">
        <f t="shared" si="65"/>
        <v>NCA - Piutang Lain-Lain Pihak Berelasi - PT Riset Kecerdasan Buatan (RKB)</v>
      </c>
      <c r="E1585" s="744" t="s">
        <v>60</v>
      </c>
      <c r="F1585" t="s">
        <v>376</v>
      </c>
      <c r="G1585" t="s">
        <v>321</v>
      </c>
      <c r="I1585" t="s">
        <v>207</v>
      </c>
    </row>
    <row r="1586" spans="2:9">
      <c r="B1586">
        <v>120701096</v>
      </c>
      <c r="C1586" t="str">
        <f t="shared" si="65"/>
        <v>NCA - Piutang Lain-Lain Pihak Berelasi - PT Ritel Cerdas Indonesia (RCI)</v>
      </c>
      <c r="E1586" s="744" t="s">
        <v>60</v>
      </c>
      <c r="F1586" t="s">
        <v>376</v>
      </c>
      <c r="G1586" t="s">
        <v>321</v>
      </c>
      <c r="I1586" t="s">
        <v>208</v>
      </c>
    </row>
    <row r="1587" spans="2:9">
      <c r="B1587">
        <v>120701097</v>
      </c>
      <c r="C1587" t="str">
        <f t="shared" si="65"/>
        <v>NCA - Piutang Lain-Lain Pihak Berelasi - PT Sahabat Abadi Tunas Indonesia (SATI)</v>
      </c>
      <c r="E1587" s="744" t="s">
        <v>60</v>
      </c>
      <c r="F1587" t="s">
        <v>376</v>
      </c>
      <c r="G1587" t="s">
        <v>321</v>
      </c>
      <c r="I1587" t="s">
        <v>209</v>
      </c>
    </row>
    <row r="1588" spans="2:9">
      <c r="B1588">
        <v>120701098</v>
      </c>
      <c r="C1588" t="str">
        <f t="shared" si="65"/>
        <v>NCA - Piutang Lain-Lain Pihak Berelasi - PT Sarana Rahmat Lestari (SRL)</v>
      </c>
      <c r="E1588" s="744" t="s">
        <v>60</v>
      </c>
      <c r="F1588" t="s">
        <v>376</v>
      </c>
      <c r="G1588" t="s">
        <v>321</v>
      </c>
      <c r="I1588" t="s">
        <v>210</v>
      </c>
    </row>
    <row r="1589" spans="2:9">
      <c r="B1589">
        <v>120701099</v>
      </c>
      <c r="C1589" t="str">
        <f t="shared" si="65"/>
        <v>NCA - Piutang Lain-Lain Pihak Berelasi - PT Sejahtera Eka Boga </v>
      </c>
      <c r="E1589" s="744" t="s">
        <v>60</v>
      </c>
      <c r="F1589" t="s">
        <v>376</v>
      </c>
      <c r="G1589" t="s">
        <v>321</v>
      </c>
      <c r="I1589" t="s">
        <v>211</v>
      </c>
    </row>
    <row r="1590" spans="2:9">
      <c r="B1590">
        <v>120701100</v>
      </c>
      <c r="C1590" t="str">
        <f t="shared" si="65"/>
        <v>NCA - Piutang Lain-Lain Pihak Berelasi - PT Sejahtera Eka Mandiri Investama (SEMI)</v>
      </c>
      <c r="E1590" s="744" t="s">
        <v>60</v>
      </c>
      <c r="F1590" t="s">
        <v>376</v>
      </c>
      <c r="G1590" t="s">
        <v>321</v>
      </c>
      <c r="I1590" t="s">
        <v>212</v>
      </c>
    </row>
    <row r="1591" spans="2:9">
      <c r="B1591">
        <v>120701101</v>
      </c>
      <c r="C1591" t="str">
        <f t="shared" si="65"/>
        <v>NCA - Piutang Lain-Lain Pihak Berelasi - PT Seni Teknologi Sejahtera  (STS)</v>
      </c>
      <c r="E1591" s="744" t="s">
        <v>60</v>
      </c>
      <c r="F1591" t="s">
        <v>376</v>
      </c>
      <c r="G1591" t="s">
        <v>321</v>
      </c>
      <c r="I1591" t="s">
        <v>213</v>
      </c>
    </row>
    <row r="1592" spans="2:9">
      <c r="B1592">
        <v>120701102</v>
      </c>
      <c r="C1592" t="str">
        <f t="shared" si="65"/>
        <v>NCA - Piutang Lain-Lain Pihak Berelasi - PT Sentra Anugerah Lestari (SAL)</v>
      </c>
      <c r="E1592" s="744" t="s">
        <v>60</v>
      </c>
      <c r="F1592" t="s">
        <v>376</v>
      </c>
      <c r="G1592" t="s">
        <v>321</v>
      </c>
      <c r="I1592" t="s">
        <v>214</v>
      </c>
    </row>
    <row r="1593" spans="2:9">
      <c r="B1593">
        <v>120701103</v>
      </c>
      <c r="C1593" t="str">
        <f t="shared" si="65"/>
        <v>NCA - Piutang Lain-Lain Pihak Berelasi - PT Sentra Rejeki Lestari (SRL)</v>
      </c>
      <c r="E1593" s="744" t="s">
        <v>60</v>
      </c>
      <c r="F1593" t="s">
        <v>376</v>
      </c>
      <c r="G1593" t="s">
        <v>321</v>
      </c>
      <c r="I1593" t="s">
        <v>215</v>
      </c>
    </row>
    <row r="1594" spans="2:9">
      <c r="B1594">
        <v>120701104</v>
      </c>
      <c r="C1594" t="str">
        <f t="shared" si="65"/>
        <v>NCA - Piutang Lain-Lain Pihak Berelasi - PT Sentra Wicaksana Anugerah (SWA)</v>
      </c>
      <c r="E1594" s="744" t="s">
        <v>60</v>
      </c>
      <c r="F1594" t="s">
        <v>376</v>
      </c>
      <c r="G1594" t="s">
        <v>321</v>
      </c>
      <c r="I1594" t="s">
        <v>216</v>
      </c>
    </row>
    <row r="1595" spans="2:9">
      <c r="B1595">
        <v>120701105</v>
      </c>
      <c r="C1595" t="str">
        <f t="shared" si="65"/>
        <v>NCA - Piutang Lain-Lain Pihak Berelasi - PT Sentral Dapur Pangan (SDP)</v>
      </c>
      <c r="E1595" s="744" t="s">
        <v>60</v>
      </c>
      <c r="F1595" t="s">
        <v>376</v>
      </c>
      <c r="G1595" t="s">
        <v>321</v>
      </c>
      <c r="I1595" t="s">
        <v>217</v>
      </c>
    </row>
    <row r="1596" spans="2:9">
      <c r="B1596">
        <v>120701106</v>
      </c>
      <c r="C1596" t="str">
        <f t="shared" si="65"/>
        <v>NCA - Piutang Lain-Lain Pihak Berelasi - PT Sistem Mikroelektronik Cerdas (SMC)</v>
      </c>
      <c r="E1596" s="744" t="s">
        <v>60</v>
      </c>
      <c r="F1596" t="s">
        <v>376</v>
      </c>
      <c r="G1596" t="s">
        <v>321</v>
      </c>
      <c r="I1596" t="s">
        <v>218</v>
      </c>
    </row>
    <row r="1597" spans="2:9">
      <c r="B1597">
        <v>120701107</v>
      </c>
      <c r="C1597" t="str">
        <f t="shared" si="65"/>
        <v>NCA - Piutang Lain-Lain Pihak Berelasi - PT Solusi Proteksi Mandiri (SPM)</v>
      </c>
      <c r="E1597" s="744" t="s">
        <v>60</v>
      </c>
      <c r="F1597" t="s">
        <v>376</v>
      </c>
      <c r="G1597" t="s">
        <v>321</v>
      </c>
      <c r="I1597" t="s">
        <v>219</v>
      </c>
    </row>
    <row r="1598" spans="2:9">
      <c r="B1598">
        <v>120701108</v>
      </c>
      <c r="C1598" t="str">
        <f t="shared" si="65"/>
        <v>NCA - Piutang Lain-Lain Pihak Berelasi - PT Surprise Indonesia (SI)</v>
      </c>
      <c r="E1598" s="744" t="s">
        <v>60</v>
      </c>
      <c r="F1598" t="s">
        <v>376</v>
      </c>
      <c r="G1598" t="s">
        <v>321</v>
      </c>
      <c r="I1598" t="s">
        <v>220</v>
      </c>
    </row>
    <row r="1599" spans="2:9">
      <c r="B1599">
        <v>120701109</v>
      </c>
      <c r="C1599" t="str">
        <f t="shared" si="65"/>
        <v>NCA - Piutang Lain-Lain Pihak Berelasi - PT Surya Teknologi Perkasa (STP)</v>
      </c>
      <c r="E1599" s="744" t="s">
        <v>60</v>
      </c>
      <c r="F1599" t="s">
        <v>376</v>
      </c>
      <c r="G1599" t="s">
        <v>321</v>
      </c>
      <c r="I1599" t="s">
        <v>221</v>
      </c>
    </row>
    <row r="1600" spans="2:9">
      <c r="B1600">
        <v>120701110</v>
      </c>
      <c r="C1600" t="str">
        <f t="shared" si="65"/>
        <v>NCA - Piutang Lain-Lain Pihak Berelasi - PT Swap Energi Indonesia (SEI)</v>
      </c>
      <c r="E1600" s="744" t="s">
        <v>60</v>
      </c>
      <c r="F1600" t="s">
        <v>376</v>
      </c>
      <c r="G1600" t="s">
        <v>321</v>
      </c>
      <c r="I1600" t="s">
        <v>222</v>
      </c>
    </row>
    <row r="1601" spans="2:9">
      <c r="B1601">
        <v>120701111</v>
      </c>
      <c r="C1601" t="str">
        <f t="shared" si="65"/>
        <v>NCA - Piutang Lain-Lain Pihak Berelasi - PT Telefast Indonesia Tbk (TFAS)</v>
      </c>
      <c r="E1601" s="744" t="s">
        <v>60</v>
      </c>
      <c r="F1601" t="s">
        <v>376</v>
      </c>
      <c r="G1601" t="s">
        <v>321</v>
      </c>
      <c r="I1601" t="s">
        <v>223</v>
      </c>
    </row>
    <row r="1602" spans="2:9">
      <c r="B1602">
        <v>120701112</v>
      </c>
      <c r="C1602" t="str">
        <f t="shared" si="65"/>
        <v>NCA - Piutang Lain-Lain Pihak Berelasi - PT Telefast Investama Indonesia (TII)</v>
      </c>
      <c r="E1602" s="744" t="s">
        <v>60</v>
      </c>
      <c r="F1602" t="s">
        <v>376</v>
      </c>
      <c r="G1602" t="s">
        <v>321</v>
      </c>
      <c r="I1602" t="s">
        <v>224</v>
      </c>
    </row>
    <row r="1603" spans="2:9">
      <c r="B1603">
        <v>120701113</v>
      </c>
      <c r="C1603" t="str">
        <f t="shared" si="65"/>
        <v>NCA - Piutang Lain-Lain Pihak Berelasi - PT Voucher Express Internasional (VEI)</v>
      </c>
      <c r="E1603" s="744" t="s">
        <v>60</v>
      </c>
      <c r="F1603" t="s">
        <v>376</v>
      </c>
      <c r="G1603" t="s">
        <v>321</v>
      </c>
      <c r="I1603" t="s">
        <v>225</v>
      </c>
    </row>
    <row r="1604" spans="2:9">
      <c r="B1604">
        <v>120701114</v>
      </c>
      <c r="C1604" t="str">
        <f t="shared" si="65"/>
        <v>NCA - Piutang Lain-Lain Pihak Berelasi - PT Wicaksana Anugerah Indonesia (WAI)</v>
      </c>
      <c r="E1604" s="744" t="s">
        <v>60</v>
      </c>
      <c r="F1604" t="s">
        <v>376</v>
      </c>
      <c r="G1604" t="s">
        <v>321</v>
      </c>
      <c r="I1604" t="s">
        <v>226</v>
      </c>
    </row>
    <row r="1605" spans="2:9">
      <c r="B1605">
        <v>120701115</v>
      </c>
      <c r="C1605" t="str">
        <f t="shared" si="65"/>
        <v>NCA - Piutang Lain-Lain Pihak Berelasi - PT Wicaksana Anugerah Nusantara (WAN)</v>
      </c>
      <c r="E1605" s="744" t="s">
        <v>60</v>
      </c>
      <c r="F1605" t="s">
        <v>376</v>
      </c>
      <c r="G1605" t="s">
        <v>321</v>
      </c>
      <c r="I1605" t="s">
        <v>227</v>
      </c>
    </row>
    <row r="1606" spans="2:9">
      <c r="B1606">
        <v>120701116</v>
      </c>
      <c r="C1606" t="str">
        <f t="shared" si="65"/>
        <v>NCA - Piutang Lain-Lain Pihak Berelasi - PT Wicaksana Anugerah Solusindo (WAS)</v>
      </c>
      <c r="E1606" s="744" t="s">
        <v>60</v>
      </c>
      <c r="F1606" t="s">
        <v>376</v>
      </c>
      <c r="G1606" t="s">
        <v>321</v>
      </c>
      <c r="I1606" t="s">
        <v>228</v>
      </c>
    </row>
    <row r="1607" spans="2:9">
      <c r="B1607">
        <v>120701117</v>
      </c>
      <c r="C1607" t="str">
        <f t="shared" si="65"/>
        <v>NCA - Piutang Lain-Lain Pihak Berelasi - PT Agapindo Sejahtera Sukses (ASS2)</v>
      </c>
      <c r="E1607" s="744" t="s">
        <v>60</v>
      </c>
      <c r="F1607" t="s">
        <v>376</v>
      </c>
      <c r="G1607" t="s">
        <v>321</v>
      </c>
      <c r="I1607" t="s">
        <v>229</v>
      </c>
    </row>
    <row r="1608" spans="2:9">
      <c r="B1608">
        <v>120701118</v>
      </c>
      <c r="C1608" t="str">
        <f t="shared" si="65"/>
        <v>NCA - Piutang Lain-Lain Pihak Berelasi - PT Bumilangit Digital Mediatama (BLDX)</v>
      </c>
      <c r="E1608" s="744" t="s">
        <v>60</v>
      </c>
      <c r="F1608" t="s">
        <v>376</v>
      </c>
      <c r="G1608" t="s">
        <v>321</v>
      </c>
      <c r="I1608" t="s">
        <v>230</v>
      </c>
    </row>
    <row r="1609" spans="2:9">
      <c r="B1609">
        <v>120701119</v>
      </c>
      <c r="C1609" t="str">
        <f t="shared" si="65"/>
        <v>NCA - Piutang Lain-Lain Pihak Berelasi - PT DMMX Media Maxima</v>
      </c>
      <c r="E1609" s="744" t="s">
        <v>60</v>
      </c>
      <c r="F1609" t="s">
        <v>376</v>
      </c>
      <c r="G1609" t="s">
        <v>321</v>
      </c>
      <c r="I1609" t="s">
        <v>231</v>
      </c>
    </row>
    <row r="1610" spans="2:9">
      <c r="B1610">
        <v>120701120</v>
      </c>
      <c r="C1610" t="str">
        <f t="shared" si="65"/>
        <v>NCA - Piutang Lain-Lain Pihak Berelasi - PT Mega Harapan Mulia (MHM)</v>
      </c>
      <c r="E1610" s="744" t="s">
        <v>60</v>
      </c>
      <c r="F1610" t="s">
        <v>376</v>
      </c>
      <c r="G1610" t="s">
        <v>321</v>
      </c>
      <c r="I1610" t="s">
        <v>232</v>
      </c>
    </row>
    <row r="1611" spans="2:9">
      <c r="B1611">
        <v>120701121</v>
      </c>
      <c r="C1611" t="str">
        <f t="shared" si="65"/>
        <v>NCA - Piutang Lain-Lain Pihak Berelasi - PT Code Development Indonesia</v>
      </c>
      <c r="E1611" s="744" t="s">
        <v>60</v>
      </c>
      <c r="F1611" t="s">
        <v>376</v>
      </c>
      <c r="G1611" t="s">
        <v>321</v>
      </c>
      <c r="I1611" t="s">
        <v>233</v>
      </c>
    </row>
    <row r="1612" spans="2:9">
      <c r="B1612">
        <v>120701122</v>
      </c>
      <c r="C1612" t="str">
        <f t="shared" si="65"/>
        <v>NCA - Piutang Lain-Lain Pihak Berelasi - PT Niji Games Studio (NGS)</v>
      </c>
      <c r="E1612" s="744" t="s">
        <v>60</v>
      </c>
      <c r="F1612" t="s">
        <v>376</v>
      </c>
      <c r="G1612" t="s">
        <v>321</v>
      </c>
      <c r="I1612" t="s">
        <v>234</v>
      </c>
    </row>
    <row r="1613" spans="2:9">
      <c r="B1613">
        <v>120701123</v>
      </c>
      <c r="C1613" t="str">
        <f t="shared" si="65"/>
        <v>NCA - Piutang Lain-Lain Pihak Berelasi - PT Indonesian Cloud (IC)</v>
      </c>
      <c r="E1613" s="744" t="s">
        <v>60</v>
      </c>
      <c r="F1613" t="s">
        <v>376</v>
      </c>
      <c r="G1613" t="s">
        <v>321</v>
      </c>
      <c r="I1613" t="s">
        <v>235</v>
      </c>
    </row>
    <row r="1614" spans="2:9">
      <c r="B1614">
        <v>120701124</v>
      </c>
      <c r="C1614" t="str">
        <f t="shared" si="65"/>
        <v>NCA - Piutang Lain-Lain Pihak Berelasi - PT Dans Multi Pro (DMP)</v>
      </c>
      <c r="E1614" s="744" t="s">
        <v>60</v>
      </c>
      <c r="F1614" t="s">
        <v>376</v>
      </c>
      <c r="G1614" t="s">
        <v>321</v>
      </c>
      <c r="I1614" t="s">
        <v>236</v>
      </c>
    </row>
    <row r="1615" spans="2:9">
      <c r="B1615">
        <v>120701125</v>
      </c>
      <c r="C1615" t="str">
        <f t="shared" si="65"/>
        <v>NCA - Piutang Lain-Lain Pihak Berelasi - PT Cipta Urban Darsana (CUD)</v>
      </c>
      <c r="E1615" s="744" t="s">
        <v>60</v>
      </c>
      <c r="F1615" t="s">
        <v>376</v>
      </c>
      <c r="G1615" t="s">
        <v>321</v>
      </c>
      <c r="I1615" t="s">
        <v>237</v>
      </c>
    </row>
    <row r="1616" spans="2:9">
      <c r="B1616">
        <v>120701126</v>
      </c>
      <c r="C1616" t="str">
        <f t="shared" si="65"/>
        <v>NCA - Piutang Lain-Lain Pihak Berelasi - PT Dwi Danamitra Kavita (DDK)</v>
      </c>
      <c r="E1616" s="744" t="s">
        <v>60</v>
      </c>
      <c r="F1616" t="s">
        <v>376</v>
      </c>
      <c r="G1616" t="s">
        <v>321</v>
      </c>
      <c r="I1616" t="s">
        <v>238</v>
      </c>
    </row>
    <row r="1617" spans="2:9">
      <c r="B1617">
        <v>120701127</v>
      </c>
      <c r="C1617" t="str">
        <f t="shared" si="65"/>
        <v>NCA - Piutang Lain-Lain Pihak Berelasi - PT Artaka Anugerah Abadi (AAA)</v>
      </c>
      <c r="E1617" s="744" t="s">
        <v>60</v>
      </c>
      <c r="F1617" t="s">
        <v>376</v>
      </c>
      <c r="G1617" t="s">
        <v>321</v>
      </c>
      <c r="I1617" t="s">
        <v>239</v>
      </c>
    </row>
    <row r="1618" spans="2:9">
      <c r="B1618">
        <v>120701128</v>
      </c>
      <c r="C1618" t="str">
        <f t="shared" si="65"/>
        <v>NCA - Piutang Lain-Lain Pihak Berelasi - PT Clodeo Indonesia Jaya (CIJ)</v>
      </c>
      <c r="E1618" s="744" t="s">
        <v>60</v>
      </c>
      <c r="F1618" t="s">
        <v>376</v>
      </c>
      <c r="G1618" t="s">
        <v>321</v>
      </c>
      <c r="I1618" t="s">
        <v>240</v>
      </c>
    </row>
    <row r="1619" spans="2:9">
      <c r="B1619">
        <v>120701129</v>
      </c>
      <c r="C1619" t="str">
        <f t="shared" ref="C1619:C1682" si="66">CONCATENATE(F1619,E1619,G1619,E1619,I1619)</f>
        <v>NCA - Piutang Lain-Lain Pihak Berelasi - PT Mandiri Terang Harapan (MTH)</v>
      </c>
      <c r="E1619" s="744" t="s">
        <v>60</v>
      </c>
      <c r="F1619" t="s">
        <v>376</v>
      </c>
      <c r="G1619" t="s">
        <v>321</v>
      </c>
      <c r="I1619" t="s">
        <v>241</v>
      </c>
    </row>
    <row r="1620" spans="2:9">
      <c r="B1620">
        <v>120701130</v>
      </c>
      <c r="C1620" t="str">
        <f t="shared" si="66"/>
        <v>NCA - Piutang Lain-Lain Pihak Berelasi - PT Aeronusa Inti raya (AIR)</v>
      </c>
      <c r="E1620" s="744" t="s">
        <v>60</v>
      </c>
      <c r="F1620" t="s">
        <v>376</v>
      </c>
      <c r="G1620" t="s">
        <v>321</v>
      </c>
      <c r="I1620" t="s">
        <v>242</v>
      </c>
    </row>
    <row r="1621" spans="2:9">
      <c r="B1621">
        <v>120701131</v>
      </c>
      <c r="C1621" t="str">
        <f t="shared" si="66"/>
        <v>NCA - Piutang Lain-Lain Pihak Berelasi - PT Solusi Wicaksana Teknologi (SWT)</v>
      </c>
      <c r="E1621" s="744" t="s">
        <v>60</v>
      </c>
      <c r="F1621" t="s">
        <v>376</v>
      </c>
      <c r="G1621" t="s">
        <v>321</v>
      </c>
      <c r="I1621" t="s">
        <v>243</v>
      </c>
    </row>
    <row r="1622" spans="2:9">
      <c r="B1622">
        <v>120701132</v>
      </c>
      <c r="C1622" t="str">
        <f t="shared" si="66"/>
        <v>NCA - Piutang Lain-Lain Pihak Berelasi - PT Mitra Pendanaan Mandiri (MPM)</v>
      </c>
      <c r="E1622" s="744" t="s">
        <v>60</v>
      </c>
      <c r="F1622" t="s">
        <v>376</v>
      </c>
      <c r="G1622" t="s">
        <v>321</v>
      </c>
      <c r="I1622" t="s">
        <v>244</v>
      </c>
    </row>
    <row r="1623" spans="2:9">
      <c r="B1623">
        <v>120701133</v>
      </c>
      <c r="C1623" t="str">
        <f t="shared" si="66"/>
        <v>NCA - Piutang Lain-Lain Pihak Berelasi - PT Ekosistem Rintisan Digital (ERD)</v>
      </c>
      <c r="E1623" s="744" t="s">
        <v>60</v>
      </c>
      <c r="F1623" t="s">
        <v>376</v>
      </c>
      <c r="G1623" t="s">
        <v>321</v>
      </c>
      <c r="I1623" t="s">
        <v>245</v>
      </c>
    </row>
    <row r="1624" spans="2:9">
      <c r="B1624">
        <v>120701134</v>
      </c>
      <c r="C1624" t="str">
        <f t="shared" si="66"/>
        <v>NCA - Piutang Lain-Lain Pihak Berelasi - PT Sumber Digital Terpadu (SDT)</v>
      </c>
      <c r="E1624" s="744" t="s">
        <v>60</v>
      </c>
      <c r="F1624" t="s">
        <v>376</v>
      </c>
      <c r="G1624" t="s">
        <v>321</v>
      </c>
      <c r="I1624" t="s">
        <v>246</v>
      </c>
    </row>
    <row r="1625" spans="2:9">
      <c r="B1625">
        <v>120701135</v>
      </c>
      <c r="C1625" t="str">
        <f t="shared" si="66"/>
        <v>NCA - Piutang Lain-Lain Pihak Berelasi - PT Elpis Anugerah Andalan (EAA)</v>
      </c>
      <c r="E1625" s="744" t="s">
        <v>60</v>
      </c>
      <c r="F1625" t="s">
        <v>376</v>
      </c>
      <c r="G1625" t="s">
        <v>321</v>
      </c>
      <c r="I1625" t="s">
        <v>247</v>
      </c>
    </row>
    <row r="1626" spans="2:9">
      <c r="B1626">
        <v>120701136</v>
      </c>
      <c r="C1626" t="str">
        <f t="shared" si="66"/>
        <v>NCA - Piutang Lain-Lain Pihak Berelasi - PT DMMX Grosir Digital (DGD)</v>
      </c>
      <c r="E1626" s="744" t="s">
        <v>60</v>
      </c>
      <c r="F1626" t="s">
        <v>376</v>
      </c>
      <c r="G1626" t="s">
        <v>321</v>
      </c>
      <c r="I1626" t="s">
        <v>248</v>
      </c>
    </row>
    <row r="1627" spans="2:9">
      <c r="B1627">
        <v>120701137</v>
      </c>
      <c r="C1627" t="str">
        <f t="shared" si="66"/>
        <v>NCA - Piutang Lain-Lain Pihak Berelasi - PT DMMX Rans Digital (DRD)</v>
      </c>
      <c r="E1627" s="744" t="s">
        <v>60</v>
      </c>
      <c r="F1627" t="s">
        <v>376</v>
      </c>
      <c r="G1627" t="s">
        <v>321</v>
      </c>
      <c r="I1627" t="s">
        <v>249</v>
      </c>
    </row>
    <row r="1628" spans="2:9">
      <c r="B1628">
        <v>120701138</v>
      </c>
      <c r="C1628" t="str">
        <f t="shared" si="66"/>
        <v>NCA - Piutang Lain-Lain Pihak Berelasi - PT Qerja Akademi Indonesia (QAI)</v>
      </c>
      <c r="E1628" s="744" t="s">
        <v>60</v>
      </c>
      <c r="F1628" t="s">
        <v>376</v>
      </c>
      <c r="G1628" t="s">
        <v>321</v>
      </c>
      <c r="I1628" t="s">
        <v>250</v>
      </c>
    </row>
    <row r="1629" spans="2:9">
      <c r="B1629">
        <v>120701139</v>
      </c>
      <c r="C1629" t="str">
        <f t="shared" si="66"/>
        <v>NCA - Piutang Lain-Lain Pihak Berelasi - PT Tfas Digital Indonesia (TDI)</v>
      </c>
      <c r="E1629" s="744" t="s">
        <v>60</v>
      </c>
      <c r="F1629" t="s">
        <v>376</v>
      </c>
      <c r="G1629" t="s">
        <v>321</v>
      </c>
      <c r="I1629" t="s">
        <v>251</v>
      </c>
    </row>
    <row r="1630" spans="2:9">
      <c r="B1630">
        <v>120701140</v>
      </c>
      <c r="C1630" t="str">
        <f t="shared" si="66"/>
        <v>NCA - Piutang Lain-Lain Pihak Berelasi - PT Gemilang Integra Fentura (GIF)</v>
      </c>
      <c r="E1630" s="744" t="s">
        <v>60</v>
      </c>
      <c r="F1630" t="s">
        <v>376</v>
      </c>
      <c r="G1630" t="s">
        <v>321</v>
      </c>
      <c r="I1630" t="s">
        <v>252</v>
      </c>
    </row>
    <row r="1631" spans="2:9">
      <c r="B1631">
        <v>120701141</v>
      </c>
      <c r="C1631" t="str">
        <f t="shared" si="66"/>
        <v>NCA - Piutang Lain-Lain Pihak Berelasi - PT Energi Selalu Baru (ESB)</v>
      </c>
      <c r="E1631" s="744" t="s">
        <v>60</v>
      </c>
      <c r="F1631" t="s">
        <v>376</v>
      </c>
      <c r="G1631" t="s">
        <v>321</v>
      </c>
      <c r="I1631" t="s">
        <v>253</v>
      </c>
    </row>
    <row r="1632" spans="2:9">
      <c r="B1632">
        <v>120701142</v>
      </c>
      <c r="C1632" t="str">
        <f t="shared" si="66"/>
        <v>NCA - Piutang Lain-Lain Pihak Berelasi - PT Solic Kreasi Baru (SKB)</v>
      </c>
      <c r="E1632" s="744" t="s">
        <v>60</v>
      </c>
      <c r="F1632" t="s">
        <v>376</v>
      </c>
      <c r="G1632" t="s">
        <v>321</v>
      </c>
      <c r="I1632" t="s">
        <v>254</v>
      </c>
    </row>
    <row r="1633" spans="2:9">
      <c r="B1633">
        <v>120701143</v>
      </c>
      <c r="C1633" t="str">
        <f t="shared" si="66"/>
        <v>NCA - Piutang Lain-Lain Pihak Berelasi - PT Gembala Rintisan Digital (GRD)</v>
      </c>
      <c r="E1633" s="744" t="s">
        <v>60</v>
      </c>
      <c r="F1633" t="s">
        <v>376</v>
      </c>
      <c r="G1633" t="s">
        <v>321</v>
      </c>
      <c r="I1633" t="s">
        <v>255</v>
      </c>
    </row>
    <row r="1634" spans="2:9">
      <c r="B1634">
        <v>120701144</v>
      </c>
      <c r="C1634" t="str">
        <f t="shared" si="66"/>
        <v>NCA - Piutang Lain-Lain Pihak Berelasi - PT Sentral Inti Anugerah (SIA1)</v>
      </c>
      <c r="E1634" s="744" t="s">
        <v>60</v>
      </c>
      <c r="F1634" t="s">
        <v>376</v>
      </c>
      <c r="G1634" t="s">
        <v>321</v>
      </c>
      <c r="I1634" t="s">
        <v>256</v>
      </c>
    </row>
    <row r="1635" spans="2:9">
      <c r="B1635">
        <v>120701145</v>
      </c>
      <c r="C1635" t="str">
        <f t="shared" si="66"/>
        <v>NCA - Piutang Lain-Lain Pihak Berelasi - PT Sarana Cipta Digital (SCD)</v>
      </c>
      <c r="E1635" s="744" t="s">
        <v>60</v>
      </c>
      <c r="F1635" t="s">
        <v>376</v>
      </c>
      <c r="G1635" t="s">
        <v>321</v>
      </c>
      <c r="I1635" t="s">
        <v>257</v>
      </c>
    </row>
    <row r="1636" spans="2:9">
      <c r="B1636">
        <v>120701146</v>
      </c>
      <c r="C1636" t="str">
        <f t="shared" si="66"/>
        <v>NCA - Piutang Lain-Lain Pihak Berelasi - PT Sejahtera Wahana Teknindo (SWT)</v>
      </c>
      <c r="E1636" s="744" t="s">
        <v>60</v>
      </c>
      <c r="F1636" t="s">
        <v>376</v>
      </c>
      <c r="G1636" t="s">
        <v>321</v>
      </c>
      <c r="I1636" t="s">
        <v>258</v>
      </c>
    </row>
    <row r="1637" spans="2:9">
      <c r="B1637">
        <v>120701147</v>
      </c>
      <c r="C1637" t="str">
        <f t="shared" si="66"/>
        <v>NCA - Piutang Lain-Lain Pihak Berelasi - PT Sicepat Mcash Indonesia (SMI)</v>
      </c>
      <c r="E1637" s="744" t="s">
        <v>60</v>
      </c>
      <c r="F1637" t="s">
        <v>376</v>
      </c>
      <c r="G1637" t="s">
        <v>321</v>
      </c>
      <c r="I1637" t="s">
        <v>259</v>
      </c>
    </row>
    <row r="1638" spans="2:9">
      <c r="B1638">
        <v>120701148</v>
      </c>
      <c r="C1638" t="str">
        <f t="shared" si="66"/>
        <v>NCA - Piutang Lain-Lain Pihak Berelasi - PT TFAS Nusantara Digital (TND)</v>
      </c>
      <c r="E1638" s="744" t="s">
        <v>60</v>
      </c>
      <c r="F1638" t="s">
        <v>376</v>
      </c>
      <c r="G1638" t="s">
        <v>321</v>
      </c>
      <c r="I1638" t="s">
        <v>260</v>
      </c>
    </row>
    <row r="1639" spans="2:9">
      <c r="B1639">
        <v>120701149</v>
      </c>
      <c r="C1639" t="str">
        <f t="shared" si="66"/>
        <v>NCA - Piutang Lain-Lain Pihak Berelasi - PT Volta Indonesia Semesta (VIS)</v>
      </c>
      <c r="E1639" s="744" t="s">
        <v>60</v>
      </c>
      <c r="F1639" t="s">
        <v>376</v>
      </c>
      <c r="G1639" t="s">
        <v>321</v>
      </c>
      <c r="I1639" t="s">
        <v>261</v>
      </c>
    </row>
    <row r="1640" spans="2:9">
      <c r="B1640">
        <v>120701150</v>
      </c>
      <c r="C1640" t="str">
        <f t="shared" si="66"/>
        <v>NCA - Piutang Lain-Lain Pihak Berelasi - PT Solic Inti Anugerah (SIA2)</v>
      </c>
      <c r="E1640" s="744" t="s">
        <v>60</v>
      </c>
      <c r="F1640" t="s">
        <v>376</v>
      </c>
      <c r="G1640" t="s">
        <v>321</v>
      </c>
      <c r="I1640" t="s">
        <v>262</v>
      </c>
    </row>
    <row r="1641" spans="2:9">
      <c r="B1641">
        <v>120701151</v>
      </c>
      <c r="C1641" t="str">
        <f t="shared" si="66"/>
        <v>NCA - Piutang Lain-Lain Pihak Berelasi - PT Bumilangit Entertainment Corpora (BCU)</v>
      </c>
      <c r="E1641" s="744" t="s">
        <v>60</v>
      </c>
      <c r="F1641" t="s">
        <v>376</v>
      </c>
      <c r="G1641" t="s">
        <v>321</v>
      </c>
      <c r="I1641" t="s">
        <v>263</v>
      </c>
    </row>
    <row r="1642" spans="2:9">
      <c r="B1642">
        <v>120701152</v>
      </c>
      <c r="C1642" t="str">
        <f t="shared" si="66"/>
        <v>NCA - Piutang Lain-Lain Pihak Berelasi - PT Sinergi Maxima Digitalindo (SMD)</v>
      </c>
      <c r="E1642" s="744" t="s">
        <v>60</v>
      </c>
      <c r="F1642" t="s">
        <v>376</v>
      </c>
      <c r="G1642" t="s">
        <v>321</v>
      </c>
      <c r="I1642" t="s">
        <v>264</v>
      </c>
    </row>
    <row r="1643" spans="2:9">
      <c r="B1643">
        <v>120701153</v>
      </c>
      <c r="C1643" t="str">
        <f t="shared" si="66"/>
        <v>NCA - Piutang Lain-Lain Pihak Berelasi - PT Kreasi Baru Digital (KBD)</v>
      </c>
      <c r="E1643" s="744" t="s">
        <v>60</v>
      </c>
      <c r="F1643" t="s">
        <v>376</v>
      </c>
      <c r="G1643" t="s">
        <v>321</v>
      </c>
      <c r="I1643" t="s">
        <v>265</v>
      </c>
    </row>
    <row r="1644" spans="2:9">
      <c r="B1644">
        <v>120701154</v>
      </c>
      <c r="C1644" t="str">
        <f t="shared" si="66"/>
        <v>NCA - Piutang Lain-Lain Pihak Berelasi - PT Solic Inti Digital (SID)</v>
      </c>
      <c r="E1644" s="744" t="s">
        <v>60</v>
      </c>
      <c r="F1644" t="s">
        <v>376</v>
      </c>
      <c r="G1644" t="s">
        <v>321</v>
      </c>
      <c r="I1644" t="s">
        <v>266</v>
      </c>
    </row>
    <row r="1645" spans="2:9">
      <c r="B1645">
        <v>120701155</v>
      </c>
      <c r="C1645" t="str">
        <f t="shared" si="66"/>
        <v>NCA - Piutang Lain-Lain Pihak Berelasi - PT Hikmat Mulia Sentralindo (HMS)</v>
      </c>
      <c r="E1645" s="744" t="s">
        <v>60</v>
      </c>
      <c r="F1645" t="s">
        <v>376</v>
      </c>
      <c r="G1645" t="s">
        <v>321</v>
      </c>
      <c r="I1645" t="s">
        <v>267</v>
      </c>
    </row>
    <row r="1646" spans="2:9">
      <c r="B1646">
        <v>120701156</v>
      </c>
      <c r="C1646" t="str">
        <f t="shared" si="66"/>
        <v>NCA - Piutang Lain-Lain Pihak Berelasi - PT Berkah Digital Distrindo (BDD)</v>
      </c>
      <c r="E1646" s="744" t="s">
        <v>60</v>
      </c>
      <c r="F1646" t="s">
        <v>376</v>
      </c>
      <c r="G1646" t="s">
        <v>321</v>
      </c>
      <c r="I1646" t="s">
        <v>268</v>
      </c>
    </row>
    <row r="1647" spans="2:9">
      <c r="B1647">
        <v>120701157</v>
      </c>
      <c r="C1647" t="str">
        <f t="shared" si="66"/>
        <v>NCA - Piutang Lain-Lain Pihak Berelasi - PT DMMX Belanja Digital (BDB)</v>
      </c>
      <c r="E1647" s="744" t="s">
        <v>60</v>
      </c>
      <c r="F1647" t="s">
        <v>376</v>
      </c>
      <c r="G1647" t="s">
        <v>321</v>
      </c>
      <c r="I1647" t="s">
        <v>269</v>
      </c>
    </row>
    <row r="1648" spans="2:9">
      <c r="B1648">
        <v>120701158</v>
      </c>
      <c r="C1648" t="str">
        <f t="shared" si="66"/>
        <v>NCA - Piutang Lain-Lain Pihak Berelasi - PT Roxy Digital Investama (RDI)</v>
      </c>
      <c r="E1648" s="744" t="s">
        <v>60</v>
      </c>
      <c r="F1648" t="s">
        <v>376</v>
      </c>
      <c r="G1648" t="s">
        <v>321</v>
      </c>
      <c r="I1648" t="s">
        <v>270</v>
      </c>
    </row>
    <row r="1649" spans="2:9">
      <c r="B1649">
        <v>120701159</v>
      </c>
      <c r="C1649" t="str">
        <f t="shared" si="66"/>
        <v>NCA - Piutang Lain-Lain Pihak Berelasi - PT Digisaham Veritas Indonesia (DVI)</v>
      </c>
      <c r="E1649" s="744" t="s">
        <v>60</v>
      </c>
      <c r="F1649" t="s">
        <v>376</v>
      </c>
      <c r="G1649" t="s">
        <v>321</v>
      </c>
      <c r="I1649" t="s">
        <v>271</v>
      </c>
    </row>
    <row r="1650" spans="2:9">
      <c r="B1650">
        <v>120701160</v>
      </c>
      <c r="C1650" t="str">
        <f t="shared" si="66"/>
        <v>NCA - Piutang Lain-Lain Pihak Berelasi - PT DMMX Smartritel Teknologi (DST)</v>
      </c>
      <c r="E1650" s="744" t="s">
        <v>60</v>
      </c>
      <c r="F1650" t="s">
        <v>376</v>
      </c>
      <c r="G1650" t="s">
        <v>321</v>
      </c>
      <c r="I1650" t="s">
        <v>272</v>
      </c>
    </row>
    <row r="1651" spans="2:9">
      <c r="B1651">
        <v>120701161</v>
      </c>
      <c r="C1651" t="str">
        <f t="shared" si="66"/>
        <v>NCA - Piutang Lain-Lain Pihak Berelasi - PT Panca Global Kapital (PEGE)</v>
      </c>
      <c r="E1651" s="744" t="s">
        <v>60</v>
      </c>
      <c r="F1651" t="s">
        <v>376</v>
      </c>
      <c r="G1651" t="s">
        <v>321</v>
      </c>
      <c r="I1651" t="s">
        <v>273</v>
      </c>
    </row>
    <row r="1652" spans="2:9">
      <c r="B1652">
        <v>120701162</v>
      </c>
      <c r="C1652" t="str">
        <f t="shared" si="66"/>
        <v>NCA - Piutang Lain-Lain Pihak Berelasi - PT Panca Global Sekuritas (PGS)</v>
      </c>
      <c r="E1652" s="744" t="s">
        <v>60</v>
      </c>
      <c r="F1652" t="s">
        <v>376</v>
      </c>
      <c r="G1652" t="s">
        <v>321</v>
      </c>
      <c r="I1652" t="s">
        <v>274</v>
      </c>
    </row>
    <row r="1653" spans="2:9">
      <c r="B1653">
        <v>120701163</v>
      </c>
      <c r="C1653" t="str">
        <f t="shared" si="66"/>
        <v>NCA - Piutang Lain-Lain Pihak Berelasi - PT Akasia Damcorp Waba (ADW)</v>
      </c>
      <c r="E1653" s="744" t="s">
        <v>60</v>
      </c>
      <c r="F1653" t="s">
        <v>376</v>
      </c>
      <c r="G1653" t="s">
        <v>321</v>
      </c>
      <c r="I1653" t="s">
        <v>275</v>
      </c>
    </row>
    <row r="1654" spans="2:9">
      <c r="B1654">
        <v>120701164</v>
      </c>
      <c r="C1654" t="str">
        <f t="shared" si="66"/>
        <v>NCA - Piutang Lain-Lain Pihak Berelasi - PT Edukasi Atlit Internet Digital (EAID)</v>
      </c>
      <c r="E1654" s="744" t="s">
        <v>60</v>
      </c>
      <c r="F1654" t="s">
        <v>376</v>
      </c>
      <c r="G1654" t="s">
        <v>321</v>
      </c>
      <c r="I1654" t="s">
        <v>276</v>
      </c>
    </row>
    <row r="1655" spans="2:9">
      <c r="B1655">
        <v>120701165</v>
      </c>
      <c r="C1655" t="str">
        <f t="shared" si="66"/>
        <v>NCA - Piutang Lain-Lain Pihak Berelasi - PT DMMX Hera Sukses (DHS)</v>
      </c>
      <c r="E1655" s="744" t="s">
        <v>60</v>
      </c>
      <c r="F1655" t="s">
        <v>376</v>
      </c>
      <c r="G1655" t="s">
        <v>321</v>
      </c>
      <c r="I1655" t="s">
        <v>277</v>
      </c>
    </row>
    <row r="1656" spans="2:9">
      <c r="B1656">
        <v>120701166</v>
      </c>
      <c r="C1656" t="str">
        <f t="shared" si="66"/>
        <v>NCA - Piutang Lain-Lain Pihak Berelasi - PT Rans Prestisius Indonesia (RPI)</v>
      </c>
      <c r="E1656" s="744" t="s">
        <v>60</v>
      </c>
      <c r="F1656" t="s">
        <v>376</v>
      </c>
      <c r="G1656" t="s">
        <v>321</v>
      </c>
      <c r="I1656" t="s">
        <v>278</v>
      </c>
    </row>
    <row r="1657" spans="2:9">
      <c r="B1657">
        <v>120701167</v>
      </c>
      <c r="C1657" t="str">
        <f t="shared" si="66"/>
        <v>NCA - Piutang Lain-Lain Pihak Berelasi - PT DMMX Gamindo Global</v>
      </c>
      <c r="E1657" s="744" t="s">
        <v>60</v>
      </c>
      <c r="F1657" t="s">
        <v>376</v>
      </c>
      <c r="G1657" t="s">
        <v>321</v>
      </c>
      <c r="I1657" t="s">
        <v>279</v>
      </c>
    </row>
    <row r="1658" spans="2:9">
      <c r="B1658">
        <v>120701168</v>
      </c>
      <c r="C1658" t="str">
        <f t="shared" si="66"/>
        <v>NCA - Piutang Lain-Lain Pihak Berelasi - PT Digital Anugerah Medisindo (DAM)</v>
      </c>
      <c r="E1658" s="744" t="s">
        <v>60</v>
      </c>
      <c r="F1658" t="s">
        <v>376</v>
      </c>
      <c r="G1658" t="s">
        <v>321</v>
      </c>
      <c r="I1658" t="s">
        <v>280</v>
      </c>
    </row>
    <row r="1659" spans="2:9">
      <c r="B1659">
        <v>120701169</v>
      </c>
      <c r="C1659" t="str">
        <f t="shared" si="66"/>
        <v>NCA - Piutang Lain-Lain Pihak Berelasi - PT Zirius Soteria Investama (ZSI)</v>
      </c>
      <c r="E1659" s="744" t="s">
        <v>60</v>
      </c>
      <c r="F1659" t="s">
        <v>376</v>
      </c>
      <c r="G1659" t="s">
        <v>321</v>
      </c>
      <c r="I1659" t="s">
        <v>281</v>
      </c>
    </row>
    <row r="1660" spans="2:9">
      <c r="B1660">
        <v>120701170</v>
      </c>
      <c r="C1660" t="str">
        <f t="shared" si="66"/>
        <v>NCA - Piutang Lain-Lain Pihak Berelasi - PT CKL Indonesia Raya (CKL1)</v>
      </c>
      <c r="E1660" s="744" t="s">
        <v>60</v>
      </c>
      <c r="F1660" t="s">
        <v>376</v>
      </c>
      <c r="G1660" t="s">
        <v>321</v>
      </c>
      <c r="I1660" t="s">
        <v>282</v>
      </c>
    </row>
    <row r="1661" spans="2:9">
      <c r="B1661">
        <v>120701171</v>
      </c>
      <c r="C1661" t="str">
        <f t="shared" si="66"/>
        <v>NCA - Piutang Lain-Lain Pihak Berelasi - PT Cipta Krida Lestari (CKL2)</v>
      </c>
      <c r="E1661" s="744" t="s">
        <v>60</v>
      </c>
      <c r="F1661" t="s">
        <v>376</v>
      </c>
      <c r="G1661" t="s">
        <v>321</v>
      </c>
      <c r="I1661" t="s">
        <v>283</v>
      </c>
    </row>
    <row r="1662" spans="2:9">
      <c r="B1662">
        <v>120701172</v>
      </c>
      <c r="C1662" t="str">
        <f t="shared" si="66"/>
        <v>NCA - Piutang Lain-Lain Pihak Berelasi - PT Abyakta Data Sentosa (ADS)</v>
      </c>
      <c r="E1662" s="744" t="s">
        <v>60</v>
      </c>
      <c r="F1662" t="s">
        <v>376</v>
      </c>
      <c r="G1662" t="s">
        <v>321</v>
      </c>
      <c r="I1662" t="s">
        <v>284</v>
      </c>
    </row>
    <row r="1663" spans="2:9">
      <c r="B1663">
        <v>120701173</v>
      </c>
      <c r="C1663" t="str">
        <f t="shared" si="66"/>
        <v>NCA - Piutang Lain-Lain Pihak Berelasi - PT Niji Sicepat Gamindo (NSG)</v>
      </c>
      <c r="E1663" s="744" t="s">
        <v>60</v>
      </c>
      <c r="F1663" t="s">
        <v>376</v>
      </c>
      <c r="G1663" t="s">
        <v>321</v>
      </c>
      <c r="I1663" t="s">
        <v>285</v>
      </c>
    </row>
    <row r="1664" spans="2:9">
      <c r="B1664">
        <v>120701174</v>
      </c>
      <c r="C1664" t="str">
        <f t="shared" si="66"/>
        <v>NCA - Piutang Lain-Lain Pihak Berelasi - PT Mulia Semesta Perkasa (MSP)</v>
      </c>
      <c r="E1664" s="744" t="s">
        <v>60</v>
      </c>
      <c r="F1664" t="s">
        <v>376</v>
      </c>
      <c r="G1664" t="s">
        <v>321</v>
      </c>
      <c r="I1664" t="s">
        <v>286</v>
      </c>
    </row>
    <row r="1665" spans="2:9">
      <c r="B1665">
        <v>120701175</v>
      </c>
      <c r="C1665" t="str">
        <f t="shared" si="66"/>
        <v>NCA - Piutang Lain-Lain Pihak Berelasi - PT Kredit Skor Indonesia (KSI)</v>
      </c>
      <c r="E1665" s="744" t="s">
        <v>60</v>
      </c>
      <c r="F1665" t="s">
        <v>376</v>
      </c>
      <c r="G1665" t="s">
        <v>321</v>
      </c>
      <c r="I1665" t="s">
        <v>287</v>
      </c>
    </row>
    <row r="1666" spans="2:9">
      <c r="B1666">
        <v>120701176</v>
      </c>
      <c r="C1666" t="str">
        <f t="shared" si="66"/>
        <v>NCA - Piutang Lain-Lain Pihak Berelasi - PT Caltech Digital Indonesia (CDI)</v>
      </c>
      <c r="E1666" s="744" t="s">
        <v>60</v>
      </c>
      <c r="F1666" t="s">
        <v>376</v>
      </c>
      <c r="G1666" t="s">
        <v>321</v>
      </c>
      <c r="I1666" t="s">
        <v>288</v>
      </c>
    </row>
    <row r="1667" spans="2:9">
      <c r="B1667">
        <v>120701177</v>
      </c>
      <c r="C1667" t="str">
        <f t="shared" si="66"/>
        <v>NCA - Piutang Lain-Lain Pihak Berelasi - PT Tfas Energi Indonesia (TEI)</v>
      </c>
      <c r="E1667" s="744" t="s">
        <v>60</v>
      </c>
      <c r="F1667" t="s">
        <v>376</v>
      </c>
      <c r="G1667" t="s">
        <v>321</v>
      </c>
      <c r="I1667" t="s">
        <v>289</v>
      </c>
    </row>
    <row r="1668" spans="2:9">
      <c r="B1668">
        <v>120701178</v>
      </c>
      <c r="C1668" t="str">
        <f t="shared" si="66"/>
        <v>NCA - Piutang Lain-Lain Pihak Berelasi - PT Sicepat Inti Sofizo (SIF)</v>
      </c>
      <c r="E1668" s="744" t="s">
        <v>60</v>
      </c>
      <c r="F1668" t="s">
        <v>376</v>
      </c>
      <c r="G1668" t="s">
        <v>321</v>
      </c>
      <c r="I1668" t="s">
        <v>290</v>
      </c>
    </row>
    <row r="1669" spans="2:9">
      <c r="B1669">
        <v>120701179</v>
      </c>
      <c r="C1669" t="str">
        <f t="shared" si="66"/>
        <v>NCA - Piutang Lain-Lain Pihak Berelasi - PT DMMX Dektos Inti (DDI)</v>
      </c>
      <c r="E1669" s="744" t="s">
        <v>60</v>
      </c>
      <c r="F1669" t="s">
        <v>376</v>
      </c>
      <c r="G1669" t="s">
        <v>321</v>
      </c>
      <c r="I1669" t="s">
        <v>291</v>
      </c>
    </row>
    <row r="1670" spans="2:9">
      <c r="B1670">
        <v>120701180</v>
      </c>
      <c r="C1670" t="str">
        <f t="shared" si="66"/>
        <v>NCA - Piutang Lain-Lain Pihak Berelasi - PT Nugen Farma Medika (NFM)</v>
      </c>
      <c r="E1670" s="744" t="s">
        <v>60</v>
      </c>
      <c r="F1670" t="s">
        <v>376</v>
      </c>
      <c r="G1670" t="s">
        <v>321</v>
      </c>
      <c r="I1670" t="s">
        <v>292</v>
      </c>
    </row>
    <row r="1671" spans="2:9">
      <c r="B1671">
        <v>120701181</v>
      </c>
      <c r="C1671" t="str">
        <f t="shared" si="66"/>
        <v>NCA - Piutang Lain-Lain Pihak Berelasi - PT Sicepat Aset Digital (SAD)</v>
      </c>
      <c r="E1671" s="744" t="s">
        <v>60</v>
      </c>
      <c r="F1671" t="s">
        <v>376</v>
      </c>
      <c r="G1671" t="s">
        <v>321</v>
      </c>
      <c r="I1671" t="s">
        <v>293</v>
      </c>
    </row>
    <row r="1672" spans="2:9">
      <c r="B1672">
        <v>120701182</v>
      </c>
      <c r="C1672" t="str">
        <f t="shared" si="66"/>
        <v>NCA - Piutang Lain-Lain Pihak Berelasi - PT Royal Investama Sejahtera (RIS)</v>
      </c>
      <c r="E1672" s="744" t="s">
        <v>60</v>
      </c>
      <c r="F1672" t="s">
        <v>376</v>
      </c>
      <c r="G1672" t="s">
        <v>321</v>
      </c>
      <c r="I1672" t="s">
        <v>294</v>
      </c>
    </row>
    <row r="1673" spans="2:9">
      <c r="B1673">
        <v>120701183</v>
      </c>
      <c r="C1673" t="str">
        <f t="shared" si="66"/>
        <v>NCA - Piutang Lain-Lain Pihak Berelasi - PT Yudha Harapan Mulia (YHM)</v>
      </c>
      <c r="E1673" s="744" t="s">
        <v>60</v>
      </c>
      <c r="F1673" t="s">
        <v>376</v>
      </c>
      <c r="G1673" t="s">
        <v>321</v>
      </c>
      <c r="I1673" t="s">
        <v>295</v>
      </c>
    </row>
    <row r="1674" spans="2:9">
      <c r="B1674">
        <v>120701184</v>
      </c>
      <c r="C1674" t="str">
        <f t="shared" si="66"/>
        <v>NCA - Piutang Lain-Lain Pihak Berelasi - PT DMMX Distribusi Pentabuana (DDP)</v>
      </c>
      <c r="E1674" s="744" t="s">
        <v>60</v>
      </c>
      <c r="F1674" t="s">
        <v>376</v>
      </c>
      <c r="G1674" t="s">
        <v>321</v>
      </c>
      <c r="I1674" t="s">
        <v>296</v>
      </c>
    </row>
    <row r="1675" spans="2:9">
      <c r="B1675">
        <v>120701185</v>
      </c>
      <c r="C1675" t="str">
        <f t="shared" si="66"/>
        <v>NCA - Piutang Lain-Lain Pihak Berelasi - PT Dezer Ruang Bicara (DRB)</v>
      </c>
      <c r="E1675" s="744" t="s">
        <v>60</v>
      </c>
      <c r="F1675" t="s">
        <v>376</v>
      </c>
      <c r="G1675" t="s">
        <v>321</v>
      </c>
      <c r="I1675" t="s">
        <v>297</v>
      </c>
    </row>
    <row r="1676" spans="2:9">
      <c r="B1676">
        <v>120701186</v>
      </c>
      <c r="C1676" t="str">
        <f t="shared" si="66"/>
        <v>NCA - Piutang Lain-Lain Pihak Berelasi - PT Dektos Digital Corbuzier (DDC)</v>
      </c>
      <c r="E1676" s="744" t="s">
        <v>60</v>
      </c>
      <c r="F1676" t="s">
        <v>376</v>
      </c>
      <c r="G1676" t="s">
        <v>321</v>
      </c>
      <c r="I1676" t="s">
        <v>298</v>
      </c>
    </row>
    <row r="1677" spans="2:9">
      <c r="B1677">
        <v>120701187</v>
      </c>
      <c r="C1677" t="str">
        <f t="shared" si="66"/>
        <v>NCA - Piutang Lain-Lain Pihak Berelasi - PT BLDX Komik Nusantara (BKN)</v>
      </c>
      <c r="E1677" s="744" t="s">
        <v>60</v>
      </c>
      <c r="F1677" t="s">
        <v>376</v>
      </c>
      <c r="G1677" t="s">
        <v>321</v>
      </c>
      <c r="I1677" t="s">
        <v>299</v>
      </c>
    </row>
    <row r="1678" spans="2:9">
      <c r="B1678">
        <v>120701188</v>
      </c>
      <c r="C1678" t="str">
        <f t="shared" si="66"/>
        <v>NCA - Piutang Lain-Lain Pihak Berelasi - PT Damcorp Digital Media (DDM)</v>
      </c>
      <c r="E1678" s="744" t="s">
        <v>60</v>
      </c>
      <c r="F1678" t="s">
        <v>376</v>
      </c>
      <c r="G1678" t="s">
        <v>321</v>
      </c>
      <c r="I1678" t="s">
        <v>300</v>
      </c>
    </row>
    <row r="1679" spans="2:9">
      <c r="B1679">
        <v>120701189</v>
      </c>
      <c r="C1679" t="str">
        <f t="shared" si="66"/>
        <v>NCA - Piutang Lain-Lain Pihak Berelasi - PT NFT Digital Indonesia (NDI)</v>
      </c>
      <c r="E1679" s="744" t="s">
        <v>60</v>
      </c>
      <c r="F1679" t="s">
        <v>376</v>
      </c>
      <c r="G1679" t="s">
        <v>321</v>
      </c>
      <c r="I1679" t="s">
        <v>301</v>
      </c>
    </row>
    <row r="1680" spans="2:9">
      <c r="B1680">
        <v>120701190</v>
      </c>
      <c r="C1680" t="str">
        <f t="shared" si="66"/>
        <v>NCA - Piutang Lain-Lain Pihak Berelasi - PT Meta Verse Indonesia (MVI)</v>
      </c>
      <c r="E1680" s="744" t="s">
        <v>60</v>
      </c>
      <c r="F1680" t="s">
        <v>376</v>
      </c>
      <c r="G1680" t="s">
        <v>321</v>
      </c>
      <c r="I1680" t="s">
        <v>302</v>
      </c>
    </row>
    <row r="1681" spans="2:9">
      <c r="B1681">
        <v>120701191</v>
      </c>
      <c r="C1681" t="str">
        <f t="shared" si="66"/>
        <v>NCA - Piutang Lain-Lain Pihak Berelasi - PT META PRAVIA DIGITAL (MPD)</v>
      </c>
      <c r="E1681" s="744" t="s">
        <v>60</v>
      </c>
      <c r="F1681" t="s">
        <v>376</v>
      </c>
      <c r="G1681" t="s">
        <v>321</v>
      </c>
      <c r="I1681" t="s">
        <v>303</v>
      </c>
    </row>
    <row r="1682" spans="2:9">
      <c r="B1682">
        <v>120701192</v>
      </c>
      <c r="C1682" t="str">
        <f t="shared" si="66"/>
        <v>NCA - Piutang Lain-Lain Pihak Berelasi - PT DMMX Sentral Imaji</v>
      </c>
      <c r="E1682" s="744" t="s">
        <v>60</v>
      </c>
      <c r="F1682" t="s">
        <v>376</v>
      </c>
      <c r="G1682" t="s">
        <v>321</v>
      </c>
      <c r="I1682" t="s">
        <v>304</v>
      </c>
    </row>
    <row r="1683" spans="2:9">
      <c r="B1683">
        <v>120701193</v>
      </c>
      <c r="C1683" t="str">
        <f t="shared" ref="C1683:C1689" si="67">CONCATENATE(F1683,E1683,G1683,E1683,I1683)</f>
        <v>NCA - Piutang Lain-Lain Pihak Berelasi - PT Cinta Sang Juara</v>
      </c>
      <c r="E1683" s="744" t="s">
        <v>60</v>
      </c>
      <c r="F1683" t="s">
        <v>376</v>
      </c>
      <c r="G1683" t="s">
        <v>321</v>
      </c>
      <c r="I1683" t="s">
        <v>305</v>
      </c>
    </row>
    <row r="1684" spans="2:9">
      <c r="B1684">
        <v>120701194</v>
      </c>
      <c r="C1684" t="str">
        <f t="shared" si="67"/>
        <v>NCA - Piutang Lain-Lain Pihak Berelasi - PT Kosmos Karisma Karunia (KKK)</v>
      </c>
      <c r="E1684" s="744" t="s">
        <v>60</v>
      </c>
      <c r="F1684" t="s">
        <v>376</v>
      </c>
      <c r="G1684" t="s">
        <v>321</v>
      </c>
      <c r="I1684" t="s">
        <v>306</v>
      </c>
    </row>
    <row r="1685" spans="2:9">
      <c r="B1685">
        <v>120701195</v>
      </c>
      <c r="C1685" t="str">
        <f t="shared" si="67"/>
        <v>NCA - Piutang Lain-Lain Pihak Berelasi - PT Sinergi Digital Teknologi (Lenna)</v>
      </c>
      <c r="E1685" s="744" t="s">
        <v>60</v>
      </c>
      <c r="F1685" t="s">
        <v>376</v>
      </c>
      <c r="G1685" t="s">
        <v>321</v>
      </c>
      <c r="I1685" t="s">
        <v>307</v>
      </c>
    </row>
    <row r="1686" spans="2:9">
      <c r="B1686">
        <v>120701196</v>
      </c>
      <c r="C1686" t="str">
        <f t="shared" si="67"/>
        <v>NCA - Piutang Lain-Lain Pihak Berelasi - PT Kairos Ekspres Internasional (KEI)</v>
      </c>
      <c r="E1686" s="744" t="s">
        <v>60</v>
      </c>
      <c r="F1686" t="s">
        <v>376</v>
      </c>
      <c r="G1686" t="s">
        <v>321</v>
      </c>
      <c r="I1686" t="s">
        <v>308</v>
      </c>
    </row>
    <row r="1687" spans="2:9">
      <c r="B1687">
        <v>120701197</v>
      </c>
      <c r="C1687" t="str">
        <f t="shared" si="67"/>
        <v>NCA - Piutang Lain-Lain Pihak Berelasi - PT Dua Empat Print (DEP)</v>
      </c>
      <c r="E1687" s="744" t="s">
        <v>60</v>
      </c>
      <c r="F1687" t="s">
        <v>376</v>
      </c>
      <c r="G1687" t="s">
        <v>321</v>
      </c>
      <c r="I1687" t="s">
        <v>309</v>
      </c>
    </row>
    <row r="1688" spans="2:9">
      <c r="B1688">
        <v>120701198</v>
      </c>
      <c r="C1688" t="str">
        <f t="shared" si="67"/>
        <v>NCA - Piutang Lain-Lain Pihak Berelasi - PT V2 Indonesia (V2)</v>
      </c>
      <c r="E1688" s="744" t="s">
        <v>60</v>
      </c>
      <c r="F1688" t="s">
        <v>376</v>
      </c>
      <c r="G1688" t="s">
        <v>321</v>
      </c>
      <c r="I1688" t="s">
        <v>310</v>
      </c>
    </row>
    <row r="1689" spans="2:9">
      <c r="B1689">
        <v>120701199</v>
      </c>
      <c r="C1689" t="str">
        <f t="shared" si="67"/>
        <v>NCA - Piutang Lain-Lain Pihak Berelasi - PT Makarios Bensu Kopi (MBK)</v>
      </c>
      <c r="E1689" s="744" t="s">
        <v>60</v>
      </c>
      <c r="F1689" t="s">
        <v>376</v>
      </c>
      <c r="G1689" t="s">
        <v>321</v>
      </c>
      <c r="I1689" t="s">
        <v>311</v>
      </c>
    </row>
    <row r="1690" spans="2:9">
      <c r="B1690">
        <v>120701200</v>
      </c>
      <c r="C1690" t="str">
        <f t="shared" ref="C1690:C1695" si="68">CONCATENATE(F1690,E1690,G1690,E1690,I1690)</f>
        <v>NCA - Piutang Lain-Lain Pihak Berelasi - PT Mahaka Media Tbk (ABBA)</v>
      </c>
      <c r="E1690" s="744" t="s">
        <v>60</v>
      </c>
      <c r="F1690" t="s">
        <v>376</v>
      </c>
      <c r="G1690" t="s">
        <v>321</v>
      </c>
      <c r="I1690" t="s">
        <v>312</v>
      </c>
    </row>
    <row r="1691" spans="2:9">
      <c r="B1691">
        <v>120701201</v>
      </c>
      <c r="C1691" t="str">
        <f t="shared" si="68"/>
        <v>NCA - Piutang Lain-Lain Pihak Berelasi - PT Sinergi Teknologi Mandiri (STM)</v>
      </c>
      <c r="E1691" s="744" t="s">
        <v>60</v>
      </c>
      <c r="F1691" t="s">
        <v>376</v>
      </c>
      <c r="G1691" t="s">
        <v>321</v>
      </c>
      <c r="I1691" t="s">
        <v>313</v>
      </c>
    </row>
    <row r="1692" spans="2:9">
      <c r="B1692">
        <v>120701202</v>
      </c>
      <c r="C1692" t="str">
        <f t="shared" si="68"/>
        <v>NCA - Piutang Lain-Lain Pihak Berelasi - PT Jaya Distribusi Ritel (JDR)</v>
      </c>
      <c r="E1692" s="744" t="s">
        <v>60</v>
      </c>
      <c r="F1692" t="s">
        <v>376</v>
      </c>
      <c r="G1692" t="s">
        <v>321</v>
      </c>
      <c r="I1692" t="s">
        <v>314</v>
      </c>
    </row>
    <row r="1693" spans="2:9">
      <c r="B1693">
        <v>120701203</v>
      </c>
      <c r="C1693" t="str">
        <f t="shared" si="68"/>
        <v>NCA - Piutang Lain-Lain Pihak Berelasi - Martin Suharlie</v>
      </c>
      <c r="E1693" s="744" t="s">
        <v>60</v>
      </c>
      <c r="F1693" t="s">
        <v>376</v>
      </c>
      <c r="G1693" t="s">
        <v>321</v>
      </c>
      <c r="I1693" t="s">
        <v>315</v>
      </c>
    </row>
    <row r="1694" spans="2:9">
      <c r="B1694">
        <v>120701204</v>
      </c>
      <c r="C1694" t="str">
        <f t="shared" si="68"/>
        <v>NCA - Piutang Lain-Lain Pihak Berelasi - Suryandy Jahja</v>
      </c>
      <c r="E1694" s="744" t="s">
        <v>60</v>
      </c>
      <c r="F1694" t="s">
        <v>376</v>
      </c>
      <c r="G1694" t="s">
        <v>321</v>
      </c>
      <c r="I1694" t="s">
        <v>316</v>
      </c>
    </row>
    <row r="1695" spans="2:9">
      <c r="B1695">
        <v>120701205</v>
      </c>
      <c r="C1695" t="str">
        <f t="shared" si="68"/>
        <v>NCA - Piutang Lain-Lain Pihak Berelasi - Berelasi lainnya</v>
      </c>
      <c r="E1695" s="744" t="s">
        <v>60</v>
      </c>
      <c r="F1695" t="s">
        <v>376</v>
      </c>
      <c r="G1695" t="s">
        <v>321</v>
      </c>
      <c r="I1695" t="s">
        <v>317</v>
      </c>
    </row>
    <row r="1696" spans="5:5">
      <c r="E1696" s="744" t="s">
        <v>60</v>
      </c>
    </row>
    <row r="1697" spans="2:9">
      <c r="B1697">
        <v>120801001</v>
      </c>
      <c r="C1697" t="str">
        <f t="shared" ref="C1697:C1760" si="69">CONCATENATE(F1697,E1697,G1697,E1697,I1697)</f>
        <v>NCA - Piutang Pihak Berelasi - PT 1 Inti Dot Com</v>
      </c>
      <c r="E1697" s="744" t="s">
        <v>60</v>
      </c>
      <c r="F1697" t="s">
        <v>376</v>
      </c>
      <c r="G1697" t="s">
        <v>373</v>
      </c>
      <c r="I1697" t="s">
        <v>113</v>
      </c>
    </row>
    <row r="1698" spans="2:9">
      <c r="B1698">
        <v>120801002</v>
      </c>
      <c r="C1698" t="str">
        <f t="shared" si="69"/>
        <v>NCA - Piutang Pihak Berelasi - PT Abdi Anugerah Persada (AAP)</v>
      </c>
      <c r="E1698" s="744" t="s">
        <v>60</v>
      </c>
      <c r="F1698" t="s">
        <v>376</v>
      </c>
      <c r="G1698" t="s">
        <v>373</v>
      </c>
      <c r="I1698" t="s">
        <v>114</v>
      </c>
    </row>
    <row r="1699" spans="2:9">
      <c r="B1699">
        <v>120801003</v>
      </c>
      <c r="C1699" t="str">
        <f t="shared" si="69"/>
        <v>NCA - Piutang Pihak Berelasi - PT Agapindo Inti Raya</v>
      </c>
      <c r="E1699" s="744" t="s">
        <v>60</v>
      </c>
      <c r="F1699" t="s">
        <v>376</v>
      </c>
      <c r="G1699" t="s">
        <v>373</v>
      </c>
      <c r="I1699" t="s">
        <v>115</v>
      </c>
    </row>
    <row r="1700" spans="2:9">
      <c r="B1700">
        <v>120801004</v>
      </c>
      <c r="C1700" t="str">
        <f t="shared" si="69"/>
        <v>NCA - Piutang Pihak Berelasi - PT Agapindo Kasih Abadi (AKA)</v>
      </c>
      <c r="E1700" s="744" t="s">
        <v>60</v>
      </c>
      <c r="F1700" t="s">
        <v>376</v>
      </c>
      <c r="G1700" t="s">
        <v>373</v>
      </c>
      <c r="I1700" t="s">
        <v>116</v>
      </c>
    </row>
    <row r="1701" spans="2:9">
      <c r="B1701">
        <v>120801005</v>
      </c>
      <c r="C1701" t="str">
        <f t="shared" si="69"/>
        <v>NCA - Piutang Pihak Berelasi - PT Alfa Omega Digital (AOD-1)</v>
      </c>
      <c r="E1701" s="744" t="s">
        <v>60</v>
      </c>
      <c r="F1701" t="s">
        <v>376</v>
      </c>
      <c r="G1701" t="s">
        <v>373</v>
      </c>
      <c r="I1701" t="s">
        <v>117</v>
      </c>
    </row>
    <row r="1702" spans="2:9">
      <c r="B1702">
        <v>120801006</v>
      </c>
      <c r="C1702" t="str">
        <f t="shared" si="69"/>
        <v>NCA - Piutang Pihak Berelasi - PT Alfa Omega Digitalindo (AOD-2)</v>
      </c>
      <c r="E1702" s="744" t="s">
        <v>60</v>
      </c>
      <c r="F1702" t="s">
        <v>376</v>
      </c>
      <c r="G1702" t="s">
        <v>373</v>
      </c>
      <c r="I1702" t="s">
        <v>118</v>
      </c>
    </row>
    <row r="1703" spans="2:9">
      <c r="B1703">
        <v>120801007</v>
      </c>
      <c r="C1703" t="str">
        <f t="shared" si="69"/>
        <v>NCA - Piutang Pihak Berelasi - PT Alphanovation Digital Teknindo (Pawoon)</v>
      </c>
      <c r="E1703" s="744" t="s">
        <v>60</v>
      </c>
      <c r="F1703" t="s">
        <v>376</v>
      </c>
      <c r="G1703" t="s">
        <v>373</v>
      </c>
      <c r="I1703" t="s">
        <v>119</v>
      </c>
    </row>
    <row r="1704" spans="2:9">
      <c r="B1704">
        <v>120801008</v>
      </c>
      <c r="C1704" t="str">
        <f t="shared" si="69"/>
        <v>NCA - Piutang Pihak Berelasi - PT Antares Global Teknologi (AGT)</v>
      </c>
      <c r="E1704" s="744" t="s">
        <v>60</v>
      </c>
      <c r="F1704" t="s">
        <v>376</v>
      </c>
      <c r="G1704" t="s">
        <v>373</v>
      </c>
      <c r="I1704" t="s">
        <v>120</v>
      </c>
    </row>
    <row r="1705" spans="2:9">
      <c r="B1705">
        <v>120801009</v>
      </c>
      <c r="C1705" t="str">
        <f t="shared" si="69"/>
        <v>NCA - Piutang Pihak Berelasi - PT Anugerah Inti Karisma (AIK)</v>
      </c>
      <c r="E1705" s="744" t="s">
        <v>60</v>
      </c>
      <c r="F1705" t="s">
        <v>376</v>
      </c>
      <c r="G1705" t="s">
        <v>373</v>
      </c>
      <c r="I1705" t="s">
        <v>121</v>
      </c>
    </row>
    <row r="1706" spans="2:9">
      <c r="B1706">
        <v>120801010</v>
      </c>
      <c r="C1706" t="str">
        <f t="shared" si="69"/>
        <v>NCA - Piutang Pihak Berelasi - PT Soteria Wicaksana Investama (SWI)</v>
      </c>
      <c r="E1706" s="744" t="s">
        <v>60</v>
      </c>
      <c r="F1706" t="s">
        <v>376</v>
      </c>
      <c r="G1706" t="s">
        <v>373</v>
      </c>
      <c r="I1706" t="s">
        <v>122</v>
      </c>
    </row>
    <row r="1707" spans="2:9">
      <c r="B1707">
        <v>120801011</v>
      </c>
      <c r="C1707" t="str">
        <f t="shared" si="69"/>
        <v>NCA - Piutang Pihak Berelasi - PT Anugerah Kopi Digital (AKD)</v>
      </c>
      <c r="E1707" s="744" t="s">
        <v>60</v>
      </c>
      <c r="F1707" t="s">
        <v>376</v>
      </c>
      <c r="G1707" t="s">
        <v>373</v>
      </c>
      <c r="I1707" t="s">
        <v>123</v>
      </c>
    </row>
    <row r="1708" spans="2:9">
      <c r="B1708">
        <v>120801012</v>
      </c>
      <c r="C1708" t="str">
        <f t="shared" si="69"/>
        <v>NCA - Piutang Pihak Berelasi - PT Anugerah Serta Sentosa (ASS1)</v>
      </c>
      <c r="E1708" s="744" t="s">
        <v>60</v>
      </c>
      <c r="F1708" t="s">
        <v>376</v>
      </c>
      <c r="G1708" t="s">
        <v>373</v>
      </c>
      <c r="I1708" t="s">
        <v>124</v>
      </c>
    </row>
    <row r="1709" spans="2:9">
      <c r="B1709">
        <v>120801013</v>
      </c>
      <c r="C1709" t="str">
        <f t="shared" si="69"/>
        <v>NCA - Piutang Pihak Berelasi - PT Anugerah Teknologi Mandiri (ATM)</v>
      </c>
      <c r="E1709" s="744" t="s">
        <v>60</v>
      </c>
      <c r="F1709" t="s">
        <v>376</v>
      </c>
      <c r="G1709" t="s">
        <v>373</v>
      </c>
      <c r="I1709" t="s">
        <v>125</v>
      </c>
    </row>
    <row r="1710" spans="2:9">
      <c r="B1710">
        <v>120801014</v>
      </c>
      <c r="C1710" t="str">
        <f t="shared" si="69"/>
        <v>NCA - Piutang Pihak Berelasi - PT Anugerah Wicaksana Digital (AWD)</v>
      </c>
      <c r="E1710" s="744" t="s">
        <v>60</v>
      </c>
      <c r="F1710" t="s">
        <v>376</v>
      </c>
      <c r="G1710" t="s">
        <v>373</v>
      </c>
      <c r="I1710" t="s">
        <v>126</v>
      </c>
    </row>
    <row r="1711" spans="2:9">
      <c r="B1711">
        <v>120801015</v>
      </c>
      <c r="C1711" t="str">
        <f t="shared" si="69"/>
        <v>NCA - Piutang Pihak Berelasi - PT Argo Pandu Digital (APD)</v>
      </c>
      <c r="E1711" s="744" t="s">
        <v>60</v>
      </c>
      <c r="F1711" t="s">
        <v>376</v>
      </c>
      <c r="G1711" t="s">
        <v>373</v>
      </c>
      <c r="I1711" t="s">
        <v>127</v>
      </c>
    </row>
    <row r="1712" spans="2:9">
      <c r="B1712">
        <v>120801016</v>
      </c>
      <c r="C1712" t="str">
        <f t="shared" si="69"/>
        <v>NCA - Piutang Pihak Berelasi - PT Berkah Karunia Kreasi (BKK)</v>
      </c>
      <c r="E1712" s="744" t="s">
        <v>60</v>
      </c>
      <c r="F1712" t="s">
        <v>376</v>
      </c>
      <c r="G1712" t="s">
        <v>373</v>
      </c>
      <c r="I1712" t="s">
        <v>128</v>
      </c>
    </row>
    <row r="1713" spans="2:9">
      <c r="B1713">
        <v>120801017</v>
      </c>
      <c r="C1713" t="str">
        <f t="shared" si="69"/>
        <v>NCA - Piutang Pihak Berelasi - PT Berkah Omega Sukses (BOS)</v>
      </c>
      <c r="E1713" s="744" t="s">
        <v>60</v>
      </c>
      <c r="F1713" t="s">
        <v>376</v>
      </c>
      <c r="G1713" t="s">
        <v>373</v>
      </c>
      <c r="I1713" t="s">
        <v>129</v>
      </c>
    </row>
    <row r="1714" spans="2:9">
      <c r="B1714">
        <v>120801018</v>
      </c>
      <c r="C1714" t="str">
        <f t="shared" si="69"/>
        <v>NCA - Piutang Pihak Berelasi - PT Berkah Otentik Sejahtera (BOS)</v>
      </c>
      <c r="E1714" s="744" t="s">
        <v>60</v>
      </c>
      <c r="F1714" t="s">
        <v>376</v>
      </c>
      <c r="G1714" t="s">
        <v>373</v>
      </c>
      <c r="I1714" t="s">
        <v>130</v>
      </c>
    </row>
    <row r="1715" spans="2:9">
      <c r="B1715">
        <v>120801019</v>
      </c>
      <c r="C1715" t="str">
        <f t="shared" si="69"/>
        <v>NCA - Piutang Pihak Berelasi - PT Berkah Teknologi Selaras (BTS)</v>
      </c>
      <c r="E1715" s="744" t="s">
        <v>60</v>
      </c>
      <c r="F1715" t="s">
        <v>376</v>
      </c>
      <c r="G1715" t="s">
        <v>373</v>
      </c>
      <c r="I1715" t="s">
        <v>131</v>
      </c>
    </row>
    <row r="1716" spans="2:9">
      <c r="B1716">
        <v>120801020</v>
      </c>
      <c r="C1716" t="str">
        <f t="shared" si="69"/>
        <v>NCA - Piutang Pihak Berelasi - PT Berkah Teknologi Semesta (BTS)</v>
      </c>
      <c r="E1716" s="744" t="s">
        <v>60</v>
      </c>
      <c r="F1716" t="s">
        <v>376</v>
      </c>
      <c r="G1716" t="s">
        <v>373</v>
      </c>
      <c r="I1716" t="s">
        <v>132</v>
      </c>
    </row>
    <row r="1717" spans="2:9">
      <c r="B1717">
        <v>120801021</v>
      </c>
      <c r="C1717" t="str">
        <f t="shared" si="69"/>
        <v>NCA - Piutang Pihak Berelasi - PT Berkah Trijaya Indonesia (BTI)</v>
      </c>
      <c r="E1717" s="744" t="s">
        <v>60</v>
      </c>
      <c r="F1717" t="s">
        <v>376</v>
      </c>
      <c r="G1717" t="s">
        <v>373</v>
      </c>
      <c r="I1717" t="s">
        <v>133</v>
      </c>
    </row>
    <row r="1718" spans="2:9">
      <c r="B1718">
        <v>120801022</v>
      </c>
      <c r="C1718" t="str">
        <f t="shared" si="69"/>
        <v>NCA - Piutang Pihak Berelasi - PT Bersama Omega Sejahtera (BOS)</v>
      </c>
      <c r="E1718" s="744" t="s">
        <v>60</v>
      </c>
      <c r="F1718" t="s">
        <v>376</v>
      </c>
      <c r="G1718" t="s">
        <v>373</v>
      </c>
      <c r="I1718" t="s">
        <v>134</v>
      </c>
    </row>
    <row r="1719" spans="2:9">
      <c r="B1719">
        <v>120801023</v>
      </c>
      <c r="C1719" t="str">
        <f t="shared" si="69"/>
        <v>NCA - Piutang Pihak Berelasi - PT Bilik Sinergi Indonesia (BSI)</v>
      </c>
      <c r="E1719" s="744" t="s">
        <v>60</v>
      </c>
      <c r="F1719" t="s">
        <v>376</v>
      </c>
      <c r="G1719" t="s">
        <v>373</v>
      </c>
      <c r="I1719" t="s">
        <v>135</v>
      </c>
    </row>
    <row r="1720" spans="2:9">
      <c r="B1720">
        <v>120801024</v>
      </c>
      <c r="C1720" t="str">
        <f t="shared" si="69"/>
        <v>NCA - Piutang Pihak Berelasi - PT Buana Agya Cipta (BAC)</v>
      </c>
      <c r="E1720" s="744" t="s">
        <v>60</v>
      </c>
      <c r="F1720" t="s">
        <v>376</v>
      </c>
      <c r="G1720" t="s">
        <v>373</v>
      </c>
      <c r="I1720" t="s">
        <v>136</v>
      </c>
    </row>
    <row r="1721" spans="2:9">
      <c r="B1721">
        <v>120801025</v>
      </c>
      <c r="C1721" t="str">
        <f t="shared" si="69"/>
        <v>NCA - Piutang Pihak Berelasi - PT Cakra Ultima Sejahtera (CUS)</v>
      </c>
      <c r="E1721" s="744" t="s">
        <v>60</v>
      </c>
      <c r="F1721" t="s">
        <v>376</v>
      </c>
      <c r="G1721" t="s">
        <v>373</v>
      </c>
      <c r="I1721" t="s">
        <v>137</v>
      </c>
    </row>
    <row r="1722" spans="2:9">
      <c r="B1722">
        <v>120801026</v>
      </c>
      <c r="C1722" t="str">
        <f t="shared" si="69"/>
        <v>NCA - Piutang Pihak Berelasi - PT Chat Bot Nusantara (CBN)</v>
      </c>
      <c r="E1722" s="744" t="s">
        <v>60</v>
      </c>
      <c r="F1722" t="s">
        <v>376</v>
      </c>
      <c r="G1722" t="s">
        <v>373</v>
      </c>
      <c r="I1722" t="s">
        <v>138</v>
      </c>
    </row>
    <row r="1723" spans="2:9">
      <c r="B1723">
        <v>120801027</v>
      </c>
      <c r="C1723" t="str">
        <f t="shared" si="69"/>
        <v>NCA - Piutang Pihak Berelasi - PT Cyrus Solusi Indonesia (CSI)</v>
      </c>
      <c r="E1723" s="744" t="s">
        <v>60</v>
      </c>
      <c r="F1723" t="s">
        <v>376</v>
      </c>
      <c r="G1723" t="s">
        <v>373</v>
      </c>
      <c r="I1723" t="s">
        <v>139</v>
      </c>
    </row>
    <row r="1724" spans="2:9">
      <c r="B1724">
        <v>120801028</v>
      </c>
      <c r="C1724" t="str">
        <f t="shared" si="69"/>
        <v>NCA - Piutang Pihak Berelasi - PT Dam Korporindo Digital (DKD)</v>
      </c>
      <c r="E1724" s="744" t="s">
        <v>60</v>
      </c>
      <c r="F1724" t="s">
        <v>376</v>
      </c>
      <c r="G1724" t="s">
        <v>373</v>
      </c>
      <c r="I1724" t="s">
        <v>140</v>
      </c>
    </row>
    <row r="1725" spans="2:9">
      <c r="B1725">
        <v>120801029</v>
      </c>
      <c r="C1725" t="str">
        <f t="shared" si="69"/>
        <v>NCA - Piutang Pihak Berelasi - PT Dapur Kita Indonesia (DKI)</v>
      </c>
      <c r="E1725" s="744" t="s">
        <v>60</v>
      </c>
      <c r="F1725" t="s">
        <v>376</v>
      </c>
      <c r="G1725" t="s">
        <v>373</v>
      </c>
      <c r="I1725" t="s">
        <v>141</v>
      </c>
    </row>
    <row r="1726" spans="2:9">
      <c r="B1726">
        <v>120801030</v>
      </c>
      <c r="C1726" t="str">
        <f t="shared" si="69"/>
        <v>NCA - Piutang Pihak Berelasi - PT Dapur Kloud Digital (DKD)</v>
      </c>
      <c r="E1726" s="744" t="s">
        <v>60</v>
      </c>
      <c r="F1726" t="s">
        <v>376</v>
      </c>
      <c r="G1726" t="s">
        <v>373</v>
      </c>
      <c r="I1726" t="s">
        <v>142</v>
      </c>
    </row>
    <row r="1727" spans="2:9">
      <c r="B1727">
        <v>120801031</v>
      </c>
      <c r="C1727" t="str">
        <f t="shared" si="69"/>
        <v>NCA - Piutang Pihak Berelasi - PT Dekodr Solusi Digital Indonesia (DSDI)</v>
      </c>
      <c r="E1727" s="744" t="s">
        <v>60</v>
      </c>
      <c r="F1727" t="s">
        <v>376</v>
      </c>
      <c r="G1727" t="s">
        <v>373</v>
      </c>
      <c r="I1727" t="s">
        <v>143</v>
      </c>
    </row>
    <row r="1728" spans="2:9">
      <c r="B1728">
        <v>120801032</v>
      </c>
      <c r="C1728" t="str">
        <f t="shared" si="69"/>
        <v>NCA - Piutang Pihak Berelasi - PT Digital Berkah Indonesia (DBI)</v>
      </c>
      <c r="E1728" s="744" t="s">
        <v>60</v>
      </c>
      <c r="F1728" t="s">
        <v>376</v>
      </c>
      <c r="G1728" t="s">
        <v>373</v>
      </c>
      <c r="I1728" t="s">
        <v>144</v>
      </c>
    </row>
    <row r="1729" spans="2:9">
      <c r="B1729">
        <v>120801033</v>
      </c>
      <c r="C1729" t="str">
        <f t="shared" si="69"/>
        <v>NCA - Piutang Pihak Berelasi - PT Digital Consumer Engagement (DCE)</v>
      </c>
      <c r="E1729" s="744" t="s">
        <v>60</v>
      </c>
      <c r="F1729" t="s">
        <v>376</v>
      </c>
      <c r="G1729" t="s">
        <v>373</v>
      </c>
      <c r="I1729" t="s">
        <v>145</v>
      </c>
    </row>
    <row r="1730" spans="2:9">
      <c r="B1730">
        <v>120801034</v>
      </c>
      <c r="C1730" t="str">
        <f t="shared" si="69"/>
        <v>NCA - Piutang Pihak Berelasi - PT Digital Maksima Karisma (DMK)</v>
      </c>
      <c r="E1730" s="744" t="s">
        <v>60</v>
      </c>
      <c r="F1730" t="s">
        <v>376</v>
      </c>
      <c r="G1730" t="s">
        <v>373</v>
      </c>
      <c r="I1730" t="s">
        <v>146</v>
      </c>
    </row>
    <row r="1731" spans="2:9">
      <c r="B1731">
        <v>120801035</v>
      </c>
      <c r="C1731" t="str">
        <f t="shared" si="69"/>
        <v>NCA - Piutang Pihak Berelasi - PT Digital Maxima Indonesia (DMI)</v>
      </c>
      <c r="E1731" s="744" t="s">
        <v>60</v>
      </c>
      <c r="F1731" t="s">
        <v>376</v>
      </c>
      <c r="G1731" t="s">
        <v>373</v>
      </c>
      <c r="I1731" t="s">
        <v>147</v>
      </c>
    </row>
    <row r="1732" spans="2:9">
      <c r="B1732">
        <v>120801036</v>
      </c>
      <c r="C1732" t="str">
        <f t="shared" si="69"/>
        <v>NCA - Piutang Pihak Berelasi - PT Digital Mediatama Maxima Tbk (DMMX)</v>
      </c>
      <c r="E1732" s="744" t="s">
        <v>60</v>
      </c>
      <c r="F1732" t="s">
        <v>376</v>
      </c>
      <c r="G1732" t="s">
        <v>373</v>
      </c>
      <c r="I1732" t="s">
        <v>148</v>
      </c>
    </row>
    <row r="1733" spans="2:9">
      <c r="B1733">
        <v>120801037</v>
      </c>
      <c r="C1733" t="str">
        <f t="shared" si="69"/>
        <v>NCA - Piutang Pihak Berelasi - PT Disa Citra Digital (DCD)</v>
      </c>
      <c r="E1733" s="744" t="s">
        <v>60</v>
      </c>
      <c r="F1733" t="s">
        <v>376</v>
      </c>
      <c r="G1733" t="s">
        <v>373</v>
      </c>
      <c r="I1733" t="s">
        <v>149</v>
      </c>
    </row>
    <row r="1734" spans="2:9">
      <c r="B1734">
        <v>120801038</v>
      </c>
      <c r="C1734" t="str">
        <f t="shared" si="69"/>
        <v>NCA - Piutang Pihak Berelasi - PT Disa Citra Mandiri (DCM)</v>
      </c>
      <c r="E1734" s="744" t="s">
        <v>60</v>
      </c>
      <c r="F1734" t="s">
        <v>376</v>
      </c>
      <c r="G1734" t="s">
        <v>373</v>
      </c>
      <c r="I1734" t="s">
        <v>150</v>
      </c>
    </row>
    <row r="1735" spans="2:9">
      <c r="B1735">
        <v>120801039</v>
      </c>
      <c r="C1735" t="str">
        <f t="shared" si="69"/>
        <v>NCA - Piutang Pihak Berelasi - PT Distribusi Emitama Anugerah (DEA)</v>
      </c>
      <c r="E1735" s="744" t="s">
        <v>60</v>
      </c>
      <c r="F1735" t="s">
        <v>376</v>
      </c>
      <c r="G1735" t="s">
        <v>373</v>
      </c>
      <c r="I1735" t="s">
        <v>151</v>
      </c>
    </row>
    <row r="1736" spans="2:9">
      <c r="B1736">
        <v>120801040</v>
      </c>
      <c r="C1736" t="str">
        <f t="shared" si="69"/>
        <v>NCA - Piutang Pihak Berelasi - PT Distribusi Voucher Nusantara Tbk (DIVA)</v>
      </c>
      <c r="E1736" s="744" t="s">
        <v>60</v>
      </c>
      <c r="F1736" t="s">
        <v>376</v>
      </c>
      <c r="G1736" t="s">
        <v>373</v>
      </c>
      <c r="I1736" t="s">
        <v>152</v>
      </c>
    </row>
    <row r="1737" spans="2:9">
      <c r="B1737">
        <v>120801041</v>
      </c>
      <c r="C1737" t="str">
        <f t="shared" si="69"/>
        <v>NCA - Piutang Pihak Berelasi - PT Emirindo Dinamika Pratama (EDP)</v>
      </c>
      <c r="E1737" s="744" t="s">
        <v>60</v>
      </c>
      <c r="F1737" t="s">
        <v>376</v>
      </c>
      <c r="G1737" t="s">
        <v>373</v>
      </c>
      <c r="I1737" t="s">
        <v>153</v>
      </c>
    </row>
    <row r="1738" spans="2:9">
      <c r="B1738">
        <v>120801042</v>
      </c>
      <c r="C1738" t="str">
        <f t="shared" si="69"/>
        <v>NCA - Piutang Pihak Berelasi - PT Emitama Wahana Mandiri (EWM)</v>
      </c>
      <c r="E1738" s="744" t="s">
        <v>60</v>
      </c>
      <c r="F1738" t="s">
        <v>376</v>
      </c>
      <c r="G1738" t="s">
        <v>373</v>
      </c>
      <c r="I1738" t="s">
        <v>154</v>
      </c>
    </row>
    <row r="1739" spans="2:9">
      <c r="B1739">
        <v>120801043</v>
      </c>
      <c r="C1739" t="str">
        <f t="shared" si="69"/>
        <v>NCA - Piutang Pihak Berelasi - PT Foodia Indonesia Digital (FID)</v>
      </c>
      <c r="E1739" s="744" t="s">
        <v>60</v>
      </c>
      <c r="F1739" t="s">
        <v>376</v>
      </c>
      <c r="G1739" t="s">
        <v>373</v>
      </c>
      <c r="I1739" t="s">
        <v>155</v>
      </c>
    </row>
    <row r="1740" spans="2:9">
      <c r="B1740">
        <v>120801044</v>
      </c>
      <c r="C1740" t="str">
        <f t="shared" si="69"/>
        <v>NCA - Piutang Pihak Berelasi - PT Gowes Teknologi Indonesia (GTI1)</v>
      </c>
      <c r="E1740" s="744" t="s">
        <v>60</v>
      </c>
      <c r="F1740" t="s">
        <v>376</v>
      </c>
      <c r="G1740" t="s">
        <v>373</v>
      </c>
      <c r="I1740" t="s">
        <v>156</v>
      </c>
    </row>
    <row r="1741" spans="2:9">
      <c r="B1741">
        <v>120801045</v>
      </c>
      <c r="C1741" t="str">
        <f t="shared" si="69"/>
        <v>NCA - Piutang Pihak Berelasi - PT Gowithmi Teknologi Indonesia (GTI2)</v>
      </c>
      <c r="E1741" s="744" t="s">
        <v>60</v>
      </c>
      <c r="F1741" t="s">
        <v>376</v>
      </c>
      <c r="G1741" t="s">
        <v>373</v>
      </c>
      <c r="I1741" t="s">
        <v>157</v>
      </c>
    </row>
    <row r="1742" spans="2:9">
      <c r="B1742">
        <v>120801046</v>
      </c>
      <c r="C1742" t="str">
        <f t="shared" si="69"/>
        <v>NCA - Piutang Pihak Berelasi - PT Green Sinergy Indonesia (GSI)</v>
      </c>
      <c r="E1742" s="744" t="s">
        <v>60</v>
      </c>
      <c r="F1742" t="s">
        <v>376</v>
      </c>
      <c r="G1742" t="s">
        <v>373</v>
      </c>
      <c r="I1742" t="s">
        <v>158</v>
      </c>
    </row>
    <row r="1743" spans="2:9">
      <c r="B1743">
        <v>120801047</v>
      </c>
      <c r="C1743" t="str">
        <f t="shared" si="69"/>
        <v>NCA - Piutang Pihak Berelasi - PT Harapan Inti Selaras (HIS)</v>
      </c>
      <c r="E1743" s="744" t="s">
        <v>60</v>
      </c>
      <c r="F1743" t="s">
        <v>376</v>
      </c>
      <c r="G1743" t="s">
        <v>373</v>
      </c>
      <c r="I1743" t="s">
        <v>159</v>
      </c>
    </row>
    <row r="1744" spans="2:9">
      <c r="B1744">
        <v>120801048</v>
      </c>
      <c r="C1744" t="str">
        <f t="shared" si="69"/>
        <v>NCA - Piutang Pihak Berelasi - PT Hikmat Sukses Sejahtera (HSS)</v>
      </c>
      <c r="E1744" s="744" t="s">
        <v>60</v>
      </c>
      <c r="F1744" t="s">
        <v>376</v>
      </c>
      <c r="G1744" t="s">
        <v>373</v>
      </c>
      <c r="I1744" t="s">
        <v>160</v>
      </c>
    </row>
    <row r="1745" spans="2:9">
      <c r="B1745">
        <v>120801049</v>
      </c>
      <c r="C1745" t="str">
        <f t="shared" si="69"/>
        <v>NCA - Piutang Pihak Berelasi - PT Inova Duapuluh Duapuluh</v>
      </c>
      <c r="E1745" s="744" t="s">
        <v>60</v>
      </c>
      <c r="F1745" t="s">
        <v>376</v>
      </c>
      <c r="G1745" t="s">
        <v>373</v>
      </c>
      <c r="I1745" t="s">
        <v>161</v>
      </c>
    </row>
    <row r="1746" spans="2:9">
      <c r="B1746">
        <v>120801050</v>
      </c>
      <c r="C1746" t="str">
        <f t="shared" si="69"/>
        <v>NCA - Piutang Pihak Berelasi - PT Inspira Citra Asia (ICA)</v>
      </c>
      <c r="E1746" s="744" t="s">
        <v>60</v>
      </c>
      <c r="F1746" t="s">
        <v>376</v>
      </c>
      <c r="G1746" t="s">
        <v>373</v>
      </c>
      <c r="I1746" t="s">
        <v>162</v>
      </c>
    </row>
    <row r="1747" spans="2:9">
      <c r="B1747">
        <v>120801051</v>
      </c>
      <c r="C1747" t="str">
        <f t="shared" si="69"/>
        <v>NCA - Piutang Pihak Berelasi - PT Internet Omega Teknologi (IOT)</v>
      </c>
      <c r="E1747" s="744" t="s">
        <v>60</v>
      </c>
      <c r="F1747" t="s">
        <v>376</v>
      </c>
      <c r="G1747" t="s">
        <v>373</v>
      </c>
      <c r="I1747" t="s">
        <v>163</v>
      </c>
    </row>
    <row r="1748" spans="2:9">
      <c r="B1748">
        <v>120801052</v>
      </c>
      <c r="C1748" t="str">
        <f t="shared" si="69"/>
        <v>NCA - Piutang Pihak Berelasi - PT Jedidiah Inti Anugerah (JIA)</v>
      </c>
      <c r="E1748" s="744" t="s">
        <v>60</v>
      </c>
      <c r="F1748" t="s">
        <v>376</v>
      </c>
      <c r="G1748" t="s">
        <v>373</v>
      </c>
      <c r="I1748" t="s">
        <v>164</v>
      </c>
    </row>
    <row r="1749" spans="2:9">
      <c r="B1749">
        <v>120801053</v>
      </c>
      <c r="C1749" t="str">
        <f t="shared" si="69"/>
        <v>NCA - Piutang Pihak Berelasi - PT Jubileum Musisi Indonesia (JMI)</v>
      </c>
      <c r="E1749" s="744" t="s">
        <v>60</v>
      </c>
      <c r="F1749" t="s">
        <v>376</v>
      </c>
      <c r="G1749" t="s">
        <v>373</v>
      </c>
      <c r="I1749" t="s">
        <v>165</v>
      </c>
    </row>
    <row r="1750" spans="2:9">
      <c r="B1750">
        <v>120801054</v>
      </c>
      <c r="C1750" t="str">
        <f t="shared" si="69"/>
        <v>NCA - Piutang Pihak Berelasi - PT Jurnal Digital Indonesia (JDI)</v>
      </c>
      <c r="E1750" s="744" t="s">
        <v>60</v>
      </c>
      <c r="F1750" t="s">
        <v>376</v>
      </c>
      <c r="G1750" t="s">
        <v>373</v>
      </c>
      <c r="I1750" t="s">
        <v>166</v>
      </c>
    </row>
    <row r="1751" spans="2:9">
      <c r="B1751">
        <v>120801055</v>
      </c>
      <c r="C1751" t="str">
        <f t="shared" si="69"/>
        <v>NCA - Piutang Pihak Berelasi - PT Kasih Anugerah Kharisma (KAK)</v>
      </c>
      <c r="E1751" s="744" t="s">
        <v>60</v>
      </c>
      <c r="F1751" t="s">
        <v>376</v>
      </c>
      <c r="G1751" t="s">
        <v>373</v>
      </c>
      <c r="I1751" t="s">
        <v>167</v>
      </c>
    </row>
    <row r="1752" spans="2:9">
      <c r="B1752">
        <v>120801056</v>
      </c>
      <c r="C1752" t="str">
        <f t="shared" si="69"/>
        <v>NCA - Piutang Pihak Berelasi - PT Kavita Dana Asia (KDA)</v>
      </c>
      <c r="E1752" s="744" t="s">
        <v>60</v>
      </c>
      <c r="F1752" t="s">
        <v>376</v>
      </c>
      <c r="G1752" t="s">
        <v>373</v>
      </c>
      <c r="I1752" t="s">
        <v>168</v>
      </c>
    </row>
    <row r="1753" spans="2:9">
      <c r="B1753">
        <v>120801057</v>
      </c>
      <c r="C1753" t="str">
        <f t="shared" si="69"/>
        <v>NCA - Piutang Pihak Berelasi - PT Kejora Digital Investama (KDI)</v>
      </c>
      <c r="E1753" s="744" t="s">
        <v>60</v>
      </c>
      <c r="F1753" t="s">
        <v>376</v>
      </c>
      <c r="G1753" t="s">
        <v>373</v>
      </c>
      <c r="I1753" t="s">
        <v>169</v>
      </c>
    </row>
    <row r="1754" spans="2:9">
      <c r="B1754">
        <v>120801058</v>
      </c>
      <c r="C1754" t="str">
        <f t="shared" si="69"/>
        <v>NCA - Piutang Pihak Berelasi - PT Krenpay Digital Indonesia (KDI)</v>
      </c>
      <c r="E1754" s="744" t="s">
        <v>60</v>
      </c>
      <c r="F1754" t="s">
        <v>376</v>
      </c>
      <c r="G1754" t="s">
        <v>373</v>
      </c>
      <c r="I1754" t="s">
        <v>170</v>
      </c>
    </row>
    <row r="1755" spans="2:9">
      <c r="B1755">
        <v>120801059</v>
      </c>
      <c r="C1755" t="str">
        <f t="shared" si="69"/>
        <v>NCA - Piutang Pihak Berelasi - PT Kubox Teknologi Indonesia (KTI)</v>
      </c>
      <c r="E1755" s="744" t="s">
        <v>60</v>
      </c>
      <c r="F1755" t="s">
        <v>376</v>
      </c>
      <c r="G1755" t="s">
        <v>373</v>
      </c>
      <c r="I1755" t="s">
        <v>171</v>
      </c>
    </row>
    <row r="1756" spans="2:9">
      <c r="B1756">
        <v>120801060</v>
      </c>
      <c r="C1756" t="str">
        <f t="shared" si="69"/>
        <v>NCA - Piutang Pihak Berelasi - PT Kuwais Berkah Indonesia (KBI)</v>
      </c>
      <c r="E1756" s="744" t="s">
        <v>60</v>
      </c>
      <c r="F1756" t="s">
        <v>376</v>
      </c>
      <c r="G1756" t="s">
        <v>373</v>
      </c>
      <c r="I1756" t="s">
        <v>172</v>
      </c>
    </row>
    <row r="1757" spans="2:9">
      <c r="B1757">
        <v>120801061</v>
      </c>
      <c r="C1757" t="str">
        <f t="shared" si="69"/>
        <v>NCA - Piutang Pihak Berelasi - PT Kwartet Boga Anugerah (KBA)</v>
      </c>
      <c r="E1757" s="744" t="s">
        <v>60</v>
      </c>
      <c r="F1757" t="s">
        <v>376</v>
      </c>
      <c r="G1757" t="s">
        <v>373</v>
      </c>
      <c r="I1757" t="s">
        <v>173</v>
      </c>
    </row>
    <row r="1758" spans="2:9">
      <c r="B1758">
        <v>120801062</v>
      </c>
      <c r="C1758" t="str">
        <f t="shared" si="69"/>
        <v>NCA - Piutang Pihak Berelasi - PT Lautan Inovasi Teknologi (LIT)</v>
      </c>
      <c r="E1758" s="744" t="s">
        <v>60</v>
      </c>
      <c r="F1758" t="s">
        <v>376</v>
      </c>
      <c r="G1758" t="s">
        <v>373</v>
      </c>
      <c r="I1758" t="s">
        <v>174</v>
      </c>
    </row>
    <row r="1759" spans="2:9">
      <c r="B1759">
        <v>120801063</v>
      </c>
      <c r="C1759" t="str">
        <f t="shared" si="69"/>
        <v>NCA - Piutang Pihak Berelasi - PT Lentera Ekosistem Digital (LED)</v>
      </c>
      <c r="E1759" s="744" t="s">
        <v>60</v>
      </c>
      <c r="F1759" t="s">
        <v>376</v>
      </c>
      <c r="G1759" t="s">
        <v>373</v>
      </c>
      <c r="I1759" t="s">
        <v>175</v>
      </c>
    </row>
    <row r="1760" spans="2:9">
      <c r="B1760">
        <v>120801064</v>
      </c>
      <c r="C1760" t="str">
        <f t="shared" si="69"/>
        <v>NCA - Piutang Pihak Berelasi - PT Logitek Digital Nusantara (LDN/DTN)</v>
      </c>
      <c r="E1760" s="744" t="s">
        <v>60</v>
      </c>
      <c r="F1760" t="s">
        <v>376</v>
      </c>
      <c r="G1760" t="s">
        <v>373</v>
      </c>
      <c r="I1760" t="s">
        <v>176</v>
      </c>
    </row>
    <row r="1761" spans="2:9">
      <c r="B1761">
        <v>120801065</v>
      </c>
      <c r="C1761" t="str">
        <f t="shared" ref="C1761:C1824" si="70">CONCATENATE(F1761,E1761,G1761,E1761,I1761)</f>
        <v>NCA - Piutang Pihak Berelasi - PT M Cash Integrasi Tbk (MCAS)</v>
      </c>
      <c r="E1761" s="744" t="s">
        <v>60</v>
      </c>
      <c r="F1761" t="s">
        <v>376</v>
      </c>
      <c r="G1761" t="s">
        <v>373</v>
      </c>
      <c r="I1761" t="s">
        <v>177</v>
      </c>
    </row>
    <row r="1762" spans="2:9">
      <c r="B1762">
        <v>120801066</v>
      </c>
      <c r="C1762" t="str">
        <f t="shared" si="70"/>
        <v>NCA - Piutang Pihak Berelasi - PT Digital Maksima Karunia</v>
      </c>
      <c r="E1762" s="744" t="s">
        <v>60</v>
      </c>
      <c r="F1762" t="s">
        <v>376</v>
      </c>
      <c r="G1762" t="s">
        <v>373</v>
      </c>
      <c r="I1762" t="s">
        <v>178</v>
      </c>
    </row>
    <row r="1763" spans="2:9">
      <c r="B1763">
        <v>120801067</v>
      </c>
      <c r="C1763" t="str">
        <f t="shared" si="70"/>
        <v>NCA - Piutang Pihak Berelasi - PT M Cash Ritel Indonesia (MRI)</v>
      </c>
      <c r="E1763" s="744" t="s">
        <v>60</v>
      </c>
      <c r="F1763" t="s">
        <v>376</v>
      </c>
      <c r="G1763" t="s">
        <v>373</v>
      </c>
      <c r="I1763" t="s">
        <v>179</v>
      </c>
    </row>
    <row r="1764" spans="2:9">
      <c r="B1764">
        <v>120801068</v>
      </c>
      <c r="C1764" t="str">
        <f t="shared" si="70"/>
        <v>NCA - Piutang Pihak Berelasi - PT M Cash Telefast Indonesia (MTI)</v>
      </c>
      <c r="E1764" s="744" t="s">
        <v>60</v>
      </c>
      <c r="F1764" t="s">
        <v>376</v>
      </c>
      <c r="G1764" t="s">
        <v>373</v>
      </c>
      <c r="I1764" t="s">
        <v>180</v>
      </c>
    </row>
    <row r="1765" spans="2:9">
      <c r="B1765">
        <v>120801069</v>
      </c>
      <c r="C1765" t="str">
        <f t="shared" si="70"/>
        <v>NCA - Piutang Pihak Berelasi - PT Matra Sinema Asia (MSA)</v>
      </c>
      <c r="E1765" s="744" t="s">
        <v>60</v>
      </c>
      <c r="F1765" t="s">
        <v>376</v>
      </c>
      <c r="G1765" t="s">
        <v>373</v>
      </c>
      <c r="I1765" t="s">
        <v>181</v>
      </c>
    </row>
    <row r="1766" spans="2:9">
      <c r="B1766">
        <v>120801070</v>
      </c>
      <c r="C1766" t="str">
        <f t="shared" si="70"/>
        <v>NCA - Piutang Pihak Berelasi - PT MCash Untuk Indonesia (MUI)</v>
      </c>
      <c r="E1766" s="744" t="s">
        <v>60</v>
      </c>
      <c r="F1766" t="s">
        <v>376</v>
      </c>
      <c r="G1766" t="s">
        <v>373</v>
      </c>
      <c r="I1766" t="s">
        <v>182</v>
      </c>
    </row>
    <row r="1767" spans="2:9">
      <c r="B1767">
        <v>120801071</v>
      </c>
      <c r="C1767" t="str">
        <f t="shared" si="70"/>
        <v>NCA - Piutang Pihak Berelasi - PT Media Karya Nusantara (MKN2)</v>
      </c>
      <c r="E1767" s="744" t="s">
        <v>60</v>
      </c>
      <c r="F1767" t="s">
        <v>376</v>
      </c>
      <c r="G1767" t="s">
        <v>373</v>
      </c>
      <c r="I1767" t="s">
        <v>183</v>
      </c>
    </row>
    <row r="1768" spans="2:9">
      <c r="B1768">
        <v>120801072</v>
      </c>
      <c r="C1768" t="str">
        <f t="shared" si="70"/>
        <v>NCA - Piutang Pihak Berelasi - PT Meisys Technology</v>
      </c>
      <c r="E1768" s="744" t="s">
        <v>60</v>
      </c>
      <c r="F1768" t="s">
        <v>376</v>
      </c>
      <c r="G1768" t="s">
        <v>373</v>
      </c>
      <c r="I1768" t="s">
        <v>184</v>
      </c>
    </row>
    <row r="1769" spans="2:9">
      <c r="B1769">
        <v>120801073</v>
      </c>
      <c r="C1769" t="str">
        <f t="shared" si="70"/>
        <v>NCA - Piutang Pihak Berelasi - PT Mitra Anugerah Setia Kawan (MASK)</v>
      </c>
      <c r="E1769" s="744" t="s">
        <v>60</v>
      </c>
      <c r="F1769" t="s">
        <v>376</v>
      </c>
      <c r="G1769" t="s">
        <v>373</v>
      </c>
      <c r="I1769" t="s">
        <v>185</v>
      </c>
    </row>
    <row r="1770" spans="2:9">
      <c r="B1770">
        <v>120801074</v>
      </c>
      <c r="C1770" t="str">
        <f t="shared" si="70"/>
        <v>NCA - Piutang Pihak Berelasi - PT Mitra Artha Teknologi (MAT)</v>
      </c>
      <c r="E1770" s="744" t="s">
        <v>60</v>
      </c>
      <c r="F1770" t="s">
        <v>376</v>
      </c>
      <c r="G1770" t="s">
        <v>373</v>
      </c>
      <c r="I1770" t="s">
        <v>186</v>
      </c>
    </row>
    <row r="1771" spans="2:9">
      <c r="B1771">
        <v>120801075</v>
      </c>
      <c r="C1771" t="str">
        <f t="shared" si="70"/>
        <v>NCA - Piutang Pihak Berelasi - PT Mitra Cipta Teknologi (MCT)</v>
      </c>
      <c r="E1771" s="744" t="s">
        <v>60</v>
      </c>
      <c r="F1771" t="s">
        <v>376</v>
      </c>
      <c r="G1771" t="s">
        <v>373</v>
      </c>
      <c r="I1771" t="s">
        <v>187</v>
      </c>
    </row>
    <row r="1772" spans="2:9">
      <c r="B1772">
        <v>120801076</v>
      </c>
      <c r="C1772" t="str">
        <f t="shared" si="70"/>
        <v>NCA - Piutang Pihak Berelasi - PT Mitra Citra Anugerah (MCA)</v>
      </c>
      <c r="E1772" s="744" t="s">
        <v>60</v>
      </c>
      <c r="F1772" t="s">
        <v>376</v>
      </c>
      <c r="G1772" t="s">
        <v>373</v>
      </c>
      <c r="I1772" t="s">
        <v>188</v>
      </c>
    </row>
    <row r="1773" spans="2:9">
      <c r="B1773">
        <v>120801077</v>
      </c>
      <c r="C1773" t="str">
        <f t="shared" si="70"/>
        <v>NCA - Piutang Pihak Berelasi - PT Mitra Karunia Nusantara (MKN)</v>
      </c>
      <c r="E1773" s="744" t="s">
        <v>60</v>
      </c>
      <c r="F1773" t="s">
        <v>376</v>
      </c>
      <c r="G1773" t="s">
        <v>373</v>
      </c>
      <c r="I1773" t="s">
        <v>189</v>
      </c>
    </row>
    <row r="1774" spans="2:9">
      <c r="B1774">
        <v>120801078</v>
      </c>
      <c r="C1774" t="str">
        <f t="shared" si="70"/>
        <v>NCA - Piutang Pihak Berelasi - PT Mitra Kharisma Nusantara (MKN3)</v>
      </c>
      <c r="E1774" s="744" t="s">
        <v>60</v>
      </c>
      <c r="F1774" t="s">
        <v>376</v>
      </c>
      <c r="G1774" t="s">
        <v>373</v>
      </c>
      <c r="I1774" t="s">
        <v>190</v>
      </c>
    </row>
    <row r="1775" spans="2:9">
      <c r="B1775">
        <v>120801079</v>
      </c>
      <c r="C1775" t="str">
        <f t="shared" si="70"/>
        <v>NCA - Piutang Pihak Berelasi - PT Mitra Proteksi Mandiri (MPM)</v>
      </c>
      <c r="E1775" s="744" t="s">
        <v>60</v>
      </c>
      <c r="F1775" t="s">
        <v>376</v>
      </c>
      <c r="G1775" t="s">
        <v>373</v>
      </c>
      <c r="I1775" t="s">
        <v>191</v>
      </c>
    </row>
    <row r="1776" spans="2:9">
      <c r="B1776">
        <v>120801080</v>
      </c>
      <c r="C1776" t="str">
        <f t="shared" si="70"/>
        <v>NCA - Piutang Pihak Berelasi - PT Mitra Wicaksana Hopindo (MWH)</v>
      </c>
      <c r="E1776" s="744" t="s">
        <v>60</v>
      </c>
      <c r="F1776" t="s">
        <v>376</v>
      </c>
      <c r="G1776" t="s">
        <v>373</v>
      </c>
      <c r="I1776" t="s">
        <v>192</v>
      </c>
    </row>
    <row r="1777" spans="2:9">
      <c r="B1777">
        <v>120801081</v>
      </c>
      <c r="C1777" t="str">
        <f t="shared" si="70"/>
        <v>NCA - Piutang Pihak Berelasi - PT MKopi Digital Indonesia (MKDI)</v>
      </c>
      <c r="E1777" s="744" t="s">
        <v>60</v>
      </c>
      <c r="F1777" t="s">
        <v>376</v>
      </c>
      <c r="G1777" t="s">
        <v>373</v>
      </c>
      <c r="I1777" t="s">
        <v>193</v>
      </c>
    </row>
    <row r="1778" spans="2:9">
      <c r="B1778">
        <v>120801082</v>
      </c>
      <c r="C1778" t="str">
        <f t="shared" si="70"/>
        <v>NCA - Piutang Pihak Berelasi - PT Monetix Digital Indonesia (MDI)</v>
      </c>
      <c r="E1778" s="744" t="s">
        <v>60</v>
      </c>
      <c r="F1778" t="s">
        <v>376</v>
      </c>
      <c r="G1778" t="s">
        <v>373</v>
      </c>
      <c r="I1778" t="s">
        <v>194</v>
      </c>
    </row>
    <row r="1779" spans="2:9">
      <c r="B1779">
        <v>120801083</v>
      </c>
      <c r="C1779" t="str">
        <f t="shared" si="70"/>
        <v>NCA - Piutang Pihak Berelasi - PT Muldidaya Dinamika (MDD)</v>
      </c>
      <c r="E1779" s="744" t="s">
        <v>60</v>
      </c>
      <c r="F1779" t="s">
        <v>376</v>
      </c>
      <c r="G1779" t="s">
        <v>373</v>
      </c>
      <c r="I1779" t="s">
        <v>195</v>
      </c>
    </row>
    <row r="1780" spans="2:9">
      <c r="B1780">
        <v>120801084</v>
      </c>
      <c r="C1780" t="str">
        <f t="shared" si="70"/>
        <v>NCA - Piutang Pihak Berelasi - PT Natrindo Fajar Cemerlang (NFC)</v>
      </c>
      <c r="E1780" s="744" t="s">
        <v>60</v>
      </c>
      <c r="F1780" t="s">
        <v>376</v>
      </c>
      <c r="G1780" t="s">
        <v>373</v>
      </c>
      <c r="I1780" t="s">
        <v>196</v>
      </c>
    </row>
    <row r="1781" spans="2:9">
      <c r="B1781">
        <v>120801085</v>
      </c>
      <c r="C1781" t="str">
        <f t="shared" si="70"/>
        <v>NCA - Piutang Pihak Berelasi - PT NFC Indonesia Tbk (NFCX)</v>
      </c>
      <c r="E1781" s="744" t="s">
        <v>60</v>
      </c>
      <c r="F1781" t="s">
        <v>376</v>
      </c>
      <c r="G1781" t="s">
        <v>373</v>
      </c>
      <c r="I1781" t="s">
        <v>197</v>
      </c>
    </row>
    <row r="1782" spans="2:9">
      <c r="B1782">
        <v>120801086</v>
      </c>
      <c r="C1782" t="str">
        <f t="shared" si="70"/>
        <v>NCA - Piutang Pihak Berelasi - PT NFCX Media Teknologi (NMT)</v>
      </c>
      <c r="E1782" s="744" t="s">
        <v>60</v>
      </c>
      <c r="F1782" t="s">
        <v>376</v>
      </c>
      <c r="G1782" t="s">
        <v>373</v>
      </c>
      <c r="I1782" t="s">
        <v>198</v>
      </c>
    </row>
    <row r="1783" spans="2:9">
      <c r="B1783">
        <v>120801087</v>
      </c>
      <c r="C1783" t="str">
        <f t="shared" si="70"/>
        <v>NCA - Piutang Pihak Berelasi - PT Nusantara Inti Karunia (NIK)</v>
      </c>
      <c r="E1783" s="744" t="s">
        <v>60</v>
      </c>
      <c r="F1783" t="s">
        <v>376</v>
      </c>
      <c r="G1783" t="s">
        <v>373</v>
      </c>
      <c r="I1783" t="s">
        <v>199</v>
      </c>
    </row>
    <row r="1784" spans="2:9">
      <c r="B1784">
        <v>120801088</v>
      </c>
      <c r="C1784" t="str">
        <f t="shared" si="70"/>
        <v>NCA - Piutang Pihak Berelasi - PT Nusantara Semesta Mandiri (NSM)</v>
      </c>
      <c r="E1784" s="744" t="s">
        <v>60</v>
      </c>
      <c r="F1784" t="s">
        <v>376</v>
      </c>
      <c r="G1784" t="s">
        <v>373</v>
      </c>
      <c r="I1784" t="s">
        <v>200</v>
      </c>
    </row>
    <row r="1785" spans="2:9">
      <c r="B1785">
        <v>120801089</v>
      </c>
      <c r="C1785" t="str">
        <f t="shared" si="70"/>
        <v>NCA - Piutang Pihak Berelasi - PT Nusantara Xchange Indonesia (NXI)</v>
      </c>
      <c r="E1785" s="744" t="s">
        <v>60</v>
      </c>
      <c r="F1785" t="s">
        <v>376</v>
      </c>
      <c r="G1785" t="s">
        <v>373</v>
      </c>
      <c r="I1785" t="s">
        <v>201</v>
      </c>
    </row>
    <row r="1786" spans="2:9">
      <c r="B1786">
        <v>120801090</v>
      </c>
      <c r="C1786" t="str">
        <f t="shared" si="70"/>
        <v>NCA - Piutang Pihak Berelasi - PT Omega Kreasi Bersama (OKB)</v>
      </c>
      <c r="E1786" s="744" t="s">
        <v>60</v>
      </c>
      <c r="F1786" t="s">
        <v>376</v>
      </c>
      <c r="G1786" t="s">
        <v>373</v>
      </c>
      <c r="I1786" t="s">
        <v>202</v>
      </c>
    </row>
    <row r="1787" spans="2:9">
      <c r="B1787">
        <v>120801091</v>
      </c>
      <c r="C1787" t="str">
        <f t="shared" si="70"/>
        <v>NCA - Piutang Pihak Berelasi - PT Oona Media Indonesia (OMI)</v>
      </c>
      <c r="E1787" s="744" t="s">
        <v>60</v>
      </c>
      <c r="F1787" t="s">
        <v>376</v>
      </c>
      <c r="G1787" t="s">
        <v>373</v>
      </c>
      <c r="I1787" t="s">
        <v>203</v>
      </c>
    </row>
    <row r="1788" spans="2:9">
      <c r="B1788">
        <v>120801092</v>
      </c>
      <c r="C1788" t="str">
        <f t="shared" si="70"/>
        <v>NCA - Piutang Pihak Berelasi - PT Qerja Manfaat Bangsa (QMB)</v>
      </c>
      <c r="E1788" s="744" t="s">
        <v>60</v>
      </c>
      <c r="F1788" t="s">
        <v>376</v>
      </c>
      <c r="G1788" t="s">
        <v>373</v>
      </c>
      <c r="I1788" t="s">
        <v>204</v>
      </c>
    </row>
    <row r="1789" spans="2:9">
      <c r="B1789">
        <v>120801093</v>
      </c>
      <c r="C1789" t="str">
        <f t="shared" si="70"/>
        <v>NCA - Piutang Pihak Berelasi - PT Rahmat Inti Kreasi (RIK)</v>
      </c>
      <c r="E1789" s="744" t="s">
        <v>60</v>
      </c>
      <c r="F1789" t="s">
        <v>376</v>
      </c>
      <c r="G1789" t="s">
        <v>373</v>
      </c>
      <c r="I1789" t="s">
        <v>205</v>
      </c>
    </row>
    <row r="1790" spans="2:9">
      <c r="B1790">
        <v>120801094</v>
      </c>
      <c r="C1790" t="str">
        <f t="shared" si="70"/>
        <v>NCA - Piutang Pihak Berelasi - PT Red Bean Sukses Indonesia (RBSI)</v>
      </c>
      <c r="E1790" s="744" t="s">
        <v>60</v>
      </c>
      <c r="F1790" t="s">
        <v>376</v>
      </c>
      <c r="G1790" t="s">
        <v>373</v>
      </c>
      <c r="I1790" t="s">
        <v>206</v>
      </c>
    </row>
    <row r="1791" spans="2:9">
      <c r="B1791">
        <v>120801095</v>
      </c>
      <c r="C1791" t="str">
        <f t="shared" si="70"/>
        <v>NCA - Piutang Pihak Berelasi - PT Riset Kecerdasan Buatan (RKB)</v>
      </c>
      <c r="E1791" s="744" t="s">
        <v>60</v>
      </c>
      <c r="F1791" t="s">
        <v>376</v>
      </c>
      <c r="G1791" t="s">
        <v>373</v>
      </c>
      <c r="I1791" t="s">
        <v>207</v>
      </c>
    </row>
    <row r="1792" spans="2:9">
      <c r="B1792">
        <v>120801096</v>
      </c>
      <c r="C1792" t="str">
        <f t="shared" si="70"/>
        <v>NCA - Piutang Pihak Berelasi - PT Ritel Cerdas Indonesia (RCI)</v>
      </c>
      <c r="E1792" s="744" t="s">
        <v>60</v>
      </c>
      <c r="F1792" t="s">
        <v>376</v>
      </c>
      <c r="G1792" t="s">
        <v>373</v>
      </c>
      <c r="I1792" t="s">
        <v>208</v>
      </c>
    </row>
    <row r="1793" spans="2:9">
      <c r="B1793">
        <v>120801097</v>
      </c>
      <c r="C1793" t="str">
        <f t="shared" si="70"/>
        <v>NCA - Piutang Pihak Berelasi - PT Sahabat Abadi Tunas Indonesia (SATI)</v>
      </c>
      <c r="E1793" s="744" t="s">
        <v>60</v>
      </c>
      <c r="F1793" t="s">
        <v>376</v>
      </c>
      <c r="G1793" t="s">
        <v>373</v>
      </c>
      <c r="I1793" t="s">
        <v>209</v>
      </c>
    </row>
    <row r="1794" spans="2:9">
      <c r="B1794">
        <v>120801098</v>
      </c>
      <c r="C1794" t="str">
        <f t="shared" si="70"/>
        <v>NCA - Piutang Pihak Berelasi - PT Sarana Rahmat Lestari (SRL)</v>
      </c>
      <c r="E1794" s="744" t="s">
        <v>60</v>
      </c>
      <c r="F1794" t="s">
        <v>376</v>
      </c>
      <c r="G1794" t="s">
        <v>373</v>
      </c>
      <c r="I1794" t="s">
        <v>210</v>
      </c>
    </row>
    <row r="1795" spans="2:9">
      <c r="B1795">
        <v>120801099</v>
      </c>
      <c r="C1795" t="str">
        <f t="shared" si="70"/>
        <v>NCA - Piutang Pihak Berelasi - PT Sejahtera Eka Boga </v>
      </c>
      <c r="E1795" s="744" t="s">
        <v>60</v>
      </c>
      <c r="F1795" t="s">
        <v>376</v>
      </c>
      <c r="G1795" t="s">
        <v>373</v>
      </c>
      <c r="I1795" t="s">
        <v>211</v>
      </c>
    </row>
    <row r="1796" spans="2:9">
      <c r="B1796">
        <v>120801100</v>
      </c>
      <c r="C1796" t="str">
        <f t="shared" si="70"/>
        <v>NCA - Piutang Pihak Berelasi - PT Sejahtera Eka Mandiri Investama (SEMI)</v>
      </c>
      <c r="E1796" s="744" t="s">
        <v>60</v>
      </c>
      <c r="F1796" t="s">
        <v>376</v>
      </c>
      <c r="G1796" t="s">
        <v>373</v>
      </c>
      <c r="I1796" t="s">
        <v>212</v>
      </c>
    </row>
    <row r="1797" spans="2:9">
      <c r="B1797">
        <v>120801101</v>
      </c>
      <c r="C1797" t="str">
        <f t="shared" si="70"/>
        <v>NCA - Piutang Pihak Berelasi - PT Seni Teknologi Sejahtera  (STS)</v>
      </c>
      <c r="E1797" s="744" t="s">
        <v>60</v>
      </c>
      <c r="F1797" t="s">
        <v>376</v>
      </c>
      <c r="G1797" t="s">
        <v>373</v>
      </c>
      <c r="I1797" t="s">
        <v>213</v>
      </c>
    </row>
    <row r="1798" spans="2:9">
      <c r="B1798">
        <v>120801102</v>
      </c>
      <c r="C1798" t="str">
        <f t="shared" si="70"/>
        <v>NCA - Piutang Pihak Berelasi - PT Sentra Anugerah Lestari (SAL)</v>
      </c>
      <c r="E1798" s="744" t="s">
        <v>60</v>
      </c>
      <c r="F1798" t="s">
        <v>376</v>
      </c>
      <c r="G1798" t="s">
        <v>373</v>
      </c>
      <c r="I1798" t="s">
        <v>214</v>
      </c>
    </row>
    <row r="1799" spans="2:9">
      <c r="B1799">
        <v>120801103</v>
      </c>
      <c r="C1799" t="str">
        <f t="shared" si="70"/>
        <v>NCA - Piutang Pihak Berelasi - PT Sentra Rejeki Lestari (SRL)</v>
      </c>
      <c r="E1799" s="744" t="s">
        <v>60</v>
      </c>
      <c r="F1799" t="s">
        <v>376</v>
      </c>
      <c r="G1799" t="s">
        <v>373</v>
      </c>
      <c r="I1799" t="s">
        <v>215</v>
      </c>
    </row>
    <row r="1800" spans="2:9">
      <c r="B1800">
        <v>120801104</v>
      </c>
      <c r="C1800" t="str">
        <f t="shared" si="70"/>
        <v>NCA - Piutang Pihak Berelasi - PT Sentra Wicaksana Anugerah (SWA)</v>
      </c>
      <c r="E1800" s="744" t="s">
        <v>60</v>
      </c>
      <c r="F1800" t="s">
        <v>376</v>
      </c>
      <c r="G1800" t="s">
        <v>373</v>
      </c>
      <c r="I1800" t="s">
        <v>216</v>
      </c>
    </row>
    <row r="1801" spans="2:9">
      <c r="B1801">
        <v>120801105</v>
      </c>
      <c r="C1801" t="str">
        <f t="shared" si="70"/>
        <v>NCA - Piutang Pihak Berelasi - PT Sentral Dapur Pangan (SDP)</v>
      </c>
      <c r="E1801" s="744" t="s">
        <v>60</v>
      </c>
      <c r="F1801" t="s">
        <v>376</v>
      </c>
      <c r="G1801" t="s">
        <v>373</v>
      </c>
      <c r="I1801" t="s">
        <v>217</v>
      </c>
    </row>
    <row r="1802" spans="2:9">
      <c r="B1802">
        <v>120801106</v>
      </c>
      <c r="C1802" t="str">
        <f t="shared" si="70"/>
        <v>NCA - Piutang Pihak Berelasi - PT Sistem Mikroelektronik Cerdas (SMC)</v>
      </c>
      <c r="E1802" s="744" t="s">
        <v>60</v>
      </c>
      <c r="F1802" t="s">
        <v>376</v>
      </c>
      <c r="G1802" t="s">
        <v>373</v>
      </c>
      <c r="I1802" t="s">
        <v>218</v>
      </c>
    </row>
    <row r="1803" spans="2:9">
      <c r="B1803">
        <v>120801107</v>
      </c>
      <c r="C1803" t="str">
        <f t="shared" si="70"/>
        <v>NCA - Piutang Pihak Berelasi - PT Solusi Proteksi Mandiri (SPM)</v>
      </c>
      <c r="E1803" s="744" t="s">
        <v>60</v>
      </c>
      <c r="F1803" t="s">
        <v>376</v>
      </c>
      <c r="G1803" t="s">
        <v>373</v>
      </c>
      <c r="I1803" t="s">
        <v>219</v>
      </c>
    </row>
    <row r="1804" spans="2:9">
      <c r="B1804">
        <v>120801108</v>
      </c>
      <c r="C1804" t="str">
        <f t="shared" si="70"/>
        <v>NCA - Piutang Pihak Berelasi - PT Surprise Indonesia (SI)</v>
      </c>
      <c r="E1804" s="744" t="s">
        <v>60</v>
      </c>
      <c r="F1804" t="s">
        <v>376</v>
      </c>
      <c r="G1804" t="s">
        <v>373</v>
      </c>
      <c r="I1804" t="s">
        <v>220</v>
      </c>
    </row>
    <row r="1805" spans="2:9">
      <c r="B1805">
        <v>120801109</v>
      </c>
      <c r="C1805" t="str">
        <f t="shared" si="70"/>
        <v>NCA - Piutang Pihak Berelasi - PT Surya Teknologi Perkasa (STP)</v>
      </c>
      <c r="E1805" s="744" t="s">
        <v>60</v>
      </c>
      <c r="F1805" t="s">
        <v>376</v>
      </c>
      <c r="G1805" t="s">
        <v>373</v>
      </c>
      <c r="I1805" t="s">
        <v>221</v>
      </c>
    </row>
    <row r="1806" spans="2:9">
      <c r="B1806">
        <v>120801110</v>
      </c>
      <c r="C1806" t="str">
        <f t="shared" si="70"/>
        <v>NCA - Piutang Pihak Berelasi - PT Swap Energi Indonesia (SEI)</v>
      </c>
      <c r="E1806" s="744" t="s">
        <v>60</v>
      </c>
      <c r="F1806" t="s">
        <v>376</v>
      </c>
      <c r="G1806" t="s">
        <v>373</v>
      </c>
      <c r="I1806" t="s">
        <v>222</v>
      </c>
    </row>
    <row r="1807" spans="2:9">
      <c r="B1807">
        <v>120801111</v>
      </c>
      <c r="C1807" t="str">
        <f t="shared" si="70"/>
        <v>NCA - Piutang Pihak Berelasi - PT Telefast Indonesia Tbk (TFAS)</v>
      </c>
      <c r="E1807" s="744" t="s">
        <v>60</v>
      </c>
      <c r="F1807" t="s">
        <v>376</v>
      </c>
      <c r="G1807" t="s">
        <v>373</v>
      </c>
      <c r="I1807" t="s">
        <v>223</v>
      </c>
    </row>
    <row r="1808" spans="2:9">
      <c r="B1808">
        <v>120801112</v>
      </c>
      <c r="C1808" t="str">
        <f t="shared" si="70"/>
        <v>NCA - Piutang Pihak Berelasi - PT Telefast Investama Indonesia (TII)</v>
      </c>
      <c r="E1808" s="744" t="s">
        <v>60</v>
      </c>
      <c r="F1808" t="s">
        <v>376</v>
      </c>
      <c r="G1808" t="s">
        <v>373</v>
      </c>
      <c r="I1808" t="s">
        <v>224</v>
      </c>
    </row>
    <row r="1809" spans="2:9">
      <c r="B1809">
        <v>120801113</v>
      </c>
      <c r="C1809" t="str">
        <f t="shared" si="70"/>
        <v>NCA - Piutang Pihak Berelasi - PT Voucher Express Internasional (VEI)</v>
      </c>
      <c r="E1809" s="744" t="s">
        <v>60</v>
      </c>
      <c r="F1809" t="s">
        <v>376</v>
      </c>
      <c r="G1809" t="s">
        <v>373</v>
      </c>
      <c r="I1809" t="s">
        <v>225</v>
      </c>
    </row>
    <row r="1810" spans="2:9">
      <c r="B1810">
        <v>120801114</v>
      </c>
      <c r="C1810" t="str">
        <f t="shared" si="70"/>
        <v>NCA - Piutang Pihak Berelasi - PT Wicaksana Anugerah Indonesia (WAI)</v>
      </c>
      <c r="E1810" s="744" t="s">
        <v>60</v>
      </c>
      <c r="F1810" t="s">
        <v>376</v>
      </c>
      <c r="G1810" t="s">
        <v>373</v>
      </c>
      <c r="I1810" t="s">
        <v>226</v>
      </c>
    </row>
    <row r="1811" spans="2:9">
      <c r="B1811">
        <v>120801115</v>
      </c>
      <c r="C1811" t="str">
        <f t="shared" si="70"/>
        <v>NCA - Piutang Pihak Berelasi - PT Wicaksana Anugerah Nusantara (WAN)</v>
      </c>
      <c r="E1811" s="744" t="s">
        <v>60</v>
      </c>
      <c r="F1811" t="s">
        <v>376</v>
      </c>
      <c r="G1811" t="s">
        <v>373</v>
      </c>
      <c r="I1811" t="s">
        <v>227</v>
      </c>
    </row>
    <row r="1812" spans="2:9">
      <c r="B1812">
        <v>120801116</v>
      </c>
      <c r="C1812" t="str">
        <f t="shared" si="70"/>
        <v>NCA - Piutang Pihak Berelasi - PT Wicaksana Anugerah Solusindo (WAS)</v>
      </c>
      <c r="E1812" s="744" t="s">
        <v>60</v>
      </c>
      <c r="F1812" t="s">
        <v>376</v>
      </c>
      <c r="G1812" t="s">
        <v>373</v>
      </c>
      <c r="I1812" t="s">
        <v>228</v>
      </c>
    </row>
    <row r="1813" spans="2:9">
      <c r="B1813">
        <v>120801117</v>
      </c>
      <c r="C1813" t="str">
        <f t="shared" si="70"/>
        <v>NCA - Piutang Pihak Berelasi - PT Agapindo Sejahtera Sukses (ASS2)</v>
      </c>
      <c r="E1813" s="744" t="s">
        <v>60</v>
      </c>
      <c r="F1813" t="s">
        <v>376</v>
      </c>
      <c r="G1813" t="s">
        <v>373</v>
      </c>
      <c r="I1813" t="s">
        <v>229</v>
      </c>
    </row>
    <row r="1814" spans="2:9">
      <c r="B1814">
        <v>120801118</v>
      </c>
      <c r="C1814" t="str">
        <f t="shared" si="70"/>
        <v>NCA - Piutang Pihak Berelasi - PT Bumilangit Digital Mediatama (BLDX)</v>
      </c>
      <c r="E1814" s="744" t="s">
        <v>60</v>
      </c>
      <c r="F1814" t="s">
        <v>376</v>
      </c>
      <c r="G1814" t="s">
        <v>373</v>
      </c>
      <c r="I1814" t="s">
        <v>230</v>
      </c>
    </row>
    <row r="1815" spans="2:9">
      <c r="B1815">
        <v>120801119</v>
      </c>
      <c r="C1815" t="str">
        <f t="shared" si="70"/>
        <v>NCA - Piutang Pihak Berelasi - PT DMMX Media Maxima</v>
      </c>
      <c r="E1815" s="744" t="s">
        <v>60</v>
      </c>
      <c r="F1815" t="s">
        <v>376</v>
      </c>
      <c r="G1815" t="s">
        <v>373</v>
      </c>
      <c r="I1815" t="s">
        <v>231</v>
      </c>
    </row>
    <row r="1816" spans="2:9">
      <c r="B1816">
        <v>120801120</v>
      </c>
      <c r="C1816" t="str">
        <f t="shared" si="70"/>
        <v>NCA - Piutang Pihak Berelasi - PT Mega Harapan Mulia (MHM)</v>
      </c>
      <c r="E1816" s="744" t="s">
        <v>60</v>
      </c>
      <c r="F1816" t="s">
        <v>376</v>
      </c>
      <c r="G1816" t="s">
        <v>373</v>
      </c>
      <c r="I1816" t="s">
        <v>232</v>
      </c>
    </row>
    <row r="1817" spans="2:9">
      <c r="B1817">
        <v>120801121</v>
      </c>
      <c r="C1817" t="str">
        <f t="shared" si="70"/>
        <v>NCA - Piutang Pihak Berelasi - PT Code Development Indonesia</v>
      </c>
      <c r="E1817" s="744" t="s">
        <v>60</v>
      </c>
      <c r="F1817" t="s">
        <v>376</v>
      </c>
      <c r="G1817" t="s">
        <v>373</v>
      </c>
      <c r="I1817" t="s">
        <v>233</v>
      </c>
    </row>
    <row r="1818" spans="2:9">
      <c r="B1818">
        <v>120801122</v>
      </c>
      <c r="C1818" t="str">
        <f t="shared" si="70"/>
        <v>NCA - Piutang Pihak Berelasi - PT Niji Games Studio (NGS)</v>
      </c>
      <c r="E1818" s="744" t="s">
        <v>60</v>
      </c>
      <c r="F1818" t="s">
        <v>376</v>
      </c>
      <c r="G1818" t="s">
        <v>373</v>
      </c>
      <c r="I1818" t="s">
        <v>234</v>
      </c>
    </row>
    <row r="1819" spans="2:9">
      <c r="B1819">
        <v>120801123</v>
      </c>
      <c r="C1819" t="str">
        <f t="shared" si="70"/>
        <v>NCA - Piutang Pihak Berelasi - PT Indonesian Cloud (IC)</v>
      </c>
      <c r="E1819" s="744" t="s">
        <v>60</v>
      </c>
      <c r="F1819" t="s">
        <v>376</v>
      </c>
      <c r="G1819" t="s">
        <v>373</v>
      </c>
      <c r="I1819" t="s">
        <v>235</v>
      </c>
    </row>
    <row r="1820" spans="2:9">
      <c r="B1820">
        <v>120801124</v>
      </c>
      <c r="C1820" t="str">
        <f t="shared" si="70"/>
        <v>NCA - Piutang Pihak Berelasi - PT Dans Multi Pro (DMP)</v>
      </c>
      <c r="E1820" s="744" t="s">
        <v>60</v>
      </c>
      <c r="F1820" t="s">
        <v>376</v>
      </c>
      <c r="G1820" t="s">
        <v>373</v>
      </c>
      <c r="I1820" t="s">
        <v>236</v>
      </c>
    </row>
    <row r="1821" spans="2:9">
      <c r="B1821">
        <v>120801125</v>
      </c>
      <c r="C1821" t="str">
        <f t="shared" si="70"/>
        <v>NCA - Piutang Pihak Berelasi - PT Cipta Urban Darsana (CUD)</v>
      </c>
      <c r="E1821" s="744" t="s">
        <v>60</v>
      </c>
      <c r="F1821" t="s">
        <v>376</v>
      </c>
      <c r="G1821" t="s">
        <v>373</v>
      </c>
      <c r="I1821" t="s">
        <v>237</v>
      </c>
    </row>
    <row r="1822" spans="2:9">
      <c r="B1822">
        <v>120801126</v>
      </c>
      <c r="C1822" t="str">
        <f t="shared" si="70"/>
        <v>NCA - Piutang Pihak Berelasi - PT Dwi Danamitra Kavita (DDK)</v>
      </c>
      <c r="E1822" s="744" t="s">
        <v>60</v>
      </c>
      <c r="F1822" t="s">
        <v>376</v>
      </c>
      <c r="G1822" t="s">
        <v>373</v>
      </c>
      <c r="I1822" t="s">
        <v>238</v>
      </c>
    </row>
    <row r="1823" spans="2:9">
      <c r="B1823">
        <v>120801127</v>
      </c>
      <c r="C1823" t="str">
        <f t="shared" si="70"/>
        <v>NCA - Piutang Pihak Berelasi - PT Artaka Anugerah Abadi (AAA)</v>
      </c>
      <c r="E1823" s="744" t="s">
        <v>60</v>
      </c>
      <c r="F1823" t="s">
        <v>376</v>
      </c>
      <c r="G1823" t="s">
        <v>373</v>
      </c>
      <c r="I1823" t="s">
        <v>239</v>
      </c>
    </row>
    <row r="1824" spans="2:9">
      <c r="B1824">
        <v>120801128</v>
      </c>
      <c r="C1824" t="str">
        <f t="shared" si="70"/>
        <v>NCA - Piutang Pihak Berelasi - PT Clodeo Indonesia Jaya (CIJ)</v>
      </c>
      <c r="E1824" s="744" t="s">
        <v>60</v>
      </c>
      <c r="F1824" t="s">
        <v>376</v>
      </c>
      <c r="G1824" t="s">
        <v>373</v>
      </c>
      <c r="I1824" t="s">
        <v>240</v>
      </c>
    </row>
    <row r="1825" spans="2:9">
      <c r="B1825">
        <v>120801129</v>
      </c>
      <c r="C1825" t="str">
        <f t="shared" ref="C1825:C1888" si="71">CONCATENATE(F1825,E1825,G1825,E1825,I1825)</f>
        <v>NCA - Piutang Pihak Berelasi - PT Mandiri Terang Harapan (MTH)</v>
      </c>
      <c r="E1825" s="744" t="s">
        <v>60</v>
      </c>
      <c r="F1825" t="s">
        <v>376</v>
      </c>
      <c r="G1825" t="s">
        <v>373</v>
      </c>
      <c r="I1825" t="s">
        <v>241</v>
      </c>
    </row>
    <row r="1826" spans="2:9">
      <c r="B1826">
        <v>120801130</v>
      </c>
      <c r="C1826" t="str">
        <f t="shared" si="71"/>
        <v>NCA - Piutang Pihak Berelasi - PT Aeronusa Inti raya (AIR)</v>
      </c>
      <c r="E1826" s="744" t="s">
        <v>60</v>
      </c>
      <c r="F1826" t="s">
        <v>376</v>
      </c>
      <c r="G1826" t="s">
        <v>373</v>
      </c>
      <c r="I1826" t="s">
        <v>242</v>
      </c>
    </row>
    <row r="1827" spans="2:9">
      <c r="B1827">
        <v>120801131</v>
      </c>
      <c r="C1827" t="str">
        <f t="shared" si="71"/>
        <v>NCA - Piutang Pihak Berelasi - PT Solusi Wicaksana Teknologi (SWT)</v>
      </c>
      <c r="E1827" s="744" t="s">
        <v>60</v>
      </c>
      <c r="F1827" t="s">
        <v>376</v>
      </c>
      <c r="G1827" t="s">
        <v>373</v>
      </c>
      <c r="I1827" t="s">
        <v>243</v>
      </c>
    </row>
    <row r="1828" spans="2:9">
      <c r="B1828">
        <v>120801132</v>
      </c>
      <c r="C1828" t="str">
        <f t="shared" si="71"/>
        <v>NCA - Piutang Pihak Berelasi - PT Mitra Pendanaan Mandiri (MPM)</v>
      </c>
      <c r="E1828" s="744" t="s">
        <v>60</v>
      </c>
      <c r="F1828" t="s">
        <v>376</v>
      </c>
      <c r="G1828" t="s">
        <v>373</v>
      </c>
      <c r="I1828" t="s">
        <v>244</v>
      </c>
    </row>
    <row r="1829" spans="2:9">
      <c r="B1829">
        <v>120801133</v>
      </c>
      <c r="C1829" t="str">
        <f t="shared" si="71"/>
        <v>NCA - Piutang Pihak Berelasi - PT Ekosistem Rintisan Digital (ERD)</v>
      </c>
      <c r="E1829" s="744" t="s">
        <v>60</v>
      </c>
      <c r="F1829" t="s">
        <v>376</v>
      </c>
      <c r="G1829" t="s">
        <v>373</v>
      </c>
      <c r="I1829" t="s">
        <v>245</v>
      </c>
    </row>
    <row r="1830" spans="2:9">
      <c r="B1830">
        <v>120801134</v>
      </c>
      <c r="C1830" t="str">
        <f t="shared" si="71"/>
        <v>NCA - Piutang Pihak Berelasi - PT Sumber Digital Terpadu (SDT)</v>
      </c>
      <c r="E1830" s="744" t="s">
        <v>60</v>
      </c>
      <c r="F1830" t="s">
        <v>376</v>
      </c>
      <c r="G1830" t="s">
        <v>373</v>
      </c>
      <c r="I1830" t="s">
        <v>246</v>
      </c>
    </row>
    <row r="1831" spans="2:9">
      <c r="B1831">
        <v>120801135</v>
      </c>
      <c r="C1831" t="str">
        <f t="shared" si="71"/>
        <v>NCA - Piutang Pihak Berelasi - PT Elpis Anugerah Andalan (EAA)</v>
      </c>
      <c r="E1831" s="744" t="s">
        <v>60</v>
      </c>
      <c r="F1831" t="s">
        <v>376</v>
      </c>
      <c r="G1831" t="s">
        <v>373</v>
      </c>
      <c r="I1831" t="s">
        <v>247</v>
      </c>
    </row>
    <row r="1832" spans="2:9">
      <c r="B1832">
        <v>120801136</v>
      </c>
      <c r="C1832" t="str">
        <f t="shared" si="71"/>
        <v>NCA - Piutang Pihak Berelasi - PT DMMX Grosir Digital (DGD)</v>
      </c>
      <c r="E1832" s="744" t="s">
        <v>60</v>
      </c>
      <c r="F1832" t="s">
        <v>376</v>
      </c>
      <c r="G1832" t="s">
        <v>373</v>
      </c>
      <c r="I1832" t="s">
        <v>248</v>
      </c>
    </row>
    <row r="1833" spans="2:9">
      <c r="B1833">
        <v>120801137</v>
      </c>
      <c r="C1833" t="str">
        <f t="shared" si="71"/>
        <v>NCA - Piutang Pihak Berelasi - PT DMMX Rans Digital (DRD)</v>
      </c>
      <c r="E1833" s="744" t="s">
        <v>60</v>
      </c>
      <c r="F1833" t="s">
        <v>376</v>
      </c>
      <c r="G1833" t="s">
        <v>373</v>
      </c>
      <c r="I1833" t="s">
        <v>249</v>
      </c>
    </row>
    <row r="1834" spans="2:9">
      <c r="B1834">
        <v>120801138</v>
      </c>
      <c r="C1834" t="str">
        <f t="shared" si="71"/>
        <v>NCA - Piutang Pihak Berelasi - PT Qerja Akademi Indonesia (QAI)</v>
      </c>
      <c r="E1834" s="744" t="s">
        <v>60</v>
      </c>
      <c r="F1834" t="s">
        <v>376</v>
      </c>
      <c r="G1834" t="s">
        <v>373</v>
      </c>
      <c r="I1834" t="s">
        <v>250</v>
      </c>
    </row>
    <row r="1835" spans="2:9">
      <c r="B1835">
        <v>120801139</v>
      </c>
      <c r="C1835" t="str">
        <f t="shared" si="71"/>
        <v>NCA - Piutang Pihak Berelasi - PT Tfas Digital Indonesia (TDI)</v>
      </c>
      <c r="E1835" s="744" t="s">
        <v>60</v>
      </c>
      <c r="F1835" t="s">
        <v>376</v>
      </c>
      <c r="G1835" t="s">
        <v>373</v>
      </c>
      <c r="I1835" t="s">
        <v>251</v>
      </c>
    </row>
    <row r="1836" spans="2:9">
      <c r="B1836">
        <v>120801140</v>
      </c>
      <c r="C1836" t="str">
        <f t="shared" si="71"/>
        <v>NCA - Piutang Pihak Berelasi - PT Gemilang Integra Fentura (GIF)</v>
      </c>
      <c r="E1836" s="744" t="s">
        <v>60</v>
      </c>
      <c r="F1836" t="s">
        <v>376</v>
      </c>
      <c r="G1836" t="s">
        <v>373</v>
      </c>
      <c r="I1836" t="s">
        <v>252</v>
      </c>
    </row>
    <row r="1837" spans="2:9">
      <c r="B1837">
        <v>120801141</v>
      </c>
      <c r="C1837" t="str">
        <f t="shared" si="71"/>
        <v>NCA - Piutang Pihak Berelasi - PT Energi Selalu Baru (ESB)</v>
      </c>
      <c r="E1837" s="744" t="s">
        <v>60</v>
      </c>
      <c r="F1837" t="s">
        <v>376</v>
      </c>
      <c r="G1837" t="s">
        <v>373</v>
      </c>
      <c r="I1837" t="s">
        <v>253</v>
      </c>
    </row>
    <row r="1838" spans="2:9">
      <c r="B1838">
        <v>120801142</v>
      </c>
      <c r="C1838" t="str">
        <f t="shared" si="71"/>
        <v>NCA - Piutang Pihak Berelasi - PT Solic Kreasi Baru (SKB)</v>
      </c>
      <c r="E1838" s="744" t="s">
        <v>60</v>
      </c>
      <c r="F1838" t="s">
        <v>376</v>
      </c>
      <c r="G1838" t="s">
        <v>373</v>
      </c>
      <c r="I1838" t="s">
        <v>254</v>
      </c>
    </row>
    <row r="1839" spans="2:9">
      <c r="B1839">
        <v>120801143</v>
      </c>
      <c r="C1839" t="str">
        <f t="shared" si="71"/>
        <v>NCA - Piutang Pihak Berelasi - PT Gembala Rintisan Digital (GRD)</v>
      </c>
      <c r="E1839" s="744" t="s">
        <v>60</v>
      </c>
      <c r="F1839" t="s">
        <v>376</v>
      </c>
      <c r="G1839" t="s">
        <v>373</v>
      </c>
      <c r="I1839" t="s">
        <v>255</v>
      </c>
    </row>
    <row r="1840" spans="2:9">
      <c r="B1840">
        <v>120801144</v>
      </c>
      <c r="C1840" t="str">
        <f t="shared" si="71"/>
        <v>NCA - Piutang Pihak Berelasi - PT Sentral Inti Anugerah (SIA1)</v>
      </c>
      <c r="E1840" s="744" t="s">
        <v>60</v>
      </c>
      <c r="F1840" t="s">
        <v>376</v>
      </c>
      <c r="G1840" t="s">
        <v>373</v>
      </c>
      <c r="I1840" t="s">
        <v>256</v>
      </c>
    </row>
    <row r="1841" spans="2:9">
      <c r="B1841">
        <v>120801145</v>
      </c>
      <c r="C1841" t="str">
        <f t="shared" si="71"/>
        <v>NCA - Piutang Pihak Berelasi - PT Sarana Cipta Digital (SCD)</v>
      </c>
      <c r="E1841" s="744" t="s">
        <v>60</v>
      </c>
      <c r="F1841" t="s">
        <v>376</v>
      </c>
      <c r="G1841" t="s">
        <v>373</v>
      </c>
      <c r="I1841" t="s">
        <v>257</v>
      </c>
    </row>
    <row r="1842" spans="2:9">
      <c r="B1842">
        <v>120801146</v>
      </c>
      <c r="C1842" t="str">
        <f t="shared" si="71"/>
        <v>NCA - Piutang Pihak Berelasi - PT Sejahtera Wahana Teknindo (SWT)</v>
      </c>
      <c r="E1842" s="744" t="s">
        <v>60</v>
      </c>
      <c r="F1842" t="s">
        <v>376</v>
      </c>
      <c r="G1842" t="s">
        <v>373</v>
      </c>
      <c r="I1842" t="s">
        <v>258</v>
      </c>
    </row>
    <row r="1843" spans="2:9">
      <c r="B1843">
        <v>120801147</v>
      </c>
      <c r="C1843" t="str">
        <f t="shared" si="71"/>
        <v>NCA - Piutang Pihak Berelasi - PT Sicepat Mcash Indonesia (SMI)</v>
      </c>
      <c r="E1843" s="744" t="s">
        <v>60</v>
      </c>
      <c r="F1843" t="s">
        <v>376</v>
      </c>
      <c r="G1843" t="s">
        <v>373</v>
      </c>
      <c r="I1843" t="s">
        <v>259</v>
      </c>
    </row>
    <row r="1844" spans="2:9">
      <c r="B1844">
        <v>120801148</v>
      </c>
      <c r="C1844" t="str">
        <f t="shared" si="71"/>
        <v>NCA - Piutang Pihak Berelasi - PT TFAS Nusantara Digital (TND)</v>
      </c>
      <c r="E1844" s="744" t="s">
        <v>60</v>
      </c>
      <c r="F1844" t="s">
        <v>376</v>
      </c>
      <c r="G1844" t="s">
        <v>373</v>
      </c>
      <c r="I1844" t="s">
        <v>260</v>
      </c>
    </row>
    <row r="1845" spans="2:9">
      <c r="B1845">
        <v>120801149</v>
      </c>
      <c r="C1845" t="str">
        <f t="shared" si="71"/>
        <v>NCA - Piutang Pihak Berelasi - PT Volta Indonesia Semesta (VIS)</v>
      </c>
      <c r="E1845" s="744" t="s">
        <v>60</v>
      </c>
      <c r="F1845" t="s">
        <v>376</v>
      </c>
      <c r="G1845" t="s">
        <v>373</v>
      </c>
      <c r="I1845" t="s">
        <v>261</v>
      </c>
    </row>
    <row r="1846" spans="2:9">
      <c r="B1846">
        <v>120801150</v>
      </c>
      <c r="C1846" t="str">
        <f t="shared" si="71"/>
        <v>NCA - Piutang Pihak Berelasi - PT Solic Inti Anugerah (SIA2)</v>
      </c>
      <c r="E1846" s="744" t="s">
        <v>60</v>
      </c>
      <c r="F1846" t="s">
        <v>376</v>
      </c>
      <c r="G1846" t="s">
        <v>373</v>
      </c>
      <c r="I1846" t="s">
        <v>262</v>
      </c>
    </row>
    <row r="1847" spans="2:9">
      <c r="B1847">
        <v>120801151</v>
      </c>
      <c r="C1847" t="str">
        <f t="shared" si="71"/>
        <v>NCA - Piutang Pihak Berelasi - PT Bumilangit Entertainment Corpora (BCU)</v>
      </c>
      <c r="E1847" s="744" t="s">
        <v>60</v>
      </c>
      <c r="F1847" t="s">
        <v>376</v>
      </c>
      <c r="G1847" t="s">
        <v>373</v>
      </c>
      <c r="I1847" t="s">
        <v>263</v>
      </c>
    </row>
    <row r="1848" spans="2:9">
      <c r="B1848">
        <v>120801152</v>
      </c>
      <c r="C1848" t="str">
        <f t="shared" si="71"/>
        <v>NCA - Piutang Pihak Berelasi - PT Sinergi Maxima Digitalindo (SMD)</v>
      </c>
      <c r="E1848" s="744" t="s">
        <v>60</v>
      </c>
      <c r="F1848" t="s">
        <v>376</v>
      </c>
      <c r="G1848" t="s">
        <v>373</v>
      </c>
      <c r="I1848" t="s">
        <v>264</v>
      </c>
    </row>
    <row r="1849" spans="2:9">
      <c r="B1849">
        <v>120801153</v>
      </c>
      <c r="C1849" t="str">
        <f t="shared" si="71"/>
        <v>NCA - Piutang Pihak Berelasi - PT Kreasi Baru Digital (KBD)</v>
      </c>
      <c r="E1849" s="744" t="s">
        <v>60</v>
      </c>
      <c r="F1849" t="s">
        <v>376</v>
      </c>
      <c r="G1849" t="s">
        <v>373</v>
      </c>
      <c r="I1849" t="s">
        <v>265</v>
      </c>
    </row>
    <row r="1850" spans="2:9">
      <c r="B1850">
        <v>120801154</v>
      </c>
      <c r="C1850" t="str">
        <f t="shared" si="71"/>
        <v>NCA - Piutang Pihak Berelasi - PT Solic Inti Digital (SID)</v>
      </c>
      <c r="E1850" s="744" t="s">
        <v>60</v>
      </c>
      <c r="F1850" t="s">
        <v>376</v>
      </c>
      <c r="G1850" t="s">
        <v>373</v>
      </c>
      <c r="I1850" t="s">
        <v>266</v>
      </c>
    </row>
    <row r="1851" spans="2:9">
      <c r="B1851">
        <v>120801155</v>
      </c>
      <c r="C1851" t="str">
        <f t="shared" si="71"/>
        <v>NCA - Piutang Pihak Berelasi - PT Hikmat Mulia Sentralindo (HMS)</v>
      </c>
      <c r="E1851" s="744" t="s">
        <v>60</v>
      </c>
      <c r="F1851" t="s">
        <v>376</v>
      </c>
      <c r="G1851" t="s">
        <v>373</v>
      </c>
      <c r="I1851" t="s">
        <v>267</v>
      </c>
    </row>
    <row r="1852" spans="2:9">
      <c r="B1852">
        <v>120801156</v>
      </c>
      <c r="C1852" t="str">
        <f t="shared" si="71"/>
        <v>NCA - Piutang Pihak Berelasi - PT Berkah Digital Distrindo (BDD)</v>
      </c>
      <c r="E1852" s="744" t="s">
        <v>60</v>
      </c>
      <c r="F1852" t="s">
        <v>376</v>
      </c>
      <c r="G1852" t="s">
        <v>373</v>
      </c>
      <c r="I1852" t="s">
        <v>268</v>
      </c>
    </row>
    <row r="1853" spans="2:9">
      <c r="B1853">
        <v>120801157</v>
      </c>
      <c r="C1853" t="str">
        <f t="shared" si="71"/>
        <v>NCA - Piutang Pihak Berelasi - PT DMMX Belanja Digital (BDB)</v>
      </c>
      <c r="E1853" s="744" t="s">
        <v>60</v>
      </c>
      <c r="F1853" t="s">
        <v>376</v>
      </c>
      <c r="G1853" t="s">
        <v>373</v>
      </c>
      <c r="I1853" t="s">
        <v>269</v>
      </c>
    </row>
    <row r="1854" spans="2:9">
      <c r="B1854">
        <v>120801158</v>
      </c>
      <c r="C1854" t="str">
        <f t="shared" si="71"/>
        <v>NCA - Piutang Pihak Berelasi - PT Roxy Digital Investama (RDI)</v>
      </c>
      <c r="E1854" s="744" t="s">
        <v>60</v>
      </c>
      <c r="F1854" t="s">
        <v>376</v>
      </c>
      <c r="G1854" t="s">
        <v>373</v>
      </c>
      <c r="I1854" t="s">
        <v>270</v>
      </c>
    </row>
    <row r="1855" spans="2:9">
      <c r="B1855">
        <v>120801159</v>
      </c>
      <c r="C1855" t="str">
        <f t="shared" si="71"/>
        <v>NCA - Piutang Pihak Berelasi - PT Digisaham Veritas Indonesia (DVI)</v>
      </c>
      <c r="E1855" s="744" t="s">
        <v>60</v>
      </c>
      <c r="F1855" t="s">
        <v>376</v>
      </c>
      <c r="G1855" t="s">
        <v>373</v>
      </c>
      <c r="I1855" t="s">
        <v>271</v>
      </c>
    </row>
    <row r="1856" spans="2:9">
      <c r="B1856">
        <v>120801160</v>
      </c>
      <c r="C1856" t="str">
        <f t="shared" si="71"/>
        <v>NCA - Piutang Pihak Berelasi - PT DMMX Smartritel Teknologi (DST)</v>
      </c>
      <c r="E1856" s="744" t="s">
        <v>60</v>
      </c>
      <c r="F1856" t="s">
        <v>376</v>
      </c>
      <c r="G1856" t="s">
        <v>373</v>
      </c>
      <c r="I1856" t="s">
        <v>272</v>
      </c>
    </row>
    <row r="1857" spans="2:9">
      <c r="B1857">
        <v>120801161</v>
      </c>
      <c r="C1857" t="str">
        <f t="shared" si="71"/>
        <v>NCA - Piutang Pihak Berelasi - PT Panca Global Kapital (PEGE)</v>
      </c>
      <c r="E1857" s="744" t="s">
        <v>60</v>
      </c>
      <c r="F1857" t="s">
        <v>376</v>
      </c>
      <c r="G1857" t="s">
        <v>373</v>
      </c>
      <c r="I1857" t="s">
        <v>273</v>
      </c>
    </row>
    <row r="1858" spans="2:9">
      <c r="B1858">
        <v>120801162</v>
      </c>
      <c r="C1858" t="str">
        <f t="shared" si="71"/>
        <v>NCA - Piutang Pihak Berelasi - PT Panca Global Sekuritas (PGS)</v>
      </c>
      <c r="E1858" s="744" t="s">
        <v>60</v>
      </c>
      <c r="F1858" t="s">
        <v>376</v>
      </c>
      <c r="G1858" t="s">
        <v>373</v>
      </c>
      <c r="I1858" t="s">
        <v>274</v>
      </c>
    </row>
    <row r="1859" spans="2:9">
      <c r="B1859">
        <v>120801163</v>
      </c>
      <c r="C1859" t="str">
        <f t="shared" si="71"/>
        <v>NCA - Piutang Pihak Berelasi - PT Akasia Damcorp Waba (ADW)</v>
      </c>
      <c r="E1859" s="744" t="s">
        <v>60</v>
      </c>
      <c r="F1859" t="s">
        <v>376</v>
      </c>
      <c r="G1859" t="s">
        <v>373</v>
      </c>
      <c r="I1859" t="s">
        <v>275</v>
      </c>
    </row>
    <row r="1860" spans="2:9">
      <c r="B1860">
        <v>120801164</v>
      </c>
      <c r="C1860" t="str">
        <f t="shared" si="71"/>
        <v>NCA - Piutang Pihak Berelasi - PT Edukasi Atlit Internet Digital (EAID)</v>
      </c>
      <c r="E1860" s="744" t="s">
        <v>60</v>
      </c>
      <c r="F1860" t="s">
        <v>376</v>
      </c>
      <c r="G1860" t="s">
        <v>373</v>
      </c>
      <c r="I1860" t="s">
        <v>276</v>
      </c>
    </row>
    <row r="1861" spans="2:9">
      <c r="B1861">
        <v>120801165</v>
      </c>
      <c r="C1861" t="str">
        <f t="shared" si="71"/>
        <v>NCA - Piutang Pihak Berelasi - PT DMMX Hera Sukses (DHS)</v>
      </c>
      <c r="E1861" s="744" t="s">
        <v>60</v>
      </c>
      <c r="F1861" t="s">
        <v>376</v>
      </c>
      <c r="G1861" t="s">
        <v>373</v>
      </c>
      <c r="I1861" t="s">
        <v>277</v>
      </c>
    </row>
    <row r="1862" spans="2:9">
      <c r="B1862">
        <v>120801166</v>
      </c>
      <c r="C1862" t="str">
        <f t="shared" si="71"/>
        <v>NCA - Piutang Pihak Berelasi - PT Rans Prestisius Indonesia (RPI)</v>
      </c>
      <c r="E1862" s="744" t="s">
        <v>60</v>
      </c>
      <c r="F1862" t="s">
        <v>376</v>
      </c>
      <c r="G1862" t="s">
        <v>373</v>
      </c>
      <c r="I1862" t="s">
        <v>278</v>
      </c>
    </row>
    <row r="1863" spans="2:9">
      <c r="B1863">
        <v>120801167</v>
      </c>
      <c r="C1863" t="str">
        <f t="shared" si="71"/>
        <v>NCA - Piutang Pihak Berelasi - PT DMMX Gamindo Global</v>
      </c>
      <c r="E1863" s="744" t="s">
        <v>60</v>
      </c>
      <c r="F1863" t="s">
        <v>376</v>
      </c>
      <c r="G1863" t="s">
        <v>373</v>
      </c>
      <c r="I1863" t="s">
        <v>279</v>
      </c>
    </row>
    <row r="1864" spans="2:9">
      <c r="B1864">
        <v>120801168</v>
      </c>
      <c r="C1864" t="str">
        <f t="shared" si="71"/>
        <v>NCA - Piutang Pihak Berelasi - PT Digital Anugerah Medisindo (DAM)</v>
      </c>
      <c r="E1864" s="744" t="s">
        <v>60</v>
      </c>
      <c r="F1864" t="s">
        <v>376</v>
      </c>
      <c r="G1864" t="s">
        <v>373</v>
      </c>
      <c r="I1864" t="s">
        <v>280</v>
      </c>
    </row>
    <row r="1865" spans="2:9">
      <c r="B1865">
        <v>120801169</v>
      </c>
      <c r="C1865" t="str">
        <f t="shared" si="71"/>
        <v>NCA - Piutang Pihak Berelasi - PT Zirius Soteria Investama (ZSI)</v>
      </c>
      <c r="E1865" s="744" t="s">
        <v>60</v>
      </c>
      <c r="F1865" t="s">
        <v>376</v>
      </c>
      <c r="G1865" t="s">
        <v>373</v>
      </c>
      <c r="I1865" t="s">
        <v>281</v>
      </c>
    </row>
    <row r="1866" spans="2:9">
      <c r="B1866">
        <v>120801170</v>
      </c>
      <c r="C1866" t="str">
        <f t="shared" si="71"/>
        <v>NCA - Piutang Pihak Berelasi - PT CKL Indonesia Raya (CKL1)</v>
      </c>
      <c r="E1866" s="744" t="s">
        <v>60</v>
      </c>
      <c r="F1866" t="s">
        <v>376</v>
      </c>
      <c r="G1866" t="s">
        <v>373</v>
      </c>
      <c r="I1866" t="s">
        <v>282</v>
      </c>
    </row>
    <row r="1867" spans="2:9">
      <c r="B1867">
        <v>120801171</v>
      </c>
      <c r="C1867" t="str">
        <f t="shared" si="71"/>
        <v>NCA - Piutang Pihak Berelasi - PT Cipta Krida Lestari (CKL2)</v>
      </c>
      <c r="E1867" s="744" t="s">
        <v>60</v>
      </c>
      <c r="F1867" t="s">
        <v>376</v>
      </c>
      <c r="G1867" t="s">
        <v>373</v>
      </c>
      <c r="I1867" t="s">
        <v>283</v>
      </c>
    </row>
    <row r="1868" spans="2:9">
      <c r="B1868">
        <v>120801172</v>
      </c>
      <c r="C1868" t="str">
        <f t="shared" si="71"/>
        <v>NCA - Piutang Pihak Berelasi - PT Abyakta Data Sentosa (ADS)</v>
      </c>
      <c r="E1868" s="744" t="s">
        <v>60</v>
      </c>
      <c r="F1868" t="s">
        <v>376</v>
      </c>
      <c r="G1868" t="s">
        <v>373</v>
      </c>
      <c r="I1868" t="s">
        <v>284</v>
      </c>
    </row>
    <row r="1869" spans="2:9">
      <c r="B1869">
        <v>120801173</v>
      </c>
      <c r="C1869" t="str">
        <f t="shared" si="71"/>
        <v>NCA - Piutang Pihak Berelasi - PT Niji Sicepat Gamindo (NSG)</v>
      </c>
      <c r="E1869" s="744" t="s">
        <v>60</v>
      </c>
      <c r="F1869" t="s">
        <v>376</v>
      </c>
      <c r="G1869" t="s">
        <v>373</v>
      </c>
      <c r="I1869" t="s">
        <v>285</v>
      </c>
    </row>
    <row r="1870" spans="2:9">
      <c r="B1870">
        <v>120801174</v>
      </c>
      <c r="C1870" t="str">
        <f t="shared" si="71"/>
        <v>NCA - Piutang Pihak Berelasi - PT Mulia Semesta Perkasa (MSP)</v>
      </c>
      <c r="E1870" s="744" t="s">
        <v>60</v>
      </c>
      <c r="F1870" t="s">
        <v>376</v>
      </c>
      <c r="G1870" t="s">
        <v>373</v>
      </c>
      <c r="I1870" t="s">
        <v>286</v>
      </c>
    </row>
    <row r="1871" spans="2:9">
      <c r="B1871">
        <v>120801175</v>
      </c>
      <c r="C1871" t="str">
        <f t="shared" si="71"/>
        <v>NCA - Piutang Pihak Berelasi - PT Kredit Skor Indonesia (KSI)</v>
      </c>
      <c r="E1871" s="744" t="s">
        <v>60</v>
      </c>
      <c r="F1871" t="s">
        <v>376</v>
      </c>
      <c r="G1871" t="s">
        <v>373</v>
      </c>
      <c r="I1871" t="s">
        <v>287</v>
      </c>
    </row>
    <row r="1872" spans="2:9">
      <c r="B1872">
        <v>120801176</v>
      </c>
      <c r="C1872" t="str">
        <f t="shared" si="71"/>
        <v>NCA - Piutang Pihak Berelasi - PT Caltech Digital Indonesia (CDI)</v>
      </c>
      <c r="E1872" s="744" t="s">
        <v>60</v>
      </c>
      <c r="F1872" t="s">
        <v>376</v>
      </c>
      <c r="G1872" t="s">
        <v>373</v>
      </c>
      <c r="I1872" t="s">
        <v>288</v>
      </c>
    </row>
    <row r="1873" spans="2:9">
      <c r="B1873">
        <v>120801177</v>
      </c>
      <c r="C1873" t="str">
        <f t="shared" si="71"/>
        <v>NCA - Piutang Pihak Berelasi - PT Tfas Energi Indonesia (TEI)</v>
      </c>
      <c r="E1873" s="744" t="s">
        <v>60</v>
      </c>
      <c r="F1873" t="s">
        <v>376</v>
      </c>
      <c r="G1873" t="s">
        <v>373</v>
      </c>
      <c r="I1873" t="s">
        <v>289</v>
      </c>
    </row>
    <row r="1874" spans="2:9">
      <c r="B1874">
        <v>120801178</v>
      </c>
      <c r="C1874" t="str">
        <f t="shared" si="71"/>
        <v>NCA - Piutang Pihak Berelasi - PT Sicepat Inti Sofizo (SIF)</v>
      </c>
      <c r="E1874" s="744" t="s">
        <v>60</v>
      </c>
      <c r="F1874" t="s">
        <v>376</v>
      </c>
      <c r="G1874" t="s">
        <v>373</v>
      </c>
      <c r="I1874" t="s">
        <v>290</v>
      </c>
    </row>
    <row r="1875" spans="2:9">
      <c r="B1875">
        <v>120801179</v>
      </c>
      <c r="C1875" t="str">
        <f t="shared" si="71"/>
        <v>NCA - Piutang Pihak Berelasi - PT DMMX Dektos Inti (DDI)</v>
      </c>
      <c r="E1875" s="744" t="s">
        <v>60</v>
      </c>
      <c r="F1875" t="s">
        <v>376</v>
      </c>
      <c r="G1875" t="s">
        <v>373</v>
      </c>
      <c r="I1875" t="s">
        <v>291</v>
      </c>
    </row>
    <row r="1876" spans="2:9">
      <c r="B1876">
        <v>120801180</v>
      </c>
      <c r="C1876" t="str">
        <f t="shared" si="71"/>
        <v>NCA - Piutang Pihak Berelasi - PT Nugen Farma Medika (NFM)</v>
      </c>
      <c r="E1876" s="744" t="s">
        <v>60</v>
      </c>
      <c r="F1876" t="s">
        <v>376</v>
      </c>
      <c r="G1876" t="s">
        <v>373</v>
      </c>
      <c r="I1876" t="s">
        <v>292</v>
      </c>
    </row>
    <row r="1877" spans="2:9">
      <c r="B1877">
        <v>120801181</v>
      </c>
      <c r="C1877" t="str">
        <f t="shared" si="71"/>
        <v>NCA - Piutang Pihak Berelasi - PT Sicepat Aset Digital (SAD)</v>
      </c>
      <c r="E1877" s="744" t="s">
        <v>60</v>
      </c>
      <c r="F1877" t="s">
        <v>376</v>
      </c>
      <c r="G1877" t="s">
        <v>373</v>
      </c>
      <c r="I1877" t="s">
        <v>293</v>
      </c>
    </row>
    <row r="1878" spans="2:9">
      <c r="B1878">
        <v>120801182</v>
      </c>
      <c r="C1878" t="str">
        <f t="shared" si="71"/>
        <v>NCA - Piutang Pihak Berelasi - PT Royal Investama Sejahtera (RIS)</v>
      </c>
      <c r="E1878" s="744" t="s">
        <v>60</v>
      </c>
      <c r="F1878" t="s">
        <v>376</v>
      </c>
      <c r="G1878" t="s">
        <v>373</v>
      </c>
      <c r="I1878" t="s">
        <v>294</v>
      </c>
    </row>
    <row r="1879" spans="2:9">
      <c r="B1879">
        <v>120801183</v>
      </c>
      <c r="C1879" t="str">
        <f t="shared" si="71"/>
        <v>NCA - Piutang Pihak Berelasi - PT Yudha Harapan Mulia (YHM)</v>
      </c>
      <c r="E1879" s="744" t="s">
        <v>60</v>
      </c>
      <c r="F1879" t="s">
        <v>376</v>
      </c>
      <c r="G1879" t="s">
        <v>373</v>
      </c>
      <c r="I1879" t="s">
        <v>295</v>
      </c>
    </row>
    <row r="1880" spans="2:9">
      <c r="B1880">
        <v>120801184</v>
      </c>
      <c r="C1880" t="str">
        <f t="shared" si="71"/>
        <v>NCA - Piutang Pihak Berelasi - PT DMMX Distribusi Pentabuana (DDP)</v>
      </c>
      <c r="E1880" s="744" t="s">
        <v>60</v>
      </c>
      <c r="F1880" t="s">
        <v>376</v>
      </c>
      <c r="G1880" t="s">
        <v>373</v>
      </c>
      <c r="I1880" t="s">
        <v>296</v>
      </c>
    </row>
    <row r="1881" spans="2:9">
      <c r="B1881">
        <v>120801185</v>
      </c>
      <c r="C1881" t="str">
        <f t="shared" si="71"/>
        <v>NCA - Piutang Pihak Berelasi - PT Dezer Ruang Bicara (DRB)</v>
      </c>
      <c r="E1881" s="744" t="s">
        <v>60</v>
      </c>
      <c r="F1881" t="s">
        <v>376</v>
      </c>
      <c r="G1881" t="s">
        <v>373</v>
      </c>
      <c r="I1881" t="s">
        <v>297</v>
      </c>
    </row>
    <row r="1882" spans="2:9">
      <c r="B1882">
        <v>120801186</v>
      </c>
      <c r="C1882" t="str">
        <f t="shared" si="71"/>
        <v>NCA - Piutang Pihak Berelasi - PT Dektos Digital Corbuzier (DDC)</v>
      </c>
      <c r="E1882" s="744" t="s">
        <v>60</v>
      </c>
      <c r="F1882" t="s">
        <v>376</v>
      </c>
      <c r="G1882" t="s">
        <v>373</v>
      </c>
      <c r="I1882" t="s">
        <v>298</v>
      </c>
    </row>
    <row r="1883" spans="2:9">
      <c r="B1883">
        <v>120801187</v>
      </c>
      <c r="C1883" t="str">
        <f t="shared" si="71"/>
        <v>NCA - Piutang Pihak Berelasi - PT BLDX Komik Nusantara (BKN)</v>
      </c>
      <c r="E1883" s="744" t="s">
        <v>60</v>
      </c>
      <c r="F1883" t="s">
        <v>376</v>
      </c>
      <c r="G1883" t="s">
        <v>373</v>
      </c>
      <c r="I1883" t="s">
        <v>299</v>
      </c>
    </row>
    <row r="1884" spans="2:9">
      <c r="B1884">
        <v>120801188</v>
      </c>
      <c r="C1884" t="str">
        <f t="shared" si="71"/>
        <v>NCA - Piutang Pihak Berelasi - PT Damcorp Digital Media (DDM)</v>
      </c>
      <c r="E1884" s="744" t="s">
        <v>60</v>
      </c>
      <c r="F1884" t="s">
        <v>376</v>
      </c>
      <c r="G1884" t="s">
        <v>373</v>
      </c>
      <c r="I1884" t="s">
        <v>300</v>
      </c>
    </row>
    <row r="1885" spans="2:9">
      <c r="B1885">
        <v>120801189</v>
      </c>
      <c r="C1885" t="str">
        <f t="shared" si="71"/>
        <v>NCA - Piutang Pihak Berelasi - PT NFT Digital Indonesia (NDI)</v>
      </c>
      <c r="E1885" s="744" t="s">
        <v>60</v>
      </c>
      <c r="F1885" t="s">
        <v>376</v>
      </c>
      <c r="G1885" t="s">
        <v>373</v>
      </c>
      <c r="I1885" t="s">
        <v>301</v>
      </c>
    </row>
    <row r="1886" spans="2:9">
      <c r="B1886">
        <v>120801190</v>
      </c>
      <c r="C1886" t="str">
        <f t="shared" si="71"/>
        <v>NCA - Piutang Pihak Berelasi - PT Meta Verse Indonesia (MVI)</v>
      </c>
      <c r="E1886" s="744" t="s">
        <v>60</v>
      </c>
      <c r="F1886" t="s">
        <v>376</v>
      </c>
      <c r="G1886" t="s">
        <v>373</v>
      </c>
      <c r="I1886" t="s">
        <v>302</v>
      </c>
    </row>
    <row r="1887" spans="2:9">
      <c r="B1887">
        <v>120801191</v>
      </c>
      <c r="C1887" t="str">
        <f t="shared" si="71"/>
        <v>NCA - Piutang Pihak Berelasi - PT META PRAVIA DIGITAL (MPD)</v>
      </c>
      <c r="E1887" s="744" t="s">
        <v>60</v>
      </c>
      <c r="F1887" t="s">
        <v>376</v>
      </c>
      <c r="G1887" t="s">
        <v>373</v>
      </c>
      <c r="I1887" t="s">
        <v>303</v>
      </c>
    </row>
    <row r="1888" spans="2:9">
      <c r="B1888">
        <v>120801192</v>
      </c>
      <c r="C1888" t="str">
        <f t="shared" si="71"/>
        <v>NCA - Piutang Pihak Berelasi - PT DMMX Sentral Imaji</v>
      </c>
      <c r="E1888" s="744" t="s">
        <v>60</v>
      </c>
      <c r="F1888" t="s">
        <v>376</v>
      </c>
      <c r="G1888" t="s">
        <v>373</v>
      </c>
      <c r="I1888" t="s">
        <v>304</v>
      </c>
    </row>
    <row r="1889" spans="2:9">
      <c r="B1889">
        <v>120801193</v>
      </c>
      <c r="C1889" t="str">
        <f t="shared" ref="C1889:C1895" si="72">CONCATENATE(F1889,E1889,G1889,E1889,I1889)</f>
        <v>NCA - Piutang Pihak Berelasi - PT Cinta Sang Juara</v>
      </c>
      <c r="E1889" s="744" t="s">
        <v>60</v>
      </c>
      <c r="F1889" t="s">
        <v>376</v>
      </c>
      <c r="G1889" t="s">
        <v>373</v>
      </c>
      <c r="I1889" t="s">
        <v>305</v>
      </c>
    </row>
    <row r="1890" spans="2:9">
      <c r="B1890">
        <v>120801194</v>
      </c>
      <c r="C1890" t="str">
        <f t="shared" si="72"/>
        <v>NCA - Piutang Pihak Berelasi - PT Kosmos Karisma Karunia (KKK)</v>
      </c>
      <c r="E1890" s="744" t="s">
        <v>60</v>
      </c>
      <c r="F1890" t="s">
        <v>376</v>
      </c>
      <c r="G1890" t="s">
        <v>373</v>
      </c>
      <c r="I1890" t="s">
        <v>306</v>
      </c>
    </row>
    <row r="1891" spans="2:9">
      <c r="B1891">
        <v>120801195</v>
      </c>
      <c r="C1891" t="str">
        <f t="shared" si="72"/>
        <v>NCA - Piutang Pihak Berelasi - PT Sinergi Digital Teknologi (Lenna)</v>
      </c>
      <c r="E1891" s="744" t="s">
        <v>60</v>
      </c>
      <c r="F1891" t="s">
        <v>376</v>
      </c>
      <c r="G1891" t="s">
        <v>373</v>
      </c>
      <c r="I1891" t="s">
        <v>307</v>
      </c>
    </row>
    <row r="1892" spans="2:9">
      <c r="B1892">
        <v>120801196</v>
      </c>
      <c r="C1892" t="str">
        <f t="shared" si="72"/>
        <v>NCA - Piutang Pihak Berelasi - PT Kairos Ekspres Internasional (KEI)</v>
      </c>
      <c r="E1892" s="744" t="s">
        <v>60</v>
      </c>
      <c r="F1892" t="s">
        <v>376</v>
      </c>
      <c r="G1892" t="s">
        <v>373</v>
      </c>
      <c r="I1892" t="s">
        <v>308</v>
      </c>
    </row>
    <row r="1893" spans="2:9">
      <c r="B1893">
        <v>120801197</v>
      </c>
      <c r="C1893" t="str">
        <f t="shared" si="72"/>
        <v>NCA - Piutang Pihak Berelasi - PT Dua Empat Print (DEP)</v>
      </c>
      <c r="E1893" s="744" t="s">
        <v>60</v>
      </c>
      <c r="F1893" t="s">
        <v>376</v>
      </c>
      <c r="G1893" t="s">
        <v>373</v>
      </c>
      <c r="I1893" t="s">
        <v>309</v>
      </c>
    </row>
    <row r="1894" spans="2:9">
      <c r="B1894">
        <v>120801198</v>
      </c>
      <c r="C1894" t="str">
        <f t="shared" si="72"/>
        <v>NCA - Piutang Pihak Berelasi - PT V2 Indonesia (V2)</v>
      </c>
      <c r="E1894" s="744" t="s">
        <v>60</v>
      </c>
      <c r="F1894" t="s">
        <v>376</v>
      </c>
      <c r="G1894" t="s">
        <v>373</v>
      </c>
      <c r="I1894" t="s">
        <v>310</v>
      </c>
    </row>
    <row r="1895" spans="2:9">
      <c r="B1895">
        <v>120801199</v>
      </c>
      <c r="C1895" t="str">
        <f t="shared" si="72"/>
        <v>NCA - Piutang Pihak Berelasi - PT Makarios Bensu Kopi (MBK)</v>
      </c>
      <c r="E1895" s="744" t="s">
        <v>60</v>
      </c>
      <c r="F1895" t="s">
        <v>376</v>
      </c>
      <c r="G1895" t="s">
        <v>373</v>
      </c>
      <c r="I1895" t="s">
        <v>311</v>
      </c>
    </row>
    <row r="1896" spans="2:9">
      <c r="B1896">
        <v>120801200</v>
      </c>
      <c r="C1896" t="str">
        <f t="shared" ref="C1896:C1901" si="73">CONCATENATE(F1896,E1896,G1896,E1896,I1896)</f>
        <v>NCA - Piutang Pihak Berelasi - PT Mahaka Media Tbk (ABBA)</v>
      </c>
      <c r="E1896" s="744" t="s">
        <v>60</v>
      </c>
      <c r="F1896" t="s">
        <v>376</v>
      </c>
      <c r="G1896" t="s">
        <v>373</v>
      </c>
      <c r="I1896" t="s">
        <v>312</v>
      </c>
    </row>
    <row r="1897" spans="2:9">
      <c r="B1897">
        <v>120801201</v>
      </c>
      <c r="C1897" t="str">
        <f t="shared" si="73"/>
        <v>NCA - Piutang Pihak Berelasi - PT Sinergi Teknologi Mandiri (STM)</v>
      </c>
      <c r="E1897" s="744" t="s">
        <v>60</v>
      </c>
      <c r="F1897" t="s">
        <v>376</v>
      </c>
      <c r="G1897" t="s">
        <v>373</v>
      </c>
      <c r="I1897" t="s">
        <v>313</v>
      </c>
    </row>
    <row r="1898" spans="2:9">
      <c r="B1898">
        <v>120801202</v>
      </c>
      <c r="C1898" t="str">
        <f t="shared" si="73"/>
        <v>NCA - Piutang Pihak Berelasi - PT Jaya Distribusi Ritel (JDR)</v>
      </c>
      <c r="E1898" s="744" t="s">
        <v>60</v>
      </c>
      <c r="F1898" t="s">
        <v>376</v>
      </c>
      <c r="G1898" t="s">
        <v>373</v>
      </c>
      <c r="I1898" t="s">
        <v>314</v>
      </c>
    </row>
    <row r="1899" spans="2:9">
      <c r="B1899">
        <v>120801203</v>
      </c>
      <c r="C1899" t="str">
        <f t="shared" si="73"/>
        <v>NCA - Piutang Pihak Berelasi - Martin Suharlie</v>
      </c>
      <c r="E1899" s="744" t="s">
        <v>60</v>
      </c>
      <c r="F1899" t="s">
        <v>376</v>
      </c>
      <c r="G1899" t="s">
        <v>373</v>
      </c>
      <c r="I1899" t="s">
        <v>315</v>
      </c>
    </row>
    <row r="1900" spans="2:9">
      <c r="B1900">
        <v>120801204</v>
      </c>
      <c r="C1900" t="str">
        <f t="shared" si="73"/>
        <v>NCA - Piutang Pihak Berelasi - Suryandy Jahja</v>
      </c>
      <c r="E1900" s="744" t="s">
        <v>60</v>
      </c>
      <c r="F1900" t="s">
        <v>376</v>
      </c>
      <c r="G1900" t="s">
        <v>373</v>
      </c>
      <c r="I1900" t="s">
        <v>316</v>
      </c>
    </row>
    <row r="1901" spans="2:9">
      <c r="B1901">
        <v>120801205</v>
      </c>
      <c r="C1901" t="str">
        <f t="shared" si="73"/>
        <v>NCA - Piutang Pihak Berelasi - Berelasi lainnya</v>
      </c>
      <c r="E1901" s="744" t="s">
        <v>60</v>
      </c>
      <c r="F1901" t="s">
        <v>376</v>
      </c>
      <c r="G1901" t="s">
        <v>373</v>
      </c>
      <c r="I1901" t="s">
        <v>317</v>
      </c>
    </row>
    <row r="1902" spans="5:5">
      <c r="E1902" s="744" t="s">
        <v>60</v>
      </c>
    </row>
    <row r="1903" spans="2:9">
      <c r="B1903">
        <v>120901001</v>
      </c>
      <c r="C1903" t="str">
        <f>CONCATENATE(F1903,E1903,G1903,E1903,I1903)</f>
        <v>NCA - DTA - Aset Pajak Tangguhan</v>
      </c>
      <c r="E1903" s="744" t="s">
        <v>60</v>
      </c>
      <c r="F1903" t="s">
        <v>376</v>
      </c>
      <c r="G1903" t="s">
        <v>404</v>
      </c>
      <c r="I1903" t="s">
        <v>405</v>
      </c>
    </row>
    <row r="1904" spans="5:5">
      <c r="E1904" s="744" t="s">
        <v>60</v>
      </c>
    </row>
    <row r="1905" spans="2:9">
      <c r="B1905">
        <v>121001001</v>
      </c>
      <c r="C1905" t="str">
        <f>CONCATENATE(F1905,E1905,G1905,E1905,I1905)</f>
        <v>NCA - Taksiran Tagihan Pajak - Claim For Tax Refund</v>
      </c>
      <c r="E1905" s="744" t="s">
        <v>60</v>
      </c>
      <c r="F1905" t="s">
        <v>376</v>
      </c>
      <c r="G1905" t="s">
        <v>406</v>
      </c>
      <c r="I1905" t="s">
        <v>340</v>
      </c>
    </row>
    <row r="1906" spans="5:5">
      <c r="E1906" s="744" t="s">
        <v>60</v>
      </c>
    </row>
    <row r="1907" spans="2:9">
      <c r="B1907">
        <v>121101001</v>
      </c>
      <c r="C1907" t="str">
        <f t="shared" ref="C1907:C1931" si="74">CONCATENATE(F1907,E1907,G1907,E1907,H1907,E1907,I1907)</f>
        <v>NCA - Restricted Deposits - IDR - PT BANK CENTRAL ASIA</v>
      </c>
      <c r="E1907" s="744" t="s">
        <v>60</v>
      </c>
      <c r="F1907" t="s">
        <v>376</v>
      </c>
      <c r="G1907" t="s">
        <v>368</v>
      </c>
      <c r="H1907" t="s">
        <v>63</v>
      </c>
      <c r="I1907" t="s">
        <v>70</v>
      </c>
    </row>
    <row r="1908" spans="2:9">
      <c r="B1908">
        <v>121101002</v>
      </c>
      <c r="C1908" t="str">
        <f t="shared" si="74"/>
        <v>NCA - Restricted Deposits - IDR - PT BANK MANDIRI (PERSERO)</v>
      </c>
      <c r="E1908" s="744" t="s">
        <v>60</v>
      </c>
      <c r="F1908" t="s">
        <v>376</v>
      </c>
      <c r="G1908" t="s">
        <v>368</v>
      </c>
      <c r="H1908" t="s">
        <v>63</v>
      </c>
      <c r="I1908" t="s">
        <v>71</v>
      </c>
    </row>
    <row r="1909" spans="2:9">
      <c r="B1909">
        <v>121101003</v>
      </c>
      <c r="C1909" t="str">
        <f t="shared" si="74"/>
        <v>NCA - Restricted Deposits - IDR - PT BANK NEGARA INDONESIA (PERSERO)</v>
      </c>
      <c r="E1909" s="744" t="s">
        <v>60</v>
      </c>
      <c r="F1909" t="s">
        <v>376</v>
      </c>
      <c r="G1909" t="s">
        <v>368</v>
      </c>
      <c r="H1909" t="s">
        <v>63</v>
      </c>
      <c r="I1909" t="s">
        <v>72</v>
      </c>
    </row>
    <row r="1910" spans="2:9">
      <c r="B1910">
        <v>121101004</v>
      </c>
      <c r="C1910" t="str">
        <f t="shared" si="74"/>
        <v>NCA - Restricted Deposits - IDR - PT BANK CIMB NIAGA</v>
      </c>
      <c r="E1910" s="744" t="s">
        <v>60</v>
      </c>
      <c r="F1910" t="s">
        <v>376</v>
      </c>
      <c r="G1910" t="s">
        <v>368</v>
      </c>
      <c r="H1910" t="s">
        <v>63</v>
      </c>
      <c r="I1910" t="s">
        <v>73</v>
      </c>
    </row>
    <row r="1911" spans="2:9">
      <c r="B1911">
        <v>121101005</v>
      </c>
      <c r="C1911" t="str">
        <f t="shared" si="74"/>
        <v>NCA - Restricted Deposits - IDR - PT BANK QNB INDONESIA</v>
      </c>
      <c r="E1911" s="744" t="s">
        <v>60</v>
      </c>
      <c r="F1911" t="s">
        <v>376</v>
      </c>
      <c r="G1911" t="s">
        <v>368</v>
      </c>
      <c r="H1911" t="s">
        <v>63</v>
      </c>
      <c r="I1911" t="s">
        <v>74</v>
      </c>
    </row>
    <row r="1912" spans="2:9">
      <c r="B1912">
        <v>121101006</v>
      </c>
      <c r="C1912" t="str">
        <f t="shared" si="74"/>
        <v>NCA - Restricted Deposits - IDR - PT BANK RAKYAT INDONESIA (PERSERO)</v>
      </c>
      <c r="E1912" s="744" t="s">
        <v>60</v>
      </c>
      <c r="F1912" t="s">
        <v>376</v>
      </c>
      <c r="G1912" t="s">
        <v>368</v>
      </c>
      <c r="H1912" t="s">
        <v>63</v>
      </c>
      <c r="I1912" t="s">
        <v>75</v>
      </c>
    </row>
    <row r="1913" spans="2:9">
      <c r="B1913">
        <v>121101007</v>
      </c>
      <c r="C1913" t="str">
        <f t="shared" si="74"/>
        <v>NCA - Restricted Deposits - IDR - PT BANK PERMATA</v>
      </c>
      <c r="E1913" s="744" t="s">
        <v>60</v>
      </c>
      <c r="F1913" t="s">
        <v>376</v>
      </c>
      <c r="G1913" t="s">
        <v>368</v>
      </c>
      <c r="H1913" t="s">
        <v>63</v>
      </c>
      <c r="I1913" t="s">
        <v>76</v>
      </c>
    </row>
    <row r="1914" spans="2:9">
      <c r="B1914">
        <v>121101008</v>
      </c>
      <c r="C1914" t="str">
        <f t="shared" si="74"/>
        <v>NCA - Restricted Deposits - IDR - PT BANK UOB INDONESIA</v>
      </c>
      <c r="E1914" s="744" t="s">
        <v>60</v>
      </c>
      <c r="F1914" t="s">
        <v>376</v>
      </c>
      <c r="G1914" t="s">
        <v>368</v>
      </c>
      <c r="H1914" t="s">
        <v>63</v>
      </c>
      <c r="I1914" t="s">
        <v>77</v>
      </c>
    </row>
    <row r="1915" spans="2:9">
      <c r="B1915">
        <v>121101009</v>
      </c>
      <c r="C1915" t="str">
        <f t="shared" si="74"/>
        <v>NCA - Restricted Deposits - IDR - PT BANK DKI</v>
      </c>
      <c r="E1915" s="744" t="s">
        <v>60</v>
      </c>
      <c r="F1915" t="s">
        <v>376</v>
      </c>
      <c r="G1915" t="s">
        <v>368</v>
      </c>
      <c r="H1915" t="s">
        <v>63</v>
      </c>
      <c r="I1915" t="s">
        <v>78</v>
      </c>
    </row>
    <row r="1916" spans="2:9">
      <c r="B1916">
        <v>121101010</v>
      </c>
      <c r="C1916" t="str">
        <f t="shared" si="74"/>
        <v>NCA - Restricted Deposits - IDR - PT BANK JTRUST INDONESIA</v>
      </c>
      <c r="E1916" s="744" t="s">
        <v>60</v>
      </c>
      <c r="F1916" t="s">
        <v>376</v>
      </c>
      <c r="G1916" t="s">
        <v>368</v>
      </c>
      <c r="H1916" t="s">
        <v>63</v>
      </c>
      <c r="I1916" t="s">
        <v>79</v>
      </c>
    </row>
    <row r="1917" spans="2:9">
      <c r="B1917">
        <v>121101011</v>
      </c>
      <c r="C1917" t="str">
        <f t="shared" si="74"/>
        <v>NCA - Restricted Deposits - IDR - PT BANK DANAMON INDONESIA</v>
      </c>
      <c r="E1917" s="744" t="s">
        <v>60</v>
      </c>
      <c r="F1917" t="s">
        <v>376</v>
      </c>
      <c r="G1917" t="s">
        <v>368</v>
      </c>
      <c r="H1917" t="s">
        <v>63</v>
      </c>
      <c r="I1917" t="s">
        <v>80</v>
      </c>
    </row>
    <row r="1918" spans="2:9">
      <c r="B1918">
        <v>121101012</v>
      </c>
      <c r="C1918" t="str">
        <f t="shared" si="74"/>
        <v>NCA - Restricted Deposits - IDR - PT BANK SYARIAH INDONESIA</v>
      </c>
      <c r="E1918" s="744" t="s">
        <v>60</v>
      </c>
      <c r="F1918" t="s">
        <v>376</v>
      </c>
      <c r="G1918" t="s">
        <v>368</v>
      </c>
      <c r="H1918" t="s">
        <v>63</v>
      </c>
      <c r="I1918" t="s">
        <v>81</v>
      </c>
    </row>
    <row r="1919" spans="2:9">
      <c r="B1919">
        <v>121101013</v>
      </c>
      <c r="C1919" t="str">
        <f t="shared" si="74"/>
        <v>NCA - Restricted Deposits - IDR - PT BANK CAPITAL INDONESIA </v>
      </c>
      <c r="E1919" s="744" t="s">
        <v>60</v>
      </c>
      <c r="F1919" t="s">
        <v>376</v>
      </c>
      <c r="G1919" t="s">
        <v>368</v>
      </c>
      <c r="H1919" t="s">
        <v>63</v>
      </c>
      <c r="I1919" t="s">
        <v>82</v>
      </c>
    </row>
    <row r="1920" spans="2:9">
      <c r="B1920">
        <v>121101014</v>
      </c>
      <c r="C1920" t="str">
        <f t="shared" si="74"/>
        <v>NCA - Restricted Deposits - IDR - PT BANK MNC INTERNASIONAL</v>
      </c>
      <c r="E1920" s="744" t="s">
        <v>60</v>
      </c>
      <c r="F1920" t="s">
        <v>376</v>
      </c>
      <c r="G1920" t="s">
        <v>368</v>
      </c>
      <c r="H1920" t="s">
        <v>63</v>
      </c>
      <c r="I1920" t="s">
        <v>83</v>
      </c>
    </row>
    <row r="1921" spans="2:9">
      <c r="B1921">
        <v>121101015</v>
      </c>
      <c r="C1921" t="str">
        <f t="shared" si="74"/>
        <v>NCA - Restricted Deposits - IDR - PT BANK OCBC NISP</v>
      </c>
      <c r="E1921" s="744" t="s">
        <v>60</v>
      </c>
      <c r="F1921" t="s">
        <v>376</v>
      </c>
      <c r="G1921" t="s">
        <v>368</v>
      </c>
      <c r="H1921" t="s">
        <v>63</v>
      </c>
      <c r="I1921" t="s">
        <v>84</v>
      </c>
    </row>
    <row r="1922" spans="2:9">
      <c r="B1922">
        <v>121101016</v>
      </c>
      <c r="C1922" t="str">
        <f t="shared" si="74"/>
        <v>NCA - Restricted Deposits - IDR - PT BANK MEGA</v>
      </c>
      <c r="E1922" s="744" t="s">
        <v>60</v>
      </c>
      <c r="F1922" t="s">
        <v>376</v>
      </c>
      <c r="G1922" t="s">
        <v>368</v>
      </c>
      <c r="H1922" t="s">
        <v>63</v>
      </c>
      <c r="I1922" t="s">
        <v>85</v>
      </c>
    </row>
    <row r="1923" spans="2:9">
      <c r="B1923">
        <v>121101017</v>
      </c>
      <c r="C1923" t="str">
        <f t="shared" si="74"/>
        <v>NCA - Restricted Deposits - IDR - PT BANK PEMBANGUNAN DAERAH JAWA TENGAH</v>
      </c>
      <c r="E1923" s="744" t="s">
        <v>60</v>
      </c>
      <c r="F1923" t="s">
        <v>376</v>
      </c>
      <c r="G1923" t="s">
        <v>368</v>
      </c>
      <c r="H1923" t="s">
        <v>63</v>
      </c>
      <c r="I1923" t="s">
        <v>86</v>
      </c>
    </row>
    <row r="1924" spans="2:9">
      <c r="B1924">
        <v>121101018</v>
      </c>
      <c r="C1924" t="str">
        <f t="shared" si="74"/>
        <v>NCA - Restricted Deposits - IDR - PT BANK PEMBANGUNAN DAERAH JAWA TIMUR</v>
      </c>
      <c r="E1924" s="744" t="s">
        <v>60</v>
      </c>
      <c r="F1924" t="s">
        <v>376</v>
      </c>
      <c r="G1924" t="s">
        <v>368</v>
      </c>
      <c r="H1924" t="s">
        <v>63</v>
      </c>
      <c r="I1924" t="s">
        <v>87</v>
      </c>
    </row>
    <row r="1925" spans="2:9">
      <c r="B1925">
        <v>121101019</v>
      </c>
      <c r="C1925" t="str">
        <f t="shared" si="74"/>
        <v>NCA - Restricted Deposits - IDR - PT BANK MAYBANK INDONESIA</v>
      </c>
      <c r="E1925" s="744" t="s">
        <v>60</v>
      </c>
      <c r="F1925" t="s">
        <v>376</v>
      </c>
      <c r="G1925" t="s">
        <v>368</v>
      </c>
      <c r="H1925" t="s">
        <v>63</v>
      </c>
      <c r="I1925" t="s">
        <v>88</v>
      </c>
    </row>
    <row r="1926" spans="2:9">
      <c r="B1926">
        <v>121101020</v>
      </c>
      <c r="C1926" t="str">
        <f t="shared" si="74"/>
        <v>NCA - Restricted Deposits - IDR - PT BANK MUAMALAT INDONESIA</v>
      </c>
      <c r="E1926" s="744" t="s">
        <v>60</v>
      </c>
      <c r="F1926" t="s">
        <v>376</v>
      </c>
      <c r="G1926" t="s">
        <v>368</v>
      </c>
      <c r="H1926" t="s">
        <v>63</v>
      </c>
      <c r="I1926" t="s">
        <v>89</v>
      </c>
    </row>
    <row r="1927" spans="2:9">
      <c r="B1927">
        <v>121101021</v>
      </c>
      <c r="C1927" t="str">
        <f t="shared" si="74"/>
        <v>NCA - Restricted Deposits - IDR - PT BANK DBS INDONESIA</v>
      </c>
      <c r="E1927" s="744" t="s">
        <v>60</v>
      </c>
      <c r="F1927" t="s">
        <v>376</v>
      </c>
      <c r="G1927" t="s">
        <v>368</v>
      </c>
      <c r="H1927" t="s">
        <v>63</v>
      </c>
      <c r="I1927" t="s">
        <v>90</v>
      </c>
    </row>
    <row r="1928" spans="2:9">
      <c r="B1928">
        <v>121101022</v>
      </c>
      <c r="C1928" t="str">
        <f t="shared" si="74"/>
        <v>NCA - Restricted Deposits - IDR - PT BANK MASPION INDONESIA</v>
      </c>
      <c r="E1928" s="744" t="s">
        <v>60</v>
      </c>
      <c r="F1928" t="s">
        <v>376</v>
      </c>
      <c r="G1928" t="s">
        <v>368</v>
      </c>
      <c r="H1928" t="s">
        <v>63</v>
      </c>
      <c r="I1928" t="s">
        <v>91</v>
      </c>
    </row>
    <row r="1929" spans="2:9">
      <c r="B1929">
        <v>121101023</v>
      </c>
      <c r="C1929" t="str">
        <f t="shared" si="74"/>
        <v>NCA - Restricted Deposits - IDR - PT BANK PAN INDONESIA</v>
      </c>
      <c r="E1929" s="744" t="s">
        <v>60</v>
      </c>
      <c r="F1929" t="s">
        <v>376</v>
      </c>
      <c r="G1929" t="s">
        <v>368</v>
      </c>
      <c r="H1929" t="s">
        <v>63</v>
      </c>
      <c r="I1929" t="s">
        <v>92</v>
      </c>
    </row>
    <row r="1930" spans="2:9">
      <c r="B1930">
        <v>121101024</v>
      </c>
      <c r="C1930" t="str">
        <f t="shared" si="74"/>
        <v>NCA - Restricted Deposits - IDR - PT BANK TABUNGAN PENSIUNAN NASIONAL</v>
      </c>
      <c r="E1930" s="744" t="s">
        <v>60</v>
      </c>
      <c r="F1930" t="s">
        <v>376</v>
      </c>
      <c r="G1930" t="s">
        <v>368</v>
      </c>
      <c r="H1930" t="s">
        <v>63</v>
      </c>
      <c r="I1930" t="s">
        <v>93</v>
      </c>
    </row>
    <row r="1931" spans="2:9">
      <c r="B1931">
        <v>121101025</v>
      </c>
      <c r="C1931" t="str">
        <f t="shared" si="74"/>
        <v>NCA - Restricted Deposits - IDR - PT BANK TABUNGAN NEGARA</v>
      </c>
      <c r="E1931" s="744" t="s">
        <v>60</v>
      </c>
      <c r="F1931" t="s">
        <v>376</v>
      </c>
      <c r="G1931" t="s">
        <v>368</v>
      </c>
      <c r="H1931" t="s">
        <v>63</v>
      </c>
      <c r="I1931" t="s">
        <v>94</v>
      </c>
    </row>
    <row r="1932" spans="5:5">
      <c r="E1932" s="744" t="s">
        <v>60</v>
      </c>
    </row>
    <row r="1933" spans="2:9">
      <c r="B1933">
        <v>121201001</v>
      </c>
      <c r="C1933" t="str">
        <f t="shared" ref="C1933:C1937" si="75">CONCATENATE(F1933,E1933,G1933,E1933,I1933)</f>
        <v>NCA - Goodwill - PT Surprise Indonesia</v>
      </c>
      <c r="E1933" s="744" t="s">
        <v>60</v>
      </c>
      <c r="F1933" t="s">
        <v>376</v>
      </c>
      <c r="G1933" t="s">
        <v>407</v>
      </c>
      <c r="I1933" t="s">
        <v>408</v>
      </c>
    </row>
    <row r="1934" spans="2:9">
      <c r="B1934">
        <v>121201002</v>
      </c>
      <c r="C1934" t="str">
        <f t="shared" si="75"/>
        <v>NCA - Goodwill - PT Multidaya Dinamika</v>
      </c>
      <c r="E1934" s="744" t="s">
        <v>60</v>
      </c>
      <c r="F1934" t="s">
        <v>376</v>
      </c>
      <c r="G1934" t="s">
        <v>407</v>
      </c>
      <c r="I1934" t="s">
        <v>409</v>
      </c>
    </row>
    <row r="1935" spans="2:9">
      <c r="B1935">
        <v>121201003</v>
      </c>
      <c r="C1935" t="str">
        <f t="shared" si="75"/>
        <v>NCA - Goodwill - PT Alphanovation Digital Teknindo (Pawoon)</v>
      </c>
      <c r="E1935" s="744" t="s">
        <v>60</v>
      </c>
      <c r="F1935" t="s">
        <v>376</v>
      </c>
      <c r="G1935" t="s">
        <v>407</v>
      </c>
      <c r="I1935" t="s">
        <v>119</v>
      </c>
    </row>
    <row r="1936" spans="2:9">
      <c r="B1936">
        <v>121201004</v>
      </c>
      <c r="C1936" t="str">
        <f t="shared" ref="C1936" si="76">CONCATENATE(F1936,E1936,G1936,E1936,I1936)</f>
        <v>NCA - Goodwill - PT Dam Korporindo Digital</v>
      </c>
      <c r="E1936" s="744" t="s">
        <v>60</v>
      </c>
      <c r="F1936" t="s">
        <v>376</v>
      </c>
      <c r="G1936" t="s">
        <v>407</v>
      </c>
      <c r="I1936" t="s">
        <v>410</v>
      </c>
    </row>
    <row r="1937" spans="2:9">
      <c r="B1937">
        <v>121201005</v>
      </c>
      <c r="C1937" t="str">
        <f t="shared" si="75"/>
        <v>NCA - Goodwill - Lainnya</v>
      </c>
      <c r="E1937" s="744" t="s">
        <v>60</v>
      </c>
      <c r="F1937" t="s">
        <v>376</v>
      </c>
      <c r="G1937" t="s">
        <v>407</v>
      </c>
      <c r="I1937" t="s">
        <v>411</v>
      </c>
    </row>
    <row r="1938" spans="5:5">
      <c r="E1938" s="744" t="s">
        <v>60</v>
      </c>
    </row>
    <row r="1939" spans="2:9">
      <c r="B1939">
        <v>121301001</v>
      </c>
      <c r="C1939" t="str">
        <f t="shared" ref="C1939:C1940" si="77">CONCATENATE(F1939,E1939,G1939,E1939,I1939)</f>
        <v>NCA - Aset Tidak Lancar Lainnya - Rent Deposit</v>
      </c>
      <c r="E1939" s="744" t="s">
        <v>60</v>
      </c>
      <c r="F1939" t="s">
        <v>376</v>
      </c>
      <c r="G1939" t="s">
        <v>412</v>
      </c>
      <c r="I1939" t="s">
        <v>413</v>
      </c>
    </row>
    <row r="1940" spans="2:9">
      <c r="B1940">
        <v>121301002</v>
      </c>
      <c r="C1940" t="str">
        <f t="shared" si="77"/>
        <v>NCA - Aset Tidak Lancar Lainnya - Trade Deposit</v>
      </c>
      <c r="E1940" s="744" t="s">
        <v>60</v>
      </c>
      <c r="F1940" t="s">
        <v>376</v>
      </c>
      <c r="G1940" t="s">
        <v>412</v>
      </c>
      <c r="I1940" t="s">
        <v>414</v>
      </c>
    </row>
    <row r="1941" spans="2:9">
      <c r="B1941">
        <v>121301003</v>
      </c>
      <c r="C1941" t="str">
        <f t="shared" ref="C1941" si="78">CONCATENATE(F1941,E1941,G1941,E1941,I1941)</f>
        <v>NCA - Aset Tidak Lancar Lainnya - Lain-lain</v>
      </c>
      <c r="E1941" s="744" t="s">
        <v>60</v>
      </c>
      <c r="F1941" t="s">
        <v>376</v>
      </c>
      <c r="G1941" t="s">
        <v>412</v>
      </c>
      <c r="I1941" t="s">
        <v>364</v>
      </c>
    </row>
    <row r="1942" spans="5:5">
      <c r="E1942" s="744" t="s">
        <v>60</v>
      </c>
    </row>
    <row r="1943" spans="2:9">
      <c r="B1943">
        <v>210101001</v>
      </c>
      <c r="C1943" t="str">
        <f t="shared" ref="C1943:C1967" si="79">CONCATENATE(F1943,E1943,G1943,E1943,I1943)</f>
        <v>CL - Short-Term Bank Loan - PT BANK CENTRAL ASIA</v>
      </c>
      <c r="E1943" s="744" t="s">
        <v>60</v>
      </c>
      <c r="F1943" t="s">
        <v>415</v>
      </c>
      <c r="G1943" t="s">
        <v>416</v>
      </c>
      <c r="I1943" t="s">
        <v>70</v>
      </c>
    </row>
    <row r="1944" spans="2:9">
      <c r="B1944">
        <v>210101002</v>
      </c>
      <c r="C1944" t="str">
        <f t="shared" si="79"/>
        <v>CL - Short-Term Bank Loan - PT BANK MANDIRI (PERSERO)</v>
      </c>
      <c r="E1944" s="744" t="s">
        <v>60</v>
      </c>
      <c r="F1944" t="s">
        <v>415</v>
      </c>
      <c r="G1944" t="s">
        <v>416</v>
      </c>
      <c r="I1944" t="s">
        <v>71</v>
      </c>
    </row>
    <row r="1945" spans="2:9">
      <c r="B1945">
        <v>210101003</v>
      </c>
      <c r="C1945" t="str">
        <f t="shared" si="79"/>
        <v>CL - Short-Term Bank Loan - PT BANK NEGARA INDONESIA (PERSERO)</v>
      </c>
      <c r="E1945" s="744" t="s">
        <v>60</v>
      </c>
      <c r="F1945" t="s">
        <v>415</v>
      </c>
      <c r="G1945" t="s">
        <v>416</v>
      </c>
      <c r="I1945" t="s">
        <v>72</v>
      </c>
    </row>
    <row r="1946" spans="2:9">
      <c r="B1946">
        <v>210101004</v>
      </c>
      <c r="C1946" t="str">
        <f t="shared" si="79"/>
        <v>CL - Short-Term Bank Loan - PT BANK CIMB NIAGA</v>
      </c>
      <c r="E1946" s="744" t="s">
        <v>60</v>
      </c>
      <c r="F1946" t="s">
        <v>415</v>
      </c>
      <c r="G1946" t="s">
        <v>416</v>
      </c>
      <c r="I1946" t="s">
        <v>73</v>
      </c>
    </row>
    <row r="1947" spans="2:9">
      <c r="B1947">
        <v>210101005</v>
      </c>
      <c r="C1947" t="str">
        <f t="shared" si="79"/>
        <v>CL - Short-Term Bank Loan - PT BANK QNB INDONESIA</v>
      </c>
      <c r="E1947" s="744" t="s">
        <v>60</v>
      </c>
      <c r="F1947" t="s">
        <v>415</v>
      </c>
      <c r="G1947" t="s">
        <v>416</v>
      </c>
      <c r="I1947" t="s">
        <v>74</v>
      </c>
    </row>
    <row r="1948" spans="2:9">
      <c r="B1948">
        <v>210101006</v>
      </c>
      <c r="C1948" t="str">
        <f t="shared" si="79"/>
        <v>CL - Short-Term Bank Loan - PT BANK RAKYAT INDONESIA (PERSERO)</v>
      </c>
      <c r="E1948" s="744" t="s">
        <v>60</v>
      </c>
      <c r="F1948" t="s">
        <v>415</v>
      </c>
      <c r="G1948" t="s">
        <v>416</v>
      </c>
      <c r="I1948" t="s">
        <v>75</v>
      </c>
    </row>
    <row r="1949" spans="2:9">
      <c r="B1949">
        <v>210101007</v>
      </c>
      <c r="C1949" t="str">
        <f t="shared" si="79"/>
        <v>CL - Short-Term Bank Loan - PT BANK PERMATA</v>
      </c>
      <c r="E1949" s="744" t="s">
        <v>60</v>
      </c>
      <c r="F1949" t="s">
        <v>415</v>
      </c>
      <c r="G1949" t="s">
        <v>416</v>
      </c>
      <c r="I1949" t="s">
        <v>76</v>
      </c>
    </row>
    <row r="1950" spans="2:9">
      <c r="B1950">
        <v>210101008</v>
      </c>
      <c r="C1950" t="str">
        <f t="shared" si="79"/>
        <v>CL - Short-Term Bank Loan - PT BANK UOB INDONESIA</v>
      </c>
      <c r="E1950" s="744" t="s">
        <v>60</v>
      </c>
      <c r="F1950" t="s">
        <v>415</v>
      </c>
      <c r="G1950" t="s">
        <v>416</v>
      </c>
      <c r="I1950" t="s">
        <v>77</v>
      </c>
    </row>
    <row r="1951" spans="2:9">
      <c r="B1951">
        <v>210101009</v>
      </c>
      <c r="C1951" t="str">
        <f t="shared" si="79"/>
        <v>CL - Short-Term Bank Loan - PT BANK DKI</v>
      </c>
      <c r="E1951" s="744" t="s">
        <v>60</v>
      </c>
      <c r="F1951" t="s">
        <v>415</v>
      </c>
      <c r="G1951" t="s">
        <v>416</v>
      </c>
      <c r="I1951" t="s">
        <v>78</v>
      </c>
    </row>
    <row r="1952" spans="2:9">
      <c r="B1952">
        <v>210101010</v>
      </c>
      <c r="C1952" t="str">
        <f t="shared" si="79"/>
        <v>CL - Short-Term Bank Loan - PT BANK JTRUST INDONESIA</v>
      </c>
      <c r="E1952" s="744" t="s">
        <v>60</v>
      </c>
      <c r="F1952" t="s">
        <v>415</v>
      </c>
      <c r="G1952" t="s">
        <v>416</v>
      </c>
      <c r="I1952" t="s">
        <v>79</v>
      </c>
    </row>
    <row r="1953" spans="2:9">
      <c r="B1953">
        <v>210101011</v>
      </c>
      <c r="C1953" t="str">
        <f t="shared" si="79"/>
        <v>CL - Short-Term Bank Loan - PT BANK DANAMON INDONESIA</v>
      </c>
      <c r="E1953" s="744" t="s">
        <v>60</v>
      </c>
      <c r="F1953" t="s">
        <v>415</v>
      </c>
      <c r="G1953" t="s">
        <v>416</v>
      </c>
      <c r="I1953" t="s">
        <v>80</v>
      </c>
    </row>
    <row r="1954" spans="2:9">
      <c r="B1954">
        <v>210101012</v>
      </c>
      <c r="C1954" t="str">
        <f t="shared" si="79"/>
        <v>CL - Short-Term Bank Loan - PT BANK SYARIAH INDONESIA</v>
      </c>
      <c r="E1954" s="744" t="s">
        <v>60</v>
      </c>
      <c r="F1954" t="s">
        <v>415</v>
      </c>
      <c r="G1954" t="s">
        <v>416</v>
      </c>
      <c r="I1954" t="s">
        <v>81</v>
      </c>
    </row>
    <row r="1955" spans="2:9">
      <c r="B1955">
        <v>210101013</v>
      </c>
      <c r="C1955" t="str">
        <f t="shared" si="79"/>
        <v>CL - Short-Term Bank Loan - PT BANK CAPITAL INDONESIA </v>
      </c>
      <c r="E1955" s="744" t="s">
        <v>60</v>
      </c>
      <c r="F1955" t="s">
        <v>415</v>
      </c>
      <c r="G1955" t="s">
        <v>416</v>
      </c>
      <c r="I1955" t="s">
        <v>82</v>
      </c>
    </row>
    <row r="1956" spans="2:9">
      <c r="B1956">
        <v>210101014</v>
      </c>
      <c r="C1956" t="str">
        <f t="shared" si="79"/>
        <v>CL - Short-Term Bank Loan - PT BANK MNC INTERNASIONAL</v>
      </c>
      <c r="E1956" s="744" t="s">
        <v>60</v>
      </c>
      <c r="F1956" t="s">
        <v>415</v>
      </c>
      <c r="G1956" t="s">
        <v>416</v>
      </c>
      <c r="I1956" t="s">
        <v>83</v>
      </c>
    </row>
    <row r="1957" spans="2:9">
      <c r="B1957">
        <v>210101015</v>
      </c>
      <c r="C1957" t="str">
        <f t="shared" si="79"/>
        <v>CL - Short-Term Bank Loan - PT BANK OCBC NISP</v>
      </c>
      <c r="E1957" s="744" t="s">
        <v>60</v>
      </c>
      <c r="F1957" t="s">
        <v>415</v>
      </c>
      <c r="G1957" t="s">
        <v>416</v>
      </c>
      <c r="I1957" t="s">
        <v>84</v>
      </c>
    </row>
    <row r="1958" spans="2:9">
      <c r="B1958">
        <v>210101016</v>
      </c>
      <c r="C1958" t="str">
        <f t="shared" si="79"/>
        <v>CL - Short-Term Bank Loan - PT BANK MEGA</v>
      </c>
      <c r="E1958" s="744" t="s">
        <v>60</v>
      </c>
      <c r="F1958" t="s">
        <v>415</v>
      </c>
      <c r="G1958" t="s">
        <v>416</v>
      </c>
      <c r="I1958" t="s">
        <v>85</v>
      </c>
    </row>
    <row r="1959" spans="2:9">
      <c r="B1959">
        <v>210101017</v>
      </c>
      <c r="C1959" t="str">
        <f t="shared" si="79"/>
        <v>CL - Short-Term Bank Loan - PT BANK PEMBANGUNAN DAERAH JAWA TENGAH</v>
      </c>
      <c r="E1959" s="744" t="s">
        <v>60</v>
      </c>
      <c r="F1959" t="s">
        <v>415</v>
      </c>
      <c r="G1959" t="s">
        <v>416</v>
      </c>
      <c r="I1959" t="s">
        <v>86</v>
      </c>
    </row>
    <row r="1960" spans="2:9">
      <c r="B1960">
        <v>210101018</v>
      </c>
      <c r="C1960" t="str">
        <f t="shared" si="79"/>
        <v>CL - Short-Term Bank Loan - PT BANK PEMBANGUNAN DAERAH JAWA TIMUR</v>
      </c>
      <c r="E1960" s="744" t="s">
        <v>60</v>
      </c>
      <c r="F1960" t="s">
        <v>415</v>
      </c>
      <c r="G1960" t="s">
        <v>416</v>
      </c>
      <c r="I1960" t="s">
        <v>87</v>
      </c>
    </row>
    <row r="1961" spans="2:9">
      <c r="B1961">
        <v>210101019</v>
      </c>
      <c r="C1961" t="str">
        <f t="shared" si="79"/>
        <v>CL - Short-Term Bank Loan - PT BANK MAYBANK INDONESIA</v>
      </c>
      <c r="E1961" s="744" t="s">
        <v>60</v>
      </c>
      <c r="F1961" t="s">
        <v>415</v>
      </c>
      <c r="G1961" t="s">
        <v>416</v>
      </c>
      <c r="I1961" t="s">
        <v>88</v>
      </c>
    </row>
    <row r="1962" spans="2:9">
      <c r="B1962">
        <v>210101020</v>
      </c>
      <c r="C1962" t="str">
        <f t="shared" si="79"/>
        <v>CL - Short-Term Bank Loan - PT BANK MUAMALAT INDONESIA</v>
      </c>
      <c r="E1962" s="744" t="s">
        <v>60</v>
      </c>
      <c r="F1962" t="s">
        <v>415</v>
      </c>
      <c r="G1962" t="s">
        <v>416</v>
      </c>
      <c r="I1962" t="s">
        <v>89</v>
      </c>
    </row>
    <row r="1963" spans="2:9">
      <c r="B1963">
        <v>210101021</v>
      </c>
      <c r="C1963" t="str">
        <f t="shared" si="79"/>
        <v>CL - Short-Term Bank Loan - PT BANK DBS INDONESIA</v>
      </c>
      <c r="E1963" s="744" t="s">
        <v>60</v>
      </c>
      <c r="F1963" t="s">
        <v>415</v>
      </c>
      <c r="G1963" t="s">
        <v>416</v>
      </c>
      <c r="I1963" t="s">
        <v>90</v>
      </c>
    </row>
    <row r="1964" spans="2:9">
      <c r="B1964">
        <v>210101022</v>
      </c>
      <c r="C1964" t="str">
        <f t="shared" si="79"/>
        <v>CL - Short-Term Bank Loan - PT BANK MASPION INDONESIA</v>
      </c>
      <c r="E1964" s="744" t="s">
        <v>60</v>
      </c>
      <c r="F1964" t="s">
        <v>415</v>
      </c>
      <c r="G1964" t="s">
        <v>416</v>
      </c>
      <c r="I1964" t="s">
        <v>91</v>
      </c>
    </row>
    <row r="1965" spans="2:9">
      <c r="B1965">
        <v>210101023</v>
      </c>
      <c r="C1965" t="str">
        <f t="shared" si="79"/>
        <v>CL - Short-Term Bank Loan - PT BANK PAN INDONESIA</v>
      </c>
      <c r="E1965" s="744" t="s">
        <v>60</v>
      </c>
      <c r="F1965" t="s">
        <v>415</v>
      </c>
      <c r="G1965" t="s">
        <v>416</v>
      </c>
      <c r="I1965" t="s">
        <v>92</v>
      </c>
    </row>
    <row r="1966" spans="2:9">
      <c r="B1966">
        <v>210101024</v>
      </c>
      <c r="C1966" t="str">
        <f t="shared" si="79"/>
        <v>CL - Short-Term Bank Loan - PT BANK TABUNGAN PENSIUNAN NASIONAL</v>
      </c>
      <c r="E1966" s="744" t="s">
        <v>60</v>
      </c>
      <c r="F1966" t="s">
        <v>415</v>
      </c>
      <c r="G1966" t="s">
        <v>416</v>
      </c>
      <c r="I1966" t="s">
        <v>93</v>
      </c>
    </row>
    <row r="1967" spans="2:9">
      <c r="B1967">
        <v>210101025</v>
      </c>
      <c r="C1967" t="str">
        <f t="shared" si="79"/>
        <v>CL - Short-Term Bank Loan - PT BANK TABUNGAN NEGARA</v>
      </c>
      <c r="E1967" s="744" t="s">
        <v>60</v>
      </c>
      <c r="F1967" t="s">
        <v>415</v>
      </c>
      <c r="G1967" t="s">
        <v>416</v>
      </c>
      <c r="I1967" t="s">
        <v>94</v>
      </c>
    </row>
    <row r="1968" spans="5:5">
      <c r="E1968" s="744" t="s">
        <v>60</v>
      </c>
    </row>
    <row r="1969" spans="2:9">
      <c r="B1969">
        <v>210201001</v>
      </c>
      <c r="C1969" t="str">
        <f t="shared" ref="C1969:C1972" si="80">CONCATENATE(F1969,E1969,G1969,E1969,I1969)</f>
        <v>CL - Utang Usaha Pihak Ketiga - PT Telekomunikasi Selular</v>
      </c>
      <c r="E1969" s="744" t="s">
        <v>60</v>
      </c>
      <c r="F1969" t="s">
        <v>415</v>
      </c>
      <c r="G1969" t="s">
        <v>417</v>
      </c>
      <c r="I1969" t="s">
        <v>107</v>
      </c>
    </row>
    <row r="1970" spans="2:9">
      <c r="B1970">
        <v>210201002</v>
      </c>
      <c r="C1970" t="str">
        <f t="shared" si="80"/>
        <v>CL - Utang Usaha Pihak Ketiga - PT Indosat Tbk</v>
      </c>
      <c r="E1970" s="744" t="s">
        <v>60</v>
      </c>
      <c r="F1970" t="s">
        <v>415</v>
      </c>
      <c r="G1970" t="s">
        <v>417</v>
      </c>
      <c r="I1970" t="s">
        <v>108</v>
      </c>
    </row>
    <row r="1971" spans="2:9">
      <c r="B1971">
        <v>210201003</v>
      </c>
      <c r="C1971" t="str">
        <f t="shared" si="80"/>
        <v>CL - Utang Usaha Pihak Ketiga - PT Xl Axiata Tbk</v>
      </c>
      <c r="E1971" s="744" t="s">
        <v>60</v>
      </c>
      <c r="F1971" t="s">
        <v>415</v>
      </c>
      <c r="G1971" t="s">
        <v>417</v>
      </c>
      <c r="I1971" t="s">
        <v>109</v>
      </c>
    </row>
    <row r="1972" spans="2:9">
      <c r="B1972">
        <v>210201004</v>
      </c>
      <c r="C1972" t="str">
        <f t="shared" si="80"/>
        <v>CL - Utang Usaha Pihak Ketiga - Lainnya</v>
      </c>
      <c r="E1972" s="744" t="s">
        <v>60</v>
      </c>
      <c r="F1972" t="s">
        <v>415</v>
      </c>
      <c r="G1972" t="s">
        <v>417</v>
      </c>
      <c r="I1972" t="s">
        <v>411</v>
      </c>
    </row>
    <row r="1973" spans="5:5">
      <c r="E1973" s="744" t="s">
        <v>60</v>
      </c>
    </row>
    <row r="1974" spans="2:9">
      <c r="B1974">
        <v>210301001</v>
      </c>
      <c r="C1974" t="str">
        <f t="shared" ref="C1974:C2037" si="81">CONCATENATE(F1974,E1974,G1974,E1974,I1974)</f>
        <v>CL - Utang Usaha Pihak Berelasi - PT 1 Inti Dot Com</v>
      </c>
      <c r="E1974" s="744" t="s">
        <v>60</v>
      </c>
      <c r="F1974" t="s">
        <v>415</v>
      </c>
      <c r="G1974" t="s">
        <v>418</v>
      </c>
      <c r="I1974" t="s">
        <v>113</v>
      </c>
    </row>
    <row r="1975" spans="2:9">
      <c r="B1975">
        <v>210301002</v>
      </c>
      <c r="C1975" t="str">
        <f t="shared" si="81"/>
        <v>CL - Utang Usaha Pihak Berelasi - PT Abdi Anugerah Persada (AAP)</v>
      </c>
      <c r="E1975" s="744" t="s">
        <v>60</v>
      </c>
      <c r="F1975" t="s">
        <v>415</v>
      </c>
      <c r="G1975" t="s">
        <v>418</v>
      </c>
      <c r="I1975" t="s">
        <v>114</v>
      </c>
    </row>
    <row r="1976" spans="2:9">
      <c r="B1976">
        <v>210301003</v>
      </c>
      <c r="C1976" t="str">
        <f t="shared" si="81"/>
        <v>CL - Utang Usaha Pihak Berelasi - PT Agapindo Inti Raya</v>
      </c>
      <c r="E1976" s="744" t="s">
        <v>60</v>
      </c>
      <c r="F1976" t="s">
        <v>415</v>
      </c>
      <c r="G1976" t="s">
        <v>418</v>
      </c>
      <c r="I1976" t="s">
        <v>115</v>
      </c>
    </row>
    <row r="1977" spans="2:9">
      <c r="B1977">
        <v>210301004</v>
      </c>
      <c r="C1977" t="str">
        <f t="shared" si="81"/>
        <v>CL - Utang Usaha Pihak Berelasi - PT Agapindo Kasih Abadi (AKA)</v>
      </c>
      <c r="E1977" s="744" t="s">
        <v>60</v>
      </c>
      <c r="F1977" t="s">
        <v>415</v>
      </c>
      <c r="G1977" t="s">
        <v>418</v>
      </c>
      <c r="I1977" t="s">
        <v>116</v>
      </c>
    </row>
    <row r="1978" spans="2:9">
      <c r="B1978">
        <v>210301005</v>
      </c>
      <c r="C1978" t="str">
        <f t="shared" si="81"/>
        <v>CL - Utang Usaha Pihak Berelasi - PT Alfa Omega Digital (AOD-1)</v>
      </c>
      <c r="E1978" s="744" t="s">
        <v>60</v>
      </c>
      <c r="F1978" t="s">
        <v>415</v>
      </c>
      <c r="G1978" t="s">
        <v>418</v>
      </c>
      <c r="I1978" t="s">
        <v>117</v>
      </c>
    </row>
    <row r="1979" spans="2:9">
      <c r="B1979">
        <v>210301006</v>
      </c>
      <c r="C1979" t="str">
        <f t="shared" si="81"/>
        <v>CL - Utang Usaha Pihak Berelasi - PT Alfa Omega Digitalindo (AOD-2)</v>
      </c>
      <c r="E1979" s="744" t="s">
        <v>60</v>
      </c>
      <c r="F1979" t="s">
        <v>415</v>
      </c>
      <c r="G1979" t="s">
        <v>418</v>
      </c>
      <c r="I1979" t="s">
        <v>118</v>
      </c>
    </row>
    <row r="1980" spans="2:9">
      <c r="B1980">
        <v>210301007</v>
      </c>
      <c r="C1980" t="str">
        <f t="shared" si="81"/>
        <v>CL - Utang Usaha Pihak Berelasi - PT Alphanovation Digital Teknindo (Pawoon)</v>
      </c>
      <c r="E1980" s="744" t="s">
        <v>60</v>
      </c>
      <c r="F1980" t="s">
        <v>415</v>
      </c>
      <c r="G1980" t="s">
        <v>418</v>
      </c>
      <c r="I1980" t="s">
        <v>119</v>
      </c>
    </row>
    <row r="1981" spans="2:9">
      <c r="B1981">
        <v>210301008</v>
      </c>
      <c r="C1981" t="str">
        <f t="shared" si="81"/>
        <v>CL - Utang Usaha Pihak Berelasi - PT Antares Global Teknologi (AGT)</v>
      </c>
      <c r="E1981" s="744" t="s">
        <v>60</v>
      </c>
      <c r="F1981" t="s">
        <v>415</v>
      </c>
      <c r="G1981" t="s">
        <v>418</v>
      </c>
      <c r="I1981" t="s">
        <v>120</v>
      </c>
    </row>
    <row r="1982" spans="2:9">
      <c r="B1982">
        <v>210301009</v>
      </c>
      <c r="C1982" t="str">
        <f t="shared" si="81"/>
        <v>CL - Utang Usaha Pihak Berelasi - PT Anugerah Inti Karisma (AIK)</v>
      </c>
      <c r="E1982" s="744" t="s">
        <v>60</v>
      </c>
      <c r="F1982" t="s">
        <v>415</v>
      </c>
      <c r="G1982" t="s">
        <v>418</v>
      </c>
      <c r="I1982" t="s">
        <v>121</v>
      </c>
    </row>
    <row r="1983" spans="2:9">
      <c r="B1983">
        <v>210301010</v>
      </c>
      <c r="C1983" t="str">
        <f t="shared" si="81"/>
        <v>CL - Utang Usaha Pihak Berelasi - PT Soteria Wicaksana Investama (SWI)</v>
      </c>
      <c r="E1983" s="744" t="s">
        <v>60</v>
      </c>
      <c r="F1983" t="s">
        <v>415</v>
      </c>
      <c r="G1983" t="s">
        <v>418</v>
      </c>
      <c r="I1983" t="s">
        <v>122</v>
      </c>
    </row>
    <row r="1984" spans="2:9">
      <c r="B1984">
        <v>210301011</v>
      </c>
      <c r="C1984" t="str">
        <f t="shared" si="81"/>
        <v>CL - Utang Usaha Pihak Berelasi - PT Anugerah Kopi Digital (AKD)</v>
      </c>
      <c r="E1984" s="744" t="s">
        <v>60</v>
      </c>
      <c r="F1984" t="s">
        <v>415</v>
      </c>
      <c r="G1984" t="s">
        <v>418</v>
      </c>
      <c r="I1984" t="s">
        <v>123</v>
      </c>
    </row>
    <row r="1985" spans="2:9">
      <c r="B1985">
        <v>210301012</v>
      </c>
      <c r="C1985" t="str">
        <f t="shared" si="81"/>
        <v>CL - Utang Usaha Pihak Berelasi - PT Anugerah Serta Sentosa (ASS1)</v>
      </c>
      <c r="E1985" s="744" t="s">
        <v>60</v>
      </c>
      <c r="F1985" t="s">
        <v>415</v>
      </c>
      <c r="G1985" t="s">
        <v>418</v>
      </c>
      <c r="I1985" t="s">
        <v>124</v>
      </c>
    </row>
    <row r="1986" spans="2:9">
      <c r="B1986">
        <v>210301013</v>
      </c>
      <c r="C1986" t="str">
        <f t="shared" si="81"/>
        <v>CL - Utang Usaha Pihak Berelasi - PT Anugerah Teknologi Mandiri (ATM)</v>
      </c>
      <c r="E1986" s="744" t="s">
        <v>60</v>
      </c>
      <c r="F1986" t="s">
        <v>415</v>
      </c>
      <c r="G1986" t="s">
        <v>418</v>
      </c>
      <c r="I1986" t="s">
        <v>125</v>
      </c>
    </row>
    <row r="1987" spans="2:9">
      <c r="B1987">
        <v>210301014</v>
      </c>
      <c r="C1987" t="str">
        <f t="shared" si="81"/>
        <v>CL - Utang Usaha Pihak Berelasi - PT Anugerah Wicaksana Digital (AWD)</v>
      </c>
      <c r="E1987" s="744" t="s">
        <v>60</v>
      </c>
      <c r="F1987" t="s">
        <v>415</v>
      </c>
      <c r="G1987" t="s">
        <v>418</v>
      </c>
      <c r="I1987" t="s">
        <v>126</v>
      </c>
    </row>
    <row r="1988" spans="2:9">
      <c r="B1988">
        <v>210301015</v>
      </c>
      <c r="C1988" t="str">
        <f t="shared" si="81"/>
        <v>CL - Utang Usaha Pihak Berelasi - PT Argo Pandu Digital (APD)</v>
      </c>
      <c r="E1988" s="744" t="s">
        <v>60</v>
      </c>
      <c r="F1988" t="s">
        <v>415</v>
      </c>
      <c r="G1988" t="s">
        <v>418</v>
      </c>
      <c r="I1988" t="s">
        <v>127</v>
      </c>
    </row>
    <row r="1989" spans="2:9">
      <c r="B1989">
        <v>210301016</v>
      </c>
      <c r="C1989" t="str">
        <f t="shared" si="81"/>
        <v>CL - Utang Usaha Pihak Berelasi - PT Berkah Karunia Kreasi (BKK)</v>
      </c>
      <c r="E1989" s="744" t="s">
        <v>60</v>
      </c>
      <c r="F1989" t="s">
        <v>415</v>
      </c>
      <c r="G1989" t="s">
        <v>418</v>
      </c>
      <c r="I1989" t="s">
        <v>128</v>
      </c>
    </row>
    <row r="1990" spans="2:9">
      <c r="B1990">
        <v>210301017</v>
      </c>
      <c r="C1990" t="str">
        <f t="shared" si="81"/>
        <v>CL - Utang Usaha Pihak Berelasi - PT Berkah Omega Sukses (BOS)</v>
      </c>
      <c r="E1990" s="744" t="s">
        <v>60</v>
      </c>
      <c r="F1990" t="s">
        <v>415</v>
      </c>
      <c r="G1990" t="s">
        <v>418</v>
      </c>
      <c r="I1990" t="s">
        <v>129</v>
      </c>
    </row>
    <row r="1991" spans="2:9">
      <c r="B1991">
        <v>210301018</v>
      </c>
      <c r="C1991" t="str">
        <f t="shared" si="81"/>
        <v>CL - Utang Usaha Pihak Berelasi - PT Berkah Otentik Sejahtera (BOS)</v>
      </c>
      <c r="E1991" s="744" t="s">
        <v>60</v>
      </c>
      <c r="F1991" t="s">
        <v>415</v>
      </c>
      <c r="G1991" t="s">
        <v>418</v>
      </c>
      <c r="I1991" t="s">
        <v>130</v>
      </c>
    </row>
    <row r="1992" spans="2:9">
      <c r="B1992">
        <v>210301019</v>
      </c>
      <c r="C1992" t="str">
        <f t="shared" si="81"/>
        <v>CL - Utang Usaha Pihak Berelasi - PT Berkah Teknologi Selaras (BTS)</v>
      </c>
      <c r="E1992" s="744" t="s">
        <v>60</v>
      </c>
      <c r="F1992" t="s">
        <v>415</v>
      </c>
      <c r="G1992" t="s">
        <v>418</v>
      </c>
      <c r="I1992" t="s">
        <v>131</v>
      </c>
    </row>
    <row r="1993" spans="2:9">
      <c r="B1993">
        <v>210301020</v>
      </c>
      <c r="C1993" t="str">
        <f t="shared" si="81"/>
        <v>CL - Utang Usaha Pihak Berelasi - PT Berkah Teknologi Semesta (BTS)</v>
      </c>
      <c r="E1993" s="744" t="s">
        <v>60</v>
      </c>
      <c r="F1993" t="s">
        <v>415</v>
      </c>
      <c r="G1993" t="s">
        <v>418</v>
      </c>
      <c r="I1993" t="s">
        <v>132</v>
      </c>
    </row>
    <row r="1994" spans="2:9">
      <c r="B1994">
        <v>210301021</v>
      </c>
      <c r="C1994" t="str">
        <f t="shared" si="81"/>
        <v>CL - Utang Usaha Pihak Berelasi - PT Berkah Trijaya Indonesia (BTI)</v>
      </c>
      <c r="E1994" s="744" t="s">
        <v>60</v>
      </c>
      <c r="F1994" t="s">
        <v>415</v>
      </c>
      <c r="G1994" t="s">
        <v>418</v>
      </c>
      <c r="I1994" t="s">
        <v>133</v>
      </c>
    </row>
    <row r="1995" spans="2:9">
      <c r="B1995">
        <v>210301022</v>
      </c>
      <c r="C1995" t="str">
        <f t="shared" si="81"/>
        <v>CL - Utang Usaha Pihak Berelasi - PT Bersama Omega Sejahtera (BOS)</v>
      </c>
      <c r="E1995" s="744" t="s">
        <v>60</v>
      </c>
      <c r="F1995" t="s">
        <v>415</v>
      </c>
      <c r="G1995" t="s">
        <v>418</v>
      </c>
      <c r="I1995" t="s">
        <v>134</v>
      </c>
    </row>
    <row r="1996" spans="2:9">
      <c r="B1996">
        <v>210301023</v>
      </c>
      <c r="C1996" t="str">
        <f t="shared" si="81"/>
        <v>CL - Utang Usaha Pihak Berelasi - PT Bilik Sinergi Indonesia (BSI)</v>
      </c>
      <c r="E1996" s="744" t="s">
        <v>60</v>
      </c>
      <c r="F1996" t="s">
        <v>415</v>
      </c>
      <c r="G1996" t="s">
        <v>418</v>
      </c>
      <c r="I1996" t="s">
        <v>135</v>
      </c>
    </row>
    <row r="1997" spans="2:9">
      <c r="B1997">
        <v>210301024</v>
      </c>
      <c r="C1997" t="str">
        <f t="shared" si="81"/>
        <v>CL - Utang Usaha Pihak Berelasi - PT Buana Agya Cipta (BAC)</v>
      </c>
      <c r="E1997" s="744" t="s">
        <v>60</v>
      </c>
      <c r="F1997" t="s">
        <v>415</v>
      </c>
      <c r="G1997" t="s">
        <v>418</v>
      </c>
      <c r="I1997" t="s">
        <v>136</v>
      </c>
    </row>
    <row r="1998" spans="2:9">
      <c r="B1998">
        <v>210301025</v>
      </c>
      <c r="C1998" t="str">
        <f t="shared" si="81"/>
        <v>CL - Utang Usaha Pihak Berelasi - PT Cakra Ultima Sejahtera (CUS)</v>
      </c>
      <c r="E1998" s="744" t="s">
        <v>60</v>
      </c>
      <c r="F1998" t="s">
        <v>415</v>
      </c>
      <c r="G1998" t="s">
        <v>418</v>
      </c>
      <c r="I1998" t="s">
        <v>137</v>
      </c>
    </row>
    <row r="1999" spans="2:9">
      <c r="B1999">
        <v>210301026</v>
      </c>
      <c r="C1999" t="str">
        <f t="shared" si="81"/>
        <v>CL - Utang Usaha Pihak Berelasi - PT Chat Bot Nusantara (CBN)</v>
      </c>
      <c r="E1999" s="744" t="s">
        <v>60</v>
      </c>
      <c r="F1999" t="s">
        <v>415</v>
      </c>
      <c r="G1999" t="s">
        <v>418</v>
      </c>
      <c r="I1999" t="s">
        <v>138</v>
      </c>
    </row>
    <row r="2000" spans="2:9">
      <c r="B2000">
        <v>210301027</v>
      </c>
      <c r="C2000" t="str">
        <f t="shared" si="81"/>
        <v>CL - Utang Usaha Pihak Berelasi - PT Cyrus Solusi Indonesia (CSI)</v>
      </c>
      <c r="E2000" s="744" t="s">
        <v>60</v>
      </c>
      <c r="F2000" t="s">
        <v>415</v>
      </c>
      <c r="G2000" t="s">
        <v>418</v>
      </c>
      <c r="I2000" t="s">
        <v>139</v>
      </c>
    </row>
    <row r="2001" spans="2:9">
      <c r="B2001">
        <v>210301028</v>
      </c>
      <c r="C2001" t="str">
        <f t="shared" si="81"/>
        <v>CL - Utang Usaha Pihak Berelasi - PT Dam Korporindo Digital (DKD)</v>
      </c>
      <c r="E2001" s="744" t="s">
        <v>60</v>
      </c>
      <c r="F2001" t="s">
        <v>415</v>
      </c>
      <c r="G2001" t="s">
        <v>418</v>
      </c>
      <c r="I2001" t="s">
        <v>140</v>
      </c>
    </row>
    <row r="2002" spans="2:9">
      <c r="B2002">
        <v>210301029</v>
      </c>
      <c r="C2002" t="str">
        <f t="shared" si="81"/>
        <v>CL - Utang Usaha Pihak Berelasi - PT Dapur Kita Indonesia (DKI)</v>
      </c>
      <c r="E2002" s="744" t="s">
        <v>60</v>
      </c>
      <c r="F2002" t="s">
        <v>415</v>
      </c>
      <c r="G2002" t="s">
        <v>418</v>
      </c>
      <c r="I2002" t="s">
        <v>141</v>
      </c>
    </row>
    <row r="2003" spans="2:9">
      <c r="B2003">
        <v>210301030</v>
      </c>
      <c r="C2003" t="str">
        <f t="shared" si="81"/>
        <v>CL - Utang Usaha Pihak Berelasi - PT Dapur Kloud Digital (DKD)</v>
      </c>
      <c r="E2003" s="744" t="s">
        <v>60</v>
      </c>
      <c r="F2003" t="s">
        <v>415</v>
      </c>
      <c r="G2003" t="s">
        <v>418</v>
      </c>
      <c r="I2003" t="s">
        <v>142</v>
      </c>
    </row>
    <row r="2004" spans="2:9">
      <c r="B2004">
        <v>210301031</v>
      </c>
      <c r="C2004" t="str">
        <f t="shared" si="81"/>
        <v>CL - Utang Usaha Pihak Berelasi - PT Dekodr Solusi Digital Indonesia (DSDI)</v>
      </c>
      <c r="E2004" s="744" t="s">
        <v>60</v>
      </c>
      <c r="F2004" t="s">
        <v>415</v>
      </c>
      <c r="G2004" t="s">
        <v>418</v>
      </c>
      <c r="I2004" t="s">
        <v>143</v>
      </c>
    </row>
    <row r="2005" spans="2:9">
      <c r="B2005">
        <v>210301032</v>
      </c>
      <c r="C2005" t="str">
        <f t="shared" si="81"/>
        <v>CL - Utang Usaha Pihak Berelasi - PT Digital Berkah Indonesia (DBI)</v>
      </c>
      <c r="E2005" s="744" t="s">
        <v>60</v>
      </c>
      <c r="F2005" t="s">
        <v>415</v>
      </c>
      <c r="G2005" t="s">
        <v>418</v>
      </c>
      <c r="I2005" t="s">
        <v>144</v>
      </c>
    </row>
    <row r="2006" spans="2:9">
      <c r="B2006">
        <v>210301033</v>
      </c>
      <c r="C2006" t="str">
        <f t="shared" si="81"/>
        <v>CL - Utang Usaha Pihak Berelasi - PT Digital Consumer Engagement (DCE)</v>
      </c>
      <c r="E2006" s="744" t="s">
        <v>60</v>
      </c>
      <c r="F2006" t="s">
        <v>415</v>
      </c>
      <c r="G2006" t="s">
        <v>418</v>
      </c>
      <c r="I2006" t="s">
        <v>145</v>
      </c>
    </row>
    <row r="2007" spans="2:9">
      <c r="B2007">
        <v>210301034</v>
      </c>
      <c r="C2007" t="str">
        <f t="shared" si="81"/>
        <v>CL - Utang Usaha Pihak Berelasi - PT Digital Maksima Karisma (DMK)</v>
      </c>
      <c r="E2007" s="744" t="s">
        <v>60</v>
      </c>
      <c r="F2007" t="s">
        <v>415</v>
      </c>
      <c r="G2007" t="s">
        <v>418</v>
      </c>
      <c r="I2007" t="s">
        <v>146</v>
      </c>
    </row>
    <row r="2008" spans="2:9">
      <c r="B2008">
        <v>210301035</v>
      </c>
      <c r="C2008" t="str">
        <f t="shared" si="81"/>
        <v>CL - Utang Usaha Pihak Berelasi - PT Digital Maxima Indonesia (DMI)</v>
      </c>
      <c r="E2008" s="744" t="s">
        <v>60</v>
      </c>
      <c r="F2008" t="s">
        <v>415</v>
      </c>
      <c r="G2008" t="s">
        <v>418</v>
      </c>
      <c r="I2008" t="s">
        <v>147</v>
      </c>
    </row>
    <row r="2009" spans="2:9">
      <c r="B2009">
        <v>210301036</v>
      </c>
      <c r="C2009" t="str">
        <f t="shared" si="81"/>
        <v>CL - Utang Usaha Pihak Berelasi - PT Digital Mediatama Maxima Tbk (DMMX)</v>
      </c>
      <c r="E2009" s="744" t="s">
        <v>60</v>
      </c>
      <c r="F2009" t="s">
        <v>415</v>
      </c>
      <c r="G2009" t="s">
        <v>418</v>
      </c>
      <c r="I2009" t="s">
        <v>148</v>
      </c>
    </row>
    <row r="2010" spans="2:9">
      <c r="B2010">
        <v>210301037</v>
      </c>
      <c r="C2010" t="str">
        <f t="shared" si="81"/>
        <v>CL - Utang Usaha Pihak Berelasi - PT Disa Citra Digital (DCD)</v>
      </c>
      <c r="E2010" s="744" t="s">
        <v>60</v>
      </c>
      <c r="F2010" t="s">
        <v>415</v>
      </c>
      <c r="G2010" t="s">
        <v>418</v>
      </c>
      <c r="I2010" t="s">
        <v>149</v>
      </c>
    </row>
    <row r="2011" spans="2:9">
      <c r="B2011">
        <v>210301038</v>
      </c>
      <c r="C2011" t="str">
        <f t="shared" si="81"/>
        <v>CL - Utang Usaha Pihak Berelasi - PT Disa Citra Mandiri (DCM)</v>
      </c>
      <c r="E2011" s="744" t="s">
        <v>60</v>
      </c>
      <c r="F2011" t="s">
        <v>415</v>
      </c>
      <c r="G2011" t="s">
        <v>418</v>
      </c>
      <c r="I2011" t="s">
        <v>150</v>
      </c>
    </row>
    <row r="2012" spans="2:9">
      <c r="B2012">
        <v>210301039</v>
      </c>
      <c r="C2012" t="str">
        <f t="shared" si="81"/>
        <v>CL - Utang Usaha Pihak Berelasi - PT Distribusi Emitama Anugerah (DEA)</v>
      </c>
      <c r="E2012" s="744" t="s">
        <v>60</v>
      </c>
      <c r="F2012" t="s">
        <v>415</v>
      </c>
      <c r="G2012" t="s">
        <v>418</v>
      </c>
      <c r="I2012" t="s">
        <v>151</v>
      </c>
    </row>
    <row r="2013" spans="2:9">
      <c r="B2013">
        <v>210301040</v>
      </c>
      <c r="C2013" t="str">
        <f t="shared" si="81"/>
        <v>CL - Utang Usaha Pihak Berelasi - PT Distribusi Voucher Nusantara Tbk (DIVA)</v>
      </c>
      <c r="E2013" s="744" t="s">
        <v>60</v>
      </c>
      <c r="F2013" t="s">
        <v>415</v>
      </c>
      <c r="G2013" t="s">
        <v>418</v>
      </c>
      <c r="I2013" t="s">
        <v>152</v>
      </c>
    </row>
    <row r="2014" spans="2:9">
      <c r="B2014">
        <v>210301041</v>
      </c>
      <c r="C2014" t="str">
        <f t="shared" si="81"/>
        <v>CL - Utang Usaha Pihak Berelasi - PT Emirindo Dinamika Pratama (EDP)</v>
      </c>
      <c r="E2014" s="744" t="s">
        <v>60</v>
      </c>
      <c r="F2014" t="s">
        <v>415</v>
      </c>
      <c r="G2014" t="s">
        <v>418</v>
      </c>
      <c r="I2014" t="s">
        <v>153</v>
      </c>
    </row>
    <row r="2015" spans="2:9">
      <c r="B2015">
        <v>210301042</v>
      </c>
      <c r="C2015" t="str">
        <f t="shared" si="81"/>
        <v>CL - Utang Usaha Pihak Berelasi - PT Emitama Wahana Mandiri (EWM)</v>
      </c>
      <c r="E2015" s="744" t="s">
        <v>60</v>
      </c>
      <c r="F2015" t="s">
        <v>415</v>
      </c>
      <c r="G2015" t="s">
        <v>418</v>
      </c>
      <c r="I2015" t="s">
        <v>154</v>
      </c>
    </row>
    <row r="2016" spans="2:9">
      <c r="B2016">
        <v>210301043</v>
      </c>
      <c r="C2016" t="str">
        <f t="shared" si="81"/>
        <v>CL - Utang Usaha Pihak Berelasi - PT Foodia Indonesia Digital (FID)</v>
      </c>
      <c r="E2016" s="744" t="s">
        <v>60</v>
      </c>
      <c r="F2016" t="s">
        <v>415</v>
      </c>
      <c r="G2016" t="s">
        <v>418</v>
      </c>
      <c r="I2016" t="s">
        <v>155</v>
      </c>
    </row>
    <row r="2017" spans="2:9">
      <c r="B2017">
        <v>210301044</v>
      </c>
      <c r="C2017" t="str">
        <f t="shared" si="81"/>
        <v>CL - Utang Usaha Pihak Berelasi - PT Gowes Teknologi Indonesia (GTI1)</v>
      </c>
      <c r="E2017" s="744" t="s">
        <v>60</v>
      </c>
      <c r="F2017" t="s">
        <v>415</v>
      </c>
      <c r="G2017" t="s">
        <v>418</v>
      </c>
      <c r="I2017" t="s">
        <v>156</v>
      </c>
    </row>
    <row r="2018" spans="2:9">
      <c r="B2018">
        <v>210301045</v>
      </c>
      <c r="C2018" t="str">
        <f t="shared" si="81"/>
        <v>CL - Utang Usaha Pihak Berelasi - PT Gowithmi Teknologi Indonesia (GTI2)</v>
      </c>
      <c r="E2018" s="744" t="s">
        <v>60</v>
      </c>
      <c r="F2018" t="s">
        <v>415</v>
      </c>
      <c r="G2018" t="s">
        <v>418</v>
      </c>
      <c r="I2018" t="s">
        <v>157</v>
      </c>
    </row>
    <row r="2019" spans="2:9">
      <c r="B2019">
        <v>210301046</v>
      </c>
      <c r="C2019" t="str">
        <f t="shared" si="81"/>
        <v>CL - Utang Usaha Pihak Berelasi - PT Green Sinergy Indonesia (GSI)</v>
      </c>
      <c r="E2019" s="744" t="s">
        <v>60</v>
      </c>
      <c r="F2019" t="s">
        <v>415</v>
      </c>
      <c r="G2019" t="s">
        <v>418</v>
      </c>
      <c r="I2019" t="s">
        <v>158</v>
      </c>
    </row>
    <row r="2020" spans="2:9">
      <c r="B2020">
        <v>210301047</v>
      </c>
      <c r="C2020" t="str">
        <f t="shared" si="81"/>
        <v>CL - Utang Usaha Pihak Berelasi - PT Harapan Inti Selaras (HIS)</v>
      </c>
      <c r="E2020" s="744" t="s">
        <v>60</v>
      </c>
      <c r="F2020" t="s">
        <v>415</v>
      </c>
      <c r="G2020" t="s">
        <v>418</v>
      </c>
      <c r="I2020" t="s">
        <v>159</v>
      </c>
    </row>
    <row r="2021" spans="2:9">
      <c r="B2021">
        <v>210301048</v>
      </c>
      <c r="C2021" t="str">
        <f t="shared" si="81"/>
        <v>CL - Utang Usaha Pihak Berelasi - PT Hikmat Sukses Sejahtera (HSS)</v>
      </c>
      <c r="E2021" s="744" t="s">
        <v>60</v>
      </c>
      <c r="F2021" t="s">
        <v>415</v>
      </c>
      <c r="G2021" t="s">
        <v>418</v>
      </c>
      <c r="I2021" t="s">
        <v>160</v>
      </c>
    </row>
    <row r="2022" spans="2:9">
      <c r="B2022">
        <v>210301049</v>
      </c>
      <c r="C2022" t="str">
        <f t="shared" si="81"/>
        <v>CL - Utang Usaha Pihak Berelasi - PT Inova Duapuluh Duapuluh</v>
      </c>
      <c r="E2022" s="744" t="s">
        <v>60</v>
      </c>
      <c r="F2022" t="s">
        <v>415</v>
      </c>
      <c r="G2022" t="s">
        <v>418</v>
      </c>
      <c r="I2022" t="s">
        <v>161</v>
      </c>
    </row>
    <row r="2023" spans="2:9">
      <c r="B2023">
        <v>210301050</v>
      </c>
      <c r="C2023" t="str">
        <f t="shared" si="81"/>
        <v>CL - Utang Usaha Pihak Berelasi - PT Inspira Citra Asia (ICA)</v>
      </c>
      <c r="E2023" s="744" t="s">
        <v>60</v>
      </c>
      <c r="F2023" t="s">
        <v>415</v>
      </c>
      <c r="G2023" t="s">
        <v>418</v>
      </c>
      <c r="I2023" t="s">
        <v>162</v>
      </c>
    </row>
    <row r="2024" spans="2:9">
      <c r="B2024">
        <v>210301051</v>
      </c>
      <c r="C2024" t="str">
        <f t="shared" si="81"/>
        <v>CL - Utang Usaha Pihak Berelasi - PT Internet Omega Teknologi (IOT)</v>
      </c>
      <c r="E2024" s="744" t="s">
        <v>60</v>
      </c>
      <c r="F2024" t="s">
        <v>415</v>
      </c>
      <c r="G2024" t="s">
        <v>418</v>
      </c>
      <c r="I2024" t="s">
        <v>163</v>
      </c>
    </row>
    <row r="2025" spans="2:9">
      <c r="B2025">
        <v>210301052</v>
      </c>
      <c r="C2025" t="str">
        <f t="shared" si="81"/>
        <v>CL - Utang Usaha Pihak Berelasi - PT Jedidiah Inti Anugerah (JIA)</v>
      </c>
      <c r="E2025" s="744" t="s">
        <v>60</v>
      </c>
      <c r="F2025" t="s">
        <v>415</v>
      </c>
      <c r="G2025" t="s">
        <v>418</v>
      </c>
      <c r="I2025" t="s">
        <v>164</v>
      </c>
    </row>
    <row r="2026" spans="2:9">
      <c r="B2026">
        <v>210301053</v>
      </c>
      <c r="C2026" t="str">
        <f t="shared" si="81"/>
        <v>CL - Utang Usaha Pihak Berelasi - PT Jubileum Musisi Indonesia (JMI)</v>
      </c>
      <c r="E2026" s="744" t="s">
        <v>60</v>
      </c>
      <c r="F2026" t="s">
        <v>415</v>
      </c>
      <c r="G2026" t="s">
        <v>418</v>
      </c>
      <c r="I2026" t="s">
        <v>165</v>
      </c>
    </row>
    <row r="2027" spans="2:9">
      <c r="B2027">
        <v>210301054</v>
      </c>
      <c r="C2027" t="str">
        <f t="shared" si="81"/>
        <v>CL - Utang Usaha Pihak Berelasi - PT Jurnal Digital Indonesia (JDI)</v>
      </c>
      <c r="E2027" s="744" t="s">
        <v>60</v>
      </c>
      <c r="F2027" t="s">
        <v>415</v>
      </c>
      <c r="G2027" t="s">
        <v>418</v>
      </c>
      <c r="I2027" t="s">
        <v>166</v>
      </c>
    </row>
    <row r="2028" spans="2:9">
      <c r="B2028">
        <v>210301055</v>
      </c>
      <c r="C2028" t="str">
        <f t="shared" si="81"/>
        <v>CL - Utang Usaha Pihak Berelasi - PT Kasih Anugerah Kharisma (KAK)</v>
      </c>
      <c r="E2028" s="744" t="s">
        <v>60</v>
      </c>
      <c r="F2028" t="s">
        <v>415</v>
      </c>
      <c r="G2028" t="s">
        <v>418</v>
      </c>
      <c r="I2028" t="s">
        <v>167</v>
      </c>
    </row>
    <row r="2029" spans="2:9">
      <c r="B2029">
        <v>210301056</v>
      </c>
      <c r="C2029" t="str">
        <f t="shared" si="81"/>
        <v>CL - Utang Usaha Pihak Berelasi - PT Kavita Dana Asia (KDA)</v>
      </c>
      <c r="E2029" s="744" t="s">
        <v>60</v>
      </c>
      <c r="F2029" t="s">
        <v>415</v>
      </c>
      <c r="G2029" t="s">
        <v>418</v>
      </c>
      <c r="I2029" t="s">
        <v>168</v>
      </c>
    </row>
    <row r="2030" spans="2:9">
      <c r="B2030">
        <v>210301057</v>
      </c>
      <c r="C2030" t="str">
        <f t="shared" si="81"/>
        <v>CL - Utang Usaha Pihak Berelasi - PT Kejora Digital Investama (KDI)</v>
      </c>
      <c r="E2030" s="744" t="s">
        <v>60</v>
      </c>
      <c r="F2030" t="s">
        <v>415</v>
      </c>
      <c r="G2030" t="s">
        <v>418</v>
      </c>
      <c r="I2030" t="s">
        <v>169</v>
      </c>
    </row>
    <row r="2031" spans="2:9">
      <c r="B2031">
        <v>210301058</v>
      </c>
      <c r="C2031" t="str">
        <f t="shared" si="81"/>
        <v>CL - Utang Usaha Pihak Berelasi - PT Krenpay Digital Indonesia (KDI)</v>
      </c>
      <c r="E2031" s="744" t="s">
        <v>60</v>
      </c>
      <c r="F2031" t="s">
        <v>415</v>
      </c>
      <c r="G2031" t="s">
        <v>418</v>
      </c>
      <c r="I2031" t="s">
        <v>170</v>
      </c>
    </row>
    <row r="2032" spans="2:9">
      <c r="B2032">
        <v>210301059</v>
      </c>
      <c r="C2032" t="str">
        <f t="shared" si="81"/>
        <v>CL - Utang Usaha Pihak Berelasi - PT Kubox Teknologi Indonesia (KTI)</v>
      </c>
      <c r="E2032" s="744" t="s">
        <v>60</v>
      </c>
      <c r="F2032" t="s">
        <v>415</v>
      </c>
      <c r="G2032" t="s">
        <v>418</v>
      </c>
      <c r="I2032" t="s">
        <v>171</v>
      </c>
    </row>
    <row r="2033" spans="2:9">
      <c r="B2033">
        <v>210301060</v>
      </c>
      <c r="C2033" t="str">
        <f t="shared" si="81"/>
        <v>CL - Utang Usaha Pihak Berelasi - PT Kuwais Berkah Indonesia (KBI)</v>
      </c>
      <c r="E2033" s="744" t="s">
        <v>60</v>
      </c>
      <c r="F2033" t="s">
        <v>415</v>
      </c>
      <c r="G2033" t="s">
        <v>418</v>
      </c>
      <c r="I2033" t="s">
        <v>172</v>
      </c>
    </row>
    <row r="2034" spans="2:9">
      <c r="B2034">
        <v>210301061</v>
      </c>
      <c r="C2034" t="str">
        <f t="shared" si="81"/>
        <v>CL - Utang Usaha Pihak Berelasi - PT Kwartet Boga Anugerah (KBA)</v>
      </c>
      <c r="E2034" s="744" t="s">
        <v>60</v>
      </c>
      <c r="F2034" t="s">
        <v>415</v>
      </c>
      <c r="G2034" t="s">
        <v>418</v>
      </c>
      <c r="I2034" t="s">
        <v>173</v>
      </c>
    </row>
    <row r="2035" spans="2:9">
      <c r="B2035">
        <v>210301062</v>
      </c>
      <c r="C2035" t="str">
        <f t="shared" si="81"/>
        <v>CL - Utang Usaha Pihak Berelasi - PT Lautan Inovasi Teknologi (LIT)</v>
      </c>
      <c r="E2035" s="744" t="s">
        <v>60</v>
      </c>
      <c r="F2035" t="s">
        <v>415</v>
      </c>
      <c r="G2035" t="s">
        <v>418</v>
      </c>
      <c r="I2035" t="s">
        <v>174</v>
      </c>
    </row>
    <row r="2036" spans="2:9">
      <c r="B2036">
        <v>210301063</v>
      </c>
      <c r="C2036" t="str">
        <f t="shared" si="81"/>
        <v>CL - Utang Usaha Pihak Berelasi - PT Lentera Ekosistem Digital (LED)</v>
      </c>
      <c r="E2036" s="744" t="s">
        <v>60</v>
      </c>
      <c r="F2036" t="s">
        <v>415</v>
      </c>
      <c r="G2036" t="s">
        <v>418</v>
      </c>
      <c r="I2036" t="s">
        <v>175</v>
      </c>
    </row>
    <row r="2037" spans="2:9">
      <c r="B2037">
        <v>210301064</v>
      </c>
      <c r="C2037" t="str">
        <f t="shared" si="81"/>
        <v>CL - Utang Usaha Pihak Berelasi - PT Logitek Digital Nusantara (LDN/DTN)</v>
      </c>
      <c r="E2037" s="744" t="s">
        <v>60</v>
      </c>
      <c r="F2037" t="s">
        <v>415</v>
      </c>
      <c r="G2037" t="s">
        <v>418</v>
      </c>
      <c r="I2037" t="s">
        <v>176</v>
      </c>
    </row>
    <row r="2038" spans="2:9">
      <c r="B2038">
        <v>210301065</v>
      </c>
      <c r="C2038" t="str">
        <f t="shared" ref="C2038:C2101" si="82">CONCATENATE(F2038,E2038,G2038,E2038,I2038)</f>
        <v>CL - Utang Usaha Pihak Berelasi - PT M Cash Integrasi Tbk (MCAS)</v>
      </c>
      <c r="E2038" s="744" t="s">
        <v>60</v>
      </c>
      <c r="F2038" t="s">
        <v>415</v>
      </c>
      <c r="G2038" t="s">
        <v>418</v>
      </c>
      <c r="I2038" t="s">
        <v>177</v>
      </c>
    </row>
    <row r="2039" spans="2:9">
      <c r="B2039">
        <v>210301066</v>
      </c>
      <c r="C2039" t="str">
        <f t="shared" si="82"/>
        <v>CL - Utang Usaha Pihak Berelasi - PT Digital Maksima Karunia</v>
      </c>
      <c r="E2039" s="744" t="s">
        <v>60</v>
      </c>
      <c r="F2039" t="s">
        <v>415</v>
      </c>
      <c r="G2039" t="s">
        <v>418</v>
      </c>
      <c r="I2039" t="s">
        <v>178</v>
      </c>
    </row>
    <row r="2040" spans="2:9">
      <c r="B2040">
        <v>210301067</v>
      </c>
      <c r="C2040" t="str">
        <f t="shared" si="82"/>
        <v>CL - Utang Usaha Pihak Berelasi - PT M Cash Ritel Indonesia (MRI)</v>
      </c>
      <c r="E2040" s="744" t="s">
        <v>60</v>
      </c>
      <c r="F2040" t="s">
        <v>415</v>
      </c>
      <c r="G2040" t="s">
        <v>418</v>
      </c>
      <c r="I2040" t="s">
        <v>179</v>
      </c>
    </row>
    <row r="2041" spans="2:9">
      <c r="B2041">
        <v>210301068</v>
      </c>
      <c r="C2041" t="str">
        <f t="shared" si="82"/>
        <v>CL - Utang Usaha Pihak Berelasi - PT M Cash Telefast Indonesia (MTI)</v>
      </c>
      <c r="E2041" s="744" t="s">
        <v>60</v>
      </c>
      <c r="F2041" t="s">
        <v>415</v>
      </c>
      <c r="G2041" t="s">
        <v>418</v>
      </c>
      <c r="I2041" t="s">
        <v>180</v>
      </c>
    </row>
    <row r="2042" spans="2:9">
      <c r="B2042">
        <v>210301069</v>
      </c>
      <c r="C2042" t="str">
        <f t="shared" si="82"/>
        <v>CL - Utang Usaha Pihak Berelasi - PT Matra Sinema Asia (MSA)</v>
      </c>
      <c r="E2042" s="744" t="s">
        <v>60</v>
      </c>
      <c r="F2042" t="s">
        <v>415</v>
      </c>
      <c r="G2042" t="s">
        <v>418</v>
      </c>
      <c r="I2042" t="s">
        <v>181</v>
      </c>
    </row>
    <row r="2043" spans="2:9">
      <c r="B2043">
        <v>210301070</v>
      </c>
      <c r="C2043" t="str">
        <f t="shared" si="82"/>
        <v>CL - Utang Usaha Pihak Berelasi - PT MCash Untuk Indonesia (MUI)</v>
      </c>
      <c r="E2043" s="744" t="s">
        <v>60</v>
      </c>
      <c r="F2043" t="s">
        <v>415</v>
      </c>
      <c r="G2043" t="s">
        <v>418</v>
      </c>
      <c r="I2043" t="s">
        <v>182</v>
      </c>
    </row>
    <row r="2044" spans="2:9">
      <c r="B2044">
        <v>210301071</v>
      </c>
      <c r="C2044" t="str">
        <f t="shared" si="82"/>
        <v>CL - Utang Usaha Pihak Berelasi - PT Media Karya Nusantara (MKN2)</v>
      </c>
      <c r="E2044" s="744" t="s">
        <v>60</v>
      </c>
      <c r="F2044" t="s">
        <v>415</v>
      </c>
      <c r="G2044" t="s">
        <v>418</v>
      </c>
      <c r="I2044" t="s">
        <v>183</v>
      </c>
    </row>
    <row r="2045" spans="2:9">
      <c r="B2045">
        <v>210301072</v>
      </c>
      <c r="C2045" t="str">
        <f t="shared" si="82"/>
        <v>CL - Utang Usaha Pihak Berelasi - PT Meisys Technology</v>
      </c>
      <c r="E2045" s="744" t="s">
        <v>60</v>
      </c>
      <c r="F2045" t="s">
        <v>415</v>
      </c>
      <c r="G2045" t="s">
        <v>418</v>
      </c>
      <c r="I2045" t="s">
        <v>184</v>
      </c>
    </row>
    <row r="2046" spans="2:9">
      <c r="B2046">
        <v>210301073</v>
      </c>
      <c r="C2046" t="str">
        <f t="shared" si="82"/>
        <v>CL - Utang Usaha Pihak Berelasi - PT Mitra Anugerah Setia Kawan (MASK)</v>
      </c>
      <c r="E2046" s="744" t="s">
        <v>60</v>
      </c>
      <c r="F2046" t="s">
        <v>415</v>
      </c>
      <c r="G2046" t="s">
        <v>418</v>
      </c>
      <c r="I2046" t="s">
        <v>185</v>
      </c>
    </row>
    <row r="2047" spans="2:9">
      <c r="B2047">
        <v>210301074</v>
      </c>
      <c r="C2047" t="str">
        <f t="shared" si="82"/>
        <v>CL - Utang Usaha Pihak Berelasi - PT Mitra Artha Teknologi (MAT)</v>
      </c>
      <c r="E2047" s="744" t="s">
        <v>60</v>
      </c>
      <c r="F2047" t="s">
        <v>415</v>
      </c>
      <c r="G2047" t="s">
        <v>418</v>
      </c>
      <c r="I2047" t="s">
        <v>186</v>
      </c>
    </row>
    <row r="2048" spans="2:9">
      <c r="B2048">
        <v>210301075</v>
      </c>
      <c r="C2048" t="str">
        <f t="shared" si="82"/>
        <v>CL - Utang Usaha Pihak Berelasi - PT Mitra Cipta Teknologi (MCT)</v>
      </c>
      <c r="E2048" s="744" t="s">
        <v>60</v>
      </c>
      <c r="F2048" t="s">
        <v>415</v>
      </c>
      <c r="G2048" t="s">
        <v>418</v>
      </c>
      <c r="I2048" t="s">
        <v>187</v>
      </c>
    </row>
    <row r="2049" spans="2:9">
      <c r="B2049">
        <v>210301076</v>
      </c>
      <c r="C2049" t="str">
        <f t="shared" si="82"/>
        <v>CL - Utang Usaha Pihak Berelasi - PT Mitra Citra Anugerah (MCA)</v>
      </c>
      <c r="E2049" s="744" t="s">
        <v>60</v>
      </c>
      <c r="F2049" t="s">
        <v>415</v>
      </c>
      <c r="G2049" t="s">
        <v>418</v>
      </c>
      <c r="I2049" t="s">
        <v>188</v>
      </c>
    </row>
    <row r="2050" spans="2:9">
      <c r="B2050">
        <v>210301077</v>
      </c>
      <c r="C2050" t="str">
        <f t="shared" si="82"/>
        <v>CL - Utang Usaha Pihak Berelasi - PT Mitra Karunia Nusantara (MKN)</v>
      </c>
      <c r="E2050" s="744" t="s">
        <v>60</v>
      </c>
      <c r="F2050" t="s">
        <v>415</v>
      </c>
      <c r="G2050" t="s">
        <v>418</v>
      </c>
      <c r="I2050" t="s">
        <v>189</v>
      </c>
    </row>
    <row r="2051" spans="2:9">
      <c r="B2051">
        <v>210301078</v>
      </c>
      <c r="C2051" t="str">
        <f t="shared" si="82"/>
        <v>CL - Utang Usaha Pihak Berelasi - PT Mitra Kharisma Nusantara (MKN3)</v>
      </c>
      <c r="E2051" s="744" t="s">
        <v>60</v>
      </c>
      <c r="F2051" t="s">
        <v>415</v>
      </c>
      <c r="G2051" t="s">
        <v>418</v>
      </c>
      <c r="I2051" t="s">
        <v>190</v>
      </c>
    </row>
    <row r="2052" spans="2:9">
      <c r="B2052">
        <v>210301079</v>
      </c>
      <c r="C2052" t="str">
        <f t="shared" si="82"/>
        <v>CL - Utang Usaha Pihak Berelasi - PT Mitra Proteksi Mandiri (MPM)</v>
      </c>
      <c r="E2052" s="744" t="s">
        <v>60</v>
      </c>
      <c r="F2052" t="s">
        <v>415</v>
      </c>
      <c r="G2052" t="s">
        <v>418</v>
      </c>
      <c r="I2052" t="s">
        <v>191</v>
      </c>
    </row>
    <row r="2053" spans="2:9">
      <c r="B2053">
        <v>210301080</v>
      </c>
      <c r="C2053" t="str">
        <f t="shared" si="82"/>
        <v>CL - Utang Usaha Pihak Berelasi - PT Mitra Wicaksana Hopindo (MWH)</v>
      </c>
      <c r="E2053" s="744" t="s">
        <v>60</v>
      </c>
      <c r="F2053" t="s">
        <v>415</v>
      </c>
      <c r="G2053" t="s">
        <v>418</v>
      </c>
      <c r="I2053" t="s">
        <v>192</v>
      </c>
    </row>
    <row r="2054" spans="2:9">
      <c r="B2054">
        <v>210301081</v>
      </c>
      <c r="C2054" t="str">
        <f t="shared" si="82"/>
        <v>CL - Utang Usaha Pihak Berelasi - PT MKopi Digital Indonesia (MKDI)</v>
      </c>
      <c r="E2054" s="744" t="s">
        <v>60</v>
      </c>
      <c r="F2054" t="s">
        <v>415</v>
      </c>
      <c r="G2054" t="s">
        <v>418</v>
      </c>
      <c r="I2054" t="s">
        <v>193</v>
      </c>
    </row>
    <row r="2055" spans="2:9">
      <c r="B2055">
        <v>210301082</v>
      </c>
      <c r="C2055" t="str">
        <f t="shared" si="82"/>
        <v>CL - Utang Usaha Pihak Berelasi - PT Monetix Digital Indonesia (MDI)</v>
      </c>
      <c r="E2055" s="744" t="s">
        <v>60</v>
      </c>
      <c r="F2055" t="s">
        <v>415</v>
      </c>
      <c r="G2055" t="s">
        <v>418</v>
      </c>
      <c r="I2055" t="s">
        <v>194</v>
      </c>
    </row>
    <row r="2056" spans="2:9">
      <c r="B2056">
        <v>210301083</v>
      </c>
      <c r="C2056" t="str">
        <f t="shared" si="82"/>
        <v>CL - Utang Usaha Pihak Berelasi - PT Muldidaya Dinamika (MDD)</v>
      </c>
      <c r="E2056" s="744" t="s">
        <v>60</v>
      </c>
      <c r="F2056" t="s">
        <v>415</v>
      </c>
      <c r="G2056" t="s">
        <v>418</v>
      </c>
      <c r="I2056" t="s">
        <v>195</v>
      </c>
    </row>
    <row r="2057" spans="2:9">
      <c r="B2057">
        <v>210301084</v>
      </c>
      <c r="C2057" t="str">
        <f t="shared" si="82"/>
        <v>CL - Utang Usaha Pihak Berelasi - PT Natrindo Fajar Cemerlang (NFC)</v>
      </c>
      <c r="E2057" s="744" t="s">
        <v>60</v>
      </c>
      <c r="F2057" t="s">
        <v>415</v>
      </c>
      <c r="G2057" t="s">
        <v>418</v>
      </c>
      <c r="I2057" t="s">
        <v>196</v>
      </c>
    </row>
    <row r="2058" spans="2:9">
      <c r="B2058">
        <v>210301085</v>
      </c>
      <c r="C2058" t="str">
        <f t="shared" si="82"/>
        <v>CL - Utang Usaha Pihak Berelasi - PT NFC Indonesia Tbk (NFCX)</v>
      </c>
      <c r="E2058" s="744" t="s">
        <v>60</v>
      </c>
      <c r="F2058" t="s">
        <v>415</v>
      </c>
      <c r="G2058" t="s">
        <v>418</v>
      </c>
      <c r="I2058" t="s">
        <v>197</v>
      </c>
    </row>
    <row r="2059" spans="2:9">
      <c r="B2059">
        <v>210301086</v>
      </c>
      <c r="C2059" t="str">
        <f t="shared" si="82"/>
        <v>CL - Utang Usaha Pihak Berelasi - PT NFCX Media Teknologi (NMT)</v>
      </c>
      <c r="E2059" s="744" t="s">
        <v>60</v>
      </c>
      <c r="F2059" t="s">
        <v>415</v>
      </c>
      <c r="G2059" t="s">
        <v>418</v>
      </c>
      <c r="I2059" t="s">
        <v>198</v>
      </c>
    </row>
    <row r="2060" spans="2:9">
      <c r="B2060">
        <v>210301087</v>
      </c>
      <c r="C2060" t="str">
        <f t="shared" si="82"/>
        <v>CL - Utang Usaha Pihak Berelasi - PT Nusantara Inti Karunia (NIK)</v>
      </c>
      <c r="E2060" s="744" t="s">
        <v>60</v>
      </c>
      <c r="F2060" t="s">
        <v>415</v>
      </c>
      <c r="G2060" t="s">
        <v>418</v>
      </c>
      <c r="I2060" t="s">
        <v>199</v>
      </c>
    </row>
    <row r="2061" spans="2:9">
      <c r="B2061">
        <v>210301088</v>
      </c>
      <c r="C2061" t="str">
        <f t="shared" si="82"/>
        <v>CL - Utang Usaha Pihak Berelasi - PT Nusantara Semesta Mandiri (NSM)</v>
      </c>
      <c r="E2061" s="744" t="s">
        <v>60</v>
      </c>
      <c r="F2061" t="s">
        <v>415</v>
      </c>
      <c r="G2061" t="s">
        <v>418</v>
      </c>
      <c r="I2061" t="s">
        <v>200</v>
      </c>
    </row>
    <row r="2062" spans="2:9">
      <c r="B2062">
        <v>210301089</v>
      </c>
      <c r="C2062" t="str">
        <f t="shared" si="82"/>
        <v>CL - Utang Usaha Pihak Berelasi - PT Nusantara Xchange Indonesia (NXI)</v>
      </c>
      <c r="E2062" s="744" t="s">
        <v>60</v>
      </c>
      <c r="F2062" t="s">
        <v>415</v>
      </c>
      <c r="G2062" t="s">
        <v>418</v>
      </c>
      <c r="I2062" t="s">
        <v>201</v>
      </c>
    </row>
    <row r="2063" spans="2:9">
      <c r="B2063">
        <v>210301090</v>
      </c>
      <c r="C2063" t="str">
        <f t="shared" si="82"/>
        <v>CL - Utang Usaha Pihak Berelasi - PT Omega Kreasi Bersama (OKB)</v>
      </c>
      <c r="E2063" s="744" t="s">
        <v>60</v>
      </c>
      <c r="F2063" t="s">
        <v>415</v>
      </c>
      <c r="G2063" t="s">
        <v>418</v>
      </c>
      <c r="I2063" t="s">
        <v>202</v>
      </c>
    </row>
    <row r="2064" spans="2:9">
      <c r="B2064">
        <v>210301091</v>
      </c>
      <c r="C2064" t="str">
        <f t="shared" si="82"/>
        <v>CL - Utang Usaha Pihak Berelasi - PT Oona Media Indonesia (OMI)</v>
      </c>
      <c r="E2064" s="744" t="s">
        <v>60</v>
      </c>
      <c r="F2064" t="s">
        <v>415</v>
      </c>
      <c r="G2064" t="s">
        <v>418</v>
      </c>
      <c r="I2064" t="s">
        <v>203</v>
      </c>
    </row>
    <row r="2065" spans="2:9">
      <c r="B2065">
        <v>210301092</v>
      </c>
      <c r="C2065" t="str">
        <f t="shared" si="82"/>
        <v>CL - Utang Usaha Pihak Berelasi - PT Qerja Manfaat Bangsa (QMB)</v>
      </c>
      <c r="E2065" s="744" t="s">
        <v>60</v>
      </c>
      <c r="F2065" t="s">
        <v>415</v>
      </c>
      <c r="G2065" t="s">
        <v>418</v>
      </c>
      <c r="I2065" t="s">
        <v>204</v>
      </c>
    </row>
    <row r="2066" spans="2:9">
      <c r="B2066">
        <v>210301093</v>
      </c>
      <c r="C2066" t="str">
        <f t="shared" si="82"/>
        <v>CL - Utang Usaha Pihak Berelasi - PT Rahmat Inti Kreasi (RIK)</v>
      </c>
      <c r="E2066" s="744" t="s">
        <v>60</v>
      </c>
      <c r="F2066" t="s">
        <v>415</v>
      </c>
      <c r="G2066" t="s">
        <v>418</v>
      </c>
      <c r="I2066" t="s">
        <v>205</v>
      </c>
    </row>
    <row r="2067" spans="2:9">
      <c r="B2067">
        <v>210301094</v>
      </c>
      <c r="C2067" t="str">
        <f t="shared" si="82"/>
        <v>CL - Utang Usaha Pihak Berelasi - PT Red Bean Sukses Indonesia (RBSI)</v>
      </c>
      <c r="E2067" s="744" t="s">
        <v>60</v>
      </c>
      <c r="F2067" t="s">
        <v>415</v>
      </c>
      <c r="G2067" t="s">
        <v>418</v>
      </c>
      <c r="I2067" t="s">
        <v>206</v>
      </c>
    </row>
    <row r="2068" spans="2:9">
      <c r="B2068">
        <v>210301095</v>
      </c>
      <c r="C2068" t="str">
        <f t="shared" si="82"/>
        <v>CL - Utang Usaha Pihak Berelasi - PT Riset Kecerdasan Buatan (RKB)</v>
      </c>
      <c r="E2068" s="744" t="s">
        <v>60</v>
      </c>
      <c r="F2068" t="s">
        <v>415</v>
      </c>
      <c r="G2068" t="s">
        <v>418</v>
      </c>
      <c r="I2068" t="s">
        <v>207</v>
      </c>
    </row>
    <row r="2069" spans="2:9">
      <c r="B2069">
        <v>210301096</v>
      </c>
      <c r="C2069" t="str">
        <f t="shared" si="82"/>
        <v>CL - Utang Usaha Pihak Berelasi - PT Ritel Cerdas Indonesia (RCI)</v>
      </c>
      <c r="E2069" s="744" t="s">
        <v>60</v>
      </c>
      <c r="F2069" t="s">
        <v>415</v>
      </c>
      <c r="G2069" t="s">
        <v>418</v>
      </c>
      <c r="I2069" t="s">
        <v>208</v>
      </c>
    </row>
    <row r="2070" spans="2:9">
      <c r="B2070">
        <v>210301097</v>
      </c>
      <c r="C2070" t="str">
        <f t="shared" si="82"/>
        <v>CL - Utang Usaha Pihak Berelasi - PT Sahabat Abadi Tunas Indonesia (SATI)</v>
      </c>
      <c r="E2070" s="744" t="s">
        <v>60</v>
      </c>
      <c r="F2070" t="s">
        <v>415</v>
      </c>
      <c r="G2070" t="s">
        <v>418</v>
      </c>
      <c r="I2070" t="s">
        <v>209</v>
      </c>
    </row>
    <row r="2071" spans="2:9">
      <c r="B2071">
        <v>210301098</v>
      </c>
      <c r="C2071" t="str">
        <f t="shared" si="82"/>
        <v>CL - Utang Usaha Pihak Berelasi - PT Sarana Rahmat Lestari (SRL)</v>
      </c>
      <c r="E2071" s="744" t="s">
        <v>60</v>
      </c>
      <c r="F2071" t="s">
        <v>415</v>
      </c>
      <c r="G2071" t="s">
        <v>418</v>
      </c>
      <c r="I2071" t="s">
        <v>210</v>
      </c>
    </row>
    <row r="2072" spans="2:9">
      <c r="B2072">
        <v>210301099</v>
      </c>
      <c r="C2072" t="str">
        <f t="shared" si="82"/>
        <v>CL - Utang Usaha Pihak Berelasi - PT Sejahtera Eka Boga </v>
      </c>
      <c r="E2072" s="744" t="s">
        <v>60</v>
      </c>
      <c r="F2072" t="s">
        <v>415</v>
      </c>
      <c r="G2072" t="s">
        <v>418</v>
      </c>
      <c r="I2072" t="s">
        <v>211</v>
      </c>
    </row>
    <row r="2073" spans="2:9">
      <c r="B2073">
        <v>210301100</v>
      </c>
      <c r="C2073" t="str">
        <f t="shared" si="82"/>
        <v>CL - Utang Usaha Pihak Berelasi - PT Sejahtera Eka Mandiri Investama (SEMI)</v>
      </c>
      <c r="E2073" s="744" t="s">
        <v>60</v>
      </c>
      <c r="F2073" t="s">
        <v>415</v>
      </c>
      <c r="G2073" t="s">
        <v>418</v>
      </c>
      <c r="I2073" t="s">
        <v>212</v>
      </c>
    </row>
    <row r="2074" spans="2:9">
      <c r="B2074">
        <v>210301101</v>
      </c>
      <c r="C2074" t="str">
        <f t="shared" si="82"/>
        <v>CL - Utang Usaha Pihak Berelasi - PT Seni Teknologi Sejahtera  (STS)</v>
      </c>
      <c r="E2074" s="744" t="s">
        <v>60</v>
      </c>
      <c r="F2074" t="s">
        <v>415</v>
      </c>
      <c r="G2074" t="s">
        <v>418</v>
      </c>
      <c r="I2074" t="s">
        <v>213</v>
      </c>
    </row>
    <row r="2075" spans="2:9">
      <c r="B2075">
        <v>210301102</v>
      </c>
      <c r="C2075" t="str">
        <f t="shared" si="82"/>
        <v>CL - Utang Usaha Pihak Berelasi - PT Sentra Anugerah Lestari (SAL)</v>
      </c>
      <c r="E2075" s="744" t="s">
        <v>60</v>
      </c>
      <c r="F2075" t="s">
        <v>415</v>
      </c>
      <c r="G2075" t="s">
        <v>418</v>
      </c>
      <c r="I2075" t="s">
        <v>214</v>
      </c>
    </row>
    <row r="2076" spans="2:9">
      <c r="B2076">
        <v>210301103</v>
      </c>
      <c r="C2076" t="str">
        <f t="shared" si="82"/>
        <v>CL - Utang Usaha Pihak Berelasi - PT Sentra Rejeki Lestari (SRL)</v>
      </c>
      <c r="E2076" s="744" t="s">
        <v>60</v>
      </c>
      <c r="F2076" t="s">
        <v>415</v>
      </c>
      <c r="G2076" t="s">
        <v>418</v>
      </c>
      <c r="I2076" t="s">
        <v>215</v>
      </c>
    </row>
    <row r="2077" spans="2:9">
      <c r="B2077">
        <v>210301104</v>
      </c>
      <c r="C2077" t="str">
        <f t="shared" si="82"/>
        <v>CL - Utang Usaha Pihak Berelasi - PT Sentra Wicaksana Anugerah (SWA)</v>
      </c>
      <c r="E2077" s="744" t="s">
        <v>60</v>
      </c>
      <c r="F2077" t="s">
        <v>415</v>
      </c>
      <c r="G2077" t="s">
        <v>418</v>
      </c>
      <c r="I2077" t="s">
        <v>216</v>
      </c>
    </row>
    <row r="2078" spans="2:9">
      <c r="B2078">
        <v>210301105</v>
      </c>
      <c r="C2078" t="str">
        <f t="shared" si="82"/>
        <v>CL - Utang Usaha Pihak Berelasi - PT Sentral Dapur Pangan (SDP)</v>
      </c>
      <c r="E2078" s="744" t="s">
        <v>60</v>
      </c>
      <c r="F2078" t="s">
        <v>415</v>
      </c>
      <c r="G2078" t="s">
        <v>418</v>
      </c>
      <c r="I2078" t="s">
        <v>217</v>
      </c>
    </row>
    <row r="2079" spans="2:9">
      <c r="B2079">
        <v>210301106</v>
      </c>
      <c r="C2079" t="str">
        <f t="shared" si="82"/>
        <v>CL - Utang Usaha Pihak Berelasi - PT Sistem Mikroelektronik Cerdas (SMC)</v>
      </c>
      <c r="E2079" s="744" t="s">
        <v>60</v>
      </c>
      <c r="F2079" t="s">
        <v>415</v>
      </c>
      <c r="G2079" t="s">
        <v>418</v>
      </c>
      <c r="I2079" t="s">
        <v>218</v>
      </c>
    </row>
    <row r="2080" spans="2:9">
      <c r="B2080">
        <v>210301107</v>
      </c>
      <c r="C2080" t="str">
        <f t="shared" si="82"/>
        <v>CL - Utang Usaha Pihak Berelasi - PT Solusi Proteksi Mandiri (SPM)</v>
      </c>
      <c r="E2080" s="744" t="s">
        <v>60</v>
      </c>
      <c r="F2080" t="s">
        <v>415</v>
      </c>
      <c r="G2080" t="s">
        <v>418</v>
      </c>
      <c r="I2080" t="s">
        <v>219</v>
      </c>
    </row>
    <row r="2081" spans="2:9">
      <c r="B2081">
        <v>210301108</v>
      </c>
      <c r="C2081" t="str">
        <f t="shared" si="82"/>
        <v>CL - Utang Usaha Pihak Berelasi - PT Surprise Indonesia (SI)</v>
      </c>
      <c r="E2081" s="744" t="s">
        <v>60</v>
      </c>
      <c r="F2081" t="s">
        <v>415</v>
      </c>
      <c r="G2081" t="s">
        <v>418</v>
      </c>
      <c r="I2081" t="s">
        <v>220</v>
      </c>
    </row>
    <row r="2082" spans="2:9">
      <c r="B2082">
        <v>210301109</v>
      </c>
      <c r="C2082" t="str">
        <f t="shared" si="82"/>
        <v>CL - Utang Usaha Pihak Berelasi - PT Surya Teknologi Perkasa (STP)</v>
      </c>
      <c r="E2082" s="744" t="s">
        <v>60</v>
      </c>
      <c r="F2082" t="s">
        <v>415</v>
      </c>
      <c r="G2082" t="s">
        <v>418</v>
      </c>
      <c r="I2082" t="s">
        <v>221</v>
      </c>
    </row>
    <row r="2083" spans="2:9">
      <c r="B2083">
        <v>210301110</v>
      </c>
      <c r="C2083" t="str">
        <f t="shared" si="82"/>
        <v>CL - Utang Usaha Pihak Berelasi - PT Swap Energi Indonesia (SEI)</v>
      </c>
      <c r="E2083" s="744" t="s">
        <v>60</v>
      </c>
      <c r="F2083" t="s">
        <v>415</v>
      </c>
      <c r="G2083" t="s">
        <v>418</v>
      </c>
      <c r="I2083" t="s">
        <v>222</v>
      </c>
    </row>
    <row r="2084" spans="2:9">
      <c r="B2084">
        <v>210301111</v>
      </c>
      <c r="C2084" t="str">
        <f t="shared" si="82"/>
        <v>CL - Utang Usaha Pihak Berelasi - PT Telefast Indonesia Tbk (TFAS)</v>
      </c>
      <c r="E2084" s="744" t="s">
        <v>60</v>
      </c>
      <c r="F2084" t="s">
        <v>415</v>
      </c>
      <c r="G2084" t="s">
        <v>418</v>
      </c>
      <c r="I2084" t="s">
        <v>223</v>
      </c>
    </row>
    <row r="2085" spans="2:9">
      <c r="B2085">
        <v>210301112</v>
      </c>
      <c r="C2085" t="str">
        <f t="shared" si="82"/>
        <v>CL - Utang Usaha Pihak Berelasi - PT Telefast Investama Indonesia (TII)</v>
      </c>
      <c r="E2085" s="744" t="s">
        <v>60</v>
      </c>
      <c r="F2085" t="s">
        <v>415</v>
      </c>
      <c r="G2085" t="s">
        <v>418</v>
      </c>
      <c r="I2085" t="s">
        <v>224</v>
      </c>
    </row>
    <row r="2086" spans="2:9">
      <c r="B2086">
        <v>210301113</v>
      </c>
      <c r="C2086" t="str">
        <f t="shared" si="82"/>
        <v>CL - Utang Usaha Pihak Berelasi - PT Voucher Express Internasional (VEI)</v>
      </c>
      <c r="E2086" s="744" t="s">
        <v>60</v>
      </c>
      <c r="F2086" t="s">
        <v>415</v>
      </c>
      <c r="G2086" t="s">
        <v>418</v>
      </c>
      <c r="I2086" t="s">
        <v>225</v>
      </c>
    </row>
    <row r="2087" spans="2:9">
      <c r="B2087">
        <v>210301114</v>
      </c>
      <c r="C2087" t="str">
        <f t="shared" si="82"/>
        <v>CL - Utang Usaha Pihak Berelasi - PT Wicaksana Anugerah Indonesia (WAI)</v>
      </c>
      <c r="E2087" s="744" t="s">
        <v>60</v>
      </c>
      <c r="F2087" t="s">
        <v>415</v>
      </c>
      <c r="G2087" t="s">
        <v>418</v>
      </c>
      <c r="I2087" t="s">
        <v>226</v>
      </c>
    </row>
    <row r="2088" spans="2:9">
      <c r="B2088">
        <v>210301115</v>
      </c>
      <c r="C2088" t="str">
        <f t="shared" si="82"/>
        <v>CL - Utang Usaha Pihak Berelasi - PT Wicaksana Anugerah Nusantara (WAN)</v>
      </c>
      <c r="E2088" s="744" t="s">
        <v>60</v>
      </c>
      <c r="F2088" t="s">
        <v>415</v>
      </c>
      <c r="G2088" t="s">
        <v>418</v>
      </c>
      <c r="I2088" t="s">
        <v>227</v>
      </c>
    </row>
    <row r="2089" spans="2:9">
      <c r="B2089">
        <v>210301116</v>
      </c>
      <c r="C2089" t="str">
        <f t="shared" si="82"/>
        <v>CL - Utang Usaha Pihak Berelasi - PT Wicaksana Anugerah Solusindo (WAS)</v>
      </c>
      <c r="E2089" s="744" t="s">
        <v>60</v>
      </c>
      <c r="F2089" t="s">
        <v>415</v>
      </c>
      <c r="G2089" t="s">
        <v>418</v>
      </c>
      <c r="I2089" t="s">
        <v>228</v>
      </c>
    </row>
    <row r="2090" spans="2:9">
      <c r="B2090">
        <v>210301117</v>
      </c>
      <c r="C2090" t="str">
        <f t="shared" si="82"/>
        <v>CL - Utang Usaha Pihak Berelasi - PT Agapindo Sejahtera Sukses (ASS2)</v>
      </c>
      <c r="E2090" s="744" t="s">
        <v>60</v>
      </c>
      <c r="F2090" t="s">
        <v>415</v>
      </c>
      <c r="G2090" t="s">
        <v>418</v>
      </c>
      <c r="I2090" t="s">
        <v>229</v>
      </c>
    </row>
    <row r="2091" spans="2:9">
      <c r="B2091">
        <v>210301118</v>
      </c>
      <c r="C2091" t="str">
        <f t="shared" si="82"/>
        <v>CL - Utang Usaha Pihak Berelasi - PT Bumilangit Digital Mediatama (BLDX)</v>
      </c>
      <c r="E2091" s="744" t="s">
        <v>60</v>
      </c>
      <c r="F2091" t="s">
        <v>415</v>
      </c>
      <c r="G2091" t="s">
        <v>418</v>
      </c>
      <c r="I2091" t="s">
        <v>230</v>
      </c>
    </row>
    <row r="2092" spans="2:9">
      <c r="B2092">
        <v>210301119</v>
      </c>
      <c r="C2092" t="str">
        <f t="shared" si="82"/>
        <v>CL - Utang Usaha Pihak Berelasi - PT DMMX Media Maxima</v>
      </c>
      <c r="E2092" s="744" t="s">
        <v>60</v>
      </c>
      <c r="F2092" t="s">
        <v>415</v>
      </c>
      <c r="G2092" t="s">
        <v>418</v>
      </c>
      <c r="I2092" t="s">
        <v>231</v>
      </c>
    </row>
    <row r="2093" spans="2:9">
      <c r="B2093">
        <v>210301120</v>
      </c>
      <c r="C2093" t="str">
        <f t="shared" si="82"/>
        <v>CL - Utang Usaha Pihak Berelasi - PT Mega Harapan Mulia (MHM)</v>
      </c>
      <c r="E2093" s="744" t="s">
        <v>60</v>
      </c>
      <c r="F2093" t="s">
        <v>415</v>
      </c>
      <c r="G2093" t="s">
        <v>418</v>
      </c>
      <c r="I2093" t="s">
        <v>232</v>
      </c>
    </row>
    <row r="2094" spans="2:9">
      <c r="B2094">
        <v>210301121</v>
      </c>
      <c r="C2094" t="str">
        <f t="shared" si="82"/>
        <v>CL - Utang Usaha Pihak Berelasi - PT Code Development Indonesia</v>
      </c>
      <c r="E2094" s="744" t="s">
        <v>60</v>
      </c>
      <c r="F2094" t="s">
        <v>415</v>
      </c>
      <c r="G2094" t="s">
        <v>418</v>
      </c>
      <c r="I2094" t="s">
        <v>233</v>
      </c>
    </row>
    <row r="2095" spans="2:9">
      <c r="B2095">
        <v>210301122</v>
      </c>
      <c r="C2095" t="str">
        <f t="shared" si="82"/>
        <v>CL - Utang Usaha Pihak Berelasi - PT Niji Games Studio (NGS)</v>
      </c>
      <c r="E2095" s="744" t="s">
        <v>60</v>
      </c>
      <c r="F2095" t="s">
        <v>415</v>
      </c>
      <c r="G2095" t="s">
        <v>418</v>
      </c>
      <c r="I2095" t="s">
        <v>234</v>
      </c>
    </row>
    <row r="2096" spans="2:9">
      <c r="B2096">
        <v>210301123</v>
      </c>
      <c r="C2096" t="str">
        <f t="shared" si="82"/>
        <v>CL - Utang Usaha Pihak Berelasi - PT Indonesian Cloud (IC)</v>
      </c>
      <c r="E2096" s="744" t="s">
        <v>60</v>
      </c>
      <c r="F2096" t="s">
        <v>415</v>
      </c>
      <c r="G2096" t="s">
        <v>418</v>
      </c>
      <c r="I2096" t="s">
        <v>235</v>
      </c>
    </row>
    <row r="2097" spans="2:9">
      <c r="B2097">
        <v>210301124</v>
      </c>
      <c r="C2097" t="str">
        <f t="shared" si="82"/>
        <v>CL - Utang Usaha Pihak Berelasi - PT Dans Multi Pro (DMP)</v>
      </c>
      <c r="E2097" s="744" t="s">
        <v>60</v>
      </c>
      <c r="F2097" t="s">
        <v>415</v>
      </c>
      <c r="G2097" t="s">
        <v>418</v>
      </c>
      <c r="I2097" t="s">
        <v>236</v>
      </c>
    </row>
    <row r="2098" spans="2:9">
      <c r="B2098">
        <v>210301125</v>
      </c>
      <c r="C2098" t="str">
        <f t="shared" si="82"/>
        <v>CL - Utang Usaha Pihak Berelasi - PT Cipta Urban Darsana (CUD)</v>
      </c>
      <c r="E2098" s="744" t="s">
        <v>60</v>
      </c>
      <c r="F2098" t="s">
        <v>415</v>
      </c>
      <c r="G2098" t="s">
        <v>418</v>
      </c>
      <c r="I2098" t="s">
        <v>237</v>
      </c>
    </row>
    <row r="2099" spans="2:9">
      <c r="B2099">
        <v>210301126</v>
      </c>
      <c r="C2099" t="str">
        <f t="shared" si="82"/>
        <v>CL - Utang Usaha Pihak Berelasi - PT Dwi Danamitra Kavita (DDK)</v>
      </c>
      <c r="E2099" s="744" t="s">
        <v>60</v>
      </c>
      <c r="F2099" t="s">
        <v>415</v>
      </c>
      <c r="G2099" t="s">
        <v>418</v>
      </c>
      <c r="I2099" t="s">
        <v>238</v>
      </c>
    </row>
    <row r="2100" spans="2:9">
      <c r="B2100">
        <v>210301127</v>
      </c>
      <c r="C2100" t="str">
        <f t="shared" si="82"/>
        <v>CL - Utang Usaha Pihak Berelasi - PT Artaka Anugerah Abadi (AAA)</v>
      </c>
      <c r="E2100" s="744" t="s">
        <v>60</v>
      </c>
      <c r="F2100" t="s">
        <v>415</v>
      </c>
      <c r="G2100" t="s">
        <v>418</v>
      </c>
      <c r="I2100" t="s">
        <v>239</v>
      </c>
    </row>
    <row r="2101" spans="2:9">
      <c r="B2101">
        <v>210301128</v>
      </c>
      <c r="C2101" t="str">
        <f t="shared" si="82"/>
        <v>CL - Utang Usaha Pihak Berelasi - PT Clodeo Indonesia Jaya (CIJ)</v>
      </c>
      <c r="E2101" s="744" t="s">
        <v>60</v>
      </c>
      <c r="F2101" t="s">
        <v>415</v>
      </c>
      <c r="G2101" t="s">
        <v>418</v>
      </c>
      <c r="I2101" t="s">
        <v>240</v>
      </c>
    </row>
    <row r="2102" spans="2:9">
      <c r="B2102">
        <v>210301129</v>
      </c>
      <c r="C2102" t="str">
        <f t="shared" ref="C2102:C2165" si="83">CONCATENATE(F2102,E2102,G2102,E2102,I2102)</f>
        <v>CL - Utang Usaha Pihak Berelasi - PT Mandiri Terang Harapan (MTH)</v>
      </c>
      <c r="E2102" s="744" t="s">
        <v>60</v>
      </c>
      <c r="F2102" t="s">
        <v>415</v>
      </c>
      <c r="G2102" t="s">
        <v>418</v>
      </c>
      <c r="I2102" t="s">
        <v>241</v>
      </c>
    </row>
    <row r="2103" spans="2:9">
      <c r="B2103">
        <v>210301130</v>
      </c>
      <c r="C2103" t="str">
        <f t="shared" si="83"/>
        <v>CL - Utang Usaha Pihak Berelasi - PT Aeronusa Inti raya (AIR)</v>
      </c>
      <c r="E2103" s="744" t="s">
        <v>60</v>
      </c>
      <c r="F2103" t="s">
        <v>415</v>
      </c>
      <c r="G2103" t="s">
        <v>418</v>
      </c>
      <c r="I2103" t="s">
        <v>242</v>
      </c>
    </row>
    <row r="2104" spans="2:9">
      <c r="B2104">
        <v>210301131</v>
      </c>
      <c r="C2104" t="str">
        <f t="shared" si="83"/>
        <v>CL - Utang Usaha Pihak Berelasi - PT Solusi Wicaksana Teknologi (SWT)</v>
      </c>
      <c r="E2104" s="744" t="s">
        <v>60</v>
      </c>
      <c r="F2104" t="s">
        <v>415</v>
      </c>
      <c r="G2104" t="s">
        <v>418</v>
      </c>
      <c r="I2104" t="s">
        <v>243</v>
      </c>
    </row>
    <row r="2105" spans="2:9">
      <c r="B2105">
        <v>210301132</v>
      </c>
      <c r="C2105" t="str">
        <f t="shared" si="83"/>
        <v>CL - Utang Usaha Pihak Berelasi - PT Mitra Pendanaan Mandiri (MPM)</v>
      </c>
      <c r="E2105" s="744" t="s">
        <v>60</v>
      </c>
      <c r="F2105" t="s">
        <v>415</v>
      </c>
      <c r="G2105" t="s">
        <v>418</v>
      </c>
      <c r="I2105" t="s">
        <v>244</v>
      </c>
    </row>
    <row r="2106" spans="2:9">
      <c r="B2106">
        <v>210301133</v>
      </c>
      <c r="C2106" t="str">
        <f t="shared" si="83"/>
        <v>CL - Utang Usaha Pihak Berelasi - PT Ekosistem Rintisan Digital (ERD)</v>
      </c>
      <c r="E2106" s="744" t="s">
        <v>60</v>
      </c>
      <c r="F2106" t="s">
        <v>415</v>
      </c>
      <c r="G2106" t="s">
        <v>418</v>
      </c>
      <c r="I2106" t="s">
        <v>245</v>
      </c>
    </row>
    <row r="2107" spans="2:9">
      <c r="B2107">
        <v>210301134</v>
      </c>
      <c r="C2107" t="str">
        <f t="shared" si="83"/>
        <v>CL - Utang Usaha Pihak Berelasi - PT Sumber Digital Terpadu (SDT)</v>
      </c>
      <c r="E2107" s="744" t="s">
        <v>60</v>
      </c>
      <c r="F2107" t="s">
        <v>415</v>
      </c>
      <c r="G2107" t="s">
        <v>418</v>
      </c>
      <c r="I2107" t="s">
        <v>246</v>
      </c>
    </row>
    <row r="2108" spans="2:9">
      <c r="B2108">
        <v>210301135</v>
      </c>
      <c r="C2108" t="str">
        <f t="shared" si="83"/>
        <v>CL - Utang Usaha Pihak Berelasi - PT Elpis Anugerah Andalan (EAA)</v>
      </c>
      <c r="E2108" s="744" t="s">
        <v>60</v>
      </c>
      <c r="F2108" t="s">
        <v>415</v>
      </c>
      <c r="G2108" t="s">
        <v>418</v>
      </c>
      <c r="I2108" t="s">
        <v>247</v>
      </c>
    </row>
    <row r="2109" spans="2:9">
      <c r="B2109">
        <v>210301136</v>
      </c>
      <c r="C2109" t="str">
        <f t="shared" si="83"/>
        <v>CL - Utang Usaha Pihak Berelasi - PT DMMX Grosir Digital (DGD)</v>
      </c>
      <c r="E2109" s="744" t="s">
        <v>60</v>
      </c>
      <c r="F2109" t="s">
        <v>415</v>
      </c>
      <c r="G2109" t="s">
        <v>418</v>
      </c>
      <c r="I2109" t="s">
        <v>248</v>
      </c>
    </row>
    <row r="2110" spans="2:9">
      <c r="B2110">
        <v>210301137</v>
      </c>
      <c r="C2110" t="str">
        <f t="shared" si="83"/>
        <v>CL - Utang Usaha Pihak Berelasi - PT DMMX Rans Digital (DRD)</v>
      </c>
      <c r="E2110" s="744" t="s">
        <v>60</v>
      </c>
      <c r="F2110" t="s">
        <v>415</v>
      </c>
      <c r="G2110" t="s">
        <v>418</v>
      </c>
      <c r="I2110" t="s">
        <v>249</v>
      </c>
    </row>
    <row r="2111" spans="2:9">
      <c r="B2111">
        <v>210301138</v>
      </c>
      <c r="C2111" t="str">
        <f t="shared" si="83"/>
        <v>CL - Utang Usaha Pihak Berelasi - PT Qerja Akademi Indonesia (QAI)</v>
      </c>
      <c r="E2111" s="744" t="s">
        <v>60</v>
      </c>
      <c r="F2111" t="s">
        <v>415</v>
      </c>
      <c r="G2111" t="s">
        <v>418</v>
      </c>
      <c r="I2111" t="s">
        <v>250</v>
      </c>
    </row>
    <row r="2112" spans="2:9">
      <c r="B2112">
        <v>210301139</v>
      </c>
      <c r="C2112" t="str">
        <f t="shared" si="83"/>
        <v>CL - Utang Usaha Pihak Berelasi - PT Tfas Digital Indonesia (TDI)</v>
      </c>
      <c r="E2112" s="744" t="s">
        <v>60</v>
      </c>
      <c r="F2112" t="s">
        <v>415</v>
      </c>
      <c r="G2112" t="s">
        <v>418</v>
      </c>
      <c r="I2112" t="s">
        <v>251</v>
      </c>
    </row>
    <row r="2113" spans="2:9">
      <c r="B2113">
        <v>210301140</v>
      </c>
      <c r="C2113" t="str">
        <f t="shared" si="83"/>
        <v>CL - Utang Usaha Pihak Berelasi - PT Gemilang Integra Fentura (GIF)</v>
      </c>
      <c r="E2113" s="744" t="s">
        <v>60</v>
      </c>
      <c r="F2113" t="s">
        <v>415</v>
      </c>
      <c r="G2113" t="s">
        <v>418</v>
      </c>
      <c r="I2113" t="s">
        <v>252</v>
      </c>
    </row>
    <row r="2114" spans="2:9">
      <c r="B2114">
        <v>210301141</v>
      </c>
      <c r="C2114" t="str">
        <f t="shared" si="83"/>
        <v>CL - Utang Usaha Pihak Berelasi - PT Energi Selalu Baru (ESB)</v>
      </c>
      <c r="E2114" s="744" t="s">
        <v>60</v>
      </c>
      <c r="F2114" t="s">
        <v>415</v>
      </c>
      <c r="G2114" t="s">
        <v>418</v>
      </c>
      <c r="I2114" t="s">
        <v>253</v>
      </c>
    </row>
    <row r="2115" spans="2:9">
      <c r="B2115">
        <v>210301142</v>
      </c>
      <c r="C2115" t="str">
        <f t="shared" si="83"/>
        <v>CL - Utang Usaha Pihak Berelasi - PT Solic Kreasi Baru (SKB)</v>
      </c>
      <c r="E2115" s="744" t="s">
        <v>60</v>
      </c>
      <c r="F2115" t="s">
        <v>415</v>
      </c>
      <c r="G2115" t="s">
        <v>418</v>
      </c>
      <c r="I2115" t="s">
        <v>254</v>
      </c>
    </row>
    <row r="2116" spans="2:9">
      <c r="B2116">
        <v>210301143</v>
      </c>
      <c r="C2116" t="str">
        <f t="shared" si="83"/>
        <v>CL - Utang Usaha Pihak Berelasi - PT Gembala Rintisan Digital (GRD)</v>
      </c>
      <c r="E2116" s="744" t="s">
        <v>60</v>
      </c>
      <c r="F2116" t="s">
        <v>415</v>
      </c>
      <c r="G2116" t="s">
        <v>418</v>
      </c>
      <c r="I2116" t="s">
        <v>255</v>
      </c>
    </row>
    <row r="2117" spans="2:9">
      <c r="B2117">
        <v>210301144</v>
      </c>
      <c r="C2117" t="str">
        <f t="shared" si="83"/>
        <v>CL - Utang Usaha Pihak Berelasi - PT Sentral Inti Anugerah (SIA1)</v>
      </c>
      <c r="E2117" s="744" t="s">
        <v>60</v>
      </c>
      <c r="F2117" t="s">
        <v>415</v>
      </c>
      <c r="G2117" t="s">
        <v>418</v>
      </c>
      <c r="I2117" t="s">
        <v>256</v>
      </c>
    </row>
    <row r="2118" spans="2:9">
      <c r="B2118">
        <v>210301145</v>
      </c>
      <c r="C2118" t="str">
        <f t="shared" si="83"/>
        <v>CL - Utang Usaha Pihak Berelasi - PT Sarana Cipta Digital (SCD)</v>
      </c>
      <c r="E2118" s="744" t="s">
        <v>60</v>
      </c>
      <c r="F2118" t="s">
        <v>415</v>
      </c>
      <c r="G2118" t="s">
        <v>418</v>
      </c>
      <c r="I2118" t="s">
        <v>257</v>
      </c>
    </row>
    <row r="2119" spans="2:9">
      <c r="B2119">
        <v>210301146</v>
      </c>
      <c r="C2119" t="str">
        <f t="shared" si="83"/>
        <v>CL - Utang Usaha Pihak Berelasi - PT Sejahtera Wahana Teknindo (SWT)</v>
      </c>
      <c r="E2119" s="744" t="s">
        <v>60</v>
      </c>
      <c r="F2119" t="s">
        <v>415</v>
      </c>
      <c r="G2119" t="s">
        <v>418</v>
      </c>
      <c r="I2119" t="s">
        <v>258</v>
      </c>
    </row>
    <row r="2120" spans="2:9">
      <c r="B2120">
        <v>210301147</v>
      </c>
      <c r="C2120" t="str">
        <f t="shared" si="83"/>
        <v>CL - Utang Usaha Pihak Berelasi - PT Sicepat Mcash Indonesia (SMI)</v>
      </c>
      <c r="E2120" s="744" t="s">
        <v>60</v>
      </c>
      <c r="F2120" t="s">
        <v>415</v>
      </c>
      <c r="G2120" t="s">
        <v>418</v>
      </c>
      <c r="I2120" t="s">
        <v>259</v>
      </c>
    </row>
    <row r="2121" spans="2:9">
      <c r="B2121">
        <v>210301148</v>
      </c>
      <c r="C2121" t="str">
        <f t="shared" si="83"/>
        <v>CL - Utang Usaha Pihak Berelasi - PT TFAS Nusantara Digital (TND)</v>
      </c>
      <c r="E2121" s="744" t="s">
        <v>60</v>
      </c>
      <c r="F2121" t="s">
        <v>415</v>
      </c>
      <c r="G2121" t="s">
        <v>418</v>
      </c>
      <c r="I2121" t="s">
        <v>260</v>
      </c>
    </row>
    <row r="2122" spans="2:9">
      <c r="B2122">
        <v>210301149</v>
      </c>
      <c r="C2122" t="str">
        <f t="shared" si="83"/>
        <v>CL - Utang Usaha Pihak Berelasi - PT Volta Indonesia Semesta (VIS)</v>
      </c>
      <c r="E2122" s="744" t="s">
        <v>60</v>
      </c>
      <c r="F2122" t="s">
        <v>415</v>
      </c>
      <c r="G2122" t="s">
        <v>418</v>
      </c>
      <c r="I2122" t="s">
        <v>261</v>
      </c>
    </row>
    <row r="2123" spans="2:9">
      <c r="B2123">
        <v>210301150</v>
      </c>
      <c r="C2123" t="str">
        <f t="shared" si="83"/>
        <v>CL - Utang Usaha Pihak Berelasi - PT Solic Inti Anugerah (SIA2)</v>
      </c>
      <c r="E2123" s="744" t="s">
        <v>60</v>
      </c>
      <c r="F2123" t="s">
        <v>415</v>
      </c>
      <c r="G2123" t="s">
        <v>418</v>
      </c>
      <c r="I2123" t="s">
        <v>262</v>
      </c>
    </row>
    <row r="2124" spans="2:9">
      <c r="B2124">
        <v>210301151</v>
      </c>
      <c r="C2124" t="str">
        <f t="shared" si="83"/>
        <v>CL - Utang Usaha Pihak Berelasi - PT Bumilangit Entertainment Corpora (BCU)</v>
      </c>
      <c r="E2124" s="744" t="s">
        <v>60</v>
      </c>
      <c r="F2124" t="s">
        <v>415</v>
      </c>
      <c r="G2124" t="s">
        <v>418</v>
      </c>
      <c r="I2124" t="s">
        <v>263</v>
      </c>
    </row>
    <row r="2125" spans="2:9">
      <c r="B2125">
        <v>210301152</v>
      </c>
      <c r="C2125" t="str">
        <f t="shared" si="83"/>
        <v>CL - Utang Usaha Pihak Berelasi - PT Sinergi Maxima Digitalindo (SMD)</v>
      </c>
      <c r="E2125" s="744" t="s">
        <v>60</v>
      </c>
      <c r="F2125" t="s">
        <v>415</v>
      </c>
      <c r="G2125" t="s">
        <v>418</v>
      </c>
      <c r="I2125" t="s">
        <v>264</v>
      </c>
    </row>
    <row r="2126" spans="2:9">
      <c r="B2126">
        <v>210301153</v>
      </c>
      <c r="C2126" t="str">
        <f t="shared" si="83"/>
        <v>CL - Utang Usaha Pihak Berelasi - PT Kreasi Baru Digital (KBD)</v>
      </c>
      <c r="E2126" s="744" t="s">
        <v>60</v>
      </c>
      <c r="F2126" t="s">
        <v>415</v>
      </c>
      <c r="G2126" t="s">
        <v>418</v>
      </c>
      <c r="I2126" t="s">
        <v>265</v>
      </c>
    </row>
    <row r="2127" spans="2:9">
      <c r="B2127">
        <v>210301154</v>
      </c>
      <c r="C2127" t="str">
        <f t="shared" si="83"/>
        <v>CL - Utang Usaha Pihak Berelasi - PT Solic Inti Digital (SID)</v>
      </c>
      <c r="E2127" s="744" t="s">
        <v>60</v>
      </c>
      <c r="F2127" t="s">
        <v>415</v>
      </c>
      <c r="G2127" t="s">
        <v>418</v>
      </c>
      <c r="I2127" t="s">
        <v>266</v>
      </c>
    </row>
    <row r="2128" spans="2:9">
      <c r="B2128">
        <v>210301155</v>
      </c>
      <c r="C2128" t="str">
        <f t="shared" si="83"/>
        <v>CL - Utang Usaha Pihak Berelasi - PT Hikmat Mulia Sentralindo (HMS)</v>
      </c>
      <c r="E2128" s="744" t="s">
        <v>60</v>
      </c>
      <c r="F2128" t="s">
        <v>415</v>
      </c>
      <c r="G2128" t="s">
        <v>418</v>
      </c>
      <c r="I2128" t="s">
        <v>267</v>
      </c>
    </row>
    <row r="2129" spans="2:9">
      <c r="B2129">
        <v>210301156</v>
      </c>
      <c r="C2129" t="str">
        <f t="shared" si="83"/>
        <v>CL - Utang Usaha Pihak Berelasi - PT Berkah Digital Distrindo (BDD)</v>
      </c>
      <c r="E2129" s="744" t="s">
        <v>60</v>
      </c>
      <c r="F2129" t="s">
        <v>415</v>
      </c>
      <c r="G2129" t="s">
        <v>418</v>
      </c>
      <c r="I2129" t="s">
        <v>268</v>
      </c>
    </row>
    <row r="2130" spans="2:9">
      <c r="B2130">
        <v>210301157</v>
      </c>
      <c r="C2130" t="str">
        <f t="shared" si="83"/>
        <v>CL - Utang Usaha Pihak Berelasi - PT DMMX Belanja Digital (BDB)</v>
      </c>
      <c r="E2130" s="744" t="s">
        <v>60</v>
      </c>
      <c r="F2130" t="s">
        <v>415</v>
      </c>
      <c r="G2130" t="s">
        <v>418</v>
      </c>
      <c r="I2130" t="s">
        <v>269</v>
      </c>
    </row>
    <row r="2131" spans="2:9">
      <c r="B2131">
        <v>210301158</v>
      </c>
      <c r="C2131" t="str">
        <f t="shared" si="83"/>
        <v>CL - Utang Usaha Pihak Berelasi - PT Roxy Digital Investama (RDI)</v>
      </c>
      <c r="E2131" s="744" t="s">
        <v>60</v>
      </c>
      <c r="F2131" t="s">
        <v>415</v>
      </c>
      <c r="G2131" t="s">
        <v>418</v>
      </c>
      <c r="I2131" t="s">
        <v>270</v>
      </c>
    </row>
    <row r="2132" spans="2:9">
      <c r="B2132">
        <v>210301159</v>
      </c>
      <c r="C2132" t="str">
        <f t="shared" si="83"/>
        <v>CL - Utang Usaha Pihak Berelasi - PT Digisaham Veritas Indonesia (DVI)</v>
      </c>
      <c r="E2132" s="744" t="s">
        <v>60</v>
      </c>
      <c r="F2132" t="s">
        <v>415</v>
      </c>
      <c r="G2132" t="s">
        <v>418</v>
      </c>
      <c r="I2132" t="s">
        <v>271</v>
      </c>
    </row>
    <row r="2133" spans="2:9">
      <c r="B2133">
        <v>210301160</v>
      </c>
      <c r="C2133" t="str">
        <f t="shared" si="83"/>
        <v>CL - Utang Usaha Pihak Berelasi - PT DMMX Smartritel Teknologi (DST)</v>
      </c>
      <c r="E2133" s="744" t="s">
        <v>60</v>
      </c>
      <c r="F2133" t="s">
        <v>415</v>
      </c>
      <c r="G2133" t="s">
        <v>418</v>
      </c>
      <c r="I2133" t="s">
        <v>272</v>
      </c>
    </row>
    <row r="2134" spans="2:9">
      <c r="B2134">
        <v>210301161</v>
      </c>
      <c r="C2134" t="str">
        <f t="shared" si="83"/>
        <v>CL - Utang Usaha Pihak Berelasi - PT Panca Global Kapital (PEGE)</v>
      </c>
      <c r="E2134" s="744" t="s">
        <v>60</v>
      </c>
      <c r="F2134" t="s">
        <v>415</v>
      </c>
      <c r="G2134" t="s">
        <v>418</v>
      </c>
      <c r="I2134" t="s">
        <v>273</v>
      </c>
    </row>
    <row r="2135" spans="2:9">
      <c r="B2135">
        <v>210301162</v>
      </c>
      <c r="C2135" t="str">
        <f t="shared" si="83"/>
        <v>CL - Utang Usaha Pihak Berelasi - PT Panca Global Sekuritas (PGS)</v>
      </c>
      <c r="E2135" s="744" t="s">
        <v>60</v>
      </c>
      <c r="F2135" t="s">
        <v>415</v>
      </c>
      <c r="G2135" t="s">
        <v>418</v>
      </c>
      <c r="I2135" t="s">
        <v>274</v>
      </c>
    </row>
    <row r="2136" spans="2:9">
      <c r="B2136">
        <v>210301163</v>
      </c>
      <c r="C2136" t="str">
        <f t="shared" si="83"/>
        <v>CL - Utang Usaha Pihak Berelasi - PT Akasia Damcorp Waba (ADW)</v>
      </c>
      <c r="E2136" s="744" t="s">
        <v>60</v>
      </c>
      <c r="F2136" t="s">
        <v>415</v>
      </c>
      <c r="G2136" t="s">
        <v>418</v>
      </c>
      <c r="I2136" t="s">
        <v>275</v>
      </c>
    </row>
    <row r="2137" spans="2:9">
      <c r="B2137">
        <v>210301164</v>
      </c>
      <c r="C2137" t="str">
        <f t="shared" si="83"/>
        <v>CL - Utang Usaha Pihak Berelasi - PT Edukasi Atlit Internet Digital (EAID)</v>
      </c>
      <c r="E2137" s="744" t="s">
        <v>60</v>
      </c>
      <c r="F2137" t="s">
        <v>415</v>
      </c>
      <c r="G2137" t="s">
        <v>418</v>
      </c>
      <c r="I2137" t="s">
        <v>276</v>
      </c>
    </row>
    <row r="2138" spans="2:9">
      <c r="B2138">
        <v>210301165</v>
      </c>
      <c r="C2138" t="str">
        <f t="shared" si="83"/>
        <v>CL - Utang Usaha Pihak Berelasi - PT DMMX Hera Sukses (DHS)</v>
      </c>
      <c r="E2138" s="744" t="s">
        <v>60</v>
      </c>
      <c r="F2138" t="s">
        <v>415</v>
      </c>
      <c r="G2138" t="s">
        <v>418</v>
      </c>
      <c r="I2138" t="s">
        <v>277</v>
      </c>
    </row>
    <row r="2139" spans="2:9">
      <c r="B2139">
        <v>210301166</v>
      </c>
      <c r="C2139" t="str">
        <f t="shared" si="83"/>
        <v>CL - Utang Usaha Pihak Berelasi - PT Rans Prestisius Indonesia (RPI)</v>
      </c>
      <c r="E2139" s="744" t="s">
        <v>60</v>
      </c>
      <c r="F2139" t="s">
        <v>415</v>
      </c>
      <c r="G2139" t="s">
        <v>418</v>
      </c>
      <c r="I2139" t="s">
        <v>278</v>
      </c>
    </row>
    <row r="2140" spans="2:9">
      <c r="B2140">
        <v>210301167</v>
      </c>
      <c r="C2140" t="str">
        <f t="shared" si="83"/>
        <v>CL - Utang Usaha Pihak Berelasi - PT DMMX Gamindo Global</v>
      </c>
      <c r="E2140" s="744" t="s">
        <v>60</v>
      </c>
      <c r="F2140" t="s">
        <v>415</v>
      </c>
      <c r="G2140" t="s">
        <v>418</v>
      </c>
      <c r="I2140" t="s">
        <v>279</v>
      </c>
    </row>
    <row r="2141" spans="2:9">
      <c r="B2141">
        <v>210301168</v>
      </c>
      <c r="C2141" t="str">
        <f t="shared" si="83"/>
        <v>CL - Utang Usaha Pihak Berelasi - PT Digital Anugerah Medisindo (DAM)</v>
      </c>
      <c r="E2141" s="744" t="s">
        <v>60</v>
      </c>
      <c r="F2141" t="s">
        <v>415</v>
      </c>
      <c r="G2141" t="s">
        <v>418</v>
      </c>
      <c r="I2141" t="s">
        <v>280</v>
      </c>
    </row>
    <row r="2142" spans="2:9">
      <c r="B2142">
        <v>210301169</v>
      </c>
      <c r="C2142" t="str">
        <f t="shared" si="83"/>
        <v>CL - Utang Usaha Pihak Berelasi - PT Zirius Soteria Investama (ZSI)</v>
      </c>
      <c r="E2142" s="744" t="s">
        <v>60</v>
      </c>
      <c r="F2142" t="s">
        <v>415</v>
      </c>
      <c r="G2142" t="s">
        <v>418</v>
      </c>
      <c r="I2142" t="s">
        <v>281</v>
      </c>
    </row>
    <row r="2143" spans="2:9">
      <c r="B2143">
        <v>210301170</v>
      </c>
      <c r="C2143" t="str">
        <f t="shared" si="83"/>
        <v>CL - Utang Usaha Pihak Berelasi - PT CKL Indonesia Raya (CKL1)</v>
      </c>
      <c r="E2143" s="744" t="s">
        <v>60</v>
      </c>
      <c r="F2143" t="s">
        <v>415</v>
      </c>
      <c r="G2143" t="s">
        <v>418</v>
      </c>
      <c r="I2143" t="s">
        <v>282</v>
      </c>
    </row>
    <row r="2144" spans="2:9">
      <c r="B2144">
        <v>210301171</v>
      </c>
      <c r="C2144" t="str">
        <f t="shared" si="83"/>
        <v>CL - Utang Usaha Pihak Berelasi - PT Cipta Krida Lestari (CKL2)</v>
      </c>
      <c r="E2144" s="744" t="s">
        <v>60</v>
      </c>
      <c r="F2144" t="s">
        <v>415</v>
      </c>
      <c r="G2144" t="s">
        <v>418</v>
      </c>
      <c r="I2144" t="s">
        <v>283</v>
      </c>
    </row>
    <row r="2145" spans="2:9">
      <c r="B2145">
        <v>210301172</v>
      </c>
      <c r="C2145" t="str">
        <f t="shared" si="83"/>
        <v>CL - Utang Usaha Pihak Berelasi - PT Abyakta Data Sentosa (ADS)</v>
      </c>
      <c r="E2145" s="744" t="s">
        <v>60</v>
      </c>
      <c r="F2145" t="s">
        <v>415</v>
      </c>
      <c r="G2145" t="s">
        <v>418</v>
      </c>
      <c r="I2145" t="s">
        <v>284</v>
      </c>
    </row>
    <row r="2146" spans="2:9">
      <c r="B2146">
        <v>210301173</v>
      </c>
      <c r="C2146" t="str">
        <f t="shared" si="83"/>
        <v>CL - Utang Usaha Pihak Berelasi - PT Niji Sicepat Gamindo (NSG)</v>
      </c>
      <c r="E2146" s="744" t="s">
        <v>60</v>
      </c>
      <c r="F2146" t="s">
        <v>415</v>
      </c>
      <c r="G2146" t="s">
        <v>418</v>
      </c>
      <c r="I2146" t="s">
        <v>285</v>
      </c>
    </row>
    <row r="2147" spans="2:9">
      <c r="B2147">
        <v>210301174</v>
      </c>
      <c r="C2147" t="str">
        <f t="shared" si="83"/>
        <v>CL - Utang Usaha Pihak Berelasi - PT Mulia Semesta Perkasa (MSP)</v>
      </c>
      <c r="E2147" s="744" t="s">
        <v>60</v>
      </c>
      <c r="F2147" t="s">
        <v>415</v>
      </c>
      <c r="G2147" t="s">
        <v>418</v>
      </c>
      <c r="I2147" t="s">
        <v>286</v>
      </c>
    </row>
    <row r="2148" spans="2:9">
      <c r="B2148">
        <v>210301175</v>
      </c>
      <c r="C2148" t="str">
        <f t="shared" si="83"/>
        <v>CL - Utang Usaha Pihak Berelasi - PT Kredit Skor Indonesia (KSI)</v>
      </c>
      <c r="E2148" s="744" t="s">
        <v>60</v>
      </c>
      <c r="F2148" t="s">
        <v>415</v>
      </c>
      <c r="G2148" t="s">
        <v>418</v>
      </c>
      <c r="I2148" t="s">
        <v>287</v>
      </c>
    </row>
    <row r="2149" spans="2:9">
      <c r="B2149">
        <v>210301176</v>
      </c>
      <c r="C2149" t="str">
        <f t="shared" si="83"/>
        <v>CL - Utang Usaha Pihak Berelasi - PT Caltech Digital Indonesia (CDI)</v>
      </c>
      <c r="E2149" s="744" t="s">
        <v>60</v>
      </c>
      <c r="F2149" t="s">
        <v>415</v>
      </c>
      <c r="G2149" t="s">
        <v>418</v>
      </c>
      <c r="I2149" t="s">
        <v>288</v>
      </c>
    </row>
    <row r="2150" spans="2:9">
      <c r="B2150">
        <v>210301177</v>
      </c>
      <c r="C2150" t="str">
        <f t="shared" si="83"/>
        <v>CL - Utang Usaha Pihak Berelasi - PT Tfas Energi Indonesia (TEI)</v>
      </c>
      <c r="E2150" s="744" t="s">
        <v>60</v>
      </c>
      <c r="F2150" t="s">
        <v>415</v>
      </c>
      <c r="G2150" t="s">
        <v>418</v>
      </c>
      <c r="I2150" t="s">
        <v>289</v>
      </c>
    </row>
    <row r="2151" spans="2:9">
      <c r="B2151">
        <v>210301178</v>
      </c>
      <c r="C2151" t="str">
        <f t="shared" si="83"/>
        <v>CL - Utang Usaha Pihak Berelasi - PT Sicepat Inti Sofizo (SIF)</v>
      </c>
      <c r="E2151" s="744" t="s">
        <v>60</v>
      </c>
      <c r="F2151" t="s">
        <v>415</v>
      </c>
      <c r="G2151" t="s">
        <v>418</v>
      </c>
      <c r="I2151" t="s">
        <v>290</v>
      </c>
    </row>
    <row r="2152" spans="2:9">
      <c r="B2152">
        <v>210301179</v>
      </c>
      <c r="C2152" t="str">
        <f t="shared" si="83"/>
        <v>CL - Utang Usaha Pihak Berelasi - PT DMMX Dektos Inti (DDI)</v>
      </c>
      <c r="E2152" s="744" t="s">
        <v>60</v>
      </c>
      <c r="F2152" t="s">
        <v>415</v>
      </c>
      <c r="G2152" t="s">
        <v>418</v>
      </c>
      <c r="I2152" t="s">
        <v>291</v>
      </c>
    </row>
    <row r="2153" spans="2:9">
      <c r="B2153">
        <v>210301180</v>
      </c>
      <c r="C2153" t="str">
        <f t="shared" si="83"/>
        <v>CL - Utang Usaha Pihak Berelasi - PT Nugen Farma Medika (NFM)</v>
      </c>
      <c r="E2153" s="744" t="s">
        <v>60</v>
      </c>
      <c r="F2153" t="s">
        <v>415</v>
      </c>
      <c r="G2153" t="s">
        <v>418</v>
      </c>
      <c r="I2153" t="s">
        <v>292</v>
      </c>
    </row>
    <row r="2154" spans="2:9">
      <c r="B2154">
        <v>210301181</v>
      </c>
      <c r="C2154" t="str">
        <f t="shared" si="83"/>
        <v>CL - Utang Usaha Pihak Berelasi - PT Sicepat Aset Digital (SAD)</v>
      </c>
      <c r="E2154" s="744" t="s">
        <v>60</v>
      </c>
      <c r="F2154" t="s">
        <v>415</v>
      </c>
      <c r="G2154" t="s">
        <v>418</v>
      </c>
      <c r="I2154" t="s">
        <v>293</v>
      </c>
    </row>
    <row r="2155" spans="2:9">
      <c r="B2155">
        <v>210301182</v>
      </c>
      <c r="C2155" t="str">
        <f t="shared" si="83"/>
        <v>CL - Utang Usaha Pihak Berelasi - PT Royal Investama Sejahtera (RIS)</v>
      </c>
      <c r="E2155" s="744" t="s">
        <v>60</v>
      </c>
      <c r="F2155" t="s">
        <v>415</v>
      </c>
      <c r="G2155" t="s">
        <v>418</v>
      </c>
      <c r="I2155" t="s">
        <v>294</v>
      </c>
    </row>
    <row r="2156" spans="2:9">
      <c r="B2156">
        <v>210301183</v>
      </c>
      <c r="C2156" t="str">
        <f t="shared" si="83"/>
        <v>CL - Utang Usaha Pihak Berelasi - PT Yudha Harapan Mulia (YHM)</v>
      </c>
      <c r="E2156" s="744" t="s">
        <v>60</v>
      </c>
      <c r="F2156" t="s">
        <v>415</v>
      </c>
      <c r="G2156" t="s">
        <v>418</v>
      </c>
      <c r="I2156" t="s">
        <v>295</v>
      </c>
    </row>
    <row r="2157" spans="2:9">
      <c r="B2157">
        <v>210301184</v>
      </c>
      <c r="C2157" t="str">
        <f t="shared" si="83"/>
        <v>CL - Utang Usaha Pihak Berelasi - PT DMMX Distribusi Pentabuana (DDP)</v>
      </c>
      <c r="E2157" s="744" t="s">
        <v>60</v>
      </c>
      <c r="F2157" t="s">
        <v>415</v>
      </c>
      <c r="G2157" t="s">
        <v>418</v>
      </c>
      <c r="I2157" t="s">
        <v>296</v>
      </c>
    </row>
    <row r="2158" spans="2:9">
      <c r="B2158">
        <v>210301185</v>
      </c>
      <c r="C2158" t="str">
        <f t="shared" si="83"/>
        <v>CL - Utang Usaha Pihak Berelasi - PT Dezer Ruang Bicara (DRB)</v>
      </c>
      <c r="E2158" s="744" t="s">
        <v>60</v>
      </c>
      <c r="F2158" t="s">
        <v>415</v>
      </c>
      <c r="G2158" t="s">
        <v>418</v>
      </c>
      <c r="I2158" t="s">
        <v>297</v>
      </c>
    </row>
    <row r="2159" spans="2:9">
      <c r="B2159">
        <v>210301186</v>
      </c>
      <c r="C2159" t="str">
        <f t="shared" si="83"/>
        <v>CL - Utang Usaha Pihak Berelasi - PT Dektos Digital Corbuzier (DDC)</v>
      </c>
      <c r="E2159" s="744" t="s">
        <v>60</v>
      </c>
      <c r="F2159" t="s">
        <v>415</v>
      </c>
      <c r="G2159" t="s">
        <v>418</v>
      </c>
      <c r="I2159" t="s">
        <v>298</v>
      </c>
    </row>
    <row r="2160" spans="2:9">
      <c r="B2160">
        <v>210301187</v>
      </c>
      <c r="C2160" t="str">
        <f t="shared" si="83"/>
        <v>CL - Utang Usaha Pihak Berelasi - PT BLDX Komik Nusantara (BKN)</v>
      </c>
      <c r="E2160" s="744" t="s">
        <v>60</v>
      </c>
      <c r="F2160" t="s">
        <v>415</v>
      </c>
      <c r="G2160" t="s">
        <v>418</v>
      </c>
      <c r="I2160" t="s">
        <v>299</v>
      </c>
    </row>
    <row r="2161" spans="2:9">
      <c r="B2161">
        <v>210301188</v>
      </c>
      <c r="C2161" t="str">
        <f t="shared" si="83"/>
        <v>CL - Utang Usaha Pihak Berelasi - PT Damcorp Digital Media (DDM)</v>
      </c>
      <c r="E2161" s="744" t="s">
        <v>60</v>
      </c>
      <c r="F2161" t="s">
        <v>415</v>
      </c>
      <c r="G2161" t="s">
        <v>418</v>
      </c>
      <c r="I2161" t="s">
        <v>300</v>
      </c>
    </row>
    <row r="2162" spans="2:9">
      <c r="B2162">
        <v>210301189</v>
      </c>
      <c r="C2162" t="str">
        <f t="shared" si="83"/>
        <v>CL - Utang Usaha Pihak Berelasi - PT NFT Digital Indonesia (NDI)</v>
      </c>
      <c r="E2162" s="744" t="s">
        <v>60</v>
      </c>
      <c r="F2162" t="s">
        <v>415</v>
      </c>
      <c r="G2162" t="s">
        <v>418</v>
      </c>
      <c r="I2162" t="s">
        <v>301</v>
      </c>
    </row>
    <row r="2163" spans="2:9">
      <c r="B2163">
        <v>210301190</v>
      </c>
      <c r="C2163" t="str">
        <f t="shared" si="83"/>
        <v>CL - Utang Usaha Pihak Berelasi - PT Meta Verse Indonesia (MVI)</v>
      </c>
      <c r="E2163" s="744" t="s">
        <v>60</v>
      </c>
      <c r="F2163" t="s">
        <v>415</v>
      </c>
      <c r="G2163" t="s">
        <v>418</v>
      </c>
      <c r="I2163" t="s">
        <v>302</v>
      </c>
    </row>
    <row r="2164" spans="2:9">
      <c r="B2164">
        <v>210301191</v>
      </c>
      <c r="C2164" t="str">
        <f t="shared" si="83"/>
        <v>CL - Utang Usaha Pihak Berelasi - PT META PRAVIA DIGITAL (MPD)</v>
      </c>
      <c r="E2164" s="744" t="s">
        <v>60</v>
      </c>
      <c r="F2164" t="s">
        <v>415</v>
      </c>
      <c r="G2164" t="s">
        <v>418</v>
      </c>
      <c r="I2164" t="s">
        <v>303</v>
      </c>
    </row>
    <row r="2165" spans="2:9">
      <c r="B2165">
        <v>210301192</v>
      </c>
      <c r="C2165" t="str">
        <f t="shared" si="83"/>
        <v>CL - Utang Usaha Pihak Berelasi - PT DMMX Sentral Imaji</v>
      </c>
      <c r="E2165" s="744" t="s">
        <v>60</v>
      </c>
      <c r="F2165" t="s">
        <v>415</v>
      </c>
      <c r="G2165" t="s">
        <v>418</v>
      </c>
      <c r="I2165" t="s">
        <v>304</v>
      </c>
    </row>
    <row r="2166" spans="2:9">
      <c r="B2166">
        <v>210301193</v>
      </c>
      <c r="C2166" t="str">
        <f t="shared" ref="C2166:C2172" si="84">CONCATENATE(F2166,E2166,G2166,E2166,I2166)</f>
        <v>CL - Utang Usaha Pihak Berelasi - PT Cinta Sang Juara</v>
      </c>
      <c r="E2166" s="744" t="s">
        <v>60</v>
      </c>
      <c r="F2166" t="s">
        <v>415</v>
      </c>
      <c r="G2166" t="s">
        <v>418</v>
      </c>
      <c r="I2166" t="s">
        <v>305</v>
      </c>
    </row>
    <row r="2167" spans="2:9">
      <c r="B2167">
        <v>210301194</v>
      </c>
      <c r="C2167" t="str">
        <f t="shared" si="84"/>
        <v>CL - Utang Usaha Pihak Berelasi - PT Kosmos Karisma Karunia (KKK)</v>
      </c>
      <c r="E2167" s="744" t="s">
        <v>60</v>
      </c>
      <c r="F2167" t="s">
        <v>415</v>
      </c>
      <c r="G2167" t="s">
        <v>418</v>
      </c>
      <c r="I2167" t="s">
        <v>306</v>
      </c>
    </row>
    <row r="2168" spans="2:9">
      <c r="B2168">
        <v>210301195</v>
      </c>
      <c r="C2168" t="str">
        <f t="shared" si="84"/>
        <v>CL - Utang Usaha Pihak Berelasi - PT Sinergi Digital Teknologi (Lenna)</v>
      </c>
      <c r="E2168" s="744" t="s">
        <v>60</v>
      </c>
      <c r="F2168" t="s">
        <v>415</v>
      </c>
      <c r="G2168" t="s">
        <v>418</v>
      </c>
      <c r="I2168" t="s">
        <v>307</v>
      </c>
    </row>
    <row r="2169" spans="2:9">
      <c r="B2169">
        <v>210301196</v>
      </c>
      <c r="C2169" t="str">
        <f t="shared" si="84"/>
        <v>CL - Utang Usaha Pihak Berelasi - PT Kairos Ekspres Internasional (KEI)</v>
      </c>
      <c r="E2169" s="744" t="s">
        <v>60</v>
      </c>
      <c r="F2169" t="s">
        <v>415</v>
      </c>
      <c r="G2169" t="s">
        <v>418</v>
      </c>
      <c r="I2169" t="s">
        <v>308</v>
      </c>
    </row>
    <row r="2170" spans="2:9">
      <c r="B2170">
        <v>210301197</v>
      </c>
      <c r="C2170" t="str">
        <f t="shared" si="84"/>
        <v>CL - Utang Usaha Pihak Berelasi - PT Dua Empat Print (DEP)</v>
      </c>
      <c r="E2170" s="744" t="s">
        <v>60</v>
      </c>
      <c r="F2170" t="s">
        <v>415</v>
      </c>
      <c r="G2170" t="s">
        <v>418</v>
      </c>
      <c r="I2170" t="s">
        <v>309</v>
      </c>
    </row>
    <row r="2171" spans="2:9">
      <c r="B2171">
        <v>210301198</v>
      </c>
      <c r="C2171" t="str">
        <f t="shared" si="84"/>
        <v>CL - Utang Usaha Pihak Berelasi - PT V2 Indonesia (V2)</v>
      </c>
      <c r="E2171" s="744" t="s">
        <v>60</v>
      </c>
      <c r="F2171" t="s">
        <v>415</v>
      </c>
      <c r="G2171" t="s">
        <v>418</v>
      </c>
      <c r="I2171" t="s">
        <v>310</v>
      </c>
    </row>
    <row r="2172" spans="2:9">
      <c r="B2172">
        <v>210301199</v>
      </c>
      <c r="C2172" t="str">
        <f t="shared" si="84"/>
        <v>CL - Utang Usaha Pihak Berelasi - PT Makarios Bensu Kopi (MBK)</v>
      </c>
      <c r="E2172" s="744" t="s">
        <v>60</v>
      </c>
      <c r="F2172" t="s">
        <v>415</v>
      </c>
      <c r="G2172" t="s">
        <v>418</v>
      </c>
      <c r="I2172" t="s">
        <v>311</v>
      </c>
    </row>
    <row r="2173" spans="2:9">
      <c r="B2173">
        <v>210301200</v>
      </c>
      <c r="C2173" t="str">
        <f t="shared" ref="C2173:C2178" si="85">CONCATENATE(F2173,E2173,G2173,E2173,I2173)</f>
        <v>CL - Utang Usaha Pihak Berelasi - PT Mahaka Media Tbk (ABBA)</v>
      </c>
      <c r="E2173" s="744" t="s">
        <v>60</v>
      </c>
      <c r="F2173" t="s">
        <v>415</v>
      </c>
      <c r="G2173" t="s">
        <v>418</v>
      </c>
      <c r="I2173" t="s">
        <v>312</v>
      </c>
    </row>
    <row r="2174" spans="2:9">
      <c r="B2174">
        <v>210301201</v>
      </c>
      <c r="C2174" t="str">
        <f t="shared" si="85"/>
        <v>CL - Utang Usaha Pihak Berelasi - PT Sinergi Teknologi Mandiri (STM)</v>
      </c>
      <c r="E2174" s="744" t="s">
        <v>60</v>
      </c>
      <c r="F2174" t="s">
        <v>415</v>
      </c>
      <c r="G2174" t="s">
        <v>418</v>
      </c>
      <c r="I2174" t="s">
        <v>313</v>
      </c>
    </row>
    <row r="2175" spans="2:9">
      <c r="B2175">
        <v>210301202</v>
      </c>
      <c r="C2175" t="str">
        <f t="shared" si="85"/>
        <v>CL - Utang Usaha Pihak Berelasi - PT Jaya Distribusi Ritel (JDR)</v>
      </c>
      <c r="E2175" s="744" t="s">
        <v>60</v>
      </c>
      <c r="F2175" t="s">
        <v>415</v>
      </c>
      <c r="G2175" t="s">
        <v>418</v>
      </c>
      <c r="I2175" t="s">
        <v>314</v>
      </c>
    </row>
    <row r="2176" spans="2:9">
      <c r="B2176">
        <v>210301203</v>
      </c>
      <c r="C2176" t="str">
        <f t="shared" si="85"/>
        <v>CL - Utang Usaha Pihak Berelasi - Martin Suharlie</v>
      </c>
      <c r="E2176" s="744" t="s">
        <v>60</v>
      </c>
      <c r="F2176" t="s">
        <v>415</v>
      </c>
      <c r="G2176" t="s">
        <v>418</v>
      </c>
      <c r="I2176" t="s">
        <v>315</v>
      </c>
    </row>
    <row r="2177" spans="2:9">
      <c r="B2177">
        <v>210301204</v>
      </c>
      <c r="C2177" t="str">
        <f t="shared" si="85"/>
        <v>CL - Utang Usaha Pihak Berelasi - Suryandy Jahja</v>
      </c>
      <c r="E2177" s="744" t="s">
        <v>60</v>
      </c>
      <c r="F2177" t="s">
        <v>415</v>
      </c>
      <c r="G2177" t="s">
        <v>418</v>
      </c>
      <c r="I2177" t="s">
        <v>316</v>
      </c>
    </row>
    <row r="2178" spans="2:9">
      <c r="B2178">
        <v>210301205</v>
      </c>
      <c r="C2178" t="str">
        <f t="shared" si="85"/>
        <v>CL - Utang Usaha Pihak Berelasi - Berelasi lainnya</v>
      </c>
      <c r="E2178" s="744" t="s">
        <v>60</v>
      </c>
      <c r="F2178" t="s">
        <v>415</v>
      </c>
      <c r="G2178" t="s">
        <v>418</v>
      </c>
      <c r="I2178" t="s">
        <v>317</v>
      </c>
    </row>
    <row r="2179" spans="5:5">
      <c r="E2179" s="744" t="s">
        <v>60</v>
      </c>
    </row>
    <row r="2180" spans="2:9">
      <c r="B2180">
        <v>210401001</v>
      </c>
      <c r="C2180" t="str">
        <f t="shared" ref="C2180:C2185" si="86">CONCATENATE(F2180,E2180,G2180,E2180,I2180)</f>
        <v>CL - Utang Lain-Lain Pihak Ketiga - Hutang Karyawan</v>
      </c>
      <c r="E2180" s="744" t="s">
        <v>60</v>
      </c>
      <c r="F2180" t="s">
        <v>415</v>
      </c>
      <c r="G2180" t="s">
        <v>419</v>
      </c>
      <c r="I2180" t="s">
        <v>420</v>
      </c>
    </row>
    <row r="2181" spans="2:9">
      <c r="B2181">
        <v>210401002</v>
      </c>
      <c r="C2181" t="str">
        <f t="shared" si="86"/>
        <v>CL - Utang Lain-Lain Pihak Ketiga - Hutang Sekuritas PG</v>
      </c>
      <c r="E2181" s="744" t="s">
        <v>60</v>
      </c>
      <c r="F2181" t="s">
        <v>415</v>
      </c>
      <c r="G2181" t="s">
        <v>419</v>
      </c>
      <c r="I2181" t="s">
        <v>421</v>
      </c>
    </row>
    <row r="2182" spans="2:9">
      <c r="B2182">
        <v>210401003</v>
      </c>
      <c r="C2182" t="str">
        <f t="shared" si="86"/>
        <v>CL - Utang Lain-Lain Pihak Ketiga - Hutang Sekuritas UB</v>
      </c>
      <c r="E2182" s="744" t="s">
        <v>60</v>
      </c>
      <c r="F2182" t="s">
        <v>415</v>
      </c>
      <c r="G2182" t="s">
        <v>419</v>
      </c>
      <c r="I2182" t="s">
        <v>422</v>
      </c>
    </row>
    <row r="2183" spans="2:9">
      <c r="B2183">
        <v>210401004</v>
      </c>
      <c r="C2183" t="str">
        <f t="shared" si="86"/>
        <v>CL - Utang Lain-Lain Pihak Ketiga - Hutang Sekuritas YP</v>
      </c>
      <c r="E2183" s="744" t="s">
        <v>60</v>
      </c>
      <c r="F2183" t="s">
        <v>415</v>
      </c>
      <c r="G2183" t="s">
        <v>419</v>
      </c>
      <c r="I2183" t="s">
        <v>423</v>
      </c>
    </row>
    <row r="2184" spans="2:9">
      <c r="B2184">
        <v>210401005</v>
      </c>
      <c r="C2184" t="str">
        <f t="shared" si="86"/>
        <v>CL - Utang Lain-Lain Pihak Ketiga - Hutang Sekuritas Lainnya</v>
      </c>
      <c r="E2184" s="744" t="s">
        <v>60</v>
      </c>
      <c r="F2184" t="s">
        <v>415</v>
      </c>
      <c r="G2184" t="s">
        <v>419</v>
      </c>
      <c r="I2184" t="s">
        <v>424</v>
      </c>
    </row>
    <row r="2185" spans="2:9">
      <c r="B2185">
        <v>210401006</v>
      </c>
      <c r="C2185" t="str">
        <f t="shared" si="86"/>
        <v>CL - Utang Lain-Lain Pihak Ketiga - Lain-Lain</v>
      </c>
      <c r="E2185" s="744" t="s">
        <v>60</v>
      </c>
      <c r="F2185" t="s">
        <v>415</v>
      </c>
      <c r="G2185" t="s">
        <v>419</v>
      </c>
      <c r="I2185" t="s">
        <v>351</v>
      </c>
    </row>
    <row r="2186" spans="5:5">
      <c r="E2186" s="744" t="s">
        <v>60</v>
      </c>
    </row>
    <row r="2187" spans="2:9">
      <c r="B2187">
        <v>210501001</v>
      </c>
      <c r="C2187" t="str">
        <f t="shared" ref="C2187:C2250" si="87">CONCATENATE(F2187,E2187,G2187,E2187,I2187)</f>
        <v>CL - Utang Lain-Lain Pihak Berelasi - PT 1 Inti Dot Com</v>
      </c>
      <c r="E2187" s="744" t="s">
        <v>60</v>
      </c>
      <c r="F2187" t="s">
        <v>415</v>
      </c>
      <c r="G2187" t="s">
        <v>425</v>
      </c>
      <c r="I2187" t="s">
        <v>113</v>
      </c>
    </row>
    <row r="2188" spans="2:9">
      <c r="B2188">
        <v>210501002</v>
      </c>
      <c r="C2188" t="str">
        <f t="shared" si="87"/>
        <v>CL - Utang Lain-Lain Pihak Berelasi - PT Abdi Anugerah Persada (AAP)</v>
      </c>
      <c r="E2188" s="744" t="s">
        <v>60</v>
      </c>
      <c r="F2188" t="s">
        <v>415</v>
      </c>
      <c r="G2188" t="s">
        <v>425</v>
      </c>
      <c r="I2188" t="s">
        <v>114</v>
      </c>
    </row>
    <row r="2189" spans="2:9">
      <c r="B2189">
        <v>210501003</v>
      </c>
      <c r="C2189" t="str">
        <f t="shared" si="87"/>
        <v>CL - Utang Lain-Lain Pihak Berelasi - PT Agapindo Inti Raya</v>
      </c>
      <c r="E2189" s="744" t="s">
        <v>60</v>
      </c>
      <c r="F2189" t="s">
        <v>415</v>
      </c>
      <c r="G2189" t="s">
        <v>425</v>
      </c>
      <c r="I2189" t="s">
        <v>115</v>
      </c>
    </row>
    <row r="2190" spans="2:9">
      <c r="B2190">
        <v>210501004</v>
      </c>
      <c r="C2190" t="str">
        <f t="shared" si="87"/>
        <v>CL - Utang Lain-Lain Pihak Berelasi - PT Agapindo Kasih Abadi (AKA)</v>
      </c>
      <c r="E2190" s="744" t="s">
        <v>60</v>
      </c>
      <c r="F2190" t="s">
        <v>415</v>
      </c>
      <c r="G2190" t="s">
        <v>425</v>
      </c>
      <c r="I2190" t="s">
        <v>116</v>
      </c>
    </row>
    <row r="2191" spans="2:9">
      <c r="B2191">
        <v>210501005</v>
      </c>
      <c r="C2191" t="str">
        <f t="shared" si="87"/>
        <v>CL - Utang Lain-Lain Pihak Berelasi - PT Alfa Omega Digital (AOD-1)</v>
      </c>
      <c r="E2191" s="744" t="s">
        <v>60</v>
      </c>
      <c r="F2191" t="s">
        <v>415</v>
      </c>
      <c r="G2191" t="s">
        <v>425</v>
      </c>
      <c r="I2191" t="s">
        <v>117</v>
      </c>
    </row>
    <row r="2192" spans="2:9">
      <c r="B2192">
        <v>210501006</v>
      </c>
      <c r="C2192" t="str">
        <f t="shared" si="87"/>
        <v>CL - Utang Lain-Lain Pihak Berelasi - PT Alfa Omega Digitalindo (AOD-2)</v>
      </c>
      <c r="E2192" s="744" t="s">
        <v>60</v>
      </c>
      <c r="F2192" t="s">
        <v>415</v>
      </c>
      <c r="G2192" t="s">
        <v>425</v>
      </c>
      <c r="I2192" t="s">
        <v>118</v>
      </c>
    </row>
    <row r="2193" spans="2:9">
      <c r="B2193">
        <v>210501007</v>
      </c>
      <c r="C2193" t="str">
        <f t="shared" si="87"/>
        <v>CL - Utang Lain-Lain Pihak Berelasi - PT Alphanovation Digital Teknindo (Pawoon)</v>
      </c>
      <c r="E2193" s="744" t="s">
        <v>60</v>
      </c>
      <c r="F2193" t="s">
        <v>415</v>
      </c>
      <c r="G2193" t="s">
        <v>425</v>
      </c>
      <c r="I2193" t="s">
        <v>119</v>
      </c>
    </row>
    <row r="2194" spans="2:9">
      <c r="B2194">
        <v>210501008</v>
      </c>
      <c r="C2194" t="str">
        <f t="shared" si="87"/>
        <v>CL - Utang Lain-Lain Pihak Berelasi - PT Antares Global Teknologi (AGT)</v>
      </c>
      <c r="E2194" s="744" t="s">
        <v>60</v>
      </c>
      <c r="F2194" t="s">
        <v>415</v>
      </c>
      <c r="G2194" t="s">
        <v>425</v>
      </c>
      <c r="I2194" t="s">
        <v>120</v>
      </c>
    </row>
    <row r="2195" spans="2:9">
      <c r="B2195">
        <v>210501009</v>
      </c>
      <c r="C2195" t="str">
        <f t="shared" si="87"/>
        <v>CL - Utang Lain-Lain Pihak Berelasi - PT Anugerah Inti Karisma (AIK)</v>
      </c>
      <c r="E2195" s="744" t="s">
        <v>60</v>
      </c>
      <c r="F2195" t="s">
        <v>415</v>
      </c>
      <c r="G2195" t="s">
        <v>425</v>
      </c>
      <c r="I2195" t="s">
        <v>121</v>
      </c>
    </row>
    <row r="2196" spans="2:9">
      <c r="B2196">
        <v>210501010</v>
      </c>
      <c r="C2196" t="str">
        <f t="shared" si="87"/>
        <v>CL - Utang Lain-Lain Pihak Berelasi - PT Soteria Wicaksana Investama (SWI)</v>
      </c>
      <c r="E2196" s="744" t="s">
        <v>60</v>
      </c>
      <c r="F2196" t="s">
        <v>415</v>
      </c>
      <c r="G2196" t="s">
        <v>425</v>
      </c>
      <c r="I2196" t="s">
        <v>122</v>
      </c>
    </row>
    <row r="2197" spans="2:9">
      <c r="B2197">
        <v>210501011</v>
      </c>
      <c r="C2197" t="str">
        <f t="shared" si="87"/>
        <v>CL - Utang Lain-Lain Pihak Berelasi - PT Anugerah Kopi Digital (AKD)</v>
      </c>
      <c r="E2197" s="744" t="s">
        <v>60</v>
      </c>
      <c r="F2197" t="s">
        <v>415</v>
      </c>
      <c r="G2197" t="s">
        <v>425</v>
      </c>
      <c r="I2197" t="s">
        <v>123</v>
      </c>
    </row>
    <row r="2198" spans="2:9">
      <c r="B2198">
        <v>210501012</v>
      </c>
      <c r="C2198" t="str">
        <f t="shared" si="87"/>
        <v>CL - Utang Lain-Lain Pihak Berelasi - PT Anugerah Serta Sentosa (ASS1)</v>
      </c>
      <c r="E2198" s="744" t="s">
        <v>60</v>
      </c>
      <c r="F2198" t="s">
        <v>415</v>
      </c>
      <c r="G2198" t="s">
        <v>425</v>
      </c>
      <c r="I2198" t="s">
        <v>124</v>
      </c>
    </row>
    <row r="2199" spans="2:9">
      <c r="B2199">
        <v>210501013</v>
      </c>
      <c r="C2199" t="str">
        <f t="shared" si="87"/>
        <v>CL - Utang Lain-Lain Pihak Berelasi - PT Anugerah Teknologi Mandiri (ATM)</v>
      </c>
      <c r="E2199" s="744" t="s">
        <v>60</v>
      </c>
      <c r="F2199" t="s">
        <v>415</v>
      </c>
      <c r="G2199" t="s">
        <v>425</v>
      </c>
      <c r="I2199" t="s">
        <v>125</v>
      </c>
    </row>
    <row r="2200" spans="2:9">
      <c r="B2200">
        <v>210501014</v>
      </c>
      <c r="C2200" t="str">
        <f t="shared" si="87"/>
        <v>CL - Utang Lain-Lain Pihak Berelasi - PT Anugerah Wicaksana Digital (AWD)</v>
      </c>
      <c r="E2200" s="744" t="s">
        <v>60</v>
      </c>
      <c r="F2200" t="s">
        <v>415</v>
      </c>
      <c r="G2200" t="s">
        <v>425</v>
      </c>
      <c r="I2200" t="s">
        <v>126</v>
      </c>
    </row>
    <row r="2201" spans="2:9">
      <c r="B2201">
        <v>210501015</v>
      </c>
      <c r="C2201" t="str">
        <f t="shared" si="87"/>
        <v>CL - Utang Lain-Lain Pihak Berelasi - PT Argo Pandu Digital (APD)</v>
      </c>
      <c r="E2201" s="744" t="s">
        <v>60</v>
      </c>
      <c r="F2201" t="s">
        <v>415</v>
      </c>
      <c r="G2201" t="s">
        <v>425</v>
      </c>
      <c r="I2201" t="s">
        <v>127</v>
      </c>
    </row>
    <row r="2202" spans="2:9">
      <c r="B2202">
        <v>210501016</v>
      </c>
      <c r="C2202" t="str">
        <f t="shared" si="87"/>
        <v>CL - Utang Lain-Lain Pihak Berelasi - PT Berkah Karunia Kreasi (BKK)</v>
      </c>
      <c r="E2202" s="744" t="s">
        <v>60</v>
      </c>
      <c r="F2202" t="s">
        <v>415</v>
      </c>
      <c r="G2202" t="s">
        <v>425</v>
      </c>
      <c r="I2202" t="s">
        <v>128</v>
      </c>
    </row>
    <row r="2203" spans="2:9">
      <c r="B2203">
        <v>210501017</v>
      </c>
      <c r="C2203" t="str">
        <f t="shared" si="87"/>
        <v>CL - Utang Lain-Lain Pihak Berelasi - PT Berkah Omega Sukses (BOS)</v>
      </c>
      <c r="E2203" s="744" t="s">
        <v>60</v>
      </c>
      <c r="F2203" t="s">
        <v>415</v>
      </c>
      <c r="G2203" t="s">
        <v>425</v>
      </c>
      <c r="I2203" t="s">
        <v>129</v>
      </c>
    </row>
    <row r="2204" spans="2:9">
      <c r="B2204">
        <v>210501018</v>
      </c>
      <c r="C2204" t="str">
        <f t="shared" si="87"/>
        <v>CL - Utang Lain-Lain Pihak Berelasi - PT Berkah Otentik Sejahtera (BOS)</v>
      </c>
      <c r="E2204" s="744" t="s">
        <v>60</v>
      </c>
      <c r="F2204" t="s">
        <v>415</v>
      </c>
      <c r="G2204" t="s">
        <v>425</v>
      </c>
      <c r="I2204" t="s">
        <v>130</v>
      </c>
    </row>
    <row r="2205" spans="2:9">
      <c r="B2205">
        <v>210501019</v>
      </c>
      <c r="C2205" t="str">
        <f t="shared" si="87"/>
        <v>CL - Utang Lain-Lain Pihak Berelasi - PT Berkah Teknologi Selaras (BTS)</v>
      </c>
      <c r="E2205" s="744" t="s">
        <v>60</v>
      </c>
      <c r="F2205" t="s">
        <v>415</v>
      </c>
      <c r="G2205" t="s">
        <v>425</v>
      </c>
      <c r="I2205" t="s">
        <v>131</v>
      </c>
    </row>
    <row r="2206" spans="2:9">
      <c r="B2206">
        <v>210501020</v>
      </c>
      <c r="C2206" t="str">
        <f t="shared" si="87"/>
        <v>CL - Utang Lain-Lain Pihak Berelasi - PT Berkah Teknologi Semesta (BTS)</v>
      </c>
      <c r="E2206" s="744" t="s">
        <v>60</v>
      </c>
      <c r="F2206" t="s">
        <v>415</v>
      </c>
      <c r="G2206" t="s">
        <v>425</v>
      </c>
      <c r="I2206" t="s">
        <v>132</v>
      </c>
    </row>
    <row r="2207" spans="2:9">
      <c r="B2207">
        <v>210501021</v>
      </c>
      <c r="C2207" t="str">
        <f t="shared" si="87"/>
        <v>CL - Utang Lain-Lain Pihak Berelasi - PT Berkah Trijaya Indonesia (BTI)</v>
      </c>
      <c r="E2207" s="744" t="s">
        <v>60</v>
      </c>
      <c r="F2207" t="s">
        <v>415</v>
      </c>
      <c r="G2207" t="s">
        <v>425</v>
      </c>
      <c r="I2207" t="s">
        <v>133</v>
      </c>
    </row>
    <row r="2208" spans="2:9">
      <c r="B2208">
        <v>210501022</v>
      </c>
      <c r="C2208" t="str">
        <f t="shared" si="87"/>
        <v>CL - Utang Lain-Lain Pihak Berelasi - PT Bersama Omega Sejahtera (BOS)</v>
      </c>
      <c r="E2208" s="744" t="s">
        <v>60</v>
      </c>
      <c r="F2208" t="s">
        <v>415</v>
      </c>
      <c r="G2208" t="s">
        <v>425</v>
      </c>
      <c r="I2208" t="s">
        <v>134</v>
      </c>
    </row>
    <row r="2209" spans="2:9">
      <c r="B2209">
        <v>210501023</v>
      </c>
      <c r="C2209" t="str">
        <f t="shared" si="87"/>
        <v>CL - Utang Lain-Lain Pihak Berelasi - PT Bilik Sinergi Indonesia (BSI)</v>
      </c>
      <c r="E2209" s="744" t="s">
        <v>60</v>
      </c>
      <c r="F2209" t="s">
        <v>415</v>
      </c>
      <c r="G2209" t="s">
        <v>425</v>
      </c>
      <c r="I2209" t="s">
        <v>135</v>
      </c>
    </row>
    <row r="2210" spans="2:9">
      <c r="B2210">
        <v>210501024</v>
      </c>
      <c r="C2210" t="str">
        <f t="shared" si="87"/>
        <v>CL - Utang Lain-Lain Pihak Berelasi - PT Buana Agya Cipta (BAC)</v>
      </c>
      <c r="E2210" s="744" t="s">
        <v>60</v>
      </c>
      <c r="F2210" t="s">
        <v>415</v>
      </c>
      <c r="G2210" t="s">
        <v>425</v>
      </c>
      <c r="I2210" t="s">
        <v>136</v>
      </c>
    </row>
    <row r="2211" spans="2:9">
      <c r="B2211">
        <v>210501025</v>
      </c>
      <c r="C2211" t="str">
        <f t="shared" si="87"/>
        <v>CL - Utang Lain-Lain Pihak Berelasi - PT Cakra Ultima Sejahtera (CUS)</v>
      </c>
      <c r="E2211" s="744" t="s">
        <v>60</v>
      </c>
      <c r="F2211" t="s">
        <v>415</v>
      </c>
      <c r="G2211" t="s">
        <v>425</v>
      </c>
      <c r="I2211" t="s">
        <v>137</v>
      </c>
    </row>
    <row r="2212" spans="2:9">
      <c r="B2212">
        <v>210501026</v>
      </c>
      <c r="C2212" t="str">
        <f t="shared" si="87"/>
        <v>CL - Utang Lain-Lain Pihak Berelasi - PT Chat Bot Nusantara (CBN)</v>
      </c>
      <c r="E2212" s="744" t="s">
        <v>60</v>
      </c>
      <c r="F2212" t="s">
        <v>415</v>
      </c>
      <c r="G2212" t="s">
        <v>425</v>
      </c>
      <c r="I2212" t="s">
        <v>138</v>
      </c>
    </row>
    <row r="2213" spans="2:9">
      <c r="B2213">
        <v>210501027</v>
      </c>
      <c r="C2213" t="str">
        <f t="shared" si="87"/>
        <v>CL - Utang Lain-Lain Pihak Berelasi - PT Cyrus Solusi Indonesia (CSI)</v>
      </c>
      <c r="E2213" s="744" t="s">
        <v>60</v>
      </c>
      <c r="F2213" t="s">
        <v>415</v>
      </c>
      <c r="G2213" t="s">
        <v>425</v>
      </c>
      <c r="I2213" t="s">
        <v>139</v>
      </c>
    </row>
    <row r="2214" spans="2:9">
      <c r="B2214">
        <v>210501028</v>
      </c>
      <c r="C2214" t="str">
        <f t="shared" si="87"/>
        <v>CL - Utang Lain-Lain Pihak Berelasi - PT Dam Korporindo Digital (DKD)</v>
      </c>
      <c r="E2214" s="744" t="s">
        <v>60</v>
      </c>
      <c r="F2214" t="s">
        <v>415</v>
      </c>
      <c r="G2214" t="s">
        <v>425</v>
      </c>
      <c r="I2214" t="s">
        <v>140</v>
      </c>
    </row>
    <row r="2215" spans="2:9">
      <c r="B2215">
        <v>210501029</v>
      </c>
      <c r="C2215" t="str">
        <f t="shared" si="87"/>
        <v>CL - Utang Lain-Lain Pihak Berelasi - PT Dapur Kita Indonesia (DKI)</v>
      </c>
      <c r="E2215" s="744" t="s">
        <v>60</v>
      </c>
      <c r="F2215" t="s">
        <v>415</v>
      </c>
      <c r="G2215" t="s">
        <v>425</v>
      </c>
      <c r="I2215" t="s">
        <v>141</v>
      </c>
    </row>
    <row r="2216" spans="2:9">
      <c r="B2216">
        <v>210501030</v>
      </c>
      <c r="C2216" t="str">
        <f t="shared" si="87"/>
        <v>CL - Utang Lain-Lain Pihak Berelasi - PT Dapur Kloud Digital (DKD)</v>
      </c>
      <c r="E2216" s="744" t="s">
        <v>60</v>
      </c>
      <c r="F2216" t="s">
        <v>415</v>
      </c>
      <c r="G2216" t="s">
        <v>425</v>
      </c>
      <c r="I2216" t="s">
        <v>142</v>
      </c>
    </row>
    <row r="2217" spans="2:9">
      <c r="B2217">
        <v>210501031</v>
      </c>
      <c r="C2217" t="str">
        <f t="shared" si="87"/>
        <v>CL - Utang Lain-Lain Pihak Berelasi - PT Dekodr Solusi Digital Indonesia (DSDI)</v>
      </c>
      <c r="E2217" s="744" t="s">
        <v>60</v>
      </c>
      <c r="F2217" t="s">
        <v>415</v>
      </c>
      <c r="G2217" t="s">
        <v>425</v>
      </c>
      <c r="I2217" t="s">
        <v>143</v>
      </c>
    </row>
    <row r="2218" spans="2:9">
      <c r="B2218">
        <v>210501032</v>
      </c>
      <c r="C2218" t="str">
        <f t="shared" si="87"/>
        <v>CL - Utang Lain-Lain Pihak Berelasi - PT Digital Berkah Indonesia (DBI)</v>
      </c>
      <c r="E2218" s="744" t="s">
        <v>60</v>
      </c>
      <c r="F2218" t="s">
        <v>415</v>
      </c>
      <c r="G2218" t="s">
        <v>425</v>
      </c>
      <c r="I2218" t="s">
        <v>144</v>
      </c>
    </row>
    <row r="2219" spans="2:9">
      <c r="B2219">
        <v>210501033</v>
      </c>
      <c r="C2219" t="str">
        <f t="shared" si="87"/>
        <v>CL - Utang Lain-Lain Pihak Berelasi - PT Digital Consumer Engagement (DCE)</v>
      </c>
      <c r="E2219" s="744" t="s">
        <v>60</v>
      </c>
      <c r="F2219" t="s">
        <v>415</v>
      </c>
      <c r="G2219" t="s">
        <v>425</v>
      </c>
      <c r="I2219" t="s">
        <v>145</v>
      </c>
    </row>
    <row r="2220" spans="2:9">
      <c r="B2220">
        <v>210501034</v>
      </c>
      <c r="C2220" t="str">
        <f t="shared" si="87"/>
        <v>CL - Utang Lain-Lain Pihak Berelasi - PT Digital Maksima Karisma (DMK)</v>
      </c>
      <c r="E2220" s="744" t="s">
        <v>60</v>
      </c>
      <c r="F2220" t="s">
        <v>415</v>
      </c>
      <c r="G2220" t="s">
        <v>425</v>
      </c>
      <c r="I2220" t="s">
        <v>146</v>
      </c>
    </row>
    <row r="2221" spans="2:9">
      <c r="B2221">
        <v>210501035</v>
      </c>
      <c r="C2221" t="str">
        <f t="shared" si="87"/>
        <v>CL - Utang Lain-Lain Pihak Berelasi - PT Digital Maxima Indonesia (DMI)</v>
      </c>
      <c r="E2221" s="744" t="s">
        <v>60</v>
      </c>
      <c r="F2221" t="s">
        <v>415</v>
      </c>
      <c r="G2221" t="s">
        <v>425</v>
      </c>
      <c r="I2221" t="s">
        <v>147</v>
      </c>
    </row>
    <row r="2222" spans="2:9">
      <c r="B2222">
        <v>210501036</v>
      </c>
      <c r="C2222" t="str">
        <f t="shared" si="87"/>
        <v>CL - Utang Lain-Lain Pihak Berelasi - PT Digital Mediatama Maxima Tbk (DMMX)</v>
      </c>
      <c r="E2222" s="744" t="s">
        <v>60</v>
      </c>
      <c r="F2222" t="s">
        <v>415</v>
      </c>
      <c r="G2222" t="s">
        <v>425</v>
      </c>
      <c r="I2222" t="s">
        <v>148</v>
      </c>
    </row>
    <row r="2223" spans="2:9">
      <c r="B2223">
        <v>210501037</v>
      </c>
      <c r="C2223" t="str">
        <f t="shared" si="87"/>
        <v>CL - Utang Lain-Lain Pihak Berelasi - PT Disa Citra Digital (DCD)</v>
      </c>
      <c r="E2223" s="744" t="s">
        <v>60</v>
      </c>
      <c r="F2223" t="s">
        <v>415</v>
      </c>
      <c r="G2223" t="s">
        <v>425</v>
      </c>
      <c r="I2223" t="s">
        <v>149</v>
      </c>
    </row>
    <row r="2224" spans="2:9">
      <c r="B2224">
        <v>210501038</v>
      </c>
      <c r="C2224" t="str">
        <f t="shared" si="87"/>
        <v>CL - Utang Lain-Lain Pihak Berelasi - PT Disa Citra Mandiri (DCM)</v>
      </c>
      <c r="E2224" s="744" t="s">
        <v>60</v>
      </c>
      <c r="F2224" t="s">
        <v>415</v>
      </c>
      <c r="G2224" t="s">
        <v>425</v>
      </c>
      <c r="I2224" t="s">
        <v>150</v>
      </c>
    </row>
    <row r="2225" spans="2:9">
      <c r="B2225">
        <v>210501039</v>
      </c>
      <c r="C2225" t="str">
        <f t="shared" si="87"/>
        <v>CL - Utang Lain-Lain Pihak Berelasi - PT Distribusi Emitama Anugerah (DEA)</v>
      </c>
      <c r="E2225" s="744" t="s">
        <v>60</v>
      </c>
      <c r="F2225" t="s">
        <v>415</v>
      </c>
      <c r="G2225" t="s">
        <v>425</v>
      </c>
      <c r="I2225" t="s">
        <v>151</v>
      </c>
    </row>
    <row r="2226" spans="2:9">
      <c r="B2226">
        <v>210501040</v>
      </c>
      <c r="C2226" t="str">
        <f t="shared" si="87"/>
        <v>CL - Utang Lain-Lain Pihak Berelasi - PT Distribusi Voucher Nusantara Tbk (DIVA)</v>
      </c>
      <c r="E2226" s="744" t="s">
        <v>60</v>
      </c>
      <c r="F2226" t="s">
        <v>415</v>
      </c>
      <c r="G2226" t="s">
        <v>425</v>
      </c>
      <c r="I2226" t="s">
        <v>152</v>
      </c>
    </row>
    <row r="2227" spans="2:9">
      <c r="B2227">
        <v>210501041</v>
      </c>
      <c r="C2227" t="str">
        <f t="shared" si="87"/>
        <v>CL - Utang Lain-Lain Pihak Berelasi - PT Emirindo Dinamika Pratama (EDP)</v>
      </c>
      <c r="E2227" s="744" t="s">
        <v>60</v>
      </c>
      <c r="F2227" t="s">
        <v>415</v>
      </c>
      <c r="G2227" t="s">
        <v>425</v>
      </c>
      <c r="I2227" t="s">
        <v>153</v>
      </c>
    </row>
    <row r="2228" spans="2:9">
      <c r="B2228">
        <v>210501042</v>
      </c>
      <c r="C2228" t="str">
        <f t="shared" si="87"/>
        <v>CL - Utang Lain-Lain Pihak Berelasi - PT Emitama Wahana Mandiri (EWM)</v>
      </c>
      <c r="E2228" s="744" t="s">
        <v>60</v>
      </c>
      <c r="F2228" t="s">
        <v>415</v>
      </c>
      <c r="G2228" t="s">
        <v>425</v>
      </c>
      <c r="I2228" t="s">
        <v>154</v>
      </c>
    </row>
    <row r="2229" spans="2:9">
      <c r="B2229">
        <v>210501043</v>
      </c>
      <c r="C2229" t="str">
        <f t="shared" si="87"/>
        <v>CL - Utang Lain-Lain Pihak Berelasi - PT Foodia Indonesia Digital (FID)</v>
      </c>
      <c r="E2229" s="744" t="s">
        <v>60</v>
      </c>
      <c r="F2229" t="s">
        <v>415</v>
      </c>
      <c r="G2229" t="s">
        <v>425</v>
      </c>
      <c r="I2229" t="s">
        <v>155</v>
      </c>
    </row>
    <row r="2230" spans="2:9">
      <c r="B2230">
        <v>210501044</v>
      </c>
      <c r="C2230" t="str">
        <f t="shared" si="87"/>
        <v>CL - Utang Lain-Lain Pihak Berelasi - PT Gowes Teknologi Indonesia (GTI1)</v>
      </c>
      <c r="E2230" s="744" t="s">
        <v>60</v>
      </c>
      <c r="F2230" t="s">
        <v>415</v>
      </c>
      <c r="G2230" t="s">
        <v>425</v>
      </c>
      <c r="I2230" t="s">
        <v>156</v>
      </c>
    </row>
    <row r="2231" spans="2:9">
      <c r="B2231">
        <v>210501045</v>
      </c>
      <c r="C2231" t="str">
        <f t="shared" si="87"/>
        <v>CL - Utang Lain-Lain Pihak Berelasi - PT Gowithmi Teknologi Indonesia (GTI2)</v>
      </c>
      <c r="E2231" s="744" t="s">
        <v>60</v>
      </c>
      <c r="F2231" t="s">
        <v>415</v>
      </c>
      <c r="G2231" t="s">
        <v>425</v>
      </c>
      <c r="I2231" t="s">
        <v>157</v>
      </c>
    </row>
    <row r="2232" spans="2:9">
      <c r="B2232">
        <v>210501046</v>
      </c>
      <c r="C2232" t="str">
        <f t="shared" si="87"/>
        <v>CL - Utang Lain-Lain Pihak Berelasi - PT Green Sinergy Indonesia (GSI)</v>
      </c>
      <c r="E2232" s="744" t="s">
        <v>60</v>
      </c>
      <c r="F2232" t="s">
        <v>415</v>
      </c>
      <c r="G2232" t="s">
        <v>425</v>
      </c>
      <c r="I2232" t="s">
        <v>158</v>
      </c>
    </row>
    <row r="2233" spans="2:9">
      <c r="B2233">
        <v>210501047</v>
      </c>
      <c r="C2233" t="str">
        <f t="shared" si="87"/>
        <v>CL - Utang Lain-Lain Pihak Berelasi - PT Harapan Inti Selaras (HIS)</v>
      </c>
      <c r="E2233" s="744" t="s">
        <v>60</v>
      </c>
      <c r="F2233" t="s">
        <v>415</v>
      </c>
      <c r="G2233" t="s">
        <v>425</v>
      </c>
      <c r="I2233" t="s">
        <v>159</v>
      </c>
    </row>
    <row r="2234" spans="2:9">
      <c r="B2234">
        <v>210501048</v>
      </c>
      <c r="C2234" t="str">
        <f t="shared" si="87"/>
        <v>CL - Utang Lain-Lain Pihak Berelasi - PT Hikmat Sukses Sejahtera (HSS)</v>
      </c>
      <c r="E2234" s="744" t="s">
        <v>60</v>
      </c>
      <c r="F2234" t="s">
        <v>415</v>
      </c>
      <c r="G2234" t="s">
        <v>425</v>
      </c>
      <c r="I2234" t="s">
        <v>160</v>
      </c>
    </row>
    <row r="2235" spans="2:9">
      <c r="B2235">
        <v>210501049</v>
      </c>
      <c r="C2235" t="str">
        <f t="shared" si="87"/>
        <v>CL - Utang Lain-Lain Pihak Berelasi - PT Inova Duapuluh Duapuluh</v>
      </c>
      <c r="E2235" s="744" t="s">
        <v>60</v>
      </c>
      <c r="F2235" t="s">
        <v>415</v>
      </c>
      <c r="G2235" t="s">
        <v>425</v>
      </c>
      <c r="I2235" t="s">
        <v>161</v>
      </c>
    </row>
    <row r="2236" spans="2:9">
      <c r="B2236">
        <v>210501050</v>
      </c>
      <c r="C2236" t="str">
        <f t="shared" si="87"/>
        <v>CL - Utang Lain-Lain Pihak Berelasi - PT Inspira Citra Asia (ICA)</v>
      </c>
      <c r="E2236" s="744" t="s">
        <v>60</v>
      </c>
      <c r="F2236" t="s">
        <v>415</v>
      </c>
      <c r="G2236" t="s">
        <v>425</v>
      </c>
      <c r="I2236" t="s">
        <v>162</v>
      </c>
    </row>
    <row r="2237" spans="2:9">
      <c r="B2237">
        <v>210501051</v>
      </c>
      <c r="C2237" t="str">
        <f t="shared" si="87"/>
        <v>CL - Utang Lain-Lain Pihak Berelasi - PT Internet Omega Teknologi (IOT)</v>
      </c>
      <c r="E2237" s="744" t="s">
        <v>60</v>
      </c>
      <c r="F2237" t="s">
        <v>415</v>
      </c>
      <c r="G2237" t="s">
        <v>425</v>
      </c>
      <c r="I2237" t="s">
        <v>163</v>
      </c>
    </row>
    <row r="2238" spans="2:9">
      <c r="B2238">
        <v>210501052</v>
      </c>
      <c r="C2238" t="str">
        <f t="shared" si="87"/>
        <v>CL - Utang Lain-Lain Pihak Berelasi - PT Jedidiah Inti Anugerah (JIA)</v>
      </c>
      <c r="E2238" s="744" t="s">
        <v>60</v>
      </c>
      <c r="F2238" t="s">
        <v>415</v>
      </c>
      <c r="G2238" t="s">
        <v>425</v>
      </c>
      <c r="I2238" t="s">
        <v>164</v>
      </c>
    </row>
    <row r="2239" spans="2:9">
      <c r="B2239">
        <v>210501053</v>
      </c>
      <c r="C2239" t="str">
        <f t="shared" si="87"/>
        <v>CL - Utang Lain-Lain Pihak Berelasi - PT Jubileum Musisi Indonesia (JMI)</v>
      </c>
      <c r="E2239" s="744" t="s">
        <v>60</v>
      </c>
      <c r="F2239" t="s">
        <v>415</v>
      </c>
      <c r="G2239" t="s">
        <v>425</v>
      </c>
      <c r="I2239" t="s">
        <v>165</v>
      </c>
    </row>
    <row r="2240" spans="2:9">
      <c r="B2240">
        <v>210501054</v>
      </c>
      <c r="C2240" t="str">
        <f t="shared" si="87"/>
        <v>CL - Utang Lain-Lain Pihak Berelasi - PT Jurnal Digital Indonesia (JDI)</v>
      </c>
      <c r="E2240" s="744" t="s">
        <v>60</v>
      </c>
      <c r="F2240" t="s">
        <v>415</v>
      </c>
      <c r="G2240" t="s">
        <v>425</v>
      </c>
      <c r="I2240" t="s">
        <v>166</v>
      </c>
    </row>
    <row r="2241" spans="2:9">
      <c r="B2241">
        <v>210501055</v>
      </c>
      <c r="C2241" t="str">
        <f t="shared" si="87"/>
        <v>CL - Utang Lain-Lain Pihak Berelasi - PT Kasih Anugerah Kharisma (KAK)</v>
      </c>
      <c r="E2241" s="744" t="s">
        <v>60</v>
      </c>
      <c r="F2241" t="s">
        <v>415</v>
      </c>
      <c r="G2241" t="s">
        <v>425</v>
      </c>
      <c r="I2241" t="s">
        <v>167</v>
      </c>
    </row>
    <row r="2242" spans="2:9">
      <c r="B2242">
        <v>210501056</v>
      </c>
      <c r="C2242" t="str">
        <f t="shared" si="87"/>
        <v>CL - Utang Lain-Lain Pihak Berelasi - PT Kavita Dana Asia (KDA)</v>
      </c>
      <c r="E2242" s="744" t="s">
        <v>60</v>
      </c>
      <c r="F2242" t="s">
        <v>415</v>
      </c>
      <c r="G2242" t="s">
        <v>425</v>
      </c>
      <c r="I2242" t="s">
        <v>168</v>
      </c>
    </row>
    <row r="2243" spans="2:9">
      <c r="B2243">
        <v>210501057</v>
      </c>
      <c r="C2243" t="str">
        <f t="shared" si="87"/>
        <v>CL - Utang Lain-Lain Pihak Berelasi - PT Kejora Digital Investama (KDI)</v>
      </c>
      <c r="E2243" s="744" t="s">
        <v>60</v>
      </c>
      <c r="F2243" t="s">
        <v>415</v>
      </c>
      <c r="G2243" t="s">
        <v>425</v>
      </c>
      <c r="I2243" t="s">
        <v>169</v>
      </c>
    </row>
    <row r="2244" spans="2:9">
      <c r="B2244">
        <v>210501058</v>
      </c>
      <c r="C2244" t="str">
        <f t="shared" si="87"/>
        <v>CL - Utang Lain-Lain Pihak Berelasi - PT Krenpay Digital Indonesia (KDI)</v>
      </c>
      <c r="E2244" s="744" t="s">
        <v>60</v>
      </c>
      <c r="F2244" t="s">
        <v>415</v>
      </c>
      <c r="G2244" t="s">
        <v>425</v>
      </c>
      <c r="I2244" t="s">
        <v>170</v>
      </c>
    </row>
    <row r="2245" spans="2:9">
      <c r="B2245">
        <v>210501059</v>
      </c>
      <c r="C2245" t="str">
        <f t="shared" si="87"/>
        <v>CL - Utang Lain-Lain Pihak Berelasi - PT Kubox Teknologi Indonesia (KTI)</v>
      </c>
      <c r="E2245" s="744" t="s">
        <v>60</v>
      </c>
      <c r="F2245" t="s">
        <v>415</v>
      </c>
      <c r="G2245" t="s">
        <v>425</v>
      </c>
      <c r="I2245" t="s">
        <v>171</v>
      </c>
    </row>
    <row r="2246" spans="2:9">
      <c r="B2246">
        <v>210501060</v>
      </c>
      <c r="C2246" t="str">
        <f t="shared" si="87"/>
        <v>CL - Utang Lain-Lain Pihak Berelasi - PT Kuwais Berkah Indonesia (KBI)</v>
      </c>
      <c r="E2246" s="744" t="s">
        <v>60</v>
      </c>
      <c r="F2246" t="s">
        <v>415</v>
      </c>
      <c r="G2246" t="s">
        <v>425</v>
      </c>
      <c r="I2246" t="s">
        <v>172</v>
      </c>
    </row>
    <row r="2247" spans="2:9">
      <c r="B2247">
        <v>210501061</v>
      </c>
      <c r="C2247" t="str">
        <f t="shared" si="87"/>
        <v>CL - Utang Lain-Lain Pihak Berelasi - PT Kwartet Boga Anugerah (KBA)</v>
      </c>
      <c r="E2247" s="744" t="s">
        <v>60</v>
      </c>
      <c r="F2247" t="s">
        <v>415</v>
      </c>
      <c r="G2247" t="s">
        <v>425</v>
      </c>
      <c r="I2247" t="s">
        <v>173</v>
      </c>
    </row>
    <row r="2248" spans="2:9">
      <c r="B2248">
        <v>210501062</v>
      </c>
      <c r="C2248" t="str">
        <f t="shared" si="87"/>
        <v>CL - Utang Lain-Lain Pihak Berelasi - PT Lautan Inovasi Teknologi (LIT)</v>
      </c>
      <c r="E2248" s="744" t="s">
        <v>60</v>
      </c>
      <c r="F2248" t="s">
        <v>415</v>
      </c>
      <c r="G2248" t="s">
        <v>425</v>
      </c>
      <c r="I2248" t="s">
        <v>174</v>
      </c>
    </row>
    <row r="2249" spans="2:9">
      <c r="B2249">
        <v>210501063</v>
      </c>
      <c r="C2249" t="str">
        <f t="shared" si="87"/>
        <v>CL - Utang Lain-Lain Pihak Berelasi - PT Lentera Ekosistem Digital (LED)</v>
      </c>
      <c r="E2249" s="744" t="s">
        <v>60</v>
      </c>
      <c r="F2249" t="s">
        <v>415</v>
      </c>
      <c r="G2249" t="s">
        <v>425</v>
      </c>
      <c r="I2249" t="s">
        <v>175</v>
      </c>
    </row>
    <row r="2250" spans="2:9">
      <c r="B2250">
        <v>210501064</v>
      </c>
      <c r="C2250" t="str">
        <f t="shared" si="87"/>
        <v>CL - Utang Lain-Lain Pihak Berelasi - PT Logitek Digital Nusantara (LDN/DTN)</v>
      </c>
      <c r="E2250" s="744" t="s">
        <v>60</v>
      </c>
      <c r="F2250" t="s">
        <v>415</v>
      </c>
      <c r="G2250" t="s">
        <v>425</v>
      </c>
      <c r="I2250" t="s">
        <v>176</v>
      </c>
    </row>
    <row r="2251" spans="2:9">
      <c r="B2251">
        <v>210501065</v>
      </c>
      <c r="C2251" t="str">
        <f t="shared" ref="C2251:C2314" si="88">CONCATENATE(F2251,E2251,G2251,E2251,I2251)</f>
        <v>CL - Utang Lain-Lain Pihak Berelasi - PT M Cash Integrasi Tbk (MCAS)</v>
      </c>
      <c r="E2251" s="744" t="s">
        <v>60</v>
      </c>
      <c r="F2251" t="s">
        <v>415</v>
      </c>
      <c r="G2251" t="s">
        <v>425</v>
      </c>
      <c r="I2251" t="s">
        <v>177</v>
      </c>
    </row>
    <row r="2252" spans="2:9">
      <c r="B2252">
        <v>210501066</v>
      </c>
      <c r="C2252" t="str">
        <f t="shared" si="88"/>
        <v>CL - Utang Lain-Lain Pihak Berelasi - PT Digital Maksima Karunia</v>
      </c>
      <c r="E2252" s="744" t="s">
        <v>60</v>
      </c>
      <c r="F2252" t="s">
        <v>415</v>
      </c>
      <c r="G2252" t="s">
        <v>425</v>
      </c>
      <c r="I2252" t="s">
        <v>178</v>
      </c>
    </row>
    <row r="2253" spans="2:9">
      <c r="B2253">
        <v>210501067</v>
      </c>
      <c r="C2253" t="str">
        <f t="shared" si="88"/>
        <v>CL - Utang Lain-Lain Pihak Berelasi - PT M Cash Ritel Indonesia (MRI)</v>
      </c>
      <c r="E2253" s="744" t="s">
        <v>60</v>
      </c>
      <c r="F2253" t="s">
        <v>415</v>
      </c>
      <c r="G2253" t="s">
        <v>425</v>
      </c>
      <c r="I2253" t="s">
        <v>179</v>
      </c>
    </row>
    <row r="2254" spans="2:9">
      <c r="B2254">
        <v>210501068</v>
      </c>
      <c r="C2254" t="str">
        <f t="shared" si="88"/>
        <v>CL - Utang Lain-Lain Pihak Berelasi - PT M Cash Telefast Indonesia (MTI)</v>
      </c>
      <c r="E2254" s="744" t="s">
        <v>60</v>
      </c>
      <c r="F2254" t="s">
        <v>415</v>
      </c>
      <c r="G2254" t="s">
        <v>425</v>
      </c>
      <c r="I2254" t="s">
        <v>180</v>
      </c>
    </row>
    <row r="2255" spans="2:9">
      <c r="B2255">
        <v>210501069</v>
      </c>
      <c r="C2255" t="str">
        <f t="shared" si="88"/>
        <v>CL - Utang Lain-Lain Pihak Berelasi - PT Matra Sinema Asia (MSA)</v>
      </c>
      <c r="E2255" s="744" t="s">
        <v>60</v>
      </c>
      <c r="F2255" t="s">
        <v>415</v>
      </c>
      <c r="G2255" t="s">
        <v>425</v>
      </c>
      <c r="I2255" t="s">
        <v>181</v>
      </c>
    </row>
    <row r="2256" spans="2:9">
      <c r="B2256">
        <v>210501070</v>
      </c>
      <c r="C2256" t="str">
        <f t="shared" si="88"/>
        <v>CL - Utang Lain-Lain Pihak Berelasi - PT MCash Untuk Indonesia (MUI)</v>
      </c>
      <c r="E2256" s="744" t="s">
        <v>60</v>
      </c>
      <c r="F2256" t="s">
        <v>415</v>
      </c>
      <c r="G2256" t="s">
        <v>425</v>
      </c>
      <c r="I2256" t="s">
        <v>182</v>
      </c>
    </row>
    <row r="2257" spans="2:9">
      <c r="B2257">
        <v>210501071</v>
      </c>
      <c r="C2257" t="str">
        <f t="shared" si="88"/>
        <v>CL - Utang Lain-Lain Pihak Berelasi - PT Media Karya Nusantara (MKN2)</v>
      </c>
      <c r="E2257" s="744" t="s">
        <v>60</v>
      </c>
      <c r="F2257" t="s">
        <v>415</v>
      </c>
      <c r="G2257" t="s">
        <v>425</v>
      </c>
      <c r="I2257" t="s">
        <v>183</v>
      </c>
    </row>
    <row r="2258" spans="2:9">
      <c r="B2258">
        <v>210501072</v>
      </c>
      <c r="C2258" t="str">
        <f t="shared" si="88"/>
        <v>CL - Utang Lain-Lain Pihak Berelasi - PT Meisys Technology</v>
      </c>
      <c r="E2258" s="744" t="s">
        <v>60</v>
      </c>
      <c r="F2258" t="s">
        <v>415</v>
      </c>
      <c r="G2258" t="s">
        <v>425</v>
      </c>
      <c r="I2258" t="s">
        <v>184</v>
      </c>
    </row>
    <row r="2259" spans="2:9">
      <c r="B2259">
        <v>210501073</v>
      </c>
      <c r="C2259" t="str">
        <f t="shared" si="88"/>
        <v>CL - Utang Lain-Lain Pihak Berelasi - PT Mitra Anugerah Setia Kawan (MASK)</v>
      </c>
      <c r="E2259" s="744" t="s">
        <v>60</v>
      </c>
      <c r="F2259" t="s">
        <v>415</v>
      </c>
      <c r="G2259" t="s">
        <v>425</v>
      </c>
      <c r="I2259" t="s">
        <v>185</v>
      </c>
    </row>
    <row r="2260" spans="2:9">
      <c r="B2260">
        <v>210501074</v>
      </c>
      <c r="C2260" t="str">
        <f t="shared" si="88"/>
        <v>CL - Utang Lain-Lain Pihak Berelasi - PT Mitra Artha Teknologi (MAT)</v>
      </c>
      <c r="E2260" s="744" t="s">
        <v>60</v>
      </c>
      <c r="F2260" t="s">
        <v>415</v>
      </c>
      <c r="G2260" t="s">
        <v>425</v>
      </c>
      <c r="I2260" t="s">
        <v>186</v>
      </c>
    </row>
    <row r="2261" spans="2:9">
      <c r="B2261">
        <v>210501075</v>
      </c>
      <c r="C2261" t="str">
        <f t="shared" si="88"/>
        <v>CL - Utang Lain-Lain Pihak Berelasi - PT Mitra Cipta Teknologi (MCT)</v>
      </c>
      <c r="E2261" s="744" t="s">
        <v>60</v>
      </c>
      <c r="F2261" t="s">
        <v>415</v>
      </c>
      <c r="G2261" t="s">
        <v>425</v>
      </c>
      <c r="I2261" t="s">
        <v>187</v>
      </c>
    </row>
    <row r="2262" spans="2:9">
      <c r="B2262">
        <v>210501076</v>
      </c>
      <c r="C2262" t="str">
        <f t="shared" si="88"/>
        <v>CL - Utang Lain-Lain Pihak Berelasi - PT Mitra Citra Anugerah (MCA)</v>
      </c>
      <c r="E2262" s="744" t="s">
        <v>60</v>
      </c>
      <c r="F2262" t="s">
        <v>415</v>
      </c>
      <c r="G2262" t="s">
        <v>425</v>
      </c>
      <c r="I2262" t="s">
        <v>188</v>
      </c>
    </row>
    <row r="2263" spans="2:9">
      <c r="B2263">
        <v>210501077</v>
      </c>
      <c r="C2263" t="str">
        <f t="shared" si="88"/>
        <v>CL - Utang Lain-Lain Pihak Berelasi - PT Mitra Karunia Nusantara (MKN)</v>
      </c>
      <c r="E2263" s="744" t="s">
        <v>60</v>
      </c>
      <c r="F2263" t="s">
        <v>415</v>
      </c>
      <c r="G2263" t="s">
        <v>425</v>
      </c>
      <c r="I2263" t="s">
        <v>189</v>
      </c>
    </row>
    <row r="2264" spans="2:9">
      <c r="B2264">
        <v>210501078</v>
      </c>
      <c r="C2264" t="str">
        <f t="shared" si="88"/>
        <v>CL - Utang Lain-Lain Pihak Berelasi - PT Mitra Kharisma Nusantara (MKN3)</v>
      </c>
      <c r="E2264" s="744" t="s">
        <v>60</v>
      </c>
      <c r="F2264" t="s">
        <v>415</v>
      </c>
      <c r="G2264" t="s">
        <v>425</v>
      </c>
      <c r="I2264" t="s">
        <v>190</v>
      </c>
    </row>
    <row r="2265" spans="2:9">
      <c r="B2265">
        <v>210501079</v>
      </c>
      <c r="C2265" t="str">
        <f t="shared" si="88"/>
        <v>CL - Utang Lain-Lain Pihak Berelasi - PT Mitra Proteksi Mandiri (MPM)</v>
      </c>
      <c r="E2265" s="744" t="s">
        <v>60</v>
      </c>
      <c r="F2265" t="s">
        <v>415</v>
      </c>
      <c r="G2265" t="s">
        <v>425</v>
      </c>
      <c r="I2265" t="s">
        <v>191</v>
      </c>
    </row>
    <row r="2266" spans="2:9">
      <c r="B2266">
        <v>210501080</v>
      </c>
      <c r="C2266" t="str">
        <f t="shared" si="88"/>
        <v>CL - Utang Lain-Lain Pihak Berelasi - PT Mitra Wicaksana Hopindo (MWH)</v>
      </c>
      <c r="E2266" s="744" t="s">
        <v>60</v>
      </c>
      <c r="F2266" t="s">
        <v>415</v>
      </c>
      <c r="G2266" t="s">
        <v>425</v>
      </c>
      <c r="I2266" t="s">
        <v>192</v>
      </c>
    </row>
    <row r="2267" spans="2:9">
      <c r="B2267">
        <v>210501081</v>
      </c>
      <c r="C2267" t="str">
        <f t="shared" si="88"/>
        <v>CL - Utang Lain-Lain Pihak Berelasi - PT MKopi Digital Indonesia (MKDI)</v>
      </c>
      <c r="E2267" s="744" t="s">
        <v>60</v>
      </c>
      <c r="F2267" t="s">
        <v>415</v>
      </c>
      <c r="G2267" t="s">
        <v>425</v>
      </c>
      <c r="I2267" t="s">
        <v>193</v>
      </c>
    </row>
    <row r="2268" spans="2:9">
      <c r="B2268">
        <v>210501082</v>
      </c>
      <c r="C2268" t="str">
        <f t="shared" si="88"/>
        <v>CL - Utang Lain-Lain Pihak Berelasi - PT Monetix Digital Indonesia (MDI)</v>
      </c>
      <c r="E2268" s="744" t="s">
        <v>60</v>
      </c>
      <c r="F2268" t="s">
        <v>415</v>
      </c>
      <c r="G2268" t="s">
        <v>425</v>
      </c>
      <c r="I2268" t="s">
        <v>194</v>
      </c>
    </row>
    <row r="2269" spans="2:9">
      <c r="B2269">
        <v>210501083</v>
      </c>
      <c r="C2269" t="str">
        <f t="shared" si="88"/>
        <v>CL - Utang Lain-Lain Pihak Berelasi - PT Muldidaya Dinamika (MDD)</v>
      </c>
      <c r="E2269" s="744" t="s">
        <v>60</v>
      </c>
      <c r="F2269" t="s">
        <v>415</v>
      </c>
      <c r="G2269" t="s">
        <v>425</v>
      </c>
      <c r="I2269" t="s">
        <v>195</v>
      </c>
    </row>
    <row r="2270" spans="2:9">
      <c r="B2270">
        <v>210501084</v>
      </c>
      <c r="C2270" t="str">
        <f t="shared" si="88"/>
        <v>CL - Utang Lain-Lain Pihak Berelasi - PT Natrindo Fajar Cemerlang (NFC)</v>
      </c>
      <c r="E2270" s="744" t="s">
        <v>60</v>
      </c>
      <c r="F2270" t="s">
        <v>415</v>
      </c>
      <c r="G2270" t="s">
        <v>425</v>
      </c>
      <c r="I2270" t="s">
        <v>196</v>
      </c>
    </row>
    <row r="2271" spans="2:9">
      <c r="B2271">
        <v>210501085</v>
      </c>
      <c r="C2271" t="str">
        <f t="shared" si="88"/>
        <v>CL - Utang Lain-Lain Pihak Berelasi - PT NFC Indonesia Tbk (NFCX)</v>
      </c>
      <c r="E2271" s="744" t="s">
        <v>60</v>
      </c>
      <c r="F2271" t="s">
        <v>415</v>
      </c>
      <c r="G2271" t="s">
        <v>425</v>
      </c>
      <c r="I2271" t="s">
        <v>197</v>
      </c>
    </row>
    <row r="2272" spans="2:9">
      <c r="B2272">
        <v>210501086</v>
      </c>
      <c r="C2272" t="str">
        <f t="shared" si="88"/>
        <v>CL - Utang Lain-Lain Pihak Berelasi - PT NFCX Media Teknologi (NMT)</v>
      </c>
      <c r="E2272" s="744" t="s">
        <v>60</v>
      </c>
      <c r="F2272" t="s">
        <v>415</v>
      </c>
      <c r="G2272" t="s">
        <v>425</v>
      </c>
      <c r="I2272" t="s">
        <v>198</v>
      </c>
    </row>
    <row r="2273" spans="2:9">
      <c r="B2273">
        <v>210501087</v>
      </c>
      <c r="C2273" t="str">
        <f t="shared" si="88"/>
        <v>CL - Utang Lain-Lain Pihak Berelasi - PT Nusantara Inti Karunia (NIK)</v>
      </c>
      <c r="E2273" s="744" t="s">
        <v>60</v>
      </c>
      <c r="F2273" t="s">
        <v>415</v>
      </c>
      <c r="G2273" t="s">
        <v>425</v>
      </c>
      <c r="I2273" t="s">
        <v>199</v>
      </c>
    </row>
    <row r="2274" spans="2:9">
      <c r="B2274">
        <v>210501088</v>
      </c>
      <c r="C2274" t="str">
        <f t="shared" si="88"/>
        <v>CL - Utang Lain-Lain Pihak Berelasi - PT Nusantara Semesta Mandiri (NSM)</v>
      </c>
      <c r="E2274" s="744" t="s">
        <v>60</v>
      </c>
      <c r="F2274" t="s">
        <v>415</v>
      </c>
      <c r="G2274" t="s">
        <v>425</v>
      </c>
      <c r="I2274" t="s">
        <v>200</v>
      </c>
    </row>
    <row r="2275" spans="2:9">
      <c r="B2275">
        <v>210501089</v>
      </c>
      <c r="C2275" t="str">
        <f t="shared" si="88"/>
        <v>CL - Utang Lain-Lain Pihak Berelasi - PT Nusantara Xchange Indonesia (NXI)</v>
      </c>
      <c r="E2275" s="744" t="s">
        <v>60</v>
      </c>
      <c r="F2275" t="s">
        <v>415</v>
      </c>
      <c r="G2275" t="s">
        <v>425</v>
      </c>
      <c r="I2275" t="s">
        <v>201</v>
      </c>
    </row>
    <row r="2276" spans="2:9">
      <c r="B2276">
        <v>210501090</v>
      </c>
      <c r="C2276" t="str">
        <f t="shared" si="88"/>
        <v>CL - Utang Lain-Lain Pihak Berelasi - PT Omega Kreasi Bersama (OKB)</v>
      </c>
      <c r="E2276" s="744" t="s">
        <v>60</v>
      </c>
      <c r="F2276" t="s">
        <v>415</v>
      </c>
      <c r="G2276" t="s">
        <v>425</v>
      </c>
      <c r="I2276" t="s">
        <v>202</v>
      </c>
    </row>
    <row r="2277" spans="2:9">
      <c r="B2277">
        <v>210501091</v>
      </c>
      <c r="C2277" t="str">
        <f t="shared" si="88"/>
        <v>CL - Utang Lain-Lain Pihak Berelasi - PT Oona Media Indonesia (OMI)</v>
      </c>
      <c r="E2277" s="744" t="s">
        <v>60</v>
      </c>
      <c r="F2277" t="s">
        <v>415</v>
      </c>
      <c r="G2277" t="s">
        <v>425</v>
      </c>
      <c r="I2277" t="s">
        <v>203</v>
      </c>
    </row>
    <row r="2278" spans="2:9">
      <c r="B2278">
        <v>210501092</v>
      </c>
      <c r="C2278" t="str">
        <f t="shared" si="88"/>
        <v>CL - Utang Lain-Lain Pihak Berelasi - PT Qerja Manfaat Bangsa (QMB)</v>
      </c>
      <c r="E2278" s="744" t="s">
        <v>60</v>
      </c>
      <c r="F2278" t="s">
        <v>415</v>
      </c>
      <c r="G2278" t="s">
        <v>425</v>
      </c>
      <c r="I2278" t="s">
        <v>204</v>
      </c>
    </row>
    <row r="2279" spans="2:9">
      <c r="B2279">
        <v>210501093</v>
      </c>
      <c r="C2279" t="str">
        <f t="shared" si="88"/>
        <v>CL - Utang Lain-Lain Pihak Berelasi - PT Rahmat Inti Kreasi (RIK)</v>
      </c>
      <c r="E2279" s="744" t="s">
        <v>60</v>
      </c>
      <c r="F2279" t="s">
        <v>415</v>
      </c>
      <c r="G2279" t="s">
        <v>425</v>
      </c>
      <c r="I2279" t="s">
        <v>205</v>
      </c>
    </row>
    <row r="2280" spans="2:9">
      <c r="B2280">
        <v>210501094</v>
      </c>
      <c r="C2280" t="str">
        <f t="shared" si="88"/>
        <v>CL - Utang Lain-Lain Pihak Berelasi - PT Red Bean Sukses Indonesia (RBSI)</v>
      </c>
      <c r="E2280" s="744" t="s">
        <v>60</v>
      </c>
      <c r="F2280" t="s">
        <v>415</v>
      </c>
      <c r="G2280" t="s">
        <v>425</v>
      </c>
      <c r="I2280" t="s">
        <v>206</v>
      </c>
    </row>
    <row r="2281" spans="2:9">
      <c r="B2281">
        <v>210501095</v>
      </c>
      <c r="C2281" t="str">
        <f t="shared" si="88"/>
        <v>CL - Utang Lain-Lain Pihak Berelasi - PT Riset Kecerdasan Buatan (RKB)</v>
      </c>
      <c r="E2281" s="744" t="s">
        <v>60</v>
      </c>
      <c r="F2281" t="s">
        <v>415</v>
      </c>
      <c r="G2281" t="s">
        <v>425</v>
      </c>
      <c r="I2281" t="s">
        <v>207</v>
      </c>
    </row>
    <row r="2282" spans="2:9">
      <c r="B2282">
        <v>210501096</v>
      </c>
      <c r="C2282" t="str">
        <f t="shared" si="88"/>
        <v>CL - Utang Lain-Lain Pihak Berelasi - PT Ritel Cerdas Indonesia (RCI)</v>
      </c>
      <c r="E2282" s="744" t="s">
        <v>60</v>
      </c>
      <c r="F2282" t="s">
        <v>415</v>
      </c>
      <c r="G2282" t="s">
        <v>425</v>
      </c>
      <c r="I2282" t="s">
        <v>208</v>
      </c>
    </row>
    <row r="2283" spans="2:9">
      <c r="B2283">
        <v>210501097</v>
      </c>
      <c r="C2283" t="str">
        <f t="shared" si="88"/>
        <v>CL - Utang Lain-Lain Pihak Berelasi - PT Sahabat Abadi Tunas Indonesia (SATI)</v>
      </c>
      <c r="E2283" s="744" t="s">
        <v>60</v>
      </c>
      <c r="F2283" t="s">
        <v>415</v>
      </c>
      <c r="G2283" t="s">
        <v>425</v>
      </c>
      <c r="I2283" t="s">
        <v>209</v>
      </c>
    </row>
    <row r="2284" spans="2:9">
      <c r="B2284">
        <v>210501098</v>
      </c>
      <c r="C2284" t="str">
        <f t="shared" si="88"/>
        <v>CL - Utang Lain-Lain Pihak Berelasi - PT Sarana Rahmat Lestari (SRL)</v>
      </c>
      <c r="E2284" s="744" t="s">
        <v>60</v>
      </c>
      <c r="F2284" t="s">
        <v>415</v>
      </c>
      <c r="G2284" t="s">
        <v>425</v>
      </c>
      <c r="I2284" t="s">
        <v>210</v>
      </c>
    </row>
    <row r="2285" spans="2:9">
      <c r="B2285">
        <v>210501099</v>
      </c>
      <c r="C2285" t="str">
        <f t="shared" si="88"/>
        <v>CL - Utang Lain-Lain Pihak Berelasi - PT Sejahtera Eka Boga </v>
      </c>
      <c r="E2285" s="744" t="s">
        <v>60</v>
      </c>
      <c r="F2285" t="s">
        <v>415</v>
      </c>
      <c r="G2285" t="s">
        <v>425</v>
      </c>
      <c r="I2285" t="s">
        <v>211</v>
      </c>
    </row>
    <row r="2286" spans="2:9">
      <c r="B2286">
        <v>210501100</v>
      </c>
      <c r="C2286" t="str">
        <f t="shared" si="88"/>
        <v>CL - Utang Lain-Lain Pihak Berelasi - PT Sejahtera Eka Mandiri Investama (SEMI)</v>
      </c>
      <c r="E2286" s="744" t="s">
        <v>60</v>
      </c>
      <c r="F2286" t="s">
        <v>415</v>
      </c>
      <c r="G2286" t="s">
        <v>425</v>
      </c>
      <c r="I2286" t="s">
        <v>212</v>
      </c>
    </row>
    <row r="2287" spans="2:9">
      <c r="B2287">
        <v>210501101</v>
      </c>
      <c r="C2287" t="str">
        <f t="shared" si="88"/>
        <v>CL - Utang Lain-Lain Pihak Berelasi - PT Seni Teknologi Sejahtera  (STS)</v>
      </c>
      <c r="E2287" s="744" t="s">
        <v>60</v>
      </c>
      <c r="F2287" t="s">
        <v>415</v>
      </c>
      <c r="G2287" t="s">
        <v>425</v>
      </c>
      <c r="I2287" t="s">
        <v>213</v>
      </c>
    </row>
    <row r="2288" spans="2:9">
      <c r="B2288">
        <v>210501102</v>
      </c>
      <c r="C2288" t="str">
        <f t="shared" si="88"/>
        <v>CL - Utang Lain-Lain Pihak Berelasi - PT Sentra Anugerah Lestari (SAL)</v>
      </c>
      <c r="E2288" s="744" t="s">
        <v>60</v>
      </c>
      <c r="F2288" t="s">
        <v>415</v>
      </c>
      <c r="G2288" t="s">
        <v>425</v>
      </c>
      <c r="I2288" t="s">
        <v>214</v>
      </c>
    </row>
    <row r="2289" spans="2:9">
      <c r="B2289">
        <v>210501103</v>
      </c>
      <c r="C2289" t="str">
        <f t="shared" si="88"/>
        <v>CL - Utang Lain-Lain Pihak Berelasi - PT Sentra Rejeki Lestari (SRL)</v>
      </c>
      <c r="E2289" s="744" t="s">
        <v>60</v>
      </c>
      <c r="F2289" t="s">
        <v>415</v>
      </c>
      <c r="G2289" t="s">
        <v>425</v>
      </c>
      <c r="I2289" t="s">
        <v>215</v>
      </c>
    </row>
    <row r="2290" spans="2:9">
      <c r="B2290">
        <v>210501104</v>
      </c>
      <c r="C2290" t="str">
        <f t="shared" si="88"/>
        <v>CL - Utang Lain-Lain Pihak Berelasi - PT Sentra Wicaksana Anugerah (SWA)</v>
      </c>
      <c r="E2290" s="744" t="s">
        <v>60</v>
      </c>
      <c r="F2290" t="s">
        <v>415</v>
      </c>
      <c r="G2290" t="s">
        <v>425</v>
      </c>
      <c r="I2290" t="s">
        <v>216</v>
      </c>
    </row>
    <row r="2291" spans="2:9">
      <c r="B2291">
        <v>210501105</v>
      </c>
      <c r="C2291" t="str">
        <f t="shared" si="88"/>
        <v>CL - Utang Lain-Lain Pihak Berelasi - PT Sentral Dapur Pangan (SDP)</v>
      </c>
      <c r="E2291" s="744" t="s">
        <v>60</v>
      </c>
      <c r="F2291" t="s">
        <v>415</v>
      </c>
      <c r="G2291" t="s">
        <v>425</v>
      </c>
      <c r="I2291" t="s">
        <v>217</v>
      </c>
    </row>
    <row r="2292" spans="2:9">
      <c r="B2292">
        <v>210501106</v>
      </c>
      <c r="C2292" t="str">
        <f t="shared" si="88"/>
        <v>CL - Utang Lain-Lain Pihak Berelasi - PT Sistem Mikroelektronik Cerdas (SMC)</v>
      </c>
      <c r="E2292" s="744" t="s">
        <v>60</v>
      </c>
      <c r="F2292" t="s">
        <v>415</v>
      </c>
      <c r="G2292" t="s">
        <v>425</v>
      </c>
      <c r="I2292" t="s">
        <v>218</v>
      </c>
    </row>
    <row r="2293" spans="2:9">
      <c r="B2293">
        <v>210501107</v>
      </c>
      <c r="C2293" t="str">
        <f t="shared" si="88"/>
        <v>CL - Utang Lain-Lain Pihak Berelasi - PT Solusi Proteksi Mandiri (SPM)</v>
      </c>
      <c r="E2293" s="744" t="s">
        <v>60</v>
      </c>
      <c r="F2293" t="s">
        <v>415</v>
      </c>
      <c r="G2293" t="s">
        <v>425</v>
      </c>
      <c r="I2293" t="s">
        <v>219</v>
      </c>
    </row>
    <row r="2294" spans="2:9">
      <c r="B2294">
        <v>210501108</v>
      </c>
      <c r="C2294" t="str">
        <f t="shared" si="88"/>
        <v>CL - Utang Lain-Lain Pihak Berelasi - PT Surprise Indonesia (SI)</v>
      </c>
      <c r="E2294" s="744" t="s">
        <v>60</v>
      </c>
      <c r="F2294" t="s">
        <v>415</v>
      </c>
      <c r="G2294" t="s">
        <v>425</v>
      </c>
      <c r="I2294" t="s">
        <v>220</v>
      </c>
    </row>
    <row r="2295" spans="2:9">
      <c r="B2295">
        <v>210501109</v>
      </c>
      <c r="C2295" t="str">
        <f t="shared" si="88"/>
        <v>CL - Utang Lain-Lain Pihak Berelasi - PT Surya Teknologi Perkasa (STP)</v>
      </c>
      <c r="E2295" s="744" t="s">
        <v>60</v>
      </c>
      <c r="F2295" t="s">
        <v>415</v>
      </c>
      <c r="G2295" t="s">
        <v>425</v>
      </c>
      <c r="I2295" t="s">
        <v>221</v>
      </c>
    </row>
    <row r="2296" spans="2:9">
      <c r="B2296">
        <v>210501110</v>
      </c>
      <c r="C2296" t="str">
        <f t="shared" si="88"/>
        <v>CL - Utang Lain-Lain Pihak Berelasi - PT Swap Energi Indonesia (SEI)</v>
      </c>
      <c r="E2296" s="744" t="s">
        <v>60</v>
      </c>
      <c r="F2296" t="s">
        <v>415</v>
      </c>
      <c r="G2296" t="s">
        <v>425</v>
      </c>
      <c r="I2296" t="s">
        <v>222</v>
      </c>
    </row>
    <row r="2297" spans="2:9">
      <c r="B2297">
        <v>210501111</v>
      </c>
      <c r="C2297" t="str">
        <f t="shared" si="88"/>
        <v>CL - Utang Lain-Lain Pihak Berelasi - PT Telefast Indonesia Tbk (TFAS)</v>
      </c>
      <c r="E2297" s="744" t="s">
        <v>60</v>
      </c>
      <c r="F2297" t="s">
        <v>415</v>
      </c>
      <c r="G2297" t="s">
        <v>425</v>
      </c>
      <c r="I2297" t="s">
        <v>223</v>
      </c>
    </row>
    <row r="2298" spans="2:9">
      <c r="B2298">
        <v>210501112</v>
      </c>
      <c r="C2298" t="str">
        <f t="shared" si="88"/>
        <v>CL - Utang Lain-Lain Pihak Berelasi - PT Telefast Investama Indonesia (TII)</v>
      </c>
      <c r="E2298" s="744" t="s">
        <v>60</v>
      </c>
      <c r="F2298" t="s">
        <v>415</v>
      </c>
      <c r="G2298" t="s">
        <v>425</v>
      </c>
      <c r="I2298" t="s">
        <v>224</v>
      </c>
    </row>
    <row r="2299" spans="2:9">
      <c r="B2299">
        <v>210501113</v>
      </c>
      <c r="C2299" t="str">
        <f t="shared" si="88"/>
        <v>CL - Utang Lain-Lain Pihak Berelasi - PT Voucher Express Internasional (VEI)</v>
      </c>
      <c r="E2299" s="744" t="s">
        <v>60</v>
      </c>
      <c r="F2299" t="s">
        <v>415</v>
      </c>
      <c r="G2299" t="s">
        <v>425</v>
      </c>
      <c r="I2299" t="s">
        <v>225</v>
      </c>
    </row>
    <row r="2300" spans="2:9">
      <c r="B2300">
        <v>210501114</v>
      </c>
      <c r="C2300" t="str">
        <f t="shared" si="88"/>
        <v>CL - Utang Lain-Lain Pihak Berelasi - PT Wicaksana Anugerah Indonesia (WAI)</v>
      </c>
      <c r="E2300" s="744" t="s">
        <v>60</v>
      </c>
      <c r="F2300" t="s">
        <v>415</v>
      </c>
      <c r="G2300" t="s">
        <v>425</v>
      </c>
      <c r="I2300" t="s">
        <v>226</v>
      </c>
    </row>
    <row r="2301" spans="2:9">
      <c r="B2301">
        <v>210501115</v>
      </c>
      <c r="C2301" t="str">
        <f t="shared" si="88"/>
        <v>CL - Utang Lain-Lain Pihak Berelasi - PT Wicaksana Anugerah Nusantara (WAN)</v>
      </c>
      <c r="E2301" s="744" t="s">
        <v>60</v>
      </c>
      <c r="F2301" t="s">
        <v>415</v>
      </c>
      <c r="G2301" t="s">
        <v>425</v>
      </c>
      <c r="I2301" t="s">
        <v>227</v>
      </c>
    </row>
    <row r="2302" spans="2:9">
      <c r="B2302">
        <v>210501116</v>
      </c>
      <c r="C2302" t="str">
        <f t="shared" si="88"/>
        <v>CL - Utang Lain-Lain Pihak Berelasi - PT Wicaksana Anugerah Solusindo (WAS)</v>
      </c>
      <c r="E2302" s="744" t="s">
        <v>60</v>
      </c>
      <c r="F2302" t="s">
        <v>415</v>
      </c>
      <c r="G2302" t="s">
        <v>425</v>
      </c>
      <c r="I2302" t="s">
        <v>228</v>
      </c>
    </row>
    <row r="2303" spans="2:9">
      <c r="B2303">
        <v>210501117</v>
      </c>
      <c r="C2303" t="str">
        <f t="shared" si="88"/>
        <v>CL - Utang Lain-Lain Pihak Berelasi - PT Agapindo Sejahtera Sukses (ASS2)</v>
      </c>
      <c r="E2303" s="744" t="s">
        <v>60</v>
      </c>
      <c r="F2303" t="s">
        <v>415</v>
      </c>
      <c r="G2303" t="s">
        <v>425</v>
      </c>
      <c r="I2303" t="s">
        <v>229</v>
      </c>
    </row>
    <row r="2304" spans="2:9">
      <c r="B2304">
        <v>210501118</v>
      </c>
      <c r="C2304" t="str">
        <f t="shared" si="88"/>
        <v>CL - Utang Lain-Lain Pihak Berelasi - PT Bumilangit Digital Mediatama (BLDX)</v>
      </c>
      <c r="E2304" s="744" t="s">
        <v>60</v>
      </c>
      <c r="F2304" t="s">
        <v>415</v>
      </c>
      <c r="G2304" t="s">
        <v>425</v>
      </c>
      <c r="I2304" t="s">
        <v>230</v>
      </c>
    </row>
    <row r="2305" spans="2:9">
      <c r="B2305">
        <v>210501119</v>
      </c>
      <c r="C2305" t="str">
        <f t="shared" si="88"/>
        <v>CL - Utang Lain-Lain Pihak Berelasi - PT DMMX Media Maxima</v>
      </c>
      <c r="E2305" s="744" t="s">
        <v>60</v>
      </c>
      <c r="F2305" t="s">
        <v>415</v>
      </c>
      <c r="G2305" t="s">
        <v>425</v>
      </c>
      <c r="I2305" t="s">
        <v>231</v>
      </c>
    </row>
    <row r="2306" spans="2:9">
      <c r="B2306">
        <v>210501120</v>
      </c>
      <c r="C2306" t="str">
        <f t="shared" si="88"/>
        <v>CL - Utang Lain-Lain Pihak Berelasi - PT Mega Harapan Mulia (MHM)</v>
      </c>
      <c r="E2306" s="744" t="s">
        <v>60</v>
      </c>
      <c r="F2306" t="s">
        <v>415</v>
      </c>
      <c r="G2306" t="s">
        <v>425</v>
      </c>
      <c r="I2306" t="s">
        <v>232</v>
      </c>
    </row>
    <row r="2307" spans="2:9">
      <c r="B2307">
        <v>210501121</v>
      </c>
      <c r="C2307" t="str">
        <f t="shared" si="88"/>
        <v>CL - Utang Lain-Lain Pihak Berelasi - PT Code Development Indonesia</v>
      </c>
      <c r="E2307" s="744" t="s">
        <v>60</v>
      </c>
      <c r="F2307" t="s">
        <v>415</v>
      </c>
      <c r="G2307" t="s">
        <v>425</v>
      </c>
      <c r="I2307" t="s">
        <v>233</v>
      </c>
    </row>
    <row r="2308" spans="2:9">
      <c r="B2308">
        <v>210501122</v>
      </c>
      <c r="C2308" t="str">
        <f t="shared" si="88"/>
        <v>CL - Utang Lain-Lain Pihak Berelasi - PT Niji Games Studio (NGS)</v>
      </c>
      <c r="E2308" s="744" t="s">
        <v>60</v>
      </c>
      <c r="F2308" t="s">
        <v>415</v>
      </c>
      <c r="G2308" t="s">
        <v>425</v>
      </c>
      <c r="I2308" t="s">
        <v>234</v>
      </c>
    </row>
    <row r="2309" spans="2:9">
      <c r="B2309">
        <v>210501123</v>
      </c>
      <c r="C2309" t="str">
        <f t="shared" si="88"/>
        <v>CL - Utang Lain-Lain Pihak Berelasi - PT Indonesian Cloud (IC)</v>
      </c>
      <c r="E2309" s="744" t="s">
        <v>60</v>
      </c>
      <c r="F2309" t="s">
        <v>415</v>
      </c>
      <c r="G2309" t="s">
        <v>425</v>
      </c>
      <c r="I2309" t="s">
        <v>235</v>
      </c>
    </row>
    <row r="2310" spans="2:9">
      <c r="B2310">
        <v>210501124</v>
      </c>
      <c r="C2310" t="str">
        <f t="shared" si="88"/>
        <v>CL - Utang Lain-Lain Pihak Berelasi - PT Dans Multi Pro (DMP)</v>
      </c>
      <c r="E2310" s="744" t="s">
        <v>60</v>
      </c>
      <c r="F2310" t="s">
        <v>415</v>
      </c>
      <c r="G2310" t="s">
        <v>425</v>
      </c>
      <c r="I2310" t="s">
        <v>236</v>
      </c>
    </row>
    <row r="2311" spans="2:9">
      <c r="B2311">
        <v>210501125</v>
      </c>
      <c r="C2311" t="str">
        <f t="shared" si="88"/>
        <v>CL - Utang Lain-Lain Pihak Berelasi - PT Cipta Urban Darsana (CUD)</v>
      </c>
      <c r="E2311" s="744" t="s">
        <v>60</v>
      </c>
      <c r="F2311" t="s">
        <v>415</v>
      </c>
      <c r="G2311" t="s">
        <v>425</v>
      </c>
      <c r="I2311" t="s">
        <v>237</v>
      </c>
    </row>
    <row r="2312" spans="2:9">
      <c r="B2312">
        <v>210501126</v>
      </c>
      <c r="C2312" t="str">
        <f t="shared" si="88"/>
        <v>CL - Utang Lain-Lain Pihak Berelasi - PT Dwi Danamitra Kavita (DDK)</v>
      </c>
      <c r="E2312" s="744" t="s">
        <v>60</v>
      </c>
      <c r="F2312" t="s">
        <v>415</v>
      </c>
      <c r="G2312" t="s">
        <v>425</v>
      </c>
      <c r="I2312" t="s">
        <v>238</v>
      </c>
    </row>
    <row r="2313" spans="2:9">
      <c r="B2313">
        <v>210501127</v>
      </c>
      <c r="C2313" t="str">
        <f t="shared" si="88"/>
        <v>CL - Utang Lain-Lain Pihak Berelasi - PT Artaka Anugerah Abadi (AAA)</v>
      </c>
      <c r="E2313" s="744" t="s">
        <v>60</v>
      </c>
      <c r="F2313" t="s">
        <v>415</v>
      </c>
      <c r="G2313" t="s">
        <v>425</v>
      </c>
      <c r="I2313" t="s">
        <v>239</v>
      </c>
    </row>
    <row r="2314" spans="2:9">
      <c r="B2314">
        <v>210501128</v>
      </c>
      <c r="C2314" t="str">
        <f t="shared" si="88"/>
        <v>CL - Utang Lain-Lain Pihak Berelasi - PT Clodeo Indonesia Jaya (CIJ)</v>
      </c>
      <c r="E2314" s="744" t="s">
        <v>60</v>
      </c>
      <c r="F2314" t="s">
        <v>415</v>
      </c>
      <c r="G2314" t="s">
        <v>425</v>
      </c>
      <c r="I2314" t="s">
        <v>240</v>
      </c>
    </row>
    <row r="2315" spans="2:9">
      <c r="B2315">
        <v>210501129</v>
      </c>
      <c r="C2315" t="str">
        <f t="shared" ref="C2315:C2378" si="89">CONCATENATE(F2315,E2315,G2315,E2315,I2315)</f>
        <v>CL - Utang Lain-Lain Pihak Berelasi - PT Mandiri Terang Harapan (MTH)</v>
      </c>
      <c r="E2315" s="744" t="s">
        <v>60</v>
      </c>
      <c r="F2315" t="s">
        <v>415</v>
      </c>
      <c r="G2315" t="s">
        <v>425</v>
      </c>
      <c r="I2315" t="s">
        <v>241</v>
      </c>
    </row>
    <row r="2316" spans="2:9">
      <c r="B2316">
        <v>210501130</v>
      </c>
      <c r="C2316" t="str">
        <f t="shared" si="89"/>
        <v>CL - Utang Lain-Lain Pihak Berelasi - PT Aeronusa Inti raya (AIR)</v>
      </c>
      <c r="E2316" s="744" t="s">
        <v>60</v>
      </c>
      <c r="F2316" t="s">
        <v>415</v>
      </c>
      <c r="G2316" t="s">
        <v>425</v>
      </c>
      <c r="I2316" t="s">
        <v>242</v>
      </c>
    </row>
    <row r="2317" spans="2:9">
      <c r="B2317">
        <v>210501131</v>
      </c>
      <c r="C2317" t="str">
        <f t="shared" si="89"/>
        <v>CL - Utang Lain-Lain Pihak Berelasi - PT Solusi Wicaksana Teknologi (SWT)</v>
      </c>
      <c r="E2317" s="744" t="s">
        <v>60</v>
      </c>
      <c r="F2317" t="s">
        <v>415</v>
      </c>
      <c r="G2317" t="s">
        <v>425</v>
      </c>
      <c r="I2317" t="s">
        <v>243</v>
      </c>
    </row>
    <row r="2318" spans="2:9">
      <c r="B2318">
        <v>210501132</v>
      </c>
      <c r="C2318" t="str">
        <f t="shared" si="89"/>
        <v>CL - Utang Lain-Lain Pihak Berelasi - PT Mitra Pendanaan Mandiri (MPM)</v>
      </c>
      <c r="E2318" s="744" t="s">
        <v>60</v>
      </c>
      <c r="F2318" t="s">
        <v>415</v>
      </c>
      <c r="G2318" t="s">
        <v>425</v>
      </c>
      <c r="I2318" t="s">
        <v>244</v>
      </c>
    </row>
    <row r="2319" spans="2:9">
      <c r="B2319">
        <v>210501133</v>
      </c>
      <c r="C2319" t="str">
        <f t="shared" si="89"/>
        <v>CL - Utang Lain-Lain Pihak Berelasi - PT Ekosistem Rintisan Digital (ERD)</v>
      </c>
      <c r="E2319" s="744" t="s">
        <v>60</v>
      </c>
      <c r="F2319" t="s">
        <v>415</v>
      </c>
      <c r="G2319" t="s">
        <v>425</v>
      </c>
      <c r="I2319" t="s">
        <v>245</v>
      </c>
    </row>
    <row r="2320" spans="2:9">
      <c r="B2320">
        <v>210501134</v>
      </c>
      <c r="C2320" t="str">
        <f t="shared" si="89"/>
        <v>CL - Utang Lain-Lain Pihak Berelasi - PT Sumber Digital Terpadu (SDT)</v>
      </c>
      <c r="E2320" s="744" t="s">
        <v>60</v>
      </c>
      <c r="F2320" t="s">
        <v>415</v>
      </c>
      <c r="G2320" t="s">
        <v>425</v>
      </c>
      <c r="I2320" t="s">
        <v>246</v>
      </c>
    </row>
    <row r="2321" spans="2:9">
      <c r="B2321">
        <v>210501135</v>
      </c>
      <c r="C2321" t="str">
        <f t="shared" si="89"/>
        <v>CL - Utang Lain-Lain Pihak Berelasi - PT Elpis Anugerah Andalan (EAA)</v>
      </c>
      <c r="E2321" s="744" t="s">
        <v>60</v>
      </c>
      <c r="F2321" t="s">
        <v>415</v>
      </c>
      <c r="G2321" t="s">
        <v>425</v>
      </c>
      <c r="I2321" t="s">
        <v>247</v>
      </c>
    </row>
    <row r="2322" spans="2:9">
      <c r="B2322">
        <v>210501136</v>
      </c>
      <c r="C2322" t="str">
        <f t="shared" si="89"/>
        <v>CL - Utang Lain-Lain Pihak Berelasi - PT DMMX Grosir Digital (DGD)</v>
      </c>
      <c r="E2322" s="744" t="s">
        <v>60</v>
      </c>
      <c r="F2322" t="s">
        <v>415</v>
      </c>
      <c r="G2322" t="s">
        <v>425</v>
      </c>
      <c r="I2322" t="s">
        <v>248</v>
      </c>
    </row>
    <row r="2323" spans="2:9">
      <c r="B2323">
        <v>210501137</v>
      </c>
      <c r="C2323" t="str">
        <f t="shared" si="89"/>
        <v>CL - Utang Lain-Lain Pihak Berelasi - PT DMMX Rans Digital (DRD)</v>
      </c>
      <c r="E2323" s="744" t="s">
        <v>60</v>
      </c>
      <c r="F2323" t="s">
        <v>415</v>
      </c>
      <c r="G2323" t="s">
        <v>425</v>
      </c>
      <c r="I2323" t="s">
        <v>249</v>
      </c>
    </row>
    <row r="2324" spans="2:9">
      <c r="B2324">
        <v>210501138</v>
      </c>
      <c r="C2324" t="str">
        <f t="shared" si="89"/>
        <v>CL - Utang Lain-Lain Pihak Berelasi - PT Qerja Akademi Indonesia (QAI)</v>
      </c>
      <c r="E2324" s="744" t="s">
        <v>60</v>
      </c>
      <c r="F2324" t="s">
        <v>415</v>
      </c>
      <c r="G2324" t="s">
        <v>425</v>
      </c>
      <c r="I2324" t="s">
        <v>250</v>
      </c>
    </row>
    <row r="2325" spans="2:9">
      <c r="B2325">
        <v>210501139</v>
      </c>
      <c r="C2325" t="str">
        <f t="shared" si="89"/>
        <v>CL - Utang Lain-Lain Pihak Berelasi - PT Tfas Digital Indonesia (TDI)</v>
      </c>
      <c r="E2325" s="744" t="s">
        <v>60</v>
      </c>
      <c r="F2325" t="s">
        <v>415</v>
      </c>
      <c r="G2325" t="s">
        <v>425</v>
      </c>
      <c r="I2325" t="s">
        <v>251</v>
      </c>
    </row>
    <row r="2326" spans="2:9">
      <c r="B2326">
        <v>210501140</v>
      </c>
      <c r="C2326" t="str">
        <f t="shared" si="89"/>
        <v>CL - Utang Lain-Lain Pihak Berelasi - PT Gemilang Integra Fentura (GIF)</v>
      </c>
      <c r="E2326" s="744" t="s">
        <v>60</v>
      </c>
      <c r="F2326" t="s">
        <v>415</v>
      </c>
      <c r="G2326" t="s">
        <v>425</v>
      </c>
      <c r="I2326" t="s">
        <v>252</v>
      </c>
    </row>
    <row r="2327" spans="2:9">
      <c r="B2327">
        <v>210501141</v>
      </c>
      <c r="C2327" t="str">
        <f t="shared" si="89"/>
        <v>CL - Utang Lain-Lain Pihak Berelasi - PT Energi Selalu Baru (ESB)</v>
      </c>
      <c r="E2327" s="744" t="s">
        <v>60</v>
      </c>
      <c r="F2327" t="s">
        <v>415</v>
      </c>
      <c r="G2327" t="s">
        <v>425</v>
      </c>
      <c r="I2327" t="s">
        <v>253</v>
      </c>
    </row>
    <row r="2328" spans="2:9">
      <c r="B2328">
        <v>210501142</v>
      </c>
      <c r="C2328" t="str">
        <f t="shared" si="89"/>
        <v>CL - Utang Lain-Lain Pihak Berelasi - PT Solic Kreasi Baru (SKB)</v>
      </c>
      <c r="E2328" s="744" t="s">
        <v>60</v>
      </c>
      <c r="F2328" t="s">
        <v>415</v>
      </c>
      <c r="G2328" t="s">
        <v>425</v>
      </c>
      <c r="I2328" t="s">
        <v>254</v>
      </c>
    </row>
    <row r="2329" spans="2:9">
      <c r="B2329">
        <v>210501143</v>
      </c>
      <c r="C2329" t="str">
        <f t="shared" si="89"/>
        <v>CL - Utang Lain-Lain Pihak Berelasi - PT Gembala Rintisan Digital (GRD)</v>
      </c>
      <c r="E2329" s="744" t="s">
        <v>60</v>
      </c>
      <c r="F2329" t="s">
        <v>415</v>
      </c>
      <c r="G2329" t="s">
        <v>425</v>
      </c>
      <c r="I2329" t="s">
        <v>255</v>
      </c>
    </row>
    <row r="2330" spans="2:9">
      <c r="B2330">
        <v>210501144</v>
      </c>
      <c r="C2330" t="str">
        <f t="shared" si="89"/>
        <v>CL - Utang Lain-Lain Pihak Berelasi - PT Sentral Inti Anugerah (SIA1)</v>
      </c>
      <c r="E2330" s="744" t="s">
        <v>60</v>
      </c>
      <c r="F2330" t="s">
        <v>415</v>
      </c>
      <c r="G2330" t="s">
        <v>425</v>
      </c>
      <c r="I2330" t="s">
        <v>256</v>
      </c>
    </row>
    <row r="2331" spans="2:9">
      <c r="B2331">
        <v>210501145</v>
      </c>
      <c r="C2331" t="str">
        <f t="shared" si="89"/>
        <v>CL - Utang Lain-Lain Pihak Berelasi - PT Sarana Cipta Digital (SCD)</v>
      </c>
      <c r="E2331" s="744" t="s">
        <v>60</v>
      </c>
      <c r="F2331" t="s">
        <v>415</v>
      </c>
      <c r="G2331" t="s">
        <v>425</v>
      </c>
      <c r="I2331" t="s">
        <v>257</v>
      </c>
    </row>
    <row r="2332" spans="2:9">
      <c r="B2332">
        <v>210501146</v>
      </c>
      <c r="C2332" t="str">
        <f t="shared" si="89"/>
        <v>CL - Utang Lain-Lain Pihak Berelasi - PT Sejahtera Wahana Teknindo (SWT)</v>
      </c>
      <c r="E2332" s="744" t="s">
        <v>60</v>
      </c>
      <c r="F2332" t="s">
        <v>415</v>
      </c>
      <c r="G2332" t="s">
        <v>425</v>
      </c>
      <c r="I2332" t="s">
        <v>258</v>
      </c>
    </row>
    <row r="2333" spans="2:9">
      <c r="B2333">
        <v>210501147</v>
      </c>
      <c r="C2333" t="str">
        <f t="shared" si="89"/>
        <v>CL - Utang Lain-Lain Pihak Berelasi - PT Sicepat Mcash Indonesia (SMI)</v>
      </c>
      <c r="E2333" s="744" t="s">
        <v>60</v>
      </c>
      <c r="F2333" t="s">
        <v>415</v>
      </c>
      <c r="G2333" t="s">
        <v>425</v>
      </c>
      <c r="I2333" t="s">
        <v>259</v>
      </c>
    </row>
    <row r="2334" spans="2:9">
      <c r="B2334">
        <v>210501148</v>
      </c>
      <c r="C2334" t="str">
        <f t="shared" si="89"/>
        <v>CL - Utang Lain-Lain Pihak Berelasi - PT TFAS Nusantara Digital (TND)</v>
      </c>
      <c r="E2334" s="744" t="s">
        <v>60</v>
      </c>
      <c r="F2334" t="s">
        <v>415</v>
      </c>
      <c r="G2334" t="s">
        <v>425</v>
      </c>
      <c r="I2334" t="s">
        <v>260</v>
      </c>
    </row>
    <row r="2335" spans="2:9">
      <c r="B2335">
        <v>210501149</v>
      </c>
      <c r="C2335" t="str">
        <f t="shared" si="89"/>
        <v>CL - Utang Lain-Lain Pihak Berelasi - PT Volta Indonesia Semesta (VIS)</v>
      </c>
      <c r="E2335" s="744" t="s">
        <v>60</v>
      </c>
      <c r="F2335" t="s">
        <v>415</v>
      </c>
      <c r="G2335" t="s">
        <v>425</v>
      </c>
      <c r="I2335" t="s">
        <v>261</v>
      </c>
    </row>
    <row r="2336" spans="2:9">
      <c r="B2336">
        <v>210501150</v>
      </c>
      <c r="C2336" t="str">
        <f t="shared" si="89"/>
        <v>CL - Utang Lain-Lain Pihak Berelasi - PT Solic Inti Anugerah (SIA2)</v>
      </c>
      <c r="E2336" s="744" t="s">
        <v>60</v>
      </c>
      <c r="F2336" t="s">
        <v>415</v>
      </c>
      <c r="G2336" t="s">
        <v>425</v>
      </c>
      <c r="I2336" t="s">
        <v>262</v>
      </c>
    </row>
    <row r="2337" spans="2:9">
      <c r="B2337">
        <v>210501151</v>
      </c>
      <c r="C2337" t="str">
        <f t="shared" si="89"/>
        <v>CL - Utang Lain-Lain Pihak Berelasi - PT Bumilangit Entertainment Corpora (BCU)</v>
      </c>
      <c r="E2337" s="744" t="s">
        <v>60</v>
      </c>
      <c r="F2337" t="s">
        <v>415</v>
      </c>
      <c r="G2337" t="s">
        <v>425</v>
      </c>
      <c r="I2337" t="s">
        <v>263</v>
      </c>
    </row>
    <row r="2338" spans="2:9">
      <c r="B2338">
        <v>210501152</v>
      </c>
      <c r="C2338" t="str">
        <f t="shared" si="89"/>
        <v>CL - Utang Lain-Lain Pihak Berelasi - PT Sinergi Maxima Digitalindo (SMD)</v>
      </c>
      <c r="E2338" s="744" t="s">
        <v>60</v>
      </c>
      <c r="F2338" t="s">
        <v>415</v>
      </c>
      <c r="G2338" t="s">
        <v>425</v>
      </c>
      <c r="I2338" t="s">
        <v>264</v>
      </c>
    </row>
    <row r="2339" spans="2:9">
      <c r="B2339">
        <v>210501153</v>
      </c>
      <c r="C2339" t="str">
        <f t="shared" si="89"/>
        <v>CL - Utang Lain-Lain Pihak Berelasi - PT Kreasi Baru Digital (KBD)</v>
      </c>
      <c r="E2339" s="744" t="s">
        <v>60</v>
      </c>
      <c r="F2339" t="s">
        <v>415</v>
      </c>
      <c r="G2339" t="s">
        <v>425</v>
      </c>
      <c r="I2339" t="s">
        <v>265</v>
      </c>
    </row>
    <row r="2340" spans="2:9">
      <c r="B2340">
        <v>210501154</v>
      </c>
      <c r="C2340" t="str">
        <f t="shared" si="89"/>
        <v>CL - Utang Lain-Lain Pihak Berelasi - PT Solic Inti Digital (SID)</v>
      </c>
      <c r="E2340" s="744" t="s">
        <v>60</v>
      </c>
      <c r="F2340" t="s">
        <v>415</v>
      </c>
      <c r="G2340" t="s">
        <v>425</v>
      </c>
      <c r="I2340" t="s">
        <v>266</v>
      </c>
    </row>
    <row r="2341" spans="2:9">
      <c r="B2341">
        <v>210501155</v>
      </c>
      <c r="C2341" t="str">
        <f t="shared" si="89"/>
        <v>CL - Utang Lain-Lain Pihak Berelasi - PT Hikmat Mulia Sentralindo (HMS)</v>
      </c>
      <c r="E2341" s="744" t="s">
        <v>60</v>
      </c>
      <c r="F2341" t="s">
        <v>415</v>
      </c>
      <c r="G2341" t="s">
        <v>425</v>
      </c>
      <c r="I2341" t="s">
        <v>267</v>
      </c>
    </row>
    <row r="2342" spans="2:9">
      <c r="B2342">
        <v>210501156</v>
      </c>
      <c r="C2342" t="str">
        <f t="shared" si="89"/>
        <v>CL - Utang Lain-Lain Pihak Berelasi - PT Berkah Digital Distrindo (BDD)</v>
      </c>
      <c r="E2342" s="744" t="s">
        <v>60</v>
      </c>
      <c r="F2342" t="s">
        <v>415</v>
      </c>
      <c r="G2342" t="s">
        <v>425</v>
      </c>
      <c r="I2342" t="s">
        <v>268</v>
      </c>
    </row>
    <row r="2343" spans="2:9">
      <c r="B2343">
        <v>210501157</v>
      </c>
      <c r="C2343" t="str">
        <f t="shared" si="89"/>
        <v>CL - Utang Lain-Lain Pihak Berelasi - PT DMMX Belanja Digital (BDB)</v>
      </c>
      <c r="E2343" s="744" t="s">
        <v>60</v>
      </c>
      <c r="F2343" t="s">
        <v>415</v>
      </c>
      <c r="G2343" t="s">
        <v>425</v>
      </c>
      <c r="I2343" t="s">
        <v>269</v>
      </c>
    </row>
    <row r="2344" spans="2:9">
      <c r="B2344">
        <v>210501158</v>
      </c>
      <c r="C2344" t="str">
        <f t="shared" si="89"/>
        <v>CL - Utang Lain-Lain Pihak Berelasi - PT Roxy Digital Investama (RDI)</v>
      </c>
      <c r="E2344" s="744" t="s">
        <v>60</v>
      </c>
      <c r="F2344" t="s">
        <v>415</v>
      </c>
      <c r="G2344" t="s">
        <v>425</v>
      </c>
      <c r="I2344" t="s">
        <v>270</v>
      </c>
    </row>
    <row r="2345" spans="2:9">
      <c r="B2345">
        <v>210501159</v>
      </c>
      <c r="C2345" t="str">
        <f t="shared" si="89"/>
        <v>CL - Utang Lain-Lain Pihak Berelasi - PT Digisaham Veritas Indonesia (DVI)</v>
      </c>
      <c r="E2345" s="744" t="s">
        <v>60</v>
      </c>
      <c r="F2345" t="s">
        <v>415</v>
      </c>
      <c r="G2345" t="s">
        <v>425</v>
      </c>
      <c r="I2345" t="s">
        <v>271</v>
      </c>
    </row>
    <row r="2346" spans="2:9">
      <c r="B2346">
        <v>210501160</v>
      </c>
      <c r="C2346" t="str">
        <f t="shared" si="89"/>
        <v>CL - Utang Lain-Lain Pihak Berelasi - PT DMMX Smartritel Teknologi (DST)</v>
      </c>
      <c r="E2346" s="744" t="s">
        <v>60</v>
      </c>
      <c r="F2346" t="s">
        <v>415</v>
      </c>
      <c r="G2346" t="s">
        <v>425</v>
      </c>
      <c r="I2346" t="s">
        <v>272</v>
      </c>
    </row>
    <row r="2347" spans="2:9">
      <c r="B2347">
        <v>210501161</v>
      </c>
      <c r="C2347" t="str">
        <f t="shared" si="89"/>
        <v>CL - Utang Lain-Lain Pihak Berelasi - PT Panca Global Kapital (PEGE)</v>
      </c>
      <c r="E2347" s="744" t="s">
        <v>60</v>
      </c>
      <c r="F2347" t="s">
        <v>415</v>
      </c>
      <c r="G2347" t="s">
        <v>425</v>
      </c>
      <c r="I2347" t="s">
        <v>273</v>
      </c>
    </row>
    <row r="2348" spans="2:9">
      <c r="B2348">
        <v>210501162</v>
      </c>
      <c r="C2348" t="str">
        <f t="shared" si="89"/>
        <v>CL - Utang Lain-Lain Pihak Berelasi - PT Panca Global Sekuritas (PGS)</v>
      </c>
      <c r="E2348" s="744" t="s">
        <v>60</v>
      </c>
      <c r="F2348" t="s">
        <v>415</v>
      </c>
      <c r="G2348" t="s">
        <v>425</v>
      </c>
      <c r="I2348" t="s">
        <v>274</v>
      </c>
    </row>
    <row r="2349" spans="2:9">
      <c r="B2349">
        <v>210501163</v>
      </c>
      <c r="C2349" t="str">
        <f t="shared" si="89"/>
        <v>CL - Utang Lain-Lain Pihak Berelasi - PT Akasia Damcorp Waba (ADW)</v>
      </c>
      <c r="E2349" s="744" t="s">
        <v>60</v>
      </c>
      <c r="F2349" t="s">
        <v>415</v>
      </c>
      <c r="G2349" t="s">
        <v>425</v>
      </c>
      <c r="I2349" t="s">
        <v>275</v>
      </c>
    </row>
    <row r="2350" spans="2:9">
      <c r="B2350">
        <v>210501164</v>
      </c>
      <c r="C2350" t="str">
        <f t="shared" si="89"/>
        <v>CL - Utang Lain-Lain Pihak Berelasi - PT Edukasi Atlit Internet Digital (EAID)</v>
      </c>
      <c r="E2350" s="744" t="s">
        <v>60</v>
      </c>
      <c r="F2350" t="s">
        <v>415</v>
      </c>
      <c r="G2350" t="s">
        <v>425</v>
      </c>
      <c r="I2350" t="s">
        <v>276</v>
      </c>
    </row>
    <row r="2351" spans="2:9">
      <c r="B2351">
        <v>210501165</v>
      </c>
      <c r="C2351" t="str">
        <f t="shared" si="89"/>
        <v>CL - Utang Lain-Lain Pihak Berelasi - PT DMMX Hera Sukses (DHS)</v>
      </c>
      <c r="E2351" s="744" t="s">
        <v>60</v>
      </c>
      <c r="F2351" t="s">
        <v>415</v>
      </c>
      <c r="G2351" t="s">
        <v>425</v>
      </c>
      <c r="I2351" t="s">
        <v>277</v>
      </c>
    </row>
    <row r="2352" spans="2:9">
      <c r="B2352">
        <v>210501166</v>
      </c>
      <c r="C2352" t="str">
        <f t="shared" si="89"/>
        <v>CL - Utang Lain-Lain Pihak Berelasi - PT Rans Prestisius Indonesia (RPI)</v>
      </c>
      <c r="E2352" s="744" t="s">
        <v>60</v>
      </c>
      <c r="F2352" t="s">
        <v>415</v>
      </c>
      <c r="G2352" t="s">
        <v>425</v>
      </c>
      <c r="I2352" t="s">
        <v>278</v>
      </c>
    </row>
    <row r="2353" spans="2:9">
      <c r="B2353">
        <v>210501167</v>
      </c>
      <c r="C2353" t="str">
        <f t="shared" si="89"/>
        <v>CL - Utang Lain-Lain Pihak Berelasi - PT DMMX Gamindo Global</v>
      </c>
      <c r="E2353" s="744" t="s">
        <v>60</v>
      </c>
      <c r="F2353" t="s">
        <v>415</v>
      </c>
      <c r="G2353" t="s">
        <v>425</v>
      </c>
      <c r="I2353" t="s">
        <v>279</v>
      </c>
    </row>
    <row r="2354" spans="2:9">
      <c r="B2354">
        <v>210501168</v>
      </c>
      <c r="C2354" t="str">
        <f t="shared" si="89"/>
        <v>CL - Utang Lain-Lain Pihak Berelasi - PT Digital Anugerah Medisindo (DAM)</v>
      </c>
      <c r="E2354" s="744" t="s">
        <v>60</v>
      </c>
      <c r="F2354" t="s">
        <v>415</v>
      </c>
      <c r="G2354" t="s">
        <v>425</v>
      </c>
      <c r="I2354" t="s">
        <v>280</v>
      </c>
    </row>
    <row r="2355" spans="2:9">
      <c r="B2355">
        <v>210501169</v>
      </c>
      <c r="C2355" t="str">
        <f t="shared" si="89"/>
        <v>CL - Utang Lain-Lain Pihak Berelasi - PT Zirius Soteria Investama (ZSI)</v>
      </c>
      <c r="E2355" s="744" t="s">
        <v>60</v>
      </c>
      <c r="F2355" t="s">
        <v>415</v>
      </c>
      <c r="G2355" t="s">
        <v>425</v>
      </c>
      <c r="I2355" t="s">
        <v>281</v>
      </c>
    </row>
    <row r="2356" spans="2:9">
      <c r="B2356">
        <v>210501170</v>
      </c>
      <c r="C2356" t="str">
        <f t="shared" si="89"/>
        <v>CL - Utang Lain-Lain Pihak Berelasi - PT CKL Indonesia Raya (CKL1)</v>
      </c>
      <c r="E2356" s="744" t="s">
        <v>60</v>
      </c>
      <c r="F2356" t="s">
        <v>415</v>
      </c>
      <c r="G2356" t="s">
        <v>425</v>
      </c>
      <c r="I2356" t="s">
        <v>282</v>
      </c>
    </row>
    <row r="2357" spans="2:9">
      <c r="B2357">
        <v>210501171</v>
      </c>
      <c r="C2357" t="str">
        <f t="shared" si="89"/>
        <v>CL - Utang Lain-Lain Pihak Berelasi - PT Cipta Krida Lestari (CKL2)</v>
      </c>
      <c r="E2357" s="744" t="s">
        <v>60</v>
      </c>
      <c r="F2357" t="s">
        <v>415</v>
      </c>
      <c r="G2357" t="s">
        <v>425</v>
      </c>
      <c r="I2357" t="s">
        <v>283</v>
      </c>
    </row>
    <row r="2358" spans="2:9">
      <c r="B2358">
        <v>210501172</v>
      </c>
      <c r="C2358" t="str">
        <f t="shared" si="89"/>
        <v>CL - Utang Lain-Lain Pihak Berelasi - PT Abyakta Data Sentosa (ADS)</v>
      </c>
      <c r="E2358" s="744" t="s">
        <v>60</v>
      </c>
      <c r="F2358" t="s">
        <v>415</v>
      </c>
      <c r="G2358" t="s">
        <v>425</v>
      </c>
      <c r="I2358" t="s">
        <v>284</v>
      </c>
    </row>
    <row r="2359" spans="2:9">
      <c r="B2359">
        <v>210501173</v>
      </c>
      <c r="C2359" t="str">
        <f t="shared" si="89"/>
        <v>CL - Utang Lain-Lain Pihak Berelasi - PT Niji Sicepat Gamindo (NSG)</v>
      </c>
      <c r="E2359" s="744" t="s">
        <v>60</v>
      </c>
      <c r="F2359" t="s">
        <v>415</v>
      </c>
      <c r="G2359" t="s">
        <v>425</v>
      </c>
      <c r="I2359" t="s">
        <v>285</v>
      </c>
    </row>
    <row r="2360" spans="2:9">
      <c r="B2360">
        <v>210501174</v>
      </c>
      <c r="C2360" t="str">
        <f t="shared" si="89"/>
        <v>CL - Utang Lain-Lain Pihak Berelasi - PT Mulia Semesta Perkasa (MSP)</v>
      </c>
      <c r="E2360" s="744" t="s">
        <v>60</v>
      </c>
      <c r="F2360" t="s">
        <v>415</v>
      </c>
      <c r="G2360" t="s">
        <v>425</v>
      </c>
      <c r="I2360" t="s">
        <v>286</v>
      </c>
    </row>
    <row r="2361" spans="2:9">
      <c r="B2361">
        <v>210501175</v>
      </c>
      <c r="C2361" t="str">
        <f t="shared" si="89"/>
        <v>CL - Utang Lain-Lain Pihak Berelasi - PT Kredit Skor Indonesia (KSI)</v>
      </c>
      <c r="E2361" s="744" t="s">
        <v>60</v>
      </c>
      <c r="F2361" t="s">
        <v>415</v>
      </c>
      <c r="G2361" t="s">
        <v>425</v>
      </c>
      <c r="I2361" t="s">
        <v>287</v>
      </c>
    </row>
    <row r="2362" spans="2:9">
      <c r="B2362">
        <v>210501176</v>
      </c>
      <c r="C2362" t="str">
        <f t="shared" si="89"/>
        <v>CL - Utang Lain-Lain Pihak Berelasi - PT Caltech Digital Indonesia (CDI)</v>
      </c>
      <c r="E2362" s="744" t="s">
        <v>60</v>
      </c>
      <c r="F2362" t="s">
        <v>415</v>
      </c>
      <c r="G2362" t="s">
        <v>425</v>
      </c>
      <c r="I2362" t="s">
        <v>288</v>
      </c>
    </row>
    <row r="2363" spans="2:9">
      <c r="B2363">
        <v>210501177</v>
      </c>
      <c r="C2363" t="str">
        <f t="shared" si="89"/>
        <v>CL - Utang Lain-Lain Pihak Berelasi - PT Tfas Energi Indonesia (TEI)</v>
      </c>
      <c r="E2363" s="744" t="s">
        <v>60</v>
      </c>
      <c r="F2363" t="s">
        <v>415</v>
      </c>
      <c r="G2363" t="s">
        <v>425</v>
      </c>
      <c r="I2363" t="s">
        <v>289</v>
      </c>
    </row>
    <row r="2364" spans="2:9">
      <c r="B2364">
        <v>210501178</v>
      </c>
      <c r="C2364" t="str">
        <f t="shared" si="89"/>
        <v>CL - Utang Lain-Lain Pihak Berelasi - PT Sicepat Inti Sofizo (SIF)</v>
      </c>
      <c r="E2364" s="744" t="s">
        <v>60</v>
      </c>
      <c r="F2364" t="s">
        <v>415</v>
      </c>
      <c r="G2364" t="s">
        <v>425</v>
      </c>
      <c r="I2364" t="s">
        <v>290</v>
      </c>
    </row>
    <row r="2365" spans="2:9">
      <c r="B2365">
        <v>210501179</v>
      </c>
      <c r="C2365" t="str">
        <f t="shared" si="89"/>
        <v>CL - Utang Lain-Lain Pihak Berelasi - PT DMMX Dektos Inti (DDI)</v>
      </c>
      <c r="E2365" s="744" t="s">
        <v>60</v>
      </c>
      <c r="F2365" t="s">
        <v>415</v>
      </c>
      <c r="G2365" t="s">
        <v>425</v>
      </c>
      <c r="I2365" t="s">
        <v>291</v>
      </c>
    </row>
    <row r="2366" spans="2:9">
      <c r="B2366">
        <v>210501180</v>
      </c>
      <c r="C2366" t="str">
        <f t="shared" si="89"/>
        <v>CL - Utang Lain-Lain Pihak Berelasi - PT Nugen Farma Medika (NFM)</v>
      </c>
      <c r="E2366" s="744" t="s">
        <v>60</v>
      </c>
      <c r="F2366" t="s">
        <v>415</v>
      </c>
      <c r="G2366" t="s">
        <v>425</v>
      </c>
      <c r="I2366" t="s">
        <v>292</v>
      </c>
    </row>
    <row r="2367" spans="2:9">
      <c r="B2367">
        <v>210501181</v>
      </c>
      <c r="C2367" t="str">
        <f t="shared" si="89"/>
        <v>CL - Utang Lain-Lain Pihak Berelasi - PT Sicepat Aset Digital (SAD)</v>
      </c>
      <c r="E2367" s="744" t="s">
        <v>60</v>
      </c>
      <c r="F2367" t="s">
        <v>415</v>
      </c>
      <c r="G2367" t="s">
        <v>425</v>
      </c>
      <c r="I2367" t="s">
        <v>293</v>
      </c>
    </row>
    <row r="2368" spans="2:9">
      <c r="B2368">
        <v>210501182</v>
      </c>
      <c r="C2368" t="str">
        <f t="shared" si="89"/>
        <v>CL - Utang Lain-Lain Pihak Berelasi - PT Royal Investama Sejahtera (RIS)</v>
      </c>
      <c r="E2368" s="744" t="s">
        <v>60</v>
      </c>
      <c r="F2368" t="s">
        <v>415</v>
      </c>
      <c r="G2368" t="s">
        <v>425</v>
      </c>
      <c r="I2368" t="s">
        <v>294</v>
      </c>
    </row>
    <row r="2369" spans="2:9">
      <c r="B2369">
        <v>210501183</v>
      </c>
      <c r="C2369" t="str">
        <f t="shared" si="89"/>
        <v>CL - Utang Lain-Lain Pihak Berelasi - PT Yudha Harapan Mulia (YHM)</v>
      </c>
      <c r="E2369" s="744" t="s">
        <v>60</v>
      </c>
      <c r="F2369" t="s">
        <v>415</v>
      </c>
      <c r="G2369" t="s">
        <v>425</v>
      </c>
      <c r="I2369" t="s">
        <v>295</v>
      </c>
    </row>
    <row r="2370" spans="2:9">
      <c r="B2370">
        <v>210501184</v>
      </c>
      <c r="C2370" t="str">
        <f t="shared" si="89"/>
        <v>CL - Utang Lain-Lain Pihak Berelasi - PT DMMX Distribusi Pentabuana (DDP)</v>
      </c>
      <c r="E2370" s="744" t="s">
        <v>60</v>
      </c>
      <c r="F2370" t="s">
        <v>415</v>
      </c>
      <c r="G2370" t="s">
        <v>425</v>
      </c>
      <c r="I2370" t="s">
        <v>296</v>
      </c>
    </row>
    <row r="2371" spans="2:9">
      <c r="B2371">
        <v>210501185</v>
      </c>
      <c r="C2371" t="str">
        <f t="shared" si="89"/>
        <v>CL - Utang Lain-Lain Pihak Berelasi - PT Dezer Ruang Bicara (DRB)</v>
      </c>
      <c r="E2371" s="744" t="s">
        <v>60</v>
      </c>
      <c r="F2371" t="s">
        <v>415</v>
      </c>
      <c r="G2371" t="s">
        <v>425</v>
      </c>
      <c r="I2371" t="s">
        <v>297</v>
      </c>
    </row>
    <row r="2372" spans="2:9">
      <c r="B2372">
        <v>210501186</v>
      </c>
      <c r="C2372" t="str">
        <f t="shared" si="89"/>
        <v>CL - Utang Lain-Lain Pihak Berelasi - PT Dektos Digital Corbuzier (DDC)</v>
      </c>
      <c r="E2372" s="744" t="s">
        <v>60</v>
      </c>
      <c r="F2372" t="s">
        <v>415</v>
      </c>
      <c r="G2372" t="s">
        <v>425</v>
      </c>
      <c r="I2372" t="s">
        <v>298</v>
      </c>
    </row>
    <row r="2373" spans="2:9">
      <c r="B2373">
        <v>210501187</v>
      </c>
      <c r="C2373" t="str">
        <f t="shared" si="89"/>
        <v>CL - Utang Lain-Lain Pihak Berelasi - PT BLDX Komik Nusantara (BKN)</v>
      </c>
      <c r="E2373" s="744" t="s">
        <v>60</v>
      </c>
      <c r="F2373" t="s">
        <v>415</v>
      </c>
      <c r="G2373" t="s">
        <v>425</v>
      </c>
      <c r="I2373" t="s">
        <v>299</v>
      </c>
    </row>
    <row r="2374" spans="2:9">
      <c r="B2374">
        <v>210501188</v>
      </c>
      <c r="C2374" t="str">
        <f t="shared" si="89"/>
        <v>CL - Utang Lain-Lain Pihak Berelasi - PT Damcorp Digital Media (DDM)</v>
      </c>
      <c r="E2374" s="744" t="s">
        <v>60</v>
      </c>
      <c r="F2374" t="s">
        <v>415</v>
      </c>
      <c r="G2374" t="s">
        <v>425</v>
      </c>
      <c r="I2374" t="s">
        <v>300</v>
      </c>
    </row>
    <row r="2375" spans="2:9">
      <c r="B2375">
        <v>210501189</v>
      </c>
      <c r="C2375" t="str">
        <f t="shared" si="89"/>
        <v>CL - Utang Lain-Lain Pihak Berelasi - PT NFT Digital Indonesia (NDI)</v>
      </c>
      <c r="E2375" s="744" t="s">
        <v>60</v>
      </c>
      <c r="F2375" t="s">
        <v>415</v>
      </c>
      <c r="G2375" t="s">
        <v>425</v>
      </c>
      <c r="I2375" t="s">
        <v>301</v>
      </c>
    </row>
    <row r="2376" spans="2:9">
      <c r="B2376">
        <v>210501190</v>
      </c>
      <c r="C2376" t="str">
        <f t="shared" si="89"/>
        <v>CL - Utang Lain-Lain Pihak Berelasi - PT Meta Verse Indonesia (MVI)</v>
      </c>
      <c r="E2376" s="744" t="s">
        <v>60</v>
      </c>
      <c r="F2376" t="s">
        <v>415</v>
      </c>
      <c r="G2376" t="s">
        <v>425</v>
      </c>
      <c r="I2376" t="s">
        <v>302</v>
      </c>
    </row>
    <row r="2377" spans="2:9">
      <c r="B2377">
        <v>210501191</v>
      </c>
      <c r="C2377" t="str">
        <f t="shared" si="89"/>
        <v>CL - Utang Lain-Lain Pihak Berelasi - PT META PRAVIA DIGITAL (MPD)</v>
      </c>
      <c r="E2377" s="744" t="s">
        <v>60</v>
      </c>
      <c r="F2377" t="s">
        <v>415</v>
      </c>
      <c r="G2377" t="s">
        <v>425</v>
      </c>
      <c r="I2377" t="s">
        <v>303</v>
      </c>
    </row>
    <row r="2378" spans="2:9">
      <c r="B2378">
        <v>210501192</v>
      </c>
      <c r="C2378" t="str">
        <f t="shared" si="89"/>
        <v>CL - Utang Lain-Lain Pihak Berelasi - PT DMMX Sentral Imaji</v>
      </c>
      <c r="E2378" s="744" t="s">
        <v>60</v>
      </c>
      <c r="F2378" t="s">
        <v>415</v>
      </c>
      <c r="G2378" t="s">
        <v>425</v>
      </c>
      <c r="I2378" t="s">
        <v>304</v>
      </c>
    </row>
    <row r="2379" spans="2:9">
      <c r="B2379">
        <v>210501193</v>
      </c>
      <c r="C2379" t="str">
        <f t="shared" ref="C2379:C2385" si="90">CONCATENATE(F2379,E2379,G2379,E2379,I2379)</f>
        <v>CL - Utang Lain-Lain Pihak Berelasi - PT Cinta Sang Juara</v>
      </c>
      <c r="E2379" s="744" t="s">
        <v>60</v>
      </c>
      <c r="F2379" t="s">
        <v>415</v>
      </c>
      <c r="G2379" t="s">
        <v>425</v>
      </c>
      <c r="I2379" t="s">
        <v>305</v>
      </c>
    </row>
    <row r="2380" spans="2:9">
      <c r="B2380">
        <v>210501194</v>
      </c>
      <c r="C2380" t="str">
        <f t="shared" si="90"/>
        <v>CL - Utang Lain-Lain Pihak Berelasi - PT Kosmos Karisma Karunia (KKK)</v>
      </c>
      <c r="E2380" s="744" t="s">
        <v>60</v>
      </c>
      <c r="F2380" t="s">
        <v>415</v>
      </c>
      <c r="G2380" t="s">
        <v>425</v>
      </c>
      <c r="I2380" t="s">
        <v>306</v>
      </c>
    </row>
    <row r="2381" spans="2:9">
      <c r="B2381">
        <v>210501195</v>
      </c>
      <c r="C2381" t="str">
        <f t="shared" si="90"/>
        <v>CL - Utang Lain-Lain Pihak Berelasi - PT Sinergi Digital Teknologi (Lenna)</v>
      </c>
      <c r="E2381" s="744" t="s">
        <v>60</v>
      </c>
      <c r="F2381" t="s">
        <v>415</v>
      </c>
      <c r="G2381" t="s">
        <v>425</v>
      </c>
      <c r="I2381" t="s">
        <v>307</v>
      </c>
    </row>
    <row r="2382" spans="2:9">
      <c r="B2382">
        <v>210501196</v>
      </c>
      <c r="C2382" t="str">
        <f t="shared" si="90"/>
        <v>CL - Utang Lain-Lain Pihak Berelasi - PT Kairos Ekspres Internasional (KEI)</v>
      </c>
      <c r="E2382" s="744" t="s">
        <v>60</v>
      </c>
      <c r="F2382" t="s">
        <v>415</v>
      </c>
      <c r="G2382" t="s">
        <v>425</v>
      </c>
      <c r="I2382" t="s">
        <v>308</v>
      </c>
    </row>
    <row r="2383" spans="2:9">
      <c r="B2383">
        <v>210501197</v>
      </c>
      <c r="C2383" t="str">
        <f t="shared" si="90"/>
        <v>CL - Utang Lain-Lain Pihak Berelasi - PT Dua Empat Print (DEP)</v>
      </c>
      <c r="E2383" s="744" t="s">
        <v>60</v>
      </c>
      <c r="F2383" t="s">
        <v>415</v>
      </c>
      <c r="G2383" t="s">
        <v>425</v>
      </c>
      <c r="I2383" t="s">
        <v>309</v>
      </c>
    </row>
    <row r="2384" spans="2:9">
      <c r="B2384">
        <v>210501198</v>
      </c>
      <c r="C2384" t="str">
        <f t="shared" si="90"/>
        <v>CL - Utang Lain-Lain Pihak Berelasi - PT V2 Indonesia (V2)</v>
      </c>
      <c r="E2384" s="744" t="s">
        <v>60</v>
      </c>
      <c r="F2384" t="s">
        <v>415</v>
      </c>
      <c r="G2384" t="s">
        <v>425</v>
      </c>
      <c r="I2384" t="s">
        <v>310</v>
      </c>
    </row>
    <row r="2385" spans="2:9">
      <c r="B2385">
        <v>210501199</v>
      </c>
      <c r="C2385" t="str">
        <f t="shared" si="90"/>
        <v>CL - Utang Lain-Lain Pihak Berelasi - PT Makarios Bensu Kopi (MBK)</v>
      </c>
      <c r="E2385" s="744" t="s">
        <v>60</v>
      </c>
      <c r="F2385" t="s">
        <v>415</v>
      </c>
      <c r="G2385" t="s">
        <v>425</v>
      </c>
      <c r="I2385" t="s">
        <v>311</v>
      </c>
    </row>
    <row r="2386" spans="2:9">
      <c r="B2386">
        <v>210501200</v>
      </c>
      <c r="C2386" t="str">
        <f t="shared" ref="C2386:C2391" si="91">CONCATENATE(F2386,E2386,G2386,E2386,I2386)</f>
        <v>CL - Utang Lain-Lain Pihak Berelasi - PT Mahaka Media Tbk (ABBA)</v>
      </c>
      <c r="E2386" s="744" t="s">
        <v>60</v>
      </c>
      <c r="F2386" t="s">
        <v>415</v>
      </c>
      <c r="G2386" t="s">
        <v>425</v>
      </c>
      <c r="I2386" t="s">
        <v>312</v>
      </c>
    </row>
    <row r="2387" spans="2:9">
      <c r="B2387">
        <v>210501201</v>
      </c>
      <c r="C2387" t="str">
        <f t="shared" si="91"/>
        <v>CL - Utang Lain-Lain Pihak Berelasi - PT Sinergi Teknologi Mandiri (STM)</v>
      </c>
      <c r="E2387" s="744" t="s">
        <v>60</v>
      </c>
      <c r="F2387" t="s">
        <v>415</v>
      </c>
      <c r="G2387" t="s">
        <v>425</v>
      </c>
      <c r="I2387" t="s">
        <v>313</v>
      </c>
    </row>
    <row r="2388" spans="2:9">
      <c r="B2388">
        <v>210501202</v>
      </c>
      <c r="C2388" t="str">
        <f t="shared" si="91"/>
        <v>CL - Utang Lain-Lain Pihak Berelasi - PT Jaya Distribusi Ritel (JDR)</v>
      </c>
      <c r="E2388" s="744" t="s">
        <v>60</v>
      </c>
      <c r="F2388" t="s">
        <v>415</v>
      </c>
      <c r="G2388" t="s">
        <v>425</v>
      </c>
      <c r="I2388" t="s">
        <v>314</v>
      </c>
    </row>
    <row r="2389" spans="2:9">
      <c r="B2389">
        <v>210501203</v>
      </c>
      <c r="C2389" t="str">
        <f t="shared" si="91"/>
        <v>CL - Utang Lain-Lain Pihak Berelasi - Martin Suharlie</v>
      </c>
      <c r="E2389" s="744" t="s">
        <v>60</v>
      </c>
      <c r="F2389" t="s">
        <v>415</v>
      </c>
      <c r="G2389" t="s">
        <v>425</v>
      </c>
      <c r="I2389" t="s">
        <v>315</v>
      </c>
    </row>
    <row r="2390" spans="2:9">
      <c r="B2390">
        <v>210501204</v>
      </c>
      <c r="C2390" t="str">
        <f t="shared" si="91"/>
        <v>CL - Utang Lain-Lain Pihak Berelasi - Suryandy Jahja</v>
      </c>
      <c r="E2390" s="744" t="s">
        <v>60</v>
      </c>
      <c r="F2390" t="s">
        <v>415</v>
      </c>
      <c r="G2390" t="s">
        <v>425</v>
      </c>
      <c r="I2390" t="s">
        <v>316</v>
      </c>
    </row>
    <row r="2391" spans="2:9">
      <c r="B2391">
        <v>210501205</v>
      </c>
      <c r="C2391" t="str">
        <f t="shared" si="91"/>
        <v>CL - Utang Lain-Lain Pihak Berelasi - Berelasi lainnya</v>
      </c>
      <c r="E2391" s="744" t="s">
        <v>60</v>
      </c>
      <c r="F2391" t="s">
        <v>415</v>
      </c>
      <c r="G2391" t="s">
        <v>425</v>
      </c>
      <c r="I2391" t="s">
        <v>317</v>
      </c>
    </row>
    <row r="2392" spans="5:5">
      <c r="E2392" s="744" t="s">
        <v>60</v>
      </c>
    </row>
    <row r="2393" spans="2:10">
      <c r="B2393">
        <v>210601001</v>
      </c>
      <c r="C2393" t="str">
        <f t="shared" ref="C2393:C2395" si="92">CONCATENATE(F2393,E2393,G2393,E2393,I2393,E2393,J2393)</f>
        <v>CL - Beban Masih Harus Dibayar - Gaji - Ho</v>
      </c>
      <c r="E2393" s="744" t="s">
        <v>60</v>
      </c>
      <c r="F2393" t="s">
        <v>415</v>
      </c>
      <c r="G2393" t="s">
        <v>426</v>
      </c>
      <c r="I2393" t="s">
        <v>427</v>
      </c>
      <c r="J2393" t="s">
        <v>428</v>
      </c>
    </row>
    <row r="2394" spans="2:10">
      <c r="B2394">
        <v>210601002</v>
      </c>
      <c r="C2394" t="str">
        <f t="shared" si="92"/>
        <v>CL - Beban Masih Harus Dibayar - Gaji - Cabang</v>
      </c>
      <c r="E2394" s="744" t="s">
        <v>60</v>
      </c>
      <c r="F2394" t="s">
        <v>415</v>
      </c>
      <c r="G2394" t="s">
        <v>426</v>
      </c>
      <c r="I2394" t="s">
        <v>427</v>
      </c>
      <c r="J2394" t="s">
        <v>429</v>
      </c>
    </row>
    <row r="2395" spans="2:10">
      <c r="B2395">
        <v>210601003</v>
      </c>
      <c r="C2395" t="str">
        <f t="shared" si="92"/>
        <v>CL - Beban Masih Harus Dibayar - Gaji - Lainnya</v>
      </c>
      <c r="E2395" s="744" t="s">
        <v>60</v>
      </c>
      <c r="F2395" t="s">
        <v>415</v>
      </c>
      <c r="G2395" t="s">
        <v>426</v>
      </c>
      <c r="I2395" t="s">
        <v>427</v>
      </c>
      <c r="J2395" t="s">
        <v>411</v>
      </c>
    </row>
    <row r="2396" spans="5:5">
      <c r="E2396" s="744" t="s">
        <v>60</v>
      </c>
    </row>
    <row r="2397" spans="2:10">
      <c r="B2397">
        <v>210602001</v>
      </c>
      <c r="C2397" t="str">
        <f t="shared" ref="C2397:C2403" si="93">CONCATENATE(F2397,E2397,G2397,E2397,I2397,E2397,J2397)</f>
        <v>CL - Beban Masih Harus Dibayar - Jasa Profesional - Audit</v>
      </c>
      <c r="E2397" s="744" t="s">
        <v>60</v>
      </c>
      <c r="F2397" t="s">
        <v>415</v>
      </c>
      <c r="G2397" t="s">
        <v>426</v>
      </c>
      <c r="I2397" t="s">
        <v>430</v>
      </c>
      <c r="J2397" t="s">
        <v>431</v>
      </c>
    </row>
    <row r="2398" spans="2:10">
      <c r="B2398">
        <v>210602002</v>
      </c>
      <c r="C2398" t="str">
        <f t="shared" si="93"/>
        <v>CL - Beban Masih Harus Dibayar - Jasa Profesional - Aktuaris</v>
      </c>
      <c r="E2398" s="744" t="s">
        <v>60</v>
      </c>
      <c r="F2398" t="s">
        <v>415</v>
      </c>
      <c r="G2398" t="s">
        <v>426</v>
      </c>
      <c r="I2398" t="s">
        <v>430</v>
      </c>
      <c r="J2398" t="s">
        <v>432</v>
      </c>
    </row>
    <row r="2399" spans="2:10">
      <c r="B2399">
        <v>210602003</v>
      </c>
      <c r="C2399" t="str">
        <f t="shared" si="93"/>
        <v>CL - Beban Masih Harus Dibayar - Jasa Profesional - Konsultan Hukum</v>
      </c>
      <c r="E2399" s="744" t="s">
        <v>60</v>
      </c>
      <c r="F2399" t="s">
        <v>415</v>
      </c>
      <c r="G2399" t="s">
        <v>426</v>
      </c>
      <c r="I2399" t="s">
        <v>430</v>
      </c>
      <c r="J2399" t="s">
        <v>433</v>
      </c>
    </row>
    <row r="2400" spans="2:10">
      <c r="B2400">
        <v>210602004</v>
      </c>
      <c r="C2400" t="str">
        <f t="shared" si="93"/>
        <v>CL - Beban Masih Harus Dibayar - Jasa Profesional - Kjpp</v>
      </c>
      <c r="E2400" s="744" t="s">
        <v>60</v>
      </c>
      <c r="F2400" t="s">
        <v>415</v>
      </c>
      <c r="G2400" t="s">
        <v>426</v>
      </c>
      <c r="I2400" t="s">
        <v>430</v>
      </c>
      <c r="J2400" t="s">
        <v>434</v>
      </c>
    </row>
    <row r="2401" spans="2:10">
      <c r="B2401">
        <v>210602005</v>
      </c>
      <c r="C2401" t="str">
        <f t="shared" si="93"/>
        <v>CL - Beban Masih Harus Dibayar - Jasa Profesional - Notaris</v>
      </c>
      <c r="E2401" s="744" t="s">
        <v>60</v>
      </c>
      <c r="F2401" t="s">
        <v>415</v>
      </c>
      <c r="G2401" t="s">
        <v>426</v>
      </c>
      <c r="I2401" t="s">
        <v>430</v>
      </c>
      <c r="J2401" t="s">
        <v>435</v>
      </c>
    </row>
    <row r="2402" spans="2:10">
      <c r="B2402">
        <v>210602006</v>
      </c>
      <c r="C2402" t="str">
        <f t="shared" si="93"/>
        <v>CL - Beban Masih Harus Dibayar - Jasa Profesional - Underwriter</v>
      </c>
      <c r="E2402" s="744" t="s">
        <v>60</v>
      </c>
      <c r="F2402" t="s">
        <v>415</v>
      </c>
      <c r="G2402" t="s">
        <v>426</v>
      </c>
      <c r="I2402" t="s">
        <v>430</v>
      </c>
      <c r="J2402" t="s">
        <v>436</v>
      </c>
    </row>
    <row r="2403" spans="2:10">
      <c r="B2403">
        <v>210602007</v>
      </c>
      <c r="C2403" t="str">
        <f t="shared" si="93"/>
        <v>CL - Beban Masih Harus Dibayar - Jasa Profesional - Lain-Lain</v>
      </c>
      <c r="E2403" s="744" t="s">
        <v>60</v>
      </c>
      <c r="F2403" t="s">
        <v>415</v>
      </c>
      <c r="G2403" t="s">
        <v>426</v>
      </c>
      <c r="I2403" t="s">
        <v>430</v>
      </c>
      <c r="J2403" t="s">
        <v>351</v>
      </c>
    </row>
    <row r="2404" spans="5:5">
      <c r="E2404" s="744" t="s">
        <v>60</v>
      </c>
    </row>
    <row r="2405" spans="2:10">
      <c r="B2405">
        <v>210603001</v>
      </c>
      <c r="C2405" t="str">
        <f t="shared" ref="C2405:C2406" si="94">CONCATENATE(F2405,E2405,G2405,E2405,I2405,E2405,J2405)</f>
        <v>CL - Beban Masih Harus Dibayar - Sewa - Kendaraan</v>
      </c>
      <c r="E2405" s="744" t="s">
        <v>60</v>
      </c>
      <c r="F2405" t="s">
        <v>415</v>
      </c>
      <c r="G2405" t="s">
        <v>426</v>
      </c>
      <c r="I2405" t="s">
        <v>343</v>
      </c>
      <c r="J2405" t="s">
        <v>345</v>
      </c>
    </row>
    <row r="2406" spans="2:10">
      <c r="B2406">
        <v>210603002</v>
      </c>
      <c r="C2406" t="str">
        <f t="shared" si="94"/>
        <v>CL - Beban Masih Harus Dibayar - Sewa - Bangunan</v>
      </c>
      <c r="E2406" s="744" t="s">
        <v>60</v>
      </c>
      <c r="F2406" t="s">
        <v>415</v>
      </c>
      <c r="G2406" t="s">
        <v>426</v>
      </c>
      <c r="I2406" t="s">
        <v>343</v>
      </c>
      <c r="J2406" t="s">
        <v>380</v>
      </c>
    </row>
    <row r="2407" spans="5:5">
      <c r="E2407" s="744" t="s">
        <v>60</v>
      </c>
    </row>
    <row r="2408" spans="2:10">
      <c r="B2408">
        <v>210604001</v>
      </c>
      <c r="C2408" t="str">
        <f t="shared" ref="C2408:C2410" si="95">CONCATENATE(F2408,E2408,G2408,E2408,I2408,E2408,J2408)</f>
        <v>CL - Beban Masih Harus Dibayar - Lain-Lain - Biaya Telp,Listrik &amp; Air Yg Msh Hrs Dibayar</v>
      </c>
      <c r="E2408" s="744" t="s">
        <v>60</v>
      </c>
      <c r="F2408" t="s">
        <v>415</v>
      </c>
      <c r="G2408" t="s">
        <v>426</v>
      </c>
      <c r="I2408" t="s">
        <v>351</v>
      </c>
      <c r="J2408" t="s">
        <v>437</v>
      </c>
    </row>
    <row r="2409" spans="2:10">
      <c r="B2409">
        <v>210604002</v>
      </c>
      <c r="C2409" t="str">
        <f t="shared" si="95"/>
        <v>CL - Beban Masih Harus Dibayar - Lain-Lain - Biaya Vendor</v>
      </c>
      <c r="E2409" s="744" t="s">
        <v>60</v>
      </c>
      <c r="F2409" t="s">
        <v>415</v>
      </c>
      <c r="G2409" t="s">
        <v>426</v>
      </c>
      <c r="I2409" t="s">
        <v>351</v>
      </c>
      <c r="J2409" t="s">
        <v>438</v>
      </c>
    </row>
    <row r="2410" spans="2:10">
      <c r="B2410">
        <v>210604003</v>
      </c>
      <c r="C2410" t="str">
        <f t="shared" si="95"/>
        <v>CL - Beban Masih Harus Dibayar - Lain-Lain - Others</v>
      </c>
      <c r="E2410" s="744" t="s">
        <v>60</v>
      </c>
      <c r="F2410" t="s">
        <v>415</v>
      </c>
      <c r="G2410" t="s">
        <v>426</v>
      </c>
      <c r="I2410" t="s">
        <v>351</v>
      </c>
      <c r="J2410" t="s">
        <v>439</v>
      </c>
    </row>
    <row r="2411" spans="5:5">
      <c r="E2411" s="744" t="s">
        <v>60</v>
      </c>
    </row>
    <row r="2412" spans="2:9">
      <c r="B2412">
        <v>210701001</v>
      </c>
      <c r="C2412" t="str">
        <f t="shared" ref="C2412:C2413" si="96">CONCATENATE(F2412,E2412,G2412,E2412,I2412)</f>
        <v>CL - Utang Dividen - Pihak 1</v>
      </c>
      <c r="E2412" s="744" t="s">
        <v>60</v>
      </c>
      <c r="F2412" t="s">
        <v>415</v>
      </c>
      <c r="G2412" t="s">
        <v>440</v>
      </c>
      <c r="I2412" t="s">
        <v>441</v>
      </c>
    </row>
    <row r="2413" spans="2:9">
      <c r="B2413">
        <v>210701002</v>
      </c>
      <c r="C2413" t="str">
        <f t="shared" si="96"/>
        <v>CL - Utang Dividen - Pihak 2</v>
      </c>
      <c r="E2413" s="744" t="s">
        <v>60</v>
      </c>
      <c r="F2413" t="s">
        <v>415</v>
      </c>
      <c r="G2413" t="s">
        <v>440</v>
      </c>
      <c r="I2413" t="s">
        <v>442</v>
      </c>
    </row>
    <row r="2414" spans="5:5">
      <c r="E2414" s="744" t="s">
        <v>60</v>
      </c>
    </row>
    <row r="2415" spans="2:9">
      <c r="B2415">
        <v>210801001</v>
      </c>
      <c r="C2415" t="str">
        <f t="shared" ref="C2415:C2423" si="97">CONCATENATE(F2415,E2415,G2415,E2415,I2415)</f>
        <v>CL - Utang Pajak - Ppn Keluaran</v>
      </c>
      <c r="E2415" s="744" t="s">
        <v>60</v>
      </c>
      <c r="F2415" t="s">
        <v>415</v>
      </c>
      <c r="G2415" t="s">
        <v>443</v>
      </c>
      <c r="I2415" t="s">
        <v>444</v>
      </c>
    </row>
    <row r="2416" spans="2:9">
      <c r="B2416">
        <v>210801002</v>
      </c>
      <c r="C2416" t="str">
        <f t="shared" si="97"/>
        <v>CL - Utang Pajak - Pph 21</v>
      </c>
      <c r="E2416" s="744" t="s">
        <v>60</v>
      </c>
      <c r="F2416" t="s">
        <v>415</v>
      </c>
      <c r="G2416" t="s">
        <v>443</v>
      </c>
      <c r="I2416" t="s">
        <v>335</v>
      </c>
    </row>
    <row r="2417" spans="2:9">
      <c r="B2417">
        <v>210801003</v>
      </c>
      <c r="C2417" t="str">
        <f t="shared" si="97"/>
        <v>CL - Utang Pajak - Pph 23</v>
      </c>
      <c r="E2417" s="744" t="s">
        <v>60</v>
      </c>
      <c r="F2417" t="s">
        <v>415</v>
      </c>
      <c r="G2417" t="s">
        <v>443</v>
      </c>
      <c r="I2417" t="s">
        <v>337</v>
      </c>
    </row>
    <row r="2418" spans="2:9">
      <c r="B2418">
        <v>210801004</v>
      </c>
      <c r="C2418" t="str">
        <f t="shared" si="97"/>
        <v>CL - Utang Pajak - Pph 25</v>
      </c>
      <c r="E2418" s="744" t="s">
        <v>60</v>
      </c>
      <c r="F2418" t="s">
        <v>415</v>
      </c>
      <c r="G2418" t="s">
        <v>443</v>
      </c>
      <c r="I2418" t="s">
        <v>338</v>
      </c>
    </row>
    <row r="2419" spans="2:9">
      <c r="B2419">
        <v>210801005</v>
      </c>
      <c r="C2419" t="str">
        <f t="shared" si="97"/>
        <v>CL - Utang Pajak - Pph 26</v>
      </c>
      <c r="E2419" s="744" t="s">
        <v>60</v>
      </c>
      <c r="F2419" t="s">
        <v>415</v>
      </c>
      <c r="G2419" t="s">
        <v>443</v>
      </c>
      <c r="I2419" t="s">
        <v>445</v>
      </c>
    </row>
    <row r="2420" spans="2:9">
      <c r="B2420">
        <v>210801006</v>
      </c>
      <c r="C2420" t="str">
        <f t="shared" si="97"/>
        <v>CL - Utang Pajak - Pph 4 Ayat 2</v>
      </c>
      <c r="E2420" s="744" t="s">
        <v>60</v>
      </c>
      <c r="F2420" t="s">
        <v>415</v>
      </c>
      <c r="G2420" t="s">
        <v>443</v>
      </c>
      <c r="I2420" t="s">
        <v>339</v>
      </c>
    </row>
    <row r="2421" spans="2:9">
      <c r="B2421">
        <v>210801007</v>
      </c>
      <c r="C2421" t="str">
        <f t="shared" si="97"/>
        <v>CL - Utang Pajak - Pph 29 - Current Year</v>
      </c>
      <c r="E2421" s="744" t="s">
        <v>60</v>
      </c>
      <c r="F2421" t="s">
        <v>415</v>
      </c>
      <c r="G2421" t="s">
        <v>443</v>
      </c>
      <c r="I2421" t="s">
        <v>446</v>
      </c>
    </row>
    <row r="2422" spans="2:9">
      <c r="B2422">
        <v>210801008</v>
      </c>
      <c r="C2422" t="str">
        <f t="shared" si="97"/>
        <v>CL - Utang Pajak - Pph 29 - Previous Year</v>
      </c>
      <c r="E2422" s="744" t="s">
        <v>60</v>
      </c>
      <c r="F2422" t="s">
        <v>415</v>
      </c>
      <c r="G2422" t="s">
        <v>443</v>
      </c>
      <c r="I2422" t="s">
        <v>447</v>
      </c>
    </row>
    <row r="2423" spans="2:9">
      <c r="B2423">
        <v>210801009</v>
      </c>
      <c r="C2423" t="str">
        <f t="shared" si="97"/>
        <v>CL - Utang Pajak - Utang Denda Pajak</v>
      </c>
      <c r="E2423" s="744" t="s">
        <v>60</v>
      </c>
      <c r="F2423" t="s">
        <v>415</v>
      </c>
      <c r="G2423" t="s">
        <v>443</v>
      </c>
      <c r="I2423" t="s">
        <v>448</v>
      </c>
    </row>
    <row r="2424" spans="5:5">
      <c r="E2424" s="744" t="s">
        <v>60</v>
      </c>
    </row>
    <row r="2425" spans="2:9">
      <c r="B2425">
        <v>210901001</v>
      </c>
      <c r="C2425" t="str">
        <f t="shared" ref="C2425:C2428" si="98">CONCATENATE(F2425,E2425,G2425,E2425,I2425)</f>
        <v>CL - Uang Muka Penjualan - Deposit Pelanggan</v>
      </c>
      <c r="E2425" s="744" t="s">
        <v>60</v>
      </c>
      <c r="F2425" t="s">
        <v>415</v>
      </c>
      <c r="G2425" t="s">
        <v>449</v>
      </c>
      <c r="I2425" t="s">
        <v>450</v>
      </c>
    </row>
    <row r="2426" spans="2:9">
      <c r="B2426">
        <v>210901002</v>
      </c>
      <c r="C2426" t="str">
        <f t="shared" si="98"/>
        <v>CL - Uang Muka Penjualan - Uang Muka Titipan</v>
      </c>
      <c r="E2426" s="744" t="s">
        <v>60</v>
      </c>
      <c r="F2426" t="s">
        <v>415</v>
      </c>
      <c r="G2426" t="s">
        <v>449</v>
      </c>
      <c r="I2426" t="s">
        <v>451</v>
      </c>
    </row>
    <row r="2427" spans="2:9">
      <c r="B2427">
        <v>210901003</v>
      </c>
      <c r="C2427" t="str">
        <f t="shared" si="98"/>
        <v>CL - Uang Muka Penjualan - Pendapatan Diterima Di Muka</v>
      </c>
      <c r="E2427" s="744" t="s">
        <v>60</v>
      </c>
      <c r="F2427" t="s">
        <v>415</v>
      </c>
      <c r="G2427" t="s">
        <v>449</v>
      </c>
      <c r="I2427" t="s">
        <v>452</v>
      </c>
    </row>
    <row r="2428" spans="2:9">
      <c r="B2428">
        <v>210901004</v>
      </c>
      <c r="C2428" t="str">
        <f t="shared" si="98"/>
        <v>CL - Uang Muka Penjualan - Uang Muka Lain-Lain</v>
      </c>
      <c r="E2428" s="744" t="s">
        <v>60</v>
      </c>
      <c r="F2428" t="s">
        <v>415</v>
      </c>
      <c r="G2428" t="s">
        <v>449</v>
      </c>
      <c r="I2428" t="s">
        <v>365</v>
      </c>
    </row>
    <row r="2429" spans="5:5">
      <c r="E2429" s="744" t="s">
        <v>60</v>
      </c>
    </row>
    <row r="2430" spans="2:9">
      <c r="B2430">
        <v>211001001</v>
      </c>
      <c r="C2430" t="str">
        <f t="shared" ref="C2430:C2493" si="99">CONCATENATE(F2430,E2430,G2430,E2430,I2430)</f>
        <v>CL - Utang Pihak Berelasi - PT 1 Inti Dot Com</v>
      </c>
      <c r="E2430" s="744" t="s">
        <v>60</v>
      </c>
      <c r="F2430" t="s">
        <v>415</v>
      </c>
      <c r="G2430" t="s">
        <v>453</v>
      </c>
      <c r="I2430" t="s">
        <v>113</v>
      </c>
    </row>
    <row r="2431" spans="2:9">
      <c r="B2431">
        <v>211001002</v>
      </c>
      <c r="C2431" t="str">
        <f t="shared" si="99"/>
        <v>CL - Utang Pihak Berelasi - PT Abdi Anugerah Persada (AAP)</v>
      </c>
      <c r="E2431" s="744" t="s">
        <v>60</v>
      </c>
      <c r="F2431" t="s">
        <v>415</v>
      </c>
      <c r="G2431" t="s">
        <v>453</v>
      </c>
      <c r="I2431" t="s">
        <v>114</v>
      </c>
    </row>
    <row r="2432" spans="2:9">
      <c r="B2432">
        <v>211001003</v>
      </c>
      <c r="C2432" t="str">
        <f t="shared" si="99"/>
        <v>CL - Utang Pihak Berelasi - PT Agapindo Inti Raya</v>
      </c>
      <c r="E2432" s="744" t="s">
        <v>60</v>
      </c>
      <c r="F2432" t="s">
        <v>415</v>
      </c>
      <c r="G2432" t="s">
        <v>453</v>
      </c>
      <c r="I2432" t="s">
        <v>115</v>
      </c>
    </row>
    <row r="2433" spans="2:9">
      <c r="B2433">
        <v>211001004</v>
      </c>
      <c r="C2433" t="str">
        <f t="shared" si="99"/>
        <v>CL - Utang Pihak Berelasi - PT Agapindo Kasih Abadi (AKA)</v>
      </c>
      <c r="E2433" s="744" t="s">
        <v>60</v>
      </c>
      <c r="F2433" t="s">
        <v>415</v>
      </c>
      <c r="G2433" t="s">
        <v>453</v>
      </c>
      <c r="I2433" t="s">
        <v>116</v>
      </c>
    </row>
    <row r="2434" spans="2:9">
      <c r="B2434">
        <v>211001005</v>
      </c>
      <c r="C2434" t="str">
        <f t="shared" si="99"/>
        <v>CL - Utang Pihak Berelasi - PT Alfa Omega Digital (AOD-1)</v>
      </c>
      <c r="E2434" s="744" t="s">
        <v>60</v>
      </c>
      <c r="F2434" t="s">
        <v>415</v>
      </c>
      <c r="G2434" t="s">
        <v>453</v>
      </c>
      <c r="I2434" t="s">
        <v>117</v>
      </c>
    </row>
    <row r="2435" spans="2:9">
      <c r="B2435">
        <v>211001006</v>
      </c>
      <c r="C2435" t="str">
        <f t="shared" si="99"/>
        <v>CL - Utang Pihak Berelasi - PT Alfa Omega Digitalindo (AOD-2)</v>
      </c>
      <c r="E2435" s="744" t="s">
        <v>60</v>
      </c>
      <c r="F2435" t="s">
        <v>415</v>
      </c>
      <c r="G2435" t="s">
        <v>453</v>
      </c>
      <c r="I2435" t="s">
        <v>118</v>
      </c>
    </row>
    <row r="2436" spans="2:9">
      <c r="B2436">
        <v>211001007</v>
      </c>
      <c r="C2436" t="str">
        <f t="shared" si="99"/>
        <v>CL - Utang Pihak Berelasi - PT Alphanovation Digital Teknindo (Pawoon)</v>
      </c>
      <c r="E2436" s="744" t="s">
        <v>60</v>
      </c>
      <c r="F2436" t="s">
        <v>415</v>
      </c>
      <c r="G2436" t="s">
        <v>453</v>
      </c>
      <c r="I2436" t="s">
        <v>119</v>
      </c>
    </row>
    <row r="2437" spans="2:9">
      <c r="B2437">
        <v>211001008</v>
      </c>
      <c r="C2437" t="str">
        <f t="shared" si="99"/>
        <v>CL - Utang Pihak Berelasi - PT Antares Global Teknologi (AGT)</v>
      </c>
      <c r="E2437" s="744" t="s">
        <v>60</v>
      </c>
      <c r="F2437" t="s">
        <v>415</v>
      </c>
      <c r="G2437" t="s">
        <v>453</v>
      </c>
      <c r="I2437" t="s">
        <v>120</v>
      </c>
    </row>
    <row r="2438" spans="2:9">
      <c r="B2438">
        <v>211001009</v>
      </c>
      <c r="C2438" t="str">
        <f t="shared" si="99"/>
        <v>CL - Utang Pihak Berelasi - PT Anugerah Inti Karisma (AIK)</v>
      </c>
      <c r="E2438" s="744" t="s">
        <v>60</v>
      </c>
      <c r="F2438" t="s">
        <v>415</v>
      </c>
      <c r="G2438" t="s">
        <v>453</v>
      </c>
      <c r="I2438" t="s">
        <v>121</v>
      </c>
    </row>
    <row r="2439" spans="2:9">
      <c r="B2439">
        <v>211001010</v>
      </c>
      <c r="C2439" t="str">
        <f t="shared" si="99"/>
        <v>CL - Utang Pihak Berelasi - PT Soteria Wicaksana Investama (SWI)</v>
      </c>
      <c r="E2439" s="744" t="s">
        <v>60</v>
      </c>
      <c r="F2439" t="s">
        <v>415</v>
      </c>
      <c r="G2439" t="s">
        <v>453</v>
      </c>
      <c r="I2439" t="s">
        <v>122</v>
      </c>
    </row>
    <row r="2440" spans="2:9">
      <c r="B2440">
        <v>211001011</v>
      </c>
      <c r="C2440" t="str">
        <f t="shared" si="99"/>
        <v>CL - Utang Pihak Berelasi - PT Anugerah Kopi Digital (AKD)</v>
      </c>
      <c r="E2440" s="744" t="s">
        <v>60</v>
      </c>
      <c r="F2440" t="s">
        <v>415</v>
      </c>
      <c r="G2440" t="s">
        <v>453</v>
      </c>
      <c r="I2440" t="s">
        <v>123</v>
      </c>
    </row>
    <row r="2441" spans="2:9">
      <c r="B2441">
        <v>211001012</v>
      </c>
      <c r="C2441" t="str">
        <f t="shared" si="99"/>
        <v>CL - Utang Pihak Berelasi - PT Anugerah Serta Sentosa (ASS1)</v>
      </c>
      <c r="E2441" s="744" t="s">
        <v>60</v>
      </c>
      <c r="F2441" t="s">
        <v>415</v>
      </c>
      <c r="G2441" t="s">
        <v>453</v>
      </c>
      <c r="I2441" t="s">
        <v>124</v>
      </c>
    </row>
    <row r="2442" spans="2:9">
      <c r="B2442">
        <v>211001013</v>
      </c>
      <c r="C2442" t="str">
        <f t="shared" si="99"/>
        <v>CL - Utang Pihak Berelasi - PT Anugerah Teknologi Mandiri (ATM)</v>
      </c>
      <c r="E2442" s="744" t="s">
        <v>60</v>
      </c>
      <c r="F2442" t="s">
        <v>415</v>
      </c>
      <c r="G2442" t="s">
        <v>453</v>
      </c>
      <c r="I2442" t="s">
        <v>125</v>
      </c>
    </row>
    <row r="2443" spans="2:9">
      <c r="B2443">
        <v>211001014</v>
      </c>
      <c r="C2443" t="str">
        <f t="shared" si="99"/>
        <v>CL - Utang Pihak Berelasi - PT Anugerah Wicaksana Digital (AWD)</v>
      </c>
      <c r="E2443" s="744" t="s">
        <v>60</v>
      </c>
      <c r="F2443" t="s">
        <v>415</v>
      </c>
      <c r="G2443" t="s">
        <v>453</v>
      </c>
      <c r="I2443" t="s">
        <v>126</v>
      </c>
    </row>
    <row r="2444" spans="2:9">
      <c r="B2444">
        <v>211001015</v>
      </c>
      <c r="C2444" t="str">
        <f t="shared" si="99"/>
        <v>CL - Utang Pihak Berelasi - PT Argo Pandu Digital (APD)</v>
      </c>
      <c r="E2444" s="744" t="s">
        <v>60</v>
      </c>
      <c r="F2444" t="s">
        <v>415</v>
      </c>
      <c r="G2444" t="s">
        <v>453</v>
      </c>
      <c r="I2444" t="s">
        <v>127</v>
      </c>
    </row>
    <row r="2445" spans="2:9">
      <c r="B2445">
        <v>211001016</v>
      </c>
      <c r="C2445" t="str">
        <f t="shared" si="99"/>
        <v>CL - Utang Pihak Berelasi - PT Berkah Karunia Kreasi (BKK)</v>
      </c>
      <c r="E2445" s="744" t="s">
        <v>60</v>
      </c>
      <c r="F2445" t="s">
        <v>415</v>
      </c>
      <c r="G2445" t="s">
        <v>453</v>
      </c>
      <c r="I2445" t="s">
        <v>128</v>
      </c>
    </row>
    <row r="2446" spans="2:9">
      <c r="B2446">
        <v>211001017</v>
      </c>
      <c r="C2446" t="str">
        <f t="shared" si="99"/>
        <v>CL - Utang Pihak Berelasi - PT Berkah Omega Sukses (BOS)</v>
      </c>
      <c r="E2446" s="744" t="s">
        <v>60</v>
      </c>
      <c r="F2446" t="s">
        <v>415</v>
      </c>
      <c r="G2446" t="s">
        <v>453</v>
      </c>
      <c r="I2446" t="s">
        <v>129</v>
      </c>
    </row>
    <row r="2447" spans="2:9">
      <c r="B2447">
        <v>211001018</v>
      </c>
      <c r="C2447" t="str">
        <f t="shared" si="99"/>
        <v>CL - Utang Pihak Berelasi - PT Berkah Otentik Sejahtera (BOS)</v>
      </c>
      <c r="E2447" s="744" t="s">
        <v>60</v>
      </c>
      <c r="F2447" t="s">
        <v>415</v>
      </c>
      <c r="G2447" t="s">
        <v>453</v>
      </c>
      <c r="I2447" t="s">
        <v>130</v>
      </c>
    </row>
    <row r="2448" spans="2:9">
      <c r="B2448">
        <v>211001019</v>
      </c>
      <c r="C2448" t="str">
        <f t="shared" si="99"/>
        <v>CL - Utang Pihak Berelasi - PT Berkah Teknologi Selaras (BTS)</v>
      </c>
      <c r="E2448" s="744" t="s">
        <v>60</v>
      </c>
      <c r="F2448" t="s">
        <v>415</v>
      </c>
      <c r="G2448" t="s">
        <v>453</v>
      </c>
      <c r="I2448" t="s">
        <v>131</v>
      </c>
    </row>
    <row r="2449" spans="2:9">
      <c r="B2449">
        <v>211001020</v>
      </c>
      <c r="C2449" t="str">
        <f t="shared" si="99"/>
        <v>CL - Utang Pihak Berelasi - PT Berkah Teknologi Semesta (BTS)</v>
      </c>
      <c r="E2449" s="744" t="s">
        <v>60</v>
      </c>
      <c r="F2449" t="s">
        <v>415</v>
      </c>
      <c r="G2449" t="s">
        <v>453</v>
      </c>
      <c r="I2449" t="s">
        <v>132</v>
      </c>
    </row>
    <row r="2450" spans="2:9">
      <c r="B2450">
        <v>211001021</v>
      </c>
      <c r="C2450" t="str">
        <f t="shared" si="99"/>
        <v>CL - Utang Pihak Berelasi - PT Berkah Trijaya Indonesia (BTI)</v>
      </c>
      <c r="E2450" s="744" t="s">
        <v>60</v>
      </c>
      <c r="F2450" t="s">
        <v>415</v>
      </c>
      <c r="G2450" t="s">
        <v>453</v>
      </c>
      <c r="I2450" t="s">
        <v>133</v>
      </c>
    </row>
    <row r="2451" spans="2:9">
      <c r="B2451">
        <v>211001022</v>
      </c>
      <c r="C2451" t="str">
        <f t="shared" si="99"/>
        <v>CL - Utang Pihak Berelasi - PT Bersama Omega Sejahtera (BOS)</v>
      </c>
      <c r="E2451" s="744" t="s">
        <v>60</v>
      </c>
      <c r="F2451" t="s">
        <v>415</v>
      </c>
      <c r="G2451" t="s">
        <v>453</v>
      </c>
      <c r="I2451" t="s">
        <v>134</v>
      </c>
    </row>
    <row r="2452" spans="2:9">
      <c r="B2452">
        <v>211001023</v>
      </c>
      <c r="C2452" t="str">
        <f t="shared" si="99"/>
        <v>CL - Utang Pihak Berelasi - PT Bilik Sinergi Indonesia (BSI)</v>
      </c>
      <c r="E2452" s="744" t="s">
        <v>60</v>
      </c>
      <c r="F2452" t="s">
        <v>415</v>
      </c>
      <c r="G2452" t="s">
        <v>453</v>
      </c>
      <c r="I2452" t="s">
        <v>135</v>
      </c>
    </row>
    <row r="2453" spans="2:9">
      <c r="B2453">
        <v>211001024</v>
      </c>
      <c r="C2453" t="str">
        <f t="shared" si="99"/>
        <v>CL - Utang Pihak Berelasi - PT Buana Agya Cipta (BAC)</v>
      </c>
      <c r="E2453" s="744" t="s">
        <v>60</v>
      </c>
      <c r="F2453" t="s">
        <v>415</v>
      </c>
      <c r="G2453" t="s">
        <v>453</v>
      </c>
      <c r="I2453" t="s">
        <v>136</v>
      </c>
    </row>
    <row r="2454" spans="2:9">
      <c r="B2454">
        <v>211001025</v>
      </c>
      <c r="C2454" t="str">
        <f t="shared" si="99"/>
        <v>CL - Utang Pihak Berelasi - PT Cakra Ultima Sejahtera (CUS)</v>
      </c>
      <c r="E2454" s="744" t="s">
        <v>60</v>
      </c>
      <c r="F2454" t="s">
        <v>415</v>
      </c>
      <c r="G2454" t="s">
        <v>453</v>
      </c>
      <c r="I2454" t="s">
        <v>137</v>
      </c>
    </row>
    <row r="2455" spans="2:9">
      <c r="B2455">
        <v>211001026</v>
      </c>
      <c r="C2455" t="str">
        <f t="shared" si="99"/>
        <v>CL - Utang Pihak Berelasi - PT Chat Bot Nusantara (CBN)</v>
      </c>
      <c r="E2455" s="744" t="s">
        <v>60</v>
      </c>
      <c r="F2455" t="s">
        <v>415</v>
      </c>
      <c r="G2455" t="s">
        <v>453</v>
      </c>
      <c r="I2455" t="s">
        <v>138</v>
      </c>
    </row>
    <row r="2456" spans="2:9">
      <c r="B2456">
        <v>211001027</v>
      </c>
      <c r="C2456" t="str">
        <f t="shared" si="99"/>
        <v>CL - Utang Pihak Berelasi - PT Cyrus Solusi Indonesia (CSI)</v>
      </c>
      <c r="E2456" s="744" t="s">
        <v>60</v>
      </c>
      <c r="F2456" t="s">
        <v>415</v>
      </c>
      <c r="G2456" t="s">
        <v>453</v>
      </c>
      <c r="I2456" t="s">
        <v>139</v>
      </c>
    </row>
    <row r="2457" spans="2:9">
      <c r="B2457">
        <v>211001028</v>
      </c>
      <c r="C2457" t="str">
        <f t="shared" si="99"/>
        <v>CL - Utang Pihak Berelasi - PT Dam Korporindo Digital (DKD)</v>
      </c>
      <c r="E2457" s="744" t="s">
        <v>60</v>
      </c>
      <c r="F2457" t="s">
        <v>415</v>
      </c>
      <c r="G2457" t="s">
        <v>453</v>
      </c>
      <c r="I2457" t="s">
        <v>140</v>
      </c>
    </row>
    <row r="2458" spans="2:9">
      <c r="B2458">
        <v>211001029</v>
      </c>
      <c r="C2458" t="str">
        <f t="shared" si="99"/>
        <v>CL - Utang Pihak Berelasi - PT Dapur Kita Indonesia (DKI)</v>
      </c>
      <c r="E2458" s="744" t="s">
        <v>60</v>
      </c>
      <c r="F2458" t="s">
        <v>415</v>
      </c>
      <c r="G2458" t="s">
        <v>453</v>
      </c>
      <c r="I2458" t="s">
        <v>141</v>
      </c>
    </row>
    <row r="2459" spans="2:9">
      <c r="B2459">
        <v>211001030</v>
      </c>
      <c r="C2459" t="str">
        <f t="shared" si="99"/>
        <v>CL - Utang Pihak Berelasi - PT Dapur Kloud Digital (DKD)</v>
      </c>
      <c r="E2459" s="744" t="s">
        <v>60</v>
      </c>
      <c r="F2459" t="s">
        <v>415</v>
      </c>
      <c r="G2459" t="s">
        <v>453</v>
      </c>
      <c r="I2459" t="s">
        <v>142</v>
      </c>
    </row>
    <row r="2460" spans="2:9">
      <c r="B2460">
        <v>211001031</v>
      </c>
      <c r="C2460" t="str">
        <f t="shared" si="99"/>
        <v>CL - Utang Pihak Berelasi - PT Dekodr Solusi Digital Indonesia (DSDI)</v>
      </c>
      <c r="E2460" s="744" t="s">
        <v>60</v>
      </c>
      <c r="F2460" t="s">
        <v>415</v>
      </c>
      <c r="G2460" t="s">
        <v>453</v>
      </c>
      <c r="I2460" t="s">
        <v>143</v>
      </c>
    </row>
    <row r="2461" spans="2:9">
      <c r="B2461">
        <v>211001032</v>
      </c>
      <c r="C2461" t="str">
        <f t="shared" si="99"/>
        <v>CL - Utang Pihak Berelasi - PT Digital Berkah Indonesia (DBI)</v>
      </c>
      <c r="E2461" s="744" t="s">
        <v>60</v>
      </c>
      <c r="F2461" t="s">
        <v>415</v>
      </c>
      <c r="G2461" t="s">
        <v>453</v>
      </c>
      <c r="I2461" t="s">
        <v>144</v>
      </c>
    </row>
    <row r="2462" spans="2:9">
      <c r="B2462">
        <v>211001033</v>
      </c>
      <c r="C2462" t="str">
        <f t="shared" si="99"/>
        <v>CL - Utang Pihak Berelasi - PT Digital Consumer Engagement (DCE)</v>
      </c>
      <c r="E2462" s="744" t="s">
        <v>60</v>
      </c>
      <c r="F2462" t="s">
        <v>415</v>
      </c>
      <c r="G2462" t="s">
        <v>453</v>
      </c>
      <c r="I2462" t="s">
        <v>145</v>
      </c>
    </row>
    <row r="2463" spans="2:9">
      <c r="B2463">
        <v>211001034</v>
      </c>
      <c r="C2463" t="str">
        <f t="shared" si="99"/>
        <v>CL - Utang Pihak Berelasi - PT Digital Maksima Karisma (DMK)</v>
      </c>
      <c r="E2463" s="744" t="s">
        <v>60</v>
      </c>
      <c r="F2463" t="s">
        <v>415</v>
      </c>
      <c r="G2463" t="s">
        <v>453</v>
      </c>
      <c r="I2463" t="s">
        <v>146</v>
      </c>
    </row>
    <row r="2464" spans="2:9">
      <c r="B2464">
        <v>211001035</v>
      </c>
      <c r="C2464" t="str">
        <f t="shared" si="99"/>
        <v>CL - Utang Pihak Berelasi - PT Digital Maxima Indonesia (DMI)</v>
      </c>
      <c r="E2464" s="744" t="s">
        <v>60</v>
      </c>
      <c r="F2464" t="s">
        <v>415</v>
      </c>
      <c r="G2464" t="s">
        <v>453</v>
      </c>
      <c r="I2464" t="s">
        <v>147</v>
      </c>
    </row>
    <row r="2465" spans="2:9">
      <c r="B2465">
        <v>211001036</v>
      </c>
      <c r="C2465" t="str">
        <f t="shared" si="99"/>
        <v>CL - Utang Pihak Berelasi - PT Digital Mediatama Maxima Tbk (DMMX)</v>
      </c>
      <c r="E2465" s="744" t="s">
        <v>60</v>
      </c>
      <c r="F2465" t="s">
        <v>415</v>
      </c>
      <c r="G2465" t="s">
        <v>453</v>
      </c>
      <c r="I2465" t="s">
        <v>148</v>
      </c>
    </row>
    <row r="2466" spans="2:9">
      <c r="B2466">
        <v>211001037</v>
      </c>
      <c r="C2466" t="str">
        <f t="shared" si="99"/>
        <v>CL - Utang Pihak Berelasi - PT Disa Citra Digital (DCD)</v>
      </c>
      <c r="E2466" s="744" t="s">
        <v>60</v>
      </c>
      <c r="F2466" t="s">
        <v>415</v>
      </c>
      <c r="G2466" t="s">
        <v>453</v>
      </c>
      <c r="I2466" t="s">
        <v>149</v>
      </c>
    </row>
    <row r="2467" spans="2:9">
      <c r="B2467">
        <v>211001038</v>
      </c>
      <c r="C2467" t="str">
        <f t="shared" si="99"/>
        <v>CL - Utang Pihak Berelasi - PT Disa Citra Mandiri (DCM)</v>
      </c>
      <c r="E2467" s="744" t="s">
        <v>60</v>
      </c>
      <c r="F2467" t="s">
        <v>415</v>
      </c>
      <c r="G2467" t="s">
        <v>453</v>
      </c>
      <c r="I2467" t="s">
        <v>150</v>
      </c>
    </row>
    <row r="2468" spans="2:9">
      <c r="B2468">
        <v>211001039</v>
      </c>
      <c r="C2468" t="str">
        <f t="shared" si="99"/>
        <v>CL - Utang Pihak Berelasi - PT Distribusi Emitama Anugerah (DEA)</v>
      </c>
      <c r="E2468" s="744" t="s">
        <v>60</v>
      </c>
      <c r="F2468" t="s">
        <v>415</v>
      </c>
      <c r="G2468" t="s">
        <v>453</v>
      </c>
      <c r="I2468" t="s">
        <v>151</v>
      </c>
    </row>
    <row r="2469" spans="2:9">
      <c r="B2469">
        <v>211001040</v>
      </c>
      <c r="C2469" t="str">
        <f t="shared" si="99"/>
        <v>CL - Utang Pihak Berelasi - PT Distribusi Voucher Nusantara Tbk (DIVA)</v>
      </c>
      <c r="E2469" s="744" t="s">
        <v>60</v>
      </c>
      <c r="F2469" t="s">
        <v>415</v>
      </c>
      <c r="G2469" t="s">
        <v>453</v>
      </c>
      <c r="I2469" t="s">
        <v>152</v>
      </c>
    </row>
    <row r="2470" spans="2:9">
      <c r="B2470">
        <v>211001041</v>
      </c>
      <c r="C2470" t="str">
        <f t="shared" si="99"/>
        <v>CL - Utang Pihak Berelasi - PT Emirindo Dinamika Pratama (EDP)</v>
      </c>
      <c r="E2470" s="744" t="s">
        <v>60</v>
      </c>
      <c r="F2470" t="s">
        <v>415</v>
      </c>
      <c r="G2470" t="s">
        <v>453</v>
      </c>
      <c r="I2470" t="s">
        <v>153</v>
      </c>
    </row>
    <row r="2471" spans="2:9">
      <c r="B2471">
        <v>211001042</v>
      </c>
      <c r="C2471" t="str">
        <f t="shared" si="99"/>
        <v>CL - Utang Pihak Berelasi - PT Emitama Wahana Mandiri (EWM)</v>
      </c>
      <c r="E2471" s="744" t="s">
        <v>60</v>
      </c>
      <c r="F2471" t="s">
        <v>415</v>
      </c>
      <c r="G2471" t="s">
        <v>453</v>
      </c>
      <c r="I2471" t="s">
        <v>154</v>
      </c>
    </row>
    <row r="2472" spans="2:9">
      <c r="B2472">
        <v>211001043</v>
      </c>
      <c r="C2472" t="str">
        <f t="shared" si="99"/>
        <v>CL - Utang Pihak Berelasi - PT Foodia Indonesia Digital (FID)</v>
      </c>
      <c r="E2472" s="744" t="s">
        <v>60</v>
      </c>
      <c r="F2472" t="s">
        <v>415</v>
      </c>
      <c r="G2472" t="s">
        <v>453</v>
      </c>
      <c r="I2472" t="s">
        <v>155</v>
      </c>
    </row>
    <row r="2473" spans="2:9">
      <c r="B2473">
        <v>211001044</v>
      </c>
      <c r="C2473" t="str">
        <f t="shared" si="99"/>
        <v>CL - Utang Pihak Berelasi - PT Gowes Teknologi Indonesia (GTI1)</v>
      </c>
      <c r="E2473" s="744" t="s">
        <v>60</v>
      </c>
      <c r="F2473" t="s">
        <v>415</v>
      </c>
      <c r="G2473" t="s">
        <v>453</v>
      </c>
      <c r="I2473" t="s">
        <v>156</v>
      </c>
    </row>
    <row r="2474" spans="2:9">
      <c r="B2474">
        <v>211001045</v>
      </c>
      <c r="C2474" t="str">
        <f t="shared" si="99"/>
        <v>CL - Utang Pihak Berelasi - PT Gowithmi Teknologi Indonesia (GTI2)</v>
      </c>
      <c r="E2474" s="744" t="s">
        <v>60</v>
      </c>
      <c r="F2474" t="s">
        <v>415</v>
      </c>
      <c r="G2474" t="s">
        <v>453</v>
      </c>
      <c r="I2474" t="s">
        <v>157</v>
      </c>
    </row>
    <row r="2475" spans="2:9">
      <c r="B2475">
        <v>211001046</v>
      </c>
      <c r="C2475" t="str">
        <f t="shared" si="99"/>
        <v>CL - Utang Pihak Berelasi - PT Green Sinergy Indonesia (GSI)</v>
      </c>
      <c r="E2475" s="744" t="s">
        <v>60</v>
      </c>
      <c r="F2475" t="s">
        <v>415</v>
      </c>
      <c r="G2475" t="s">
        <v>453</v>
      </c>
      <c r="I2475" t="s">
        <v>158</v>
      </c>
    </row>
    <row r="2476" spans="2:9">
      <c r="B2476">
        <v>211001047</v>
      </c>
      <c r="C2476" t="str">
        <f t="shared" si="99"/>
        <v>CL - Utang Pihak Berelasi - PT Harapan Inti Selaras (HIS)</v>
      </c>
      <c r="E2476" s="744" t="s">
        <v>60</v>
      </c>
      <c r="F2476" t="s">
        <v>415</v>
      </c>
      <c r="G2476" t="s">
        <v>453</v>
      </c>
      <c r="I2476" t="s">
        <v>159</v>
      </c>
    </row>
    <row r="2477" spans="2:9">
      <c r="B2477">
        <v>211001048</v>
      </c>
      <c r="C2477" t="str">
        <f t="shared" si="99"/>
        <v>CL - Utang Pihak Berelasi - PT Hikmat Sukses Sejahtera (HSS)</v>
      </c>
      <c r="E2477" s="744" t="s">
        <v>60</v>
      </c>
      <c r="F2477" t="s">
        <v>415</v>
      </c>
      <c r="G2477" t="s">
        <v>453</v>
      </c>
      <c r="I2477" t="s">
        <v>160</v>
      </c>
    </row>
    <row r="2478" spans="2:9">
      <c r="B2478">
        <v>211001049</v>
      </c>
      <c r="C2478" t="str">
        <f t="shared" si="99"/>
        <v>CL - Utang Pihak Berelasi - PT Inova Duapuluh Duapuluh</v>
      </c>
      <c r="E2478" s="744" t="s">
        <v>60</v>
      </c>
      <c r="F2478" t="s">
        <v>415</v>
      </c>
      <c r="G2478" t="s">
        <v>453</v>
      </c>
      <c r="I2478" t="s">
        <v>161</v>
      </c>
    </row>
    <row r="2479" spans="2:9">
      <c r="B2479">
        <v>211001050</v>
      </c>
      <c r="C2479" t="str">
        <f t="shared" si="99"/>
        <v>CL - Utang Pihak Berelasi - PT Inspira Citra Asia (ICA)</v>
      </c>
      <c r="E2479" s="744" t="s">
        <v>60</v>
      </c>
      <c r="F2479" t="s">
        <v>415</v>
      </c>
      <c r="G2479" t="s">
        <v>453</v>
      </c>
      <c r="I2479" t="s">
        <v>162</v>
      </c>
    </row>
    <row r="2480" spans="2:9">
      <c r="B2480">
        <v>211001051</v>
      </c>
      <c r="C2480" t="str">
        <f t="shared" si="99"/>
        <v>CL - Utang Pihak Berelasi - PT Internet Omega Teknologi (IOT)</v>
      </c>
      <c r="E2480" s="744" t="s">
        <v>60</v>
      </c>
      <c r="F2480" t="s">
        <v>415</v>
      </c>
      <c r="G2480" t="s">
        <v>453</v>
      </c>
      <c r="I2480" t="s">
        <v>163</v>
      </c>
    </row>
    <row r="2481" spans="2:9">
      <c r="B2481">
        <v>211001052</v>
      </c>
      <c r="C2481" t="str">
        <f t="shared" si="99"/>
        <v>CL - Utang Pihak Berelasi - PT Jedidiah Inti Anugerah (JIA)</v>
      </c>
      <c r="E2481" s="744" t="s">
        <v>60</v>
      </c>
      <c r="F2481" t="s">
        <v>415</v>
      </c>
      <c r="G2481" t="s">
        <v>453</v>
      </c>
      <c r="I2481" t="s">
        <v>164</v>
      </c>
    </row>
    <row r="2482" spans="2:9">
      <c r="B2482">
        <v>211001053</v>
      </c>
      <c r="C2482" t="str">
        <f t="shared" si="99"/>
        <v>CL - Utang Pihak Berelasi - PT Jubileum Musisi Indonesia (JMI)</v>
      </c>
      <c r="E2482" s="744" t="s">
        <v>60</v>
      </c>
      <c r="F2482" t="s">
        <v>415</v>
      </c>
      <c r="G2482" t="s">
        <v>453</v>
      </c>
      <c r="I2482" t="s">
        <v>165</v>
      </c>
    </row>
    <row r="2483" spans="2:9">
      <c r="B2483">
        <v>211001054</v>
      </c>
      <c r="C2483" t="str">
        <f t="shared" si="99"/>
        <v>CL - Utang Pihak Berelasi - PT Jurnal Digital Indonesia (JDI)</v>
      </c>
      <c r="E2483" s="744" t="s">
        <v>60</v>
      </c>
      <c r="F2483" t="s">
        <v>415</v>
      </c>
      <c r="G2483" t="s">
        <v>453</v>
      </c>
      <c r="I2483" t="s">
        <v>166</v>
      </c>
    </row>
    <row r="2484" spans="2:9">
      <c r="B2484">
        <v>211001055</v>
      </c>
      <c r="C2484" t="str">
        <f t="shared" si="99"/>
        <v>CL - Utang Pihak Berelasi - PT Kasih Anugerah Kharisma (KAK)</v>
      </c>
      <c r="E2484" s="744" t="s">
        <v>60</v>
      </c>
      <c r="F2484" t="s">
        <v>415</v>
      </c>
      <c r="G2484" t="s">
        <v>453</v>
      </c>
      <c r="I2484" t="s">
        <v>167</v>
      </c>
    </row>
    <row r="2485" spans="2:9">
      <c r="B2485">
        <v>211001056</v>
      </c>
      <c r="C2485" t="str">
        <f t="shared" si="99"/>
        <v>CL - Utang Pihak Berelasi - PT Kavita Dana Asia (KDA)</v>
      </c>
      <c r="E2485" s="744" t="s">
        <v>60</v>
      </c>
      <c r="F2485" t="s">
        <v>415</v>
      </c>
      <c r="G2485" t="s">
        <v>453</v>
      </c>
      <c r="I2485" t="s">
        <v>168</v>
      </c>
    </row>
    <row r="2486" spans="2:9">
      <c r="B2486">
        <v>211001057</v>
      </c>
      <c r="C2486" t="str">
        <f t="shared" si="99"/>
        <v>CL - Utang Pihak Berelasi - PT Kejora Digital Investama (KDI)</v>
      </c>
      <c r="E2486" s="744" t="s">
        <v>60</v>
      </c>
      <c r="F2486" t="s">
        <v>415</v>
      </c>
      <c r="G2486" t="s">
        <v>453</v>
      </c>
      <c r="I2486" t="s">
        <v>169</v>
      </c>
    </row>
    <row r="2487" spans="2:9">
      <c r="B2487">
        <v>211001058</v>
      </c>
      <c r="C2487" t="str">
        <f t="shared" si="99"/>
        <v>CL - Utang Pihak Berelasi - PT Krenpay Digital Indonesia (KDI)</v>
      </c>
      <c r="E2487" s="744" t="s">
        <v>60</v>
      </c>
      <c r="F2487" t="s">
        <v>415</v>
      </c>
      <c r="G2487" t="s">
        <v>453</v>
      </c>
      <c r="I2487" t="s">
        <v>170</v>
      </c>
    </row>
    <row r="2488" spans="2:9">
      <c r="B2488">
        <v>211001059</v>
      </c>
      <c r="C2488" t="str">
        <f t="shared" si="99"/>
        <v>CL - Utang Pihak Berelasi - PT Kubox Teknologi Indonesia (KTI)</v>
      </c>
      <c r="E2488" s="744" t="s">
        <v>60</v>
      </c>
      <c r="F2488" t="s">
        <v>415</v>
      </c>
      <c r="G2488" t="s">
        <v>453</v>
      </c>
      <c r="I2488" t="s">
        <v>171</v>
      </c>
    </row>
    <row r="2489" spans="2:9">
      <c r="B2489">
        <v>211001060</v>
      </c>
      <c r="C2489" t="str">
        <f t="shared" si="99"/>
        <v>CL - Utang Pihak Berelasi - PT Kuwais Berkah Indonesia (KBI)</v>
      </c>
      <c r="E2489" s="744" t="s">
        <v>60</v>
      </c>
      <c r="F2489" t="s">
        <v>415</v>
      </c>
      <c r="G2489" t="s">
        <v>453</v>
      </c>
      <c r="I2489" t="s">
        <v>172</v>
      </c>
    </row>
    <row r="2490" spans="2:9">
      <c r="B2490">
        <v>211001061</v>
      </c>
      <c r="C2490" t="str">
        <f t="shared" si="99"/>
        <v>CL - Utang Pihak Berelasi - PT Kwartet Boga Anugerah (KBA)</v>
      </c>
      <c r="E2490" s="744" t="s">
        <v>60</v>
      </c>
      <c r="F2490" t="s">
        <v>415</v>
      </c>
      <c r="G2490" t="s">
        <v>453</v>
      </c>
      <c r="I2490" t="s">
        <v>173</v>
      </c>
    </row>
    <row r="2491" spans="2:9">
      <c r="B2491">
        <v>211001062</v>
      </c>
      <c r="C2491" t="str">
        <f t="shared" si="99"/>
        <v>CL - Utang Pihak Berelasi - PT Lautan Inovasi Teknologi (LIT)</v>
      </c>
      <c r="E2491" s="744" t="s">
        <v>60</v>
      </c>
      <c r="F2491" t="s">
        <v>415</v>
      </c>
      <c r="G2491" t="s">
        <v>453</v>
      </c>
      <c r="I2491" t="s">
        <v>174</v>
      </c>
    </row>
    <row r="2492" spans="2:9">
      <c r="B2492">
        <v>211001063</v>
      </c>
      <c r="C2492" t="str">
        <f t="shared" si="99"/>
        <v>CL - Utang Pihak Berelasi - PT Lentera Ekosistem Digital (LED)</v>
      </c>
      <c r="E2492" s="744" t="s">
        <v>60</v>
      </c>
      <c r="F2492" t="s">
        <v>415</v>
      </c>
      <c r="G2492" t="s">
        <v>453</v>
      </c>
      <c r="I2492" t="s">
        <v>175</v>
      </c>
    </row>
    <row r="2493" spans="2:9">
      <c r="B2493">
        <v>211001064</v>
      </c>
      <c r="C2493" t="str">
        <f t="shared" si="99"/>
        <v>CL - Utang Pihak Berelasi - PT Logitek Digital Nusantara (LDN/DTN)</v>
      </c>
      <c r="E2493" s="744" t="s">
        <v>60</v>
      </c>
      <c r="F2493" t="s">
        <v>415</v>
      </c>
      <c r="G2493" t="s">
        <v>453</v>
      </c>
      <c r="I2493" t="s">
        <v>176</v>
      </c>
    </row>
    <row r="2494" spans="2:9">
      <c r="B2494">
        <v>211001065</v>
      </c>
      <c r="C2494" t="str">
        <f t="shared" ref="C2494:C2557" si="100">CONCATENATE(F2494,E2494,G2494,E2494,I2494)</f>
        <v>CL - Utang Pihak Berelasi - PT M Cash Integrasi Tbk (MCAS)</v>
      </c>
      <c r="E2494" s="744" t="s">
        <v>60</v>
      </c>
      <c r="F2494" t="s">
        <v>415</v>
      </c>
      <c r="G2494" t="s">
        <v>453</v>
      </c>
      <c r="I2494" t="s">
        <v>177</v>
      </c>
    </row>
    <row r="2495" spans="2:9">
      <c r="B2495">
        <v>211001066</v>
      </c>
      <c r="C2495" t="str">
        <f t="shared" si="100"/>
        <v>CL - Utang Pihak Berelasi - PT Digital Maksima Karunia</v>
      </c>
      <c r="E2495" s="744" t="s">
        <v>60</v>
      </c>
      <c r="F2495" t="s">
        <v>415</v>
      </c>
      <c r="G2495" t="s">
        <v>453</v>
      </c>
      <c r="I2495" t="s">
        <v>178</v>
      </c>
    </row>
    <row r="2496" spans="2:9">
      <c r="B2496">
        <v>211001067</v>
      </c>
      <c r="C2496" t="str">
        <f t="shared" si="100"/>
        <v>CL - Utang Pihak Berelasi - PT M Cash Ritel Indonesia (MRI)</v>
      </c>
      <c r="E2496" s="744" t="s">
        <v>60</v>
      </c>
      <c r="F2496" t="s">
        <v>415</v>
      </c>
      <c r="G2496" t="s">
        <v>453</v>
      </c>
      <c r="I2496" t="s">
        <v>179</v>
      </c>
    </row>
    <row r="2497" spans="2:9">
      <c r="B2497">
        <v>211001068</v>
      </c>
      <c r="C2497" t="str">
        <f t="shared" si="100"/>
        <v>CL - Utang Pihak Berelasi - PT M Cash Telefast Indonesia (MTI)</v>
      </c>
      <c r="E2497" s="744" t="s">
        <v>60</v>
      </c>
      <c r="F2497" t="s">
        <v>415</v>
      </c>
      <c r="G2497" t="s">
        <v>453</v>
      </c>
      <c r="I2497" t="s">
        <v>180</v>
      </c>
    </row>
    <row r="2498" spans="2:9">
      <c r="B2498">
        <v>211001069</v>
      </c>
      <c r="C2498" t="str">
        <f t="shared" si="100"/>
        <v>CL - Utang Pihak Berelasi - PT Matra Sinema Asia (MSA)</v>
      </c>
      <c r="E2498" s="744" t="s">
        <v>60</v>
      </c>
      <c r="F2498" t="s">
        <v>415</v>
      </c>
      <c r="G2498" t="s">
        <v>453</v>
      </c>
      <c r="I2498" t="s">
        <v>181</v>
      </c>
    </row>
    <row r="2499" spans="2:9">
      <c r="B2499">
        <v>211001070</v>
      </c>
      <c r="C2499" t="str">
        <f t="shared" si="100"/>
        <v>CL - Utang Pihak Berelasi - PT MCash Untuk Indonesia (MUI)</v>
      </c>
      <c r="E2499" s="744" t="s">
        <v>60</v>
      </c>
      <c r="F2499" t="s">
        <v>415</v>
      </c>
      <c r="G2499" t="s">
        <v>453</v>
      </c>
      <c r="I2499" t="s">
        <v>182</v>
      </c>
    </row>
    <row r="2500" spans="2:9">
      <c r="B2500">
        <v>211001071</v>
      </c>
      <c r="C2500" t="str">
        <f t="shared" si="100"/>
        <v>CL - Utang Pihak Berelasi - PT Media Karya Nusantara (MKN2)</v>
      </c>
      <c r="E2500" s="744" t="s">
        <v>60</v>
      </c>
      <c r="F2500" t="s">
        <v>415</v>
      </c>
      <c r="G2500" t="s">
        <v>453</v>
      </c>
      <c r="I2500" t="s">
        <v>183</v>
      </c>
    </row>
    <row r="2501" spans="2:9">
      <c r="B2501">
        <v>211001072</v>
      </c>
      <c r="C2501" t="str">
        <f t="shared" si="100"/>
        <v>CL - Utang Pihak Berelasi - PT Meisys Technology</v>
      </c>
      <c r="E2501" s="744" t="s">
        <v>60</v>
      </c>
      <c r="F2501" t="s">
        <v>415</v>
      </c>
      <c r="G2501" t="s">
        <v>453</v>
      </c>
      <c r="I2501" t="s">
        <v>184</v>
      </c>
    </row>
    <row r="2502" spans="2:9">
      <c r="B2502">
        <v>211001073</v>
      </c>
      <c r="C2502" t="str">
        <f t="shared" si="100"/>
        <v>CL - Utang Pihak Berelasi - PT Mitra Anugerah Setia Kawan (MASK)</v>
      </c>
      <c r="E2502" s="744" t="s">
        <v>60</v>
      </c>
      <c r="F2502" t="s">
        <v>415</v>
      </c>
      <c r="G2502" t="s">
        <v>453</v>
      </c>
      <c r="I2502" t="s">
        <v>185</v>
      </c>
    </row>
    <row r="2503" spans="2:9">
      <c r="B2503">
        <v>211001074</v>
      </c>
      <c r="C2503" t="str">
        <f t="shared" si="100"/>
        <v>CL - Utang Pihak Berelasi - PT Mitra Artha Teknologi (MAT)</v>
      </c>
      <c r="E2503" s="744" t="s">
        <v>60</v>
      </c>
      <c r="F2503" t="s">
        <v>415</v>
      </c>
      <c r="G2503" t="s">
        <v>453</v>
      </c>
      <c r="I2503" t="s">
        <v>186</v>
      </c>
    </row>
    <row r="2504" spans="2:9">
      <c r="B2504">
        <v>211001075</v>
      </c>
      <c r="C2504" t="str">
        <f t="shared" si="100"/>
        <v>CL - Utang Pihak Berelasi - PT Mitra Cipta Teknologi (MCT)</v>
      </c>
      <c r="E2504" s="744" t="s">
        <v>60</v>
      </c>
      <c r="F2504" t="s">
        <v>415</v>
      </c>
      <c r="G2504" t="s">
        <v>453</v>
      </c>
      <c r="I2504" t="s">
        <v>187</v>
      </c>
    </row>
    <row r="2505" spans="2:9">
      <c r="B2505">
        <v>211001076</v>
      </c>
      <c r="C2505" t="str">
        <f t="shared" si="100"/>
        <v>CL - Utang Pihak Berelasi - PT Mitra Citra Anugerah (MCA)</v>
      </c>
      <c r="E2505" s="744" t="s">
        <v>60</v>
      </c>
      <c r="F2505" t="s">
        <v>415</v>
      </c>
      <c r="G2505" t="s">
        <v>453</v>
      </c>
      <c r="I2505" t="s">
        <v>188</v>
      </c>
    </row>
    <row r="2506" spans="2:9">
      <c r="B2506">
        <v>211001077</v>
      </c>
      <c r="C2506" t="str">
        <f t="shared" si="100"/>
        <v>CL - Utang Pihak Berelasi - PT Mitra Karunia Nusantara (MKN)</v>
      </c>
      <c r="E2506" s="744" t="s">
        <v>60</v>
      </c>
      <c r="F2506" t="s">
        <v>415</v>
      </c>
      <c r="G2506" t="s">
        <v>453</v>
      </c>
      <c r="I2506" t="s">
        <v>189</v>
      </c>
    </row>
    <row r="2507" spans="2:9">
      <c r="B2507">
        <v>211001078</v>
      </c>
      <c r="C2507" t="str">
        <f t="shared" si="100"/>
        <v>CL - Utang Pihak Berelasi - PT Mitra Kharisma Nusantara (MKN3)</v>
      </c>
      <c r="E2507" s="744" t="s">
        <v>60</v>
      </c>
      <c r="F2507" t="s">
        <v>415</v>
      </c>
      <c r="G2507" t="s">
        <v>453</v>
      </c>
      <c r="I2507" t="s">
        <v>190</v>
      </c>
    </row>
    <row r="2508" spans="2:9">
      <c r="B2508">
        <v>211001079</v>
      </c>
      <c r="C2508" t="str">
        <f t="shared" si="100"/>
        <v>CL - Utang Pihak Berelasi - PT Mitra Proteksi Mandiri (MPM)</v>
      </c>
      <c r="E2508" s="744" t="s">
        <v>60</v>
      </c>
      <c r="F2508" t="s">
        <v>415</v>
      </c>
      <c r="G2508" t="s">
        <v>453</v>
      </c>
      <c r="I2508" t="s">
        <v>191</v>
      </c>
    </row>
    <row r="2509" spans="2:9">
      <c r="B2509">
        <v>211001080</v>
      </c>
      <c r="C2509" t="str">
        <f t="shared" si="100"/>
        <v>CL - Utang Pihak Berelasi - PT Mitra Wicaksana Hopindo (MWH)</v>
      </c>
      <c r="E2509" s="744" t="s">
        <v>60</v>
      </c>
      <c r="F2509" t="s">
        <v>415</v>
      </c>
      <c r="G2509" t="s">
        <v>453</v>
      </c>
      <c r="I2509" t="s">
        <v>192</v>
      </c>
    </row>
    <row r="2510" spans="2:9">
      <c r="B2510">
        <v>211001081</v>
      </c>
      <c r="C2510" t="str">
        <f t="shared" si="100"/>
        <v>CL - Utang Pihak Berelasi - PT MKopi Digital Indonesia (MKDI)</v>
      </c>
      <c r="E2510" s="744" t="s">
        <v>60</v>
      </c>
      <c r="F2510" t="s">
        <v>415</v>
      </c>
      <c r="G2510" t="s">
        <v>453</v>
      </c>
      <c r="I2510" t="s">
        <v>193</v>
      </c>
    </row>
    <row r="2511" spans="2:9">
      <c r="B2511">
        <v>211001082</v>
      </c>
      <c r="C2511" t="str">
        <f t="shared" si="100"/>
        <v>CL - Utang Pihak Berelasi - PT Monetix Digital Indonesia (MDI)</v>
      </c>
      <c r="E2511" s="744" t="s">
        <v>60</v>
      </c>
      <c r="F2511" t="s">
        <v>415</v>
      </c>
      <c r="G2511" t="s">
        <v>453</v>
      </c>
      <c r="I2511" t="s">
        <v>194</v>
      </c>
    </row>
    <row r="2512" spans="2:9">
      <c r="B2512">
        <v>211001083</v>
      </c>
      <c r="C2512" t="str">
        <f t="shared" si="100"/>
        <v>CL - Utang Pihak Berelasi - PT Muldidaya Dinamika (MDD)</v>
      </c>
      <c r="E2512" s="744" t="s">
        <v>60</v>
      </c>
      <c r="F2512" t="s">
        <v>415</v>
      </c>
      <c r="G2512" t="s">
        <v>453</v>
      </c>
      <c r="I2512" t="s">
        <v>195</v>
      </c>
    </row>
    <row r="2513" spans="2:9">
      <c r="B2513">
        <v>211001084</v>
      </c>
      <c r="C2513" t="str">
        <f t="shared" si="100"/>
        <v>CL - Utang Pihak Berelasi - PT Natrindo Fajar Cemerlang (NFC)</v>
      </c>
      <c r="E2513" s="744" t="s">
        <v>60</v>
      </c>
      <c r="F2513" t="s">
        <v>415</v>
      </c>
      <c r="G2513" t="s">
        <v>453</v>
      </c>
      <c r="I2513" t="s">
        <v>196</v>
      </c>
    </row>
    <row r="2514" spans="2:9">
      <c r="B2514">
        <v>211001085</v>
      </c>
      <c r="C2514" t="str">
        <f t="shared" si="100"/>
        <v>CL - Utang Pihak Berelasi - PT NFC Indonesia Tbk (NFCX)</v>
      </c>
      <c r="E2514" s="744" t="s">
        <v>60</v>
      </c>
      <c r="F2514" t="s">
        <v>415</v>
      </c>
      <c r="G2514" t="s">
        <v>453</v>
      </c>
      <c r="I2514" t="s">
        <v>197</v>
      </c>
    </row>
    <row r="2515" spans="2:9">
      <c r="B2515">
        <v>211001086</v>
      </c>
      <c r="C2515" t="str">
        <f t="shared" si="100"/>
        <v>CL - Utang Pihak Berelasi - PT NFCX Media Teknologi (NMT)</v>
      </c>
      <c r="E2515" s="744" t="s">
        <v>60</v>
      </c>
      <c r="F2515" t="s">
        <v>415</v>
      </c>
      <c r="G2515" t="s">
        <v>453</v>
      </c>
      <c r="I2515" t="s">
        <v>198</v>
      </c>
    </row>
    <row r="2516" spans="2:9">
      <c r="B2516">
        <v>211001087</v>
      </c>
      <c r="C2516" t="str">
        <f t="shared" si="100"/>
        <v>CL - Utang Pihak Berelasi - PT Nusantara Inti Karunia (NIK)</v>
      </c>
      <c r="E2516" s="744" t="s">
        <v>60</v>
      </c>
      <c r="F2516" t="s">
        <v>415</v>
      </c>
      <c r="G2516" t="s">
        <v>453</v>
      </c>
      <c r="I2516" t="s">
        <v>199</v>
      </c>
    </row>
    <row r="2517" spans="2:9">
      <c r="B2517">
        <v>211001088</v>
      </c>
      <c r="C2517" t="str">
        <f t="shared" si="100"/>
        <v>CL - Utang Pihak Berelasi - PT Nusantara Semesta Mandiri (NSM)</v>
      </c>
      <c r="E2517" s="744" t="s">
        <v>60</v>
      </c>
      <c r="F2517" t="s">
        <v>415</v>
      </c>
      <c r="G2517" t="s">
        <v>453</v>
      </c>
      <c r="I2517" t="s">
        <v>200</v>
      </c>
    </row>
    <row r="2518" spans="2:9">
      <c r="B2518">
        <v>211001089</v>
      </c>
      <c r="C2518" t="str">
        <f t="shared" si="100"/>
        <v>CL - Utang Pihak Berelasi - PT Nusantara Xchange Indonesia (NXI)</v>
      </c>
      <c r="E2518" s="744" t="s">
        <v>60</v>
      </c>
      <c r="F2518" t="s">
        <v>415</v>
      </c>
      <c r="G2518" t="s">
        <v>453</v>
      </c>
      <c r="I2518" t="s">
        <v>201</v>
      </c>
    </row>
    <row r="2519" spans="2:9">
      <c r="B2519">
        <v>211001090</v>
      </c>
      <c r="C2519" t="str">
        <f t="shared" si="100"/>
        <v>CL - Utang Pihak Berelasi - PT Omega Kreasi Bersama (OKB)</v>
      </c>
      <c r="E2519" s="744" t="s">
        <v>60</v>
      </c>
      <c r="F2519" t="s">
        <v>415</v>
      </c>
      <c r="G2519" t="s">
        <v>453</v>
      </c>
      <c r="I2519" t="s">
        <v>202</v>
      </c>
    </row>
    <row r="2520" spans="2:9">
      <c r="B2520">
        <v>211001091</v>
      </c>
      <c r="C2520" t="str">
        <f t="shared" si="100"/>
        <v>CL - Utang Pihak Berelasi - PT Oona Media Indonesia (OMI)</v>
      </c>
      <c r="E2520" s="744" t="s">
        <v>60</v>
      </c>
      <c r="F2520" t="s">
        <v>415</v>
      </c>
      <c r="G2520" t="s">
        <v>453</v>
      </c>
      <c r="I2520" t="s">
        <v>203</v>
      </c>
    </row>
    <row r="2521" spans="2:9">
      <c r="B2521">
        <v>211001092</v>
      </c>
      <c r="C2521" t="str">
        <f t="shared" si="100"/>
        <v>CL - Utang Pihak Berelasi - PT Qerja Manfaat Bangsa (QMB)</v>
      </c>
      <c r="E2521" s="744" t="s">
        <v>60</v>
      </c>
      <c r="F2521" t="s">
        <v>415</v>
      </c>
      <c r="G2521" t="s">
        <v>453</v>
      </c>
      <c r="I2521" t="s">
        <v>204</v>
      </c>
    </row>
    <row r="2522" spans="2:9">
      <c r="B2522">
        <v>211001093</v>
      </c>
      <c r="C2522" t="str">
        <f t="shared" si="100"/>
        <v>CL - Utang Pihak Berelasi - PT Rahmat Inti Kreasi (RIK)</v>
      </c>
      <c r="E2522" s="744" t="s">
        <v>60</v>
      </c>
      <c r="F2522" t="s">
        <v>415</v>
      </c>
      <c r="G2522" t="s">
        <v>453</v>
      </c>
      <c r="I2522" t="s">
        <v>205</v>
      </c>
    </row>
    <row r="2523" spans="2:9">
      <c r="B2523">
        <v>211001094</v>
      </c>
      <c r="C2523" t="str">
        <f t="shared" si="100"/>
        <v>CL - Utang Pihak Berelasi - PT Red Bean Sukses Indonesia (RBSI)</v>
      </c>
      <c r="E2523" s="744" t="s">
        <v>60</v>
      </c>
      <c r="F2523" t="s">
        <v>415</v>
      </c>
      <c r="G2523" t="s">
        <v>453</v>
      </c>
      <c r="I2523" t="s">
        <v>206</v>
      </c>
    </row>
    <row r="2524" spans="2:9">
      <c r="B2524">
        <v>211001095</v>
      </c>
      <c r="C2524" t="str">
        <f t="shared" si="100"/>
        <v>CL - Utang Pihak Berelasi - PT Riset Kecerdasan Buatan (RKB)</v>
      </c>
      <c r="E2524" s="744" t="s">
        <v>60</v>
      </c>
      <c r="F2524" t="s">
        <v>415</v>
      </c>
      <c r="G2524" t="s">
        <v>453</v>
      </c>
      <c r="I2524" t="s">
        <v>207</v>
      </c>
    </row>
    <row r="2525" spans="2:9">
      <c r="B2525">
        <v>211001096</v>
      </c>
      <c r="C2525" t="str">
        <f t="shared" si="100"/>
        <v>CL - Utang Pihak Berelasi - PT Ritel Cerdas Indonesia (RCI)</v>
      </c>
      <c r="E2525" s="744" t="s">
        <v>60</v>
      </c>
      <c r="F2525" t="s">
        <v>415</v>
      </c>
      <c r="G2525" t="s">
        <v>453</v>
      </c>
      <c r="I2525" t="s">
        <v>208</v>
      </c>
    </row>
    <row r="2526" spans="2:9">
      <c r="B2526">
        <v>211001097</v>
      </c>
      <c r="C2526" t="str">
        <f t="shared" si="100"/>
        <v>CL - Utang Pihak Berelasi - PT Sahabat Abadi Tunas Indonesia (SATI)</v>
      </c>
      <c r="E2526" s="744" t="s">
        <v>60</v>
      </c>
      <c r="F2526" t="s">
        <v>415</v>
      </c>
      <c r="G2526" t="s">
        <v>453</v>
      </c>
      <c r="I2526" t="s">
        <v>209</v>
      </c>
    </row>
    <row r="2527" spans="2:9">
      <c r="B2527">
        <v>211001098</v>
      </c>
      <c r="C2527" t="str">
        <f t="shared" si="100"/>
        <v>CL - Utang Pihak Berelasi - PT Sarana Rahmat Lestari (SRL)</v>
      </c>
      <c r="E2527" s="744" t="s">
        <v>60</v>
      </c>
      <c r="F2527" t="s">
        <v>415</v>
      </c>
      <c r="G2527" t="s">
        <v>453</v>
      </c>
      <c r="I2527" t="s">
        <v>210</v>
      </c>
    </row>
    <row r="2528" spans="2:9">
      <c r="B2528">
        <v>211001099</v>
      </c>
      <c r="C2528" t="str">
        <f t="shared" si="100"/>
        <v>CL - Utang Pihak Berelasi - PT Sejahtera Eka Boga </v>
      </c>
      <c r="E2528" s="744" t="s">
        <v>60</v>
      </c>
      <c r="F2528" t="s">
        <v>415</v>
      </c>
      <c r="G2528" t="s">
        <v>453</v>
      </c>
      <c r="I2528" t="s">
        <v>211</v>
      </c>
    </row>
    <row r="2529" spans="2:9">
      <c r="B2529">
        <v>211001100</v>
      </c>
      <c r="C2529" t="str">
        <f t="shared" si="100"/>
        <v>CL - Utang Pihak Berelasi - PT Sejahtera Eka Mandiri Investama (SEMI)</v>
      </c>
      <c r="E2529" s="744" t="s">
        <v>60</v>
      </c>
      <c r="F2529" t="s">
        <v>415</v>
      </c>
      <c r="G2529" t="s">
        <v>453</v>
      </c>
      <c r="I2529" t="s">
        <v>212</v>
      </c>
    </row>
    <row r="2530" spans="2:9">
      <c r="B2530">
        <v>211001101</v>
      </c>
      <c r="C2530" t="str">
        <f t="shared" si="100"/>
        <v>CL - Utang Pihak Berelasi - PT Seni Teknologi Sejahtera  (STS)</v>
      </c>
      <c r="E2530" s="744" t="s">
        <v>60</v>
      </c>
      <c r="F2530" t="s">
        <v>415</v>
      </c>
      <c r="G2530" t="s">
        <v>453</v>
      </c>
      <c r="I2530" t="s">
        <v>213</v>
      </c>
    </row>
    <row r="2531" spans="2:9">
      <c r="B2531">
        <v>211001102</v>
      </c>
      <c r="C2531" t="str">
        <f t="shared" si="100"/>
        <v>CL - Utang Pihak Berelasi - PT Sentra Anugerah Lestari (SAL)</v>
      </c>
      <c r="E2531" s="744" t="s">
        <v>60</v>
      </c>
      <c r="F2531" t="s">
        <v>415</v>
      </c>
      <c r="G2531" t="s">
        <v>453</v>
      </c>
      <c r="I2531" t="s">
        <v>214</v>
      </c>
    </row>
    <row r="2532" spans="2:9">
      <c r="B2532">
        <v>211001103</v>
      </c>
      <c r="C2532" t="str">
        <f t="shared" si="100"/>
        <v>CL - Utang Pihak Berelasi - PT Sentra Rejeki Lestari (SRL)</v>
      </c>
      <c r="E2532" s="744" t="s">
        <v>60</v>
      </c>
      <c r="F2532" t="s">
        <v>415</v>
      </c>
      <c r="G2532" t="s">
        <v>453</v>
      </c>
      <c r="I2532" t="s">
        <v>215</v>
      </c>
    </row>
    <row r="2533" spans="2:9">
      <c r="B2533">
        <v>211001104</v>
      </c>
      <c r="C2533" t="str">
        <f t="shared" si="100"/>
        <v>CL - Utang Pihak Berelasi - PT Sentra Wicaksana Anugerah (SWA)</v>
      </c>
      <c r="E2533" s="744" t="s">
        <v>60</v>
      </c>
      <c r="F2533" t="s">
        <v>415</v>
      </c>
      <c r="G2533" t="s">
        <v>453</v>
      </c>
      <c r="I2533" t="s">
        <v>216</v>
      </c>
    </row>
    <row r="2534" spans="2:9">
      <c r="B2534">
        <v>211001105</v>
      </c>
      <c r="C2534" t="str">
        <f t="shared" si="100"/>
        <v>CL - Utang Pihak Berelasi - PT Sentral Dapur Pangan (SDP)</v>
      </c>
      <c r="E2534" s="744" t="s">
        <v>60</v>
      </c>
      <c r="F2534" t="s">
        <v>415</v>
      </c>
      <c r="G2534" t="s">
        <v>453</v>
      </c>
      <c r="I2534" t="s">
        <v>217</v>
      </c>
    </row>
    <row r="2535" spans="2:9">
      <c r="B2535">
        <v>211001106</v>
      </c>
      <c r="C2535" t="str">
        <f t="shared" si="100"/>
        <v>CL - Utang Pihak Berelasi - PT Sistem Mikroelektronik Cerdas (SMC)</v>
      </c>
      <c r="E2535" s="744" t="s">
        <v>60</v>
      </c>
      <c r="F2535" t="s">
        <v>415</v>
      </c>
      <c r="G2535" t="s">
        <v>453</v>
      </c>
      <c r="I2535" t="s">
        <v>218</v>
      </c>
    </row>
    <row r="2536" spans="2:9">
      <c r="B2536">
        <v>211001107</v>
      </c>
      <c r="C2536" t="str">
        <f t="shared" si="100"/>
        <v>CL - Utang Pihak Berelasi - PT Solusi Proteksi Mandiri (SPM)</v>
      </c>
      <c r="E2536" s="744" t="s">
        <v>60</v>
      </c>
      <c r="F2536" t="s">
        <v>415</v>
      </c>
      <c r="G2536" t="s">
        <v>453</v>
      </c>
      <c r="I2536" t="s">
        <v>219</v>
      </c>
    </row>
    <row r="2537" spans="2:9">
      <c r="B2537">
        <v>211001108</v>
      </c>
      <c r="C2537" t="str">
        <f t="shared" si="100"/>
        <v>CL - Utang Pihak Berelasi - PT Surprise Indonesia (SI)</v>
      </c>
      <c r="E2537" s="744" t="s">
        <v>60</v>
      </c>
      <c r="F2537" t="s">
        <v>415</v>
      </c>
      <c r="G2537" t="s">
        <v>453</v>
      </c>
      <c r="I2537" t="s">
        <v>220</v>
      </c>
    </row>
    <row r="2538" spans="2:9">
      <c r="B2538">
        <v>211001109</v>
      </c>
      <c r="C2538" t="str">
        <f t="shared" si="100"/>
        <v>CL - Utang Pihak Berelasi - PT Surya Teknologi Perkasa (STP)</v>
      </c>
      <c r="E2538" s="744" t="s">
        <v>60</v>
      </c>
      <c r="F2538" t="s">
        <v>415</v>
      </c>
      <c r="G2538" t="s">
        <v>453</v>
      </c>
      <c r="I2538" t="s">
        <v>221</v>
      </c>
    </row>
    <row r="2539" spans="2:9">
      <c r="B2539">
        <v>211001110</v>
      </c>
      <c r="C2539" t="str">
        <f t="shared" si="100"/>
        <v>CL - Utang Pihak Berelasi - PT Swap Energi Indonesia (SEI)</v>
      </c>
      <c r="E2539" s="744" t="s">
        <v>60</v>
      </c>
      <c r="F2539" t="s">
        <v>415</v>
      </c>
      <c r="G2539" t="s">
        <v>453</v>
      </c>
      <c r="I2539" t="s">
        <v>222</v>
      </c>
    </row>
    <row r="2540" spans="2:9">
      <c r="B2540">
        <v>211001111</v>
      </c>
      <c r="C2540" t="str">
        <f t="shared" si="100"/>
        <v>CL - Utang Pihak Berelasi - PT Telefast Indonesia Tbk (TFAS)</v>
      </c>
      <c r="E2540" s="744" t="s">
        <v>60</v>
      </c>
      <c r="F2540" t="s">
        <v>415</v>
      </c>
      <c r="G2540" t="s">
        <v>453</v>
      </c>
      <c r="I2540" t="s">
        <v>223</v>
      </c>
    </row>
    <row r="2541" spans="2:9">
      <c r="B2541">
        <v>211001112</v>
      </c>
      <c r="C2541" t="str">
        <f t="shared" si="100"/>
        <v>CL - Utang Pihak Berelasi - PT Telefast Investama Indonesia (TII)</v>
      </c>
      <c r="E2541" s="744" t="s">
        <v>60</v>
      </c>
      <c r="F2541" t="s">
        <v>415</v>
      </c>
      <c r="G2541" t="s">
        <v>453</v>
      </c>
      <c r="I2541" t="s">
        <v>224</v>
      </c>
    </row>
    <row r="2542" spans="2:9">
      <c r="B2542">
        <v>211001113</v>
      </c>
      <c r="C2542" t="str">
        <f t="shared" si="100"/>
        <v>CL - Utang Pihak Berelasi - PT Voucher Express Internasional (VEI)</v>
      </c>
      <c r="E2542" s="744" t="s">
        <v>60</v>
      </c>
      <c r="F2542" t="s">
        <v>415</v>
      </c>
      <c r="G2542" t="s">
        <v>453</v>
      </c>
      <c r="I2542" t="s">
        <v>225</v>
      </c>
    </row>
    <row r="2543" spans="2:9">
      <c r="B2543">
        <v>211001114</v>
      </c>
      <c r="C2543" t="str">
        <f t="shared" si="100"/>
        <v>CL - Utang Pihak Berelasi - PT Wicaksana Anugerah Indonesia (WAI)</v>
      </c>
      <c r="E2543" s="744" t="s">
        <v>60</v>
      </c>
      <c r="F2543" t="s">
        <v>415</v>
      </c>
      <c r="G2543" t="s">
        <v>453</v>
      </c>
      <c r="I2543" t="s">
        <v>226</v>
      </c>
    </row>
    <row r="2544" spans="2:9">
      <c r="B2544">
        <v>211001115</v>
      </c>
      <c r="C2544" t="str">
        <f t="shared" si="100"/>
        <v>CL - Utang Pihak Berelasi - PT Wicaksana Anugerah Nusantara (WAN)</v>
      </c>
      <c r="E2544" s="744" t="s">
        <v>60</v>
      </c>
      <c r="F2544" t="s">
        <v>415</v>
      </c>
      <c r="G2544" t="s">
        <v>453</v>
      </c>
      <c r="I2544" t="s">
        <v>227</v>
      </c>
    </row>
    <row r="2545" spans="2:9">
      <c r="B2545">
        <v>211001116</v>
      </c>
      <c r="C2545" t="str">
        <f t="shared" si="100"/>
        <v>CL - Utang Pihak Berelasi - PT Wicaksana Anugerah Solusindo (WAS)</v>
      </c>
      <c r="E2545" s="744" t="s">
        <v>60</v>
      </c>
      <c r="F2545" t="s">
        <v>415</v>
      </c>
      <c r="G2545" t="s">
        <v>453</v>
      </c>
      <c r="I2545" t="s">
        <v>228</v>
      </c>
    </row>
    <row r="2546" spans="2:9">
      <c r="B2546">
        <v>211001117</v>
      </c>
      <c r="C2546" t="str">
        <f t="shared" si="100"/>
        <v>CL - Utang Pihak Berelasi - PT Agapindo Sejahtera Sukses (ASS2)</v>
      </c>
      <c r="E2546" s="744" t="s">
        <v>60</v>
      </c>
      <c r="F2546" t="s">
        <v>415</v>
      </c>
      <c r="G2546" t="s">
        <v>453</v>
      </c>
      <c r="I2546" t="s">
        <v>229</v>
      </c>
    </row>
    <row r="2547" spans="2:9">
      <c r="B2547">
        <v>211001118</v>
      </c>
      <c r="C2547" t="str">
        <f t="shared" si="100"/>
        <v>CL - Utang Pihak Berelasi - PT Bumilangit Digital Mediatama (BLDX)</v>
      </c>
      <c r="E2547" s="744" t="s">
        <v>60</v>
      </c>
      <c r="F2547" t="s">
        <v>415</v>
      </c>
      <c r="G2547" t="s">
        <v>453</v>
      </c>
      <c r="I2547" t="s">
        <v>230</v>
      </c>
    </row>
    <row r="2548" spans="2:9">
      <c r="B2548">
        <v>211001119</v>
      </c>
      <c r="C2548" t="str">
        <f t="shared" si="100"/>
        <v>CL - Utang Pihak Berelasi - PT DMMX Media Maxima</v>
      </c>
      <c r="E2548" s="744" t="s">
        <v>60</v>
      </c>
      <c r="F2548" t="s">
        <v>415</v>
      </c>
      <c r="G2548" t="s">
        <v>453</v>
      </c>
      <c r="I2548" t="s">
        <v>231</v>
      </c>
    </row>
    <row r="2549" spans="2:9">
      <c r="B2549">
        <v>211001120</v>
      </c>
      <c r="C2549" t="str">
        <f t="shared" si="100"/>
        <v>CL - Utang Pihak Berelasi - PT Mega Harapan Mulia (MHM)</v>
      </c>
      <c r="E2549" s="744" t="s">
        <v>60</v>
      </c>
      <c r="F2549" t="s">
        <v>415</v>
      </c>
      <c r="G2549" t="s">
        <v>453</v>
      </c>
      <c r="I2549" t="s">
        <v>232</v>
      </c>
    </row>
    <row r="2550" spans="2:9">
      <c r="B2550">
        <v>211001121</v>
      </c>
      <c r="C2550" t="str">
        <f t="shared" si="100"/>
        <v>CL - Utang Pihak Berelasi - PT Code Development Indonesia</v>
      </c>
      <c r="E2550" s="744" t="s">
        <v>60</v>
      </c>
      <c r="F2550" t="s">
        <v>415</v>
      </c>
      <c r="G2550" t="s">
        <v>453</v>
      </c>
      <c r="I2550" t="s">
        <v>233</v>
      </c>
    </row>
    <row r="2551" spans="2:9">
      <c r="B2551">
        <v>211001122</v>
      </c>
      <c r="C2551" t="str">
        <f t="shared" si="100"/>
        <v>CL - Utang Pihak Berelasi - PT Niji Games Studio (NGS)</v>
      </c>
      <c r="E2551" s="744" t="s">
        <v>60</v>
      </c>
      <c r="F2551" t="s">
        <v>415</v>
      </c>
      <c r="G2551" t="s">
        <v>453</v>
      </c>
      <c r="I2551" t="s">
        <v>234</v>
      </c>
    </row>
    <row r="2552" spans="2:9">
      <c r="B2552">
        <v>211001123</v>
      </c>
      <c r="C2552" t="str">
        <f t="shared" si="100"/>
        <v>CL - Utang Pihak Berelasi - PT Indonesian Cloud (IC)</v>
      </c>
      <c r="E2552" s="744" t="s">
        <v>60</v>
      </c>
      <c r="F2552" t="s">
        <v>415</v>
      </c>
      <c r="G2552" t="s">
        <v>453</v>
      </c>
      <c r="I2552" t="s">
        <v>235</v>
      </c>
    </row>
    <row r="2553" spans="2:9">
      <c r="B2553">
        <v>211001124</v>
      </c>
      <c r="C2553" t="str">
        <f t="shared" si="100"/>
        <v>CL - Utang Pihak Berelasi - PT Dans Multi Pro (DMP)</v>
      </c>
      <c r="E2553" s="744" t="s">
        <v>60</v>
      </c>
      <c r="F2553" t="s">
        <v>415</v>
      </c>
      <c r="G2553" t="s">
        <v>453</v>
      </c>
      <c r="I2553" t="s">
        <v>236</v>
      </c>
    </row>
    <row r="2554" spans="2:9">
      <c r="B2554">
        <v>211001125</v>
      </c>
      <c r="C2554" t="str">
        <f t="shared" si="100"/>
        <v>CL - Utang Pihak Berelasi - PT Cipta Urban Darsana (CUD)</v>
      </c>
      <c r="E2554" s="744" t="s">
        <v>60</v>
      </c>
      <c r="F2554" t="s">
        <v>415</v>
      </c>
      <c r="G2554" t="s">
        <v>453</v>
      </c>
      <c r="I2554" t="s">
        <v>237</v>
      </c>
    </row>
    <row r="2555" spans="2:9">
      <c r="B2555">
        <v>211001126</v>
      </c>
      <c r="C2555" t="str">
        <f t="shared" si="100"/>
        <v>CL - Utang Pihak Berelasi - PT Dwi Danamitra Kavita (DDK)</v>
      </c>
      <c r="E2555" s="744" t="s">
        <v>60</v>
      </c>
      <c r="F2555" t="s">
        <v>415</v>
      </c>
      <c r="G2555" t="s">
        <v>453</v>
      </c>
      <c r="I2555" t="s">
        <v>238</v>
      </c>
    </row>
    <row r="2556" spans="2:9">
      <c r="B2556">
        <v>211001127</v>
      </c>
      <c r="C2556" t="str">
        <f t="shared" si="100"/>
        <v>CL - Utang Pihak Berelasi - PT Artaka Anugerah Abadi (AAA)</v>
      </c>
      <c r="E2556" s="744" t="s">
        <v>60</v>
      </c>
      <c r="F2556" t="s">
        <v>415</v>
      </c>
      <c r="G2556" t="s">
        <v>453</v>
      </c>
      <c r="I2556" t="s">
        <v>239</v>
      </c>
    </row>
    <row r="2557" spans="2:9">
      <c r="B2557">
        <v>211001128</v>
      </c>
      <c r="C2557" t="str">
        <f t="shared" si="100"/>
        <v>CL - Utang Pihak Berelasi - PT Clodeo Indonesia Jaya (CIJ)</v>
      </c>
      <c r="E2557" s="744" t="s">
        <v>60</v>
      </c>
      <c r="F2557" t="s">
        <v>415</v>
      </c>
      <c r="G2557" t="s">
        <v>453</v>
      </c>
      <c r="I2557" t="s">
        <v>240</v>
      </c>
    </row>
    <row r="2558" spans="2:9">
      <c r="B2558">
        <v>211001129</v>
      </c>
      <c r="C2558" t="str">
        <f t="shared" ref="C2558:C2621" si="101">CONCATENATE(F2558,E2558,G2558,E2558,I2558)</f>
        <v>CL - Utang Pihak Berelasi - PT Mandiri Terang Harapan (MTH)</v>
      </c>
      <c r="E2558" s="744" t="s">
        <v>60</v>
      </c>
      <c r="F2558" t="s">
        <v>415</v>
      </c>
      <c r="G2558" t="s">
        <v>453</v>
      </c>
      <c r="I2558" t="s">
        <v>241</v>
      </c>
    </row>
    <row r="2559" spans="2:9">
      <c r="B2559">
        <v>211001130</v>
      </c>
      <c r="C2559" t="str">
        <f t="shared" si="101"/>
        <v>CL - Utang Pihak Berelasi - PT Aeronusa Inti raya (AIR)</v>
      </c>
      <c r="E2559" s="744" t="s">
        <v>60</v>
      </c>
      <c r="F2559" t="s">
        <v>415</v>
      </c>
      <c r="G2559" t="s">
        <v>453</v>
      </c>
      <c r="I2559" t="s">
        <v>242</v>
      </c>
    </row>
    <row r="2560" spans="2:9">
      <c r="B2560">
        <v>211001131</v>
      </c>
      <c r="C2560" t="str">
        <f t="shared" si="101"/>
        <v>CL - Utang Pihak Berelasi - PT Solusi Wicaksana Teknologi (SWT)</v>
      </c>
      <c r="E2560" s="744" t="s">
        <v>60</v>
      </c>
      <c r="F2560" t="s">
        <v>415</v>
      </c>
      <c r="G2560" t="s">
        <v>453</v>
      </c>
      <c r="I2560" t="s">
        <v>243</v>
      </c>
    </row>
    <row r="2561" spans="2:9">
      <c r="B2561">
        <v>211001132</v>
      </c>
      <c r="C2561" t="str">
        <f t="shared" si="101"/>
        <v>CL - Utang Pihak Berelasi - PT Mitra Pendanaan Mandiri (MPM)</v>
      </c>
      <c r="E2561" s="744" t="s">
        <v>60</v>
      </c>
      <c r="F2561" t="s">
        <v>415</v>
      </c>
      <c r="G2561" t="s">
        <v>453</v>
      </c>
      <c r="I2561" t="s">
        <v>244</v>
      </c>
    </row>
    <row r="2562" spans="2:9">
      <c r="B2562">
        <v>211001133</v>
      </c>
      <c r="C2562" t="str">
        <f t="shared" si="101"/>
        <v>CL - Utang Pihak Berelasi - PT Ekosistem Rintisan Digital (ERD)</v>
      </c>
      <c r="E2562" s="744" t="s">
        <v>60</v>
      </c>
      <c r="F2562" t="s">
        <v>415</v>
      </c>
      <c r="G2562" t="s">
        <v>453</v>
      </c>
      <c r="I2562" t="s">
        <v>245</v>
      </c>
    </row>
    <row r="2563" spans="2:9">
      <c r="B2563">
        <v>211001134</v>
      </c>
      <c r="C2563" t="str">
        <f t="shared" si="101"/>
        <v>CL - Utang Pihak Berelasi - PT Sumber Digital Terpadu (SDT)</v>
      </c>
      <c r="E2563" s="744" t="s">
        <v>60</v>
      </c>
      <c r="F2563" t="s">
        <v>415</v>
      </c>
      <c r="G2563" t="s">
        <v>453</v>
      </c>
      <c r="I2563" t="s">
        <v>246</v>
      </c>
    </row>
    <row r="2564" spans="2:9">
      <c r="B2564">
        <v>211001135</v>
      </c>
      <c r="C2564" t="str">
        <f t="shared" si="101"/>
        <v>CL - Utang Pihak Berelasi - PT Elpis Anugerah Andalan (EAA)</v>
      </c>
      <c r="E2564" s="744" t="s">
        <v>60</v>
      </c>
      <c r="F2564" t="s">
        <v>415</v>
      </c>
      <c r="G2564" t="s">
        <v>453</v>
      </c>
      <c r="I2564" t="s">
        <v>247</v>
      </c>
    </row>
    <row r="2565" spans="2:9">
      <c r="B2565">
        <v>211001136</v>
      </c>
      <c r="C2565" t="str">
        <f t="shared" si="101"/>
        <v>CL - Utang Pihak Berelasi - PT DMMX Grosir Digital (DGD)</v>
      </c>
      <c r="E2565" s="744" t="s">
        <v>60</v>
      </c>
      <c r="F2565" t="s">
        <v>415</v>
      </c>
      <c r="G2565" t="s">
        <v>453</v>
      </c>
      <c r="I2565" t="s">
        <v>248</v>
      </c>
    </row>
    <row r="2566" spans="2:9">
      <c r="B2566">
        <v>211001137</v>
      </c>
      <c r="C2566" t="str">
        <f t="shared" si="101"/>
        <v>CL - Utang Pihak Berelasi - PT DMMX Rans Digital (DRD)</v>
      </c>
      <c r="E2566" s="744" t="s">
        <v>60</v>
      </c>
      <c r="F2566" t="s">
        <v>415</v>
      </c>
      <c r="G2566" t="s">
        <v>453</v>
      </c>
      <c r="I2566" t="s">
        <v>249</v>
      </c>
    </row>
    <row r="2567" spans="2:9">
      <c r="B2567">
        <v>211001138</v>
      </c>
      <c r="C2567" t="str">
        <f t="shared" si="101"/>
        <v>CL - Utang Pihak Berelasi - PT Qerja Akademi Indonesia (QAI)</v>
      </c>
      <c r="E2567" s="744" t="s">
        <v>60</v>
      </c>
      <c r="F2567" t="s">
        <v>415</v>
      </c>
      <c r="G2567" t="s">
        <v>453</v>
      </c>
      <c r="I2567" t="s">
        <v>250</v>
      </c>
    </row>
    <row r="2568" spans="2:9">
      <c r="B2568">
        <v>211001139</v>
      </c>
      <c r="C2568" t="str">
        <f t="shared" si="101"/>
        <v>CL - Utang Pihak Berelasi - PT Tfas Digital Indonesia (TDI)</v>
      </c>
      <c r="E2568" s="744" t="s">
        <v>60</v>
      </c>
      <c r="F2568" t="s">
        <v>415</v>
      </c>
      <c r="G2568" t="s">
        <v>453</v>
      </c>
      <c r="I2568" t="s">
        <v>251</v>
      </c>
    </row>
    <row r="2569" spans="2:9">
      <c r="B2569">
        <v>211001140</v>
      </c>
      <c r="C2569" t="str">
        <f t="shared" si="101"/>
        <v>CL - Utang Pihak Berelasi - PT Gemilang Integra Fentura (GIF)</v>
      </c>
      <c r="E2569" s="744" t="s">
        <v>60</v>
      </c>
      <c r="F2569" t="s">
        <v>415</v>
      </c>
      <c r="G2569" t="s">
        <v>453</v>
      </c>
      <c r="I2569" t="s">
        <v>252</v>
      </c>
    </row>
    <row r="2570" spans="2:9">
      <c r="B2570">
        <v>211001141</v>
      </c>
      <c r="C2570" t="str">
        <f t="shared" si="101"/>
        <v>CL - Utang Pihak Berelasi - PT Energi Selalu Baru (ESB)</v>
      </c>
      <c r="E2570" s="744" t="s">
        <v>60</v>
      </c>
      <c r="F2570" t="s">
        <v>415</v>
      </c>
      <c r="G2570" t="s">
        <v>453</v>
      </c>
      <c r="I2570" t="s">
        <v>253</v>
      </c>
    </row>
    <row r="2571" spans="2:9">
      <c r="B2571">
        <v>211001142</v>
      </c>
      <c r="C2571" t="str">
        <f t="shared" si="101"/>
        <v>CL - Utang Pihak Berelasi - PT Solic Kreasi Baru (SKB)</v>
      </c>
      <c r="E2571" s="744" t="s">
        <v>60</v>
      </c>
      <c r="F2571" t="s">
        <v>415</v>
      </c>
      <c r="G2571" t="s">
        <v>453</v>
      </c>
      <c r="I2571" t="s">
        <v>254</v>
      </c>
    </row>
    <row r="2572" spans="2:9">
      <c r="B2572">
        <v>211001143</v>
      </c>
      <c r="C2572" t="str">
        <f t="shared" si="101"/>
        <v>CL - Utang Pihak Berelasi - PT Gembala Rintisan Digital (GRD)</v>
      </c>
      <c r="E2572" s="744" t="s">
        <v>60</v>
      </c>
      <c r="F2572" t="s">
        <v>415</v>
      </c>
      <c r="G2572" t="s">
        <v>453</v>
      </c>
      <c r="I2572" t="s">
        <v>255</v>
      </c>
    </row>
    <row r="2573" spans="2:9">
      <c r="B2573">
        <v>211001144</v>
      </c>
      <c r="C2573" t="str">
        <f t="shared" si="101"/>
        <v>CL - Utang Pihak Berelasi - PT Sentral Inti Anugerah (SIA1)</v>
      </c>
      <c r="E2573" s="744" t="s">
        <v>60</v>
      </c>
      <c r="F2573" t="s">
        <v>415</v>
      </c>
      <c r="G2573" t="s">
        <v>453</v>
      </c>
      <c r="I2573" t="s">
        <v>256</v>
      </c>
    </row>
    <row r="2574" spans="2:9">
      <c r="B2574">
        <v>211001145</v>
      </c>
      <c r="C2574" t="str">
        <f t="shared" si="101"/>
        <v>CL - Utang Pihak Berelasi - PT Sarana Cipta Digital (SCD)</v>
      </c>
      <c r="E2574" s="744" t="s">
        <v>60</v>
      </c>
      <c r="F2574" t="s">
        <v>415</v>
      </c>
      <c r="G2574" t="s">
        <v>453</v>
      </c>
      <c r="I2574" t="s">
        <v>257</v>
      </c>
    </row>
    <row r="2575" spans="2:9">
      <c r="B2575">
        <v>211001146</v>
      </c>
      <c r="C2575" t="str">
        <f t="shared" si="101"/>
        <v>CL - Utang Pihak Berelasi - PT Sejahtera Wahana Teknindo (SWT)</v>
      </c>
      <c r="E2575" s="744" t="s">
        <v>60</v>
      </c>
      <c r="F2575" t="s">
        <v>415</v>
      </c>
      <c r="G2575" t="s">
        <v>453</v>
      </c>
      <c r="I2575" t="s">
        <v>258</v>
      </c>
    </row>
    <row r="2576" spans="2:9">
      <c r="B2576">
        <v>211001147</v>
      </c>
      <c r="C2576" t="str">
        <f t="shared" si="101"/>
        <v>CL - Utang Pihak Berelasi - PT Sicepat Mcash Indonesia (SMI)</v>
      </c>
      <c r="E2576" s="744" t="s">
        <v>60</v>
      </c>
      <c r="F2576" t="s">
        <v>415</v>
      </c>
      <c r="G2576" t="s">
        <v>453</v>
      </c>
      <c r="I2576" t="s">
        <v>259</v>
      </c>
    </row>
    <row r="2577" spans="2:9">
      <c r="B2577">
        <v>211001148</v>
      </c>
      <c r="C2577" t="str">
        <f t="shared" si="101"/>
        <v>CL - Utang Pihak Berelasi - PT TFAS Nusantara Digital (TND)</v>
      </c>
      <c r="E2577" s="744" t="s">
        <v>60</v>
      </c>
      <c r="F2577" t="s">
        <v>415</v>
      </c>
      <c r="G2577" t="s">
        <v>453</v>
      </c>
      <c r="I2577" t="s">
        <v>260</v>
      </c>
    </row>
    <row r="2578" spans="2:9">
      <c r="B2578">
        <v>211001149</v>
      </c>
      <c r="C2578" t="str">
        <f t="shared" si="101"/>
        <v>CL - Utang Pihak Berelasi - PT Volta Indonesia Semesta (VIS)</v>
      </c>
      <c r="E2578" s="744" t="s">
        <v>60</v>
      </c>
      <c r="F2578" t="s">
        <v>415</v>
      </c>
      <c r="G2578" t="s">
        <v>453</v>
      </c>
      <c r="I2578" t="s">
        <v>261</v>
      </c>
    </row>
    <row r="2579" spans="2:9">
      <c r="B2579">
        <v>211001150</v>
      </c>
      <c r="C2579" t="str">
        <f t="shared" si="101"/>
        <v>CL - Utang Pihak Berelasi - PT Solic Inti Anugerah (SIA2)</v>
      </c>
      <c r="E2579" s="744" t="s">
        <v>60</v>
      </c>
      <c r="F2579" t="s">
        <v>415</v>
      </c>
      <c r="G2579" t="s">
        <v>453</v>
      </c>
      <c r="I2579" t="s">
        <v>262</v>
      </c>
    </row>
    <row r="2580" spans="2:9">
      <c r="B2580">
        <v>211001151</v>
      </c>
      <c r="C2580" t="str">
        <f t="shared" si="101"/>
        <v>CL - Utang Pihak Berelasi - PT Bumilangit Entertainment Corpora (BCU)</v>
      </c>
      <c r="E2580" s="744" t="s">
        <v>60</v>
      </c>
      <c r="F2580" t="s">
        <v>415</v>
      </c>
      <c r="G2580" t="s">
        <v>453</v>
      </c>
      <c r="I2580" t="s">
        <v>263</v>
      </c>
    </row>
    <row r="2581" spans="2:9">
      <c r="B2581">
        <v>211001152</v>
      </c>
      <c r="C2581" t="str">
        <f t="shared" si="101"/>
        <v>CL - Utang Pihak Berelasi - PT Sinergi Maxima Digitalindo (SMD)</v>
      </c>
      <c r="E2581" s="744" t="s">
        <v>60</v>
      </c>
      <c r="F2581" t="s">
        <v>415</v>
      </c>
      <c r="G2581" t="s">
        <v>453</v>
      </c>
      <c r="I2581" t="s">
        <v>264</v>
      </c>
    </row>
    <row r="2582" spans="2:9">
      <c r="B2582">
        <v>211001153</v>
      </c>
      <c r="C2582" t="str">
        <f t="shared" si="101"/>
        <v>CL - Utang Pihak Berelasi - PT Kreasi Baru Digital (KBD)</v>
      </c>
      <c r="E2582" s="744" t="s">
        <v>60</v>
      </c>
      <c r="F2582" t="s">
        <v>415</v>
      </c>
      <c r="G2582" t="s">
        <v>453</v>
      </c>
      <c r="I2582" t="s">
        <v>265</v>
      </c>
    </row>
    <row r="2583" spans="2:9">
      <c r="B2583">
        <v>211001154</v>
      </c>
      <c r="C2583" t="str">
        <f t="shared" si="101"/>
        <v>CL - Utang Pihak Berelasi - PT Solic Inti Digital (SID)</v>
      </c>
      <c r="E2583" s="744" t="s">
        <v>60</v>
      </c>
      <c r="F2583" t="s">
        <v>415</v>
      </c>
      <c r="G2583" t="s">
        <v>453</v>
      </c>
      <c r="I2583" t="s">
        <v>266</v>
      </c>
    </row>
    <row r="2584" spans="2:9">
      <c r="B2584">
        <v>211001155</v>
      </c>
      <c r="C2584" t="str">
        <f t="shared" si="101"/>
        <v>CL - Utang Pihak Berelasi - PT Hikmat Mulia Sentralindo (HMS)</v>
      </c>
      <c r="E2584" s="744" t="s">
        <v>60</v>
      </c>
      <c r="F2584" t="s">
        <v>415</v>
      </c>
      <c r="G2584" t="s">
        <v>453</v>
      </c>
      <c r="I2584" t="s">
        <v>267</v>
      </c>
    </row>
    <row r="2585" spans="2:9">
      <c r="B2585">
        <v>211001156</v>
      </c>
      <c r="C2585" t="str">
        <f t="shared" si="101"/>
        <v>CL - Utang Pihak Berelasi - PT Berkah Digital Distrindo (BDD)</v>
      </c>
      <c r="E2585" s="744" t="s">
        <v>60</v>
      </c>
      <c r="F2585" t="s">
        <v>415</v>
      </c>
      <c r="G2585" t="s">
        <v>453</v>
      </c>
      <c r="I2585" t="s">
        <v>268</v>
      </c>
    </row>
    <row r="2586" spans="2:9">
      <c r="B2586">
        <v>211001157</v>
      </c>
      <c r="C2586" t="str">
        <f t="shared" si="101"/>
        <v>CL - Utang Pihak Berelasi - PT DMMX Belanja Digital (BDB)</v>
      </c>
      <c r="E2586" s="744" t="s">
        <v>60</v>
      </c>
      <c r="F2586" t="s">
        <v>415</v>
      </c>
      <c r="G2586" t="s">
        <v>453</v>
      </c>
      <c r="I2586" t="s">
        <v>269</v>
      </c>
    </row>
    <row r="2587" spans="2:9">
      <c r="B2587">
        <v>211001158</v>
      </c>
      <c r="C2587" t="str">
        <f t="shared" si="101"/>
        <v>CL - Utang Pihak Berelasi - PT Roxy Digital Investama (RDI)</v>
      </c>
      <c r="E2587" s="744" t="s">
        <v>60</v>
      </c>
      <c r="F2587" t="s">
        <v>415</v>
      </c>
      <c r="G2587" t="s">
        <v>453</v>
      </c>
      <c r="I2587" t="s">
        <v>270</v>
      </c>
    </row>
    <row r="2588" spans="2:9">
      <c r="B2588">
        <v>211001159</v>
      </c>
      <c r="C2588" t="str">
        <f t="shared" si="101"/>
        <v>CL - Utang Pihak Berelasi - PT Digisaham Veritas Indonesia (DVI)</v>
      </c>
      <c r="E2588" s="744" t="s">
        <v>60</v>
      </c>
      <c r="F2588" t="s">
        <v>415</v>
      </c>
      <c r="G2588" t="s">
        <v>453</v>
      </c>
      <c r="I2588" t="s">
        <v>271</v>
      </c>
    </row>
    <row r="2589" spans="2:9">
      <c r="B2589">
        <v>211001160</v>
      </c>
      <c r="C2589" t="str">
        <f t="shared" si="101"/>
        <v>CL - Utang Pihak Berelasi - PT DMMX Smartritel Teknologi (DST)</v>
      </c>
      <c r="E2589" s="744" t="s">
        <v>60</v>
      </c>
      <c r="F2589" t="s">
        <v>415</v>
      </c>
      <c r="G2589" t="s">
        <v>453</v>
      </c>
      <c r="I2589" t="s">
        <v>272</v>
      </c>
    </row>
    <row r="2590" spans="2:9">
      <c r="B2590">
        <v>211001161</v>
      </c>
      <c r="C2590" t="str">
        <f t="shared" si="101"/>
        <v>CL - Utang Pihak Berelasi - PT Panca Global Kapital (PEGE)</v>
      </c>
      <c r="E2590" s="744" t="s">
        <v>60</v>
      </c>
      <c r="F2590" t="s">
        <v>415</v>
      </c>
      <c r="G2590" t="s">
        <v>453</v>
      </c>
      <c r="I2590" t="s">
        <v>273</v>
      </c>
    </row>
    <row r="2591" spans="2:9">
      <c r="B2591">
        <v>211001162</v>
      </c>
      <c r="C2591" t="str">
        <f t="shared" si="101"/>
        <v>CL - Utang Pihak Berelasi - PT Panca Global Sekuritas (PGS)</v>
      </c>
      <c r="E2591" s="744" t="s">
        <v>60</v>
      </c>
      <c r="F2591" t="s">
        <v>415</v>
      </c>
      <c r="G2591" t="s">
        <v>453</v>
      </c>
      <c r="I2591" t="s">
        <v>274</v>
      </c>
    </row>
    <row r="2592" spans="2:9">
      <c r="B2592">
        <v>211001163</v>
      </c>
      <c r="C2592" t="str">
        <f t="shared" si="101"/>
        <v>CL - Utang Pihak Berelasi - PT Akasia Damcorp Waba (ADW)</v>
      </c>
      <c r="E2592" s="744" t="s">
        <v>60</v>
      </c>
      <c r="F2592" t="s">
        <v>415</v>
      </c>
      <c r="G2592" t="s">
        <v>453</v>
      </c>
      <c r="I2592" t="s">
        <v>275</v>
      </c>
    </row>
    <row r="2593" spans="2:9">
      <c r="B2593">
        <v>211001164</v>
      </c>
      <c r="C2593" t="str">
        <f t="shared" si="101"/>
        <v>CL - Utang Pihak Berelasi - PT Edukasi Atlit Internet Digital (EAID)</v>
      </c>
      <c r="E2593" s="744" t="s">
        <v>60</v>
      </c>
      <c r="F2593" t="s">
        <v>415</v>
      </c>
      <c r="G2593" t="s">
        <v>453</v>
      </c>
      <c r="I2593" t="s">
        <v>276</v>
      </c>
    </row>
    <row r="2594" spans="2:9">
      <c r="B2594">
        <v>211001165</v>
      </c>
      <c r="C2594" t="str">
        <f t="shared" si="101"/>
        <v>CL - Utang Pihak Berelasi - PT DMMX Hera Sukses (DHS)</v>
      </c>
      <c r="E2594" s="744" t="s">
        <v>60</v>
      </c>
      <c r="F2594" t="s">
        <v>415</v>
      </c>
      <c r="G2594" t="s">
        <v>453</v>
      </c>
      <c r="I2594" t="s">
        <v>277</v>
      </c>
    </row>
    <row r="2595" spans="2:9">
      <c r="B2595">
        <v>211001166</v>
      </c>
      <c r="C2595" t="str">
        <f t="shared" si="101"/>
        <v>CL - Utang Pihak Berelasi - PT Rans Prestisius Indonesia (RPI)</v>
      </c>
      <c r="E2595" s="744" t="s">
        <v>60</v>
      </c>
      <c r="F2595" t="s">
        <v>415</v>
      </c>
      <c r="G2595" t="s">
        <v>453</v>
      </c>
      <c r="I2595" t="s">
        <v>278</v>
      </c>
    </row>
    <row r="2596" spans="2:9">
      <c r="B2596">
        <v>211001167</v>
      </c>
      <c r="C2596" t="str">
        <f t="shared" si="101"/>
        <v>CL - Utang Pihak Berelasi - PT DMMX Gamindo Global</v>
      </c>
      <c r="E2596" s="744" t="s">
        <v>60</v>
      </c>
      <c r="F2596" t="s">
        <v>415</v>
      </c>
      <c r="G2596" t="s">
        <v>453</v>
      </c>
      <c r="I2596" t="s">
        <v>279</v>
      </c>
    </row>
    <row r="2597" spans="2:9">
      <c r="B2597">
        <v>211001168</v>
      </c>
      <c r="C2597" t="str">
        <f t="shared" si="101"/>
        <v>CL - Utang Pihak Berelasi - PT Digital Anugerah Medisindo (DAM)</v>
      </c>
      <c r="E2597" s="744" t="s">
        <v>60</v>
      </c>
      <c r="F2597" t="s">
        <v>415</v>
      </c>
      <c r="G2597" t="s">
        <v>453</v>
      </c>
      <c r="I2597" t="s">
        <v>280</v>
      </c>
    </row>
    <row r="2598" spans="2:9">
      <c r="B2598">
        <v>211001169</v>
      </c>
      <c r="C2598" t="str">
        <f t="shared" si="101"/>
        <v>CL - Utang Pihak Berelasi - PT Zirius Soteria Investama (ZSI)</v>
      </c>
      <c r="E2598" s="744" t="s">
        <v>60</v>
      </c>
      <c r="F2598" t="s">
        <v>415</v>
      </c>
      <c r="G2598" t="s">
        <v>453</v>
      </c>
      <c r="I2598" t="s">
        <v>281</v>
      </c>
    </row>
    <row r="2599" spans="2:9">
      <c r="B2599">
        <v>211001170</v>
      </c>
      <c r="C2599" t="str">
        <f t="shared" si="101"/>
        <v>CL - Utang Pihak Berelasi - PT CKL Indonesia Raya (CKL1)</v>
      </c>
      <c r="E2599" s="744" t="s">
        <v>60</v>
      </c>
      <c r="F2599" t="s">
        <v>415</v>
      </c>
      <c r="G2599" t="s">
        <v>453</v>
      </c>
      <c r="I2599" t="s">
        <v>282</v>
      </c>
    </row>
    <row r="2600" spans="2:9">
      <c r="B2600">
        <v>211001171</v>
      </c>
      <c r="C2600" t="str">
        <f t="shared" si="101"/>
        <v>CL - Utang Pihak Berelasi - PT Cipta Krida Lestari (CKL2)</v>
      </c>
      <c r="E2600" s="744" t="s">
        <v>60</v>
      </c>
      <c r="F2600" t="s">
        <v>415</v>
      </c>
      <c r="G2600" t="s">
        <v>453</v>
      </c>
      <c r="I2600" t="s">
        <v>283</v>
      </c>
    </row>
    <row r="2601" spans="2:9">
      <c r="B2601">
        <v>211001172</v>
      </c>
      <c r="C2601" t="str">
        <f t="shared" si="101"/>
        <v>CL - Utang Pihak Berelasi - PT Abyakta Data Sentosa (ADS)</v>
      </c>
      <c r="E2601" s="744" t="s">
        <v>60</v>
      </c>
      <c r="F2601" t="s">
        <v>415</v>
      </c>
      <c r="G2601" t="s">
        <v>453</v>
      </c>
      <c r="I2601" t="s">
        <v>284</v>
      </c>
    </row>
    <row r="2602" spans="2:9">
      <c r="B2602">
        <v>211001173</v>
      </c>
      <c r="C2602" t="str">
        <f t="shared" si="101"/>
        <v>CL - Utang Pihak Berelasi - PT Niji Sicepat Gamindo (NSG)</v>
      </c>
      <c r="E2602" s="744" t="s">
        <v>60</v>
      </c>
      <c r="F2602" t="s">
        <v>415</v>
      </c>
      <c r="G2602" t="s">
        <v>453</v>
      </c>
      <c r="I2602" t="s">
        <v>285</v>
      </c>
    </row>
    <row r="2603" spans="2:9">
      <c r="B2603">
        <v>211001174</v>
      </c>
      <c r="C2603" t="str">
        <f t="shared" si="101"/>
        <v>CL - Utang Pihak Berelasi - PT Mulia Semesta Perkasa (MSP)</v>
      </c>
      <c r="E2603" s="744" t="s">
        <v>60</v>
      </c>
      <c r="F2603" t="s">
        <v>415</v>
      </c>
      <c r="G2603" t="s">
        <v>453</v>
      </c>
      <c r="I2603" t="s">
        <v>286</v>
      </c>
    </row>
    <row r="2604" spans="2:9">
      <c r="B2604">
        <v>211001175</v>
      </c>
      <c r="C2604" t="str">
        <f t="shared" si="101"/>
        <v>CL - Utang Pihak Berelasi - PT Kredit Skor Indonesia (KSI)</v>
      </c>
      <c r="E2604" s="744" t="s">
        <v>60</v>
      </c>
      <c r="F2604" t="s">
        <v>415</v>
      </c>
      <c r="G2604" t="s">
        <v>453</v>
      </c>
      <c r="I2604" t="s">
        <v>287</v>
      </c>
    </row>
    <row r="2605" spans="2:9">
      <c r="B2605">
        <v>211001176</v>
      </c>
      <c r="C2605" t="str">
        <f t="shared" si="101"/>
        <v>CL - Utang Pihak Berelasi - PT Caltech Digital Indonesia (CDI)</v>
      </c>
      <c r="E2605" s="744" t="s">
        <v>60</v>
      </c>
      <c r="F2605" t="s">
        <v>415</v>
      </c>
      <c r="G2605" t="s">
        <v>453</v>
      </c>
      <c r="I2605" t="s">
        <v>288</v>
      </c>
    </row>
    <row r="2606" spans="2:9">
      <c r="B2606">
        <v>211001177</v>
      </c>
      <c r="C2606" t="str">
        <f t="shared" si="101"/>
        <v>CL - Utang Pihak Berelasi - PT Tfas Energi Indonesia (TEI)</v>
      </c>
      <c r="E2606" s="744" t="s">
        <v>60</v>
      </c>
      <c r="F2606" t="s">
        <v>415</v>
      </c>
      <c r="G2606" t="s">
        <v>453</v>
      </c>
      <c r="I2606" t="s">
        <v>289</v>
      </c>
    </row>
    <row r="2607" spans="2:9">
      <c r="B2607">
        <v>211001178</v>
      </c>
      <c r="C2607" t="str">
        <f t="shared" si="101"/>
        <v>CL - Utang Pihak Berelasi - PT Sicepat Inti Sofizo (SIF)</v>
      </c>
      <c r="E2607" s="744" t="s">
        <v>60</v>
      </c>
      <c r="F2607" t="s">
        <v>415</v>
      </c>
      <c r="G2607" t="s">
        <v>453</v>
      </c>
      <c r="I2607" t="s">
        <v>290</v>
      </c>
    </row>
    <row r="2608" spans="2:9">
      <c r="B2608">
        <v>211001179</v>
      </c>
      <c r="C2608" t="str">
        <f t="shared" si="101"/>
        <v>CL - Utang Pihak Berelasi - PT DMMX Dektos Inti (DDI)</v>
      </c>
      <c r="E2608" s="744" t="s">
        <v>60</v>
      </c>
      <c r="F2608" t="s">
        <v>415</v>
      </c>
      <c r="G2608" t="s">
        <v>453</v>
      </c>
      <c r="I2608" t="s">
        <v>291</v>
      </c>
    </row>
    <row r="2609" spans="2:9">
      <c r="B2609">
        <v>211001180</v>
      </c>
      <c r="C2609" t="str">
        <f t="shared" si="101"/>
        <v>CL - Utang Pihak Berelasi - PT Nugen Farma Medika (NFM)</v>
      </c>
      <c r="E2609" s="744" t="s">
        <v>60</v>
      </c>
      <c r="F2609" t="s">
        <v>415</v>
      </c>
      <c r="G2609" t="s">
        <v>453</v>
      </c>
      <c r="I2609" t="s">
        <v>292</v>
      </c>
    </row>
    <row r="2610" spans="2:9">
      <c r="B2610">
        <v>211001181</v>
      </c>
      <c r="C2610" t="str">
        <f t="shared" si="101"/>
        <v>CL - Utang Pihak Berelasi - PT Sicepat Aset Digital (SAD)</v>
      </c>
      <c r="E2610" s="744" t="s">
        <v>60</v>
      </c>
      <c r="F2610" t="s">
        <v>415</v>
      </c>
      <c r="G2610" t="s">
        <v>453</v>
      </c>
      <c r="I2610" t="s">
        <v>293</v>
      </c>
    </row>
    <row r="2611" spans="2:9">
      <c r="B2611">
        <v>211001182</v>
      </c>
      <c r="C2611" t="str">
        <f t="shared" si="101"/>
        <v>CL - Utang Pihak Berelasi - PT Royal Investama Sejahtera (RIS)</v>
      </c>
      <c r="E2611" s="744" t="s">
        <v>60</v>
      </c>
      <c r="F2611" t="s">
        <v>415</v>
      </c>
      <c r="G2611" t="s">
        <v>453</v>
      </c>
      <c r="I2611" t="s">
        <v>294</v>
      </c>
    </row>
    <row r="2612" spans="2:9">
      <c r="B2612">
        <v>211001183</v>
      </c>
      <c r="C2612" t="str">
        <f t="shared" si="101"/>
        <v>CL - Utang Pihak Berelasi - PT Yudha Harapan Mulia (YHM)</v>
      </c>
      <c r="E2612" s="744" t="s">
        <v>60</v>
      </c>
      <c r="F2612" t="s">
        <v>415</v>
      </c>
      <c r="G2612" t="s">
        <v>453</v>
      </c>
      <c r="I2612" t="s">
        <v>295</v>
      </c>
    </row>
    <row r="2613" spans="2:9">
      <c r="B2613">
        <v>211001184</v>
      </c>
      <c r="C2613" t="str">
        <f t="shared" si="101"/>
        <v>CL - Utang Pihak Berelasi - PT DMMX Distribusi Pentabuana (DDP)</v>
      </c>
      <c r="E2613" s="744" t="s">
        <v>60</v>
      </c>
      <c r="F2613" t="s">
        <v>415</v>
      </c>
      <c r="G2613" t="s">
        <v>453</v>
      </c>
      <c r="I2613" t="s">
        <v>296</v>
      </c>
    </row>
    <row r="2614" spans="2:9">
      <c r="B2614">
        <v>211001185</v>
      </c>
      <c r="C2614" t="str">
        <f t="shared" si="101"/>
        <v>CL - Utang Pihak Berelasi - PT Dezer Ruang Bicara (DRB)</v>
      </c>
      <c r="E2614" s="744" t="s">
        <v>60</v>
      </c>
      <c r="F2614" t="s">
        <v>415</v>
      </c>
      <c r="G2614" t="s">
        <v>453</v>
      </c>
      <c r="I2614" t="s">
        <v>297</v>
      </c>
    </row>
    <row r="2615" spans="2:9">
      <c r="B2615">
        <v>211001186</v>
      </c>
      <c r="C2615" t="str">
        <f t="shared" si="101"/>
        <v>CL - Utang Pihak Berelasi - PT Dektos Digital Corbuzier (DDC)</v>
      </c>
      <c r="E2615" s="744" t="s">
        <v>60</v>
      </c>
      <c r="F2615" t="s">
        <v>415</v>
      </c>
      <c r="G2615" t="s">
        <v>453</v>
      </c>
      <c r="I2615" t="s">
        <v>298</v>
      </c>
    </row>
    <row r="2616" spans="2:9">
      <c r="B2616">
        <v>211001187</v>
      </c>
      <c r="C2616" t="str">
        <f t="shared" si="101"/>
        <v>CL - Utang Pihak Berelasi - PT BLDX Komik Nusantara (BKN)</v>
      </c>
      <c r="E2616" s="744" t="s">
        <v>60</v>
      </c>
      <c r="F2616" t="s">
        <v>415</v>
      </c>
      <c r="G2616" t="s">
        <v>453</v>
      </c>
      <c r="I2616" t="s">
        <v>299</v>
      </c>
    </row>
    <row r="2617" spans="2:9">
      <c r="B2617">
        <v>211001188</v>
      </c>
      <c r="C2617" t="str">
        <f t="shared" si="101"/>
        <v>CL - Utang Pihak Berelasi - PT Damcorp Digital Media (DDM)</v>
      </c>
      <c r="E2617" s="744" t="s">
        <v>60</v>
      </c>
      <c r="F2617" t="s">
        <v>415</v>
      </c>
      <c r="G2617" t="s">
        <v>453</v>
      </c>
      <c r="I2617" t="s">
        <v>300</v>
      </c>
    </row>
    <row r="2618" spans="2:9">
      <c r="B2618">
        <v>211001189</v>
      </c>
      <c r="C2618" t="str">
        <f t="shared" si="101"/>
        <v>CL - Utang Pihak Berelasi - PT NFT Digital Indonesia (NDI)</v>
      </c>
      <c r="E2618" s="744" t="s">
        <v>60</v>
      </c>
      <c r="F2618" t="s">
        <v>415</v>
      </c>
      <c r="G2618" t="s">
        <v>453</v>
      </c>
      <c r="I2618" t="s">
        <v>301</v>
      </c>
    </row>
    <row r="2619" spans="2:9">
      <c r="B2619">
        <v>211001190</v>
      </c>
      <c r="C2619" t="str">
        <f t="shared" si="101"/>
        <v>CL - Utang Pihak Berelasi - PT Meta Verse Indonesia (MVI)</v>
      </c>
      <c r="E2619" s="744" t="s">
        <v>60</v>
      </c>
      <c r="F2619" t="s">
        <v>415</v>
      </c>
      <c r="G2619" t="s">
        <v>453</v>
      </c>
      <c r="I2619" t="s">
        <v>302</v>
      </c>
    </row>
    <row r="2620" spans="2:9">
      <c r="B2620">
        <v>211001191</v>
      </c>
      <c r="C2620" t="str">
        <f t="shared" si="101"/>
        <v>CL - Utang Pihak Berelasi - PT META PRAVIA DIGITAL (MPD)</v>
      </c>
      <c r="E2620" s="744" t="s">
        <v>60</v>
      </c>
      <c r="F2620" t="s">
        <v>415</v>
      </c>
      <c r="G2620" t="s">
        <v>453</v>
      </c>
      <c r="I2620" t="s">
        <v>303</v>
      </c>
    </row>
    <row r="2621" spans="2:9">
      <c r="B2621">
        <v>211001192</v>
      </c>
      <c r="C2621" t="str">
        <f t="shared" si="101"/>
        <v>CL - Utang Pihak Berelasi - PT DMMX Sentral Imaji</v>
      </c>
      <c r="E2621" s="744" t="s">
        <v>60</v>
      </c>
      <c r="F2621" t="s">
        <v>415</v>
      </c>
      <c r="G2621" t="s">
        <v>453</v>
      </c>
      <c r="I2621" t="s">
        <v>304</v>
      </c>
    </row>
    <row r="2622" spans="2:9">
      <c r="B2622">
        <v>211001193</v>
      </c>
      <c r="C2622" t="str">
        <f t="shared" ref="C2622:C2628" si="102">CONCATENATE(F2622,E2622,G2622,E2622,I2622)</f>
        <v>CL - Utang Pihak Berelasi - PT Cinta Sang Juara</v>
      </c>
      <c r="E2622" s="744" t="s">
        <v>60</v>
      </c>
      <c r="F2622" t="s">
        <v>415</v>
      </c>
      <c r="G2622" t="s">
        <v>453</v>
      </c>
      <c r="I2622" t="s">
        <v>305</v>
      </c>
    </row>
    <row r="2623" spans="2:9">
      <c r="B2623">
        <v>211001194</v>
      </c>
      <c r="C2623" t="str">
        <f t="shared" si="102"/>
        <v>CL - Utang Pihak Berelasi - PT Kosmos Karisma Karunia (KKK)</v>
      </c>
      <c r="E2623" s="744" t="s">
        <v>60</v>
      </c>
      <c r="F2623" t="s">
        <v>415</v>
      </c>
      <c r="G2623" t="s">
        <v>453</v>
      </c>
      <c r="I2623" t="s">
        <v>306</v>
      </c>
    </row>
    <row r="2624" spans="2:9">
      <c r="B2624">
        <v>211001195</v>
      </c>
      <c r="C2624" t="str">
        <f t="shared" si="102"/>
        <v>CL - Utang Pihak Berelasi - PT Sinergi Digital Teknologi (Lenna)</v>
      </c>
      <c r="E2624" s="744" t="s">
        <v>60</v>
      </c>
      <c r="F2624" t="s">
        <v>415</v>
      </c>
      <c r="G2624" t="s">
        <v>453</v>
      </c>
      <c r="I2624" t="s">
        <v>307</v>
      </c>
    </row>
    <row r="2625" spans="2:9">
      <c r="B2625">
        <v>211001196</v>
      </c>
      <c r="C2625" t="str">
        <f t="shared" si="102"/>
        <v>CL - Utang Pihak Berelasi - PT Kairos Ekspres Internasional (KEI)</v>
      </c>
      <c r="E2625" s="744" t="s">
        <v>60</v>
      </c>
      <c r="F2625" t="s">
        <v>415</v>
      </c>
      <c r="G2625" t="s">
        <v>453</v>
      </c>
      <c r="I2625" t="s">
        <v>308</v>
      </c>
    </row>
    <row r="2626" spans="2:9">
      <c r="B2626">
        <v>211001197</v>
      </c>
      <c r="C2626" t="str">
        <f t="shared" si="102"/>
        <v>CL - Utang Pihak Berelasi - PT Dua Empat Print (DEP)</v>
      </c>
      <c r="E2626" s="744" t="s">
        <v>60</v>
      </c>
      <c r="F2626" t="s">
        <v>415</v>
      </c>
      <c r="G2626" t="s">
        <v>453</v>
      </c>
      <c r="I2626" t="s">
        <v>309</v>
      </c>
    </row>
    <row r="2627" spans="2:9">
      <c r="B2627">
        <v>211001198</v>
      </c>
      <c r="C2627" t="str">
        <f t="shared" si="102"/>
        <v>CL - Utang Pihak Berelasi - PT V2 Indonesia (V2)</v>
      </c>
      <c r="E2627" s="744" t="s">
        <v>60</v>
      </c>
      <c r="F2627" t="s">
        <v>415</v>
      </c>
      <c r="G2627" t="s">
        <v>453</v>
      </c>
      <c r="I2627" t="s">
        <v>310</v>
      </c>
    </row>
    <row r="2628" spans="2:9">
      <c r="B2628">
        <v>211001199</v>
      </c>
      <c r="C2628" t="str">
        <f t="shared" si="102"/>
        <v>CL - Utang Pihak Berelasi - PT Makarios Bensu Kopi (MBK)</v>
      </c>
      <c r="E2628" s="744" t="s">
        <v>60</v>
      </c>
      <c r="F2628" t="s">
        <v>415</v>
      </c>
      <c r="G2628" t="s">
        <v>453</v>
      </c>
      <c r="I2628" t="s">
        <v>311</v>
      </c>
    </row>
    <row r="2629" spans="2:9">
      <c r="B2629">
        <v>211001200</v>
      </c>
      <c r="C2629" t="str">
        <f t="shared" ref="C2629:C2634" si="103">CONCATENATE(F2629,E2629,G2629,E2629,I2629)</f>
        <v>CL - Utang Pihak Berelasi - PT Mahaka Media Tbk (ABBA)</v>
      </c>
      <c r="E2629" s="744" t="s">
        <v>60</v>
      </c>
      <c r="F2629" t="s">
        <v>415</v>
      </c>
      <c r="G2629" t="s">
        <v>453</v>
      </c>
      <c r="I2629" t="s">
        <v>312</v>
      </c>
    </row>
    <row r="2630" spans="2:9">
      <c r="B2630">
        <v>211001201</v>
      </c>
      <c r="C2630" t="str">
        <f t="shared" si="103"/>
        <v>CL - Utang Pihak Berelasi - PT Sinergi Teknologi Mandiri (STM)</v>
      </c>
      <c r="E2630" s="744" t="s">
        <v>60</v>
      </c>
      <c r="F2630" t="s">
        <v>415</v>
      </c>
      <c r="G2630" t="s">
        <v>453</v>
      </c>
      <c r="I2630" t="s">
        <v>313</v>
      </c>
    </row>
    <row r="2631" spans="2:9">
      <c r="B2631">
        <v>211001202</v>
      </c>
      <c r="C2631" t="str">
        <f t="shared" si="103"/>
        <v>CL - Utang Pihak Berelasi - PT Jaya Distribusi Ritel (JDR)</v>
      </c>
      <c r="E2631" s="744" t="s">
        <v>60</v>
      </c>
      <c r="F2631" t="s">
        <v>415</v>
      </c>
      <c r="G2631" t="s">
        <v>453</v>
      </c>
      <c r="I2631" t="s">
        <v>314</v>
      </c>
    </row>
    <row r="2632" spans="2:9">
      <c r="B2632">
        <v>211001203</v>
      </c>
      <c r="C2632" t="str">
        <f t="shared" si="103"/>
        <v>CL - Utang Pihak Berelasi - Martin Suharlie</v>
      </c>
      <c r="E2632" s="744" t="s">
        <v>60</v>
      </c>
      <c r="F2632" t="s">
        <v>415</v>
      </c>
      <c r="G2632" t="s">
        <v>453</v>
      </c>
      <c r="I2632" t="s">
        <v>315</v>
      </c>
    </row>
    <row r="2633" spans="2:9">
      <c r="B2633">
        <v>211001204</v>
      </c>
      <c r="C2633" t="str">
        <f t="shared" si="103"/>
        <v>CL - Utang Pihak Berelasi - Suryandy Jahja</v>
      </c>
      <c r="E2633" s="744" t="s">
        <v>60</v>
      </c>
      <c r="F2633" t="s">
        <v>415</v>
      </c>
      <c r="G2633" t="s">
        <v>453</v>
      </c>
      <c r="I2633" t="s">
        <v>316</v>
      </c>
    </row>
    <row r="2634" spans="2:9">
      <c r="B2634">
        <v>211001205</v>
      </c>
      <c r="C2634" t="str">
        <f t="shared" si="103"/>
        <v>CL - Utang Pihak Berelasi - Berelasi lainnya</v>
      </c>
      <c r="E2634" s="744" t="s">
        <v>60</v>
      </c>
      <c r="F2634" t="s">
        <v>415</v>
      </c>
      <c r="G2634" t="s">
        <v>453</v>
      </c>
      <c r="I2634" t="s">
        <v>317</v>
      </c>
    </row>
    <row r="2635" spans="5:5">
      <c r="E2635" s="744" t="s">
        <v>60</v>
      </c>
    </row>
    <row r="2636" spans="2:10">
      <c r="B2636">
        <v>211101001</v>
      </c>
      <c r="C2636" t="str">
        <f t="shared" ref="C2636:C2660" si="104">CONCATENATE(F2636,E2636,G2636,E2636,I2636,E2636,J2636)</f>
        <v>CL - Utang Jangka Panjang Yang Jatuh Tempo Dalam 1 Tahun - Utang Bank Jangka Panjang - PT BANK CENTRAL ASIA</v>
      </c>
      <c r="E2636" s="744" t="s">
        <v>60</v>
      </c>
      <c r="F2636" t="s">
        <v>415</v>
      </c>
      <c r="G2636" t="s">
        <v>454</v>
      </c>
      <c r="I2636" t="s">
        <v>455</v>
      </c>
      <c r="J2636" t="s">
        <v>70</v>
      </c>
    </row>
    <row r="2637" spans="2:10">
      <c r="B2637">
        <v>211101002</v>
      </c>
      <c r="C2637" t="str">
        <f t="shared" si="104"/>
        <v>CL - Utang Jangka Panjang Yang Jatuh Tempo Dalam 1 Tahun - Utang Bank Jangka Panjang - PT BANK MANDIRI (PERSERO)</v>
      </c>
      <c r="E2637" s="744" t="s">
        <v>60</v>
      </c>
      <c r="F2637" t="s">
        <v>415</v>
      </c>
      <c r="G2637" t="s">
        <v>454</v>
      </c>
      <c r="I2637" t="s">
        <v>455</v>
      </c>
      <c r="J2637" t="s">
        <v>71</v>
      </c>
    </row>
    <row r="2638" spans="2:10">
      <c r="B2638">
        <v>211101003</v>
      </c>
      <c r="C2638" t="str">
        <f t="shared" si="104"/>
        <v>CL - Utang Jangka Panjang Yang Jatuh Tempo Dalam 1 Tahun - Utang Bank Jangka Panjang - PT BANK NEGARA INDONESIA (PERSERO)</v>
      </c>
      <c r="E2638" s="744" t="s">
        <v>60</v>
      </c>
      <c r="F2638" t="s">
        <v>415</v>
      </c>
      <c r="G2638" t="s">
        <v>454</v>
      </c>
      <c r="I2638" t="s">
        <v>455</v>
      </c>
      <c r="J2638" t="s">
        <v>72</v>
      </c>
    </row>
    <row r="2639" spans="2:10">
      <c r="B2639">
        <v>211101004</v>
      </c>
      <c r="C2639" t="str">
        <f t="shared" si="104"/>
        <v>CL - Utang Jangka Panjang Yang Jatuh Tempo Dalam 1 Tahun - Utang Bank Jangka Panjang - PT BANK CIMB NIAGA</v>
      </c>
      <c r="E2639" s="744" t="s">
        <v>60</v>
      </c>
      <c r="F2639" t="s">
        <v>415</v>
      </c>
      <c r="G2639" t="s">
        <v>454</v>
      </c>
      <c r="I2639" t="s">
        <v>455</v>
      </c>
      <c r="J2639" t="s">
        <v>73</v>
      </c>
    </row>
    <row r="2640" spans="2:10">
      <c r="B2640">
        <v>211101005</v>
      </c>
      <c r="C2640" t="str">
        <f t="shared" si="104"/>
        <v>CL - Utang Jangka Panjang Yang Jatuh Tempo Dalam 1 Tahun - Utang Bank Jangka Panjang - PT BANK QNB INDONESIA</v>
      </c>
      <c r="E2640" s="744" t="s">
        <v>60</v>
      </c>
      <c r="F2640" t="s">
        <v>415</v>
      </c>
      <c r="G2640" t="s">
        <v>454</v>
      </c>
      <c r="I2640" t="s">
        <v>455</v>
      </c>
      <c r="J2640" t="s">
        <v>74</v>
      </c>
    </row>
    <row r="2641" spans="2:10">
      <c r="B2641">
        <v>211101006</v>
      </c>
      <c r="C2641" t="str">
        <f t="shared" si="104"/>
        <v>CL - Utang Jangka Panjang Yang Jatuh Tempo Dalam 1 Tahun - Utang Bank Jangka Panjang - PT BANK RAKYAT INDONESIA (PERSERO)</v>
      </c>
      <c r="E2641" s="744" t="s">
        <v>60</v>
      </c>
      <c r="F2641" t="s">
        <v>415</v>
      </c>
      <c r="G2641" t="s">
        <v>454</v>
      </c>
      <c r="I2641" t="s">
        <v>455</v>
      </c>
      <c r="J2641" t="s">
        <v>75</v>
      </c>
    </row>
    <row r="2642" spans="2:10">
      <c r="B2642">
        <v>211101007</v>
      </c>
      <c r="C2642" t="str">
        <f t="shared" si="104"/>
        <v>CL - Utang Jangka Panjang Yang Jatuh Tempo Dalam 1 Tahun - Utang Bank Jangka Panjang - PT BANK PERMATA</v>
      </c>
      <c r="E2642" s="744" t="s">
        <v>60</v>
      </c>
      <c r="F2642" t="s">
        <v>415</v>
      </c>
      <c r="G2642" t="s">
        <v>454</v>
      </c>
      <c r="I2642" t="s">
        <v>455</v>
      </c>
      <c r="J2642" t="s">
        <v>76</v>
      </c>
    </row>
    <row r="2643" spans="2:10">
      <c r="B2643">
        <v>211101008</v>
      </c>
      <c r="C2643" t="str">
        <f t="shared" si="104"/>
        <v>CL - Utang Jangka Panjang Yang Jatuh Tempo Dalam 1 Tahun - Utang Bank Jangka Panjang - PT BANK UOB INDONESIA</v>
      </c>
      <c r="E2643" s="744" t="s">
        <v>60</v>
      </c>
      <c r="F2643" t="s">
        <v>415</v>
      </c>
      <c r="G2643" t="s">
        <v>454</v>
      </c>
      <c r="I2643" t="s">
        <v>455</v>
      </c>
      <c r="J2643" t="s">
        <v>77</v>
      </c>
    </row>
    <row r="2644" spans="2:10">
      <c r="B2644">
        <v>211101009</v>
      </c>
      <c r="C2644" t="str">
        <f t="shared" si="104"/>
        <v>CL - Utang Jangka Panjang Yang Jatuh Tempo Dalam 1 Tahun - Utang Bank Jangka Panjang - PT BANK DKI</v>
      </c>
      <c r="E2644" s="744" t="s">
        <v>60</v>
      </c>
      <c r="F2644" t="s">
        <v>415</v>
      </c>
      <c r="G2644" t="s">
        <v>454</v>
      </c>
      <c r="I2644" t="s">
        <v>455</v>
      </c>
      <c r="J2644" t="s">
        <v>78</v>
      </c>
    </row>
    <row r="2645" spans="2:10">
      <c r="B2645">
        <v>211101010</v>
      </c>
      <c r="C2645" t="str">
        <f t="shared" si="104"/>
        <v>CL - Utang Jangka Panjang Yang Jatuh Tempo Dalam 1 Tahun - Utang Bank Jangka Panjang - PT BANK JTRUST INDONESIA</v>
      </c>
      <c r="E2645" s="744" t="s">
        <v>60</v>
      </c>
      <c r="F2645" t="s">
        <v>415</v>
      </c>
      <c r="G2645" t="s">
        <v>454</v>
      </c>
      <c r="I2645" t="s">
        <v>455</v>
      </c>
      <c r="J2645" t="s">
        <v>79</v>
      </c>
    </row>
    <row r="2646" spans="2:10">
      <c r="B2646">
        <v>211101011</v>
      </c>
      <c r="C2646" t="str">
        <f t="shared" si="104"/>
        <v>CL - Utang Jangka Panjang Yang Jatuh Tempo Dalam 1 Tahun - Utang Bank Jangka Panjang - PT BANK DANAMON INDONESIA</v>
      </c>
      <c r="E2646" s="744" t="s">
        <v>60</v>
      </c>
      <c r="F2646" t="s">
        <v>415</v>
      </c>
      <c r="G2646" t="s">
        <v>454</v>
      </c>
      <c r="I2646" t="s">
        <v>455</v>
      </c>
      <c r="J2646" t="s">
        <v>80</v>
      </c>
    </row>
    <row r="2647" spans="2:10">
      <c r="B2647">
        <v>211101012</v>
      </c>
      <c r="C2647" t="str">
        <f t="shared" si="104"/>
        <v>CL - Utang Jangka Panjang Yang Jatuh Tempo Dalam 1 Tahun - Utang Bank Jangka Panjang - PT BANK SYARIAH INDONESIA</v>
      </c>
      <c r="E2647" s="744" t="s">
        <v>60</v>
      </c>
      <c r="F2647" t="s">
        <v>415</v>
      </c>
      <c r="G2647" t="s">
        <v>454</v>
      </c>
      <c r="I2647" t="s">
        <v>455</v>
      </c>
      <c r="J2647" t="s">
        <v>81</v>
      </c>
    </row>
    <row r="2648" spans="2:10">
      <c r="B2648">
        <v>211101013</v>
      </c>
      <c r="C2648" t="str">
        <f t="shared" si="104"/>
        <v>CL - Utang Jangka Panjang Yang Jatuh Tempo Dalam 1 Tahun - Utang Bank Jangka Panjang - PT BANK CAPITAL INDONESIA </v>
      </c>
      <c r="E2648" s="744" t="s">
        <v>60</v>
      </c>
      <c r="F2648" t="s">
        <v>415</v>
      </c>
      <c r="G2648" t="s">
        <v>454</v>
      </c>
      <c r="I2648" t="s">
        <v>455</v>
      </c>
      <c r="J2648" t="s">
        <v>82</v>
      </c>
    </row>
    <row r="2649" spans="2:10">
      <c r="B2649">
        <v>211101014</v>
      </c>
      <c r="C2649" t="str">
        <f t="shared" si="104"/>
        <v>CL - Utang Jangka Panjang Yang Jatuh Tempo Dalam 1 Tahun - Utang Bank Jangka Panjang - PT BANK MNC INTERNASIONAL</v>
      </c>
      <c r="E2649" s="744" t="s">
        <v>60</v>
      </c>
      <c r="F2649" t="s">
        <v>415</v>
      </c>
      <c r="G2649" t="s">
        <v>454</v>
      </c>
      <c r="I2649" t="s">
        <v>455</v>
      </c>
      <c r="J2649" t="s">
        <v>83</v>
      </c>
    </row>
    <row r="2650" spans="2:10">
      <c r="B2650">
        <v>211101015</v>
      </c>
      <c r="C2650" t="str">
        <f t="shared" si="104"/>
        <v>CL - Utang Jangka Panjang Yang Jatuh Tempo Dalam 1 Tahun - Utang Bank Jangka Panjang - PT BANK OCBC NISP</v>
      </c>
      <c r="E2650" s="744" t="s">
        <v>60</v>
      </c>
      <c r="F2650" t="s">
        <v>415</v>
      </c>
      <c r="G2650" t="s">
        <v>454</v>
      </c>
      <c r="I2650" t="s">
        <v>455</v>
      </c>
      <c r="J2650" t="s">
        <v>84</v>
      </c>
    </row>
    <row r="2651" spans="2:10">
      <c r="B2651">
        <v>211101016</v>
      </c>
      <c r="C2651" t="str">
        <f t="shared" si="104"/>
        <v>CL - Utang Jangka Panjang Yang Jatuh Tempo Dalam 1 Tahun - Utang Bank Jangka Panjang - PT BANK MEGA</v>
      </c>
      <c r="E2651" s="744" t="s">
        <v>60</v>
      </c>
      <c r="F2651" t="s">
        <v>415</v>
      </c>
      <c r="G2651" t="s">
        <v>454</v>
      </c>
      <c r="I2651" t="s">
        <v>455</v>
      </c>
      <c r="J2651" t="s">
        <v>85</v>
      </c>
    </row>
    <row r="2652" spans="2:10">
      <c r="B2652">
        <v>211101017</v>
      </c>
      <c r="C2652" t="str">
        <f t="shared" si="104"/>
        <v>CL - Utang Jangka Panjang Yang Jatuh Tempo Dalam 1 Tahun - Utang Bank Jangka Panjang - PT BANK PEMBANGUNAN DAERAH JAWA TENGAH</v>
      </c>
      <c r="E2652" s="744" t="s">
        <v>60</v>
      </c>
      <c r="F2652" t="s">
        <v>415</v>
      </c>
      <c r="G2652" t="s">
        <v>454</v>
      </c>
      <c r="I2652" t="s">
        <v>455</v>
      </c>
      <c r="J2652" t="s">
        <v>86</v>
      </c>
    </row>
    <row r="2653" spans="2:10">
      <c r="B2653">
        <v>211101018</v>
      </c>
      <c r="C2653" t="str">
        <f t="shared" si="104"/>
        <v>CL - Utang Jangka Panjang Yang Jatuh Tempo Dalam 1 Tahun - Utang Bank Jangka Panjang - PT BANK PEMBANGUNAN DAERAH JAWA TIMUR</v>
      </c>
      <c r="E2653" s="744" t="s">
        <v>60</v>
      </c>
      <c r="F2653" t="s">
        <v>415</v>
      </c>
      <c r="G2653" t="s">
        <v>454</v>
      </c>
      <c r="I2653" t="s">
        <v>455</v>
      </c>
      <c r="J2653" t="s">
        <v>87</v>
      </c>
    </row>
    <row r="2654" spans="2:10">
      <c r="B2654">
        <v>211101019</v>
      </c>
      <c r="C2654" t="str">
        <f t="shared" si="104"/>
        <v>CL - Utang Jangka Panjang Yang Jatuh Tempo Dalam 1 Tahun - Utang Bank Jangka Panjang - PT BANK MAYBANK INDONESIA</v>
      </c>
      <c r="E2654" s="744" t="s">
        <v>60</v>
      </c>
      <c r="F2654" t="s">
        <v>415</v>
      </c>
      <c r="G2654" t="s">
        <v>454</v>
      </c>
      <c r="I2654" t="s">
        <v>455</v>
      </c>
      <c r="J2654" t="s">
        <v>88</v>
      </c>
    </row>
    <row r="2655" spans="2:10">
      <c r="B2655">
        <v>211101020</v>
      </c>
      <c r="C2655" t="str">
        <f t="shared" si="104"/>
        <v>CL - Utang Jangka Panjang Yang Jatuh Tempo Dalam 1 Tahun - Utang Bank Jangka Panjang - PT BANK MUAMALAT INDONESIA</v>
      </c>
      <c r="E2655" s="744" t="s">
        <v>60</v>
      </c>
      <c r="F2655" t="s">
        <v>415</v>
      </c>
      <c r="G2655" t="s">
        <v>454</v>
      </c>
      <c r="I2655" t="s">
        <v>455</v>
      </c>
      <c r="J2655" t="s">
        <v>89</v>
      </c>
    </row>
    <row r="2656" spans="2:10">
      <c r="B2656">
        <v>211101021</v>
      </c>
      <c r="C2656" t="str">
        <f t="shared" si="104"/>
        <v>CL - Utang Jangka Panjang Yang Jatuh Tempo Dalam 1 Tahun - Utang Bank Jangka Panjang - PT BANK DBS INDONESIA</v>
      </c>
      <c r="E2656" s="744" t="s">
        <v>60</v>
      </c>
      <c r="F2656" t="s">
        <v>415</v>
      </c>
      <c r="G2656" t="s">
        <v>454</v>
      </c>
      <c r="I2656" t="s">
        <v>455</v>
      </c>
      <c r="J2656" t="s">
        <v>90</v>
      </c>
    </row>
    <row r="2657" spans="2:10">
      <c r="B2657">
        <v>211101022</v>
      </c>
      <c r="C2657" t="str">
        <f t="shared" si="104"/>
        <v>CL - Utang Jangka Panjang Yang Jatuh Tempo Dalam 1 Tahun - Utang Bank Jangka Panjang - PT BANK MASPION INDONESIA</v>
      </c>
      <c r="E2657" s="744" t="s">
        <v>60</v>
      </c>
      <c r="F2657" t="s">
        <v>415</v>
      </c>
      <c r="G2657" t="s">
        <v>454</v>
      </c>
      <c r="I2657" t="s">
        <v>455</v>
      </c>
      <c r="J2657" t="s">
        <v>91</v>
      </c>
    </row>
    <row r="2658" spans="2:10">
      <c r="B2658">
        <v>211101023</v>
      </c>
      <c r="C2658" t="str">
        <f t="shared" si="104"/>
        <v>CL - Utang Jangka Panjang Yang Jatuh Tempo Dalam 1 Tahun - Utang Bank Jangka Panjang - PT BANK PAN INDONESIA</v>
      </c>
      <c r="E2658" s="744" t="s">
        <v>60</v>
      </c>
      <c r="F2658" t="s">
        <v>415</v>
      </c>
      <c r="G2658" t="s">
        <v>454</v>
      </c>
      <c r="I2658" t="s">
        <v>455</v>
      </c>
      <c r="J2658" t="s">
        <v>92</v>
      </c>
    </row>
    <row r="2659" spans="2:10">
      <c r="B2659">
        <v>211101024</v>
      </c>
      <c r="C2659" t="str">
        <f t="shared" si="104"/>
        <v>CL - Utang Jangka Panjang Yang Jatuh Tempo Dalam 1 Tahun - Utang Bank Jangka Panjang - PT BANK TABUNGAN PENSIUNAN NASIONAL</v>
      </c>
      <c r="E2659" s="744" t="s">
        <v>60</v>
      </c>
      <c r="F2659" t="s">
        <v>415</v>
      </c>
      <c r="G2659" t="s">
        <v>454</v>
      </c>
      <c r="I2659" t="s">
        <v>455</v>
      </c>
      <c r="J2659" t="s">
        <v>93</v>
      </c>
    </row>
    <row r="2660" spans="2:10">
      <c r="B2660">
        <v>211101025</v>
      </c>
      <c r="C2660" t="str">
        <f t="shared" si="104"/>
        <v>CL - Utang Jangka Panjang Yang Jatuh Tempo Dalam 1 Tahun - Utang Bank Jangka Panjang - PT BANK TABUNGAN NEGARA</v>
      </c>
      <c r="E2660" s="744" t="s">
        <v>60</v>
      </c>
      <c r="F2660" t="s">
        <v>415</v>
      </c>
      <c r="G2660" t="s">
        <v>454</v>
      </c>
      <c r="I2660" t="s">
        <v>455</v>
      </c>
      <c r="J2660" t="s">
        <v>94</v>
      </c>
    </row>
    <row r="2661" spans="5:5">
      <c r="E2661" s="744" t="s">
        <v>60</v>
      </c>
    </row>
    <row r="2662" spans="2:10">
      <c r="B2662">
        <v>211102001</v>
      </c>
      <c r="C2662" t="str">
        <f t="shared" ref="C2662:C2663" si="105">CONCATENATE(F2662,E2662,G2662,E2662,I2662,E2662,J2662)</f>
        <v>CL - Utang Jangka Panjang Yang Jatuh Tempo Dalam 1 Tahun - Utang Pembiayaan Konsumen  - Pt 1</v>
      </c>
      <c r="E2662" s="744" t="s">
        <v>60</v>
      </c>
      <c r="F2662" t="s">
        <v>415</v>
      </c>
      <c r="G2662" t="s">
        <v>454</v>
      </c>
      <c r="I2662" t="s">
        <v>456</v>
      </c>
      <c r="J2662" t="s">
        <v>457</v>
      </c>
    </row>
    <row r="2663" spans="2:10">
      <c r="B2663">
        <v>211102002</v>
      </c>
      <c r="C2663" t="str">
        <f t="shared" si="105"/>
        <v>CL - Utang Jangka Panjang Yang Jatuh Tempo Dalam 1 Tahun - Utang Pembiayaan Konsumen  - Pt 2</v>
      </c>
      <c r="E2663" s="744" t="s">
        <v>60</v>
      </c>
      <c r="F2663" t="s">
        <v>415</v>
      </c>
      <c r="G2663" t="s">
        <v>454</v>
      </c>
      <c r="I2663" t="s">
        <v>456</v>
      </c>
      <c r="J2663" t="s">
        <v>458</v>
      </c>
    </row>
    <row r="2664" spans="5:5">
      <c r="E2664" s="744" t="s">
        <v>60</v>
      </c>
    </row>
    <row r="2665" spans="2:10">
      <c r="B2665">
        <v>211103001</v>
      </c>
      <c r="C2665" t="str">
        <f t="shared" ref="C2665:C2667" si="106">CONCATENATE(F2665,E2665,G2665,E2665,I2665,E2665,J2665)</f>
        <v>CL - Utang Jangka Panjang Yang Jatuh Tempo Dalam 1 Tahun - Lease Liabilities - Bangunan</v>
      </c>
      <c r="E2665" s="744" t="s">
        <v>60</v>
      </c>
      <c r="F2665" t="s">
        <v>415</v>
      </c>
      <c r="G2665" t="s">
        <v>454</v>
      </c>
      <c r="I2665" t="s">
        <v>459</v>
      </c>
      <c r="J2665" t="s">
        <v>380</v>
      </c>
    </row>
    <row r="2666" spans="2:10">
      <c r="B2666">
        <v>211103002</v>
      </c>
      <c r="C2666" t="str">
        <f t="shared" si="106"/>
        <v>CL - Utang Jangka Panjang Yang Jatuh Tempo Dalam 1 Tahun - Lease Liabilities - Kendaraan</v>
      </c>
      <c r="E2666" s="744" t="s">
        <v>60</v>
      </c>
      <c r="F2666" t="s">
        <v>415</v>
      </c>
      <c r="G2666" t="s">
        <v>454</v>
      </c>
      <c r="I2666" t="s">
        <v>459</v>
      </c>
      <c r="J2666" t="s">
        <v>345</v>
      </c>
    </row>
    <row r="2667" spans="2:10">
      <c r="B2667">
        <v>211103003</v>
      </c>
      <c r="C2667" t="str">
        <f t="shared" si="106"/>
        <v>CL - Utang Jangka Panjang Yang Jatuh Tempo Dalam 1 Tahun - Lease Liabilities - Lain-Lain</v>
      </c>
      <c r="E2667" s="744" t="s">
        <v>60</v>
      </c>
      <c r="F2667" t="s">
        <v>415</v>
      </c>
      <c r="G2667" t="s">
        <v>454</v>
      </c>
      <c r="I2667" t="s">
        <v>459</v>
      </c>
      <c r="J2667" t="s">
        <v>351</v>
      </c>
    </row>
    <row r="2668" spans="5:5">
      <c r="E2668" s="744" t="s">
        <v>60</v>
      </c>
    </row>
    <row r="2669" spans="2:7">
      <c r="B2669">
        <v>211201001</v>
      </c>
      <c r="C2669" t="str">
        <f>CONCATENATE(F2669,E2669,G2669)</f>
        <v>CL - Liabilitas Imbalan Kerja</v>
      </c>
      <c r="E2669" s="744" t="s">
        <v>60</v>
      </c>
      <c r="F2669" t="s">
        <v>415</v>
      </c>
      <c r="G2669" t="s">
        <v>460</v>
      </c>
    </row>
    <row r="2670" spans="5:5">
      <c r="E2670" s="744" t="s">
        <v>60</v>
      </c>
    </row>
    <row r="2671" spans="2:9">
      <c r="B2671">
        <v>211301001</v>
      </c>
      <c r="C2671" t="str">
        <f>CONCATENATE(F2671,E2671,G2671,E2671,I2671)</f>
        <v>CL - Liabilitas Lancar Lainnya - Lain-Lain</v>
      </c>
      <c r="E2671" s="744" t="s">
        <v>60</v>
      </c>
      <c r="F2671" t="s">
        <v>415</v>
      </c>
      <c r="G2671" t="s">
        <v>461</v>
      </c>
      <c r="I2671" t="s">
        <v>351</v>
      </c>
    </row>
    <row r="2672" spans="5:5">
      <c r="E2672" s="744" t="s">
        <v>60</v>
      </c>
    </row>
    <row r="2673" spans="2:9">
      <c r="B2673">
        <v>220101001</v>
      </c>
      <c r="C2673" t="str">
        <f t="shared" ref="C2673:C2736" si="107">CONCATENATE(F2673,E2673,G2673,E2673,I2673)</f>
        <v>NCL - Utang Pihak Berelasi - PT 1 Inti Dot Com</v>
      </c>
      <c r="E2673" s="744" t="s">
        <v>60</v>
      </c>
      <c r="F2673" t="s">
        <v>462</v>
      </c>
      <c r="G2673" t="s">
        <v>453</v>
      </c>
      <c r="I2673" t="s">
        <v>113</v>
      </c>
    </row>
    <row r="2674" spans="2:9">
      <c r="B2674">
        <v>220101002</v>
      </c>
      <c r="C2674" t="str">
        <f t="shared" si="107"/>
        <v>NCL - Utang Pihak Berelasi - PT Abdi Anugerah Persada (AAP)</v>
      </c>
      <c r="E2674" s="744" t="s">
        <v>60</v>
      </c>
      <c r="F2674" t="s">
        <v>462</v>
      </c>
      <c r="G2674" t="s">
        <v>453</v>
      </c>
      <c r="I2674" t="s">
        <v>114</v>
      </c>
    </row>
    <row r="2675" spans="2:9">
      <c r="B2675">
        <v>220101003</v>
      </c>
      <c r="C2675" t="str">
        <f t="shared" si="107"/>
        <v>NCL - Utang Pihak Berelasi - PT Agapindo Inti Raya</v>
      </c>
      <c r="E2675" s="744" t="s">
        <v>60</v>
      </c>
      <c r="F2675" t="s">
        <v>462</v>
      </c>
      <c r="G2675" t="s">
        <v>453</v>
      </c>
      <c r="I2675" t="s">
        <v>115</v>
      </c>
    </row>
    <row r="2676" spans="2:9">
      <c r="B2676">
        <v>220101004</v>
      </c>
      <c r="C2676" t="str">
        <f t="shared" si="107"/>
        <v>NCL - Utang Pihak Berelasi - PT Agapindo Kasih Abadi (AKA)</v>
      </c>
      <c r="E2676" s="744" t="s">
        <v>60</v>
      </c>
      <c r="F2676" t="s">
        <v>462</v>
      </c>
      <c r="G2676" t="s">
        <v>453</v>
      </c>
      <c r="I2676" t="s">
        <v>116</v>
      </c>
    </row>
    <row r="2677" spans="2:9">
      <c r="B2677">
        <v>220101005</v>
      </c>
      <c r="C2677" t="str">
        <f t="shared" si="107"/>
        <v>NCL - Utang Pihak Berelasi - PT Alfa Omega Digital (AOD-1)</v>
      </c>
      <c r="E2677" s="744" t="s">
        <v>60</v>
      </c>
      <c r="F2677" t="s">
        <v>462</v>
      </c>
      <c r="G2677" t="s">
        <v>453</v>
      </c>
      <c r="I2677" t="s">
        <v>117</v>
      </c>
    </row>
    <row r="2678" spans="2:9">
      <c r="B2678">
        <v>220101006</v>
      </c>
      <c r="C2678" t="str">
        <f t="shared" si="107"/>
        <v>NCL - Utang Pihak Berelasi - PT Alfa Omega Digitalindo (AOD-2)</v>
      </c>
      <c r="E2678" s="744" t="s">
        <v>60</v>
      </c>
      <c r="F2678" t="s">
        <v>462</v>
      </c>
      <c r="G2678" t="s">
        <v>453</v>
      </c>
      <c r="I2678" t="s">
        <v>118</v>
      </c>
    </row>
    <row r="2679" spans="2:9">
      <c r="B2679">
        <v>220101007</v>
      </c>
      <c r="C2679" t="str">
        <f t="shared" si="107"/>
        <v>NCL - Utang Pihak Berelasi - PT Alphanovation Digital Teknindo (Pawoon)</v>
      </c>
      <c r="E2679" s="744" t="s">
        <v>60</v>
      </c>
      <c r="F2679" t="s">
        <v>462</v>
      </c>
      <c r="G2679" t="s">
        <v>453</v>
      </c>
      <c r="I2679" t="s">
        <v>119</v>
      </c>
    </row>
    <row r="2680" spans="2:9">
      <c r="B2680">
        <v>220101008</v>
      </c>
      <c r="C2680" t="str">
        <f t="shared" si="107"/>
        <v>NCL - Utang Pihak Berelasi - PT Antares Global Teknologi (AGT)</v>
      </c>
      <c r="E2680" s="744" t="s">
        <v>60</v>
      </c>
      <c r="F2680" t="s">
        <v>462</v>
      </c>
      <c r="G2680" t="s">
        <v>453</v>
      </c>
      <c r="I2680" t="s">
        <v>120</v>
      </c>
    </row>
    <row r="2681" spans="2:9">
      <c r="B2681">
        <v>220101009</v>
      </c>
      <c r="C2681" t="str">
        <f t="shared" si="107"/>
        <v>NCL - Utang Pihak Berelasi - PT Anugerah Inti Karisma (AIK)</v>
      </c>
      <c r="E2681" s="744" t="s">
        <v>60</v>
      </c>
      <c r="F2681" t="s">
        <v>462</v>
      </c>
      <c r="G2681" t="s">
        <v>453</v>
      </c>
      <c r="I2681" t="s">
        <v>121</v>
      </c>
    </row>
    <row r="2682" spans="2:9">
      <c r="B2682">
        <v>220101010</v>
      </c>
      <c r="C2682" t="str">
        <f t="shared" si="107"/>
        <v>NCL - Utang Pihak Berelasi - PT Soteria Wicaksana Investama (SWI)</v>
      </c>
      <c r="E2682" s="744" t="s">
        <v>60</v>
      </c>
      <c r="F2682" t="s">
        <v>462</v>
      </c>
      <c r="G2682" t="s">
        <v>453</v>
      </c>
      <c r="I2682" t="s">
        <v>122</v>
      </c>
    </row>
    <row r="2683" spans="2:9">
      <c r="B2683">
        <v>220101011</v>
      </c>
      <c r="C2683" t="str">
        <f t="shared" si="107"/>
        <v>NCL - Utang Pihak Berelasi - PT Anugerah Kopi Digital (AKD)</v>
      </c>
      <c r="E2683" s="744" t="s">
        <v>60</v>
      </c>
      <c r="F2683" t="s">
        <v>462</v>
      </c>
      <c r="G2683" t="s">
        <v>453</v>
      </c>
      <c r="I2683" t="s">
        <v>123</v>
      </c>
    </row>
    <row r="2684" spans="2:9">
      <c r="B2684">
        <v>220101012</v>
      </c>
      <c r="C2684" t="str">
        <f t="shared" si="107"/>
        <v>NCL - Utang Pihak Berelasi - PT Anugerah Serta Sentosa (ASS1)</v>
      </c>
      <c r="E2684" s="744" t="s">
        <v>60</v>
      </c>
      <c r="F2684" t="s">
        <v>462</v>
      </c>
      <c r="G2684" t="s">
        <v>453</v>
      </c>
      <c r="I2684" t="s">
        <v>124</v>
      </c>
    </row>
    <row r="2685" spans="2:9">
      <c r="B2685">
        <v>220101013</v>
      </c>
      <c r="C2685" t="str">
        <f t="shared" si="107"/>
        <v>NCL - Utang Pihak Berelasi - PT Anugerah Teknologi Mandiri (ATM)</v>
      </c>
      <c r="E2685" s="744" t="s">
        <v>60</v>
      </c>
      <c r="F2685" t="s">
        <v>462</v>
      </c>
      <c r="G2685" t="s">
        <v>453</v>
      </c>
      <c r="I2685" t="s">
        <v>125</v>
      </c>
    </row>
    <row r="2686" spans="2:9">
      <c r="B2686">
        <v>220101014</v>
      </c>
      <c r="C2686" t="str">
        <f t="shared" si="107"/>
        <v>NCL - Utang Pihak Berelasi - PT Anugerah Wicaksana Digital (AWD)</v>
      </c>
      <c r="E2686" s="744" t="s">
        <v>60</v>
      </c>
      <c r="F2686" t="s">
        <v>462</v>
      </c>
      <c r="G2686" t="s">
        <v>453</v>
      </c>
      <c r="I2686" t="s">
        <v>126</v>
      </c>
    </row>
    <row r="2687" spans="2:9">
      <c r="B2687">
        <v>220101015</v>
      </c>
      <c r="C2687" t="str">
        <f t="shared" si="107"/>
        <v>NCL - Utang Pihak Berelasi - PT Argo Pandu Digital (APD)</v>
      </c>
      <c r="E2687" s="744" t="s">
        <v>60</v>
      </c>
      <c r="F2687" t="s">
        <v>462</v>
      </c>
      <c r="G2687" t="s">
        <v>453</v>
      </c>
      <c r="I2687" t="s">
        <v>127</v>
      </c>
    </row>
    <row r="2688" spans="2:9">
      <c r="B2688">
        <v>220101016</v>
      </c>
      <c r="C2688" t="str">
        <f t="shared" si="107"/>
        <v>NCL - Utang Pihak Berelasi - PT Berkah Karunia Kreasi (BKK)</v>
      </c>
      <c r="E2688" s="744" t="s">
        <v>60</v>
      </c>
      <c r="F2688" t="s">
        <v>462</v>
      </c>
      <c r="G2688" t="s">
        <v>453</v>
      </c>
      <c r="I2688" t="s">
        <v>128</v>
      </c>
    </row>
    <row r="2689" spans="2:9">
      <c r="B2689">
        <v>220101017</v>
      </c>
      <c r="C2689" t="str">
        <f t="shared" si="107"/>
        <v>NCL - Utang Pihak Berelasi - PT Berkah Omega Sukses (BOS)</v>
      </c>
      <c r="E2689" s="744" t="s">
        <v>60</v>
      </c>
      <c r="F2689" t="s">
        <v>462</v>
      </c>
      <c r="G2689" t="s">
        <v>453</v>
      </c>
      <c r="I2689" t="s">
        <v>129</v>
      </c>
    </row>
    <row r="2690" spans="2:9">
      <c r="B2690">
        <v>220101018</v>
      </c>
      <c r="C2690" t="str">
        <f t="shared" si="107"/>
        <v>NCL - Utang Pihak Berelasi - PT Berkah Otentik Sejahtera (BOS)</v>
      </c>
      <c r="E2690" s="744" t="s">
        <v>60</v>
      </c>
      <c r="F2690" t="s">
        <v>462</v>
      </c>
      <c r="G2690" t="s">
        <v>453</v>
      </c>
      <c r="I2690" t="s">
        <v>130</v>
      </c>
    </row>
    <row r="2691" spans="2:9">
      <c r="B2691">
        <v>220101019</v>
      </c>
      <c r="C2691" t="str">
        <f t="shared" si="107"/>
        <v>NCL - Utang Pihak Berelasi - PT Berkah Teknologi Selaras (BTS)</v>
      </c>
      <c r="E2691" s="744" t="s">
        <v>60</v>
      </c>
      <c r="F2691" t="s">
        <v>462</v>
      </c>
      <c r="G2691" t="s">
        <v>453</v>
      </c>
      <c r="I2691" t="s">
        <v>131</v>
      </c>
    </row>
    <row r="2692" spans="2:9">
      <c r="B2692">
        <v>220101020</v>
      </c>
      <c r="C2692" t="str">
        <f t="shared" si="107"/>
        <v>NCL - Utang Pihak Berelasi - PT Berkah Teknologi Semesta (BTS)</v>
      </c>
      <c r="E2692" s="744" t="s">
        <v>60</v>
      </c>
      <c r="F2692" t="s">
        <v>462</v>
      </c>
      <c r="G2692" t="s">
        <v>453</v>
      </c>
      <c r="I2692" t="s">
        <v>132</v>
      </c>
    </row>
    <row r="2693" spans="2:9">
      <c r="B2693">
        <v>220101021</v>
      </c>
      <c r="C2693" t="str">
        <f t="shared" si="107"/>
        <v>NCL - Utang Pihak Berelasi - PT Berkah Trijaya Indonesia (BTI)</v>
      </c>
      <c r="E2693" s="744" t="s">
        <v>60</v>
      </c>
      <c r="F2693" t="s">
        <v>462</v>
      </c>
      <c r="G2693" t="s">
        <v>453</v>
      </c>
      <c r="I2693" t="s">
        <v>133</v>
      </c>
    </row>
    <row r="2694" spans="2:9">
      <c r="B2694">
        <v>220101022</v>
      </c>
      <c r="C2694" t="str">
        <f t="shared" si="107"/>
        <v>NCL - Utang Pihak Berelasi - PT Bersama Omega Sejahtera (BOS)</v>
      </c>
      <c r="E2694" s="744" t="s">
        <v>60</v>
      </c>
      <c r="F2694" t="s">
        <v>462</v>
      </c>
      <c r="G2694" t="s">
        <v>453</v>
      </c>
      <c r="I2694" t="s">
        <v>134</v>
      </c>
    </row>
    <row r="2695" spans="2:9">
      <c r="B2695">
        <v>220101023</v>
      </c>
      <c r="C2695" t="str">
        <f t="shared" si="107"/>
        <v>NCL - Utang Pihak Berelasi - PT Bilik Sinergi Indonesia (BSI)</v>
      </c>
      <c r="E2695" s="744" t="s">
        <v>60</v>
      </c>
      <c r="F2695" t="s">
        <v>462</v>
      </c>
      <c r="G2695" t="s">
        <v>453</v>
      </c>
      <c r="I2695" t="s">
        <v>135</v>
      </c>
    </row>
    <row r="2696" spans="2:9">
      <c r="B2696">
        <v>220101024</v>
      </c>
      <c r="C2696" t="str">
        <f t="shared" si="107"/>
        <v>NCL - Utang Pihak Berelasi - PT Buana Agya Cipta (BAC)</v>
      </c>
      <c r="E2696" s="744" t="s">
        <v>60</v>
      </c>
      <c r="F2696" t="s">
        <v>462</v>
      </c>
      <c r="G2696" t="s">
        <v>453</v>
      </c>
      <c r="I2696" t="s">
        <v>136</v>
      </c>
    </row>
    <row r="2697" spans="2:9">
      <c r="B2697">
        <v>220101025</v>
      </c>
      <c r="C2697" t="str">
        <f t="shared" si="107"/>
        <v>NCL - Utang Pihak Berelasi - PT Cakra Ultima Sejahtera (CUS)</v>
      </c>
      <c r="E2697" s="744" t="s">
        <v>60</v>
      </c>
      <c r="F2697" t="s">
        <v>462</v>
      </c>
      <c r="G2697" t="s">
        <v>453</v>
      </c>
      <c r="I2697" t="s">
        <v>137</v>
      </c>
    </row>
    <row r="2698" spans="2:9">
      <c r="B2698">
        <v>220101026</v>
      </c>
      <c r="C2698" t="str">
        <f t="shared" si="107"/>
        <v>NCL - Utang Pihak Berelasi - PT Chat Bot Nusantara (CBN)</v>
      </c>
      <c r="E2698" s="744" t="s">
        <v>60</v>
      </c>
      <c r="F2698" t="s">
        <v>462</v>
      </c>
      <c r="G2698" t="s">
        <v>453</v>
      </c>
      <c r="I2698" t="s">
        <v>138</v>
      </c>
    </row>
    <row r="2699" spans="2:9">
      <c r="B2699">
        <v>220101027</v>
      </c>
      <c r="C2699" t="str">
        <f t="shared" si="107"/>
        <v>NCL - Utang Pihak Berelasi - PT Cyrus Solusi Indonesia (CSI)</v>
      </c>
      <c r="E2699" s="744" t="s">
        <v>60</v>
      </c>
      <c r="F2699" t="s">
        <v>462</v>
      </c>
      <c r="G2699" t="s">
        <v>453</v>
      </c>
      <c r="I2699" t="s">
        <v>139</v>
      </c>
    </row>
    <row r="2700" spans="2:9">
      <c r="B2700">
        <v>220101028</v>
      </c>
      <c r="C2700" t="str">
        <f t="shared" si="107"/>
        <v>NCL - Utang Pihak Berelasi - PT Dam Korporindo Digital (DKD)</v>
      </c>
      <c r="E2700" s="744" t="s">
        <v>60</v>
      </c>
      <c r="F2700" t="s">
        <v>462</v>
      </c>
      <c r="G2700" t="s">
        <v>453</v>
      </c>
      <c r="I2700" t="s">
        <v>140</v>
      </c>
    </row>
    <row r="2701" spans="2:9">
      <c r="B2701">
        <v>220101029</v>
      </c>
      <c r="C2701" t="str">
        <f t="shared" si="107"/>
        <v>NCL - Utang Pihak Berelasi - PT Dapur Kita Indonesia (DKI)</v>
      </c>
      <c r="E2701" s="744" t="s">
        <v>60</v>
      </c>
      <c r="F2701" t="s">
        <v>462</v>
      </c>
      <c r="G2701" t="s">
        <v>453</v>
      </c>
      <c r="I2701" t="s">
        <v>141</v>
      </c>
    </row>
    <row r="2702" spans="2:9">
      <c r="B2702">
        <v>220101030</v>
      </c>
      <c r="C2702" t="str">
        <f t="shared" si="107"/>
        <v>NCL - Utang Pihak Berelasi - PT Dapur Kloud Digital (DKD)</v>
      </c>
      <c r="E2702" s="744" t="s">
        <v>60</v>
      </c>
      <c r="F2702" t="s">
        <v>462</v>
      </c>
      <c r="G2702" t="s">
        <v>453</v>
      </c>
      <c r="I2702" t="s">
        <v>142</v>
      </c>
    </row>
    <row r="2703" spans="2:9">
      <c r="B2703">
        <v>220101031</v>
      </c>
      <c r="C2703" t="str">
        <f t="shared" si="107"/>
        <v>NCL - Utang Pihak Berelasi - PT Dekodr Solusi Digital Indonesia (DSDI)</v>
      </c>
      <c r="E2703" s="744" t="s">
        <v>60</v>
      </c>
      <c r="F2703" t="s">
        <v>462</v>
      </c>
      <c r="G2703" t="s">
        <v>453</v>
      </c>
      <c r="I2703" t="s">
        <v>143</v>
      </c>
    </row>
    <row r="2704" spans="2:9">
      <c r="B2704">
        <v>220101032</v>
      </c>
      <c r="C2704" t="str">
        <f t="shared" si="107"/>
        <v>NCL - Utang Pihak Berelasi - PT Digital Berkah Indonesia (DBI)</v>
      </c>
      <c r="E2704" s="744" t="s">
        <v>60</v>
      </c>
      <c r="F2704" t="s">
        <v>462</v>
      </c>
      <c r="G2704" t="s">
        <v>453</v>
      </c>
      <c r="I2704" t="s">
        <v>144</v>
      </c>
    </row>
    <row r="2705" spans="2:9">
      <c r="B2705">
        <v>220101033</v>
      </c>
      <c r="C2705" t="str">
        <f t="shared" si="107"/>
        <v>NCL - Utang Pihak Berelasi - PT Digital Consumer Engagement (DCE)</v>
      </c>
      <c r="E2705" s="744" t="s">
        <v>60</v>
      </c>
      <c r="F2705" t="s">
        <v>462</v>
      </c>
      <c r="G2705" t="s">
        <v>453</v>
      </c>
      <c r="I2705" t="s">
        <v>145</v>
      </c>
    </row>
    <row r="2706" spans="2:9">
      <c r="B2706">
        <v>220101034</v>
      </c>
      <c r="C2706" t="str">
        <f t="shared" si="107"/>
        <v>NCL - Utang Pihak Berelasi - PT Digital Maksima Karisma (DMK)</v>
      </c>
      <c r="E2706" s="744" t="s">
        <v>60</v>
      </c>
      <c r="F2706" t="s">
        <v>462</v>
      </c>
      <c r="G2706" t="s">
        <v>453</v>
      </c>
      <c r="I2706" t="s">
        <v>146</v>
      </c>
    </row>
    <row r="2707" spans="2:9">
      <c r="B2707">
        <v>220101035</v>
      </c>
      <c r="C2707" t="str">
        <f t="shared" si="107"/>
        <v>NCL - Utang Pihak Berelasi - PT Digital Maxima Indonesia (DMI)</v>
      </c>
      <c r="E2707" s="744" t="s">
        <v>60</v>
      </c>
      <c r="F2707" t="s">
        <v>462</v>
      </c>
      <c r="G2707" t="s">
        <v>453</v>
      </c>
      <c r="I2707" t="s">
        <v>147</v>
      </c>
    </row>
    <row r="2708" spans="2:9">
      <c r="B2708">
        <v>220101036</v>
      </c>
      <c r="C2708" t="str">
        <f t="shared" si="107"/>
        <v>NCL - Utang Pihak Berelasi - PT Digital Mediatama Maxima Tbk (DMMX)</v>
      </c>
      <c r="E2708" s="744" t="s">
        <v>60</v>
      </c>
      <c r="F2708" t="s">
        <v>462</v>
      </c>
      <c r="G2708" t="s">
        <v>453</v>
      </c>
      <c r="I2708" t="s">
        <v>148</v>
      </c>
    </row>
    <row r="2709" spans="2:9">
      <c r="B2709">
        <v>220101037</v>
      </c>
      <c r="C2709" t="str">
        <f t="shared" si="107"/>
        <v>NCL - Utang Pihak Berelasi - PT Disa Citra Digital (DCD)</v>
      </c>
      <c r="E2709" s="744" t="s">
        <v>60</v>
      </c>
      <c r="F2709" t="s">
        <v>462</v>
      </c>
      <c r="G2709" t="s">
        <v>453</v>
      </c>
      <c r="I2709" t="s">
        <v>149</v>
      </c>
    </row>
    <row r="2710" spans="2:9">
      <c r="B2710">
        <v>220101038</v>
      </c>
      <c r="C2710" t="str">
        <f t="shared" si="107"/>
        <v>NCL - Utang Pihak Berelasi - PT Disa Citra Mandiri (DCM)</v>
      </c>
      <c r="E2710" s="744" t="s">
        <v>60</v>
      </c>
      <c r="F2710" t="s">
        <v>462</v>
      </c>
      <c r="G2710" t="s">
        <v>453</v>
      </c>
      <c r="I2710" t="s">
        <v>150</v>
      </c>
    </row>
    <row r="2711" spans="2:9">
      <c r="B2711">
        <v>220101039</v>
      </c>
      <c r="C2711" t="str">
        <f t="shared" si="107"/>
        <v>NCL - Utang Pihak Berelasi - PT Distribusi Emitama Anugerah (DEA)</v>
      </c>
      <c r="E2711" s="744" t="s">
        <v>60</v>
      </c>
      <c r="F2711" t="s">
        <v>462</v>
      </c>
      <c r="G2711" t="s">
        <v>453</v>
      </c>
      <c r="I2711" t="s">
        <v>151</v>
      </c>
    </row>
    <row r="2712" spans="2:9">
      <c r="B2712">
        <v>220101040</v>
      </c>
      <c r="C2712" t="str">
        <f t="shared" si="107"/>
        <v>NCL - Utang Pihak Berelasi - PT Distribusi Voucher Nusantara Tbk (DIVA)</v>
      </c>
      <c r="E2712" s="744" t="s">
        <v>60</v>
      </c>
      <c r="F2712" t="s">
        <v>462</v>
      </c>
      <c r="G2712" t="s">
        <v>453</v>
      </c>
      <c r="I2712" t="s">
        <v>152</v>
      </c>
    </row>
    <row r="2713" spans="2:9">
      <c r="B2713">
        <v>220101041</v>
      </c>
      <c r="C2713" t="str">
        <f t="shared" si="107"/>
        <v>NCL - Utang Pihak Berelasi - PT Emirindo Dinamika Pratama (EDP)</v>
      </c>
      <c r="E2713" s="744" t="s">
        <v>60</v>
      </c>
      <c r="F2713" t="s">
        <v>462</v>
      </c>
      <c r="G2713" t="s">
        <v>453</v>
      </c>
      <c r="I2713" t="s">
        <v>153</v>
      </c>
    </row>
    <row r="2714" spans="2:9">
      <c r="B2714">
        <v>220101042</v>
      </c>
      <c r="C2714" t="str">
        <f t="shared" si="107"/>
        <v>NCL - Utang Pihak Berelasi - PT Emitama Wahana Mandiri (EWM)</v>
      </c>
      <c r="E2714" s="744" t="s">
        <v>60</v>
      </c>
      <c r="F2714" t="s">
        <v>462</v>
      </c>
      <c r="G2714" t="s">
        <v>453</v>
      </c>
      <c r="I2714" t="s">
        <v>154</v>
      </c>
    </row>
    <row r="2715" spans="2:9">
      <c r="B2715">
        <v>220101043</v>
      </c>
      <c r="C2715" t="str">
        <f t="shared" si="107"/>
        <v>NCL - Utang Pihak Berelasi - PT Foodia Indonesia Digital (FID)</v>
      </c>
      <c r="E2715" s="744" t="s">
        <v>60</v>
      </c>
      <c r="F2715" t="s">
        <v>462</v>
      </c>
      <c r="G2715" t="s">
        <v>453</v>
      </c>
      <c r="I2715" t="s">
        <v>155</v>
      </c>
    </row>
    <row r="2716" spans="2:9">
      <c r="B2716">
        <v>220101044</v>
      </c>
      <c r="C2716" t="str">
        <f t="shared" si="107"/>
        <v>NCL - Utang Pihak Berelasi - PT Gowes Teknologi Indonesia (GTI1)</v>
      </c>
      <c r="E2716" s="744" t="s">
        <v>60</v>
      </c>
      <c r="F2716" t="s">
        <v>462</v>
      </c>
      <c r="G2716" t="s">
        <v>453</v>
      </c>
      <c r="I2716" t="s">
        <v>156</v>
      </c>
    </row>
    <row r="2717" spans="2:9">
      <c r="B2717">
        <v>220101045</v>
      </c>
      <c r="C2717" t="str">
        <f t="shared" si="107"/>
        <v>NCL - Utang Pihak Berelasi - PT Gowithmi Teknologi Indonesia (GTI2)</v>
      </c>
      <c r="E2717" s="744" t="s">
        <v>60</v>
      </c>
      <c r="F2717" t="s">
        <v>462</v>
      </c>
      <c r="G2717" t="s">
        <v>453</v>
      </c>
      <c r="I2717" t="s">
        <v>157</v>
      </c>
    </row>
    <row r="2718" spans="2:9">
      <c r="B2718">
        <v>220101046</v>
      </c>
      <c r="C2718" t="str">
        <f t="shared" si="107"/>
        <v>NCL - Utang Pihak Berelasi - PT Green Sinergy Indonesia (GSI)</v>
      </c>
      <c r="E2718" s="744" t="s">
        <v>60</v>
      </c>
      <c r="F2718" t="s">
        <v>462</v>
      </c>
      <c r="G2718" t="s">
        <v>453</v>
      </c>
      <c r="I2718" t="s">
        <v>158</v>
      </c>
    </row>
    <row r="2719" spans="2:9">
      <c r="B2719">
        <v>220101047</v>
      </c>
      <c r="C2719" t="str">
        <f t="shared" si="107"/>
        <v>NCL - Utang Pihak Berelasi - PT Harapan Inti Selaras (HIS)</v>
      </c>
      <c r="E2719" s="744" t="s">
        <v>60</v>
      </c>
      <c r="F2719" t="s">
        <v>462</v>
      </c>
      <c r="G2719" t="s">
        <v>453</v>
      </c>
      <c r="I2719" t="s">
        <v>159</v>
      </c>
    </row>
    <row r="2720" spans="2:9">
      <c r="B2720">
        <v>220101048</v>
      </c>
      <c r="C2720" t="str">
        <f t="shared" si="107"/>
        <v>NCL - Utang Pihak Berelasi - PT Hikmat Sukses Sejahtera (HSS)</v>
      </c>
      <c r="E2720" s="744" t="s">
        <v>60</v>
      </c>
      <c r="F2720" t="s">
        <v>462</v>
      </c>
      <c r="G2720" t="s">
        <v>453</v>
      </c>
      <c r="I2720" t="s">
        <v>160</v>
      </c>
    </row>
    <row r="2721" spans="2:9">
      <c r="B2721">
        <v>220101049</v>
      </c>
      <c r="C2721" t="str">
        <f t="shared" si="107"/>
        <v>NCL - Utang Pihak Berelasi - PT Inova Duapuluh Duapuluh</v>
      </c>
      <c r="E2721" s="744" t="s">
        <v>60</v>
      </c>
      <c r="F2721" t="s">
        <v>462</v>
      </c>
      <c r="G2721" t="s">
        <v>453</v>
      </c>
      <c r="I2721" t="s">
        <v>161</v>
      </c>
    </row>
    <row r="2722" spans="2:9">
      <c r="B2722">
        <v>220101050</v>
      </c>
      <c r="C2722" t="str">
        <f t="shared" si="107"/>
        <v>NCL - Utang Pihak Berelasi - PT Inspira Citra Asia (ICA)</v>
      </c>
      <c r="E2722" s="744" t="s">
        <v>60</v>
      </c>
      <c r="F2722" t="s">
        <v>462</v>
      </c>
      <c r="G2722" t="s">
        <v>453</v>
      </c>
      <c r="I2722" t="s">
        <v>162</v>
      </c>
    </row>
    <row r="2723" spans="2:9">
      <c r="B2723">
        <v>220101051</v>
      </c>
      <c r="C2723" t="str">
        <f t="shared" si="107"/>
        <v>NCL - Utang Pihak Berelasi - PT Internet Omega Teknologi (IOT)</v>
      </c>
      <c r="E2723" s="744" t="s">
        <v>60</v>
      </c>
      <c r="F2723" t="s">
        <v>462</v>
      </c>
      <c r="G2723" t="s">
        <v>453</v>
      </c>
      <c r="I2723" t="s">
        <v>163</v>
      </c>
    </row>
    <row r="2724" spans="2:9">
      <c r="B2724">
        <v>220101052</v>
      </c>
      <c r="C2724" t="str">
        <f t="shared" si="107"/>
        <v>NCL - Utang Pihak Berelasi - PT Jedidiah Inti Anugerah (JIA)</v>
      </c>
      <c r="E2724" s="744" t="s">
        <v>60</v>
      </c>
      <c r="F2724" t="s">
        <v>462</v>
      </c>
      <c r="G2724" t="s">
        <v>453</v>
      </c>
      <c r="I2724" t="s">
        <v>164</v>
      </c>
    </row>
    <row r="2725" spans="2:9">
      <c r="B2725">
        <v>220101053</v>
      </c>
      <c r="C2725" t="str">
        <f t="shared" si="107"/>
        <v>NCL - Utang Pihak Berelasi - PT Jubileum Musisi Indonesia (JMI)</v>
      </c>
      <c r="E2725" s="744" t="s">
        <v>60</v>
      </c>
      <c r="F2725" t="s">
        <v>462</v>
      </c>
      <c r="G2725" t="s">
        <v>453</v>
      </c>
      <c r="I2725" t="s">
        <v>165</v>
      </c>
    </row>
    <row r="2726" spans="2:9">
      <c r="B2726">
        <v>220101054</v>
      </c>
      <c r="C2726" t="str">
        <f t="shared" si="107"/>
        <v>NCL - Utang Pihak Berelasi - PT Jurnal Digital Indonesia (JDI)</v>
      </c>
      <c r="E2726" s="744" t="s">
        <v>60</v>
      </c>
      <c r="F2726" t="s">
        <v>462</v>
      </c>
      <c r="G2726" t="s">
        <v>453</v>
      </c>
      <c r="I2726" t="s">
        <v>166</v>
      </c>
    </row>
    <row r="2727" spans="2:9">
      <c r="B2727">
        <v>220101055</v>
      </c>
      <c r="C2727" t="str">
        <f t="shared" si="107"/>
        <v>NCL - Utang Pihak Berelasi - PT Kasih Anugerah Kharisma (KAK)</v>
      </c>
      <c r="E2727" s="744" t="s">
        <v>60</v>
      </c>
      <c r="F2727" t="s">
        <v>462</v>
      </c>
      <c r="G2727" t="s">
        <v>453</v>
      </c>
      <c r="I2727" t="s">
        <v>167</v>
      </c>
    </row>
    <row r="2728" spans="2:9">
      <c r="B2728">
        <v>220101056</v>
      </c>
      <c r="C2728" t="str">
        <f t="shared" si="107"/>
        <v>NCL - Utang Pihak Berelasi - PT Kavita Dana Asia (KDA)</v>
      </c>
      <c r="E2728" s="744" t="s">
        <v>60</v>
      </c>
      <c r="F2728" t="s">
        <v>462</v>
      </c>
      <c r="G2728" t="s">
        <v>453</v>
      </c>
      <c r="I2728" t="s">
        <v>168</v>
      </c>
    </row>
    <row r="2729" spans="2:9">
      <c r="B2729">
        <v>220101057</v>
      </c>
      <c r="C2729" t="str">
        <f t="shared" si="107"/>
        <v>NCL - Utang Pihak Berelasi - PT Kejora Digital Investama (KDI)</v>
      </c>
      <c r="E2729" s="744" t="s">
        <v>60</v>
      </c>
      <c r="F2729" t="s">
        <v>462</v>
      </c>
      <c r="G2729" t="s">
        <v>453</v>
      </c>
      <c r="I2729" t="s">
        <v>169</v>
      </c>
    </row>
    <row r="2730" spans="2:9">
      <c r="B2730">
        <v>220101058</v>
      </c>
      <c r="C2730" t="str">
        <f t="shared" si="107"/>
        <v>NCL - Utang Pihak Berelasi - PT Krenpay Digital Indonesia (KDI)</v>
      </c>
      <c r="E2730" s="744" t="s">
        <v>60</v>
      </c>
      <c r="F2730" t="s">
        <v>462</v>
      </c>
      <c r="G2730" t="s">
        <v>453</v>
      </c>
      <c r="I2730" t="s">
        <v>170</v>
      </c>
    </row>
    <row r="2731" spans="2:9">
      <c r="B2731">
        <v>220101059</v>
      </c>
      <c r="C2731" t="str">
        <f t="shared" si="107"/>
        <v>NCL - Utang Pihak Berelasi - PT Kubox Teknologi Indonesia (KTI)</v>
      </c>
      <c r="E2731" s="744" t="s">
        <v>60</v>
      </c>
      <c r="F2731" t="s">
        <v>462</v>
      </c>
      <c r="G2731" t="s">
        <v>453</v>
      </c>
      <c r="I2731" t="s">
        <v>171</v>
      </c>
    </row>
    <row r="2732" spans="2:9">
      <c r="B2732">
        <v>220101060</v>
      </c>
      <c r="C2732" t="str">
        <f t="shared" si="107"/>
        <v>NCL - Utang Pihak Berelasi - PT Kuwais Berkah Indonesia (KBI)</v>
      </c>
      <c r="E2732" s="744" t="s">
        <v>60</v>
      </c>
      <c r="F2732" t="s">
        <v>462</v>
      </c>
      <c r="G2732" t="s">
        <v>453</v>
      </c>
      <c r="I2732" t="s">
        <v>172</v>
      </c>
    </row>
    <row r="2733" spans="2:9">
      <c r="B2733">
        <v>220101061</v>
      </c>
      <c r="C2733" t="str">
        <f t="shared" si="107"/>
        <v>NCL - Utang Pihak Berelasi - PT Kwartet Boga Anugerah (KBA)</v>
      </c>
      <c r="E2733" s="744" t="s">
        <v>60</v>
      </c>
      <c r="F2733" t="s">
        <v>462</v>
      </c>
      <c r="G2733" t="s">
        <v>453</v>
      </c>
      <c r="I2733" t="s">
        <v>173</v>
      </c>
    </row>
    <row r="2734" spans="2:9">
      <c r="B2734">
        <v>220101062</v>
      </c>
      <c r="C2734" t="str">
        <f t="shared" si="107"/>
        <v>NCL - Utang Pihak Berelasi - PT Lautan Inovasi Teknologi (LIT)</v>
      </c>
      <c r="E2734" s="744" t="s">
        <v>60</v>
      </c>
      <c r="F2734" t="s">
        <v>462</v>
      </c>
      <c r="G2734" t="s">
        <v>453</v>
      </c>
      <c r="I2734" t="s">
        <v>174</v>
      </c>
    </row>
    <row r="2735" spans="2:9">
      <c r="B2735">
        <v>220101063</v>
      </c>
      <c r="C2735" t="str">
        <f t="shared" si="107"/>
        <v>NCL - Utang Pihak Berelasi - PT Lentera Ekosistem Digital (LED)</v>
      </c>
      <c r="E2735" s="744" t="s">
        <v>60</v>
      </c>
      <c r="F2735" t="s">
        <v>462</v>
      </c>
      <c r="G2735" t="s">
        <v>453</v>
      </c>
      <c r="I2735" t="s">
        <v>175</v>
      </c>
    </row>
    <row r="2736" spans="2:9">
      <c r="B2736">
        <v>220101064</v>
      </c>
      <c r="C2736" t="str">
        <f t="shared" si="107"/>
        <v>NCL - Utang Pihak Berelasi - PT Logitek Digital Nusantara (LDN/DTN)</v>
      </c>
      <c r="E2736" s="744" t="s">
        <v>60</v>
      </c>
      <c r="F2736" t="s">
        <v>462</v>
      </c>
      <c r="G2736" t="s">
        <v>453</v>
      </c>
      <c r="I2736" t="s">
        <v>176</v>
      </c>
    </row>
    <row r="2737" spans="2:9">
      <c r="B2737">
        <v>220101065</v>
      </c>
      <c r="C2737" t="str">
        <f t="shared" ref="C2737:C2800" si="108">CONCATENATE(F2737,E2737,G2737,E2737,I2737)</f>
        <v>NCL - Utang Pihak Berelasi - PT M Cash Integrasi Tbk (MCAS)</v>
      </c>
      <c r="E2737" s="744" t="s">
        <v>60</v>
      </c>
      <c r="F2737" t="s">
        <v>462</v>
      </c>
      <c r="G2737" t="s">
        <v>453</v>
      </c>
      <c r="I2737" t="s">
        <v>177</v>
      </c>
    </row>
    <row r="2738" spans="2:9">
      <c r="B2738">
        <v>220101066</v>
      </c>
      <c r="C2738" t="str">
        <f t="shared" si="108"/>
        <v>NCL - Utang Pihak Berelasi - PT Digital Maksima Karunia</v>
      </c>
      <c r="E2738" s="744" t="s">
        <v>60</v>
      </c>
      <c r="F2738" t="s">
        <v>462</v>
      </c>
      <c r="G2738" t="s">
        <v>453</v>
      </c>
      <c r="I2738" t="s">
        <v>178</v>
      </c>
    </row>
    <row r="2739" spans="2:9">
      <c r="B2739">
        <v>220101067</v>
      </c>
      <c r="C2739" t="str">
        <f t="shared" si="108"/>
        <v>NCL - Utang Pihak Berelasi - PT M Cash Ritel Indonesia (MRI)</v>
      </c>
      <c r="E2739" s="744" t="s">
        <v>60</v>
      </c>
      <c r="F2739" t="s">
        <v>462</v>
      </c>
      <c r="G2739" t="s">
        <v>453</v>
      </c>
      <c r="I2739" t="s">
        <v>179</v>
      </c>
    </row>
    <row r="2740" spans="2:9">
      <c r="B2740">
        <v>220101068</v>
      </c>
      <c r="C2740" t="str">
        <f t="shared" si="108"/>
        <v>NCL - Utang Pihak Berelasi - PT M Cash Telefast Indonesia (MTI)</v>
      </c>
      <c r="E2740" s="744" t="s">
        <v>60</v>
      </c>
      <c r="F2740" t="s">
        <v>462</v>
      </c>
      <c r="G2740" t="s">
        <v>453</v>
      </c>
      <c r="I2740" t="s">
        <v>180</v>
      </c>
    </row>
    <row r="2741" spans="2:9">
      <c r="B2741">
        <v>220101069</v>
      </c>
      <c r="C2741" t="str">
        <f t="shared" si="108"/>
        <v>NCL - Utang Pihak Berelasi - PT Matra Sinema Asia (MSA)</v>
      </c>
      <c r="E2741" s="744" t="s">
        <v>60</v>
      </c>
      <c r="F2741" t="s">
        <v>462</v>
      </c>
      <c r="G2741" t="s">
        <v>453</v>
      </c>
      <c r="I2741" t="s">
        <v>181</v>
      </c>
    </row>
    <row r="2742" spans="2:9">
      <c r="B2742">
        <v>220101070</v>
      </c>
      <c r="C2742" t="str">
        <f t="shared" si="108"/>
        <v>NCL - Utang Pihak Berelasi - PT MCash Untuk Indonesia (MUI)</v>
      </c>
      <c r="E2742" s="744" t="s">
        <v>60</v>
      </c>
      <c r="F2742" t="s">
        <v>462</v>
      </c>
      <c r="G2742" t="s">
        <v>453</v>
      </c>
      <c r="I2742" t="s">
        <v>182</v>
      </c>
    </row>
    <row r="2743" spans="2:9">
      <c r="B2743">
        <v>220101071</v>
      </c>
      <c r="C2743" t="str">
        <f t="shared" si="108"/>
        <v>NCL - Utang Pihak Berelasi - PT Media Karya Nusantara (MKN2)</v>
      </c>
      <c r="E2743" s="744" t="s">
        <v>60</v>
      </c>
      <c r="F2743" t="s">
        <v>462</v>
      </c>
      <c r="G2743" t="s">
        <v>453</v>
      </c>
      <c r="I2743" t="s">
        <v>183</v>
      </c>
    </row>
    <row r="2744" spans="2:9">
      <c r="B2744">
        <v>220101072</v>
      </c>
      <c r="C2744" t="str">
        <f t="shared" si="108"/>
        <v>NCL - Utang Pihak Berelasi - PT Meisys Technology</v>
      </c>
      <c r="E2744" s="744" t="s">
        <v>60</v>
      </c>
      <c r="F2744" t="s">
        <v>462</v>
      </c>
      <c r="G2744" t="s">
        <v>453</v>
      </c>
      <c r="I2744" t="s">
        <v>184</v>
      </c>
    </row>
    <row r="2745" spans="2:9">
      <c r="B2745">
        <v>220101073</v>
      </c>
      <c r="C2745" t="str">
        <f t="shared" si="108"/>
        <v>NCL - Utang Pihak Berelasi - PT Mitra Anugerah Setia Kawan (MASK)</v>
      </c>
      <c r="E2745" s="744" t="s">
        <v>60</v>
      </c>
      <c r="F2745" t="s">
        <v>462</v>
      </c>
      <c r="G2745" t="s">
        <v>453</v>
      </c>
      <c r="I2745" t="s">
        <v>185</v>
      </c>
    </row>
    <row r="2746" spans="2:9">
      <c r="B2746">
        <v>220101074</v>
      </c>
      <c r="C2746" t="str">
        <f t="shared" si="108"/>
        <v>NCL - Utang Pihak Berelasi - PT Mitra Artha Teknologi (MAT)</v>
      </c>
      <c r="E2746" s="744" t="s">
        <v>60</v>
      </c>
      <c r="F2746" t="s">
        <v>462</v>
      </c>
      <c r="G2746" t="s">
        <v>453</v>
      </c>
      <c r="I2746" t="s">
        <v>186</v>
      </c>
    </row>
    <row r="2747" spans="2:9">
      <c r="B2747">
        <v>220101075</v>
      </c>
      <c r="C2747" t="str">
        <f t="shared" si="108"/>
        <v>NCL - Utang Pihak Berelasi - PT Mitra Cipta Teknologi (MCT)</v>
      </c>
      <c r="E2747" s="744" t="s">
        <v>60</v>
      </c>
      <c r="F2747" t="s">
        <v>462</v>
      </c>
      <c r="G2747" t="s">
        <v>453</v>
      </c>
      <c r="I2747" t="s">
        <v>187</v>
      </c>
    </row>
    <row r="2748" spans="2:9">
      <c r="B2748">
        <v>220101076</v>
      </c>
      <c r="C2748" t="str">
        <f t="shared" si="108"/>
        <v>NCL - Utang Pihak Berelasi - PT Mitra Citra Anugerah (MCA)</v>
      </c>
      <c r="E2748" s="744" t="s">
        <v>60</v>
      </c>
      <c r="F2748" t="s">
        <v>462</v>
      </c>
      <c r="G2748" t="s">
        <v>453</v>
      </c>
      <c r="I2748" t="s">
        <v>188</v>
      </c>
    </row>
    <row r="2749" spans="2:9">
      <c r="B2749">
        <v>220101077</v>
      </c>
      <c r="C2749" t="str">
        <f t="shared" si="108"/>
        <v>NCL - Utang Pihak Berelasi - PT Mitra Karunia Nusantara (MKN)</v>
      </c>
      <c r="E2749" s="744" t="s">
        <v>60</v>
      </c>
      <c r="F2749" t="s">
        <v>462</v>
      </c>
      <c r="G2749" t="s">
        <v>453</v>
      </c>
      <c r="I2749" t="s">
        <v>189</v>
      </c>
    </row>
    <row r="2750" spans="2:9">
      <c r="B2750">
        <v>220101078</v>
      </c>
      <c r="C2750" t="str">
        <f t="shared" si="108"/>
        <v>NCL - Utang Pihak Berelasi - PT Mitra Kharisma Nusantara (MKN3)</v>
      </c>
      <c r="E2750" s="744" t="s">
        <v>60</v>
      </c>
      <c r="F2750" t="s">
        <v>462</v>
      </c>
      <c r="G2750" t="s">
        <v>453</v>
      </c>
      <c r="I2750" t="s">
        <v>190</v>
      </c>
    </row>
    <row r="2751" spans="2:9">
      <c r="B2751">
        <v>220101079</v>
      </c>
      <c r="C2751" t="str">
        <f t="shared" si="108"/>
        <v>NCL - Utang Pihak Berelasi - PT Mitra Proteksi Mandiri (MPM)</v>
      </c>
      <c r="E2751" s="744" t="s">
        <v>60</v>
      </c>
      <c r="F2751" t="s">
        <v>462</v>
      </c>
      <c r="G2751" t="s">
        <v>453</v>
      </c>
      <c r="I2751" t="s">
        <v>191</v>
      </c>
    </row>
    <row r="2752" spans="2:9">
      <c r="B2752">
        <v>220101080</v>
      </c>
      <c r="C2752" t="str">
        <f t="shared" si="108"/>
        <v>NCL - Utang Pihak Berelasi - PT Mitra Wicaksana Hopindo (MWH)</v>
      </c>
      <c r="E2752" s="744" t="s">
        <v>60</v>
      </c>
      <c r="F2752" t="s">
        <v>462</v>
      </c>
      <c r="G2752" t="s">
        <v>453</v>
      </c>
      <c r="I2752" t="s">
        <v>192</v>
      </c>
    </row>
    <row r="2753" spans="2:9">
      <c r="B2753">
        <v>220101081</v>
      </c>
      <c r="C2753" t="str">
        <f t="shared" si="108"/>
        <v>NCL - Utang Pihak Berelasi - PT MKopi Digital Indonesia (MKDI)</v>
      </c>
      <c r="E2753" s="744" t="s">
        <v>60</v>
      </c>
      <c r="F2753" t="s">
        <v>462</v>
      </c>
      <c r="G2753" t="s">
        <v>453</v>
      </c>
      <c r="I2753" t="s">
        <v>193</v>
      </c>
    </row>
    <row r="2754" spans="2:9">
      <c r="B2754">
        <v>220101082</v>
      </c>
      <c r="C2754" t="str">
        <f t="shared" si="108"/>
        <v>NCL - Utang Pihak Berelasi - PT Monetix Digital Indonesia (MDI)</v>
      </c>
      <c r="E2754" s="744" t="s">
        <v>60</v>
      </c>
      <c r="F2754" t="s">
        <v>462</v>
      </c>
      <c r="G2754" t="s">
        <v>453</v>
      </c>
      <c r="I2754" t="s">
        <v>194</v>
      </c>
    </row>
    <row r="2755" spans="2:9">
      <c r="B2755">
        <v>220101083</v>
      </c>
      <c r="C2755" t="str">
        <f t="shared" si="108"/>
        <v>NCL - Utang Pihak Berelasi - PT Muldidaya Dinamika (MDD)</v>
      </c>
      <c r="E2755" s="744" t="s">
        <v>60</v>
      </c>
      <c r="F2755" t="s">
        <v>462</v>
      </c>
      <c r="G2755" t="s">
        <v>453</v>
      </c>
      <c r="I2755" t="s">
        <v>195</v>
      </c>
    </row>
    <row r="2756" spans="2:9">
      <c r="B2756">
        <v>220101084</v>
      </c>
      <c r="C2756" t="str">
        <f t="shared" si="108"/>
        <v>NCL - Utang Pihak Berelasi - PT Natrindo Fajar Cemerlang (NFC)</v>
      </c>
      <c r="E2756" s="744" t="s">
        <v>60</v>
      </c>
      <c r="F2756" t="s">
        <v>462</v>
      </c>
      <c r="G2756" t="s">
        <v>453</v>
      </c>
      <c r="I2756" t="s">
        <v>196</v>
      </c>
    </row>
    <row r="2757" spans="2:9">
      <c r="B2757">
        <v>220101085</v>
      </c>
      <c r="C2757" t="str">
        <f t="shared" si="108"/>
        <v>NCL - Utang Pihak Berelasi - PT NFC Indonesia Tbk (NFCX)</v>
      </c>
      <c r="E2757" s="744" t="s">
        <v>60</v>
      </c>
      <c r="F2757" t="s">
        <v>462</v>
      </c>
      <c r="G2757" t="s">
        <v>453</v>
      </c>
      <c r="I2757" t="s">
        <v>197</v>
      </c>
    </row>
    <row r="2758" spans="2:9">
      <c r="B2758">
        <v>220101086</v>
      </c>
      <c r="C2758" t="str">
        <f t="shared" si="108"/>
        <v>NCL - Utang Pihak Berelasi - PT NFCX Media Teknologi (NMT)</v>
      </c>
      <c r="E2758" s="744" t="s">
        <v>60</v>
      </c>
      <c r="F2758" t="s">
        <v>462</v>
      </c>
      <c r="G2758" t="s">
        <v>453</v>
      </c>
      <c r="I2758" t="s">
        <v>198</v>
      </c>
    </row>
    <row r="2759" spans="2:9">
      <c r="B2759">
        <v>220101087</v>
      </c>
      <c r="C2759" t="str">
        <f t="shared" si="108"/>
        <v>NCL - Utang Pihak Berelasi - PT Nusantara Inti Karunia (NIK)</v>
      </c>
      <c r="E2759" s="744" t="s">
        <v>60</v>
      </c>
      <c r="F2759" t="s">
        <v>462</v>
      </c>
      <c r="G2759" t="s">
        <v>453</v>
      </c>
      <c r="I2759" t="s">
        <v>199</v>
      </c>
    </row>
    <row r="2760" spans="2:9">
      <c r="B2760">
        <v>220101088</v>
      </c>
      <c r="C2760" t="str">
        <f t="shared" si="108"/>
        <v>NCL - Utang Pihak Berelasi - PT Nusantara Semesta Mandiri (NSM)</v>
      </c>
      <c r="E2760" s="744" t="s">
        <v>60</v>
      </c>
      <c r="F2760" t="s">
        <v>462</v>
      </c>
      <c r="G2760" t="s">
        <v>453</v>
      </c>
      <c r="I2760" t="s">
        <v>200</v>
      </c>
    </row>
    <row r="2761" spans="2:9">
      <c r="B2761">
        <v>220101089</v>
      </c>
      <c r="C2761" t="str">
        <f t="shared" si="108"/>
        <v>NCL - Utang Pihak Berelasi - PT Nusantara Xchange Indonesia (NXI)</v>
      </c>
      <c r="E2761" s="744" t="s">
        <v>60</v>
      </c>
      <c r="F2761" t="s">
        <v>462</v>
      </c>
      <c r="G2761" t="s">
        <v>453</v>
      </c>
      <c r="I2761" t="s">
        <v>201</v>
      </c>
    </row>
    <row r="2762" spans="2:9">
      <c r="B2762">
        <v>220101090</v>
      </c>
      <c r="C2762" t="str">
        <f t="shared" si="108"/>
        <v>NCL - Utang Pihak Berelasi - PT Omega Kreasi Bersama (OKB)</v>
      </c>
      <c r="E2762" s="744" t="s">
        <v>60</v>
      </c>
      <c r="F2762" t="s">
        <v>462</v>
      </c>
      <c r="G2762" t="s">
        <v>453</v>
      </c>
      <c r="I2762" t="s">
        <v>202</v>
      </c>
    </row>
    <row r="2763" spans="2:9">
      <c r="B2763">
        <v>220101091</v>
      </c>
      <c r="C2763" t="str">
        <f t="shared" si="108"/>
        <v>NCL - Utang Pihak Berelasi - PT Oona Media Indonesia (OMI)</v>
      </c>
      <c r="E2763" s="744" t="s">
        <v>60</v>
      </c>
      <c r="F2763" t="s">
        <v>462</v>
      </c>
      <c r="G2763" t="s">
        <v>453</v>
      </c>
      <c r="I2763" t="s">
        <v>203</v>
      </c>
    </row>
    <row r="2764" spans="2:9">
      <c r="B2764">
        <v>220101092</v>
      </c>
      <c r="C2764" t="str">
        <f t="shared" si="108"/>
        <v>NCL - Utang Pihak Berelasi - PT Qerja Manfaat Bangsa (QMB)</v>
      </c>
      <c r="E2764" s="744" t="s">
        <v>60</v>
      </c>
      <c r="F2764" t="s">
        <v>462</v>
      </c>
      <c r="G2764" t="s">
        <v>453</v>
      </c>
      <c r="I2764" t="s">
        <v>204</v>
      </c>
    </row>
    <row r="2765" spans="2:9">
      <c r="B2765">
        <v>220101093</v>
      </c>
      <c r="C2765" t="str">
        <f t="shared" si="108"/>
        <v>NCL - Utang Pihak Berelasi - PT Rahmat Inti Kreasi (RIK)</v>
      </c>
      <c r="E2765" s="744" t="s">
        <v>60</v>
      </c>
      <c r="F2765" t="s">
        <v>462</v>
      </c>
      <c r="G2765" t="s">
        <v>453</v>
      </c>
      <c r="I2765" t="s">
        <v>205</v>
      </c>
    </row>
    <row r="2766" spans="2:9">
      <c r="B2766">
        <v>220101094</v>
      </c>
      <c r="C2766" t="str">
        <f t="shared" si="108"/>
        <v>NCL - Utang Pihak Berelasi - PT Red Bean Sukses Indonesia (RBSI)</v>
      </c>
      <c r="E2766" s="744" t="s">
        <v>60</v>
      </c>
      <c r="F2766" t="s">
        <v>462</v>
      </c>
      <c r="G2766" t="s">
        <v>453</v>
      </c>
      <c r="I2766" t="s">
        <v>206</v>
      </c>
    </row>
    <row r="2767" spans="2:9">
      <c r="B2767">
        <v>220101095</v>
      </c>
      <c r="C2767" t="str">
        <f t="shared" si="108"/>
        <v>NCL - Utang Pihak Berelasi - PT Riset Kecerdasan Buatan (RKB)</v>
      </c>
      <c r="E2767" s="744" t="s">
        <v>60</v>
      </c>
      <c r="F2767" t="s">
        <v>462</v>
      </c>
      <c r="G2767" t="s">
        <v>453</v>
      </c>
      <c r="I2767" t="s">
        <v>207</v>
      </c>
    </row>
    <row r="2768" spans="2:9">
      <c r="B2768">
        <v>220101096</v>
      </c>
      <c r="C2768" t="str">
        <f t="shared" si="108"/>
        <v>NCL - Utang Pihak Berelasi - PT Ritel Cerdas Indonesia (RCI)</v>
      </c>
      <c r="E2768" s="744" t="s">
        <v>60</v>
      </c>
      <c r="F2768" t="s">
        <v>462</v>
      </c>
      <c r="G2768" t="s">
        <v>453</v>
      </c>
      <c r="I2768" t="s">
        <v>208</v>
      </c>
    </row>
    <row r="2769" spans="2:9">
      <c r="B2769">
        <v>220101097</v>
      </c>
      <c r="C2769" t="str">
        <f t="shared" si="108"/>
        <v>NCL - Utang Pihak Berelasi - PT Sahabat Abadi Tunas Indonesia (SATI)</v>
      </c>
      <c r="E2769" s="744" t="s">
        <v>60</v>
      </c>
      <c r="F2769" t="s">
        <v>462</v>
      </c>
      <c r="G2769" t="s">
        <v>453</v>
      </c>
      <c r="I2769" t="s">
        <v>209</v>
      </c>
    </row>
    <row r="2770" spans="2:9">
      <c r="B2770">
        <v>220101098</v>
      </c>
      <c r="C2770" t="str">
        <f t="shared" si="108"/>
        <v>NCL - Utang Pihak Berelasi - PT Sarana Rahmat Lestari (SRL)</v>
      </c>
      <c r="E2770" s="744" t="s">
        <v>60</v>
      </c>
      <c r="F2770" t="s">
        <v>462</v>
      </c>
      <c r="G2770" t="s">
        <v>453</v>
      </c>
      <c r="I2770" t="s">
        <v>210</v>
      </c>
    </row>
    <row r="2771" spans="2:9">
      <c r="B2771">
        <v>220101099</v>
      </c>
      <c r="C2771" t="str">
        <f t="shared" si="108"/>
        <v>NCL - Utang Pihak Berelasi - PT Sejahtera Eka Boga </v>
      </c>
      <c r="E2771" s="744" t="s">
        <v>60</v>
      </c>
      <c r="F2771" t="s">
        <v>462</v>
      </c>
      <c r="G2771" t="s">
        <v>453</v>
      </c>
      <c r="I2771" t="s">
        <v>211</v>
      </c>
    </row>
    <row r="2772" spans="2:9">
      <c r="B2772">
        <v>220101100</v>
      </c>
      <c r="C2772" t="str">
        <f t="shared" si="108"/>
        <v>NCL - Utang Pihak Berelasi - PT Sejahtera Eka Mandiri Investama (SEMI)</v>
      </c>
      <c r="E2772" s="744" t="s">
        <v>60</v>
      </c>
      <c r="F2772" t="s">
        <v>462</v>
      </c>
      <c r="G2772" t="s">
        <v>453</v>
      </c>
      <c r="I2772" t="s">
        <v>212</v>
      </c>
    </row>
    <row r="2773" spans="2:9">
      <c r="B2773">
        <v>220101101</v>
      </c>
      <c r="C2773" t="str">
        <f t="shared" si="108"/>
        <v>NCL - Utang Pihak Berelasi - PT Seni Teknologi Sejahtera  (STS)</v>
      </c>
      <c r="E2773" s="744" t="s">
        <v>60</v>
      </c>
      <c r="F2773" t="s">
        <v>462</v>
      </c>
      <c r="G2773" t="s">
        <v>453</v>
      </c>
      <c r="I2773" t="s">
        <v>213</v>
      </c>
    </row>
    <row r="2774" spans="2:9">
      <c r="B2774">
        <v>220101102</v>
      </c>
      <c r="C2774" t="str">
        <f t="shared" si="108"/>
        <v>NCL - Utang Pihak Berelasi - PT Sentra Anugerah Lestari (SAL)</v>
      </c>
      <c r="E2774" s="744" t="s">
        <v>60</v>
      </c>
      <c r="F2774" t="s">
        <v>462</v>
      </c>
      <c r="G2774" t="s">
        <v>453</v>
      </c>
      <c r="I2774" t="s">
        <v>214</v>
      </c>
    </row>
    <row r="2775" spans="2:9">
      <c r="B2775">
        <v>220101103</v>
      </c>
      <c r="C2775" t="str">
        <f t="shared" si="108"/>
        <v>NCL - Utang Pihak Berelasi - PT Sentra Rejeki Lestari (SRL)</v>
      </c>
      <c r="E2775" s="744" t="s">
        <v>60</v>
      </c>
      <c r="F2775" t="s">
        <v>462</v>
      </c>
      <c r="G2775" t="s">
        <v>453</v>
      </c>
      <c r="I2775" t="s">
        <v>215</v>
      </c>
    </row>
    <row r="2776" spans="2:9">
      <c r="B2776">
        <v>220101104</v>
      </c>
      <c r="C2776" t="str">
        <f t="shared" si="108"/>
        <v>NCL - Utang Pihak Berelasi - PT Sentra Wicaksana Anugerah (SWA)</v>
      </c>
      <c r="E2776" s="744" t="s">
        <v>60</v>
      </c>
      <c r="F2776" t="s">
        <v>462</v>
      </c>
      <c r="G2776" t="s">
        <v>453</v>
      </c>
      <c r="I2776" t="s">
        <v>216</v>
      </c>
    </row>
    <row r="2777" spans="2:9">
      <c r="B2777">
        <v>220101105</v>
      </c>
      <c r="C2777" t="str">
        <f t="shared" si="108"/>
        <v>NCL - Utang Pihak Berelasi - PT Sentral Dapur Pangan (SDP)</v>
      </c>
      <c r="E2777" s="744" t="s">
        <v>60</v>
      </c>
      <c r="F2777" t="s">
        <v>462</v>
      </c>
      <c r="G2777" t="s">
        <v>453</v>
      </c>
      <c r="I2777" t="s">
        <v>217</v>
      </c>
    </row>
    <row r="2778" spans="2:9">
      <c r="B2778">
        <v>220101106</v>
      </c>
      <c r="C2778" t="str">
        <f t="shared" si="108"/>
        <v>NCL - Utang Pihak Berelasi - PT Sistem Mikroelektronik Cerdas (SMC)</v>
      </c>
      <c r="E2778" s="744" t="s">
        <v>60</v>
      </c>
      <c r="F2778" t="s">
        <v>462</v>
      </c>
      <c r="G2778" t="s">
        <v>453</v>
      </c>
      <c r="I2778" t="s">
        <v>218</v>
      </c>
    </row>
    <row r="2779" spans="2:9">
      <c r="B2779">
        <v>220101107</v>
      </c>
      <c r="C2779" t="str">
        <f t="shared" si="108"/>
        <v>NCL - Utang Pihak Berelasi - PT Solusi Proteksi Mandiri (SPM)</v>
      </c>
      <c r="E2779" s="744" t="s">
        <v>60</v>
      </c>
      <c r="F2779" t="s">
        <v>462</v>
      </c>
      <c r="G2779" t="s">
        <v>453</v>
      </c>
      <c r="I2779" t="s">
        <v>219</v>
      </c>
    </row>
    <row r="2780" spans="2:9">
      <c r="B2780">
        <v>220101108</v>
      </c>
      <c r="C2780" t="str">
        <f t="shared" si="108"/>
        <v>NCL - Utang Pihak Berelasi - PT Surprise Indonesia (SI)</v>
      </c>
      <c r="E2780" s="744" t="s">
        <v>60</v>
      </c>
      <c r="F2780" t="s">
        <v>462</v>
      </c>
      <c r="G2780" t="s">
        <v>453</v>
      </c>
      <c r="I2780" t="s">
        <v>220</v>
      </c>
    </row>
    <row r="2781" spans="2:9">
      <c r="B2781">
        <v>220101109</v>
      </c>
      <c r="C2781" t="str">
        <f t="shared" si="108"/>
        <v>NCL - Utang Pihak Berelasi - PT Surya Teknologi Perkasa (STP)</v>
      </c>
      <c r="E2781" s="744" t="s">
        <v>60</v>
      </c>
      <c r="F2781" t="s">
        <v>462</v>
      </c>
      <c r="G2781" t="s">
        <v>453</v>
      </c>
      <c r="I2781" t="s">
        <v>221</v>
      </c>
    </row>
    <row r="2782" spans="2:9">
      <c r="B2782">
        <v>220101110</v>
      </c>
      <c r="C2782" t="str">
        <f t="shared" si="108"/>
        <v>NCL - Utang Pihak Berelasi - PT Swap Energi Indonesia (SEI)</v>
      </c>
      <c r="E2782" s="744" t="s">
        <v>60</v>
      </c>
      <c r="F2782" t="s">
        <v>462</v>
      </c>
      <c r="G2782" t="s">
        <v>453</v>
      </c>
      <c r="I2782" t="s">
        <v>222</v>
      </c>
    </row>
    <row r="2783" spans="2:9">
      <c r="B2783">
        <v>220101111</v>
      </c>
      <c r="C2783" t="str">
        <f t="shared" si="108"/>
        <v>NCL - Utang Pihak Berelasi - PT Telefast Indonesia Tbk (TFAS)</v>
      </c>
      <c r="E2783" s="744" t="s">
        <v>60</v>
      </c>
      <c r="F2783" t="s">
        <v>462</v>
      </c>
      <c r="G2783" t="s">
        <v>453</v>
      </c>
      <c r="I2783" t="s">
        <v>223</v>
      </c>
    </row>
    <row r="2784" spans="2:9">
      <c r="B2784">
        <v>220101112</v>
      </c>
      <c r="C2784" t="str">
        <f t="shared" si="108"/>
        <v>NCL - Utang Pihak Berelasi - PT Telefast Investama Indonesia (TII)</v>
      </c>
      <c r="E2784" s="744" t="s">
        <v>60</v>
      </c>
      <c r="F2784" t="s">
        <v>462</v>
      </c>
      <c r="G2784" t="s">
        <v>453</v>
      </c>
      <c r="I2784" t="s">
        <v>224</v>
      </c>
    </row>
    <row r="2785" spans="2:9">
      <c r="B2785">
        <v>220101113</v>
      </c>
      <c r="C2785" t="str">
        <f t="shared" si="108"/>
        <v>NCL - Utang Pihak Berelasi - PT Voucher Express Internasional (VEI)</v>
      </c>
      <c r="E2785" s="744" t="s">
        <v>60</v>
      </c>
      <c r="F2785" t="s">
        <v>462</v>
      </c>
      <c r="G2785" t="s">
        <v>453</v>
      </c>
      <c r="I2785" t="s">
        <v>225</v>
      </c>
    </row>
    <row r="2786" spans="2:9">
      <c r="B2786">
        <v>220101114</v>
      </c>
      <c r="C2786" t="str">
        <f t="shared" si="108"/>
        <v>NCL - Utang Pihak Berelasi - PT Wicaksana Anugerah Indonesia (WAI)</v>
      </c>
      <c r="E2786" s="744" t="s">
        <v>60</v>
      </c>
      <c r="F2786" t="s">
        <v>462</v>
      </c>
      <c r="G2786" t="s">
        <v>453</v>
      </c>
      <c r="I2786" t="s">
        <v>226</v>
      </c>
    </row>
    <row r="2787" spans="2:9">
      <c r="B2787">
        <v>220101115</v>
      </c>
      <c r="C2787" t="str">
        <f t="shared" si="108"/>
        <v>NCL - Utang Pihak Berelasi - PT Wicaksana Anugerah Nusantara (WAN)</v>
      </c>
      <c r="E2787" s="744" t="s">
        <v>60</v>
      </c>
      <c r="F2787" t="s">
        <v>462</v>
      </c>
      <c r="G2787" t="s">
        <v>453</v>
      </c>
      <c r="I2787" t="s">
        <v>227</v>
      </c>
    </row>
    <row r="2788" spans="2:9">
      <c r="B2788">
        <v>220101116</v>
      </c>
      <c r="C2788" t="str">
        <f t="shared" si="108"/>
        <v>NCL - Utang Pihak Berelasi - PT Wicaksana Anugerah Solusindo (WAS)</v>
      </c>
      <c r="E2788" s="744" t="s">
        <v>60</v>
      </c>
      <c r="F2788" t="s">
        <v>462</v>
      </c>
      <c r="G2788" t="s">
        <v>453</v>
      </c>
      <c r="I2788" t="s">
        <v>228</v>
      </c>
    </row>
    <row r="2789" spans="2:9">
      <c r="B2789">
        <v>220101117</v>
      </c>
      <c r="C2789" t="str">
        <f t="shared" si="108"/>
        <v>NCL - Utang Pihak Berelasi - PT Agapindo Sejahtera Sukses (ASS2)</v>
      </c>
      <c r="E2789" s="744" t="s">
        <v>60</v>
      </c>
      <c r="F2789" t="s">
        <v>462</v>
      </c>
      <c r="G2789" t="s">
        <v>453</v>
      </c>
      <c r="I2789" t="s">
        <v>229</v>
      </c>
    </row>
    <row r="2790" spans="2:9">
      <c r="B2790">
        <v>220101118</v>
      </c>
      <c r="C2790" t="str">
        <f t="shared" si="108"/>
        <v>NCL - Utang Pihak Berelasi - PT Bumilangit Digital Mediatama (BLDX)</v>
      </c>
      <c r="E2790" s="744" t="s">
        <v>60</v>
      </c>
      <c r="F2790" t="s">
        <v>462</v>
      </c>
      <c r="G2790" t="s">
        <v>453</v>
      </c>
      <c r="I2790" t="s">
        <v>230</v>
      </c>
    </row>
    <row r="2791" spans="2:9">
      <c r="B2791">
        <v>220101119</v>
      </c>
      <c r="C2791" t="str">
        <f t="shared" si="108"/>
        <v>NCL - Utang Pihak Berelasi - PT DMMX Media Maxima</v>
      </c>
      <c r="E2791" s="744" t="s">
        <v>60</v>
      </c>
      <c r="F2791" t="s">
        <v>462</v>
      </c>
      <c r="G2791" t="s">
        <v>453</v>
      </c>
      <c r="I2791" t="s">
        <v>231</v>
      </c>
    </row>
    <row r="2792" spans="2:9">
      <c r="B2792">
        <v>220101120</v>
      </c>
      <c r="C2792" t="str">
        <f t="shared" si="108"/>
        <v>NCL - Utang Pihak Berelasi - PT Mega Harapan Mulia (MHM)</v>
      </c>
      <c r="E2792" s="744" t="s">
        <v>60</v>
      </c>
      <c r="F2792" t="s">
        <v>462</v>
      </c>
      <c r="G2792" t="s">
        <v>453</v>
      </c>
      <c r="I2792" t="s">
        <v>232</v>
      </c>
    </row>
    <row r="2793" spans="2:9">
      <c r="B2793">
        <v>220101121</v>
      </c>
      <c r="C2793" t="str">
        <f t="shared" si="108"/>
        <v>NCL - Utang Pihak Berelasi - PT Code Development Indonesia</v>
      </c>
      <c r="E2793" s="744" t="s">
        <v>60</v>
      </c>
      <c r="F2793" t="s">
        <v>462</v>
      </c>
      <c r="G2793" t="s">
        <v>453</v>
      </c>
      <c r="I2793" t="s">
        <v>233</v>
      </c>
    </row>
    <row r="2794" spans="2:9">
      <c r="B2794">
        <v>220101122</v>
      </c>
      <c r="C2794" t="str">
        <f t="shared" si="108"/>
        <v>NCL - Utang Pihak Berelasi - PT Niji Games Studio (NGS)</v>
      </c>
      <c r="E2794" s="744" t="s">
        <v>60</v>
      </c>
      <c r="F2794" t="s">
        <v>462</v>
      </c>
      <c r="G2794" t="s">
        <v>453</v>
      </c>
      <c r="I2794" t="s">
        <v>234</v>
      </c>
    </row>
    <row r="2795" spans="2:9">
      <c r="B2795">
        <v>220101123</v>
      </c>
      <c r="C2795" t="str">
        <f t="shared" si="108"/>
        <v>NCL - Utang Pihak Berelasi - PT Indonesian Cloud (IC)</v>
      </c>
      <c r="E2795" s="744" t="s">
        <v>60</v>
      </c>
      <c r="F2795" t="s">
        <v>462</v>
      </c>
      <c r="G2795" t="s">
        <v>453</v>
      </c>
      <c r="I2795" t="s">
        <v>235</v>
      </c>
    </row>
    <row r="2796" spans="2:9">
      <c r="B2796">
        <v>220101124</v>
      </c>
      <c r="C2796" t="str">
        <f t="shared" si="108"/>
        <v>NCL - Utang Pihak Berelasi - PT Dans Multi Pro (DMP)</v>
      </c>
      <c r="E2796" s="744" t="s">
        <v>60</v>
      </c>
      <c r="F2796" t="s">
        <v>462</v>
      </c>
      <c r="G2796" t="s">
        <v>453</v>
      </c>
      <c r="I2796" t="s">
        <v>236</v>
      </c>
    </row>
    <row r="2797" spans="2:9">
      <c r="B2797">
        <v>220101125</v>
      </c>
      <c r="C2797" t="str">
        <f t="shared" si="108"/>
        <v>NCL - Utang Pihak Berelasi - PT Cipta Urban Darsana (CUD)</v>
      </c>
      <c r="E2797" s="744" t="s">
        <v>60</v>
      </c>
      <c r="F2797" t="s">
        <v>462</v>
      </c>
      <c r="G2797" t="s">
        <v>453</v>
      </c>
      <c r="I2797" t="s">
        <v>237</v>
      </c>
    </row>
    <row r="2798" spans="2:9">
      <c r="B2798">
        <v>220101126</v>
      </c>
      <c r="C2798" t="str">
        <f t="shared" si="108"/>
        <v>NCL - Utang Pihak Berelasi - PT Dwi Danamitra Kavita (DDK)</v>
      </c>
      <c r="E2798" s="744" t="s">
        <v>60</v>
      </c>
      <c r="F2798" t="s">
        <v>462</v>
      </c>
      <c r="G2798" t="s">
        <v>453</v>
      </c>
      <c r="I2798" t="s">
        <v>238</v>
      </c>
    </row>
    <row r="2799" spans="2:9">
      <c r="B2799">
        <v>220101127</v>
      </c>
      <c r="C2799" t="str">
        <f t="shared" si="108"/>
        <v>NCL - Utang Pihak Berelasi - PT Artaka Anugerah Abadi (AAA)</v>
      </c>
      <c r="E2799" s="744" t="s">
        <v>60</v>
      </c>
      <c r="F2799" t="s">
        <v>462</v>
      </c>
      <c r="G2799" t="s">
        <v>453</v>
      </c>
      <c r="I2799" t="s">
        <v>239</v>
      </c>
    </row>
    <row r="2800" spans="2:9">
      <c r="B2800">
        <v>220101128</v>
      </c>
      <c r="C2800" t="str">
        <f t="shared" si="108"/>
        <v>NCL - Utang Pihak Berelasi - PT Clodeo Indonesia Jaya (CIJ)</v>
      </c>
      <c r="E2800" s="744" t="s">
        <v>60</v>
      </c>
      <c r="F2800" t="s">
        <v>462</v>
      </c>
      <c r="G2800" t="s">
        <v>453</v>
      </c>
      <c r="I2800" t="s">
        <v>240</v>
      </c>
    </row>
    <row r="2801" spans="2:9">
      <c r="B2801">
        <v>220101129</v>
      </c>
      <c r="C2801" t="str">
        <f t="shared" ref="C2801:C2864" si="109">CONCATENATE(F2801,E2801,G2801,E2801,I2801)</f>
        <v>NCL - Utang Pihak Berelasi - PT Mandiri Terang Harapan (MTH)</v>
      </c>
      <c r="E2801" s="744" t="s">
        <v>60</v>
      </c>
      <c r="F2801" t="s">
        <v>462</v>
      </c>
      <c r="G2801" t="s">
        <v>453</v>
      </c>
      <c r="I2801" t="s">
        <v>241</v>
      </c>
    </row>
    <row r="2802" spans="2:9">
      <c r="B2802">
        <v>220101130</v>
      </c>
      <c r="C2802" t="str">
        <f t="shared" si="109"/>
        <v>NCL - Utang Pihak Berelasi - PT Aeronusa Inti raya (AIR)</v>
      </c>
      <c r="E2802" s="744" t="s">
        <v>60</v>
      </c>
      <c r="F2802" t="s">
        <v>462</v>
      </c>
      <c r="G2802" t="s">
        <v>453</v>
      </c>
      <c r="I2802" t="s">
        <v>242</v>
      </c>
    </row>
    <row r="2803" spans="2:9">
      <c r="B2803">
        <v>220101131</v>
      </c>
      <c r="C2803" t="str">
        <f t="shared" si="109"/>
        <v>NCL - Utang Pihak Berelasi - PT Solusi Wicaksana Teknologi (SWT)</v>
      </c>
      <c r="E2803" s="744" t="s">
        <v>60</v>
      </c>
      <c r="F2803" t="s">
        <v>462</v>
      </c>
      <c r="G2803" t="s">
        <v>453</v>
      </c>
      <c r="I2803" t="s">
        <v>243</v>
      </c>
    </row>
    <row r="2804" spans="2:9">
      <c r="B2804">
        <v>220101132</v>
      </c>
      <c r="C2804" t="str">
        <f t="shared" si="109"/>
        <v>NCL - Utang Pihak Berelasi - PT Mitra Pendanaan Mandiri (MPM)</v>
      </c>
      <c r="E2804" s="744" t="s">
        <v>60</v>
      </c>
      <c r="F2804" t="s">
        <v>462</v>
      </c>
      <c r="G2804" t="s">
        <v>453</v>
      </c>
      <c r="I2804" t="s">
        <v>244</v>
      </c>
    </row>
    <row r="2805" spans="2:9">
      <c r="B2805">
        <v>220101133</v>
      </c>
      <c r="C2805" t="str">
        <f t="shared" si="109"/>
        <v>NCL - Utang Pihak Berelasi - PT Ekosistem Rintisan Digital (ERD)</v>
      </c>
      <c r="E2805" s="744" t="s">
        <v>60</v>
      </c>
      <c r="F2805" t="s">
        <v>462</v>
      </c>
      <c r="G2805" t="s">
        <v>453</v>
      </c>
      <c r="I2805" t="s">
        <v>245</v>
      </c>
    </row>
    <row r="2806" spans="2:9">
      <c r="B2806">
        <v>220101134</v>
      </c>
      <c r="C2806" t="str">
        <f t="shared" si="109"/>
        <v>NCL - Utang Pihak Berelasi - PT Sumber Digital Terpadu (SDT)</v>
      </c>
      <c r="E2806" s="744" t="s">
        <v>60</v>
      </c>
      <c r="F2806" t="s">
        <v>462</v>
      </c>
      <c r="G2806" t="s">
        <v>453</v>
      </c>
      <c r="I2806" t="s">
        <v>246</v>
      </c>
    </row>
    <row r="2807" spans="2:9">
      <c r="B2807">
        <v>220101135</v>
      </c>
      <c r="C2807" t="str">
        <f t="shared" si="109"/>
        <v>NCL - Utang Pihak Berelasi - PT Elpis Anugerah Andalan (EAA)</v>
      </c>
      <c r="E2807" s="744" t="s">
        <v>60</v>
      </c>
      <c r="F2807" t="s">
        <v>462</v>
      </c>
      <c r="G2807" t="s">
        <v>453</v>
      </c>
      <c r="I2807" t="s">
        <v>247</v>
      </c>
    </row>
    <row r="2808" spans="2:9">
      <c r="B2808">
        <v>220101136</v>
      </c>
      <c r="C2808" t="str">
        <f t="shared" si="109"/>
        <v>NCL - Utang Pihak Berelasi - PT DMMX Grosir Digital (DGD)</v>
      </c>
      <c r="E2808" s="744" t="s">
        <v>60</v>
      </c>
      <c r="F2808" t="s">
        <v>462</v>
      </c>
      <c r="G2808" t="s">
        <v>453</v>
      </c>
      <c r="I2808" t="s">
        <v>248</v>
      </c>
    </row>
    <row r="2809" spans="2:9">
      <c r="B2809">
        <v>220101137</v>
      </c>
      <c r="C2809" t="str">
        <f t="shared" si="109"/>
        <v>NCL - Utang Pihak Berelasi - PT DMMX Rans Digital (DRD)</v>
      </c>
      <c r="E2809" s="744" t="s">
        <v>60</v>
      </c>
      <c r="F2809" t="s">
        <v>462</v>
      </c>
      <c r="G2809" t="s">
        <v>453</v>
      </c>
      <c r="I2809" t="s">
        <v>249</v>
      </c>
    </row>
    <row r="2810" spans="2:9">
      <c r="B2810">
        <v>220101138</v>
      </c>
      <c r="C2810" t="str">
        <f t="shared" si="109"/>
        <v>NCL - Utang Pihak Berelasi - PT Qerja Akademi Indonesia (QAI)</v>
      </c>
      <c r="E2810" s="744" t="s">
        <v>60</v>
      </c>
      <c r="F2810" t="s">
        <v>462</v>
      </c>
      <c r="G2810" t="s">
        <v>453</v>
      </c>
      <c r="I2810" t="s">
        <v>250</v>
      </c>
    </row>
    <row r="2811" spans="2:9">
      <c r="B2811">
        <v>220101139</v>
      </c>
      <c r="C2811" t="str">
        <f t="shared" si="109"/>
        <v>NCL - Utang Pihak Berelasi - PT Tfas Digital Indonesia (TDI)</v>
      </c>
      <c r="E2811" s="744" t="s">
        <v>60</v>
      </c>
      <c r="F2811" t="s">
        <v>462</v>
      </c>
      <c r="G2811" t="s">
        <v>453</v>
      </c>
      <c r="I2811" t="s">
        <v>251</v>
      </c>
    </row>
    <row r="2812" spans="2:9">
      <c r="B2812">
        <v>220101140</v>
      </c>
      <c r="C2812" t="str">
        <f t="shared" si="109"/>
        <v>NCL - Utang Pihak Berelasi - PT Gemilang Integra Fentura (GIF)</v>
      </c>
      <c r="E2812" s="744" t="s">
        <v>60</v>
      </c>
      <c r="F2812" t="s">
        <v>462</v>
      </c>
      <c r="G2812" t="s">
        <v>453</v>
      </c>
      <c r="I2812" t="s">
        <v>252</v>
      </c>
    </row>
    <row r="2813" spans="2:9">
      <c r="B2813">
        <v>220101141</v>
      </c>
      <c r="C2813" t="str">
        <f t="shared" si="109"/>
        <v>NCL - Utang Pihak Berelasi - PT Energi Selalu Baru (ESB)</v>
      </c>
      <c r="E2813" s="744" t="s">
        <v>60</v>
      </c>
      <c r="F2813" t="s">
        <v>462</v>
      </c>
      <c r="G2813" t="s">
        <v>453</v>
      </c>
      <c r="I2813" t="s">
        <v>253</v>
      </c>
    </row>
    <row r="2814" spans="2:9">
      <c r="B2814">
        <v>220101142</v>
      </c>
      <c r="C2814" t="str">
        <f t="shared" si="109"/>
        <v>NCL - Utang Pihak Berelasi - PT Solic Kreasi Baru (SKB)</v>
      </c>
      <c r="E2814" s="744" t="s">
        <v>60</v>
      </c>
      <c r="F2814" t="s">
        <v>462</v>
      </c>
      <c r="G2814" t="s">
        <v>453</v>
      </c>
      <c r="I2814" t="s">
        <v>254</v>
      </c>
    </row>
    <row r="2815" spans="2:9">
      <c r="B2815">
        <v>220101143</v>
      </c>
      <c r="C2815" t="str">
        <f t="shared" si="109"/>
        <v>NCL - Utang Pihak Berelasi - PT Gembala Rintisan Digital (GRD)</v>
      </c>
      <c r="E2815" s="744" t="s">
        <v>60</v>
      </c>
      <c r="F2815" t="s">
        <v>462</v>
      </c>
      <c r="G2815" t="s">
        <v>453</v>
      </c>
      <c r="I2815" t="s">
        <v>255</v>
      </c>
    </row>
    <row r="2816" spans="2:9">
      <c r="B2816">
        <v>220101144</v>
      </c>
      <c r="C2816" t="str">
        <f t="shared" si="109"/>
        <v>NCL - Utang Pihak Berelasi - PT Sentral Inti Anugerah (SIA1)</v>
      </c>
      <c r="E2816" s="744" t="s">
        <v>60</v>
      </c>
      <c r="F2816" t="s">
        <v>462</v>
      </c>
      <c r="G2816" t="s">
        <v>453</v>
      </c>
      <c r="I2816" t="s">
        <v>256</v>
      </c>
    </row>
    <row r="2817" spans="2:9">
      <c r="B2817">
        <v>220101145</v>
      </c>
      <c r="C2817" t="str">
        <f t="shared" si="109"/>
        <v>NCL - Utang Pihak Berelasi - PT Sarana Cipta Digital (SCD)</v>
      </c>
      <c r="E2817" s="744" t="s">
        <v>60</v>
      </c>
      <c r="F2817" t="s">
        <v>462</v>
      </c>
      <c r="G2817" t="s">
        <v>453</v>
      </c>
      <c r="I2817" t="s">
        <v>257</v>
      </c>
    </row>
    <row r="2818" spans="2:9">
      <c r="B2818">
        <v>220101146</v>
      </c>
      <c r="C2818" t="str">
        <f t="shared" si="109"/>
        <v>NCL - Utang Pihak Berelasi - PT Sejahtera Wahana Teknindo (SWT)</v>
      </c>
      <c r="E2818" s="744" t="s">
        <v>60</v>
      </c>
      <c r="F2818" t="s">
        <v>462</v>
      </c>
      <c r="G2818" t="s">
        <v>453</v>
      </c>
      <c r="I2818" t="s">
        <v>258</v>
      </c>
    </row>
    <row r="2819" spans="2:9">
      <c r="B2819">
        <v>220101147</v>
      </c>
      <c r="C2819" t="str">
        <f t="shared" si="109"/>
        <v>NCL - Utang Pihak Berelasi - PT Sicepat Mcash Indonesia (SMI)</v>
      </c>
      <c r="E2819" s="744" t="s">
        <v>60</v>
      </c>
      <c r="F2819" t="s">
        <v>462</v>
      </c>
      <c r="G2819" t="s">
        <v>453</v>
      </c>
      <c r="I2819" t="s">
        <v>259</v>
      </c>
    </row>
    <row r="2820" spans="2:9">
      <c r="B2820">
        <v>220101148</v>
      </c>
      <c r="C2820" t="str">
        <f t="shared" si="109"/>
        <v>NCL - Utang Pihak Berelasi - PT TFAS Nusantara Digital (TND)</v>
      </c>
      <c r="E2820" s="744" t="s">
        <v>60</v>
      </c>
      <c r="F2820" t="s">
        <v>462</v>
      </c>
      <c r="G2820" t="s">
        <v>453</v>
      </c>
      <c r="I2820" t="s">
        <v>260</v>
      </c>
    </row>
    <row r="2821" spans="2:9">
      <c r="B2821">
        <v>220101149</v>
      </c>
      <c r="C2821" t="str">
        <f t="shared" si="109"/>
        <v>NCL - Utang Pihak Berelasi - PT Volta Indonesia Semesta (VIS)</v>
      </c>
      <c r="E2821" s="744" t="s">
        <v>60</v>
      </c>
      <c r="F2821" t="s">
        <v>462</v>
      </c>
      <c r="G2821" t="s">
        <v>453</v>
      </c>
      <c r="I2821" t="s">
        <v>261</v>
      </c>
    </row>
    <row r="2822" spans="2:9">
      <c r="B2822">
        <v>220101150</v>
      </c>
      <c r="C2822" t="str">
        <f t="shared" si="109"/>
        <v>NCL - Utang Pihak Berelasi - PT Solic Inti Anugerah (SIA2)</v>
      </c>
      <c r="E2822" s="744" t="s">
        <v>60</v>
      </c>
      <c r="F2822" t="s">
        <v>462</v>
      </c>
      <c r="G2822" t="s">
        <v>453</v>
      </c>
      <c r="I2822" t="s">
        <v>262</v>
      </c>
    </row>
    <row r="2823" spans="2:9">
      <c r="B2823">
        <v>220101151</v>
      </c>
      <c r="C2823" t="str">
        <f t="shared" si="109"/>
        <v>NCL - Utang Pihak Berelasi - PT Bumilangit Entertainment Corpora (BCU)</v>
      </c>
      <c r="E2823" s="744" t="s">
        <v>60</v>
      </c>
      <c r="F2823" t="s">
        <v>462</v>
      </c>
      <c r="G2823" t="s">
        <v>453</v>
      </c>
      <c r="I2823" t="s">
        <v>263</v>
      </c>
    </row>
    <row r="2824" spans="2:9">
      <c r="B2824">
        <v>220101152</v>
      </c>
      <c r="C2824" t="str">
        <f t="shared" si="109"/>
        <v>NCL - Utang Pihak Berelasi - PT Sinergi Maxima Digitalindo (SMD)</v>
      </c>
      <c r="E2824" s="744" t="s">
        <v>60</v>
      </c>
      <c r="F2824" t="s">
        <v>462</v>
      </c>
      <c r="G2824" t="s">
        <v>453</v>
      </c>
      <c r="I2824" t="s">
        <v>264</v>
      </c>
    </row>
    <row r="2825" spans="2:9">
      <c r="B2825">
        <v>220101153</v>
      </c>
      <c r="C2825" t="str">
        <f t="shared" si="109"/>
        <v>NCL - Utang Pihak Berelasi - PT Kreasi Baru Digital (KBD)</v>
      </c>
      <c r="E2825" s="744" t="s">
        <v>60</v>
      </c>
      <c r="F2825" t="s">
        <v>462</v>
      </c>
      <c r="G2825" t="s">
        <v>453</v>
      </c>
      <c r="I2825" t="s">
        <v>265</v>
      </c>
    </row>
    <row r="2826" spans="2:9">
      <c r="B2826">
        <v>220101154</v>
      </c>
      <c r="C2826" t="str">
        <f t="shared" si="109"/>
        <v>NCL - Utang Pihak Berelasi - PT Solic Inti Digital (SID)</v>
      </c>
      <c r="E2826" s="744" t="s">
        <v>60</v>
      </c>
      <c r="F2826" t="s">
        <v>462</v>
      </c>
      <c r="G2826" t="s">
        <v>453</v>
      </c>
      <c r="I2826" t="s">
        <v>266</v>
      </c>
    </row>
    <row r="2827" spans="2:9">
      <c r="B2827">
        <v>220101155</v>
      </c>
      <c r="C2827" t="str">
        <f t="shared" si="109"/>
        <v>NCL - Utang Pihak Berelasi - PT Hikmat Mulia Sentralindo (HMS)</v>
      </c>
      <c r="E2827" s="744" t="s">
        <v>60</v>
      </c>
      <c r="F2827" t="s">
        <v>462</v>
      </c>
      <c r="G2827" t="s">
        <v>453</v>
      </c>
      <c r="I2827" t="s">
        <v>267</v>
      </c>
    </row>
    <row r="2828" spans="2:9">
      <c r="B2828">
        <v>220101156</v>
      </c>
      <c r="C2828" t="str">
        <f t="shared" si="109"/>
        <v>NCL - Utang Pihak Berelasi - PT Berkah Digital Distrindo (BDD)</v>
      </c>
      <c r="E2828" s="744" t="s">
        <v>60</v>
      </c>
      <c r="F2828" t="s">
        <v>462</v>
      </c>
      <c r="G2828" t="s">
        <v>453</v>
      </c>
      <c r="I2828" t="s">
        <v>268</v>
      </c>
    </row>
    <row r="2829" spans="2:9">
      <c r="B2829">
        <v>220101157</v>
      </c>
      <c r="C2829" t="str">
        <f t="shared" si="109"/>
        <v>NCL - Utang Pihak Berelasi - PT DMMX Belanja Digital (BDB)</v>
      </c>
      <c r="E2829" s="744" t="s">
        <v>60</v>
      </c>
      <c r="F2829" t="s">
        <v>462</v>
      </c>
      <c r="G2829" t="s">
        <v>453</v>
      </c>
      <c r="I2829" t="s">
        <v>269</v>
      </c>
    </row>
    <row r="2830" spans="2:9">
      <c r="B2830">
        <v>220101158</v>
      </c>
      <c r="C2830" t="str">
        <f t="shared" si="109"/>
        <v>NCL - Utang Pihak Berelasi - PT Roxy Digital Investama (RDI)</v>
      </c>
      <c r="E2830" s="744" t="s">
        <v>60</v>
      </c>
      <c r="F2830" t="s">
        <v>462</v>
      </c>
      <c r="G2830" t="s">
        <v>453</v>
      </c>
      <c r="I2830" t="s">
        <v>270</v>
      </c>
    </row>
    <row r="2831" spans="2:9">
      <c r="B2831">
        <v>220101159</v>
      </c>
      <c r="C2831" t="str">
        <f t="shared" si="109"/>
        <v>NCL - Utang Pihak Berelasi - PT Digisaham Veritas Indonesia (DVI)</v>
      </c>
      <c r="E2831" s="744" t="s">
        <v>60</v>
      </c>
      <c r="F2831" t="s">
        <v>462</v>
      </c>
      <c r="G2831" t="s">
        <v>453</v>
      </c>
      <c r="I2831" t="s">
        <v>271</v>
      </c>
    </row>
    <row r="2832" spans="2:9">
      <c r="B2832">
        <v>220101160</v>
      </c>
      <c r="C2832" t="str">
        <f t="shared" si="109"/>
        <v>NCL - Utang Pihak Berelasi - PT DMMX Smartritel Teknologi (DST)</v>
      </c>
      <c r="E2832" s="744" t="s">
        <v>60</v>
      </c>
      <c r="F2832" t="s">
        <v>462</v>
      </c>
      <c r="G2832" t="s">
        <v>453</v>
      </c>
      <c r="I2832" t="s">
        <v>272</v>
      </c>
    </row>
    <row r="2833" spans="2:9">
      <c r="B2833">
        <v>220101161</v>
      </c>
      <c r="C2833" t="str">
        <f t="shared" si="109"/>
        <v>NCL - Utang Pihak Berelasi - PT Panca Global Kapital (PEGE)</v>
      </c>
      <c r="E2833" s="744" t="s">
        <v>60</v>
      </c>
      <c r="F2833" t="s">
        <v>462</v>
      </c>
      <c r="G2833" t="s">
        <v>453</v>
      </c>
      <c r="I2833" t="s">
        <v>273</v>
      </c>
    </row>
    <row r="2834" spans="2:9">
      <c r="B2834">
        <v>220101162</v>
      </c>
      <c r="C2834" t="str">
        <f t="shared" si="109"/>
        <v>NCL - Utang Pihak Berelasi - PT Panca Global Sekuritas (PGS)</v>
      </c>
      <c r="E2834" s="744" t="s">
        <v>60</v>
      </c>
      <c r="F2834" t="s">
        <v>462</v>
      </c>
      <c r="G2834" t="s">
        <v>453</v>
      </c>
      <c r="I2834" t="s">
        <v>274</v>
      </c>
    </row>
    <row r="2835" spans="2:9">
      <c r="B2835">
        <v>220101163</v>
      </c>
      <c r="C2835" t="str">
        <f t="shared" si="109"/>
        <v>NCL - Utang Pihak Berelasi - PT Akasia Damcorp Waba (ADW)</v>
      </c>
      <c r="E2835" s="744" t="s">
        <v>60</v>
      </c>
      <c r="F2835" t="s">
        <v>462</v>
      </c>
      <c r="G2835" t="s">
        <v>453</v>
      </c>
      <c r="I2835" t="s">
        <v>275</v>
      </c>
    </row>
    <row r="2836" spans="2:9">
      <c r="B2836">
        <v>220101164</v>
      </c>
      <c r="C2836" t="str">
        <f t="shared" si="109"/>
        <v>NCL - Utang Pihak Berelasi - PT Edukasi Atlit Internet Digital (EAID)</v>
      </c>
      <c r="E2836" s="744" t="s">
        <v>60</v>
      </c>
      <c r="F2836" t="s">
        <v>462</v>
      </c>
      <c r="G2836" t="s">
        <v>453</v>
      </c>
      <c r="I2836" t="s">
        <v>276</v>
      </c>
    </row>
    <row r="2837" spans="2:9">
      <c r="B2837">
        <v>220101165</v>
      </c>
      <c r="C2837" t="str">
        <f t="shared" si="109"/>
        <v>NCL - Utang Pihak Berelasi - PT DMMX Hera Sukses (DHS)</v>
      </c>
      <c r="E2837" s="744" t="s">
        <v>60</v>
      </c>
      <c r="F2837" t="s">
        <v>462</v>
      </c>
      <c r="G2837" t="s">
        <v>453</v>
      </c>
      <c r="I2837" t="s">
        <v>277</v>
      </c>
    </row>
    <row r="2838" spans="2:9">
      <c r="B2838">
        <v>220101166</v>
      </c>
      <c r="C2838" t="str">
        <f t="shared" si="109"/>
        <v>NCL - Utang Pihak Berelasi - PT Rans Prestisius Indonesia (RPI)</v>
      </c>
      <c r="E2838" s="744" t="s">
        <v>60</v>
      </c>
      <c r="F2838" t="s">
        <v>462</v>
      </c>
      <c r="G2838" t="s">
        <v>453</v>
      </c>
      <c r="I2838" t="s">
        <v>278</v>
      </c>
    </row>
    <row r="2839" spans="2:9">
      <c r="B2839">
        <v>220101167</v>
      </c>
      <c r="C2839" t="str">
        <f t="shared" si="109"/>
        <v>NCL - Utang Pihak Berelasi - PT DMMX Gamindo Global</v>
      </c>
      <c r="E2839" s="744" t="s">
        <v>60</v>
      </c>
      <c r="F2839" t="s">
        <v>462</v>
      </c>
      <c r="G2839" t="s">
        <v>453</v>
      </c>
      <c r="I2839" t="s">
        <v>279</v>
      </c>
    </row>
    <row r="2840" spans="2:9">
      <c r="B2840">
        <v>220101168</v>
      </c>
      <c r="C2840" t="str">
        <f t="shared" si="109"/>
        <v>NCL - Utang Pihak Berelasi - PT Digital Anugerah Medisindo (DAM)</v>
      </c>
      <c r="E2840" s="744" t="s">
        <v>60</v>
      </c>
      <c r="F2840" t="s">
        <v>462</v>
      </c>
      <c r="G2840" t="s">
        <v>453</v>
      </c>
      <c r="I2840" t="s">
        <v>280</v>
      </c>
    </row>
    <row r="2841" spans="2:9">
      <c r="B2841">
        <v>220101169</v>
      </c>
      <c r="C2841" t="str">
        <f t="shared" si="109"/>
        <v>NCL - Utang Pihak Berelasi - PT Zirius Soteria Investama (ZSI)</v>
      </c>
      <c r="E2841" s="744" t="s">
        <v>60</v>
      </c>
      <c r="F2841" t="s">
        <v>462</v>
      </c>
      <c r="G2841" t="s">
        <v>453</v>
      </c>
      <c r="I2841" t="s">
        <v>281</v>
      </c>
    </row>
    <row r="2842" spans="2:9">
      <c r="B2842">
        <v>220101170</v>
      </c>
      <c r="C2842" t="str">
        <f t="shared" si="109"/>
        <v>NCL - Utang Pihak Berelasi - PT CKL Indonesia Raya (CKL1)</v>
      </c>
      <c r="E2842" s="744" t="s">
        <v>60</v>
      </c>
      <c r="F2842" t="s">
        <v>462</v>
      </c>
      <c r="G2842" t="s">
        <v>453</v>
      </c>
      <c r="I2842" t="s">
        <v>282</v>
      </c>
    </row>
    <row r="2843" spans="2:9">
      <c r="B2843">
        <v>220101171</v>
      </c>
      <c r="C2843" t="str">
        <f t="shared" si="109"/>
        <v>NCL - Utang Pihak Berelasi - PT Cipta Krida Lestari (CKL2)</v>
      </c>
      <c r="E2843" s="744" t="s">
        <v>60</v>
      </c>
      <c r="F2843" t="s">
        <v>462</v>
      </c>
      <c r="G2843" t="s">
        <v>453</v>
      </c>
      <c r="I2843" t="s">
        <v>283</v>
      </c>
    </row>
    <row r="2844" spans="2:9">
      <c r="B2844">
        <v>220101172</v>
      </c>
      <c r="C2844" t="str">
        <f t="shared" si="109"/>
        <v>NCL - Utang Pihak Berelasi - PT Abyakta Data Sentosa (ADS)</v>
      </c>
      <c r="E2844" s="744" t="s">
        <v>60</v>
      </c>
      <c r="F2844" t="s">
        <v>462</v>
      </c>
      <c r="G2844" t="s">
        <v>453</v>
      </c>
      <c r="I2844" t="s">
        <v>284</v>
      </c>
    </row>
    <row r="2845" spans="2:9">
      <c r="B2845">
        <v>220101173</v>
      </c>
      <c r="C2845" t="str">
        <f t="shared" si="109"/>
        <v>NCL - Utang Pihak Berelasi - PT Niji Sicepat Gamindo (NSG)</v>
      </c>
      <c r="E2845" s="744" t="s">
        <v>60</v>
      </c>
      <c r="F2845" t="s">
        <v>462</v>
      </c>
      <c r="G2845" t="s">
        <v>453</v>
      </c>
      <c r="I2845" t="s">
        <v>285</v>
      </c>
    </row>
    <row r="2846" spans="2:9">
      <c r="B2846">
        <v>220101174</v>
      </c>
      <c r="C2846" t="str">
        <f t="shared" si="109"/>
        <v>NCL - Utang Pihak Berelasi - PT Mulia Semesta Perkasa (MSP)</v>
      </c>
      <c r="E2846" s="744" t="s">
        <v>60</v>
      </c>
      <c r="F2846" t="s">
        <v>462</v>
      </c>
      <c r="G2846" t="s">
        <v>453</v>
      </c>
      <c r="I2846" t="s">
        <v>286</v>
      </c>
    </row>
    <row r="2847" spans="2:9">
      <c r="B2847">
        <v>220101175</v>
      </c>
      <c r="C2847" t="str">
        <f t="shared" si="109"/>
        <v>NCL - Utang Pihak Berelasi - PT Kredit Skor Indonesia (KSI)</v>
      </c>
      <c r="E2847" s="744" t="s">
        <v>60</v>
      </c>
      <c r="F2847" t="s">
        <v>462</v>
      </c>
      <c r="G2847" t="s">
        <v>453</v>
      </c>
      <c r="I2847" t="s">
        <v>287</v>
      </c>
    </row>
    <row r="2848" spans="2:9">
      <c r="B2848">
        <v>220101176</v>
      </c>
      <c r="C2848" t="str">
        <f t="shared" si="109"/>
        <v>NCL - Utang Pihak Berelasi - PT Caltech Digital Indonesia (CDI)</v>
      </c>
      <c r="E2848" s="744" t="s">
        <v>60</v>
      </c>
      <c r="F2848" t="s">
        <v>462</v>
      </c>
      <c r="G2848" t="s">
        <v>453</v>
      </c>
      <c r="I2848" t="s">
        <v>288</v>
      </c>
    </row>
    <row r="2849" spans="2:9">
      <c r="B2849">
        <v>220101177</v>
      </c>
      <c r="C2849" t="str">
        <f t="shared" si="109"/>
        <v>NCL - Utang Pihak Berelasi - PT Tfas Energi Indonesia (TEI)</v>
      </c>
      <c r="E2849" s="744" t="s">
        <v>60</v>
      </c>
      <c r="F2849" t="s">
        <v>462</v>
      </c>
      <c r="G2849" t="s">
        <v>453</v>
      </c>
      <c r="I2849" t="s">
        <v>289</v>
      </c>
    </row>
    <row r="2850" spans="2:9">
      <c r="B2850">
        <v>220101178</v>
      </c>
      <c r="C2850" t="str">
        <f t="shared" si="109"/>
        <v>NCL - Utang Pihak Berelasi - PT Sicepat Inti Sofizo (SIF)</v>
      </c>
      <c r="E2850" s="744" t="s">
        <v>60</v>
      </c>
      <c r="F2850" t="s">
        <v>462</v>
      </c>
      <c r="G2850" t="s">
        <v>453</v>
      </c>
      <c r="I2850" t="s">
        <v>290</v>
      </c>
    </row>
    <row r="2851" spans="2:9">
      <c r="B2851">
        <v>220101179</v>
      </c>
      <c r="C2851" t="str">
        <f t="shared" si="109"/>
        <v>NCL - Utang Pihak Berelasi - PT DMMX Dektos Inti (DDI)</v>
      </c>
      <c r="E2851" s="744" t="s">
        <v>60</v>
      </c>
      <c r="F2851" t="s">
        <v>462</v>
      </c>
      <c r="G2851" t="s">
        <v>453</v>
      </c>
      <c r="I2851" t="s">
        <v>291</v>
      </c>
    </row>
    <row r="2852" spans="2:9">
      <c r="B2852">
        <v>220101180</v>
      </c>
      <c r="C2852" t="str">
        <f t="shared" si="109"/>
        <v>NCL - Utang Pihak Berelasi - PT Nugen Farma Medika (NFM)</v>
      </c>
      <c r="E2852" s="744" t="s">
        <v>60</v>
      </c>
      <c r="F2852" t="s">
        <v>462</v>
      </c>
      <c r="G2852" t="s">
        <v>453</v>
      </c>
      <c r="I2852" t="s">
        <v>292</v>
      </c>
    </row>
    <row r="2853" spans="2:9">
      <c r="B2853">
        <v>220101181</v>
      </c>
      <c r="C2853" t="str">
        <f t="shared" si="109"/>
        <v>NCL - Utang Pihak Berelasi - PT Sicepat Aset Digital (SAD)</v>
      </c>
      <c r="E2853" s="744" t="s">
        <v>60</v>
      </c>
      <c r="F2853" t="s">
        <v>462</v>
      </c>
      <c r="G2853" t="s">
        <v>453</v>
      </c>
      <c r="I2853" t="s">
        <v>293</v>
      </c>
    </row>
    <row r="2854" spans="2:9">
      <c r="B2854">
        <v>220101182</v>
      </c>
      <c r="C2854" t="str">
        <f t="shared" si="109"/>
        <v>NCL - Utang Pihak Berelasi - PT Royal Investama Sejahtera (RIS)</v>
      </c>
      <c r="E2854" s="744" t="s">
        <v>60</v>
      </c>
      <c r="F2854" t="s">
        <v>462</v>
      </c>
      <c r="G2854" t="s">
        <v>453</v>
      </c>
      <c r="I2854" t="s">
        <v>294</v>
      </c>
    </row>
    <row r="2855" spans="2:9">
      <c r="B2855">
        <v>220101183</v>
      </c>
      <c r="C2855" t="str">
        <f t="shared" si="109"/>
        <v>NCL - Utang Pihak Berelasi - PT Yudha Harapan Mulia (YHM)</v>
      </c>
      <c r="E2855" s="744" t="s">
        <v>60</v>
      </c>
      <c r="F2855" t="s">
        <v>462</v>
      </c>
      <c r="G2855" t="s">
        <v>453</v>
      </c>
      <c r="I2855" t="s">
        <v>295</v>
      </c>
    </row>
    <row r="2856" spans="2:9">
      <c r="B2856">
        <v>220101184</v>
      </c>
      <c r="C2856" t="str">
        <f t="shared" si="109"/>
        <v>NCL - Utang Pihak Berelasi - PT DMMX Distribusi Pentabuana (DDP)</v>
      </c>
      <c r="E2856" s="744" t="s">
        <v>60</v>
      </c>
      <c r="F2856" t="s">
        <v>462</v>
      </c>
      <c r="G2856" t="s">
        <v>453</v>
      </c>
      <c r="I2856" t="s">
        <v>296</v>
      </c>
    </row>
    <row r="2857" spans="2:9">
      <c r="B2857">
        <v>220101185</v>
      </c>
      <c r="C2857" t="str">
        <f t="shared" si="109"/>
        <v>NCL - Utang Pihak Berelasi - PT Dezer Ruang Bicara (DRB)</v>
      </c>
      <c r="E2857" s="744" t="s">
        <v>60</v>
      </c>
      <c r="F2857" t="s">
        <v>462</v>
      </c>
      <c r="G2857" t="s">
        <v>453</v>
      </c>
      <c r="I2857" t="s">
        <v>297</v>
      </c>
    </row>
    <row r="2858" spans="2:9">
      <c r="B2858">
        <v>220101186</v>
      </c>
      <c r="C2858" t="str">
        <f t="shared" si="109"/>
        <v>NCL - Utang Pihak Berelasi - PT Dektos Digital Corbuzier (DDC)</v>
      </c>
      <c r="E2858" s="744" t="s">
        <v>60</v>
      </c>
      <c r="F2858" t="s">
        <v>462</v>
      </c>
      <c r="G2858" t="s">
        <v>453</v>
      </c>
      <c r="I2858" t="s">
        <v>298</v>
      </c>
    </row>
    <row r="2859" spans="2:9">
      <c r="B2859">
        <v>220101187</v>
      </c>
      <c r="C2859" t="str">
        <f t="shared" si="109"/>
        <v>NCL - Utang Pihak Berelasi - PT BLDX Komik Nusantara (BKN)</v>
      </c>
      <c r="E2859" s="744" t="s">
        <v>60</v>
      </c>
      <c r="F2859" t="s">
        <v>462</v>
      </c>
      <c r="G2859" t="s">
        <v>453</v>
      </c>
      <c r="I2859" t="s">
        <v>299</v>
      </c>
    </row>
    <row r="2860" spans="2:9">
      <c r="B2860">
        <v>220101188</v>
      </c>
      <c r="C2860" t="str">
        <f t="shared" si="109"/>
        <v>NCL - Utang Pihak Berelasi - PT Damcorp Digital Media (DDM)</v>
      </c>
      <c r="E2860" s="744" t="s">
        <v>60</v>
      </c>
      <c r="F2860" t="s">
        <v>462</v>
      </c>
      <c r="G2860" t="s">
        <v>453</v>
      </c>
      <c r="I2860" t="s">
        <v>300</v>
      </c>
    </row>
    <row r="2861" spans="2:9">
      <c r="B2861">
        <v>220101189</v>
      </c>
      <c r="C2861" t="str">
        <f t="shared" si="109"/>
        <v>NCL - Utang Pihak Berelasi - PT NFT Digital Indonesia (NDI)</v>
      </c>
      <c r="E2861" s="744" t="s">
        <v>60</v>
      </c>
      <c r="F2861" t="s">
        <v>462</v>
      </c>
      <c r="G2861" t="s">
        <v>453</v>
      </c>
      <c r="I2861" t="s">
        <v>301</v>
      </c>
    </row>
    <row r="2862" spans="2:9">
      <c r="B2862">
        <v>220101190</v>
      </c>
      <c r="C2862" t="str">
        <f t="shared" si="109"/>
        <v>NCL - Utang Pihak Berelasi - PT Meta Verse Indonesia (MVI)</v>
      </c>
      <c r="E2862" s="744" t="s">
        <v>60</v>
      </c>
      <c r="F2862" t="s">
        <v>462</v>
      </c>
      <c r="G2862" t="s">
        <v>453</v>
      </c>
      <c r="I2862" t="s">
        <v>302</v>
      </c>
    </row>
    <row r="2863" spans="2:9">
      <c r="B2863">
        <v>220101191</v>
      </c>
      <c r="C2863" t="str">
        <f t="shared" si="109"/>
        <v>NCL - Utang Pihak Berelasi - PT META PRAVIA DIGITAL (MPD)</v>
      </c>
      <c r="E2863" s="744" t="s">
        <v>60</v>
      </c>
      <c r="F2863" t="s">
        <v>462</v>
      </c>
      <c r="G2863" t="s">
        <v>453</v>
      </c>
      <c r="I2863" t="s">
        <v>303</v>
      </c>
    </row>
    <row r="2864" spans="2:9">
      <c r="B2864">
        <v>220101192</v>
      </c>
      <c r="C2864" t="str">
        <f t="shared" si="109"/>
        <v>NCL - Utang Pihak Berelasi - PT DMMX Sentral Imaji</v>
      </c>
      <c r="E2864" s="744" t="s">
        <v>60</v>
      </c>
      <c r="F2864" t="s">
        <v>462</v>
      </c>
      <c r="G2864" t="s">
        <v>453</v>
      </c>
      <c r="I2864" t="s">
        <v>304</v>
      </c>
    </row>
    <row r="2865" spans="2:9">
      <c r="B2865">
        <v>220101193</v>
      </c>
      <c r="C2865" t="str">
        <f t="shared" ref="C2865:C2871" si="110">CONCATENATE(F2865,E2865,G2865,E2865,I2865)</f>
        <v>NCL - Utang Pihak Berelasi - PT Cinta Sang Juara</v>
      </c>
      <c r="E2865" s="744" t="s">
        <v>60</v>
      </c>
      <c r="F2865" t="s">
        <v>462</v>
      </c>
      <c r="G2865" t="s">
        <v>453</v>
      </c>
      <c r="I2865" t="s">
        <v>305</v>
      </c>
    </row>
    <row r="2866" spans="2:9">
      <c r="B2866">
        <v>220101194</v>
      </c>
      <c r="C2866" t="str">
        <f t="shared" si="110"/>
        <v>NCL - Utang Pihak Berelasi - PT Kosmos Karisma Karunia (KKK)</v>
      </c>
      <c r="E2866" s="744" t="s">
        <v>60</v>
      </c>
      <c r="F2866" t="s">
        <v>462</v>
      </c>
      <c r="G2866" t="s">
        <v>453</v>
      </c>
      <c r="I2866" t="s">
        <v>306</v>
      </c>
    </row>
    <row r="2867" spans="2:9">
      <c r="B2867">
        <v>220101195</v>
      </c>
      <c r="C2867" t="str">
        <f t="shared" si="110"/>
        <v>NCL - Utang Pihak Berelasi - PT Sinergi Digital Teknologi (Lenna)</v>
      </c>
      <c r="E2867" s="744" t="s">
        <v>60</v>
      </c>
      <c r="F2867" t="s">
        <v>462</v>
      </c>
      <c r="G2867" t="s">
        <v>453</v>
      </c>
      <c r="I2867" t="s">
        <v>307</v>
      </c>
    </row>
    <row r="2868" spans="2:9">
      <c r="B2868">
        <v>220101196</v>
      </c>
      <c r="C2868" t="str">
        <f t="shared" si="110"/>
        <v>NCL - Utang Pihak Berelasi - PT Kairos Ekspres Internasional (KEI)</v>
      </c>
      <c r="E2868" s="744" t="s">
        <v>60</v>
      </c>
      <c r="F2868" t="s">
        <v>462</v>
      </c>
      <c r="G2868" t="s">
        <v>453</v>
      </c>
      <c r="I2868" t="s">
        <v>308</v>
      </c>
    </row>
    <row r="2869" spans="2:9">
      <c r="B2869">
        <v>220101197</v>
      </c>
      <c r="C2869" t="str">
        <f t="shared" si="110"/>
        <v>NCL - Utang Pihak Berelasi - PT Dua Empat Print (DEP)</v>
      </c>
      <c r="E2869" s="744" t="s">
        <v>60</v>
      </c>
      <c r="F2869" t="s">
        <v>462</v>
      </c>
      <c r="G2869" t="s">
        <v>453</v>
      </c>
      <c r="I2869" t="s">
        <v>309</v>
      </c>
    </row>
    <row r="2870" spans="2:9">
      <c r="B2870">
        <v>220101198</v>
      </c>
      <c r="C2870" t="str">
        <f t="shared" si="110"/>
        <v>NCL - Utang Pihak Berelasi - PT V2 Indonesia (V2)</v>
      </c>
      <c r="E2870" s="744" t="s">
        <v>60</v>
      </c>
      <c r="F2870" t="s">
        <v>462</v>
      </c>
      <c r="G2870" t="s">
        <v>453</v>
      </c>
      <c r="I2870" t="s">
        <v>310</v>
      </c>
    </row>
    <row r="2871" spans="2:9">
      <c r="B2871">
        <v>220101199</v>
      </c>
      <c r="C2871" t="str">
        <f t="shared" si="110"/>
        <v>NCL - Utang Pihak Berelasi - PT Makarios Bensu Kopi (MBK)</v>
      </c>
      <c r="E2871" s="744" t="s">
        <v>60</v>
      </c>
      <c r="F2871" t="s">
        <v>462</v>
      </c>
      <c r="G2871" t="s">
        <v>453</v>
      </c>
      <c r="I2871" t="s">
        <v>311</v>
      </c>
    </row>
    <row r="2872" spans="2:9">
      <c r="B2872">
        <v>220101200</v>
      </c>
      <c r="C2872" t="str">
        <f t="shared" ref="C2872:C2877" si="111">CONCATENATE(F2872,E2872,G2872,E2872,I2872)</f>
        <v>NCL - Utang Pihak Berelasi - PT Mahaka Media Tbk (ABBA)</v>
      </c>
      <c r="E2872" s="744" t="s">
        <v>60</v>
      </c>
      <c r="F2872" t="s">
        <v>462</v>
      </c>
      <c r="G2872" t="s">
        <v>453</v>
      </c>
      <c r="I2872" t="s">
        <v>312</v>
      </c>
    </row>
    <row r="2873" spans="2:9">
      <c r="B2873">
        <v>220101201</v>
      </c>
      <c r="C2873" t="str">
        <f t="shared" si="111"/>
        <v>NCL - Utang Pihak Berelasi - PT Sinergi Teknologi Mandiri (STM)</v>
      </c>
      <c r="E2873" s="744" t="s">
        <v>60</v>
      </c>
      <c r="F2873" t="s">
        <v>462</v>
      </c>
      <c r="G2873" t="s">
        <v>453</v>
      </c>
      <c r="I2873" t="s">
        <v>313</v>
      </c>
    </row>
    <row r="2874" spans="2:9">
      <c r="B2874">
        <v>220101202</v>
      </c>
      <c r="C2874" t="str">
        <f t="shared" si="111"/>
        <v>NCL - Utang Pihak Berelasi - PT Jaya Distribusi Ritel (JDR)</v>
      </c>
      <c r="E2874" s="744" t="s">
        <v>60</v>
      </c>
      <c r="F2874" t="s">
        <v>462</v>
      </c>
      <c r="G2874" t="s">
        <v>453</v>
      </c>
      <c r="I2874" t="s">
        <v>314</v>
      </c>
    </row>
    <row r="2875" spans="2:9">
      <c r="B2875">
        <v>220101203</v>
      </c>
      <c r="C2875" t="str">
        <f t="shared" si="111"/>
        <v>NCL - Utang Pihak Berelasi - Martin Suharlie</v>
      </c>
      <c r="E2875" s="744" t="s">
        <v>60</v>
      </c>
      <c r="F2875" t="s">
        <v>462</v>
      </c>
      <c r="G2875" t="s">
        <v>453</v>
      </c>
      <c r="I2875" t="s">
        <v>315</v>
      </c>
    </row>
    <row r="2876" spans="2:9">
      <c r="B2876">
        <v>220101204</v>
      </c>
      <c r="C2876" t="str">
        <f t="shared" si="111"/>
        <v>NCL - Utang Pihak Berelasi - Suryandy Jahja</v>
      </c>
      <c r="E2876" s="744" t="s">
        <v>60</v>
      </c>
      <c r="F2876" t="s">
        <v>462</v>
      </c>
      <c r="G2876" t="s">
        <v>453</v>
      </c>
      <c r="I2876" t="s">
        <v>316</v>
      </c>
    </row>
    <row r="2877" spans="2:9">
      <c r="B2877">
        <v>220101205</v>
      </c>
      <c r="C2877" t="str">
        <f t="shared" si="111"/>
        <v>NCL - Utang Pihak Berelasi - Berelasi lainnya</v>
      </c>
      <c r="E2877" s="744" t="s">
        <v>60</v>
      </c>
      <c r="F2877" t="s">
        <v>462</v>
      </c>
      <c r="G2877" t="s">
        <v>453</v>
      </c>
      <c r="I2877" t="s">
        <v>317</v>
      </c>
    </row>
    <row r="2878" spans="5:5">
      <c r="E2878" s="744" t="s">
        <v>60</v>
      </c>
    </row>
    <row r="2879" spans="2:9">
      <c r="B2879">
        <v>220201001</v>
      </c>
      <c r="C2879" t="str">
        <f>CONCATENATE(F2879,E2879,G2879,E2879,I2879)</f>
        <v>NCL - Utang Lain-Lain - Hutang Karyawan</v>
      </c>
      <c r="E2879" s="744" t="s">
        <v>60</v>
      </c>
      <c r="F2879" t="s">
        <v>462</v>
      </c>
      <c r="G2879" t="s">
        <v>463</v>
      </c>
      <c r="I2879" t="s">
        <v>420</v>
      </c>
    </row>
    <row r="2880" spans="2:9">
      <c r="B2880">
        <v>220201002</v>
      </c>
      <c r="C2880" t="str">
        <f>CONCATENATE(F2880,E2880,G2880,E2880,I2880)</f>
        <v>NCL - Utang Lain-Lain - Lainnya</v>
      </c>
      <c r="E2880" s="744" t="s">
        <v>60</v>
      </c>
      <c r="F2880" t="s">
        <v>462</v>
      </c>
      <c r="G2880" t="s">
        <v>463</v>
      </c>
      <c r="I2880" t="s">
        <v>411</v>
      </c>
    </row>
    <row r="2881" spans="5:5">
      <c r="E2881" s="744" t="s">
        <v>60</v>
      </c>
    </row>
    <row r="2882" spans="2:9">
      <c r="B2882">
        <v>220301001</v>
      </c>
      <c r="C2882" t="str">
        <f t="shared" ref="C2882:C2945" si="112">CONCATENATE(F2882,E2882,G2882,E2882,I2882)</f>
        <v>NCL - Utang Lain-Lain Pihak Berelasi - PT 1 Inti Dot Com</v>
      </c>
      <c r="E2882" s="744" t="s">
        <v>60</v>
      </c>
      <c r="F2882" t="s">
        <v>462</v>
      </c>
      <c r="G2882" t="s">
        <v>425</v>
      </c>
      <c r="I2882" t="s">
        <v>113</v>
      </c>
    </row>
    <row r="2883" spans="2:9">
      <c r="B2883">
        <v>220301002</v>
      </c>
      <c r="C2883" t="str">
        <f t="shared" si="112"/>
        <v>NCL - Utang Lain-Lain Pihak Berelasi - PT Abdi Anugerah Persada (AAP)</v>
      </c>
      <c r="E2883" s="744" t="s">
        <v>60</v>
      </c>
      <c r="F2883" t="s">
        <v>462</v>
      </c>
      <c r="G2883" t="s">
        <v>425</v>
      </c>
      <c r="I2883" t="s">
        <v>114</v>
      </c>
    </row>
    <row r="2884" spans="2:9">
      <c r="B2884">
        <v>220301003</v>
      </c>
      <c r="C2884" t="str">
        <f t="shared" si="112"/>
        <v>NCL - Utang Lain-Lain Pihak Berelasi - PT Agapindo Inti Raya</v>
      </c>
      <c r="E2884" s="744" t="s">
        <v>60</v>
      </c>
      <c r="F2884" t="s">
        <v>462</v>
      </c>
      <c r="G2884" t="s">
        <v>425</v>
      </c>
      <c r="I2884" t="s">
        <v>115</v>
      </c>
    </row>
    <row r="2885" spans="2:9">
      <c r="B2885">
        <v>220301004</v>
      </c>
      <c r="C2885" t="str">
        <f t="shared" si="112"/>
        <v>NCL - Utang Lain-Lain Pihak Berelasi - PT Agapindo Kasih Abadi (AKA)</v>
      </c>
      <c r="E2885" s="744" t="s">
        <v>60</v>
      </c>
      <c r="F2885" t="s">
        <v>462</v>
      </c>
      <c r="G2885" t="s">
        <v>425</v>
      </c>
      <c r="I2885" t="s">
        <v>116</v>
      </c>
    </row>
    <row r="2886" spans="2:9">
      <c r="B2886">
        <v>220301005</v>
      </c>
      <c r="C2886" t="str">
        <f t="shared" si="112"/>
        <v>NCL - Utang Lain-Lain Pihak Berelasi - PT Alfa Omega Digital (AOD-1)</v>
      </c>
      <c r="E2886" s="744" t="s">
        <v>60</v>
      </c>
      <c r="F2886" t="s">
        <v>462</v>
      </c>
      <c r="G2886" t="s">
        <v>425</v>
      </c>
      <c r="I2886" t="s">
        <v>117</v>
      </c>
    </row>
    <row r="2887" spans="2:9">
      <c r="B2887">
        <v>220301006</v>
      </c>
      <c r="C2887" t="str">
        <f t="shared" si="112"/>
        <v>NCL - Utang Lain-Lain Pihak Berelasi - PT Alfa Omega Digitalindo (AOD-2)</v>
      </c>
      <c r="E2887" s="744" t="s">
        <v>60</v>
      </c>
      <c r="F2887" t="s">
        <v>462</v>
      </c>
      <c r="G2887" t="s">
        <v>425</v>
      </c>
      <c r="I2887" t="s">
        <v>118</v>
      </c>
    </row>
    <row r="2888" spans="2:9">
      <c r="B2888">
        <v>220301007</v>
      </c>
      <c r="C2888" t="str">
        <f t="shared" si="112"/>
        <v>NCL - Utang Lain-Lain Pihak Berelasi - PT Alphanovation Digital Teknindo (Pawoon)</v>
      </c>
      <c r="E2888" s="744" t="s">
        <v>60</v>
      </c>
      <c r="F2888" t="s">
        <v>462</v>
      </c>
      <c r="G2888" t="s">
        <v>425</v>
      </c>
      <c r="I2888" t="s">
        <v>119</v>
      </c>
    </row>
    <row r="2889" spans="2:9">
      <c r="B2889">
        <v>220301008</v>
      </c>
      <c r="C2889" t="str">
        <f t="shared" si="112"/>
        <v>NCL - Utang Lain-Lain Pihak Berelasi - PT Antares Global Teknologi (AGT)</v>
      </c>
      <c r="E2889" s="744" t="s">
        <v>60</v>
      </c>
      <c r="F2889" t="s">
        <v>462</v>
      </c>
      <c r="G2889" t="s">
        <v>425</v>
      </c>
      <c r="I2889" t="s">
        <v>120</v>
      </c>
    </row>
    <row r="2890" spans="2:9">
      <c r="B2890">
        <v>220301009</v>
      </c>
      <c r="C2890" t="str">
        <f t="shared" si="112"/>
        <v>NCL - Utang Lain-Lain Pihak Berelasi - PT Anugerah Inti Karisma (AIK)</v>
      </c>
      <c r="E2890" s="744" t="s">
        <v>60</v>
      </c>
      <c r="F2890" t="s">
        <v>462</v>
      </c>
      <c r="G2890" t="s">
        <v>425</v>
      </c>
      <c r="I2890" t="s">
        <v>121</v>
      </c>
    </row>
    <row r="2891" spans="2:9">
      <c r="B2891">
        <v>220301010</v>
      </c>
      <c r="C2891" t="str">
        <f t="shared" si="112"/>
        <v>NCL - Utang Lain-Lain Pihak Berelasi - PT Soteria Wicaksana Investama (SWI)</v>
      </c>
      <c r="E2891" s="744" t="s">
        <v>60</v>
      </c>
      <c r="F2891" t="s">
        <v>462</v>
      </c>
      <c r="G2891" t="s">
        <v>425</v>
      </c>
      <c r="I2891" t="s">
        <v>122</v>
      </c>
    </row>
    <row r="2892" spans="2:9">
      <c r="B2892">
        <v>220301011</v>
      </c>
      <c r="C2892" t="str">
        <f t="shared" si="112"/>
        <v>NCL - Utang Lain-Lain Pihak Berelasi - PT Anugerah Kopi Digital (AKD)</v>
      </c>
      <c r="E2892" s="744" t="s">
        <v>60</v>
      </c>
      <c r="F2892" t="s">
        <v>462</v>
      </c>
      <c r="G2892" t="s">
        <v>425</v>
      </c>
      <c r="I2892" t="s">
        <v>123</v>
      </c>
    </row>
    <row r="2893" spans="2:9">
      <c r="B2893">
        <v>220301012</v>
      </c>
      <c r="C2893" t="str">
        <f t="shared" si="112"/>
        <v>NCL - Utang Lain-Lain Pihak Berelasi - PT Anugerah Serta Sentosa (ASS1)</v>
      </c>
      <c r="E2893" s="744" t="s">
        <v>60</v>
      </c>
      <c r="F2893" t="s">
        <v>462</v>
      </c>
      <c r="G2893" t="s">
        <v>425</v>
      </c>
      <c r="I2893" t="s">
        <v>124</v>
      </c>
    </row>
    <row r="2894" spans="2:9">
      <c r="B2894">
        <v>220301013</v>
      </c>
      <c r="C2894" t="str">
        <f t="shared" si="112"/>
        <v>NCL - Utang Lain-Lain Pihak Berelasi - PT Anugerah Teknologi Mandiri (ATM)</v>
      </c>
      <c r="E2894" s="744" t="s">
        <v>60</v>
      </c>
      <c r="F2894" t="s">
        <v>462</v>
      </c>
      <c r="G2894" t="s">
        <v>425</v>
      </c>
      <c r="I2894" t="s">
        <v>125</v>
      </c>
    </row>
    <row r="2895" spans="2:9">
      <c r="B2895">
        <v>220301014</v>
      </c>
      <c r="C2895" t="str">
        <f t="shared" si="112"/>
        <v>NCL - Utang Lain-Lain Pihak Berelasi - PT Anugerah Wicaksana Digital (AWD)</v>
      </c>
      <c r="E2895" s="744" t="s">
        <v>60</v>
      </c>
      <c r="F2895" t="s">
        <v>462</v>
      </c>
      <c r="G2895" t="s">
        <v>425</v>
      </c>
      <c r="I2895" t="s">
        <v>126</v>
      </c>
    </row>
    <row r="2896" spans="2:9">
      <c r="B2896">
        <v>220301015</v>
      </c>
      <c r="C2896" t="str">
        <f t="shared" si="112"/>
        <v>NCL - Utang Lain-Lain Pihak Berelasi - PT Argo Pandu Digital (APD)</v>
      </c>
      <c r="E2896" s="744" t="s">
        <v>60</v>
      </c>
      <c r="F2896" t="s">
        <v>462</v>
      </c>
      <c r="G2896" t="s">
        <v>425</v>
      </c>
      <c r="I2896" t="s">
        <v>127</v>
      </c>
    </row>
    <row r="2897" spans="2:9">
      <c r="B2897">
        <v>220301016</v>
      </c>
      <c r="C2897" t="str">
        <f t="shared" si="112"/>
        <v>NCL - Utang Lain-Lain Pihak Berelasi - PT Berkah Karunia Kreasi (BKK)</v>
      </c>
      <c r="E2897" s="744" t="s">
        <v>60</v>
      </c>
      <c r="F2897" t="s">
        <v>462</v>
      </c>
      <c r="G2897" t="s">
        <v>425</v>
      </c>
      <c r="I2897" t="s">
        <v>128</v>
      </c>
    </row>
    <row r="2898" spans="2:9">
      <c r="B2898">
        <v>220301017</v>
      </c>
      <c r="C2898" t="str">
        <f t="shared" si="112"/>
        <v>NCL - Utang Lain-Lain Pihak Berelasi - PT Berkah Omega Sukses (BOS)</v>
      </c>
      <c r="E2898" s="744" t="s">
        <v>60</v>
      </c>
      <c r="F2898" t="s">
        <v>462</v>
      </c>
      <c r="G2898" t="s">
        <v>425</v>
      </c>
      <c r="I2898" t="s">
        <v>129</v>
      </c>
    </row>
    <row r="2899" spans="2:9">
      <c r="B2899">
        <v>220301018</v>
      </c>
      <c r="C2899" t="str">
        <f t="shared" si="112"/>
        <v>NCL - Utang Lain-Lain Pihak Berelasi - PT Berkah Otentik Sejahtera (BOS)</v>
      </c>
      <c r="E2899" s="744" t="s">
        <v>60</v>
      </c>
      <c r="F2899" t="s">
        <v>462</v>
      </c>
      <c r="G2899" t="s">
        <v>425</v>
      </c>
      <c r="I2899" t="s">
        <v>130</v>
      </c>
    </row>
    <row r="2900" spans="2:9">
      <c r="B2900">
        <v>220301019</v>
      </c>
      <c r="C2900" t="str">
        <f t="shared" si="112"/>
        <v>NCL - Utang Lain-Lain Pihak Berelasi - PT Berkah Teknologi Selaras (BTS)</v>
      </c>
      <c r="E2900" s="744" t="s">
        <v>60</v>
      </c>
      <c r="F2900" t="s">
        <v>462</v>
      </c>
      <c r="G2900" t="s">
        <v>425</v>
      </c>
      <c r="I2900" t="s">
        <v>131</v>
      </c>
    </row>
    <row r="2901" spans="2:9">
      <c r="B2901">
        <v>220301020</v>
      </c>
      <c r="C2901" t="str">
        <f t="shared" si="112"/>
        <v>NCL - Utang Lain-Lain Pihak Berelasi - PT Berkah Teknologi Semesta (BTS)</v>
      </c>
      <c r="E2901" s="744" t="s">
        <v>60</v>
      </c>
      <c r="F2901" t="s">
        <v>462</v>
      </c>
      <c r="G2901" t="s">
        <v>425</v>
      </c>
      <c r="I2901" t="s">
        <v>132</v>
      </c>
    </row>
    <row r="2902" spans="2:9">
      <c r="B2902">
        <v>220301021</v>
      </c>
      <c r="C2902" t="str">
        <f t="shared" si="112"/>
        <v>NCL - Utang Lain-Lain Pihak Berelasi - PT Berkah Trijaya Indonesia (BTI)</v>
      </c>
      <c r="E2902" s="744" t="s">
        <v>60</v>
      </c>
      <c r="F2902" t="s">
        <v>462</v>
      </c>
      <c r="G2902" t="s">
        <v>425</v>
      </c>
      <c r="I2902" t="s">
        <v>133</v>
      </c>
    </row>
    <row r="2903" spans="2:9">
      <c r="B2903">
        <v>220301022</v>
      </c>
      <c r="C2903" t="str">
        <f t="shared" si="112"/>
        <v>NCL - Utang Lain-Lain Pihak Berelasi - PT Bersama Omega Sejahtera (BOS)</v>
      </c>
      <c r="E2903" s="744" t="s">
        <v>60</v>
      </c>
      <c r="F2903" t="s">
        <v>462</v>
      </c>
      <c r="G2903" t="s">
        <v>425</v>
      </c>
      <c r="I2903" t="s">
        <v>134</v>
      </c>
    </row>
    <row r="2904" spans="2:9">
      <c r="B2904">
        <v>220301023</v>
      </c>
      <c r="C2904" t="str">
        <f t="shared" si="112"/>
        <v>NCL - Utang Lain-Lain Pihak Berelasi - PT Bilik Sinergi Indonesia (BSI)</v>
      </c>
      <c r="E2904" s="744" t="s">
        <v>60</v>
      </c>
      <c r="F2904" t="s">
        <v>462</v>
      </c>
      <c r="G2904" t="s">
        <v>425</v>
      </c>
      <c r="I2904" t="s">
        <v>135</v>
      </c>
    </row>
    <row r="2905" spans="2:9">
      <c r="B2905">
        <v>220301024</v>
      </c>
      <c r="C2905" t="str">
        <f t="shared" si="112"/>
        <v>NCL - Utang Lain-Lain Pihak Berelasi - PT Buana Agya Cipta (BAC)</v>
      </c>
      <c r="E2905" s="744" t="s">
        <v>60</v>
      </c>
      <c r="F2905" t="s">
        <v>462</v>
      </c>
      <c r="G2905" t="s">
        <v>425</v>
      </c>
      <c r="I2905" t="s">
        <v>136</v>
      </c>
    </row>
    <row r="2906" spans="2:9">
      <c r="B2906">
        <v>220301025</v>
      </c>
      <c r="C2906" t="str">
        <f t="shared" si="112"/>
        <v>NCL - Utang Lain-Lain Pihak Berelasi - PT Cakra Ultima Sejahtera (CUS)</v>
      </c>
      <c r="E2906" s="744" t="s">
        <v>60</v>
      </c>
      <c r="F2906" t="s">
        <v>462</v>
      </c>
      <c r="G2906" t="s">
        <v>425</v>
      </c>
      <c r="I2906" t="s">
        <v>137</v>
      </c>
    </row>
    <row r="2907" spans="2:9">
      <c r="B2907">
        <v>220301026</v>
      </c>
      <c r="C2907" t="str">
        <f t="shared" si="112"/>
        <v>NCL - Utang Lain-Lain Pihak Berelasi - PT Chat Bot Nusantara (CBN)</v>
      </c>
      <c r="E2907" s="744" t="s">
        <v>60</v>
      </c>
      <c r="F2907" t="s">
        <v>462</v>
      </c>
      <c r="G2907" t="s">
        <v>425</v>
      </c>
      <c r="I2907" t="s">
        <v>138</v>
      </c>
    </row>
    <row r="2908" spans="2:9">
      <c r="B2908">
        <v>220301027</v>
      </c>
      <c r="C2908" t="str">
        <f t="shared" si="112"/>
        <v>NCL - Utang Lain-Lain Pihak Berelasi - PT Cyrus Solusi Indonesia (CSI)</v>
      </c>
      <c r="E2908" s="744" t="s">
        <v>60</v>
      </c>
      <c r="F2908" t="s">
        <v>462</v>
      </c>
      <c r="G2908" t="s">
        <v>425</v>
      </c>
      <c r="I2908" t="s">
        <v>139</v>
      </c>
    </row>
    <row r="2909" spans="2:9">
      <c r="B2909">
        <v>220301028</v>
      </c>
      <c r="C2909" t="str">
        <f t="shared" si="112"/>
        <v>NCL - Utang Lain-Lain Pihak Berelasi - PT Dam Korporindo Digital (DKD)</v>
      </c>
      <c r="E2909" s="744" t="s">
        <v>60</v>
      </c>
      <c r="F2909" t="s">
        <v>462</v>
      </c>
      <c r="G2909" t="s">
        <v>425</v>
      </c>
      <c r="I2909" t="s">
        <v>140</v>
      </c>
    </row>
    <row r="2910" spans="2:9">
      <c r="B2910">
        <v>220301029</v>
      </c>
      <c r="C2910" t="str">
        <f t="shared" si="112"/>
        <v>NCL - Utang Lain-Lain Pihak Berelasi - PT Dapur Kita Indonesia (DKI)</v>
      </c>
      <c r="E2910" s="744" t="s">
        <v>60</v>
      </c>
      <c r="F2910" t="s">
        <v>462</v>
      </c>
      <c r="G2910" t="s">
        <v>425</v>
      </c>
      <c r="I2910" t="s">
        <v>141</v>
      </c>
    </row>
    <row r="2911" spans="2:9">
      <c r="B2911">
        <v>220301030</v>
      </c>
      <c r="C2911" t="str">
        <f t="shared" si="112"/>
        <v>NCL - Utang Lain-Lain Pihak Berelasi - PT Dapur Kloud Digital (DKD)</v>
      </c>
      <c r="E2911" s="744" t="s">
        <v>60</v>
      </c>
      <c r="F2911" t="s">
        <v>462</v>
      </c>
      <c r="G2911" t="s">
        <v>425</v>
      </c>
      <c r="I2911" t="s">
        <v>142</v>
      </c>
    </row>
    <row r="2912" spans="2:9">
      <c r="B2912">
        <v>220301031</v>
      </c>
      <c r="C2912" t="str">
        <f t="shared" si="112"/>
        <v>NCL - Utang Lain-Lain Pihak Berelasi - PT Dekodr Solusi Digital Indonesia (DSDI)</v>
      </c>
      <c r="E2912" s="744" t="s">
        <v>60</v>
      </c>
      <c r="F2912" t="s">
        <v>462</v>
      </c>
      <c r="G2912" t="s">
        <v>425</v>
      </c>
      <c r="I2912" t="s">
        <v>143</v>
      </c>
    </row>
    <row r="2913" spans="2:9">
      <c r="B2913">
        <v>220301032</v>
      </c>
      <c r="C2913" t="str">
        <f t="shared" si="112"/>
        <v>NCL - Utang Lain-Lain Pihak Berelasi - PT Digital Berkah Indonesia (DBI)</v>
      </c>
      <c r="E2913" s="744" t="s">
        <v>60</v>
      </c>
      <c r="F2913" t="s">
        <v>462</v>
      </c>
      <c r="G2913" t="s">
        <v>425</v>
      </c>
      <c r="I2913" t="s">
        <v>144</v>
      </c>
    </row>
    <row r="2914" spans="2:9">
      <c r="B2914">
        <v>220301033</v>
      </c>
      <c r="C2914" t="str">
        <f t="shared" si="112"/>
        <v>NCL - Utang Lain-Lain Pihak Berelasi - PT Digital Consumer Engagement (DCE)</v>
      </c>
      <c r="E2914" s="744" t="s">
        <v>60</v>
      </c>
      <c r="F2914" t="s">
        <v>462</v>
      </c>
      <c r="G2914" t="s">
        <v>425</v>
      </c>
      <c r="I2914" t="s">
        <v>145</v>
      </c>
    </row>
    <row r="2915" spans="2:9">
      <c r="B2915">
        <v>220301034</v>
      </c>
      <c r="C2915" t="str">
        <f t="shared" si="112"/>
        <v>NCL - Utang Lain-Lain Pihak Berelasi - PT Digital Maksima Karisma (DMK)</v>
      </c>
      <c r="E2915" s="744" t="s">
        <v>60</v>
      </c>
      <c r="F2915" t="s">
        <v>462</v>
      </c>
      <c r="G2915" t="s">
        <v>425</v>
      </c>
      <c r="I2915" t="s">
        <v>146</v>
      </c>
    </row>
    <row r="2916" spans="2:9">
      <c r="B2916">
        <v>220301035</v>
      </c>
      <c r="C2916" t="str">
        <f t="shared" si="112"/>
        <v>NCL - Utang Lain-Lain Pihak Berelasi - PT Digital Maxima Indonesia (DMI)</v>
      </c>
      <c r="E2916" s="744" t="s">
        <v>60</v>
      </c>
      <c r="F2916" t="s">
        <v>462</v>
      </c>
      <c r="G2916" t="s">
        <v>425</v>
      </c>
      <c r="I2916" t="s">
        <v>147</v>
      </c>
    </row>
    <row r="2917" spans="2:9">
      <c r="B2917">
        <v>220301036</v>
      </c>
      <c r="C2917" t="str">
        <f t="shared" si="112"/>
        <v>NCL - Utang Lain-Lain Pihak Berelasi - PT Digital Mediatama Maxima Tbk (DMMX)</v>
      </c>
      <c r="E2917" s="744" t="s">
        <v>60</v>
      </c>
      <c r="F2917" t="s">
        <v>462</v>
      </c>
      <c r="G2917" t="s">
        <v>425</v>
      </c>
      <c r="I2917" t="s">
        <v>148</v>
      </c>
    </row>
    <row r="2918" spans="2:9">
      <c r="B2918">
        <v>220301037</v>
      </c>
      <c r="C2918" t="str">
        <f t="shared" si="112"/>
        <v>NCL - Utang Lain-Lain Pihak Berelasi - PT Disa Citra Digital (DCD)</v>
      </c>
      <c r="E2918" s="744" t="s">
        <v>60</v>
      </c>
      <c r="F2918" t="s">
        <v>462</v>
      </c>
      <c r="G2918" t="s">
        <v>425</v>
      </c>
      <c r="I2918" t="s">
        <v>149</v>
      </c>
    </row>
    <row r="2919" spans="2:9">
      <c r="B2919">
        <v>220301038</v>
      </c>
      <c r="C2919" t="str">
        <f t="shared" si="112"/>
        <v>NCL - Utang Lain-Lain Pihak Berelasi - PT Disa Citra Mandiri (DCM)</v>
      </c>
      <c r="E2919" s="744" t="s">
        <v>60</v>
      </c>
      <c r="F2919" t="s">
        <v>462</v>
      </c>
      <c r="G2919" t="s">
        <v>425</v>
      </c>
      <c r="I2919" t="s">
        <v>150</v>
      </c>
    </row>
    <row r="2920" spans="2:9">
      <c r="B2920">
        <v>220301039</v>
      </c>
      <c r="C2920" t="str">
        <f t="shared" si="112"/>
        <v>NCL - Utang Lain-Lain Pihak Berelasi - PT Distribusi Emitama Anugerah (DEA)</v>
      </c>
      <c r="E2920" s="744" t="s">
        <v>60</v>
      </c>
      <c r="F2920" t="s">
        <v>462</v>
      </c>
      <c r="G2920" t="s">
        <v>425</v>
      </c>
      <c r="I2920" t="s">
        <v>151</v>
      </c>
    </row>
    <row r="2921" spans="2:9">
      <c r="B2921">
        <v>220301040</v>
      </c>
      <c r="C2921" t="str">
        <f t="shared" si="112"/>
        <v>NCL - Utang Lain-Lain Pihak Berelasi - PT Distribusi Voucher Nusantara Tbk (DIVA)</v>
      </c>
      <c r="E2921" s="744" t="s">
        <v>60</v>
      </c>
      <c r="F2921" t="s">
        <v>462</v>
      </c>
      <c r="G2921" t="s">
        <v>425</v>
      </c>
      <c r="I2921" t="s">
        <v>152</v>
      </c>
    </row>
    <row r="2922" spans="2:9">
      <c r="B2922">
        <v>220301041</v>
      </c>
      <c r="C2922" t="str">
        <f t="shared" si="112"/>
        <v>NCL - Utang Lain-Lain Pihak Berelasi - PT Emirindo Dinamika Pratama (EDP)</v>
      </c>
      <c r="E2922" s="744" t="s">
        <v>60</v>
      </c>
      <c r="F2922" t="s">
        <v>462</v>
      </c>
      <c r="G2922" t="s">
        <v>425</v>
      </c>
      <c r="I2922" t="s">
        <v>153</v>
      </c>
    </row>
    <row r="2923" spans="2:9">
      <c r="B2923">
        <v>220301042</v>
      </c>
      <c r="C2923" t="str">
        <f t="shared" si="112"/>
        <v>NCL - Utang Lain-Lain Pihak Berelasi - PT Emitama Wahana Mandiri (EWM)</v>
      </c>
      <c r="E2923" s="744" t="s">
        <v>60</v>
      </c>
      <c r="F2923" t="s">
        <v>462</v>
      </c>
      <c r="G2923" t="s">
        <v>425</v>
      </c>
      <c r="I2923" t="s">
        <v>154</v>
      </c>
    </row>
    <row r="2924" spans="2:9">
      <c r="B2924">
        <v>220301043</v>
      </c>
      <c r="C2924" t="str">
        <f t="shared" si="112"/>
        <v>NCL - Utang Lain-Lain Pihak Berelasi - PT Foodia Indonesia Digital (FID)</v>
      </c>
      <c r="E2924" s="744" t="s">
        <v>60</v>
      </c>
      <c r="F2924" t="s">
        <v>462</v>
      </c>
      <c r="G2924" t="s">
        <v>425</v>
      </c>
      <c r="I2924" t="s">
        <v>155</v>
      </c>
    </row>
    <row r="2925" spans="2:9">
      <c r="B2925">
        <v>220301044</v>
      </c>
      <c r="C2925" t="str">
        <f t="shared" si="112"/>
        <v>NCL - Utang Lain-Lain Pihak Berelasi - PT Gowes Teknologi Indonesia (GTI1)</v>
      </c>
      <c r="E2925" s="744" t="s">
        <v>60</v>
      </c>
      <c r="F2925" t="s">
        <v>462</v>
      </c>
      <c r="G2925" t="s">
        <v>425</v>
      </c>
      <c r="I2925" t="s">
        <v>156</v>
      </c>
    </row>
    <row r="2926" spans="2:9">
      <c r="B2926">
        <v>220301045</v>
      </c>
      <c r="C2926" t="str">
        <f t="shared" si="112"/>
        <v>NCL - Utang Lain-Lain Pihak Berelasi - PT Gowithmi Teknologi Indonesia (GTI2)</v>
      </c>
      <c r="E2926" s="744" t="s">
        <v>60</v>
      </c>
      <c r="F2926" t="s">
        <v>462</v>
      </c>
      <c r="G2926" t="s">
        <v>425</v>
      </c>
      <c r="I2926" t="s">
        <v>157</v>
      </c>
    </row>
    <row r="2927" spans="2:9">
      <c r="B2927">
        <v>220301046</v>
      </c>
      <c r="C2927" t="str">
        <f t="shared" si="112"/>
        <v>NCL - Utang Lain-Lain Pihak Berelasi - PT Green Sinergy Indonesia (GSI)</v>
      </c>
      <c r="E2927" s="744" t="s">
        <v>60</v>
      </c>
      <c r="F2927" t="s">
        <v>462</v>
      </c>
      <c r="G2927" t="s">
        <v>425</v>
      </c>
      <c r="I2927" t="s">
        <v>158</v>
      </c>
    </row>
    <row r="2928" spans="2:9">
      <c r="B2928">
        <v>220301047</v>
      </c>
      <c r="C2928" t="str">
        <f t="shared" si="112"/>
        <v>NCL - Utang Lain-Lain Pihak Berelasi - PT Harapan Inti Selaras (HIS)</v>
      </c>
      <c r="E2928" s="744" t="s">
        <v>60</v>
      </c>
      <c r="F2928" t="s">
        <v>462</v>
      </c>
      <c r="G2928" t="s">
        <v>425</v>
      </c>
      <c r="I2928" t="s">
        <v>159</v>
      </c>
    </row>
    <row r="2929" spans="2:9">
      <c r="B2929">
        <v>220301048</v>
      </c>
      <c r="C2929" t="str">
        <f t="shared" si="112"/>
        <v>NCL - Utang Lain-Lain Pihak Berelasi - PT Hikmat Sukses Sejahtera (HSS)</v>
      </c>
      <c r="E2929" s="744" t="s">
        <v>60</v>
      </c>
      <c r="F2929" t="s">
        <v>462</v>
      </c>
      <c r="G2929" t="s">
        <v>425</v>
      </c>
      <c r="I2929" t="s">
        <v>160</v>
      </c>
    </row>
    <row r="2930" spans="2:9">
      <c r="B2930">
        <v>220301049</v>
      </c>
      <c r="C2930" t="str">
        <f t="shared" si="112"/>
        <v>NCL - Utang Lain-Lain Pihak Berelasi - PT Inova Duapuluh Duapuluh</v>
      </c>
      <c r="E2930" s="744" t="s">
        <v>60</v>
      </c>
      <c r="F2930" t="s">
        <v>462</v>
      </c>
      <c r="G2930" t="s">
        <v>425</v>
      </c>
      <c r="I2930" t="s">
        <v>161</v>
      </c>
    </row>
    <row r="2931" spans="2:9">
      <c r="B2931">
        <v>220301050</v>
      </c>
      <c r="C2931" t="str">
        <f t="shared" si="112"/>
        <v>NCL - Utang Lain-Lain Pihak Berelasi - PT Inspira Citra Asia (ICA)</v>
      </c>
      <c r="E2931" s="744" t="s">
        <v>60</v>
      </c>
      <c r="F2931" t="s">
        <v>462</v>
      </c>
      <c r="G2931" t="s">
        <v>425</v>
      </c>
      <c r="I2931" t="s">
        <v>162</v>
      </c>
    </row>
    <row r="2932" spans="2:9">
      <c r="B2932">
        <v>220301051</v>
      </c>
      <c r="C2932" t="str">
        <f t="shared" si="112"/>
        <v>NCL - Utang Lain-Lain Pihak Berelasi - PT Internet Omega Teknologi (IOT)</v>
      </c>
      <c r="E2932" s="744" t="s">
        <v>60</v>
      </c>
      <c r="F2932" t="s">
        <v>462</v>
      </c>
      <c r="G2932" t="s">
        <v>425</v>
      </c>
      <c r="I2932" t="s">
        <v>163</v>
      </c>
    </row>
    <row r="2933" spans="2:9">
      <c r="B2933">
        <v>220301052</v>
      </c>
      <c r="C2933" t="str">
        <f t="shared" si="112"/>
        <v>NCL - Utang Lain-Lain Pihak Berelasi - PT Jedidiah Inti Anugerah (JIA)</v>
      </c>
      <c r="E2933" s="744" t="s">
        <v>60</v>
      </c>
      <c r="F2933" t="s">
        <v>462</v>
      </c>
      <c r="G2933" t="s">
        <v>425</v>
      </c>
      <c r="I2933" t="s">
        <v>164</v>
      </c>
    </row>
    <row r="2934" spans="2:9">
      <c r="B2934">
        <v>220301053</v>
      </c>
      <c r="C2934" t="str">
        <f t="shared" si="112"/>
        <v>NCL - Utang Lain-Lain Pihak Berelasi - PT Jubileum Musisi Indonesia (JMI)</v>
      </c>
      <c r="E2934" s="744" t="s">
        <v>60</v>
      </c>
      <c r="F2934" t="s">
        <v>462</v>
      </c>
      <c r="G2934" t="s">
        <v>425</v>
      </c>
      <c r="I2934" t="s">
        <v>165</v>
      </c>
    </row>
    <row r="2935" spans="2:9">
      <c r="B2935">
        <v>220301054</v>
      </c>
      <c r="C2935" t="str">
        <f t="shared" si="112"/>
        <v>NCL - Utang Lain-Lain Pihak Berelasi - PT Jurnal Digital Indonesia (JDI)</v>
      </c>
      <c r="E2935" s="744" t="s">
        <v>60</v>
      </c>
      <c r="F2935" t="s">
        <v>462</v>
      </c>
      <c r="G2935" t="s">
        <v>425</v>
      </c>
      <c r="I2935" t="s">
        <v>166</v>
      </c>
    </row>
    <row r="2936" spans="2:9">
      <c r="B2936">
        <v>220301055</v>
      </c>
      <c r="C2936" t="str">
        <f t="shared" si="112"/>
        <v>NCL - Utang Lain-Lain Pihak Berelasi - PT Kasih Anugerah Kharisma (KAK)</v>
      </c>
      <c r="E2936" s="744" t="s">
        <v>60</v>
      </c>
      <c r="F2936" t="s">
        <v>462</v>
      </c>
      <c r="G2936" t="s">
        <v>425</v>
      </c>
      <c r="I2936" t="s">
        <v>167</v>
      </c>
    </row>
    <row r="2937" spans="2:9">
      <c r="B2937">
        <v>220301056</v>
      </c>
      <c r="C2937" t="str">
        <f t="shared" si="112"/>
        <v>NCL - Utang Lain-Lain Pihak Berelasi - PT Kavita Dana Asia (KDA)</v>
      </c>
      <c r="E2937" s="744" t="s">
        <v>60</v>
      </c>
      <c r="F2937" t="s">
        <v>462</v>
      </c>
      <c r="G2937" t="s">
        <v>425</v>
      </c>
      <c r="I2937" t="s">
        <v>168</v>
      </c>
    </row>
    <row r="2938" spans="2:9">
      <c r="B2938">
        <v>220301057</v>
      </c>
      <c r="C2938" t="str">
        <f t="shared" si="112"/>
        <v>NCL - Utang Lain-Lain Pihak Berelasi - PT Kejora Digital Investama (KDI)</v>
      </c>
      <c r="E2938" s="744" t="s">
        <v>60</v>
      </c>
      <c r="F2938" t="s">
        <v>462</v>
      </c>
      <c r="G2938" t="s">
        <v>425</v>
      </c>
      <c r="I2938" t="s">
        <v>169</v>
      </c>
    </row>
    <row r="2939" spans="2:9">
      <c r="B2939">
        <v>220301058</v>
      </c>
      <c r="C2939" t="str">
        <f t="shared" si="112"/>
        <v>NCL - Utang Lain-Lain Pihak Berelasi - PT Krenpay Digital Indonesia (KDI)</v>
      </c>
      <c r="E2939" s="744" t="s">
        <v>60</v>
      </c>
      <c r="F2939" t="s">
        <v>462</v>
      </c>
      <c r="G2939" t="s">
        <v>425</v>
      </c>
      <c r="I2939" t="s">
        <v>170</v>
      </c>
    </row>
    <row r="2940" spans="2:9">
      <c r="B2940">
        <v>220301059</v>
      </c>
      <c r="C2940" t="str">
        <f t="shared" si="112"/>
        <v>NCL - Utang Lain-Lain Pihak Berelasi - PT Kubox Teknologi Indonesia (KTI)</v>
      </c>
      <c r="E2940" s="744" t="s">
        <v>60</v>
      </c>
      <c r="F2940" t="s">
        <v>462</v>
      </c>
      <c r="G2940" t="s">
        <v>425</v>
      </c>
      <c r="I2940" t="s">
        <v>171</v>
      </c>
    </row>
    <row r="2941" spans="2:9">
      <c r="B2941">
        <v>220301060</v>
      </c>
      <c r="C2941" t="str">
        <f t="shared" si="112"/>
        <v>NCL - Utang Lain-Lain Pihak Berelasi - PT Kuwais Berkah Indonesia (KBI)</v>
      </c>
      <c r="E2941" s="744" t="s">
        <v>60</v>
      </c>
      <c r="F2941" t="s">
        <v>462</v>
      </c>
      <c r="G2941" t="s">
        <v>425</v>
      </c>
      <c r="I2941" t="s">
        <v>172</v>
      </c>
    </row>
    <row r="2942" spans="2:9">
      <c r="B2942">
        <v>220301061</v>
      </c>
      <c r="C2942" t="str">
        <f t="shared" si="112"/>
        <v>NCL - Utang Lain-Lain Pihak Berelasi - PT Kwartet Boga Anugerah (KBA)</v>
      </c>
      <c r="E2942" s="744" t="s">
        <v>60</v>
      </c>
      <c r="F2942" t="s">
        <v>462</v>
      </c>
      <c r="G2942" t="s">
        <v>425</v>
      </c>
      <c r="I2942" t="s">
        <v>173</v>
      </c>
    </row>
    <row r="2943" spans="2:9">
      <c r="B2943">
        <v>220301062</v>
      </c>
      <c r="C2943" t="str">
        <f t="shared" si="112"/>
        <v>NCL - Utang Lain-Lain Pihak Berelasi - PT Lautan Inovasi Teknologi (LIT)</v>
      </c>
      <c r="E2943" s="744" t="s">
        <v>60</v>
      </c>
      <c r="F2943" t="s">
        <v>462</v>
      </c>
      <c r="G2943" t="s">
        <v>425</v>
      </c>
      <c r="I2943" t="s">
        <v>174</v>
      </c>
    </row>
    <row r="2944" spans="2:9">
      <c r="B2944">
        <v>220301063</v>
      </c>
      <c r="C2944" t="str">
        <f t="shared" si="112"/>
        <v>NCL - Utang Lain-Lain Pihak Berelasi - PT Lentera Ekosistem Digital (LED)</v>
      </c>
      <c r="E2944" s="744" t="s">
        <v>60</v>
      </c>
      <c r="F2944" t="s">
        <v>462</v>
      </c>
      <c r="G2944" t="s">
        <v>425</v>
      </c>
      <c r="I2944" t="s">
        <v>175</v>
      </c>
    </row>
    <row r="2945" spans="2:9">
      <c r="B2945">
        <v>220301064</v>
      </c>
      <c r="C2945" t="str">
        <f t="shared" si="112"/>
        <v>NCL - Utang Lain-Lain Pihak Berelasi - PT Logitek Digital Nusantara (LDN/DTN)</v>
      </c>
      <c r="E2945" s="744" t="s">
        <v>60</v>
      </c>
      <c r="F2945" t="s">
        <v>462</v>
      </c>
      <c r="G2945" t="s">
        <v>425</v>
      </c>
      <c r="I2945" t="s">
        <v>176</v>
      </c>
    </row>
    <row r="2946" spans="2:9">
      <c r="B2946">
        <v>220301065</v>
      </c>
      <c r="C2946" t="str">
        <f t="shared" ref="C2946:C3009" si="113">CONCATENATE(F2946,E2946,G2946,E2946,I2946)</f>
        <v>NCL - Utang Lain-Lain Pihak Berelasi - PT M Cash Integrasi Tbk (MCAS)</v>
      </c>
      <c r="E2946" s="744" t="s">
        <v>60</v>
      </c>
      <c r="F2946" t="s">
        <v>462</v>
      </c>
      <c r="G2946" t="s">
        <v>425</v>
      </c>
      <c r="I2946" t="s">
        <v>177</v>
      </c>
    </row>
    <row r="2947" spans="2:9">
      <c r="B2947">
        <v>220301066</v>
      </c>
      <c r="C2947" t="str">
        <f t="shared" si="113"/>
        <v>NCL - Utang Lain-Lain Pihak Berelasi - PT Digital Maksima Karunia</v>
      </c>
      <c r="E2947" s="744" t="s">
        <v>60</v>
      </c>
      <c r="F2947" t="s">
        <v>462</v>
      </c>
      <c r="G2947" t="s">
        <v>425</v>
      </c>
      <c r="I2947" t="s">
        <v>178</v>
      </c>
    </row>
    <row r="2948" spans="2:9">
      <c r="B2948">
        <v>220301067</v>
      </c>
      <c r="C2948" t="str">
        <f t="shared" si="113"/>
        <v>NCL - Utang Lain-Lain Pihak Berelasi - PT M Cash Ritel Indonesia (MRI)</v>
      </c>
      <c r="E2948" s="744" t="s">
        <v>60</v>
      </c>
      <c r="F2948" t="s">
        <v>462</v>
      </c>
      <c r="G2948" t="s">
        <v>425</v>
      </c>
      <c r="I2948" t="s">
        <v>179</v>
      </c>
    </row>
    <row r="2949" spans="2:9">
      <c r="B2949">
        <v>220301068</v>
      </c>
      <c r="C2949" t="str">
        <f t="shared" si="113"/>
        <v>NCL - Utang Lain-Lain Pihak Berelasi - PT M Cash Telefast Indonesia (MTI)</v>
      </c>
      <c r="E2949" s="744" t="s">
        <v>60</v>
      </c>
      <c r="F2949" t="s">
        <v>462</v>
      </c>
      <c r="G2949" t="s">
        <v>425</v>
      </c>
      <c r="I2949" t="s">
        <v>180</v>
      </c>
    </row>
    <row r="2950" spans="2:9">
      <c r="B2950">
        <v>220301069</v>
      </c>
      <c r="C2950" t="str">
        <f t="shared" si="113"/>
        <v>NCL - Utang Lain-Lain Pihak Berelasi - PT Matra Sinema Asia (MSA)</v>
      </c>
      <c r="E2950" s="744" t="s">
        <v>60</v>
      </c>
      <c r="F2950" t="s">
        <v>462</v>
      </c>
      <c r="G2950" t="s">
        <v>425</v>
      </c>
      <c r="I2950" t="s">
        <v>181</v>
      </c>
    </row>
    <row r="2951" spans="2:9">
      <c r="B2951">
        <v>220301070</v>
      </c>
      <c r="C2951" t="str">
        <f t="shared" si="113"/>
        <v>NCL - Utang Lain-Lain Pihak Berelasi - PT MCash Untuk Indonesia (MUI)</v>
      </c>
      <c r="E2951" s="744" t="s">
        <v>60</v>
      </c>
      <c r="F2951" t="s">
        <v>462</v>
      </c>
      <c r="G2951" t="s">
        <v>425</v>
      </c>
      <c r="I2951" t="s">
        <v>182</v>
      </c>
    </row>
    <row r="2952" spans="2:9">
      <c r="B2952">
        <v>220301071</v>
      </c>
      <c r="C2952" t="str">
        <f t="shared" si="113"/>
        <v>NCL - Utang Lain-Lain Pihak Berelasi - PT Media Karya Nusantara (MKN2)</v>
      </c>
      <c r="E2952" s="744" t="s">
        <v>60</v>
      </c>
      <c r="F2952" t="s">
        <v>462</v>
      </c>
      <c r="G2952" t="s">
        <v>425</v>
      </c>
      <c r="I2952" t="s">
        <v>183</v>
      </c>
    </row>
    <row r="2953" spans="2:9">
      <c r="B2953">
        <v>220301072</v>
      </c>
      <c r="C2953" t="str">
        <f t="shared" si="113"/>
        <v>NCL - Utang Lain-Lain Pihak Berelasi - PT Meisys Technology</v>
      </c>
      <c r="E2953" s="744" t="s">
        <v>60</v>
      </c>
      <c r="F2953" t="s">
        <v>462</v>
      </c>
      <c r="G2953" t="s">
        <v>425</v>
      </c>
      <c r="I2953" t="s">
        <v>184</v>
      </c>
    </row>
    <row r="2954" spans="2:9">
      <c r="B2954">
        <v>220301073</v>
      </c>
      <c r="C2954" t="str">
        <f t="shared" si="113"/>
        <v>NCL - Utang Lain-Lain Pihak Berelasi - PT Mitra Anugerah Setia Kawan (MASK)</v>
      </c>
      <c r="E2954" s="744" t="s">
        <v>60</v>
      </c>
      <c r="F2954" t="s">
        <v>462</v>
      </c>
      <c r="G2954" t="s">
        <v>425</v>
      </c>
      <c r="I2954" t="s">
        <v>185</v>
      </c>
    </row>
    <row r="2955" spans="2:9">
      <c r="B2955">
        <v>220301074</v>
      </c>
      <c r="C2955" t="str">
        <f t="shared" si="113"/>
        <v>NCL - Utang Lain-Lain Pihak Berelasi - PT Mitra Artha Teknologi (MAT)</v>
      </c>
      <c r="E2955" s="744" t="s">
        <v>60</v>
      </c>
      <c r="F2955" t="s">
        <v>462</v>
      </c>
      <c r="G2955" t="s">
        <v>425</v>
      </c>
      <c r="I2955" t="s">
        <v>186</v>
      </c>
    </row>
    <row r="2956" spans="2:9">
      <c r="B2956">
        <v>220301075</v>
      </c>
      <c r="C2956" t="str">
        <f t="shared" si="113"/>
        <v>NCL - Utang Lain-Lain Pihak Berelasi - PT Mitra Cipta Teknologi (MCT)</v>
      </c>
      <c r="E2956" s="744" t="s">
        <v>60</v>
      </c>
      <c r="F2956" t="s">
        <v>462</v>
      </c>
      <c r="G2956" t="s">
        <v>425</v>
      </c>
      <c r="I2956" t="s">
        <v>187</v>
      </c>
    </row>
    <row r="2957" spans="2:9">
      <c r="B2957">
        <v>220301076</v>
      </c>
      <c r="C2957" t="str">
        <f t="shared" si="113"/>
        <v>NCL - Utang Lain-Lain Pihak Berelasi - PT Mitra Citra Anugerah (MCA)</v>
      </c>
      <c r="E2957" s="744" t="s">
        <v>60</v>
      </c>
      <c r="F2957" t="s">
        <v>462</v>
      </c>
      <c r="G2957" t="s">
        <v>425</v>
      </c>
      <c r="I2957" t="s">
        <v>188</v>
      </c>
    </row>
    <row r="2958" spans="2:9">
      <c r="B2958">
        <v>220301077</v>
      </c>
      <c r="C2958" t="str">
        <f t="shared" si="113"/>
        <v>NCL - Utang Lain-Lain Pihak Berelasi - PT Mitra Karunia Nusantara (MKN)</v>
      </c>
      <c r="E2958" s="744" t="s">
        <v>60</v>
      </c>
      <c r="F2958" t="s">
        <v>462</v>
      </c>
      <c r="G2958" t="s">
        <v>425</v>
      </c>
      <c r="I2958" t="s">
        <v>189</v>
      </c>
    </row>
    <row r="2959" spans="2:9">
      <c r="B2959">
        <v>220301078</v>
      </c>
      <c r="C2959" t="str">
        <f t="shared" si="113"/>
        <v>NCL - Utang Lain-Lain Pihak Berelasi - PT Mitra Kharisma Nusantara (MKN3)</v>
      </c>
      <c r="E2959" s="744" t="s">
        <v>60</v>
      </c>
      <c r="F2959" t="s">
        <v>462</v>
      </c>
      <c r="G2959" t="s">
        <v>425</v>
      </c>
      <c r="I2959" t="s">
        <v>190</v>
      </c>
    </row>
    <row r="2960" spans="2:9">
      <c r="B2960">
        <v>220301079</v>
      </c>
      <c r="C2960" t="str">
        <f t="shared" si="113"/>
        <v>NCL - Utang Lain-Lain Pihak Berelasi - PT Mitra Proteksi Mandiri (MPM)</v>
      </c>
      <c r="E2960" s="744" t="s">
        <v>60</v>
      </c>
      <c r="F2960" t="s">
        <v>462</v>
      </c>
      <c r="G2960" t="s">
        <v>425</v>
      </c>
      <c r="I2960" t="s">
        <v>191</v>
      </c>
    </row>
    <row r="2961" spans="2:9">
      <c r="B2961">
        <v>220301080</v>
      </c>
      <c r="C2961" t="str">
        <f t="shared" si="113"/>
        <v>NCL - Utang Lain-Lain Pihak Berelasi - PT Mitra Wicaksana Hopindo (MWH)</v>
      </c>
      <c r="E2961" s="744" t="s">
        <v>60</v>
      </c>
      <c r="F2961" t="s">
        <v>462</v>
      </c>
      <c r="G2961" t="s">
        <v>425</v>
      </c>
      <c r="I2961" t="s">
        <v>192</v>
      </c>
    </row>
    <row r="2962" spans="2:9">
      <c r="B2962">
        <v>220301081</v>
      </c>
      <c r="C2962" t="str">
        <f t="shared" si="113"/>
        <v>NCL - Utang Lain-Lain Pihak Berelasi - PT MKopi Digital Indonesia (MKDI)</v>
      </c>
      <c r="E2962" s="744" t="s">
        <v>60</v>
      </c>
      <c r="F2962" t="s">
        <v>462</v>
      </c>
      <c r="G2962" t="s">
        <v>425</v>
      </c>
      <c r="I2962" t="s">
        <v>193</v>
      </c>
    </row>
    <row r="2963" spans="2:9">
      <c r="B2963">
        <v>220301082</v>
      </c>
      <c r="C2963" t="str">
        <f t="shared" si="113"/>
        <v>NCL - Utang Lain-Lain Pihak Berelasi - PT Monetix Digital Indonesia (MDI)</v>
      </c>
      <c r="E2963" s="744" t="s">
        <v>60</v>
      </c>
      <c r="F2963" t="s">
        <v>462</v>
      </c>
      <c r="G2963" t="s">
        <v>425</v>
      </c>
      <c r="I2963" t="s">
        <v>194</v>
      </c>
    </row>
    <row r="2964" spans="2:9">
      <c r="B2964">
        <v>220301083</v>
      </c>
      <c r="C2964" t="str">
        <f t="shared" si="113"/>
        <v>NCL - Utang Lain-Lain Pihak Berelasi - PT Muldidaya Dinamika (MDD)</v>
      </c>
      <c r="E2964" s="744" t="s">
        <v>60</v>
      </c>
      <c r="F2964" t="s">
        <v>462</v>
      </c>
      <c r="G2964" t="s">
        <v>425</v>
      </c>
      <c r="I2964" t="s">
        <v>195</v>
      </c>
    </row>
    <row r="2965" spans="2:9">
      <c r="B2965">
        <v>220301084</v>
      </c>
      <c r="C2965" t="str">
        <f t="shared" si="113"/>
        <v>NCL - Utang Lain-Lain Pihak Berelasi - PT Natrindo Fajar Cemerlang (NFC)</v>
      </c>
      <c r="E2965" s="744" t="s">
        <v>60</v>
      </c>
      <c r="F2965" t="s">
        <v>462</v>
      </c>
      <c r="G2965" t="s">
        <v>425</v>
      </c>
      <c r="I2965" t="s">
        <v>196</v>
      </c>
    </row>
    <row r="2966" spans="2:9">
      <c r="B2966">
        <v>220301085</v>
      </c>
      <c r="C2966" t="str">
        <f t="shared" si="113"/>
        <v>NCL - Utang Lain-Lain Pihak Berelasi - PT NFC Indonesia Tbk (NFCX)</v>
      </c>
      <c r="E2966" s="744" t="s">
        <v>60</v>
      </c>
      <c r="F2966" t="s">
        <v>462</v>
      </c>
      <c r="G2966" t="s">
        <v>425</v>
      </c>
      <c r="I2966" t="s">
        <v>197</v>
      </c>
    </row>
    <row r="2967" spans="2:9">
      <c r="B2967">
        <v>220301086</v>
      </c>
      <c r="C2967" t="str">
        <f t="shared" si="113"/>
        <v>NCL - Utang Lain-Lain Pihak Berelasi - PT NFCX Media Teknologi (NMT)</v>
      </c>
      <c r="E2967" s="744" t="s">
        <v>60</v>
      </c>
      <c r="F2967" t="s">
        <v>462</v>
      </c>
      <c r="G2967" t="s">
        <v>425</v>
      </c>
      <c r="I2967" t="s">
        <v>198</v>
      </c>
    </row>
    <row r="2968" spans="2:9">
      <c r="B2968">
        <v>220301087</v>
      </c>
      <c r="C2968" t="str">
        <f t="shared" si="113"/>
        <v>NCL - Utang Lain-Lain Pihak Berelasi - PT Nusantara Inti Karunia (NIK)</v>
      </c>
      <c r="E2968" s="744" t="s">
        <v>60</v>
      </c>
      <c r="F2968" t="s">
        <v>462</v>
      </c>
      <c r="G2968" t="s">
        <v>425</v>
      </c>
      <c r="I2968" t="s">
        <v>199</v>
      </c>
    </row>
    <row r="2969" spans="2:9">
      <c r="B2969">
        <v>220301088</v>
      </c>
      <c r="C2969" t="str">
        <f t="shared" si="113"/>
        <v>NCL - Utang Lain-Lain Pihak Berelasi - PT Nusantara Semesta Mandiri (NSM)</v>
      </c>
      <c r="E2969" s="744" t="s">
        <v>60</v>
      </c>
      <c r="F2969" t="s">
        <v>462</v>
      </c>
      <c r="G2969" t="s">
        <v>425</v>
      </c>
      <c r="I2969" t="s">
        <v>200</v>
      </c>
    </row>
    <row r="2970" spans="2:9">
      <c r="B2970">
        <v>220301089</v>
      </c>
      <c r="C2970" t="str">
        <f t="shared" si="113"/>
        <v>NCL - Utang Lain-Lain Pihak Berelasi - PT Nusantara Xchange Indonesia (NXI)</v>
      </c>
      <c r="E2970" s="744" t="s">
        <v>60</v>
      </c>
      <c r="F2970" t="s">
        <v>462</v>
      </c>
      <c r="G2970" t="s">
        <v>425</v>
      </c>
      <c r="I2970" t="s">
        <v>201</v>
      </c>
    </row>
    <row r="2971" spans="2:9">
      <c r="B2971">
        <v>220301090</v>
      </c>
      <c r="C2971" t="str">
        <f t="shared" si="113"/>
        <v>NCL - Utang Lain-Lain Pihak Berelasi - PT Omega Kreasi Bersama (OKB)</v>
      </c>
      <c r="E2971" s="744" t="s">
        <v>60</v>
      </c>
      <c r="F2971" t="s">
        <v>462</v>
      </c>
      <c r="G2971" t="s">
        <v>425</v>
      </c>
      <c r="I2971" t="s">
        <v>202</v>
      </c>
    </row>
    <row r="2972" spans="2:9">
      <c r="B2972">
        <v>220301091</v>
      </c>
      <c r="C2972" t="str">
        <f t="shared" si="113"/>
        <v>NCL - Utang Lain-Lain Pihak Berelasi - PT Oona Media Indonesia (OMI)</v>
      </c>
      <c r="E2972" s="744" t="s">
        <v>60</v>
      </c>
      <c r="F2972" t="s">
        <v>462</v>
      </c>
      <c r="G2972" t="s">
        <v>425</v>
      </c>
      <c r="I2972" t="s">
        <v>203</v>
      </c>
    </row>
    <row r="2973" spans="2:9">
      <c r="B2973">
        <v>220301092</v>
      </c>
      <c r="C2973" t="str">
        <f t="shared" si="113"/>
        <v>NCL - Utang Lain-Lain Pihak Berelasi - PT Qerja Manfaat Bangsa (QMB)</v>
      </c>
      <c r="E2973" s="744" t="s">
        <v>60</v>
      </c>
      <c r="F2973" t="s">
        <v>462</v>
      </c>
      <c r="G2973" t="s">
        <v>425</v>
      </c>
      <c r="I2973" t="s">
        <v>204</v>
      </c>
    </row>
    <row r="2974" spans="2:9">
      <c r="B2974">
        <v>220301093</v>
      </c>
      <c r="C2974" t="str">
        <f t="shared" si="113"/>
        <v>NCL - Utang Lain-Lain Pihak Berelasi - PT Rahmat Inti Kreasi (RIK)</v>
      </c>
      <c r="E2974" s="744" t="s">
        <v>60</v>
      </c>
      <c r="F2974" t="s">
        <v>462</v>
      </c>
      <c r="G2974" t="s">
        <v>425</v>
      </c>
      <c r="I2974" t="s">
        <v>205</v>
      </c>
    </row>
    <row r="2975" spans="2:9">
      <c r="B2975">
        <v>220301094</v>
      </c>
      <c r="C2975" t="str">
        <f t="shared" si="113"/>
        <v>NCL - Utang Lain-Lain Pihak Berelasi - PT Red Bean Sukses Indonesia (RBSI)</v>
      </c>
      <c r="E2975" s="744" t="s">
        <v>60</v>
      </c>
      <c r="F2975" t="s">
        <v>462</v>
      </c>
      <c r="G2975" t="s">
        <v>425</v>
      </c>
      <c r="I2975" t="s">
        <v>206</v>
      </c>
    </row>
    <row r="2976" spans="2:9">
      <c r="B2976">
        <v>220301095</v>
      </c>
      <c r="C2976" t="str">
        <f t="shared" si="113"/>
        <v>NCL - Utang Lain-Lain Pihak Berelasi - PT Riset Kecerdasan Buatan (RKB)</v>
      </c>
      <c r="E2976" s="744" t="s">
        <v>60</v>
      </c>
      <c r="F2976" t="s">
        <v>462</v>
      </c>
      <c r="G2976" t="s">
        <v>425</v>
      </c>
      <c r="I2976" t="s">
        <v>207</v>
      </c>
    </row>
    <row r="2977" spans="2:9">
      <c r="B2977">
        <v>220301096</v>
      </c>
      <c r="C2977" t="str">
        <f t="shared" si="113"/>
        <v>NCL - Utang Lain-Lain Pihak Berelasi - PT Ritel Cerdas Indonesia (RCI)</v>
      </c>
      <c r="E2977" s="744" t="s">
        <v>60</v>
      </c>
      <c r="F2977" t="s">
        <v>462</v>
      </c>
      <c r="G2977" t="s">
        <v>425</v>
      </c>
      <c r="I2977" t="s">
        <v>208</v>
      </c>
    </row>
    <row r="2978" spans="2:9">
      <c r="B2978">
        <v>220301097</v>
      </c>
      <c r="C2978" t="str">
        <f t="shared" si="113"/>
        <v>NCL - Utang Lain-Lain Pihak Berelasi - PT Sahabat Abadi Tunas Indonesia (SATI)</v>
      </c>
      <c r="E2978" s="744" t="s">
        <v>60</v>
      </c>
      <c r="F2978" t="s">
        <v>462</v>
      </c>
      <c r="G2978" t="s">
        <v>425</v>
      </c>
      <c r="I2978" t="s">
        <v>209</v>
      </c>
    </row>
    <row r="2979" spans="2:9">
      <c r="B2979">
        <v>220301098</v>
      </c>
      <c r="C2979" t="str">
        <f t="shared" si="113"/>
        <v>NCL - Utang Lain-Lain Pihak Berelasi - PT Sarana Rahmat Lestari (SRL)</v>
      </c>
      <c r="E2979" s="744" t="s">
        <v>60</v>
      </c>
      <c r="F2979" t="s">
        <v>462</v>
      </c>
      <c r="G2979" t="s">
        <v>425</v>
      </c>
      <c r="I2979" t="s">
        <v>210</v>
      </c>
    </row>
    <row r="2980" spans="2:9">
      <c r="B2980">
        <v>220301099</v>
      </c>
      <c r="C2980" t="str">
        <f t="shared" si="113"/>
        <v>NCL - Utang Lain-Lain Pihak Berelasi - PT Sejahtera Eka Boga </v>
      </c>
      <c r="E2980" s="744" t="s">
        <v>60</v>
      </c>
      <c r="F2980" t="s">
        <v>462</v>
      </c>
      <c r="G2980" t="s">
        <v>425</v>
      </c>
      <c r="I2980" t="s">
        <v>211</v>
      </c>
    </row>
    <row r="2981" spans="2:9">
      <c r="B2981">
        <v>220301100</v>
      </c>
      <c r="C2981" t="str">
        <f t="shared" si="113"/>
        <v>NCL - Utang Lain-Lain Pihak Berelasi - PT Sejahtera Eka Mandiri Investama (SEMI)</v>
      </c>
      <c r="E2981" s="744" t="s">
        <v>60</v>
      </c>
      <c r="F2981" t="s">
        <v>462</v>
      </c>
      <c r="G2981" t="s">
        <v>425</v>
      </c>
      <c r="I2981" t="s">
        <v>212</v>
      </c>
    </row>
    <row r="2982" spans="2:9">
      <c r="B2982">
        <v>220301101</v>
      </c>
      <c r="C2982" t="str">
        <f t="shared" si="113"/>
        <v>NCL - Utang Lain-Lain Pihak Berelasi - PT Seni Teknologi Sejahtera  (STS)</v>
      </c>
      <c r="E2982" s="744" t="s">
        <v>60</v>
      </c>
      <c r="F2982" t="s">
        <v>462</v>
      </c>
      <c r="G2982" t="s">
        <v>425</v>
      </c>
      <c r="I2982" t="s">
        <v>213</v>
      </c>
    </row>
    <row r="2983" spans="2:9">
      <c r="B2983">
        <v>220301102</v>
      </c>
      <c r="C2983" t="str">
        <f t="shared" si="113"/>
        <v>NCL - Utang Lain-Lain Pihak Berelasi - PT Sentra Anugerah Lestari (SAL)</v>
      </c>
      <c r="E2983" s="744" t="s">
        <v>60</v>
      </c>
      <c r="F2983" t="s">
        <v>462</v>
      </c>
      <c r="G2983" t="s">
        <v>425</v>
      </c>
      <c r="I2983" t="s">
        <v>214</v>
      </c>
    </row>
    <row r="2984" spans="2:9">
      <c r="B2984">
        <v>220301103</v>
      </c>
      <c r="C2984" t="str">
        <f t="shared" si="113"/>
        <v>NCL - Utang Lain-Lain Pihak Berelasi - PT Sentra Rejeki Lestari (SRL)</v>
      </c>
      <c r="E2984" s="744" t="s">
        <v>60</v>
      </c>
      <c r="F2984" t="s">
        <v>462</v>
      </c>
      <c r="G2984" t="s">
        <v>425</v>
      </c>
      <c r="I2984" t="s">
        <v>215</v>
      </c>
    </row>
    <row r="2985" spans="2:9">
      <c r="B2985">
        <v>220301104</v>
      </c>
      <c r="C2985" t="str">
        <f t="shared" si="113"/>
        <v>NCL - Utang Lain-Lain Pihak Berelasi - PT Sentra Wicaksana Anugerah (SWA)</v>
      </c>
      <c r="E2985" s="744" t="s">
        <v>60</v>
      </c>
      <c r="F2985" t="s">
        <v>462</v>
      </c>
      <c r="G2985" t="s">
        <v>425</v>
      </c>
      <c r="I2985" t="s">
        <v>216</v>
      </c>
    </row>
    <row r="2986" spans="2:9">
      <c r="B2986">
        <v>220301105</v>
      </c>
      <c r="C2986" t="str">
        <f t="shared" si="113"/>
        <v>NCL - Utang Lain-Lain Pihak Berelasi - PT Sentral Dapur Pangan (SDP)</v>
      </c>
      <c r="E2986" s="744" t="s">
        <v>60</v>
      </c>
      <c r="F2986" t="s">
        <v>462</v>
      </c>
      <c r="G2986" t="s">
        <v>425</v>
      </c>
      <c r="I2986" t="s">
        <v>217</v>
      </c>
    </row>
    <row r="2987" spans="2:9">
      <c r="B2987">
        <v>220301106</v>
      </c>
      <c r="C2987" t="str">
        <f t="shared" si="113"/>
        <v>NCL - Utang Lain-Lain Pihak Berelasi - PT Sistem Mikroelektronik Cerdas (SMC)</v>
      </c>
      <c r="E2987" s="744" t="s">
        <v>60</v>
      </c>
      <c r="F2987" t="s">
        <v>462</v>
      </c>
      <c r="G2987" t="s">
        <v>425</v>
      </c>
      <c r="I2987" t="s">
        <v>218</v>
      </c>
    </row>
    <row r="2988" spans="2:9">
      <c r="B2988">
        <v>220301107</v>
      </c>
      <c r="C2988" t="str">
        <f t="shared" si="113"/>
        <v>NCL - Utang Lain-Lain Pihak Berelasi - PT Solusi Proteksi Mandiri (SPM)</v>
      </c>
      <c r="E2988" s="744" t="s">
        <v>60</v>
      </c>
      <c r="F2988" t="s">
        <v>462</v>
      </c>
      <c r="G2988" t="s">
        <v>425</v>
      </c>
      <c r="I2988" t="s">
        <v>219</v>
      </c>
    </row>
    <row r="2989" spans="2:9">
      <c r="B2989">
        <v>220301108</v>
      </c>
      <c r="C2989" t="str">
        <f t="shared" si="113"/>
        <v>NCL - Utang Lain-Lain Pihak Berelasi - PT Surprise Indonesia (SI)</v>
      </c>
      <c r="E2989" s="744" t="s">
        <v>60</v>
      </c>
      <c r="F2989" t="s">
        <v>462</v>
      </c>
      <c r="G2989" t="s">
        <v>425</v>
      </c>
      <c r="I2989" t="s">
        <v>220</v>
      </c>
    </row>
    <row r="2990" spans="2:9">
      <c r="B2990">
        <v>220301109</v>
      </c>
      <c r="C2990" t="str">
        <f t="shared" si="113"/>
        <v>NCL - Utang Lain-Lain Pihak Berelasi - PT Surya Teknologi Perkasa (STP)</v>
      </c>
      <c r="E2990" s="744" t="s">
        <v>60</v>
      </c>
      <c r="F2990" t="s">
        <v>462</v>
      </c>
      <c r="G2990" t="s">
        <v>425</v>
      </c>
      <c r="I2990" t="s">
        <v>221</v>
      </c>
    </row>
    <row r="2991" spans="2:9">
      <c r="B2991">
        <v>220301110</v>
      </c>
      <c r="C2991" t="str">
        <f t="shared" si="113"/>
        <v>NCL - Utang Lain-Lain Pihak Berelasi - PT Swap Energi Indonesia (SEI)</v>
      </c>
      <c r="E2991" s="744" t="s">
        <v>60</v>
      </c>
      <c r="F2991" t="s">
        <v>462</v>
      </c>
      <c r="G2991" t="s">
        <v>425</v>
      </c>
      <c r="I2991" t="s">
        <v>222</v>
      </c>
    </row>
    <row r="2992" spans="2:9">
      <c r="B2992">
        <v>220301111</v>
      </c>
      <c r="C2992" t="str">
        <f t="shared" si="113"/>
        <v>NCL - Utang Lain-Lain Pihak Berelasi - PT Telefast Indonesia Tbk (TFAS)</v>
      </c>
      <c r="E2992" s="744" t="s">
        <v>60</v>
      </c>
      <c r="F2992" t="s">
        <v>462</v>
      </c>
      <c r="G2992" t="s">
        <v>425</v>
      </c>
      <c r="I2992" t="s">
        <v>223</v>
      </c>
    </row>
    <row r="2993" spans="2:9">
      <c r="B2993">
        <v>220301112</v>
      </c>
      <c r="C2993" t="str">
        <f t="shared" si="113"/>
        <v>NCL - Utang Lain-Lain Pihak Berelasi - PT Telefast Investama Indonesia (TII)</v>
      </c>
      <c r="E2993" s="744" t="s">
        <v>60</v>
      </c>
      <c r="F2993" t="s">
        <v>462</v>
      </c>
      <c r="G2993" t="s">
        <v>425</v>
      </c>
      <c r="I2993" t="s">
        <v>224</v>
      </c>
    </row>
    <row r="2994" spans="2:9">
      <c r="B2994">
        <v>220301113</v>
      </c>
      <c r="C2994" t="str">
        <f t="shared" si="113"/>
        <v>NCL - Utang Lain-Lain Pihak Berelasi - PT Voucher Express Internasional (VEI)</v>
      </c>
      <c r="E2994" s="744" t="s">
        <v>60</v>
      </c>
      <c r="F2994" t="s">
        <v>462</v>
      </c>
      <c r="G2994" t="s">
        <v>425</v>
      </c>
      <c r="I2994" t="s">
        <v>225</v>
      </c>
    </row>
    <row r="2995" spans="2:9">
      <c r="B2995">
        <v>220301114</v>
      </c>
      <c r="C2995" t="str">
        <f t="shared" si="113"/>
        <v>NCL - Utang Lain-Lain Pihak Berelasi - PT Wicaksana Anugerah Indonesia (WAI)</v>
      </c>
      <c r="E2995" s="744" t="s">
        <v>60</v>
      </c>
      <c r="F2995" t="s">
        <v>462</v>
      </c>
      <c r="G2995" t="s">
        <v>425</v>
      </c>
      <c r="I2995" t="s">
        <v>226</v>
      </c>
    </row>
    <row r="2996" spans="2:9">
      <c r="B2996">
        <v>220301115</v>
      </c>
      <c r="C2996" t="str">
        <f t="shared" si="113"/>
        <v>NCL - Utang Lain-Lain Pihak Berelasi - PT Wicaksana Anugerah Nusantara (WAN)</v>
      </c>
      <c r="E2996" s="744" t="s">
        <v>60</v>
      </c>
      <c r="F2996" t="s">
        <v>462</v>
      </c>
      <c r="G2996" t="s">
        <v>425</v>
      </c>
      <c r="I2996" t="s">
        <v>227</v>
      </c>
    </row>
    <row r="2997" spans="2:9">
      <c r="B2997">
        <v>220301116</v>
      </c>
      <c r="C2997" t="str">
        <f t="shared" si="113"/>
        <v>NCL - Utang Lain-Lain Pihak Berelasi - PT Wicaksana Anugerah Solusindo (WAS)</v>
      </c>
      <c r="E2997" s="744" t="s">
        <v>60</v>
      </c>
      <c r="F2997" t="s">
        <v>462</v>
      </c>
      <c r="G2997" t="s">
        <v>425</v>
      </c>
      <c r="I2997" t="s">
        <v>228</v>
      </c>
    </row>
    <row r="2998" spans="2:9">
      <c r="B2998">
        <v>220301117</v>
      </c>
      <c r="C2998" t="str">
        <f t="shared" si="113"/>
        <v>NCL - Utang Lain-Lain Pihak Berelasi - PT Agapindo Sejahtera Sukses (ASS2)</v>
      </c>
      <c r="E2998" s="744" t="s">
        <v>60</v>
      </c>
      <c r="F2998" t="s">
        <v>462</v>
      </c>
      <c r="G2998" t="s">
        <v>425</v>
      </c>
      <c r="I2998" t="s">
        <v>229</v>
      </c>
    </row>
    <row r="2999" spans="2:9">
      <c r="B2999">
        <v>220301118</v>
      </c>
      <c r="C2999" t="str">
        <f t="shared" si="113"/>
        <v>NCL - Utang Lain-Lain Pihak Berelasi - PT Bumilangit Digital Mediatama (BLDX)</v>
      </c>
      <c r="E2999" s="744" t="s">
        <v>60</v>
      </c>
      <c r="F2999" t="s">
        <v>462</v>
      </c>
      <c r="G2999" t="s">
        <v>425</v>
      </c>
      <c r="I2999" t="s">
        <v>230</v>
      </c>
    </row>
    <row r="3000" spans="2:9">
      <c r="B3000">
        <v>220301119</v>
      </c>
      <c r="C3000" t="str">
        <f t="shared" si="113"/>
        <v>NCL - Utang Lain-Lain Pihak Berelasi - PT DMMX Media Maxima</v>
      </c>
      <c r="E3000" s="744" t="s">
        <v>60</v>
      </c>
      <c r="F3000" t="s">
        <v>462</v>
      </c>
      <c r="G3000" t="s">
        <v>425</v>
      </c>
      <c r="I3000" t="s">
        <v>231</v>
      </c>
    </row>
    <row r="3001" spans="2:9">
      <c r="B3001">
        <v>220301120</v>
      </c>
      <c r="C3001" t="str">
        <f t="shared" si="113"/>
        <v>NCL - Utang Lain-Lain Pihak Berelasi - PT Mega Harapan Mulia (MHM)</v>
      </c>
      <c r="E3001" s="744" t="s">
        <v>60</v>
      </c>
      <c r="F3001" t="s">
        <v>462</v>
      </c>
      <c r="G3001" t="s">
        <v>425</v>
      </c>
      <c r="I3001" t="s">
        <v>232</v>
      </c>
    </row>
    <row r="3002" spans="2:9">
      <c r="B3002">
        <v>220301121</v>
      </c>
      <c r="C3002" t="str">
        <f t="shared" si="113"/>
        <v>NCL - Utang Lain-Lain Pihak Berelasi - PT Code Development Indonesia</v>
      </c>
      <c r="E3002" s="744" t="s">
        <v>60</v>
      </c>
      <c r="F3002" t="s">
        <v>462</v>
      </c>
      <c r="G3002" t="s">
        <v>425</v>
      </c>
      <c r="I3002" t="s">
        <v>233</v>
      </c>
    </row>
    <row r="3003" spans="2:9">
      <c r="B3003">
        <v>220301122</v>
      </c>
      <c r="C3003" t="str">
        <f t="shared" si="113"/>
        <v>NCL - Utang Lain-Lain Pihak Berelasi - PT Niji Games Studio (NGS)</v>
      </c>
      <c r="E3003" s="744" t="s">
        <v>60</v>
      </c>
      <c r="F3003" t="s">
        <v>462</v>
      </c>
      <c r="G3003" t="s">
        <v>425</v>
      </c>
      <c r="I3003" t="s">
        <v>234</v>
      </c>
    </row>
    <row r="3004" spans="2:9">
      <c r="B3004">
        <v>220301123</v>
      </c>
      <c r="C3004" t="str">
        <f t="shared" si="113"/>
        <v>NCL - Utang Lain-Lain Pihak Berelasi - PT Indonesian Cloud (IC)</v>
      </c>
      <c r="E3004" s="744" t="s">
        <v>60</v>
      </c>
      <c r="F3004" t="s">
        <v>462</v>
      </c>
      <c r="G3004" t="s">
        <v>425</v>
      </c>
      <c r="I3004" t="s">
        <v>235</v>
      </c>
    </row>
    <row r="3005" spans="2:9">
      <c r="B3005">
        <v>220301124</v>
      </c>
      <c r="C3005" t="str">
        <f t="shared" si="113"/>
        <v>NCL - Utang Lain-Lain Pihak Berelasi - PT Dans Multi Pro (DMP)</v>
      </c>
      <c r="E3005" s="744" t="s">
        <v>60</v>
      </c>
      <c r="F3005" t="s">
        <v>462</v>
      </c>
      <c r="G3005" t="s">
        <v>425</v>
      </c>
      <c r="I3005" t="s">
        <v>236</v>
      </c>
    </row>
    <row r="3006" spans="2:9">
      <c r="B3006">
        <v>220301125</v>
      </c>
      <c r="C3006" t="str">
        <f t="shared" si="113"/>
        <v>NCL - Utang Lain-Lain Pihak Berelasi - PT Cipta Urban Darsana (CUD)</v>
      </c>
      <c r="E3006" s="744" t="s">
        <v>60</v>
      </c>
      <c r="F3006" t="s">
        <v>462</v>
      </c>
      <c r="G3006" t="s">
        <v>425</v>
      </c>
      <c r="I3006" t="s">
        <v>237</v>
      </c>
    </row>
    <row r="3007" spans="2:9">
      <c r="B3007">
        <v>220301126</v>
      </c>
      <c r="C3007" t="str">
        <f t="shared" si="113"/>
        <v>NCL - Utang Lain-Lain Pihak Berelasi - PT Dwi Danamitra Kavita (DDK)</v>
      </c>
      <c r="E3007" s="744" t="s">
        <v>60</v>
      </c>
      <c r="F3007" t="s">
        <v>462</v>
      </c>
      <c r="G3007" t="s">
        <v>425</v>
      </c>
      <c r="I3007" t="s">
        <v>238</v>
      </c>
    </row>
    <row r="3008" spans="2:9">
      <c r="B3008">
        <v>220301127</v>
      </c>
      <c r="C3008" t="str">
        <f t="shared" si="113"/>
        <v>NCL - Utang Lain-Lain Pihak Berelasi - PT Artaka Anugerah Abadi (AAA)</v>
      </c>
      <c r="E3008" s="744" t="s">
        <v>60</v>
      </c>
      <c r="F3008" t="s">
        <v>462</v>
      </c>
      <c r="G3008" t="s">
        <v>425</v>
      </c>
      <c r="I3008" t="s">
        <v>239</v>
      </c>
    </row>
    <row r="3009" spans="2:9">
      <c r="B3009">
        <v>220301128</v>
      </c>
      <c r="C3009" t="str">
        <f t="shared" si="113"/>
        <v>NCL - Utang Lain-Lain Pihak Berelasi - PT Clodeo Indonesia Jaya (CIJ)</v>
      </c>
      <c r="E3009" s="744" t="s">
        <v>60</v>
      </c>
      <c r="F3009" t="s">
        <v>462</v>
      </c>
      <c r="G3009" t="s">
        <v>425</v>
      </c>
      <c r="I3009" t="s">
        <v>240</v>
      </c>
    </row>
    <row r="3010" spans="2:9">
      <c r="B3010">
        <v>220301129</v>
      </c>
      <c r="C3010" t="str">
        <f t="shared" ref="C3010:C3073" si="114">CONCATENATE(F3010,E3010,G3010,E3010,I3010)</f>
        <v>NCL - Utang Lain-Lain Pihak Berelasi - PT Mandiri Terang Harapan (MTH)</v>
      </c>
      <c r="E3010" s="744" t="s">
        <v>60</v>
      </c>
      <c r="F3010" t="s">
        <v>462</v>
      </c>
      <c r="G3010" t="s">
        <v>425</v>
      </c>
      <c r="I3010" t="s">
        <v>241</v>
      </c>
    </row>
    <row r="3011" spans="2:9">
      <c r="B3011">
        <v>220301130</v>
      </c>
      <c r="C3011" t="str">
        <f t="shared" si="114"/>
        <v>NCL - Utang Lain-Lain Pihak Berelasi - PT Aeronusa Inti raya (AIR)</v>
      </c>
      <c r="E3011" s="744" t="s">
        <v>60</v>
      </c>
      <c r="F3011" t="s">
        <v>462</v>
      </c>
      <c r="G3011" t="s">
        <v>425</v>
      </c>
      <c r="I3011" t="s">
        <v>242</v>
      </c>
    </row>
    <row r="3012" spans="2:9">
      <c r="B3012">
        <v>220301131</v>
      </c>
      <c r="C3012" t="str">
        <f t="shared" si="114"/>
        <v>NCL - Utang Lain-Lain Pihak Berelasi - PT Solusi Wicaksana Teknologi (SWT)</v>
      </c>
      <c r="E3012" s="744" t="s">
        <v>60</v>
      </c>
      <c r="F3012" t="s">
        <v>462</v>
      </c>
      <c r="G3012" t="s">
        <v>425</v>
      </c>
      <c r="I3012" t="s">
        <v>243</v>
      </c>
    </row>
    <row r="3013" spans="2:9">
      <c r="B3013">
        <v>220301132</v>
      </c>
      <c r="C3013" t="str">
        <f t="shared" si="114"/>
        <v>NCL - Utang Lain-Lain Pihak Berelasi - PT Mitra Pendanaan Mandiri (MPM)</v>
      </c>
      <c r="E3013" s="744" t="s">
        <v>60</v>
      </c>
      <c r="F3013" t="s">
        <v>462</v>
      </c>
      <c r="G3013" t="s">
        <v>425</v>
      </c>
      <c r="I3013" t="s">
        <v>244</v>
      </c>
    </row>
    <row r="3014" spans="2:9">
      <c r="B3014">
        <v>220301133</v>
      </c>
      <c r="C3014" t="str">
        <f t="shared" si="114"/>
        <v>NCL - Utang Lain-Lain Pihak Berelasi - PT Ekosistem Rintisan Digital (ERD)</v>
      </c>
      <c r="E3014" s="744" t="s">
        <v>60</v>
      </c>
      <c r="F3014" t="s">
        <v>462</v>
      </c>
      <c r="G3014" t="s">
        <v>425</v>
      </c>
      <c r="I3014" t="s">
        <v>245</v>
      </c>
    </row>
    <row r="3015" spans="2:9">
      <c r="B3015">
        <v>220301134</v>
      </c>
      <c r="C3015" t="str">
        <f t="shared" si="114"/>
        <v>NCL - Utang Lain-Lain Pihak Berelasi - PT Sumber Digital Terpadu (SDT)</v>
      </c>
      <c r="E3015" s="744" t="s">
        <v>60</v>
      </c>
      <c r="F3015" t="s">
        <v>462</v>
      </c>
      <c r="G3015" t="s">
        <v>425</v>
      </c>
      <c r="I3015" t="s">
        <v>246</v>
      </c>
    </row>
    <row r="3016" spans="2:9">
      <c r="B3016">
        <v>220301135</v>
      </c>
      <c r="C3016" t="str">
        <f t="shared" si="114"/>
        <v>NCL - Utang Lain-Lain Pihak Berelasi - PT Elpis Anugerah Andalan (EAA)</v>
      </c>
      <c r="E3016" s="744" t="s">
        <v>60</v>
      </c>
      <c r="F3016" t="s">
        <v>462</v>
      </c>
      <c r="G3016" t="s">
        <v>425</v>
      </c>
      <c r="I3016" t="s">
        <v>247</v>
      </c>
    </row>
    <row r="3017" spans="2:9">
      <c r="B3017">
        <v>220301136</v>
      </c>
      <c r="C3017" t="str">
        <f t="shared" si="114"/>
        <v>NCL - Utang Lain-Lain Pihak Berelasi - PT DMMX Grosir Digital (DGD)</v>
      </c>
      <c r="E3017" s="744" t="s">
        <v>60</v>
      </c>
      <c r="F3017" t="s">
        <v>462</v>
      </c>
      <c r="G3017" t="s">
        <v>425</v>
      </c>
      <c r="I3017" t="s">
        <v>248</v>
      </c>
    </row>
    <row r="3018" spans="2:9">
      <c r="B3018">
        <v>220301137</v>
      </c>
      <c r="C3018" t="str">
        <f t="shared" si="114"/>
        <v>NCL - Utang Lain-Lain Pihak Berelasi - PT DMMX Rans Digital (DRD)</v>
      </c>
      <c r="E3018" s="744" t="s">
        <v>60</v>
      </c>
      <c r="F3018" t="s">
        <v>462</v>
      </c>
      <c r="G3018" t="s">
        <v>425</v>
      </c>
      <c r="I3018" t="s">
        <v>249</v>
      </c>
    </row>
    <row r="3019" spans="2:9">
      <c r="B3019">
        <v>220301138</v>
      </c>
      <c r="C3019" t="str">
        <f t="shared" si="114"/>
        <v>NCL - Utang Lain-Lain Pihak Berelasi - PT Qerja Akademi Indonesia (QAI)</v>
      </c>
      <c r="E3019" s="744" t="s">
        <v>60</v>
      </c>
      <c r="F3019" t="s">
        <v>462</v>
      </c>
      <c r="G3019" t="s">
        <v>425</v>
      </c>
      <c r="I3019" t="s">
        <v>250</v>
      </c>
    </row>
    <row r="3020" spans="2:9">
      <c r="B3020">
        <v>220301139</v>
      </c>
      <c r="C3020" t="str">
        <f t="shared" si="114"/>
        <v>NCL - Utang Lain-Lain Pihak Berelasi - PT Tfas Digital Indonesia (TDI)</v>
      </c>
      <c r="E3020" s="744" t="s">
        <v>60</v>
      </c>
      <c r="F3020" t="s">
        <v>462</v>
      </c>
      <c r="G3020" t="s">
        <v>425</v>
      </c>
      <c r="I3020" t="s">
        <v>251</v>
      </c>
    </row>
    <row r="3021" spans="2:9">
      <c r="B3021">
        <v>220301140</v>
      </c>
      <c r="C3021" t="str">
        <f t="shared" si="114"/>
        <v>NCL - Utang Lain-Lain Pihak Berelasi - PT Gemilang Integra Fentura (GIF)</v>
      </c>
      <c r="E3021" s="744" t="s">
        <v>60</v>
      </c>
      <c r="F3021" t="s">
        <v>462</v>
      </c>
      <c r="G3021" t="s">
        <v>425</v>
      </c>
      <c r="I3021" t="s">
        <v>252</v>
      </c>
    </row>
    <row r="3022" spans="2:9">
      <c r="B3022">
        <v>220301141</v>
      </c>
      <c r="C3022" t="str">
        <f t="shared" si="114"/>
        <v>NCL - Utang Lain-Lain Pihak Berelasi - PT Energi Selalu Baru (ESB)</v>
      </c>
      <c r="E3022" s="744" t="s">
        <v>60</v>
      </c>
      <c r="F3022" t="s">
        <v>462</v>
      </c>
      <c r="G3022" t="s">
        <v>425</v>
      </c>
      <c r="I3022" t="s">
        <v>253</v>
      </c>
    </row>
    <row r="3023" spans="2:9">
      <c r="B3023">
        <v>220301142</v>
      </c>
      <c r="C3023" t="str">
        <f t="shared" si="114"/>
        <v>NCL - Utang Lain-Lain Pihak Berelasi - PT Solic Kreasi Baru (SKB)</v>
      </c>
      <c r="E3023" s="744" t="s">
        <v>60</v>
      </c>
      <c r="F3023" t="s">
        <v>462</v>
      </c>
      <c r="G3023" t="s">
        <v>425</v>
      </c>
      <c r="I3023" t="s">
        <v>254</v>
      </c>
    </row>
    <row r="3024" spans="2:9">
      <c r="B3024">
        <v>220301143</v>
      </c>
      <c r="C3024" t="str">
        <f t="shared" si="114"/>
        <v>NCL - Utang Lain-Lain Pihak Berelasi - PT Gembala Rintisan Digital (GRD)</v>
      </c>
      <c r="E3024" s="744" t="s">
        <v>60</v>
      </c>
      <c r="F3024" t="s">
        <v>462</v>
      </c>
      <c r="G3024" t="s">
        <v>425</v>
      </c>
      <c r="I3024" t="s">
        <v>255</v>
      </c>
    </row>
    <row r="3025" spans="2:9">
      <c r="B3025">
        <v>220301144</v>
      </c>
      <c r="C3025" t="str">
        <f t="shared" si="114"/>
        <v>NCL - Utang Lain-Lain Pihak Berelasi - PT Sentral Inti Anugerah (SIA1)</v>
      </c>
      <c r="E3025" s="744" t="s">
        <v>60</v>
      </c>
      <c r="F3025" t="s">
        <v>462</v>
      </c>
      <c r="G3025" t="s">
        <v>425</v>
      </c>
      <c r="I3025" t="s">
        <v>256</v>
      </c>
    </row>
    <row r="3026" spans="2:9">
      <c r="B3026">
        <v>220301145</v>
      </c>
      <c r="C3026" t="str">
        <f t="shared" si="114"/>
        <v>NCL - Utang Lain-Lain Pihak Berelasi - PT Sarana Cipta Digital (SCD)</v>
      </c>
      <c r="E3026" s="744" t="s">
        <v>60</v>
      </c>
      <c r="F3026" t="s">
        <v>462</v>
      </c>
      <c r="G3026" t="s">
        <v>425</v>
      </c>
      <c r="I3026" t="s">
        <v>257</v>
      </c>
    </row>
    <row r="3027" spans="2:9">
      <c r="B3027">
        <v>220301146</v>
      </c>
      <c r="C3027" t="str">
        <f t="shared" si="114"/>
        <v>NCL - Utang Lain-Lain Pihak Berelasi - PT Sejahtera Wahana Teknindo (SWT)</v>
      </c>
      <c r="E3027" s="744" t="s">
        <v>60</v>
      </c>
      <c r="F3027" t="s">
        <v>462</v>
      </c>
      <c r="G3027" t="s">
        <v>425</v>
      </c>
      <c r="I3027" t="s">
        <v>258</v>
      </c>
    </row>
    <row r="3028" spans="2:9">
      <c r="B3028">
        <v>220301147</v>
      </c>
      <c r="C3028" t="str">
        <f t="shared" si="114"/>
        <v>NCL - Utang Lain-Lain Pihak Berelasi - PT Sicepat Mcash Indonesia (SMI)</v>
      </c>
      <c r="E3028" s="744" t="s">
        <v>60</v>
      </c>
      <c r="F3028" t="s">
        <v>462</v>
      </c>
      <c r="G3028" t="s">
        <v>425</v>
      </c>
      <c r="I3028" t="s">
        <v>259</v>
      </c>
    </row>
    <row r="3029" spans="2:9">
      <c r="B3029">
        <v>220301148</v>
      </c>
      <c r="C3029" t="str">
        <f t="shared" si="114"/>
        <v>NCL - Utang Lain-Lain Pihak Berelasi - PT TFAS Nusantara Digital (TND)</v>
      </c>
      <c r="E3029" s="744" t="s">
        <v>60</v>
      </c>
      <c r="F3029" t="s">
        <v>462</v>
      </c>
      <c r="G3029" t="s">
        <v>425</v>
      </c>
      <c r="I3029" t="s">
        <v>260</v>
      </c>
    </row>
    <row r="3030" spans="2:9">
      <c r="B3030">
        <v>220301149</v>
      </c>
      <c r="C3030" t="str">
        <f t="shared" si="114"/>
        <v>NCL - Utang Lain-Lain Pihak Berelasi - PT Volta Indonesia Semesta (VIS)</v>
      </c>
      <c r="E3030" s="744" t="s">
        <v>60</v>
      </c>
      <c r="F3030" t="s">
        <v>462</v>
      </c>
      <c r="G3030" t="s">
        <v>425</v>
      </c>
      <c r="I3030" t="s">
        <v>261</v>
      </c>
    </row>
    <row r="3031" spans="2:9">
      <c r="B3031">
        <v>220301150</v>
      </c>
      <c r="C3031" t="str">
        <f t="shared" si="114"/>
        <v>NCL - Utang Lain-Lain Pihak Berelasi - PT Solic Inti Anugerah (SIA2)</v>
      </c>
      <c r="E3031" s="744" t="s">
        <v>60</v>
      </c>
      <c r="F3031" t="s">
        <v>462</v>
      </c>
      <c r="G3031" t="s">
        <v>425</v>
      </c>
      <c r="I3031" t="s">
        <v>262</v>
      </c>
    </row>
    <row r="3032" spans="2:9">
      <c r="B3032">
        <v>220301151</v>
      </c>
      <c r="C3032" t="str">
        <f t="shared" si="114"/>
        <v>NCL - Utang Lain-Lain Pihak Berelasi - PT Bumilangit Entertainment Corpora (BCU)</v>
      </c>
      <c r="E3032" s="744" t="s">
        <v>60</v>
      </c>
      <c r="F3032" t="s">
        <v>462</v>
      </c>
      <c r="G3032" t="s">
        <v>425</v>
      </c>
      <c r="I3032" t="s">
        <v>263</v>
      </c>
    </row>
    <row r="3033" spans="2:9">
      <c r="B3033">
        <v>220301152</v>
      </c>
      <c r="C3033" t="str">
        <f t="shared" si="114"/>
        <v>NCL - Utang Lain-Lain Pihak Berelasi - PT Sinergi Maxima Digitalindo (SMD)</v>
      </c>
      <c r="E3033" s="744" t="s">
        <v>60</v>
      </c>
      <c r="F3033" t="s">
        <v>462</v>
      </c>
      <c r="G3033" t="s">
        <v>425</v>
      </c>
      <c r="I3033" t="s">
        <v>264</v>
      </c>
    </row>
    <row r="3034" spans="2:9">
      <c r="B3034">
        <v>220301153</v>
      </c>
      <c r="C3034" t="str">
        <f t="shared" si="114"/>
        <v>NCL - Utang Lain-Lain Pihak Berelasi - PT Kreasi Baru Digital (KBD)</v>
      </c>
      <c r="E3034" s="744" t="s">
        <v>60</v>
      </c>
      <c r="F3034" t="s">
        <v>462</v>
      </c>
      <c r="G3034" t="s">
        <v>425</v>
      </c>
      <c r="I3034" t="s">
        <v>265</v>
      </c>
    </row>
    <row r="3035" spans="2:9">
      <c r="B3035">
        <v>220301154</v>
      </c>
      <c r="C3035" t="str">
        <f t="shared" si="114"/>
        <v>NCL - Utang Lain-Lain Pihak Berelasi - PT Solic Inti Digital (SID)</v>
      </c>
      <c r="E3035" s="744" t="s">
        <v>60</v>
      </c>
      <c r="F3035" t="s">
        <v>462</v>
      </c>
      <c r="G3035" t="s">
        <v>425</v>
      </c>
      <c r="I3035" t="s">
        <v>266</v>
      </c>
    </row>
    <row r="3036" spans="2:9">
      <c r="B3036">
        <v>220301155</v>
      </c>
      <c r="C3036" t="str">
        <f t="shared" si="114"/>
        <v>NCL - Utang Lain-Lain Pihak Berelasi - PT Hikmat Mulia Sentralindo (HMS)</v>
      </c>
      <c r="E3036" s="744" t="s">
        <v>60</v>
      </c>
      <c r="F3036" t="s">
        <v>462</v>
      </c>
      <c r="G3036" t="s">
        <v>425</v>
      </c>
      <c r="I3036" t="s">
        <v>267</v>
      </c>
    </row>
    <row r="3037" spans="2:9">
      <c r="B3037">
        <v>220301156</v>
      </c>
      <c r="C3037" t="str">
        <f t="shared" si="114"/>
        <v>NCL - Utang Lain-Lain Pihak Berelasi - PT Berkah Digital Distrindo (BDD)</v>
      </c>
      <c r="E3037" s="744" t="s">
        <v>60</v>
      </c>
      <c r="F3037" t="s">
        <v>462</v>
      </c>
      <c r="G3037" t="s">
        <v>425</v>
      </c>
      <c r="I3037" t="s">
        <v>268</v>
      </c>
    </row>
    <row r="3038" spans="2:9">
      <c r="B3038">
        <v>220301157</v>
      </c>
      <c r="C3038" t="str">
        <f t="shared" si="114"/>
        <v>NCL - Utang Lain-Lain Pihak Berelasi - PT DMMX Belanja Digital (BDB)</v>
      </c>
      <c r="E3038" s="744" t="s">
        <v>60</v>
      </c>
      <c r="F3038" t="s">
        <v>462</v>
      </c>
      <c r="G3038" t="s">
        <v>425</v>
      </c>
      <c r="I3038" t="s">
        <v>269</v>
      </c>
    </row>
    <row r="3039" spans="2:9">
      <c r="B3039">
        <v>220301158</v>
      </c>
      <c r="C3039" t="str">
        <f t="shared" si="114"/>
        <v>NCL - Utang Lain-Lain Pihak Berelasi - PT Roxy Digital Investama (RDI)</v>
      </c>
      <c r="E3039" s="744" t="s">
        <v>60</v>
      </c>
      <c r="F3039" t="s">
        <v>462</v>
      </c>
      <c r="G3039" t="s">
        <v>425</v>
      </c>
      <c r="I3039" t="s">
        <v>270</v>
      </c>
    </row>
    <row r="3040" spans="2:9">
      <c r="B3040">
        <v>220301159</v>
      </c>
      <c r="C3040" t="str">
        <f t="shared" si="114"/>
        <v>NCL - Utang Lain-Lain Pihak Berelasi - PT Digisaham Veritas Indonesia (DVI)</v>
      </c>
      <c r="E3040" s="744" t="s">
        <v>60</v>
      </c>
      <c r="F3040" t="s">
        <v>462</v>
      </c>
      <c r="G3040" t="s">
        <v>425</v>
      </c>
      <c r="I3040" t="s">
        <v>271</v>
      </c>
    </row>
    <row r="3041" spans="2:9">
      <c r="B3041">
        <v>220301160</v>
      </c>
      <c r="C3041" t="str">
        <f t="shared" si="114"/>
        <v>NCL - Utang Lain-Lain Pihak Berelasi - PT DMMX Smartritel Teknologi (DST)</v>
      </c>
      <c r="E3041" s="744" t="s">
        <v>60</v>
      </c>
      <c r="F3041" t="s">
        <v>462</v>
      </c>
      <c r="G3041" t="s">
        <v>425</v>
      </c>
      <c r="I3041" t="s">
        <v>272</v>
      </c>
    </row>
    <row r="3042" spans="2:9">
      <c r="B3042">
        <v>220301161</v>
      </c>
      <c r="C3042" t="str">
        <f t="shared" si="114"/>
        <v>NCL - Utang Lain-Lain Pihak Berelasi - PT Panca Global Kapital (PEGE)</v>
      </c>
      <c r="E3042" s="744" t="s">
        <v>60</v>
      </c>
      <c r="F3042" t="s">
        <v>462</v>
      </c>
      <c r="G3042" t="s">
        <v>425</v>
      </c>
      <c r="I3042" t="s">
        <v>273</v>
      </c>
    </row>
    <row r="3043" spans="2:9">
      <c r="B3043">
        <v>220301162</v>
      </c>
      <c r="C3043" t="str">
        <f t="shared" si="114"/>
        <v>NCL - Utang Lain-Lain Pihak Berelasi - PT Panca Global Sekuritas (PGS)</v>
      </c>
      <c r="E3043" s="744" t="s">
        <v>60</v>
      </c>
      <c r="F3043" t="s">
        <v>462</v>
      </c>
      <c r="G3043" t="s">
        <v>425</v>
      </c>
      <c r="I3043" t="s">
        <v>274</v>
      </c>
    </row>
    <row r="3044" spans="2:9">
      <c r="B3044">
        <v>220301163</v>
      </c>
      <c r="C3044" t="str">
        <f t="shared" si="114"/>
        <v>NCL - Utang Lain-Lain Pihak Berelasi - PT Akasia Damcorp Waba (ADW)</v>
      </c>
      <c r="E3044" s="744" t="s">
        <v>60</v>
      </c>
      <c r="F3044" t="s">
        <v>462</v>
      </c>
      <c r="G3044" t="s">
        <v>425</v>
      </c>
      <c r="I3044" t="s">
        <v>275</v>
      </c>
    </row>
    <row r="3045" spans="2:9">
      <c r="B3045">
        <v>220301164</v>
      </c>
      <c r="C3045" t="str">
        <f t="shared" si="114"/>
        <v>NCL - Utang Lain-Lain Pihak Berelasi - PT Edukasi Atlit Internet Digital (EAID)</v>
      </c>
      <c r="E3045" s="744" t="s">
        <v>60</v>
      </c>
      <c r="F3045" t="s">
        <v>462</v>
      </c>
      <c r="G3045" t="s">
        <v>425</v>
      </c>
      <c r="I3045" t="s">
        <v>276</v>
      </c>
    </row>
    <row r="3046" spans="2:9">
      <c r="B3046">
        <v>220301165</v>
      </c>
      <c r="C3046" t="str">
        <f t="shared" si="114"/>
        <v>NCL - Utang Lain-Lain Pihak Berelasi - PT DMMX Hera Sukses (DHS)</v>
      </c>
      <c r="E3046" s="744" t="s">
        <v>60</v>
      </c>
      <c r="F3046" t="s">
        <v>462</v>
      </c>
      <c r="G3046" t="s">
        <v>425</v>
      </c>
      <c r="I3046" t="s">
        <v>277</v>
      </c>
    </row>
    <row r="3047" spans="2:9">
      <c r="B3047">
        <v>220301166</v>
      </c>
      <c r="C3047" t="str">
        <f t="shared" si="114"/>
        <v>NCL - Utang Lain-Lain Pihak Berelasi - PT Rans Prestisius Indonesia (RPI)</v>
      </c>
      <c r="E3047" s="744" t="s">
        <v>60</v>
      </c>
      <c r="F3047" t="s">
        <v>462</v>
      </c>
      <c r="G3047" t="s">
        <v>425</v>
      </c>
      <c r="I3047" t="s">
        <v>278</v>
      </c>
    </row>
    <row r="3048" spans="2:9">
      <c r="B3048">
        <v>220301167</v>
      </c>
      <c r="C3048" t="str">
        <f t="shared" si="114"/>
        <v>NCL - Utang Lain-Lain Pihak Berelasi - PT DMMX Gamindo Global</v>
      </c>
      <c r="E3048" s="744" t="s">
        <v>60</v>
      </c>
      <c r="F3048" t="s">
        <v>462</v>
      </c>
      <c r="G3048" t="s">
        <v>425</v>
      </c>
      <c r="I3048" t="s">
        <v>279</v>
      </c>
    </row>
    <row r="3049" spans="2:9">
      <c r="B3049">
        <v>220301168</v>
      </c>
      <c r="C3049" t="str">
        <f t="shared" si="114"/>
        <v>NCL - Utang Lain-Lain Pihak Berelasi - PT Digital Anugerah Medisindo (DAM)</v>
      </c>
      <c r="E3049" s="744" t="s">
        <v>60</v>
      </c>
      <c r="F3049" t="s">
        <v>462</v>
      </c>
      <c r="G3049" t="s">
        <v>425</v>
      </c>
      <c r="I3049" t="s">
        <v>280</v>
      </c>
    </row>
    <row r="3050" spans="2:9">
      <c r="B3050">
        <v>220301169</v>
      </c>
      <c r="C3050" t="str">
        <f t="shared" si="114"/>
        <v>NCL - Utang Lain-Lain Pihak Berelasi - PT Zirius Soteria Investama (ZSI)</v>
      </c>
      <c r="E3050" s="744" t="s">
        <v>60</v>
      </c>
      <c r="F3050" t="s">
        <v>462</v>
      </c>
      <c r="G3050" t="s">
        <v>425</v>
      </c>
      <c r="I3050" t="s">
        <v>281</v>
      </c>
    </row>
    <row r="3051" spans="2:9">
      <c r="B3051">
        <v>220301170</v>
      </c>
      <c r="C3051" t="str">
        <f t="shared" si="114"/>
        <v>NCL - Utang Lain-Lain Pihak Berelasi - PT CKL Indonesia Raya (CKL1)</v>
      </c>
      <c r="E3051" s="744" t="s">
        <v>60</v>
      </c>
      <c r="F3051" t="s">
        <v>462</v>
      </c>
      <c r="G3051" t="s">
        <v>425</v>
      </c>
      <c r="I3051" t="s">
        <v>282</v>
      </c>
    </row>
    <row r="3052" spans="2:9">
      <c r="B3052">
        <v>220301171</v>
      </c>
      <c r="C3052" t="str">
        <f t="shared" si="114"/>
        <v>NCL - Utang Lain-Lain Pihak Berelasi - PT Cipta Krida Lestari (CKL2)</v>
      </c>
      <c r="E3052" s="744" t="s">
        <v>60</v>
      </c>
      <c r="F3052" t="s">
        <v>462</v>
      </c>
      <c r="G3052" t="s">
        <v>425</v>
      </c>
      <c r="I3052" t="s">
        <v>283</v>
      </c>
    </row>
    <row r="3053" spans="2:9">
      <c r="B3053">
        <v>220301172</v>
      </c>
      <c r="C3053" t="str">
        <f t="shared" si="114"/>
        <v>NCL - Utang Lain-Lain Pihak Berelasi - PT Abyakta Data Sentosa (ADS)</v>
      </c>
      <c r="E3053" s="744" t="s">
        <v>60</v>
      </c>
      <c r="F3053" t="s">
        <v>462</v>
      </c>
      <c r="G3053" t="s">
        <v>425</v>
      </c>
      <c r="I3053" t="s">
        <v>284</v>
      </c>
    </row>
    <row r="3054" spans="2:9">
      <c r="B3054">
        <v>220301173</v>
      </c>
      <c r="C3054" t="str">
        <f t="shared" si="114"/>
        <v>NCL - Utang Lain-Lain Pihak Berelasi - PT Niji Sicepat Gamindo (NSG)</v>
      </c>
      <c r="E3054" s="744" t="s">
        <v>60</v>
      </c>
      <c r="F3054" t="s">
        <v>462</v>
      </c>
      <c r="G3054" t="s">
        <v>425</v>
      </c>
      <c r="I3054" t="s">
        <v>285</v>
      </c>
    </row>
    <row r="3055" spans="2:9">
      <c r="B3055">
        <v>220301174</v>
      </c>
      <c r="C3055" t="str">
        <f t="shared" si="114"/>
        <v>NCL - Utang Lain-Lain Pihak Berelasi - PT Mulia Semesta Perkasa (MSP)</v>
      </c>
      <c r="E3055" s="744" t="s">
        <v>60</v>
      </c>
      <c r="F3055" t="s">
        <v>462</v>
      </c>
      <c r="G3055" t="s">
        <v>425</v>
      </c>
      <c r="I3055" t="s">
        <v>286</v>
      </c>
    </row>
    <row r="3056" spans="2:9">
      <c r="B3056">
        <v>220301175</v>
      </c>
      <c r="C3056" t="str">
        <f t="shared" si="114"/>
        <v>NCL - Utang Lain-Lain Pihak Berelasi - PT Kredit Skor Indonesia (KSI)</v>
      </c>
      <c r="E3056" s="744" t="s">
        <v>60</v>
      </c>
      <c r="F3056" t="s">
        <v>462</v>
      </c>
      <c r="G3056" t="s">
        <v>425</v>
      </c>
      <c r="I3056" t="s">
        <v>287</v>
      </c>
    </row>
    <row r="3057" spans="2:9">
      <c r="B3057">
        <v>220301176</v>
      </c>
      <c r="C3057" t="str">
        <f t="shared" si="114"/>
        <v>NCL - Utang Lain-Lain Pihak Berelasi - PT Caltech Digital Indonesia (CDI)</v>
      </c>
      <c r="E3057" s="744" t="s">
        <v>60</v>
      </c>
      <c r="F3057" t="s">
        <v>462</v>
      </c>
      <c r="G3057" t="s">
        <v>425</v>
      </c>
      <c r="I3057" t="s">
        <v>288</v>
      </c>
    </row>
    <row r="3058" spans="2:9">
      <c r="B3058">
        <v>220301177</v>
      </c>
      <c r="C3058" t="str">
        <f t="shared" si="114"/>
        <v>NCL - Utang Lain-Lain Pihak Berelasi - PT Tfas Energi Indonesia (TEI)</v>
      </c>
      <c r="E3058" s="744" t="s">
        <v>60</v>
      </c>
      <c r="F3058" t="s">
        <v>462</v>
      </c>
      <c r="G3058" t="s">
        <v>425</v>
      </c>
      <c r="I3058" t="s">
        <v>289</v>
      </c>
    </row>
    <row r="3059" spans="2:9">
      <c r="B3059">
        <v>220301178</v>
      </c>
      <c r="C3059" t="str">
        <f t="shared" si="114"/>
        <v>NCL - Utang Lain-Lain Pihak Berelasi - PT Sicepat Inti Sofizo (SIF)</v>
      </c>
      <c r="E3059" s="744" t="s">
        <v>60</v>
      </c>
      <c r="F3059" t="s">
        <v>462</v>
      </c>
      <c r="G3059" t="s">
        <v>425</v>
      </c>
      <c r="I3059" t="s">
        <v>290</v>
      </c>
    </row>
    <row r="3060" spans="2:9">
      <c r="B3060">
        <v>220301179</v>
      </c>
      <c r="C3060" t="str">
        <f t="shared" si="114"/>
        <v>NCL - Utang Lain-Lain Pihak Berelasi - PT DMMX Dektos Inti (DDI)</v>
      </c>
      <c r="E3060" s="744" t="s">
        <v>60</v>
      </c>
      <c r="F3060" t="s">
        <v>462</v>
      </c>
      <c r="G3060" t="s">
        <v>425</v>
      </c>
      <c r="I3060" t="s">
        <v>291</v>
      </c>
    </row>
    <row r="3061" spans="2:9">
      <c r="B3061">
        <v>220301180</v>
      </c>
      <c r="C3061" t="str">
        <f t="shared" si="114"/>
        <v>NCL - Utang Lain-Lain Pihak Berelasi - PT Nugen Farma Medika (NFM)</v>
      </c>
      <c r="E3061" s="744" t="s">
        <v>60</v>
      </c>
      <c r="F3061" t="s">
        <v>462</v>
      </c>
      <c r="G3061" t="s">
        <v>425</v>
      </c>
      <c r="I3061" t="s">
        <v>292</v>
      </c>
    </row>
    <row r="3062" spans="2:9">
      <c r="B3062">
        <v>220301181</v>
      </c>
      <c r="C3062" t="str">
        <f t="shared" si="114"/>
        <v>NCL - Utang Lain-Lain Pihak Berelasi - PT Sicepat Aset Digital (SAD)</v>
      </c>
      <c r="E3062" s="744" t="s">
        <v>60</v>
      </c>
      <c r="F3062" t="s">
        <v>462</v>
      </c>
      <c r="G3062" t="s">
        <v>425</v>
      </c>
      <c r="I3062" t="s">
        <v>293</v>
      </c>
    </row>
    <row r="3063" spans="2:9">
      <c r="B3063">
        <v>220301182</v>
      </c>
      <c r="C3063" t="str">
        <f t="shared" si="114"/>
        <v>NCL - Utang Lain-Lain Pihak Berelasi - PT Royal Investama Sejahtera (RIS)</v>
      </c>
      <c r="E3063" s="744" t="s">
        <v>60</v>
      </c>
      <c r="F3063" t="s">
        <v>462</v>
      </c>
      <c r="G3063" t="s">
        <v>425</v>
      </c>
      <c r="I3063" t="s">
        <v>294</v>
      </c>
    </row>
    <row r="3064" spans="2:9">
      <c r="B3064">
        <v>220301183</v>
      </c>
      <c r="C3064" t="str">
        <f t="shared" si="114"/>
        <v>NCL - Utang Lain-Lain Pihak Berelasi - PT Yudha Harapan Mulia (YHM)</v>
      </c>
      <c r="E3064" s="744" t="s">
        <v>60</v>
      </c>
      <c r="F3064" t="s">
        <v>462</v>
      </c>
      <c r="G3064" t="s">
        <v>425</v>
      </c>
      <c r="I3064" t="s">
        <v>295</v>
      </c>
    </row>
    <row r="3065" spans="2:9">
      <c r="B3065">
        <v>220301184</v>
      </c>
      <c r="C3065" t="str">
        <f t="shared" si="114"/>
        <v>NCL - Utang Lain-Lain Pihak Berelasi - PT DMMX Distribusi Pentabuana (DDP)</v>
      </c>
      <c r="E3065" s="744" t="s">
        <v>60</v>
      </c>
      <c r="F3065" t="s">
        <v>462</v>
      </c>
      <c r="G3065" t="s">
        <v>425</v>
      </c>
      <c r="I3065" t="s">
        <v>296</v>
      </c>
    </row>
    <row r="3066" spans="2:9">
      <c r="B3066">
        <v>220301185</v>
      </c>
      <c r="C3066" t="str">
        <f t="shared" si="114"/>
        <v>NCL - Utang Lain-Lain Pihak Berelasi - PT Dezer Ruang Bicara (DRB)</v>
      </c>
      <c r="E3066" s="744" t="s">
        <v>60</v>
      </c>
      <c r="F3066" t="s">
        <v>462</v>
      </c>
      <c r="G3066" t="s">
        <v>425</v>
      </c>
      <c r="I3066" t="s">
        <v>297</v>
      </c>
    </row>
    <row r="3067" spans="2:9">
      <c r="B3067">
        <v>220301186</v>
      </c>
      <c r="C3067" t="str">
        <f t="shared" si="114"/>
        <v>NCL - Utang Lain-Lain Pihak Berelasi - PT Dektos Digital Corbuzier (DDC)</v>
      </c>
      <c r="E3067" s="744" t="s">
        <v>60</v>
      </c>
      <c r="F3067" t="s">
        <v>462</v>
      </c>
      <c r="G3067" t="s">
        <v>425</v>
      </c>
      <c r="I3067" t="s">
        <v>298</v>
      </c>
    </row>
    <row r="3068" spans="2:9">
      <c r="B3068">
        <v>220301187</v>
      </c>
      <c r="C3068" t="str">
        <f t="shared" si="114"/>
        <v>NCL - Utang Lain-Lain Pihak Berelasi - PT BLDX Komik Nusantara (BKN)</v>
      </c>
      <c r="E3068" s="744" t="s">
        <v>60</v>
      </c>
      <c r="F3068" t="s">
        <v>462</v>
      </c>
      <c r="G3068" t="s">
        <v>425</v>
      </c>
      <c r="I3068" t="s">
        <v>299</v>
      </c>
    </row>
    <row r="3069" spans="2:9">
      <c r="B3069">
        <v>220301188</v>
      </c>
      <c r="C3069" t="str">
        <f t="shared" si="114"/>
        <v>NCL - Utang Lain-Lain Pihak Berelasi - PT Damcorp Digital Media (DDM)</v>
      </c>
      <c r="E3069" s="744" t="s">
        <v>60</v>
      </c>
      <c r="F3069" t="s">
        <v>462</v>
      </c>
      <c r="G3069" t="s">
        <v>425</v>
      </c>
      <c r="I3069" t="s">
        <v>300</v>
      </c>
    </row>
    <row r="3070" spans="2:9">
      <c r="B3070">
        <v>220301189</v>
      </c>
      <c r="C3070" t="str">
        <f t="shared" si="114"/>
        <v>NCL - Utang Lain-Lain Pihak Berelasi - PT NFT Digital Indonesia (NDI)</v>
      </c>
      <c r="E3070" s="744" t="s">
        <v>60</v>
      </c>
      <c r="F3070" t="s">
        <v>462</v>
      </c>
      <c r="G3070" t="s">
        <v>425</v>
      </c>
      <c r="I3070" t="s">
        <v>301</v>
      </c>
    </row>
    <row r="3071" spans="2:9">
      <c r="B3071">
        <v>220301190</v>
      </c>
      <c r="C3071" t="str">
        <f t="shared" si="114"/>
        <v>NCL - Utang Lain-Lain Pihak Berelasi - PT Meta Verse Indonesia (MVI)</v>
      </c>
      <c r="E3071" s="744" t="s">
        <v>60</v>
      </c>
      <c r="F3071" t="s">
        <v>462</v>
      </c>
      <c r="G3071" t="s">
        <v>425</v>
      </c>
      <c r="I3071" t="s">
        <v>302</v>
      </c>
    </row>
    <row r="3072" spans="2:9">
      <c r="B3072">
        <v>220301191</v>
      </c>
      <c r="C3072" t="str">
        <f t="shared" si="114"/>
        <v>NCL - Utang Lain-Lain Pihak Berelasi - PT META PRAVIA DIGITAL (MPD)</v>
      </c>
      <c r="E3072" s="744" t="s">
        <v>60</v>
      </c>
      <c r="F3072" t="s">
        <v>462</v>
      </c>
      <c r="G3072" t="s">
        <v>425</v>
      </c>
      <c r="I3072" t="s">
        <v>303</v>
      </c>
    </row>
    <row r="3073" spans="2:9">
      <c r="B3073">
        <v>220301192</v>
      </c>
      <c r="C3073" t="str">
        <f t="shared" si="114"/>
        <v>NCL - Utang Lain-Lain Pihak Berelasi - PT DMMX Sentral Imaji</v>
      </c>
      <c r="E3073" s="744" t="s">
        <v>60</v>
      </c>
      <c r="F3073" t="s">
        <v>462</v>
      </c>
      <c r="G3073" t="s">
        <v>425</v>
      </c>
      <c r="I3073" t="s">
        <v>304</v>
      </c>
    </row>
    <row r="3074" spans="2:9">
      <c r="B3074">
        <v>220301193</v>
      </c>
      <c r="C3074" t="str">
        <f t="shared" ref="C3074:C3080" si="115">CONCATENATE(F3074,E3074,G3074,E3074,I3074)</f>
        <v>NCL - Utang Lain-Lain Pihak Berelasi - PT Cinta Sang Juara</v>
      </c>
      <c r="E3074" s="744" t="s">
        <v>60</v>
      </c>
      <c r="F3074" t="s">
        <v>462</v>
      </c>
      <c r="G3074" t="s">
        <v>425</v>
      </c>
      <c r="I3074" t="s">
        <v>305</v>
      </c>
    </row>
    <row r="3075" spans="2:9">
      <c r="B3075">
        <v>220301194</v>
      </c>
      <c r="C3075" t="str">
        <f t="shared" si="115"/>
        <v>NCL - Utang Lain-Lain Pihak Berelasi - PT Kosmos Karisma Karunia (KKK)</v>
      </c>
      <c r="E3075" s="744" t="s">
        <v>60</v>
      </c>
      <c r="F3075" t="s">
        <v>462</v>
      </c>
      <c r="G3075" t="s">
        <v>425</v>
      </c>
      <c r="I3075" t="s">
        <v>306</v>
      </c>
    </row>
    <row r="3076" spans="2:9">
      <c r="B3076">
        <v>220301195</v>
      </c>
      <c r="C3076" t="str">
        <f t="shared" si="115"/>
        <v>NCL - Utang Lain-Lain Pihak Berelasi - PT Sinergi Digital Teknologi (Lenna)</v>
      </c>
      <c r="E3076" s="744" t="s">
        <v>60</v>
      </c>
      <c r="F3076" t="s">
        <v>462</v>
      </c>
      <c r="G3076" t="s">
        <v>425</v>
      </c>
      <c r="I3076" t="s">
        <v>307</v>
      </c>
    </row>
    <row r="3077" spans="2:9">
      <c r="B3077">
        <v>220301196</v>
      </c>
      <c r="C3077" t="str">
        <f t="shared" si="115"/>
        <v>NCL - Utang Lain-Lain Pihak Berelasi - PT Kairos Ekspres Internasional (KEI)</v>
      </c>
      <c r="E3077" s="744" t="s">
        <v>60</v>
      </c>
      <c r="F3077" t="s">
        <v>462</v>
      </c>
      <c r="G3077" t="s">
        <v>425</v>
      </c>
      <c r="I3077" t="s">
        <v>308</v>
      </c>
    </row>
    <row r="3078" spans="2:9">
      <c r="B3078">
        <v>220301197</v>
      </c>
      <c r="C3078" t="str">
        <f t="shared" si="115"/>
        <v>NCL - Utang Lain-Lain Pihak Berelasi - PT Dua Empat Print (DEP)</v>
      </c>
      <c r="E3078" s="744" t="s">
        <v>60</v>
      </c>
      <c r="F3078" t="s">
        <v>462</v>
      </c>
      <c r="G3078" t="s">
        <v>425</v>
      </c>
      <c r="I3078" t="s">
        <v>309</v>
      </c>
    </row>
    <row r="3079" spans="2:9">
      <c r="B3079">
        <v>220301198</v>
      </c>
      <c r="C3079" t="str">
        <f t="shared" si="115"/>
        <v>NCL - Utang Lain-Lain Pihak Berelasi - PT V2 Indonesia (V2)</v>
      </c>
      <c r="E3079" s="744" t="s">
        <v>60</v>
      </c>
      <c r="F3079" t="s">
        <v>462</v>
      </c>
      <c r="G3079" t="s">
        <v>425</v>
      </c>
      <c r="I3079" t="s">
        <v>310</v>
      </c>
    </row>
    <row r="3080" spans="2:9">
      <c r="B3080">
        <v>220301199</v>
      </c>
      <c r="C3080" t="str">
        <f t="shared" si="115"/>
        <v>NCL - Utang Lain-Lain Pihak Berelasi - PT Makarios Bensu Kopi (MBK)</v>
      </c>
      <c r="E3080" s="744" t="s">
        <v>60</v>
      </c>
      <c r="F3080" t="s">
        <v>462</v>
      </c>
      <c r="G3080" t="s">
        <v>425</v>
      </c>
      <c r="I3080" t="s">
        <v>311</v>
      </c>
    </row>
    <row r="3081" spans="2:9">
      <c r="B3081">
        <v>220301200</v>
      </c>
      <c r="C3081" t="str">
        <f t="shared" ref="C3081:C3086" si="116">CONCATENATE(F3081,E3081,G3081,E3081,I3081)</f>
        <v>NCL - Utang Lain-Lain Pihak Berelasi - PT Mahaka Media Tbk (ABBA)</v>
      </c>
      <c r="E3081" s="744" t="s">
        <v>60</v>
      </c>
      <c r="F3081" t="s">
        <v>462</v>
      </c>
      <c r="G3081" t="s">
        <v>425</v>
      </c>
      <c r="I3081" t="s">
        <v>312</v>
      </c>
    </row>
    <row r="3082" spans="2:9">
      <c r="B3082">
        <v>220301201</v>
      </c>
      <c r="C3082" t="str">
        <f t="shared" si="116"/>
        <v>NCL - Utang Lain-Lain Pihak Berelasi - PT Sinergi Teknologi Mandiri (STM)</v>
      </c>
      <c r="E3082" s="744" t="s">
        <v>60</v>
      </c>
      <c r="F3082" t="s">
        <v>462</v>
      </c>
      <c r="G3082" t="s">
        <v>425</v>
      </c>
      <c r="I3082" t="s">
        <v>313</v>
      </c>
    </row>
    <row r="3083" spans="2:9">
      <c r="B3083">
        <v>220301202</v>
      </c>
      <c r="C3083" t="str">
        <f t="shared" si="116"/>
        <v>NCL - Utang Lain-Lain Pihak Berelasi - PT Jaya Distribusi Ritel (JDR)</v>
      </c>
      <c r="E3083" s="744" t="s">
        <v>60</v>
      </c>
      <c r="F3083" t="s">
        <v>462</v>
      </c>
      <c r="G3083" t="s">
        <v>425</v>
      </c>
      <c r="I3083" t="s">
        <v>314</v>
      </c>
    </row>
    <row r="3084" spans="2:9">
      <c r="B3084">
        <v>220301203</v>
      </c>
      <c r="C3084" t="str">
        <f t="shared" si="116"/>
        <v>NCL - Utang Lain-Lain Pihak Berelasi - Martin Suharlie</v>
      </c>
      <c r="E3084" s="744" t="s">
        <v>60</v>
      </c>
      <c r="F3084" t="s">
        <v>462</v>
      </c>
      <c r="G3084" t="s">
        <v>425</v>
      </c>
      <c r="I3084" t="s">
        <v>315</v>
      </c>
    </row>
    <row r="3085" spans="2:9">
      <c r="B3085">
        <v>220301204</v>
      </c>
      <c r="C3085" t="str">
        <f t="shared" si="116"/>
        <v>NCL - Utang Lain-Lain Pihak Berelasi - Suryandy Jahja</v>
      </c>
      <c r="E3085" s="744" t="s">
        <v>60</v>
      </c>
      <c r="F3085" t="s">
        <v>462</v>
      </c>
      <c r="G3085" t="s">
        <v>425</v>
      </c>
      <c r="I3085" t="s">
        <v>316</v>
      </c>
    </row>
    <row r="3086" spans="2:9">
      <c r="B3086">
        <v>220301205</v>
      </c>
      <c r="C3086" t="str">
        <f t="shared" si="116"/>
        <v>NCL - Utang Lain-Lain Pihak Berelasi - Berelasi lainnya</v>
      </c>
      <c r="E3086" s="744" t="s">
        <v>60</v>
      </c>
      <c r="F3086" t="s">
        <v>462</v>
      </c>
      <c r="G3086" t="s">
        <v>425</v>
      </c>
      <c r="I3086" t="s">
        <v>317</v>
      </c>
    </row>
    <row r="3087" spans="5:5">
      <c r="E3087" s="744" t="s">
        <v>60</v>
      </c>
    </row>
    <row r="3088" spans="2:9">
      <c r="B3088">
        <v>220401001</v>
      </c>
      <c r="C3088" t="str">
        <f>CONCATENATE(F3088,E3088,G3088,E3088,I3088)</f>
        <v>NCL - DTL - Liabilitas Pajak Tangguhan</v>
      </c>
      <c r="E3088" s="744" t="s">
        <v>60</v>
      </c>
      <c r="F3088" t="s">
        <v>462</v>
      </c>
      <c r="G3088" t="s">
        <v>464</v>
      </c>
      <c r="I3088" t="s">
        <v>465</v>
      </c>
    </row>
    <row r="3089" spans="5:5">
      <c r="E3089" s="744" t="s">
        <v>60</v>
      </c>
    </row>
    <row r="3090" spans="2:10">
      <c r="B3090">
        <v>220501001</v>
      </c>
      <c r="C3090" t="str">
        <f t="shared" ref="C3090:C3114" si="117">CONCATENATE(F3090,E3090,G3090,E3090,I3090,E3090,J3090)</f>
        <v>NCL - Utang Jangka Panjang Yang Jatuh Tempo Lebih Dari 1 Tahun - Utang Bank Jangka Panjang - PT BANK CENTRAL ASIA</v>
      </c>
      <c r="E3090" s="744" t="s">
        <v>60</v>
      </c>
      <c r="F3090" t="s">
        <v>462</v>
      </c>
      <c r="G3090" t="s">
        <v>466</v>
      </c>
      <c r="I3090" t="s">
        <v>455</v>
      </c>
      <c r="J3090" t="s">
        <v>70</v>
      </c>
    </row>
    <row r="3091" spans="2:10">
      <c r="B3091">
        <v>220501002</v>
      </c>
      <c r="C3091" t="str">
        <f t="shared" si="117"/>
        <v>NCL - Utang Jangka Panjang Yang Jatuh Tempo Lebih Dari 1 Tahun - Utang Bank Jangka Panjang - PT BANK MANDIRI (PERSERO)</v>
      </c>
      <c r="E3091" s="744" t="s">
        <v>60</v>
      </c>
      <c r="F3091" t="s">
        <v>462</v>
      </c>
      <c r="G3091" t="s">
        <v>466</v>
      </c>
      <c r="I3091" t="s">
        <v>455</v>
      </c>
      <c r="J3091" t="s">
        <v>71</v>
      </c>
    </row>
    <row r="3092" spans="2:10">
      <c r="B3092">
        <v>220501003</v>
      </c>
      <c r="C3092" t="str">
        <f t="shared" si="117"/>
        <v>NCL - Utang Jangka Panjang Yang Jatuh Tempo Lebih Dari 1 Tahun - Utang Bank Jangka Panjang - PT BANK NEGARA INDONESIA (PERSERO)</v>
      </c>
      <c r="E3092" s="744" t="s">
        <v>60</v>
      </c>
      <c r="F3092" t="s">
        <v>462</v>
      </c>
      <c r="G3092" t="s">
        <v>466</v>
      </c>
      <c r="I3092" t="s">
        <v>455</v>
      </c>
      <c r="J3092" t="s">
        <v>72</v>
      </c>
    </row>
    <row r="3093" spans="2:10">
      <c r="B3093">
        <v>220501004</v>
      </c>
      <c r="C3093" t="str">
        <f t="shared" si="117"/>
        <v>NCL - Utang Jangka Panjang Yang Jatuh Tempo Lebih Dari 1 Tahun - Utang Bank Jangka Panjang - PT BANK CIMB NIAGA</v>
      </c>
      <c r="E3093" s="744" t="s">
        <v>60</v>
      </c>
      <c r="F3093" t="s">
        <v>462</v>
      </c>
      <c r="G3093" t="s">
        <v>466</v>
      </c>
      <c r="I3093" t="s">
        <v>455</v>
      </c>
      <c r="J3093" t="s">
        <v>73</v>
      </c>
    </row>
    <row r="3094" spans="2:10">
      <c r="B3094">
        <v>220501005</v>
      </c>
      <c r="C3094" t="str">
        <f t="shared" si="117"/>
        <v>NCL - Utang Jangka Panjang Yang Jatuh Tempo Lebih Dari 1 Tahun - Utang Bank Jangka Panjang - PT BANK QNB INDONESIA</v>
      </c>
      <c r="E3094" s="744" t="s">
        <v>60</v>
      </c>
      <c r="F3094" t="s">
        <v>462</v>
      </c>
      <c r="G3094" t="s">
        <v>466</v>
      </c>
      <c r="I3094" t="s">
        <v>455</v>
      </c>
      <c r="J3094" t="s">
        <v>74</v>
      </c>
    </row>
    <row r="3095" spans="2:10">
      <c r="B3095">
        <v>220501006</v>
      </c>
      <c r="C3095" t="str">
        <f t="shared" si="117"/>
        <v>NCL - Utang Jangka Panjang Yang Jatuh Tempo Lebih Dari 1 Tahun - Utang Bank Jangka Panjang - PT BANK RAKYAT INDONESIA (PERSERO)</v>
      </c>
      <c r="E3095" s="744" t="s">
        <v>60</v>
      </c>
      <c r="F3095" t="s">
        <v>462</v>
      </c>
      <c r="G3095" t="s">
        <v>466</v>
      </c>
      <c r="I3095" t="s">
        <v>455</v>
      </c>
      <c r="J3095" t="s">
        <v>75</v>
      </c>
    </row>
    <row r="3096" spans="2:10">
      <c r="B3096">
        <v>220501007</v>
      </c>
      <c r="C3096" t="str">
        <f t="shared" si="117"/>
        <v>NCL - Utang Jangka Panjang Yang Jatuh Tempo Lebih Dari 1 Tahun - Utang Bank Jangka Panjang - PT BANK PERMATA</v>
      </c>
      <c r="E3096" s="744" t="s">
        <v>60</v>
      </c>
      <c r="F3096" t="s">
        <v>462</v>
      </c>
      <c r="G3096" t="s">
        <v>466</v>
      </c>
      <c r="I3096" t="s">
        <v>455</v>
      </c>
      <c r="J3096" t="s">
        <v>76</v>
      </c>
    </row>
    <row r="3097" spans="2:10">
      <c r="B3097">
        <v>220501008</v>
      </c>
      <c r="C3097" t="str">
        <f t="shared" si="117"/>
        <v>NCL - Utang Jangka Panjang Yang Jatuh Tempo Lebih Dari 1 Tahun - Utang Bank Jangka Panjang - PT BANK UOB INDONESIA</v>
      </c>
      <c r="E3097" s="744" t="s">
        <v>60</v>
      </c>
      <c r="F3097" t="s">
        <v>462</v>
      </c>
      <c r="G3097" t="s">
        <v>466</v>
      </c>
      <c r="I3097" t="s">
        <v>455</v>
      </c>
      <c r="J3097" t="s">
        <v>77</v>
      </c>
    </row>
    <row r="3098" spans="2:10">
      <c r="B3098">
        <v>220501009</v>
      </c>
      <c r="C3098" t="str">
        <f t="shared" si="117"/>
        <v>NCL - Utang Jangka Panjang Yang Jatuh Tempo Lebih Dari 1 Tahun - Utang Bank Jangka Panjang - PT BANK DKI</v>
      </c>
      <c r="E3098" s="744" t="s">
        <v>60</v>
      </c>
      <c r="F3098" t="s">
        <v>462</v>
      </c>
      <c r="G3098" t="s">
        <v>466</v>
      </c>
      <c r="I3098" t="s">
        <v>455</v>
      </c>
      <c r="J3098" t="s">
        <v>78</v>
      </c>
    </row>
    <row r="3099" spans="2:10">
      <c r="B3099">
        <v>220501010</v>
      </c>
      <c r="C3099" t="str">
        <f t="shared" si="117"/>
        <v>NCL - Utang Jangka Panjang Yang Jatuh Tempo Lebih Dari 1 Tahun - Utang Bank Jangka Panjang - PT BANK JTRUST INDONESIA</v>
      </c>
      <c r="E3099" s="744" t="s">
        <v>60</v>
      </c>
      <c r="F3099" t="s">
        <v>462</v>
      </c>
      <c r="G3099" t="s">
        <v>466</v>
      </c>
      <c r="I3099" t="s">
        <v>455</v>
      </c>
      <c r="J3099" t="s">
        <v>79</v>
      </c>
    </row>
    <row r="3100" spans="2:10">
      <c r="B3100">
        <v>220501011</v>
      </c>
      <c r="C3100" t="str">
        <f t="shared" si="117"/>
        <v>NCL - Utang Jangka Panjang Yang Jatuh Tempo Lebih Dari 1 Tahun - Utang Bank Jangka Panjang - PT BANK DANAMON INDONESIA</v>
      </c>
      <c r="E3100" s="744" t="s">
        <v>60</v>
      </c>
      <c r="F3100" t="s">
        <v>462</v>
      </c>
      <c r="G3100" t="s">
        <v>466</v>
      </c>
      <c r="I3100" t="s">
        <v>455</v>
      </c>
      <c r="J3100" t="s">
        <v>80</v>
      </c>
    </row>
    <row r="3101" spans="2:10">
      <c r="B3101">
        <v>220501012</v>
      </c>
      <c r="C3101" t="str">
        <f t="shared" si="117"/>
        <v>NCL - Utang Jangka Panjang Yang Jatuh Tempo Lebih Dari 1 Tahun - Utang Bank Jangka Panjang - PT BANK SYARIAH INDONESIA</v>
      </c>
      <c r="E3101" s="744" t="s">
        <v>60</v>
      </c>
      <c r="F3101" t="s">
        <v>462</v>
      </c>
      <c r="G3101" t="s">
        <v>466</v>
      </c>
      <c r="I3101" t="s">
        <v>455</v>
      </c>
      <c r="J3101" t="s">
        <v>81</v>
      </c>
    </row>
    <row r="3102" spans="2:10">
      <c r="B3102">
        <v>220501013</v>
      </c>
      <c r="C3102" t="str">
        <f t="shared" si="117"/>
        <v>NCL - Utang Jangka Panjang Yang Jatuh Tempo Lebih Dari 1 Tahun - Utang Bank Jangka Panjang - PT BANK CAPITAL INDONESIA </v>
      </c>
      <c r="E3102" s="744" t="s">
        <v>60</v>
      </c>
      <c r="F3102" t="s">
        <v>462</v>
      </c>
      <c r="G3102" t="s">
        <v>466</v>
      </c>
      <c r="I3102" t="s">
        <v>455</v>
      </c>
      <c r="J3102" t="s">
        <v>82</v>
      </c>
    </row>
    <row r="3103" spans="2:10">
      <c r="B3103">
        <v>220501014</v>
      </c>
      <c r="C3103" t="str">
        <f t="shared" si="117"/>
        <v>NCL - Utang Jangka Panjang Yang Jatuh Tempo Lebih Dari 1 Tahun - Utang Bank Jangka Panjang - PT BANK MNC INTERNASIONAL</v>
      </c>
      <c r="E3103" s="744" t="s">
        <v>60</v>
      </c>
      <c r="F3103" t="s">
        <v>462</v>
      </c>
      <c r="G3103" t="s">
        <v>466</v>
      </c>
      <c r="I3103" t="s">
        <v>455</v>
      </c>
      <c r="J3103" t="s">
        <v>83</v>
      </c>
    </row>
    <row r="3104" spans="2:10">
      <c r="B3104">
        <v>220501015</v>
      </c>
      <c r="C3104" t="str">
        <f t="shared" si="117"/>
        <v>NCL - Utang Jangka Panjang Yang Jatuh Tempo Lebih Dari 1 Tahun - Utang Bank Jangka Panjang - PT BANK OCBC NISP</v>
      </c>
      <c r="E3104" s="744" t="s">
        <v>60</v>
      </c>
      <c r="F3104" t="s">
        <v>462</v>
      </c>
      <c r="G3104" t="s">
        <v>466</v>
      </c>
      <c r="I3104" t="s">
        <v>455</v>
      </c>
      <c r="J3104" t="s">
        <v>84</v>
      </c>
    </row>
    <row r="3105" spans="2:10">
      <c r="B3105">
        <v>220501016</v>
      </c>
      <c r="C3105" t="str">
        <f t="shared" si="117"/>
        <v>NCL - Utang Jangka Panjang Yang Jatuh Tempo Lebih Dari 1 Tahun - Utang Bank Jangka Panjang - PT BANK MEGA</v>
      </c>
      <c r="E3105" s="744" t="s">
        <v>60</v>
      </c>
      <c r="F3105" t="s">
        <v>462</v>
      </c>
      <c r="G3105" t="s">
        <v>466</v>
      </c>
      <c r="I3105" t="s">
        <v>455</v>
      </c>
      <c r="J3105" t="s">
        <v>85</v>
      </c>
    </row>
    <row r="3106" spans="2:10">
      <c r="B3106">
        <v>220501017</v>
      </c>
      <c r="C3106" t="str">
        <f t="shared" si="117"/>
        <v>NCL - Utang Jangka Panjang Yang Jatuh Tempo Lebih Dari 1 Tahun - Utang Bank Jangka Panjang - PT BANK PEMBANGUNAN DAERAH JAWA TENGAH</v>
      </c>
      <c r="E3106" s="744" t="s">
        <v>60</v>
      </c>
      <c r="F3106" t="s">
        <v>462</v>
      </c>
      <c r="G3106" t="s">
        <v>466</v>
      </c>
      <c r="I3106" t="s">
        <v>455</v>
      </c>
      <c r="J3106" t="s">
        <v>86</v>
      </c>
    </row>
    <row r="3107" spans="2:10">
      <c r="B3107">
        <v>220501018</v>
      </c>
      <c r="C3107" t="str">
        <f t="shared" si="117"/>
        <v>NCL - Utang Jangka Panjang Yang Jatuh Tempo Lebih Dari 1 Tahun - Utang Bank Jangka Panjang - PT BANK PEMBANGUNAN DAERAH JAWA TIMUR</v>
      </c>
      <c r="E3107" s="744" t="s">
        <v>60</v>
      </c>
      <c r="F3107" t="s">
        <v>462</v>
      </c>
      <c r="G3107" t="s">
        <v>466</v>
      </c>
      <c r="I3107" t="s">
        <v>455</v>
      </c>
      <c r="J3107" t="s">
        <v>87</v>
      </c>
    </row>
    <row r="3108" spans="2:10">
      <c r="B3108">
        <v>220501019</v>
      </c>
      <c r="C3108" t="str">
        <f t="shared" si="117"/>
        <v>NCL - Utang Jangka Panjang Yang Jatuh Tempo Lebih Dari 1 Tahun - Utang Bank Jangka Panjang - PT BANK MAYBANK INDONESIA</v>
      </c>
      <c r="E3108" s="744" t="s">
        <v>60</v>
      </c>
      <c r="F3108" t="s">
        <v>462</v>
      </c>
      <c r="G3108" t="s">
        <v>466</v>
      </c>
      <c r="I3108" t="s">
        <v>455</v>
      </c>
      <c r="J3108" t="s">
        <v>88</v>
      </c>
    </row>
    <row r="3109" spans="2:10">
      <c r="B3109">
        <v>220501020</v>
      </c>
      <c r="C3109" t="str">
        <f t="shared" si="117"/>
        <v>NCL - Utang Jangka Panjang Yang Jatuh Tempo Lebih Dari 1 Tahun - Utang Bank Jangka Panjang - PT BANK MUAMALAT INDONESIA</v>
      </c>
      <c r="E3109" s="744" t="s">
        <v>60</v>
      </c>
      <c r="F3109" t="s">
        <v>462</v>
      </c>
      <c r="G3109" t="s">
        <v>466</v>
      </c>
      <c r="I3109" t="s">
        <v>455</v>
      </c>
      <c r="J3109" t="s">
        <v>89</v>
      </c>
    </row>
    <row r="3110" spans="2:10">
      <c r="B3110">
        <v>220501021</v>
      </c>
      <c r="C3110" t="str">
        <f t="shared" si="117"/>
        <v>NCL - Utang Jangka Panjang Yang Jatuh Tempo Lebih Dari 1 Tahun - Utang Bank Jangka Panjang - PT BANK DBS INDONESIA</v>
      </c>
      <c r="E3110" s="744" t="s">
        <v>60</v>
      </c>
      <c r="F3110" t="s">
        <v>462</v>
      </c>
      <c r="G3110" t="s">
        <v>466</v>
      </c>
      <c r="I3110" t="s">
        <v>455</v>
      </c>
      <c r="J3110" t="s">
        <v>90</v>
      </c>
    </row>
    <row r="3111" spans="2:10">
      <c r="B3111">
        <v>220501022</v>
      </c>
      <c r="C3111" t="str">
        <f t="shared" si="117"/>
        <v>NCL - Utang Jangka Panjang Yang Jatuh Tempo Lebih Dari 1 Tahun - Utang Bank Jangka Panjang - PT BANK MASPION INDONESIA</v>
      </c>
      <c r="E3111" s="744" t="s">
        <v>60</v>
      </c>
      <c r="F3111" t="s">
        <v>462</v>
      </c>
      <c r="G3111" t="s">
        <v>466</v>
      </c>
      <c r="I3111" t="s">
        <v>455</v>
      </c>
      <c r="J3111" t="s">
        <v>91</v>
      </c>
    </row>
    <row r="3112" spans="2:10">
      <c r="B3112">
        <v>220501023</v>
      </c>
      <c r="C3112" t="str">
        <f t="shared" si="117"/>
        <v>NCL - Utang Jangka Panjang Yang Jatuh Tempo Lebih Dari 1 Tahun - Utang Bank Jangka Panjang - PT BANK PAN INDONESIA</v>
      </c>
      <c r="E3112" s="744" t="s">
        <v>60</v>
      </c>
      <c r="F3112" t="s">
        <v>462</v>
      </c>
      <c r="G3112" t="s">
        <v>466</v>
      </c>
      <c r="I3112" t="s">
        <v>455</v>
      </c>
      <c r="J3112" t="s">
        <v>92</v>
      </c>
    </row>
    <row r="3113" spans="2:10">
      <c r="B3113">
        <v>220501024</v>
      </c>
      <c r="C3113" t="str">
        <f t="shared" si="117"/>
        <v>NCL - Utang Jangka Panjang Yang Jatuh Tempo Lebih Dari 1 Tahun - Utang Bank Jangka Panjang - PT BANK TABUNGAN PENSIUNAN NASIONAL</v>
      </c>
      <c r="E3113" s="744" t="s">
        <v>60</v>
      </c>
      <c r="F3113" t="s">
        <v>462</v>
      </c>
      <c r="G3113" t="s">
        <v>466</v>
      </c>
      <c r="I3113" t="s">
        <v>455</v>
      </c>
      <c r="J3113" t="s">
        <v>93</v>
      </c>
    </row>
    <row r="3114" spans="2:10">
      <c r="B3114">
        <v>220501025</v>
      </c>
      <c r="C3114" t="str">
        <f t="shared" si="117"/>
        <v>NCL - Utang Jangka Panjang Yang Jatuh Tempo Lebih Dari 1 Tahun - Utang Bank Jangka Panjang - PT BANK TABUNGAN NEGARA</v>
      </c>
      <c r="E3114" s="744" t="s">
        <v>60</v>
      </c>
      <c r="F3114" t="s">
        <v>462</v>
      </c>
      <c r="G3114" t="s">
        <v>466</v>
      </c>
      <c r="I3114" t="s">
        <v>455</v>
      </c>
      <c r="J3114" t="s">
        <v>94</v>
      </c>
    </row>
    <row r="3115" spans="5:5">
      <c r="E3115" s="744" t="s">
        <v>60</v>
      </c>
    </row>
    <row r="3116" spans="2:10">
      <c r="B3116">
        <v>220502001</v>
      </c>
      <c r="C3116" t="str">
        <f t="shared" ref="C3116:C3117" si="118">CONCATENATE(F3116,E3116,G3116,E3116,I3116,E3116,J3116)</f>
        <v>NCL - Utang Jangka Panjang Yang Jatuh Tempo Lebih Dari 1 Tahun - Utang Pembiayaan Konsumen  - Pt 1</v>
      </c>
      <c r="E3116" s="744" t="s">
        <v>60</v>
      </c>
      <c r="F3116" t="s">
        <v>462</v>
      </c>
      <c r="G3116" t="s">
        <v>466</v>
      </c>
      <c r="I3116" t="s">
        <v>456</v>
      </c>
      <c r="J3116" t="s">
        <v>457</v>
      </c>
    </row>
    <row r="3117" spans="2:10">
      <c r="B3117">
        <v>220502002</v>
      </c>
      <c r="C3117" t="str">
        <f t="shared" si="118"/>
        <v>NCL - Utang Jangka Panjang Yang Jatuh Tempo Lebih Dari 1 Tahun - Utang Pembiayaan Konsumen  - Pt 2</v>
      </c>
      <c r="E3117" s="744" t="s">
        <v>60</v>
      </c>
      <c r="F3117" t="s">
        <v>462</v>
      </c>
      <c r="G3117" t="s">
        <v>466</v>
      </c>
      <c r="I3117" t="s">
        <v>456</v>
      </c>
      <c r="J3117" t="s">
        <v>458</v>
      </c>
    </row>
    <row r="3118" spans="5:5">
      <c r="E3118" s="744" t="s">
        <v>60</v>
      </c>
    </row>
    <row r="3119" spans="2:10">
      <c r="B3119">
        <v>220503001</v>
      </c>
      <c r="C3119" t="str">
        <f t="shared" ref="C3119:C3121" si="119">CONCATENATE(F3119,E3119,G3119,E3119,I3119,E3119,J3119)</f>
        <v>NCL - Utang Jangka Panjang Yang Jatuh Tempo Lebih Dari 1 Tahun - Lease Liabilities - Bangunan</v>
      </c>
      <c r="E3119" s="744" t="s">
        <v>60</v>
      </c>
      <c r="F3119" t="s">
        <v>462</v>
      </c>
      <c r="G3119" t="s">
        <v>466</v>
      </c>
      <c r="I3119" t="s">
        <v>459</v>
      </c>
      <c r="J3119" t="s">
        <v>380</v>
      </c>
    </row>
    <row r="3120" spans="2:10">
      <c r="B3120">
        <v>220503002</v>
      </c>
      <c r="C3120" t="str">
        <f t="shared" si="119"/>
        <v>NCL - Utang Jangka Panjang Yang Jatuh Tempo Lebih Dari 1 Tahun - Lease Liabilities - Kendaraan</v>
      </c>
      <c r="E3120" s="744" t="s">
        <v>60</v>
      </c>
      <c r="F3120" t="s">
        <v>462</v>
      </c>
      <c r="G3120" t="s">
        <v>466</v>
      </c>
      <c r="I3120" t="s">
        <v>459</v>
      </c>
      <c r="J3120" t="s">
        <v>345</v>
      </c>
    </row>
    <row r="3121" spans="2:10">
      <c r="B3121">
        <v>220503003</v>
      </c>
      <c r="C3121" t="str">
        <f t="shared" si="119"/>
        <v>NCL - Utang Jangka Panjang Yang Jatuh Tempo Lebih Dari 1 Tahun - Lease Liabilities - Lain-Lain</v>
      </c>
      <c r="E3121" s="744" t="s">
        <v>60</v>
      </c>
      <c r="F3121" t="s">
        <v>462</v>
      </c>
      <c r="G3121" t="s">
        <v>466</v>
      </c>
      <c r="I3121" t="s">
        <v>459</v>
      </c>
      <c r="J3121" t="s">
        <v>351</v>
      </c>
    </row>
    <row r="3122" spans="5:5">
      <c r="E3122" s="744" t="s">
        <v>60</v>
      </c>
    </row>
    <row r="3123" spans="2:7">
      <c r="B3123">
        <v>220601001</v>
      </c>
      <c r="C3123" t="str">
        <f>CONCATENATE(F3123,E3123,G3123)</f>
        <v>NCL - Liabilitas Imbalan Kerja</v>
      </c>
      <c r="E3123" s="744" t="s">
        <v>60</v>
      </c>
      <c r="F3123" t="s">
        <v>462</v>
      </c>
      <c r="G3123" t="s">
        <v>460</v>
      </c>
    </row>
    <row r="3124" spans="5:5">
      <c r="E3124" s="744" t="s">
        <v>60</v>
      </c>
    </row>
    <row r="3125" spans="2:9">
      <c r="B3125">
        <v>220701001</v>
      </c>
      <c r="C3125" t="str">
        <f>CONCATENATE(F3125,E3125,G3125,E3125,I3125)</f>
        <v>NCL - Liabilitas Tidak Lancar Lainnya - Lain-Lain</v>
      </c>
      <c r="E3125" s="744" t="s">
        <v>60</v>
      </c>
      <c r="F3125" t="s">
        <v>462</v>
      </c>
      <c r="G3125" t="s">
        <v>467</v>
      </c>
      <c r="I3125" t="s">
        <v>351</v>
      </c>
    </row>
    <row r="3126" spans="5:5">
      <c r="E3126" s="744" t="s">
        <v>60</v>
      </c>
    </row>
    <row r="3127" spans="2:10">
      <c r="B3127">
        <v>310101001</v>
      </c>
      <c r="C3127" t="str">
        <f t="shared" ref="C3127:C3133" si="120">CONCATENATE(F3127,E3127,G3127,E3127,I3127,E3127,J3127)</f>
        <v>E - Minority Interest In Net Asset (Nci - Mina) - Nci - Laba - Anak Usaha 1</v>
      </c>
      <c r="E3127" s="744" t="s">
        <v>60</v>
      </c>
      <c r="F3127" t="s">
        <v>468</v>
      </c>
      <c r="G3127" t="s">
        <v>469</v>
      </c>
      <c r="I3127" t="s">
        <v>470</v>
      </c>
      <c r="J3127" t="s">
        <v>471</v>
      </c>
    </row>
    <row r="3128" spans="2:10">
      <c r="B3128">
        <v>310101002</v>
      </c>
      <c r="C3128" t="str">
        <f t="shared" si="120"/>
        <v>E - Minority Interest In Net Asset (Nci - Mina) - Nci - Laba - Anak Usaha 2</v>
      </c>
      <c r="E3128" s="744" t="s">
        <v>60</v>
      </c>
      <c r="F3128" t="s">
        <v>468</v>
      </c>
      <c r="G3128" t="s">
        <v>469</v>
      </c>
      <c r="I3128" t="s">
        <v>470</v>
      </c>
      <c r="J3128" t="s">
        <v>472</v>
      </c>
    </row>
    <row r="3129" spans="2:10">
      <c r="B3129">
        <v>310101003</v>
      </c>
      <c r="C3129" t="str">
        <f t="shared" si="120"/>
        <v>E - Minority Interest In Net Asset (Nci - Mina) - Nci - Laba - Anak Usaha 3</v>
      </c>
      <c r="E3129" s="744" t="s">
        <v>60</v>
      </c>
      <c r="F3129" t="s">
        <v>468</v>
      </c>
      <c r="G3129" t="s">
        <v>469</v>
      </c>
      <c r="I3129" t="s">
        <v>470</v>
      </c>
      <c r="J3129" t="s">
        <v>473</v>
      </c>
    </row>
    <row r="3130" spans="2:10">
      <c r="B3130">
        <v>310101004</v>
      </c>
      <c r="C3130" t="str">
        <f t="shared" si="120"/>
        <v>E - Minority Interest In Net Asset (Nci - Mina) - Nci - Laba - Anak Usaha 4</v>
      </c>
      <c r="E3130" s="744" t="s">
        <v>60</v>
      </c>
      <c r="F3130" t="s">
        <v>468</v>
      </c>
      <c r="G3130" t="s">
        <v>469</v>
      </c>
      <c r="I3130" t="s">
        <v>470</v>
      </c>
      <c r="J3130" t="s">
        <v>474</v>
      </c>
    </row>
    <row r="3131" spans="2:10">
      <c r="B3131">
        <v>310101005</v>
      </c>
      <c r="C3131" t="str">
        <f t="shared" si="120"/>
        <v>E - Minority Interest In Net Asset (Nci - Mina) - Nci - Laba - Anak Usaha 5</v>
      </c>
      <c r="E3131" s="744" t="s">
        <v>60</v>
      </c>
      <c r="F3131" t="s">
        <v>468</v>
      </c>
      <c r="G3131" t="s">
        <v>469</v>
      </c>
      <c r="I3131" t="s">
        <v>470</v>
      </c>
      <c r="J3131" t="s">
        <v>475</v>
      </c>
    </row>
    <row r="3132" spans="2:10">
      <c r="B3132">
        <v>310101006</v>
      </c>
      <c r="C3132" t="str">
        <f t="shared" si="120"/>
        <v>E - Minority Interest In Net Asset (Nci - Mina) - Nci - Laba - Anak Usaha 6</v>
      </c>
      <c r="E3132" s="744" t="s">
        <v>60</v>
      </c>
      <c r="F3132" t="s">
        <v>468</v>
      </c>
      <c r="G3132" t="s">
        <v>469</v>
      </c>
      <c r="I3132" t="s">
        <v>470</v>
      </c>
      <c r="J3132" t="s">
        <v>476</v>
      </c>
    </row>
    <row r="3133" spans="2:10">
      <c r="B3133">
        <v>310101007</v>
      </c>
      <c r="C3133" t="str">
        <f t="shared" si="120"/>
        <v>E - Minority Interest In Net Asset (Nci - Mina) - Nci - Laba - Anak Usaha 7</v>
      </c>
      <c r="E3133" s="744" t="s">
        <v>60</v>
      </c>
      <c r="F3133" t="s">
        <v>468</v>
      </c>
      <c r="G3133" t="s">
        <v>469</v>
      </c>
      <c r="I3133" t="s">
        <v>470</v>
      </c>
      <c r="J3133" t="s">
        <v>477</v>
      </c>
    </row>
    <row r="3134" spans="5:5">
      <c r="E3134" s="744" t="s">
        <v>60</v>
      </c>
    </row>
    <row r="3135" spans="2:10">
      <c r="B3135">
        <v>310102001</v>
      </c>
      <c r="C3135" t="str">
        <f t="shared" ref="C3135:C3141" si="121">CONCATENATE(F3135,E3135,G3135,E3135,I3135,E3135,J3135)</f>
        <v>E - Minority Interest In Net Asset (Nci - Mina) - Nci - Oci - Anak Usaha 1</v>
      </c>
      <c r="E3135" s="744" t="s">
        <v>60</v>
      </c>
      <c r="F3135" t="s">
        <v>468</v>
      </c>
      <c r="G3135" t="s">
        <v>469</v>
      </c>
      <c r="I3135" t="s">
        <v>478</v>
      </c>
      <c r="J3135" t="s">
        <v>471</v>
      </c>
    </row>
    <row r="3136" spans="2:10">
      <c r="B3136">
        <v>310102002</v>
      </c>
      <c r="C3136" t="str">
        <f t="shared" si="121"/>
        <v>E - Minority Interest In Net Asset (Nci - Mina) - Nci - Oci - Anak Usaha 2</v>
      </c>
      <c r="E3136" s="744" t="s">
        <v>60</v>
      </c>
      <c r="F3136" t="s">
        <v>468</v>
      </c>
      <c r="G3136" t="s">
        <v>469</v>
      </c>
      <c r="I3136" t="s">
        <v>478</v>
      </c>
      <c r="J3136" t="s">
        <v>472</v>
      </c>
    </row>
    <row r="3137" spans="2:10">
      <c r="B3137">
        <v>310102003</v>
      </c>
      <c r="C3137" t="str">
        <f t="shared" si="121"/>
        <v>E - Minority Interest In Net Asset (Nci - Mina) - Nci - Oci - Anak Usaha 3</v>
      </c>
      <c r="E3137" s="744" t="s">
        <v>60</v>
      </c>
      <c r="F3137" t="s">
        <v>468</v>
      </c>
      <c r="G3137" t="s">
        <v>469</v>
      </c>
      <c r="I3137" t="s">
        <v>478</v>
      </c>
      <c r="J3137" t="s">
        <v>473</v>
      </c>
    </row>
    <row r="3138" spans="2:10">
      <c r="B3138">
        <v>310102004</v>
      </c>
      <c r="C3138" t="str">
        <f t="shared" si="121"/>
        <v>E - Minority Interest In Net Asset (Nci - Mina) - Nci - Oci - Anak Usaha 4</v>
      </c>
      <c r="E3138" s="744" t="s">
        <v>60</v>
      </c>
      <c r="F3138" t="s">
        <v>468</v>
      </c>
      <c r="G3138" t="s">
        <v>469</v>
      </c>
      <c r="I3138" t="s">
        <v>478</v>
      </c>
      <c r="J3138" t="s">
        <v>474</v>
      </c>
    </row>
    <row r="3139" spans="2:10">
      <c r="B3139">
        <v>310102005</v>
      </c>
      <c r="C3139" t="str">
        <f t="shared" si="121"/>
        <v>E - Minority Interest In Net Asset (Nci - Mina) - Nci - Oci - Anak Usaha 5</v>
      </c>
      <c r="E3139" s="744" t="s">
        <v>60</v>
      </c>
      <c r="F3139" t="s">
        <v>468</v>
      </c>
      <c r="G3139" t="s">
        <v>469</v>
      </c>
      <c r="I3139" t="s">
        <v>478</v>
      </c>
      <c r="J3139" t="s">
        <v>475</v>
      </c>
    </row>
    <row r="3140" spans="2:10">
      <c r="B3140">
        <v>310102006</v>
      </c>
      <c r="C3140" t="str">
        <f t="shared" si="121"/>
        <v>E - Minority Interest In Net Asset (Nci - Mina) - Nci - Oci - Anak Usaha 6</v>
      </c>
      <c r="E3140" s="744" t="s">
        <v>60</v>
      </c>
      <c r="F3140" t="s">
        <v>468</v>
      </c>
      <c r="G3140" t="s">
        <v>469</v>
      </c>
      <c r="I3140" t="s">
        <v>478</v>
      </c>
      <c r="J3140" t="s">
        <v>476</v>
      </c>
    </row>
    <row r="3141" spans="2:10">
      <c r="B3141">
        <v>310102007</v>
      </c>
      <c r="C3141" t="str">
        <f t="shared" si="121"/>
        <v>E - Minority Interest In Net Asset (Nci - Mina) - Nci - Oci - Anak Usaha 7</v>
      </c>
      <c r="E3141" s="744" t="s">
        <v>60</v>
      </c>
      <c r="F3141" t="s">
        <v>468</v>
      </c>
      <c r="G3141" t="s">
        <v>469</v>
      </c>
      <c r="I3141" t="s">
        <v>478</v>
      </c>
      <c r="J3141" t="s">
        <v>477</v>
      </c>
    </row>
    <row r="3142" spans="5:5">
      <c r="E3142" s="744" t="s">
        <v>60</v>
      </c>
    </row>
    <row r="3143" spans="2:10">
      <c r="B3143">
        <v>310201001</v>
      </c>
      <c r="C3143" t="str">
        <f t="shared" ref="C3143:C3151" si="122">CONCATENATE(F3143,E3143,G3143,E3143,I3143,E3143,J3143)</f>
        <v>E - Modal Saham - Modal Ditempatkan Dan Disetor Penuh - Shareholder Parent</v>
      </c>
      <c r="E3143" s="744" t="s">
        <v>60</v>
      </c>
      <c r="F3143" t="s">
        <v>468</v>
      </c>
      <c r="G3143" t="s">
        <v>479</v>
      </c>
      <c r="I3143" t="s">
        <v>480</v>
      </c>
      <c r="J3143" t="s">
        <v>481</v>
      </c>
    </row>
    <row r="3144" spans="2:10">
      <c r="B3144">
        <v>310201002</v>
      </c>
      <c r="C3144" t="str">
        <f t="shared" si="122"/>
        <v>E - Modal Saham - Modal Ditempatkan Dan Disetor Penuh - Shareholder Porsi Parent (Konsol)</v>
      </c>
      <c r="E3144" s="744" t="s">
        <v>60</v>
      </c>
      <c r="F3144" t="s">
        <v>468</v>
      </c>
      <c r="G3144" t="s">
        <v>479</v>
      </c>
      <c r="I3144" t="s">
        <v>480</v>
      </c>
      <c r="J3144" t="s">
        <v>482</v>
      </c>
    </row>
    <row r="3145" spans="2:10">
      <c r="B3145">
        <v>310201003</v>
      </c>
      <c r="C3145" t="str">
        <f t="shared" si="122"/>
        <v>E - Modal Saham - Modal Ditempatkan Dan Disetor Penuh - Shareholder Lainnya (Non Konsol)</v>
      </c>
      <c r="E3145" s="744" t="s">
        <v>60</v>
      </c>
      <c r="F3145" t="s">
        <v>468</v>
      </c>
      <c r="G3145" t="s">
        <v>479</v>
      </c>
      <c r="I3145" t="s">
        <v>480</v>
      </c>
      <c r="J3145" t="s">
        <v>483</v>
      </c>
    </row>
    <row r="3146" spans="2:10">
      <c r="B3146">
        <v>310201004</v>
      </c>
      <c r="C3146" t="str">
        <f t="shared" si="122"/>
        <v>E - Modal Saham - Modal Ditempatkan Dan Disetor Penuh - Shareholder 1</v>
      </c>
      <c r="E3146" s="744" t="s">
        <v>60</v>
      </c>
      <c r="F3146" t="s">
        <v>468</v>
      </c>
      <c r="G3146" t="s">
        <v>479</v>
      </c>
      <c r="I3146" t="s">
        <v>480</v>
      </c>
      <c r="J3146" t="s">
        <v>484</v>
      </c>
    </row>
    <row r="3147" spans="2:10">
      <c r="B3147">
        <v>310201005</v>
      </c>
      <c r="C3147" t="str">
        <f t="shared" si="122"/>
        <v>E - Modal Saham - Modal Ditempatkan Dan Disetor Penuh - Shareholder 2</v>
      </c>
      <c r="E3147" s="744" t="s">
        <v>60</v>
      </c>
      <c r="F3147" t="s">
        <v>468</v>
      </c>
      <c r="G3147" t="s">
        <v>479</v>
      </c>
      <c r="I3147" t="s">
        <v>480</v>
      </c>
      <c r="J3147" t="s">
        <v>485</v>
      </c>
    </row>
    <row r="3148" spans="2:10">
      <c r="B3148">
        <v>310201006</v>
      </c>
      <c r="C3148" t="str">
        <f t="shared" si="122"/>
        <v>E - Modal Saham - Modal Ditempatkan Dan Disetor Penuh - Masyarakat</v>
      </c>
      <c r="E3148" s="744" t="s">
        <v>60</v>
      </c>
      <c r="F3148" t="s">
        <v>468</v>
      </c>
      <c r="G3148" t="s">
        <v>479</v>
      </c>
      <c r="I3148" t="s">
        <v>480</v>
      </c>
      <c r="J3148" t="s">
        <v>486</v>
      </c>
    </row>
    <row r="3149" spans="2:10">
      <c r="B3149">
        <v>310201007</v>
      </c>
      <c r="C3149" t="str">
        <f t="shared" si="122"/>
        <v>E - Modal Saham - Modal Ditempatkan Dan Disetor Penuh - Saham Treasury</v>
      </c>
      <c r="E3149" s="744" t="s">
        <v>60</v>
      </c>
      <c r="F3149" t="s">
        <v>468</v>
      </c>
      <c r="G3149" t="s">
        <v>479</v>
      </c>
      <c r="I3149" t="s">
        <v>480</v>
      </c>
      <c r="J3149" t="s">
        <v>487</v>
      </c>
    </row>
    <row r="3150" spans="2:10">
      <c r="B3150">
        <v>310201008</v>
      </c>
      <c r="C3150" t="str">
        <f t="shared" si="122"/>
        <v>E - Modal Saham - Modal Ditempatkan Dan Disetor Penuh - Shareholder Anak Usaha</v>
      </c>
      <c r="E3150" s="744" t="s">
        <v>60</v>
      </c>
      <c r="F3150" t="s">
        <v>468</v>
      </c>
      <c r="G3150" t="s">
        <v>479</v>
      </c>
      <c r="I3150" t="s">
        <v>480</v>
      </c>
      <c r="J3150" t="s">
        <v>488</v>
      </c>
    </row>
    <row r="3151" spans="2:10">
      <c r="B3151">
        <v>310201009</v>
      </c>
      <c r="C3151" t="str">
        <f t="shared" si="122"/>
        <v>E - Modal Saham - Modal Ditempatkan Dan Disetor Penuh - Lain-Lain</v>
      </c>
      <c r="E3151" s="744" t="s">
        <v>60</v>
      </c>
      <c r="F3151" t="s">
        <v>468</v>
      </c>
      <c r="G3151" t="s">
        <v>479</v>
      </c>
      <c r="I3151" t="s">
        <v>480</v>
      </c>
      <c r="J3151" t="s">
        <v>351</v>
      </c>
    </row>
    <row r="3152" spans="5:5">
      <c r="E3152" s="744" t="s">
        <v>60</v>
      </c>
    </row>
    <row r="3153" spans="2:10">
      <c r="B3153">
        <v>310202001</v>
      </c>
      <c r="C3153" t="str">
        <f t="shared" ref="C3153:C3157" si="123">CONCATENATE(F3153,E3153,G3153,E3153,I3153,E3153,J3153)</f>
        <v>E - Modal Saham - Tambahan Modal Disetor - Tax Amnesty</v>
      </c>
      <c r="E3153" s="744" t="s">
        <v>60</v>
      </c>
      <c r="F3153" t="s">
        <v>468</v>
      </c>
      <c r="G3153" t="s">
        <v>479</v>
      </c>
      <c r="I3153" t="s">
        <v>489</v>
      </c>
      <c r="J3153" t="s">
        <v>490</v>
      </c>
    </row>
    <row r="3154" spans="2:10">
      <c r="B3154">
        <v>310202002</v>
      </c>
      <c r="C3154" t="str">
        <f t="shared" si="123"/>
        <v>E - Modal Saham - Tambahan Modal Disetor - Stress</v>
      </c>
      <c r="E3154" s="744" t="s">
        <v>60</v>
      </c>
      <c r="F3154" t="s">
        <v>468</v>
      </c>
      <c r="G3154" t="s">
        <v>479</v>
      </c>
      <c r="I3154" t="s">
        <v>489</v>
      </c>
      <c r="J3154" t="s">
        <v>491</v>
      </c>
    </row>
    <row r="3155" spans="2:10">
      <c r="B3155">
        <v>310202003</v>
      </c>
      <c r="C3155" t="str">
        <f t="shared" si="123"/>
        <v>E - Modal Saham - Tambahan Modal Disetor - Tambahan Modal Disetor</v>
      </c>
      <c r="E3155" s="744" t="s">
        <v>60</v>
      </c>
      <c r="F3155" t="s">
        <v>468</v>
      </c>
      <c r="G3155" t="s">
        <v>479</v>
      </c>
      <c r="I3155" t="s">
        <v>489</v>
      </c>
      <c r="J3155" t="s">
        <v>489</v>
      </c>
    </row>
    <row r="3156" spans="2:10">
      <c r="B3156">
        <v>310202004</v>
      </c>
      <c r="C3156" t="str">
        <f t="shared" si="123"/>
        <v>E - Modal Saham - Tambahan Modal Disetor - Agio Saham</v>
      </c>
      <c r="E3156" s="744" t="s">
        <v>60</v>
      </c>
      <c r="F3156" t="s">
        <v>468</v>
      </c>
      <c r="G3156" t="s">
        <v>479</v>
      </c>
      <c r="I3156" t="s">
        <v>489</v>
      </c>
      <c r="J3156" t="s">
        <v>492</v>
      </c>
    </row>
    <row r="3157" spans="2:10">
      <c r="B3157">
        <v>310202005</v>
      </c>
      <c r="C3157" t="str">
        <f t="shared" si="123"/>
        <v>E - Modal Saham - Tambahan Modal Disetor - Biaya Emisi</v>
      </c>
      <c r="E3157" s="744" t="s">
        <v>60</v>
      </c>
      <c r="F3157" t="s">
        <v>468</v>
      </c>
      <c r="G3157" t="s">
        <v>479</v>
      </c>
      <c r="I3157" t="s">
        <v>489</v>
      </c>
      <c r="J3157" t="s">
        <v>493</v>
      </c>
    </row>
    <row r="3158" spans="5:5">
      <c r="E3158" s="744" t="s">
        <v>60</v>
      </c>
    </row>
    <row r="3159" spans="2:10">
      <c r="B3159">
        <v>310203001</v>
      </c>
      <c r="C3159" t="str">
        <f>CONCATENATE(F3159,E3159,G3159,E3159,I3159,E3159,J3159)</f>
        <v>E - Modal Saham - Lain-Lain - Deposit For Future Stock Subscription</v>
      </c>
      <c r="E3159" s="744" t="s">
        <v>60</v>
      </c>
      <c r="F3159" t="s">
        <v>468</v>
      </c>
      <c r="G3159" t="s">
        <v>479</v>
      </c>
      <c r="I3159" t="s">
        <v>351</v>
      </c>
      <c r="J3159" t="s">
        <v>494</v>
      </c>
    </row>
    <row r="3160" spans="2:10">
      <c r="B3160">
        <v>310203002</v>
      </c>
      <c r="C3160" t="str">
        <f>CONCATENATE(F3160,E3160,G3160,E3160,I3160,E3160,J3160)</f>
        <v>E - Modal Saham - Lain-Lain - Transaksi Ekuitas lainnya 1</v>
      </c>
      <c r="E3160" s="744" t="s">
        <v>60</v>
      </c>
      <c r="F3160" t="s">
        <v>468</v>
      </c>
      <c r="G3160" t="s">
        <v>479</v>
      </c>
      <c r="I3160" t="s">
        <v>351</v>
      </c>
      <c r="J3160" t="s">
        <v>495</v>
      </c>
    </row>
    <row r="3161" spans="2:10">
      <c r="B3161">
        <v>310203003</v>
      </c>
      <c r="C3161" t="str">
        <f t="shared" ref="C3161:C3162" si="124">CONCATENATE(F3161,E3161,G3161,E3161,I3161,E3161,J3161)</f>
        <v>E - Modal Saham - Lain-Lain - Transaksi Ekuitas lainnya 2</v>
      </c>
      <c r="E3161" s="744" t="s">
        <v>60</v>
      </c>
      <c r="F3161" t="s">
        <v>468</v>
      </c>
      <c r="G3161" t="s">
        <v>479</v>
      </c>
      <c r="I3161" t="s">
        <v>351</v>
      </c>
      <c r="J3161" t="s">
        <v>496</v>
      </c>
    </row>
    <row r="3162" spans="2:10">
      <c r="B3162">
        <v>310203004</v>
      </c>
      <c r="C3162" t="str">
        <f t="shared" si="124"/>
        <v>E - Modal Saham - Lain-Lain - Transaksi Ekuitas lainnya 3</v>
      </c>
      <c r="E3162" s="744" t="s">
        <v>60</v>
      </c>
      <c r="F3162" t="s">
        <v>468</v>
      </c>
      <c r="G3162" t="s">
        <v>479</v>
      </c>
      <c r="I3162" t="s">
        <v>351</v>
      </c>
      <c r="J3162" t="s">
        <v>497</v>
      </c>
    </row>
    <row r="3163" spans="5:5">
      <c r="E3163" s="744" t="s">
        <v>60</v>
      </c>
    </row>
    <row r="3164" spans="2:9">
      <c r="B3164">
        <v>310301001</v>
      </c>
      <c r="C3164" t="str">
        <f>CONCATENATE(F3164,E3164,G3164,E3164,I3164)</f>
        <v>E - Proforma Modal Dan Selisih Transaksi - Selisih atas transaksi dengan pihak non pengendali 1</v>
      </c>
      <c r="E3164" s="744" t="s">
        <v>60</v>
      </c>
      <c r="F3164" t="s">
        <v>468</v>
      </c>
      <c r="G3164" t="s">
        <v>498</v>
      </c>
      <c r="I3164" t="s">
        <v>499</v>
      </c>
    </row>
    <row r="3165" spans="2:9">
      <c r="B3165">
        <v>310301002</v>
      </c>
      <c r="C3165" t="str">
        <f t="shared" ref="C3165:C3171" si="125">CONCATENATE(F3165,E3165,G3165,E3165,I3165)</f>
        <v>E - Proforma Modal Dan Selisih Transaksi - Selisih atas transaksi dengan pihak non pengendali 2</v>
      </c>
      <c r="E3165" s="744" t="s">
        <v>60</v>
      </c>
      <c r="F3165" t="s">
        <v>468</v>
      </c>
      <c r="G3165" t="s">
        <v>498</v>
      </c>
      <c r="I3165" t="s">
        <v>500</v>
      </c>
    </row>
    <row r="3166" spans="2:9">
      <c r="B3166">
        <v>310301003</v>
      </c>
      <c r="C3166" t="str">
        <f t="shared" si="125"/>
        <v>E - Proforma Modal Dan Selisih Transaksi - Selisih atas transaksi dengan pihak non pengendali 3</v>
      </c>
      <c r="E3166" s="744" t="s">
        <v>60</v>
      </c>
      <c r="F3166" t="s">
        <v>468</v>
      </c>
      <c r="G3166" t="s">
        <v>498</v>
      </c>
      <c r="I3166" t="s">
        <v>501</v>
      </c>
    </row>
    <row r="3167" spans="2:9">
      <c r="B3167">
        <v>310301004</v>
      </c>
      <c r="C3167" t="str">
        <f t="shared" si="125"/>
        <v>E - Proforma Modal Dan Selisih Transaksi - Selisih atas transaksi dengan pihak non pengendali 4</v>
      </c>
      <c r="E3167" s="744" t="s">
        <v>60</v>
      </c>
      <c r="F3167" t="s">
        <v>468</v>
      </c>
      <c r="G3167" t="s">
        <v>498</v>
      </c>
      <c r="I3167" t="s">
        <v>502</v>
      </c>
    </row>
    <row r="3168" spans="2:9">
      <c r="B3168">
        <v>310301005</v>
      </c>
      <c r="C3168" t="str">
        <f t="shared" si="125"/>
        <v>E - Proforma Modal Dan Selisih Transaksi - Selisih atas transaksi dengan pihak non pengendali 5</v>
      </c>
      <c r="E3168" s="744" t="s">
        <v>60</v>
      </c>
      <c r="F3168" t="s">
        <v>468</v>
      </c>
      <c r="G3168" t="s">
        <v>498</v>
      </c>
      <c r="I3168" t="s">
        <v>503</v>
      </c>
    </row>
    <row r="3169" spans="2:9">
      <c r="B3169">
        <v>310301006</v>
      </c>
      <c r="C3169" t="str">
        <f t="shared" si="125"/>
        <v>E - Proforma Modal Dan Selisih Transaksi - Selisih atas transaksi dengan pihak non pengendali 6</v>
      </c>
      <c r="E3169" s="744" t="s">
        <v>60</v>
      </c>
      <c r="F3169" t="s">
        <v>468</v>
      </c>
      <c r="G3169" t="s">
        <v>498</v>
      </c>
      <c r="I3169" t="s">
        <v>504</v>
      </c>
    </row>
    <row r="3170" spans="2:9">
      <c r="B3170">
        <v>310301007</v>
      </c>
      <c r="C3170" t="str">
        <f t="shared" si="125"/>
        <v>E - Proforma Modal Dan Selisih Transaksi - Selisih atas transaksi dengan pihak non pengendali 7</v>
      </c>
      <c r="E3170" s="744" t="s">
        <v>60</v>
      </c>
      <c r="F3170" t="s">
        <v>468</v>
      </c>
      <c r="G3170" t="s">
        <v>498</v>
      </c>
      <c r="I3170" t="s">
        <v>505</v>
      </c>
    </row>
    <row r="3171" spans="2:9">
      <c r="B3171">
        <v>310301008</v>
      </c>
      <c r="C3171" t="str">
        <f t="shared" si="125"/>
        <v>E - Proforma Modal Dan Selisih Transaksi - Selisih atas transaksi dengan pihak non pengendali lain-lain</v>
      </c>
      <c r="E3171" s="744" t="s">
        <v>60</v>
      </c>
      <c r="F3171" t="s">
        <v>468</v>
      </c>
      <c r="G3171" t="s">
        <v>498</v>
      </c>
      <c r="I3171" t="s">
        <v>506</v>
      </c>
    </row>
    <row r="3172" spans="5:5">
      <c r="E3172" s="744" t="s">
        <v>60</v>
      </c>
    </row>
    <row r="3173" spans="2:10">
      <c r="B3173">
        <v>310302001</v>
      </c>
      <c r="C3173" t="str">
        <f t="shared" ref="C3173:C3174" si="126">CONCATENATE(F3173,E3173,G3173,E3173,I3173,E3173,J3173)</f>
        <v>E - Proforma Modal Dan Selisih Transaksi - Proforma Modal Yang Berasal Dari Transaksi Restrukturisasi Entitas Sepengendali - Perubahan transaksi pada entitas anak usaha 1</v>
      </c>
      <c r="E3173" s="744" t="s">
        <v>60</v>
      </c>
      <c r="F3173" t="s">
        <v>468</v>
      </c>
      <c r="G3173" t="s">
        <v>498</v>
      </c>
      <c r="I3173" t="s">
        <v>507</v>
      </c>
      <c r="J3173" t="s">
        <v>508</v>
      </c>
    </row>
    <row r="3174" spans="2:10">
      <c r="B3174">
        <v>310302002</v>
      </c>
      <c r="C3174" t="str">
        <f t="shared" si="126"/>
        <v>E - Proforma Modal Dan Selisih Transaksi - Proforma Modal Yang Berasal Dari Transaksi Restrukturisasi Entitas Sepengendali - Perubahan transaksi pada entitas anak usaha 2</v>
      </c>
      <c r="E3174" s="744" t="s">
        <v>60</v>
      </c>
      <c r="F3174" t="s">
        <v>468</v>
      </c>
      <c r="G3174" t="s">
        <v>498</v>
      </c>
      <c r="I3174" t="s">
        <v>507</v>
      </c>
      <c r="J3174" t="s">
        <v>509</v>
      </c>
    </row>
    <row r="3175" spans="2:10">
      <c r="B3175">
        <v>310302003</v>
      </c>
      <c r="C3175" t="str">
        <f t="shared" ref="C3175:C3180" si="127">CONCATENATE(F3175,E3175,G3175,E3175,I3175,E3175,J3175)</f>
        <v>E - Proforma Modal Dan Selisih Transaksi - Proforma Modal Yang Berasal Dari Transaksi Restrukturisasi Entitas Sepengendali - Perubahan transaksi pada entitas anak usaha 3</v>
      </c>
      <c r="E3175" s="744" t="s">
        <v>60</v>
      </c>
      <c r="F3175" t="s">
        <v>468</v>
      </c>
      <c r="G3175" t="s">
        <v>498</v>
      </c>
      <c r="I3175" t="s">
        <v>507</v>
      </c>
      <c r="J3175" t="s">
        <v>510</v>
      </c>
    </row>
    <row r="3176" spans="2:10">
      <c r="B3176">
        <v>310302004</v>
      </c>
      <c r="C3176" t="str">
        <f t="shared" si="127"/>
        <v>E - Proforma Modal Dan Selisih Transaksi - Proforma Modal Yang Berasal Dari Transaksi Restrukturisasi Entitas Sepengendali - Perubahan transaksi pada entitas anak usaha 4</v>
      </c>
      <c r="E3176" s="744" t="s">
        <v>60</v>
      </c>
      <c r="F3176" t="s">
        <v>468</v>
      </c>
      <c r="G3176" t="s">
        <v>498</v>
      </c>
      <c r="I3176" t="s">
        <v>507</v>
      </c>
      <c r="J3176" t="s">
        <v>511</v>
      </c>
    </row>
    <row r="3177" spans="2:10">
      <c r="B3177">
        <v>310302005</v>
      </c>
      <c r="C3177" t="str">
        <f t="shared" si="127"/>
        <v>E - Proforma Modal Dan Selisih Transaksi - Proforma Modal Yang Berasal Dari Transaksi Restrukturisasi Entitas Sepengendali - Perubahan transaksi pada entitas anak usaha 5</v>
      </c>
      <c r="E3177" s="744" t="s">
        <v>60</v>
      </c>
      <c r="F3177" t="s">
        <v>468</v>
      </c>
      <c r="G3177" t="s">
        <v>498</v>
      </c>
      <c r="I3177" t="s">
        <v>507</v>
      </c>
      <c r="J3177" t="s">
        <v>512</v>
      </c>
    </row>
    <row r="3178" spans="2:10">
      <c r="B3178">
        <v>310302006</v>
      </c>
      <c r="C3178" t="str">
        <f t="shared" si="127"/>
        <v>E - Proforma Modal Dan Selisih Transaksi - Proforma Modal Yang Berasal Dari Transaksi Restrukturisasi Entitas Sepengendali - Perubahan transaksi pada entitas anak usaha 6</v>
      </c>
      <c r="E3178" s="744" t="s">
        <v>60</v>
      </c>
      <c r="F3178" t="s">
        <v>468</v>
      </c>
      <c r="G3178" t="s">
        <v>498</v>
      </c>
      <c r="I3178" t="s">
        <v>507</v>
      </c>
      <c r="J3178" t="s">
        <v>513</v>
      </c>
    </row>
    <row r="3179" spans="2:10">
      <c r="B3179">
        <v>310302007</v>
      </c>
      <c r="C3179" t="str">
        <f t="shared" si="127"/>
        <v>E - Proforma Modal Dan Selisih Transaksi - Proforma Modal Yang Berasal Dari Transaksi Restrukturisasi Entitas Sepengendali - Perubahan transaksi pada entitas anak usaha 7</v>
      </c>
      <c r="E3179" s="744" t="s">
        <v>60</v>
      </c>
      <c r="F3179" t="s">
        <v>468</v>
      </c>
      <c r="G3179" t="s">
        <v>498</v>
      </c>
      <c r="I3179" t="s">
        <v>507</v>
      </c>
      <c r="J3179" t="s">
        <v>514</v>
      </c>
    </row>
    <row r="3180" spans="2:10">
      <c r="B3180">
        <v>310302008</v>
      </c>
      <c r="C3180" t="str">
        <f t="shared" si="127"/>
        <v>E - Proforma Modal Dan Selisih Transaksi - Proforma Modal Yang Berasal Dari Transaksi Restrukturisasi Entitas Sepengendali - Perubahan transaksi pada entitas anak usaha lain-lain</v>
      </c>
      <c r="E3180" s="744" t="s">
        <v>60</v>
      </c>
      <c r="F3180" t="s">
        <v>468</v>
      </c>
      <c r="G3180" t="s">
        <v>498</v>
      </c>
      <c r="I3180" t="s">
        <v>507</v>
      </c>
      <c r="J3180" t="s">
        <v>515</v>
      </c>
    </row>
    <row r="3181" spans="5:5">
      <c r="E3181" s="744" t="s">
        <v>60</v>
      </c>
    </row>
    <row r="3182" spans="2:10">
      <c r="B3182">
        <v>310401001</v>
      </c>
      <c r="C3182" t="str">
        <f t="shared" ref="C3182:C3186" si="128">CONCATENATE(F3182,E3182,G3182,E3182,I3182,E3182,J3182)</f>
        <v>E - Retained Earning - Current Income - Beginning Balance</v>
      </c>
      <c r="E3182" s="744" t="s">
        <v>60</v>
      </c>
      <c r="F3182" t="s">
        <v>468</v>
      </c>
      <c r="G3182" t="s">
        <v>516</v>
      </c>
      <c r="I3182" t="s">
        <v>517</v>
      </c>
      <c r="J3182" t="s">
        <v>518</v>
      </c>
    </row>
    <row r="3183" spans="2:10">
      <c r="B3183">
        <v>310401002</v>
      </c>
      <c r="C3183" t="str">
        <f t="shared" si="128"/>
        <v>E - Retained Earning - Current Income - Implementation Of Psak 73</v>
      </c>
      <c r="E3183" s="744" t="s">
        <v>60</v>
      </c>
      <c r="F3183" t="s">
        <v>468</v>
      </c>
      <c r="G3183" t="s">
        <v>516</v>
      </c>
      <c r="I3183" t="s">
        <v>517</v>
      </c>
      <c r="J3183" t="s">
        <v>519</v>
      </c>
    </row>
    <row r="3184" spans="2:10">
      <c r="B3184">
        <v>310401003</v>
      </c>
      <c r="C3184" t="str">
        <f t="shared" si="128"/>
        <v>E - Retained Earning - Current Income - Dividend Issue</v>
      </c>
      <c r="E3184" s="744" t="s">
        <v>60</v>
      </c>
      <c r="F3184" t="s">
        <v>468</v>
      </c>
      <c r="G3184" t="s">
        <v>516</v>
      </c>
      <c r="I3184" t="s">
        <v>517</v>
      </c>
      <c r="J3184" t="s">
        <v>520</v>
      </c>
    </row>
    <row r="3185" spans="2:10">
      <c r="B3185">
        <v>310401004</v>
      </c>
      <c r="C3185" t="str">
        <f t="shared" si="128"/>
        <v>E - Retained Earning - Current Income - Current Year</v>
      </c>
      <c r="E3185" s="744" t="s">
        <v>60</v>
      </c>
      <c r="F3185" t="s">
        <v>468</v>
      </c>
      <c r="G3185" t="s">
        <v>516</v>
      </c>
      <c r="I3185" t="s">
        <v>517</v>
      </c>
      <c r="J3185" t="s">
        <v>521</v>
      </c>
    </row>
    <row r="3186" spans="2:10">
      <c r="B3186">
        <v>310401005</v>
      </c>
      <c r="C3186" t="str">
        <f t="shared" si="128"/>
        <v>E - Retained Earning - Current Income - Re Before Acquisition</v>
      </c>
      <c r="E3186" s="744" t="s">
        <v>60</v>
      </c>
      <c r="F3186" t="s">
        <v>468</v>
      </c>
      <c r="G3186" t="s">
        <v>516</v>
      </c>
      <c r="I3186" t="s">
        <v>517</v>
      </c>
      <c r="J3186" t="s">
        <v>522</v>
      </c>
    </row>
    <row r="3187" spans="5:5">
      <c r="E3187" s="744" t="s">
        <v>60</v>
      </c>
    </row>
    <row r="3188" spans="2:10">
      <c r="B3188">
        <v>310402001</v>
      </c>
      <c r="C3188" t="str">
        <f t="shared" ref="C3188:C3190" si="129">CONCATENATE(F3188,E3188,G3188,E3188,I3188,E3188,J3188)</f>
        <v>E - Retained Earning - Oci - Employee Benefits - Beginning Balance</v>
      </c>
      <c r="E3188" s="744" t="s">
        <v>60</v>
      </c>
      <c r="F3188" t="s">
        <v>468</v>
      </c>
      <c r="G3188" t="s">
        <v>516</v>
      </c>
      <c r="I3188" t="s">
        <v>523</v>
      </c>
      <c r="J3188" t="s">
        <v>518</v>
      </c>
    </row>
    <row r="3189" spans="2:10">
      <c r="B3189">
        <v>310402002</v>
      </c>
      <c r="C3189" t="str">
        <f t="shared" si="129"/>
        <v>E - Retained Earning - Oci - Employee Benefits - Current Year</v>
      </c>
      <c r="E3189" s="744" t="s">
        <v>60</v>
      </c>
      <c r="F3189" t="s">
        <v>468</v>
      </c>
      <c r="G3189" t="s">
        <v>516</v>
      </c>
      <c r="I3189" t="s">
        <v>523</v>
      </c>
      <c r="J3189" t="s">
        <v>521</v>
      </c>
    </row>
    <row r="3190" spans="2:10">
      <c r="B3190">
        <v>310402003</v>
      </c>
      <c r="C3190" t="str">
        <f t="shared" si="129"/>
        <v>E - Retained Earning - Oci - Employee Benefits - Before Acquisition</v>
      </c>
      <c r="E3190" s="744" t="s">
        <v>60</v>
      </c>
      <c r="F3190" t="s">
        <v>468</v>
      </c>
      <c r="G3190" t="s">
        <v>516</v>
      </c>
      <c r="I3190" t="s">
        <v>523</v>
      </c>
      <c r="J3190" t="s">
        <v>524</v>
      </c>
    </row>
    <row r="3191" spans="5:5">
      <c r="E3191" s="744" t="s">
        <v>60</v>
      </c>
    </row>
    <row r="3192" spans="2:10">
      <c r="B3192">
        <v>310501001</v>
      </c>
      <c r="C3192" t="str">
        <f t="shared" ref="C3192:C3193" si="130">CONCATENATE(F3192,E3192,G3192,E3192,I3192,E3192,J3192)</f>
        <v>E - Oci - Revaluation Fa - Beginning Balance</v>
      </c>
      <c r="E3192" s="744" t="s">
        <v>60</v>
      </c>
      <c r="F3192" t="s">
        <v>468</v>
      </c>
      <c r="G3192" t="s">
        <v>525</v>
      </c>
      <c r="I3192" t="s">
        <v>526</v>
      </c>
      <c r="J3192" t="s">
        <v>518</v>
      </c>
    </row>
    <row r="3193" spans="2:10">
      <c r="B3193">
        <v>310501002</v>
      </c>
      <c r="C3193" t="str">
        <f t="shared" si="130"/>
        <v>E - Oci - Revaluation Fa - Current Earning</v>
      </c>
      <c r="E3193" s="744" t="s">
        <v>60</v>
      </c>
      <c r="F3193" t="s">
        <v>468</v>
      </c>
      <c r="G3193" t="s">
        <v>525</v>
      </c>
      <c r="I3193" t="s">
        <v>526</v>
      </c>
      <c r="J3193" t="s">
        <v>527</v>
      </c>
    </row>
    <row r="3194" spans="5:5">
      <c r="E3194" s="744" t="s">
        <v>60</v>
      </c>
    </row>
    <row r="3195" spans="2:10">
      <c r="B3195">
        <v>310502001</v>
      </c>
      <c r="C3195" t="str">
        <f t="shared" ref="C3195:C3196" si="131">CONCATENATE(F3195,E3195,G3195,E3195,I3195,E3195,J3195)</f>
        <v>E - Oci - Financial Instrument - Beginning Balance</v>
      </c>
      <c r="E3195" s="744" t="s">
        <v>60</v>
      </c>
      <c r="F3195" t="s">
        <v>468</v>
      </c>
      <c r="G3195" t="s">
        <v>525</v>
      </c>
      <c r="I3195" t="s">
        <v>528</v>
      </c>
      <c r="J3195" t="s">
        <v>518</v>
      </c>
    </row>
    <row r="3196" spans="2:10">
      <c r="B3196">
        <v>310502002</v>
      </c>
      <c r="C3196" t="str">
        <f t="shared" si="131"/>
        <v>E - Oci - Financial Instrument - Current Earning</v>
      </c>
      <c r="E3196" s="744" t="s">
        <v>60</v>
      </c>
      <c r="F3196" t="s">
        <v>468</v>
      </c>
      <c r="G3196" t="s">
        <v>525</v>
      </c>
      <c r="I3196" t="s">
        <v>528</v>
      </c>
      <c r="J3196" t="s">
        <v>527</v>
      </c>
    </row>
    <row r="3197" spans="5:5">
      <c r="E3197" s="744" t="s">
        <v>60</v>
      </c>
    </row>
    <row r="3198" spans="2:10">
      <c r="B3198">
        <v>310503001</v>
      </c>
      <c r="C3198" t="str">
        <f t="shared" ref="C3198:C3199" si="132">CONCATENATE(F3198,E3198,G3198,E3198,I3198,E3198,J3198)</f>
        <v>E - Oci - Foreign Exchange - Beginning Balance</v>
      </c>
      <c r="E3198" s="744" t="s">
        <v>60</v>
      </c>
      <c r="F3198" t="s">
        <v>468</v>
      </c>
      <c r="G3198" t="s">
        <v>525</v>
      </c>
      <c r="I3198" t="s">
        <v>529</v>
      </c>
      <c r="J3198" t="s">
        <v>518</v>
      </c>
    </row>
    <row r="3199" spans="2:10">
      <c r="B3199">
        <v>310503002</v>
      </c>
      <c r="C3199" t="str">
        <f t="shared" si="132"/>
        <v>E - Oci - Foreign Exchange - Current Earning</v>
      </c>
      <c r="E3199" s="744" t="s">
        <v>60</v>
      </c>
      <c r="F3199" t="s">
        <v>468</v>
      </c>
      <c r="G3199" t="s">
        <v>525</v>
      </c>
      <c r="I3199" t="s">
        <v>529</v>
      </c>
      <c r="J3199" t="s">
        <v>527</v>
      </c>
    </row>
    <row r="3200" spans="5:5">
      <c r="E3200" s="744" t="s">
        <v>60</v>
      </c>
    </row>
    <row r="3201" spans="2:9">
      <c r="B3201">
        <v>410101001</v>
      </c>
      <c r="C3201" t="str">
        <f t="shared" ref="C3201:C3214" si="133">CONCATENATE(F3201,E3201,G3201,E3201,I3201)</f>
        <v>S - Pendapatan - Agregator Produk Digital</v>
      </c>
      <c r="E3201" s="744" t="s">
        <v>60</v>
      </c>
      <c r="F3201" t="s">
        <v>530</v>
      </c>
      <c r="G3201" t="s">
        <v>531</v>
      </c>
      <c r="I3201" t="s">
        <v>532</v>
      </c>
    </row>
    <row r="3202" spans="2:9">
      <c r="B3202">
        <v>410101002</v>
      </c>
      <c r="C3202" t="str">
        <f t="shared" si="133"/>
        <v>S - Pendapatan - Produk Dan Jasa Digital</v>
      </c>
      <c r="E3202" s="744" t="s">
        <v>60</v>
      </c>
      <c r="F3202" t="s">
        <v>530</v>
      </c>
      <c r="G3202" t="s">
        <v>531</v>
      </c>
      <c r="I3202" t="s">
        <v>533</v>
      </c>
    </row>
    <row r="3203" spans="2:9">
      <c r="B3203">
        <v>410101003</v>
      </c>
      <c r="C3203" t="str">
        <f t="shared" si="133"/>
        <v>S - Pendapatan - Iklan Berbasis Cloud Digital</v>
      </c>
      <c r="E3203" s="744" t="s">
        <v>60</v>
      </c>
      <c r="F3203" t="s">
        <v>530</v>
      </c>
      <c r="G3203" t="s">
        <v>531</v>
      </c>
      <c r="I3203" t="s">
        <v>534</v>
      </c>
    </row>
    <row r="3204" spans="2:9">
      <c r="B3204">
        <v>410101004</v>
      </c>
      <c r="C3204" t="str">
        <f t="shared" si="133"/>
        <v>S - Pendapatan - Software As A Service</v>
      </c>
      <c r="E3204" s="744" t="s">
        <v>60</v>
      </c>
      <c r="F3204" t="s">
        <v>530</v>
      </c>
      <c r="G3204" t="s">
        <v>531</v>
      </c>
      <c r="I3204" t="s">
        <v>535</v>
      </c>
    </row>
    <row r="3205" spans="2:9">
      <c r="B3205">
        <v>410101005</v>
      </c>
      <c r="C3205" t="str">
        <f t="shared" si="133"/>
        <v>S - Pendapatan - Produk Dan Layanan Energi Bersih</v>
      </c>
      <c r="E3205" s="744" t="s">
        <v>60</v>
      </c>
      <c r="F3205" t="s">
        <v>530</v>
      </c>
      <c r="G3205" t="s">
        <v>531</v>
      </c>
      <c r="I3205" t="s">
        <v>536</v>
      </c>
    </row>
    <row r="3206" spans="2:9">
      <c r="B3206">
        <v>410101006</v>
      </c>
      <c r="C3206" t="str">
        <f t="shared" si="133"/>
        <v>S - Pendapatan - Penjualan Grosir Digital</v>
      </c>
      <c r="E3206" s="744" t="s">
        <v>60</v>
      </c>
      <c r="F3206" t="s">
        <v>530</v>
      </c>
      <c r="G3206" t="s">
        <v>531</v>
      </c>
      <c r="I3206" t="s">
        <v>537</v>
      </c>
    </row>
    <row r="3207" spans="2:9">
      <c r="B3207">
        <v>410101007</v>
      </c>
      <c r="C3207" t="str">
        <f t="shared" si="133"/>
        <v>S - Pendapatan - Konten Dan Hiburan</v>
      </c>
      <c r="E3207" s="744" t="s">
        <v>60</v>
      </c>
      <c r="F3207" t="s">
        <v>530</v>
      </c>
      <c r="G3207" t="s">
        <v>531</v>
      </c>
      <c r="I3207" t="s">
        <v>538</v>
      </c>
    </row>
    <row r="3208" spans="2:9">
      <c r="B3208">
        <v>410101008</v>
      </c>
      <c r="C3208" t="str">
        <f t="shared" si="133"/>
        <v>S - Pendapatan - Supply Chain Dan Logistik</v>
      </c>
      <c r="E3208" s="744" t="s">
        <v>60</v>
      </c>
      <c r="F3208" t="s">
        <v>530</v>
      </c>
      <c r="G3208" t="s">
        <v>531</v>
      </c>
      <c r="I3208" t="s">
        <v>539</v>
      </c>
    </row>
    <row r="3209" spans="2:9">
      <c r="B3209">
        <v>410101009</v>
      </c>
      <c r="C3209" t="str">
        <f t="shared" ref="C3209:C3213" si="134">CONCATENATE(F3209,E3209,G3209,E3209,I3209)</f>
        <v>S - Pendapatan - Platform bursa iklan</v>
      </c>
      <c r="E3209" s="744" t="s">
        <v>60</v>
      </c>
      <c r="F3209" t="s">
        <v>530</v>
      </c>
      <c r="G3209" t="s">
        <v>531</v>
      </c>
      <c r="I3209" t="s">
        <v>540</v>
      </c>
    </row>
    <row r="3210" spans="2:9">
      <c r="B3210">
        <v>410101010</v>
      </c>
      <c r="C3210" t="str">
        <f t="shared" si="134"/>
        <v>S - Pendapatan - Sewa pakai infrastruktur</v>
      </c>
      <c r="E3210" s="744" t="s">
        <v>60</v>
      </c>
      <c r="F3210" t="s">
        <v>530</v>
      </c>
      <c r="G3210" t="s">
        <v>531</v>
      </c>
      <c r="I3210" t="s">
        <v>541</v>
      </c>
    </row>
    <row r="3211" spans="2:9">
      <c r="B3211">
        <v>410101011</v>
      </c>
      <c r="C3211" t="str">
        <f t="shared" si="134"/>
        <v>S - Pendapatan - Jasa pengelolaan</v>
      </c>
      <c r="E3211" s="744" t="s">
        <v>60</v>
      </c>
      <c r="F3211" t="s">
        <v>530</v>
      </c>
      <c r="G3211" t="s">
        <v>531</v>
      </c>
      <c r="I3211" t="s">
        <v>542</v>
      </c>
    </row>
    <row r="3212" spans="2:9">
      <c r="B3212">
        <v>410101012</v>
      </c>
      <c r="C3212" t="str">
        <f t="shared" si="134"/>
        <v>S - Pendapatan - Perangkat keras </v>
      </c>
      <c r="E3212" s="744" t="s">
        <v>60</v>
      </c>
      <c r="F3212" t="s">
        <v>530</v>
      </c>
      <c r="G3212" t="s">
        <v>531</v>
      </c>
      <c r="I3212" t="s">
        <v>543</v>
      </c>
    </row>
    <row r="3213" spans="2:9">
      <c r="B3213">
        <v>410101013</v>
      </c>
      <c r="C3213" t="str">
        <f t="shared" si="134"/>
        <v>S - Pendapatan - Trade marketing</v>
      </c>
      <c r="E3213" s="744" t="s">
        <v>60</v>
      </c>
      <c r="F3213" t="s">
        <v>530</v>
      </c>
      <c r="G3213" t="s">
        <v>531</v>
      </c>
      <c r="I3213" t="s">
        <v>544</v>
      </c>
    </row>
    <row r="3214" spans="2:9">
      <c r="B3214">
        <v>410101014</v>
      </c>
      <c r="C3214" t="str">
        <f t="shared" si="133"/>
        <v>S - Pendapatan - Lain-Lain</v>
      </c>
      <c r="E3214" s="744" t="s">
        <v>60</v>
      </c>
      <c r="F3214" t="s">
        <v>530</v>
      </c>
      <c r="G3214" t="s">
        <v>531</v>
      </c>
      <c r="I3214" t="s">
        <v>351</v>
      </c>
    </row>
    <row r="3215" spans="5:5">
      <c r="E3215" s="744" t="s">
        <v>60</v>
      </c>
    </row>
    <row r="3216" spans="2:9">
      <c r="B3216">
        <v>410201001</v>
      </c>
      <c r="C3216" t="str">
        <f t="shared" ref="C3216:C3229" si="135">CONCATENATE(F3216,E3216,G3216,E3216,I3216)</f>
        <v>S - Retur Penjualan - Agregator Produk Digital</v>
      </c>
      <c r="E3216" s="744" t="s">
        <v>60</v>
      </c>
      <c r="F3216" t="s">
        <v>530</v>
      </c>
      <c r="G3216" t="s">
        <v>545</v>
      </c>
      <c r="I3216" t="s">
        <v>532</v>
      </c>
    </row>
    <row r="3217" spans="2:9">
      <c r="B3217">
        <v>410201002</v>
      </c>
      <c r="C3217" t="str">
        <f t="shared" si="135"/>
        <v>S - Retur Penjualan - Produk Dan Jasa Digital</v>
      </c>
      <c r="E3217" s="744" t="s">
        <v>60</v>
      </c>
      <c r="F3217" t="s">
        <v>530</v>
      </c>
      <c r="G3217" t="s">
        <v>545</v>
      </c>
      <c r="I3217" t="s">
        <v>533</v>
      </c>
    </row>
    <row r="3218" spans="2:9">
      <c r="B3218">
        <v>410201003</v>
      </c>
      <c r="C3218" t="str">
        <f t="shared" si="135"/>
        <v>S - Retur Penjualan - Iklan Berbasis Cloud Digital</v>
      </c>
      <c r="E3218" s="744" t="s">
        <v>60</v>
      </c>
      <c r="F3218" t="s">
        <v>530</v>
      </c>
      <c r="G3218" t="s">
        <v>545</v>
      </c>
      <c r="I3218" t="s">
        <v>534</v>
      </c>
    </row>
    <row r="3219" spans="2:9">
      <c r="B3219">
        <v>410201004</v>
      </c>
      <c r="C3219" t="str">
        <f t="shared" si="135"/>
        <v>S - Retur Penjualan - Software As A Service</v>
      </c>
      <c r="E3219" s="744" t="s">
        <v>60</v>
      </c>
      <c r="F3219" t="s">
        <v>530</v>
      </c>
      <c r="G3219" t="s">
        <v>545</v>
      </c>
      <c r="I3219" t="s">
        <v>535</v>
      </c>
    </row>
    <row r="3220" spans="2:9">
      <c r="B3220">
        <v>410201005</v>
      </c>
      <c r="C3220" t="str">
        <f t="shared" si="135"/>
        <v>S - Retur Penjualan - Produk Dan Layanan Energi Bersih</v>
      </c>
      <c r="E3220" s="744" t="s">
        <v>60</v>
      </c>
      <c r="F3220" t="s">
        <v>530</v>
      </c>
      <c r="G3220" t="s">
        <v>545</v>
      </c>
      <c r="I3220" t="s">
        <v>536</v>
      </c>
    </row>
    <row r="3221" spans="2:9">
      <c r="B3221">
        <v>410201006</v>
      </c>
      <c r="C3221" t="str">
        <f t="shared" si="135"/>
        <v>S - Retur Penjualan - Penjualan Grosir Digital</v>
      </c>
      <c r="E3221" s="744" t="s">
        <v>60</v>
      </c>
      <c r="F3221" t="s">
        <v>530</v>
      </c>
      <c r="G3221" t="s">
        <v>545</v>
      </c>
      <c r="I3221" t="s">
        <v>537</v>
      </c>
    </row>
    <row r="3222" spans="2:9">
      <c r="B3222">
        <v>410201007</v>
      </c>
      <c r="C3222" t="str">
        <f t="shared" si="135"/>
        <v>S - Retur Penjualan - Konten Dan Hiburan</v>
      </c>
      <c r="E3222" s="744" t="s">
        <v>60</v>
      </c>
      <c r="F3222" t="s">
        <v>530</v>
      </c>
      <c r="G3222" t="s">
        <v>545</v>
      </c>
      <c r="I3222" t="s">
        <v>538</v>
      </c>
    </row>
    <row r="3223" spans="2:9">
      <c r="B3223">
        <v>410201008</v>
      </c>
      <c r="C3223" t="str">
        <f t="shared" si="135"/>
        <v>S - Retur Penjualan - Supply Chain Dan Logistik</v>
      </c>
      <c r="E3223" s="744" t="s">
        <v>60</v>
      </c>
      <c r="F3223" t="s">
        <v>530</v>
      </c>
      <c r="G3223" t="s">
        <v>545</v>
      </c>
      <c r="I3223" t="s">
        <v>539</v>
      </c>
    </row>
    <row r="3224" spans="2:9">
      <c r="B3224">
        <v>410201009</v>
      </c>
      <c r="C3224" t="str">
        <f t="shared" ref="C3224:C3228" si="136">CONCATENATE(F3224,E3224,G3224,E3224,I3224)</f>
        <v>S - Retur Penjualan - Platform bursa iklan</v>
      </c>
      <c r="E3224" s="744" t="s">
        <v>60</v>
      </c>
      <c r="F3224" t="s">
        <v>530</v>
      </c>
      <c r="G3224" t="s">
        <v>545</v>
      </c>
      <c r="I3224" t="s">
        <v>540</v>
      </c>
    </row>
    <row r="3225" spans="2:9">
      <c r="B3225">
        <v>410201010</v>
      </c>
      <c r="C3225" t="str">
        <f t="shared" si="136"/>
        <v>S - Retur Penjualan - Sewa pakai infrastruktur</v>
      </c>
      <c r="E3225" s="744" t="s">
        <v>60</v>
      </c>
      <c r="F3225" t="s">
        <v>530</v>
      </c>
      <c r="G3225" t="s">
        <v>545</v>
      </c>
      <c r="I3225" t="s">
        <v>541</v>
      </c>
    </row>
    <row r="3226" spans="2:9">
      <c r="B3226">
        <v>410201011</v>
      </c>
      <c r="C3226" t="str">
        <f t="shared" si="136"/>
        <v>S - Retur Penjualan - Jasa pengelolaan</v>
      </c>
      <c r="E3226" s="744" t="s">
        <v>60</v>
      </c>
      <c r="F3226" t="s">
        <v>530</v>
      </c>
      <c r="G3226" t="s">
        <v>545</v>
      </c>
      <c r="I3226" t="s">
        <v>542</v>
      </c>
    </row>
    <row r="3227" spans="2:9">
      <c r="B3227">
        <v>410201012</v>
      </c>
      <c r="C3227" t="str">
        <f t="shared" si="136"/>
        <v>S - Retur Penjualan - Perangkat keras </v>
      </c>
      <c r="E3227" s="744" t="s">
        <v>60</v>
      </c>
      <c r="F3227" t="s">
        <v>530</v>
      </c>
      <c r="G3227" t="s">
        <v>545</v>
      </c>
      <c r="I3227" t="s">
        <v>543</v>
      </c>
    </row>
    <row r="3228" spans="2:9">
      <c r="B3228">
        <v>410201013</v>
      </c>
      <c r="C3228" t="str">
        <f t="shared" si="136"/>
        <v>S - Retur Penjualan - Trade marketing</v>
      </c>
      <c r="E3228" s="744" t="s">
        <v>60</v>
      </c>
      <c r="F3228" t="s">
        <v>530</v>
      </c>
      <c r="G3228" t="s">
        <v>545</v>
      </c>
      <c r="I3228" t="s">
        <v>544</v>
      </c>
    </row>
    <row r="3229" spans="2:9">
      <c r="B3229">
        <v>410201014</v>
      </c>
      <c r="C3229" t="str">
        <f t="shared" si="135"/>
        <v>S - Retur Penjualan - Lain-Lain</v>
      </c>
      <c r="E3229" s="744" t="s">
        <v>60</v>
      </c>
      <c r="F3229" t="s">
        <v>530</v>
      </c>
      <c r="G3229" t="s">
        <v>545</v>
      </c>
      <c r="I3229" t="s">
        <v>351</v>
      </c>
    </row>
    <row r="3230" spans="5:5">
      <c r="E3230" s="744" t="s">
        <v>60</v>
      </c>
    </row>
    <row r="3231" spans="2:9">
      <c r="B3231">
        <v>410301001</v>
      </c>
      <c r="C3231" t="str">
        <f t="shared" ref="C3231:C3244" si="137">CONCATENATE(F3231,E3231,G3231,E3231,I3231)</f>
        <v>S - Diskon Penjualan - Agregator Produk Digital</v>
      </c>
      <c r="E3231" s="744" t="s">
        <v>60</v>
      </c>
      <c r="F3231" t="s">
        <v>530</v>
      </c>
      <c r="G3231" t="s">
        <v>546</v>
      </c>
      <c r="I3231" t="s">
        <v>532</v>
      </c>
    </row>
    <row r="3232" spans="2:9">
      <c r="B3232">
        <v>410301002</v>
      </c>
      <c r="C3232" t="str">
        <f t="shared" si="137"/>
        <v>S - Diskon Penjualan - Produk Dan Jasa Digital</v>
      </c>
      <c r="E3232" s="744" t="s">
        <v>60</v>
      </c>
      <c r="F3232" t="s">
        <v>530</v>
      </c>
      <c r="G3232" t="s">
        <v>546</v>
      </c>
      <c r="I3232" t="s">
        <v>533</v>
      </c>
    </row>
    <row r="3233" spans="2:9">
      <c r="B3233">
        <v>410301003</v>
      </c>
      <c r="C3233" t="str">
        <f t="shared" si="137"/>
        <v>S - Diskon Penjualan - Iklan Berbasis Cloud Digital</v>
      </c>
      <c r="E3233" s="744" t="s">
        <v>60</v>
      </c>
      <c r="F3233" t="s">
        <v>530</v>
      </c>
      <c r="G3233" t="s">
        <v>546</v>
      </c>
      <c r="I3233" t="s">
        <v>534</v>
      </c>
    </row>
    <row r="3234" spans="2:9">
      <c r="B3234">
        <v>410301004</v>
      </c>
      <c r="C3234" t="str">
        <f t="shared" si="137"/>
        <v>S - Diskon Penjualan - Software As A Service</v>
      </c>
      <c r="E3234" s="744" t="s">
        <v>60</v>
      </c>
      <c r="F3234" t="s">
        <v>530</v>
      </c>
      <c r="G3234" t="s">
        <v>546</v>
      </c>
      <c r="I3234" t="s">
        <v>535</v>
      </c>
    </row>
    <row r="3235" spans="2:9">
      <c r="B3235">
        <v>410301005</v>
      </c>
      <c r="C3235" t="str">
        <f t="shared" si="137"/>
        <v>S - Diskon Penjualan - Produk Dan Layanan Energi Bersih</v>
      </c>
      <c r="E3235" s="744" t="s">
        <v>60</v>
      </c>
      <c r="F3235" t="s">
        <v>530</v>
      </c>
      <c r="G3235" t="s">
        <v>546</v>
      </c>
      <c r="I3235" t="s">
        <v>536</v>
      </c>
    </row>
    <row r="3236" spans="2:9">
      <c r="B3236">
        <v>410301006</v>
      </c>
      <c r="C3236" t="str">
        <f t="shared" si="137"/>
        <v>S - Diskon Penjualan - Penjualan Grosir Digital</v>
      </c>
      <c r="E3236" s="744" t="s">
        <v>60</v>
      </c>
      <c r="F3236" t="s">
        <v>530</v>
      </c>
      <c r="G3236" t="s">
        <v>546</v>
      </c>
      <c r="I3236" t="s">
        <v>537</v>
      </c>
    </row>
    <row r="3237" spans="2:9">
      <c r="B3237">
        <v>410301007</v>
      </c>
      <c r="C3237" t="str">
        <f t="shared" si="137"/>
        <v>S - Diskon Penjualan - Konten Dan Hiburan</v>
      </c>
      <c r="E3237" s="744" t="s">
        <v>60</v>
      </c>
      <c r="F3237" t="s">
        <v>530</v>
      </c>
      <c r="G3237" t="s">
        <v>546</v>
      </c>
      <c r="I3237" t="s">
        <v>538</v>
      </c>
    </row>
    <row r="3238" spans="2:9">
      <c r="B3238">
        <v>410301008</v>
      </c>
      <c r="C3238" t="str">
        <f t="shared" si="137"/>
        <v>S - Diskon Penjualan - Supply Chain Dan Logistik</v>
      </c>
      <c r="E3238" s="744" t="s">
        <v>60</v>
      </c>
      <c r="F3238" t="s">
        <v>530</v>
      </c>
      <c r="G3238" t="s">
        <v>546</v>
      </c>
      <c r="I3238" t="s">
        <v>539</v>
      </c>
    </row>
    <row r="3239" spans="2:9">
      <c r="B3239">
        <v>410301009</v>
      </c>
      <c r="C3239" t="str">
        <f t="shared" ref="C3239:C3243" si="138">CONCATENATE(F3239,E3239,G3239,E3239,I3239)</f>
        <v>S - Diskon Penjualan - Platform bursa iklan</v>
      </c>
      <c r="E3239" s="744" t="s">
        <v>60</v>
      </c>
      <c r="F3239" t="s">
        <v>530</v>
      </c>
      <c r="G3239" t="s">
        <v>546</v>
      </c>
      <c r="I3239" t="s">
        <v>540</v>
      </c>
    </row>
    <row r="3240" spans="2:9">
      <c r="B3240">
        <v>410301010</v>
      </c>
      <c r="C3240" t="str">
        <f t="shared" si="138"/>
        <v>S - Diskon Penjualan - Sewa pakai infrastruktur</v>
      </c>
      <c r="E3240" s="744" t="s">
        <v>60</v>
      </c>
      <c r="F3240" t="s">
        <v>530</v>
      </c>
      <c r="G3240" t="s">
        <v>546</v>
      </c>
      <c r="I3240" t="s">
        <v>541</v>
      </c>
    </row>
    <row r="3241" spans="2:9">
      <c r="B3241">
        <v>410301011</v>
      </c>
      <c r="C3241" t="str">
        <f t="shared" si="138"/>
        <v>S - Diskon Penjualan - Jasa pengelolaan</v>
      </c>
      <c r="E3241" s="744" t="s">
        <v>60</v>
      </c>
      <c r="F3241" t="s">
        <v>530</v>
      </c>
      <c r="G3241" t="s">
        <v>546</v>
      </c>
      <c r="I3241" t="s">
        <v>542</v>
      </c>
    </row>
    <row r="3242" spans="2:9">
      <c r="B3242">
        <v>410301012</v>
      </c>
      <c r="C3242" t="str">
        <f t="shared" si="138"/>
        <v>S - Diskon Penjualan - Perangkat keras </v>
      </c>
      <c r="E3242" s="744" t="s">
        <v>60</v>
      </c>
      <c r="F3242" t="s">
        <v>530</v>
      </c>
      <c r="G3242" t="s">
        <v>546</v>
      </c>
      <c r="I3242" t="s">
        <v>543</v>
      </c>
    </row>
    <row r="3243" spans="2:9">
      <c r="B3243">
        <v>410301013</v>
      </c>
      <c r="C3243" t="str">
        <f t="shared" si="138"/>
        <v>S - Diskon Penjualan - Trade marketing</v>
      </c>
      <c r="E3243" s="744" t="s">
        <v>60</v>
      </c>
      <c r="F3243" t="s">
        <v>530</v>
      </c>
      <c r="G3243" t="s">
        <v>546</v>
      </c>
      <c r="I3243" t="s">
        <v>544</v>
      </c>
    </row>
    <row r="3244" spans="2:9">
      <c r="B3244">
        <v>410301014</v>
      </c>
      <c r="C3244" t="str">
        <f t="shared" si="137"/>
        <v>S - Diskon Penjualan - Lain-Lain</v>
      </c>
      <c r="E3244" s="744" t="s">
        <v>60</v>
      </c>
      <c r="F3244" t="s">
        <v>530</v>
      </c>
      <c r="G3244" t="s">
        <v>546</v>
      </c>
      <c r="I3244" t="s">
        <v>351</v>
      </c>
    </row>
    <row r="3245" spans="5:5">
      <c r="E3245" s="744" t="s">
        <v>60</v>
      </c>
    </row>
    <row r="3246" spans="2:9">
      <c r="B3246">
        <v>410401001</v>
      </c>
      <c r="C3246" t="str">
        <f t="shared" ref="C3246:C3248" si="139">CONCATENATE(F3246,E3246,G3246,E3246,I3246)</f>
        <v>S - Pendapatan Insentif - PT Telekomunikasi Selular</v>
      </c>
      <c r="E3246" s="744" t="s">
        <v>60</v>
      </c>
      <c r="F3246" t="s">
        <v>530</v>
      </c>
      <c r="G3246" t="s">
        <v>547</v>
      </c>
      <c r="I3246" t="s">
        <v>107</v>
      </c>
    </row>
    <row r="3247" spans="2:9">
      <c r="B3247">
        <v>410401002</v>
      </c>
      <c r="C3247" t="str">
        <f t="shared" si="139"/>
        <v>S - Pendapatan Insentif - PT Indosat Tbk</v>
      </c>
      <c r="E3247" s="744" t="s">
        <v>60</v>
      </c>
      <c r="F3247" t="s">
        <v>530</v>
      </c>
      <c r="G3247" t="s">
        <v>547</v>
      </c>
      <c r="I3247" t="s">
        <v>108</v>
      </c>
    </row>
    <row r="3248" spans="2:9">
      <c r="B3248">
        <v>410401003</v>
      </c>
      <c r="C3248" t="str">
        <f t="shared" si="139"/>
        <v>S - Pendapatan Insentif - PT Xl Axiata Tbk</v>
      </c>
      <c r="E3248" s="744" t="s">
        <v>60</v>
      </c>
      <c r="F3248" t="s">
        <v>530</v>
      </c>
      <c r="G3248" t="s">
        <v>547</v>
      </c>
      <c r="I3248" t="s">
        <v>109</v>
      </c>
    </row>
    <row r="3249" spans="5:5">
      <c r="E3249" s="744" t="s">
        <v>60</v>
      </c>
    </row>
    <row r="3250" spans="2:9">
      <c r="B3250">
        <v>510101001</v>
      </c>
      <c r="C3250" t="str">
        <f t="shared" ref="C3250:C3264" si="140">CONCATENATE(F3250,E3250,G3250,E3250,I3250)</f>
        <v>COGS - Harga Pokok Penjualan - Agregator Produk Digital</v>
      </c>
      <c r="E3250" s="744" t="s">
        <v>60</v>
      </c>
      <c r="F3250" t="s">
        <v>548</v>
      </c>
      <c r="G3250" t="s">
        <v>549</v>
      </c>
      <c r="I3250" t="s">
        <v>532</v>
      </c>
    </row>
    <row r="3251" spans="2:9">
      <c r="B3251">
        <v>510101002</v>
      </c>
      <c r="C3251" t="str">
        <f t="shared" si="140"/>
        <v>COGS - Harga Pokok Penjualan - Produk Dan Jasa Digital</v>
      </c>
      <c r="E3251" s="744" t="s">
        <v>60</v>
      </c>
      <c r="F3251" t="s">
        <v>548</v>
      </c>
      <c r="G3251" t="s">
        <v>549</v>
      </c>
      <c r="I3251" t="s">
        <v>533</v>
      </c>
    </row>
    <row r="3252" spans="2:9">
      <c r="B3252">
        <v>510101003</v>
      </c>
      <c r="C3252" t="str">
        <f t="shared" si="140"/>
        <v>COGS - Harga Pokok Penjualan - Iklan Berbasis Cloud Digital</v>
      </c>
      <c r="E3252" s="744" t="s">
        <v>60</v>
      </c>
      <c r="F3252" t="s">
        <v>548</v>
      </c>
      <c r="G3252" t="s">
        <v>549</v>
      </c>
      <c r="I3252" t="s">
        <v>534</v>
      </c>
    </row>
    <row r="3253" spans="2:9">
      <c r="B3253">
        <v>510101004</v>
      </c>
      <c r="C3253" t="str">
        <f t="shared" si="140"/>
        <v>COGS - Harga Pokok Penjualan - Software As A Service</v>
      </c>
      <c r="E3253" s="744" t="s">
        <v>60</v>
      </c>
      <c r="F3253" t="s">
        <v>548</v>
      </c>
      <c r="G3253" t="s">
        <v>549</v>
      </c>
      <c r="I3253" t="s">
        <v>535</v>
      </c>
    </row>
    <row r="3254" spans="2:9">
      <c r="B3254">
        <v>510101005</v>
      </c>
      <c r="C3254" t="str">
        <f t="shared" si="140"/>
        <v>COGS - Harga Pokok Penjualan - Produk Dan Layanan Energi Bersih</v>
      </c>
      <c r="E3254" s="744" t="s">
        <v>60</v>
      </c>
      <c r="F3254" t="s">
        <v>548</v>
      </c>
      <c r="G3254" t="s">
        <v>549</v>
      </c>
      <c r="I3254" t="s">
        <v>536</v>
      </c>
    </row>
    <row r="3255" spans="2:9">
      <c r="B3255">
        <v>510101006</v>
      </c>
      <c r="C3255" t="str">
        <f t="shared" si="140"/>
        <v>COGS - Harga Pokok Penjualan - Penjualan Grosir Digital</v>
      </c>
      <c r="E3255" s="744" t="s">
        <v>60</v>
      </c>
      <c r="F3255" t="s">
        <v>548</v>
      </c>
      <c r="G3255" t="s">
        <v>549</v>
      </c>
      <c r="I3255" t="s">
        <v>537</v>
      </c>
    </row>
    <row r="3256" spans="2:9">
      <c r="B3256">
        <v>510101007</v>
      </c>
      <c r="C3256" t="str">
        <f t="shared" si="140"/>
        <v>COGS - Harga Pokok Penjualan - Konten Dan Hiburan</v>
      </c>
      <c r="E3256" s="744" t="s">
        <v>60</v>
      </c>
      <c r="F3256" t="s">
        <v>548</v>
      </c>
      <c r="G3256" t="s">
        <v>549</v>
      </c>
      <c r="I3256" t="s">
        <v>538</v>
      </c>
    </row>
    <row r="3257" spans="2:9">
      <c r="B3257">
        <v>510101008</v>
      </c>
      <c r="C3257" t="str">
        <f t="shared" si="140"/>
        <v>COGS - Harga Pokok Penjualan - Supply Chain Dan Logistik</v>
      </c>
      <c r="E3257" s="744" t="s">
        <v>60</v>
      </c>
      <c r="F3257" t="s">
        <v>548</v>
      </c>
      <c r="G3257" t="s">
        <v>549</v>
      </c>
      <c r="I3257" t="s">
        <v>539</v>
      </c>
    </row>
    <row r="3258" spans="2:9">
      <c r="B3258">
        <v>510101009</v>
      </c>
      <c r="C3258" t="str">
        <f t="shared" ref="C3258:C3262" si="141">CONCATENATE(F3258,E3258,G3258,E3258,I3258)</f>
        <v>COGS - Harga Pokok Penjualan - Platform bursa iklan</v>
      </c>
      <c r="E3258" s="744" t="s">
        <v>60</v>
      </c>
      <c r="F3258" t="s">
        <v>548</v>
      </c>
      <c r="G3258" t="s">
        <v>549</v>
      </c>
      <c r="I3258" t="s">
        <v>540</v>
      </c>
    </row>
    <row r="3259" spans="2:9">
      <c r="B3259">
        <v>510101010</v>
      </c>
      <c r="C3259" t="str">
        <f t="shared" si="141"/>
        <v>COGS - Harga Pokok Penjualan - Sewa pakai infrastruktur</v>
      </c>
      <c r="E3259" s="744" t="s">
        <v>60</v>
      </c>
      <c r="F3259" t="s">
        <v>548</v>
      </c>
      <c r="G3259" t="s">
        <v>549</v>
      </c>
      <c r="I3259" t="s">
        <v>541</v>
      </c>
    </row>
    <row r="3260" spans="2:9">
      <c r="B3260">
        <v>510101011</v>
      </c>
      <c r="C3260" t="str">
        <f t="shared" si="141"/>
        <v>COGS - Harga Pokok Penjualan - Jasa pengelolaan</v>
      </c>
      <c r="E3260" s="744" t="s">
        <v>60</v>
      </c>
      <c r="F3260" t="s">
        <v>548</v>
      </c>
      <c r="G3260" t="s">
        <v>549</v>
      </c>
      <c r="I3260" t="s">
        <v>542</v>
      </c>
    </row>
    <row r="3261" spans="2:9">
      <c r="B3261">
        <v>510101012</v>
      </c>
      <c r="C3261" t="str">
        <f t="shared" si="141"/>
        <v>COGS - Harga Pokok Penjualan - Perangkat keras </v>
      </c>
      <c r="E3261" s="744" t="s">
        <v>60</v>
      </c>
      <c r="F3261" t="s">
        <v>548</v>
      </c>
      <c r="G3261" t="s">
        <v>549</v>
      </c>
      <c r="I3261" t="s">
        <v>543</v>
      </c>
    </row>
    <row r="3262" spans="2:9">
      <c r="B3262">
        <v>510101013</v>
      </c>
      <c r="C3262" t="str">
        <f t="shared" si="141"/>
        <v>COGS - Harga Pokok Penjualan - Trade marketing</v>
      </c>
      <c r="E3262" s="744" t="s">
        <v>60</v>
      </c>
      <c r="F3262" t="s">
        <v>548</v>
      </c>
      <c r="G3262" t="s">
        <v>549</v>
      </c>
      <c r="I3262" t="s">
        <v>544</v>
      </c>
    </row>
    <row r="3263" spans="2:9">
      <c r="B3263">
        <v>510101014</v>
      </c>
      <c r="C3263" t="str">
        <f t="shared" ref="C3263" si="142">CONCATENATE(F3263,E3263,G3263,E3263,I3263)</f>
        <v>COGS - Harga Pokok Penjualan - Beban Pabrikasi</v>
      </c>
      <c r="E3263" s="744" t="s">
        <v>60</v>
      </c>
      <c r="F3263" t="s">
        <v>548</v>
      </c>
      <c r="G3263" t="s">
        <v>549</v>
      </c>
      <c r="I3263" t="s">
        <v>550</v>
      </c>
    </row>
    <row r="3264" spans="2:9">
      <c r="B3264">
        <v>510101015</v>
      </c>
      <c r="C3264" t="str">
        <f t="shared" si="140"/>
        <v>COGS - Harga Pokok Penjualan - Lain-Lain</v>
      </c>
      <c r="E3264" s="744" t="s">
        <v>60</v>
      </c>
      <c r="F3264" t="s">
        <v>548</v>
      </c>
      <c r="G3264" t="s">
        <v>549</v>
      </c>
      <c r="I3264" t="s">
        <v>351</v>
      </c>
    </row>
    <row r="3265" spans="5:5">
      <c r="E3265" s="744" t="s">
        <v>60</v>
      </c>
    </row>
    <row r="3266" spans="2:9">
      <c r="B3266">
        <v>510201001</v>
      </c>
      <c r="C3266" t="str">
        <f t="shared" ref="C3266:C3279" si="143">CONCATENATE(F3266,E3266,G3266,E3266,I3266)</f>
        <v>COGS - Retur Pembelian - Agregator Produk Digital</v>
      </c>
      <c r="E3266" s="744" t="s">
        <v>60</v>
      </c>
      <c r="F3266" t="s">
        <v>548</v>
      </c>
      <c r="G3266" t="s">
        <v>551</v>
      </c>
      <c r="I3266" t="s">
        <v>532</v>
      </c>
    </row>
    <row r="3267" spans="2:9">
      <c r="B3267">
        <v>510201002</v>
      </c>
      <c r="C3267" t="str">
        <f t="shared" si="143"/>
        <v>COGS - Retur Pembelian - Produk Dan Jasa Digital</v>
      </c>
      <c r="E3267" s="744" t="s">
        <v>60</v>
      </c>
      <c r="F3267" t="s">
        <v>548</v>
      </c>
      <c r="G3267" t="s">
        <v>551</v>
      </c>
      <c r="I3267" t="s">
        <v>533</v>
      </c>
    </row>
    <row r="3268" spans="2:9">
      <c r="B3268">
        <v>510201003</v>
      </c>
      <c r="C3268" t="str">
        <f t="shared" si="143"/>
        <v>COGS - Retur Pembelian - Iklan Berbasis Cloud Digital</v>
      </c>
      <c r="E3268" s="744" t="s">
        <v>60</v>
      </c>
      <c r="F3268" t="s">
        <v>548</v>
      </c>
      <c r="G3268" t="s">
        <v>551</v>
      </c>
      <c r="I3268" t="s">
        <v>534</v>
      </c>
    </row>
    <row r="3269" spans="2:9">
      <c r="B3269">
        <v>510201004</v>
      </c>
      <c r="C3269" t="str">
        <f t="shared" si="143"/>
        <v>COGS - Retur Pembelian - Software As A Service</v>
      </c>
      <c r="E3269" s="744" t="s">
        <v>60</v>
      </c>
      <c r="F3269" t="s">
        <v>548</v>
      </c>
      <c r="G3269" t="s">
        <v>551</v>
      </c>
      <c r="I3269" t="s">
        <v>535</v>
      </c>
    </row>
    <row r="3270" spans="2:9">
      <c r="B3270">
        <v>510201005</v>
      </c>
      <c r="C3270" t="str">
        <f t="shared" si="143"/>
        <v>COGS - Retur Pembelian - Produk Dan Layanan Energi Bersih</v>
      </c>
      <c r="E3270" s="744" t="s">
        <v>60</v>
      </c>
      <c r="F3270" t="s">
        <v>548</v>
      </c>
      <c r="G3270" t="s">
        <v>551</v>
      </c>
      <c r="I3270" t="s">
        <v>536</v>
      </c>
    </row>
    <row r="3271" spans="2:9">
      <c r="B3271">
        <v>510201006</v>
      </c>
      <c r="C3271" t="str">
        <f t="shared" si="143"/>
        <v>COGS - Retur Pembelian - Penjualan Grosir Digital</v>
      </c>
      <c r="E3271" s="744" t="s">
        <v>60</v>
      </c>
      <c r="F3271" t="s">
        <v>548</v>
      </c>
      <c r="G3271" t="s">
        <v>551</v>
      </c>
      <c r="I3271" t="s">
        <v>537</v>
      </c>
    </row>
    <row r="3272" spans="2:9">
      <c r="B3272">
        <v>510201007</v>
      </c>
      <c r="C3272" t="str">
        <f t="shared" si="143"/>
        <v>COGS - Retur Pembelian - Konten Dan Hiburan</v>
      </c>
      <c r="E3272" s="744" t="s">
        <v>60</v>
      </c>
      <c r="F3272" t="s">
        <v>548</v>
      </c>
      <c r="G3272" t="s">
        <v>551</v>
      </c>
      <c r="I3272" t="s">
        <v>538</v>
      </c>
    </row>
    <row r="3273" spans="2:9">
      <c r="B3273">
        <v>510201008</v>
      </c>
      <c r="C3273" t="str">
        <f t="shared" si="143"/>
        <v>COGS - Retur Pembelian - Supply Chain Dan Logistik</v>
      </c>
      <c r="E3273" s="744" t="s">
        <v>60</v>
      </c>
      <c r="F3273" t="s">
        <v>548</v>
      </c>
      <c r="G3273" t="s">
        <v>551</v>
      </c>
      <c r="I3273" t="s">
        <v>539</v>
      </c>
    </row>
    <row r="3274" spans="2:9">
      <c r="B3274">
        <v>510201009</v>
      </c>
      <c r="C3274" t="str">
        <f t="shared" ref="C3274:C3278" si="144">CONCATENATE(F3274,E3274,G3274,E3274,I3274)</f>
        <v>COGS - Retur Pembelian - Platform bursa iklan</v>
      </c>
      <c r="E3274" s="744" t="s">
        <v>60</v>
      </c>
      <c r="F3274" t="s">
        <v>548</v>
      </c>
      <c r="G3274" t="s">
        <v>551</v>
      </c>
      <c r="I3274" t="s">
        <v>540</v>
      </c>
    </row>
    <row r="3275" spans="2:9">
      <c r="B3275">
        <v>510201010</v>
      </c>
      <c r="C3275" t="str">
        <f t="shared" si="144"/>
        <v>COGS - Retur Pembelian - Sewa pakai infrastruktur</v>
      </c>
      <c r="E3275" s="744" t="s">
        <v>60</v>
      </c>
      <c r="F3275" t="s">
        <v>548</v>
      </c>
      <c r="G3275" t="s">
        <v>551</v>
      </c>
      <c r="I3275" t="s">
        <v>541</v>
      </c>
    </row>
    <row r="3276" spans="2:9">
      <c r="B3276">
        <v>510201011</v>
      </c>
      <c r="C3276" t="str">
        <f t="shared" si="144"/>
        <v>COGS - Retur Pembelian - Jasa pengelolaan</v>
      </c>
      <c r="E3276" s="744" t="s">
        <v>60</v>
      </c>
      <c r="F3276" t="s">
        <v>548</v>
      </c>
      <c r="G3276" t="s">
        <v>551</v>
      </c>
      <c r="I3276" t="s">
        <v>542</v>
      </c>
    </row>
    <row r="3277" spans="2:9">
      <c r="B3277">
        <v>510201012</v>
      </c>
      <c r="C3277" t="str">
        <f t="shared" si="144"/>
        <v>COGS - Retur Pembelian - Perangkat keras </v>
      </c>
      <c r="E3277" s="744" t="s">
        <v>60</v>
      </c>
      <c r="F3277" t="s">
        <v>548</v>
      </c>
      <c r="G3277" t="s">
        <v>551</v>
      </c>
      <c r="I3277" t="s">
        <v>543</v>
      </c>
    </row>
    <row r="3278" spans="2:9">
      <c r="B3278">
        <v>510201013</v>
      </c>
      <c r="C3278" t="str">
        <f t="shared" si="144"/>
        <v>COGS - Retur Pembelian - Trade marketing</v>
      </c>
      <c r="E3278" s="744" t="s">
        <v>60</v>
      </c>
      <c r="F3278" t="s">
        <v>548</v>
      </c>
      <c r="G3278" t="s">
        <v>551</v>
      </c>
      <c r="I3278" t="s">
        <v>544</v>
      </c>
    </row>
    <row r="3279" spans="2:9">
      <c r="B3279">
        <v>510201014</v>
      </c>
      <c r="C3279" t="str">
        <f t="shared" si="143"/>
        <v>COGS - Retur Pembelian - Lain-Lain</v>
      </c>
      <c r="E3279" s="744" t="s">
        <v>60</v>
      </c>
      <c r="F3279" t="s">
        <v>548</v>
      </c>
      <c r="G3279" t="s">
        <v>551</v>
      </c>
      <c r="I3279" t="s">
        <v>351</v>
      </c>
    </row>
    <row r="3280" spans="5:5">
      <c r="E3280" s="744" t="s">
        <v>60</v>
      </c>
    </row>
    <row r="3281" spans="2:9">
      <c r="B3281">
        <v>510301001</v>
      </c>
      <c r="C3281" t="str">
        <f t="shared" ref="C3281:C3282" si="145">CONCATENATE(F3281,E3281,G3281,E3281,I3281)</f>
        <v>COGS - Gaji Dan Tunjangan - Gaji</v>
      </c>
      <c r="E3281" s="744" t="s">
        <v>60</v>
      </c>
      <c r="F3281" t="s">
        <v>548</v>
      </c>
      <c r="G3281" t="s">
        <v>552</v>
      </c>
      <c r="I3281" t="s">
        <v>427</v>
      </c>
    </row>
    <row r="3282" spans="2:9">
      <c r="B3282">
        <v>510301002</v>
      </c>
      <c r="C3282" t="str">
        <f t="shared" si="145"/>
        <v>COGS - Gaji Dan Tunjangan - Tunjangan</v>
      </c>
      <c r="E3282" s="744" t="s">
        <v>60</v>
      </c>
      <c r="F3282" t="s">
        <v>548</v>
      </c>
      <c r="G3282" t="s">
        <v>552</v>
      </c>
      <c r="I3282" t="s">
        <v>553</v>
      </c>
    </row>
    <row r="3283" spans="5:5">
      <c r="E3283" s="744" t="s">
        <v>60</v>
      </c>
    </row>
    <row r="3284" spans="2:9">
      <c r="B3284">
        <v>510401001</v>
      </c>
      <c r="C3284" t="str">
        <f t="shared" ref="C3284:C3293" si="146">CONCATENATE(F3284,E3284,G3284,E3284,I3284)</f>
        <v>COGS - Penyusutan - Tanah</v>
      </c>
      <c r="E3284" s="744" t="s">
        <v>60</v>
      </c>
      <c r="F3284" t="s">
        <v>548</v>
      </c>
      <c r="G3284" t="s">
        <v>554</v>
      </c>
      <c r="I3284" t="s">
        <v>379</v>
      </c>
    </row>
    <row r="3285" spans="2:9">
      <c r="B3285">
        <v>510401002</v>
      </c>
      <c r="C3285" t="str">
        <f t="shared" si="146"/>
        <v>COGS - Penyusutan - Bangunan</v>
      </c>
      <c r="E3285" s="744" t="s">
        <v>60</v>
      </c>
      <c r="F3285" t="s">
        <v>548</v>
      </c>
      <c r="G3285" t="s">
        <v>554</v>
      </c>
      <c r="I3285" t="s">
        <v>380</v>
      </c>
    </row>
    <row r="3286" spans="2:9">
      <c r="B3286">
        <v>510401003</v>
      </c>
      <c r="C3286" t="str">
        <f t="shared" si="146"/>
        <v>COGS - Penyusutan - Inventaris Kantor</v>
      </c>
      <c r="E3286" s="744" t="s">
        <v>60</v>
      </c>
      <c r="F3286" t="s">
        <v>548</v>
      </c>
      <c r="G3286" t="s">
        <v>554</v>
      </c>
      <c r="I3286" t="s">
        <v>381</v>
      </c>
    </row>
    <row r="3287" spans="2:9">
      <c r="B3287">
        <v>510401004</v>
      </c>
      <c r="C3287" t="str">
        <f t="shared" si="146"/>
        <v>COGS - Penyusutan - Furnitur Dan Perlengkapan</v>
      </c>
      <c r="E3287" s="744" t="s">
        <v>60</v>
      </c>
      <c r="F3287" t="s">
        <v>548</v>
      </c>
      <c r="G3287" t="s">
        <v>554</v>
      </c>
      <c r="I3287" t="s">
        <v>382</v>
      </c>
    </row>
    <row r="3288" spans="2:9">
      <c r="B3288">
        <v>510401005</v>
      </c>
      <c r="C3288" t="str">
        <f t="shared" si="146"/>
        <v>COGS - Penyusutan - Mesin Dan Peralatan</v>
      </c>
      <c r="E3288" s="744" t="s">
        <v>60</v>
      </c>
      <c r="F3288" t="s">
        <v>548</v>
      </c>
      <c r="G3288" t="s">
        <v>554</v>
      </c>
      <c r="I3288" t="s">
        <v>383</v>
      </c>
    </row>
    <row r="3289" spans="2:9">
      <c r="B3289">
        <v>510401006</v>
      </c>
      <c r="C3289" t="str">
        <f t="shared" si="146"/>
        <v>COGS - Penyusutan - Kendaraan</v>
      </c>
      <c r="E3289" s="744" t="s">
        <v>60</v>
      </c>
      <c r="F3289" t="s">
        <v>548</v>
      </c>
      <c r="G3289" t="s">
        <v>554</v>
      </c>
      <c r="I3289" t="s">
        <v>345</v>
      </c>
    </row>
    <row r="3290" spans="2:9">
      <c r="B3290">
        <v>510401007</v>
      </c>
      <c r="C3290" t="str">
        <f t="shared" si="146"/>
        <v>COGS - Penyusutan - Aset Tax Amnesty</v>
      </c>
      <c r="E3290" s="744" t="s">
        <v>60</v>
      </c>
      <c r="F3290" t="s">
        <v>548</v>
      </c>
      <c r="G3290" t="s">
        <v>554</v>
      </c>
      <c r="I3290" t="s">
        <v>384</v>
      </c>
    </row>
    <row r="3291" spans="2:9">
      <c r="B3291">
        <v>510401008</v>
      </c>
      <c r="C3291" t="str">
        <f t="shared" si="146"/>
        <v>COGS - Penyusutan - Software</v>
      </c>
      <c r="E3291" s="744" t="s">
        <v>60</v>
      </c>
      <c r="F3291" t="s">
        <v>548</v>
      </c>
      <c r="G3291" t="s">
        <v>554</v>
      </c>
      <c r="I3291" t="s">
        <v>389</v>
      </c>
    </row>
    <row r="3292" spans="2:9">
      <c r="B3292">
        <v>510401009</v>
      </c>
      <c r="C3292" t="str">
        <f t="shared" si="146"/>
        <v>COGS - Penyusutan - Website</v>
      </c>
      <c r="E3292" s="744" t="s">
        <v>60</v>
      </c>
      <c r="F3292" t="s">
        <v>548</v>
      </c>
      <c r="G3292" t="s">
        <v>554</v>
      </c>
      <c r="I3292" t="s">
        <v>390</v>
      </c>
    </row>
    <row r="3293" spans="2:9">
      <c r="B3293">
        <v>510401010</v>
      </c>
      <c r="C3293" t="str">
        <f t="shared" si="146"/>
        <v>COGS - Penyusutan - License</v>
      </c>
      <c r="E3293" s="744" t="s">
        <v>60</v>
      </c>
      <c r="F3293" t="s">
        <v>548</v>
      </c>
      <c r="G3293" t="s">
        <v>554</v>
      </c>
      <c r="I3293" t="s">
        <v>391</v>
      </c>
    </row>
    <row r="3294" spans="5:5">
      <c r="E3294" s="744" t="s">
        <v>60</v>
      </c>
    </row>
    <row r="3295" spans="2:9">
      <c r="B3295">
        <v>610101001</v>
      </c>
      <c r="C3295" t="str">
        <f t="shared" ref="C3295:C3302" si="147">CONCATENATE(F3295,E3295,G3295,E3295,I3295)</f>
        <v>SE - Beban Pemasaran Dan Marketing - Biaya Promosi</v>
      </c>
      <c r="E3295" s="744" t="s">
        <v>60</v>
      </c>
      <c r="F3295" t="s">
        <v>555</v>
      </c>
      <c r="G3295" t="s">
        <v>556</v>
      </c>
      <c r="I3295" t="s">
        <v>557</v>
      </c>
    </row>
    <row r="3296" spans="2:9">
      <c r="B3296">
        <v>610101002</v>
      </c>
      <c r="C3296" t="str">
        <f t="shared" si="147"/>
        <v>SE - Beban Pemasaran Dan Marketing - Biaya Pemasaran</v>
      </c>
      <c r="E3296" s="744" t="s">
        <v>60</v>
      </c>
      <c r="F3296" t="s">
        <v>555</v>
      </c>
      <c r="G3296" t="s">
        <v>556</v>
      </c>
      <c r="I3296" t="s">
        <v>558</v>
      </c>
    </row>
    <row r="3297" spans="2:9">
      <c r="B3297">
        <v>610101003</v>
      </c>
      <c r="C3297" t="str">
        <f t="shared" si="147"/>
        <v>SE - Beban Pemasaran Dan Marketing - Komisi Sales</v>
      </c>
      <c r="E3297" s="744" t="s">
        <v>60</v>
      </c>
      <c r="F3297" t="s">
        <v>555</v>
      </c>
      <c r="G3297" t="s">
        <v>556</v>
      </c>
      <c r="I3297" t="s">
        <v>559</v>
      </c>
    </row>
    <row r="3298" spans="2:9">
      <c r="B3298">
        <v>610101004</v>
      </c>
      <c r="C3298" t="str">
        <f t="shared" si="147"/>
        <v>SE - Beban Pemasaran Dan Marketing - Digital Advertising</v>
      </c>
      <c r="E3298" s="744" t="s">
        <v>60</v>
      </c>
      <c r="F3298" t="s">
        <v>555</v>
      </c>
      <c r="G3298" t="s">
        <v>556</v>
      </c>
      <c r="I3298" t="s">
        <v>560</v>
      </c>
    </row>
    <row r="3299" spans="2:9">
      <c r="B3299">
        <v>610101005</v>
      </c>
      <c r="C3299" t="str">
        <f t="shared" si="147"/>
        <v>SE - Beban Pemasaran Dan Marketing - Selling Expense - Sf</v>
      </c>
      <c r="E3299" s="744" t="s">
        <v>60</v>
      </c>
      <c r="F3299" t="s">
        <v>555</v>
      </c>
      <c r="G3299" t="s">
        <v>556</v>
      </c>
      <c r="I3299" t="s">
        <v>561</v>
      </c>
    </row>
    <row r="3300" spans="2:9">
      <c r="B3300">
        <v>610101006</v>
      </c>
      <c r="C3300" t="str">
        <f t="shared" si="147"/>
        <v>SE - Beban Pemasaran Dan Marketing - Sumbangan Dan Jamuan</v>
      </c>
      <c r="E3300" s="744" t="s">
        <v>60</v>
      </c>
      <c r="F3300" t="s">
        <v>555</v>
      </c>
      <c r="G3300" t="s">
        <v>556</v>
      </c>
      <c r="I3300" t="s">
        <v>562</v>
      </c>
    </row>
    <row r="3301" spans="2:9">
      <c r="B3301">
        <v>610101007</v>
      </c>
      <c r="C3301" t="str">
        <f t="shared" si="147"/>
        <v>SE - Beban Pemasaran Dan Marketing - Sample</v>
      </c>
      <c r="E3301" s="744" t="s">
        <v>60</v>
      </c>
      <c r="F3301" t="s">
        <v>555</v>
      </c>
      <c r="G3301" t="s">
        <v>556</v>
      </c>
      <c r="I3301" t="s">
        <v>563</v>
      </c>
    </row>
    <row r="3302" spans="2:9">
      <c r="B3302">
        <v>610101008</v>
      </c>
      <c r="C3302" t="str">
        <f t="shared" si="147"/>
        <v>SE - Beban Pemasaran Dan Marketing - Lain-Lain</v>
      </c>
      <c r="E3302" s="744" t="s">
        <v>60</v>
      </c>
      <c r="F3302" t="s">
        <v>555</v>
      </c>
      <c r="G3302" t="s">
        <v>556</v>
      </c>
      <c r="I3302" t="s">
        <v>351</v>
      </c>
    </row>
    <row r="3303" spans="5:5">
      <c r="E3303" s="744" t="s">
        <v>60</v>
      </c>
    </row>
    <row r="3304" spans="2:9">
      <c r="B3304">
        <v>610201001</v>
      </c>
      <c r="C3304" t="str">
        <f t="shared" ref="C3304:C3305" si="148">CONCATENATE(F3304,E3304,G3304,E3304,I3304)</f>
        <v>SE - Beban Gaji Dan Tunjangan - Beban Gaji</v>
      </c>
      <c r="E3304" s="744" t="s">
        <v>60</v>
      </c>
      <c r="F3304" t="s">
        <v>555</v>
      </c>
      <c r="G3304" t="s">
        <v>564</v>
      </c>
      <c r="I3304" t="s">
        <v>565</v>
      </c>
    </row>
    <row r="3305" spans="2:9">
      <c r="B3305">
        <v>610201002</v>
      </c>
      <c r="C3305" t="str">
        <f t="shared" si="148"/>
        <v>SE - Beban Gaji Dan Tunjangan - Tunjangan</v>
      </c>
      <c r="E3305" s="744" t="s">
        <v>60</v>
      </c>
      <c r="F3305" t="s">
        <v>555</v>
      </c>
      <c r="G3305" t="s">
        <v>564</v>
      </c>
      <c r="I3305" t="s">
        <v>553</v>
      </c>
    </row>
    <row r="3306" spans="2:9">
      <c r="B3306">
        <v>610201003</v>
      </c>
      <c r="C3306" t="str">
        <f t="shared" ref="C3306" si="149">CONCATENATE(F3306,E3306,G3306,E3306,I3306)</f>
        <v>SE - Beban Gaji Dan Tunjangan - Lain-lain</v>
      </c>
      <c r="E3306" s="744" t="s">
        <v>60</v>
      </c>
      <c r="F3306" t="s">
        <v>555</v>
      </c>
      <c r="G3306" t="s">
        <v>564</v>
      </c>
      <c r="I3306" t="s">
        <v>364</v>
      </c>
    </row>
    <row r="3307" spans="5:5">
      <c r="E3307" s="744" t="s">
        <v>60</v>
      </c>
    </row>
    <row r="3308" spans="2:9">
      <c r="B3308">
        <v>610301001</v>
      </c>
      <c r="C3308" t="str">
        <f t="shared" ref="C3308:C3314" si="150">CONCATENATE(F3308,E3308,G3308,E3308,I3308)</f>
        <v>SE - Perjalanan Dinas - Tiket</v>
      </c>
      <c r="E3308" s="744" t="s">
        <v>60</v>
      </c>
      <c r="F3308" t="s">
        <v>555</v>
      </c>
      <c r="G3308" t="s">
        <v>566</v>
      </c>
      <c r="I3308" t="s">
        <v>567</v>
      </c>
    </row>
    <row r="3309" spans="2:9">
      <c r="B3309">
        <v>610301002</v>
      </c>
      <c r="C3309" t="str">
        <f t="shared" si="150"/>
        <v>SE - Perjalanan Dinas - Penginapan</v>
      </c>
      <c r="E3309" s="744" t="s">
        <v>60</v>
      </c>
      <c r="F3309" t="s">
        <v>555</v>
      </c>
      <c r="G3309" t="s">
        <v>566</v>
      </c>
      <c r="I3309" t="s">
        <v>568</v>
      </c>
    </row>
    <row r="3310" spans="2:9">
      <c r="B3310">
        <v>610301003</v>
      </c>
      <c r="C3310" t="str">
        <f t="shared" si="150"/>
        <v>SE - Perjalanan Dinas - Transportasi</v>
      </c>
      <c r="E3310" s="744" t="s">
        <v>60</v>
      </c>
      <c r="F3310" t="s">
        <v>555</v>
      </c>
      <c r="G3310" t="s">
        <v>566</v>
      </c>
      <c r="I3310" t="s">
        <v>569</v>
      </c>
    </row>
    <row r="3311" spans="2:9">
      <c r="B3311">
        <v>610301004</v>
      </c>
      <c r="C3311" t="str">
        <f t="shared" si="150"/>
        <v>SE - Perjalanan Dinas - Bensin, Tol, Parkir</v>
      </c>
      <c r="E3311" s="744" t="s">
        <v>60</v>
      </c>
      <c r="F3311" t="s">
        <v>555</v>
      </c>
      <c r="G3311" t="s">
        <v>566</v>
      </c>
      <c r="I3311" t="s">
        <v>570</v>
      </c>
    </row>
    <row r="3312" spans="2:9">
      <c r="B3312">
        <v>610301005</v>
      </c>
      <c r="C3312" t="str">
        <f t="shared" si="150"/>
        <v>SE - Perjalanan Dinas - Uang Saku</v>
      </c>
      <c r="E3312" s="744" t="s">
        <v>60</v>
      </c>
      <c r="F3312" t="s">
        <v>555</v>
      </c>
      <c r="G3312" t="s">
        <v>566</v>
      </c>
      <c r="I3312" t="s">
        <v>571</v>
      </c>
    </row>
    <row r="3313" spans="2:9">
      <c r="B3313">
        <v>610301006</v>
      </c>
      <c r="C3313" t="str">
        <f t="shared" si="150"/>
        <v>SE - Perjalanan Dinas - Uang Makan</v>
      </c>
      <c r="E3313" s="744" t="s">
        <v>60</v>
      </c>
      <c r="F3313" t="s">
        <v>555</v>
      </c>
      <c r="G3313" t="s">
        <v>566</v>
      </c>
      <c r="I3313" t="s">
        <v>572</v>
      </c>
    </row>
    <row r="3314" spans="2:9">
      <c r="B3314">
        <v>610301007</v>
      </c>
      <c r="C3314" t="str">
        <f t="shared" si="150"/>
        <v>SE - Perjalanan Dinas - Lain-Lain</v>
      </c>
      <c r="E3314" s="744" t="s">
        <v>60</v>
      </c>
      <c r="F3314" t="s">
        <v>555</v>
      </c>
      <c r="G3314" t="s">
        <v>566</v>
      </c>
      <c r="I3314" t="s">
        <v>351</v>
      </c>
    </row>
    <row r="3315" spans="5:5">
      <c r="E3315" s="744" t="s">
        <v>60</v>
      </c>
    </row>
    <row r="3316" spans="2:9">
      <c r="B3316">
        <v>610401001</v>
      </c>
      <c r="C3316" t="str">
        <f t="shared" ref="C3316:C3325" si="151">CONCATENATE(F3316,E3316,G3316,E3316,I3316)</f>
        <v>SE - Beban Penyusutan - Tanah</v>
      </c>
      <c r="E3316" s="744" t="s">
        <v>60</v>
      </c>
      <c r="F3316" t="s">
        <v>555</v>
      </c>
      <c r="G3316" t="s">
        <v>573</v>
      </c>
      <c r="I3316" t="s">
        <v>379</v>
      </c>
    </row>
    <row r="3317" spans="2:9">
      <c r="B3317">
        <v>610401002</v>
      </c>
      <c r="C3317" t="str">
        <f t="shared" si="151"/>
        <v>SE - Beban Penyusutan - Bangunan</v>
      </c>
      <c r="E3317" s="744" t="s">
        <v>60</v>
      </c>
      <c r="F3317" t="s">
        <v>555</v>
      </c>
      <c r="G3317" t="s">
        <v>573</v>
      </c>
      <c r="I3317" t="s">
        <v>380</v>
      </c>
    </row>
    <row r="3318" spans="2:9">
      <c r="B3318">
        <v>610401003</v>
      </c>
      <c r="C3318" t="str">
        <f t="shared" si="151"/>
        <v>SE - Beban Penyusutan - Inventaris Kantor</v>
      </c>
      <c r="E3318" s="744" t="s">
        <v>60</v>
      </c>
      <c r="F3318" t="s">
        <v>555</v>
      </c>
      <c r="G3318" t="s">
        <v>573</v>
      </c>
      <c r="I3318" t="s">
        <v>381</v>
      </c>
    </row>
    <row r="3319" spans="2:9">
      <c r="B3319">
        <v>610401004</v>
      </c>
      <c r="C3319" t="str">
        <f t="shared" si="151"/>
        <v>SE - Beban Penyusutan - Furnitur Dan Perlengkapan</v>
      </c>
      <c r="E3319" s="744" t="s">
        <v>60</v>
      </c>
      <c r="F3319" t="s">
        <v>555</v>
      </c>
      <c r="G3319" t="s">
        <v>573</v>
      </c>
      <c r="I3319" t="s">
        <v>382</v>
      </c>
    </row>
    <row r="3320" spans="2:9">
      <c r="B3320">
        <v>610401005</v>
      </c>
      <c r="C3320" t="str">
        <f t="shared" si="151"/>
        <v>SE - Beban Penyusutan - Mesin Dan Peralatan</v>
      </c>
      <c r="E3320" s="744" t="s">
        <v>60</v>
      </c>
      <c r="F3320" t="s">
        <v>555</v>
      </c>
      <c r="G3320" t="s">
        <v>573</v>
      </c>
      <c r="I3320" t="s">
        <v>383</v>
      </c>
    </row>
    <row r="3321" spans="2:9">
      <c r="B3321">
        <v>610401006</v>
      </c>
      <c r="C3321" t="str">
        <f t="shared" si="151"/>
        <v>SE - Beban Penyusutan - Kendaraan</v>
      </c>
      <c r="E3321" s="744" t="s">
        <v>60</v>
      </c>
      <c r="F3321" t="s">
        <v>555</v>
      </c>
      <c r="G3321" t="s">
        <v>573</v>
      </c>
      <c r="I3321" t="s">
        <v>345</v>
      </c>
    </row>
    <row r="3322" spans="2:9">
      <c r="B3322">
        <v>610401007</v>
      </c>
      <c r="C3322" t="str">
        <f t="shared" si="151"/>
        <v>SE - Beban Penyusutan - Aset Tax Amnesty</v>
      </c>
      <c r="E3322" s="744" t="s">
        <v>60</v>
      </c>
      <c r="F3322" t="s">
        <v>555</v>
      </c>
      <c r="G3322" t="s">
        <v>573</v>
      </c>
      <c r="I3322" t="s">
        <v>384</v>
      </c>
    </row>
    <row r="3323" spans="2:9">
      <c r="B3323">
        <v>610401008</v>
      </c>
      <c r="C3323" t="str">
        <f t="shared" si="151"/>
        <v>SE - Beban Penyusutan - Software</v>
      </c>
      <c r="E3323" s="744" t="s">
        <v>60</v>
      </c>
      <c r="F3323" t="s">
        <v>555</v>
      </c>
      <c r="G3323" t="s">
        <v>573</v>
      </c>
      <c r="I3323" t="s">
        <v>389</v>
      </c>
    </row>
    <row r="3324" spans="2:9">
      <c r="B3324">
        <v>610401009</v>
      </c>
      <c r="C3324" t="str">
        <f t="shared" si="151"/>
        <v>SE - Beban Penyusutan - Website</v>
      </c>
      <c r="E3324" s="744" t="s">
        <v>60</v>
      </c>
      <c r="F3324" t="s">
        <v>555</v>
      </c>
      <c r="G3324" t="s">
        <v>573</v>
      </c>
      <c r="I3324" t="s">
        <v>390</v>
      </c>
    </row>
    <row r="3325" spans="2:9">
      <c r="B3325">
        <v>610401010</v>
      </c>
      <c r="C3325" t="str">
        <f t="shared" si="151"/>
        <v>SE - Beban Penyusutan - License</v>
      </c>
      <c r="E3325" s="744" t="s">
        <v>60</v>
      </c>
      <c r="F3325" t="s">
        <v>555</v>
      </c>
      <c r="G3325" t="s">
        <v>573</v>
      </c>
      <c r="I3325" t="s">
        <v>391</v>
      </c>
    </row>
    <row r="3326" spans="5:5">
      <c r="E3326" s="744" t="s">
        <v>60</v>
      </c>
    </row>
    <row r="3327" spans="2:9">
      <c r="B3327">
        <v>610501001</v>
      </c>
      <c r="C3327" t="str">
        <f>CONCATENATE(F3327,E3327,G3327,E3327,I3327)</f>
        <v>SE - Beban Lain-Lain - Beban instalasi</v>
      </c>
      <c r="E3327" s="744" t="s">
        <v>60</v>
      </c>
      <c r="F3327" t="s">
        <v>555</v>
      </c>
      <c r="G3327" t="s">
        <v>574</v>
      </c>
      <c r="I3327" t="s">
        <v>575</v>
      </c>
    </row>
    <row r="3328" spans="2:9">
      <c r="B3328">
        <v>610501002</v>
      </c>
      <c r="C3328" t="str">
        <f>CONCATENATE(F3328,E3328,G3328,E3328,I3328)</f>
        <v>SE - Beban Lain-Lain - Others</v>
      </c>
      <c r="E3328" s="744" t="s">
        <v>60</v>
      </c>
      <c r="F3328" t="s">
        <v>555</v>
      </c>
      <c r="G3328" t="s">
        <v>574</v>
      </c>
      <c r="I3328" t="s">
        <v>439</v>
      </c>
    </row>
    <row r="3329" spans="5:5">
      <c r="E3329" s="744" t="s">
        <v>60</v>
      </c>
    </row>
    <row r="3330" spans="2:9">
      <c r="B3330">
        <v>710101001</v>
      </c>
      <c r="C3330" t="str">
        <f t="shared" ref="C3330:C3348" si="152">CONCATENATE(F3330,E3330,G3330,E3330,I3330)</f>
        <v>GA - Biaya Gaji, Upah Dan Tunjangan - Gaji </v>
      </c>
      <c r="E3330" s="744" t="s">
        <v>60</v>
      </c>
      <c r="F3330" t="s">
        <v>576</v>
      </c>
      <c r="G3330" t="s">
        <v>577</v>
      </c>
      <c r="I3330" t="s">
        <v>578</v>
      </c>
    </row>
    <row r="3331" spans="2:9">
      <c r="B3331">
        <v>710101002</v>
      </c>
      <c r="C3331" t="str">
        <f t="shared" si="152"/>
        <v>GA - Biaya Gaji, Upah Dan Tunjangan - Tunjangan Pph 21</v>
      </c>
      <c r="E3331" s="744" t="s">
        <v>60</v>
      </c>
      <c r="F3331" t="s">
        <v>576</v>
      </c>
      <c r="G3331" t="s">
        <v>577</v>
      </c>
      <c r="I3331" t="s">
        <v>579</v>
      </c>
    </row>
    <row r="3332" spans="2:9">
      <c r="B3332">
        <v>710101003</v>
      </c>
      <c r="C3332" t="str">
        <f t="shared" si="152"/>
        <v>GA - Biaya Gaji, Upah Dan Tunjangan - Premi Bpjs Ketenagakerjaan</v>
      </c>
      <c r="E3332" s="744" t="s">
        <v>60</v>
      </c>
      <c r="F3332" t="s">
        <v>576</v>
      </c>
      <c r="G3332" t="s">
        <v>577</v>
      </c>
      <c r="I3332" t="s">
        <v>580</v>
      </c>
    </row>
    <row r="3333" spans="2:9">
      <c r="B3333">
        <v>710101004</v>
      </c>
      <c r="C3333" t="str">
        <f t="shared" si="152"/>
        <v>GA - Biaya Gaji, Upah Dan Tunjangan - Thr</v>
      </c>
      <c r="E3333" s="744" t="s">
        <v>60</v>
      </c>
      <c r="F3333" t="s">
        <v>576</v>
      </c>
      <c r="G3333" t="s">
        <v>577</v>
      </c>
      <c r="I3333" t="s">
        <v>581</v>
      </c>
    </row>
    <row r="3334" spans="2:9">
      <c r="B3334">
        <v>710101005</v>
      </c>
      <c r="C3334" t="str">
        <f t="shared" si="152"/>
        <v>GA - Biaya Gaji, Upah Dan Tunjangan - Meal Allowances</v>
      </c>
      <c r="E3334" s="744" t="s">
        <v>60</v>
      </c>
      <c r="F3334" t="s">
        <v>576</v>
      </c>
      <c r="G3334" t="s">
        <v>577</v>
      </c>
      <c r="I3334" t="s">
        <v>582</v>
      </c>
    </row>
    <row r="3335" spans="2:9">
      <c r="B3335">
        <v>710101006</v>
      </c>
      <c r="C3335" t="str">
        <f t="shared" si="152"/>
        <v>GA - Biaya Gaji, Upah Dan Tunjangan - Medical Allowance</v>
      </c>
      <c r="E3335" s="744" t="s">
        <v>60</v>
      </c>
      <c r="F3335" t="s">
        <v>576</v>
      </c>
      <c r="G3335" t="s">
        <v>577</v>
      </c>
      <c r="I3335" t="s">
        <v>583</v>
      </c>
    </row>
    <row r="3336" spans="2:9">
      <c r="B3336">
        <v>710101007</v>
      </c>
      <c r="C3336" t="str">
        <f t="shared" si="152"/>
        <v>GA - Biaya Gaji, Upah Dan Tunjangan - Uniform</v>
      </c>
      <c r="E3336" s="744" t="s">
        <v>60</v>
      </c>
      <c r="F3336" t="s">
        <v>576</v>
      </c>
      <c r="G3336" t="s">
        <v>577</v>
      </c>
      <c r="I3336" t="s">
        <v>584</v>
      </c>
    </row>
    <row r="3337" spans="2:9">
      <c r="B3337">
        <v>710101008</v>
      </c>
      <c r="C3337" t="str">
        <f t="shared" si="152"/>
        <v>GA - Biaya Gaji, Upah Dan Tunjangan - Lembur</v>
      </c>
      <c r="E3337" s="744" t="s">
        <v>60</v>
      </c>
      <c r="F3337" t="s">
        <v>576</v>
      </c>
      <c r="G3337" t="s">
        <v>577</v>
      </c>
      <c r="I3337" t="s">
        <v>585</v>
      </c>
    </row>
    <row r="3338" spans="2:9">
      <c r="B3338">
        <v>710101009</v>
      </c>
      <c r="C3338" t="str">
        <f t="shared" si="152"/>
        <v>GA - Biaya Gaji, Upah Dan Tunjangan - Biaya Tunjangan Lainnya</v>
      </c>
      <c r="E3338" s="744" t="s">
        <v>60</v>
      </c>
      <c r="F3338" t="s">
        <v>576</v>
      </c>
      <c r="G3338" t="s">
        <v>577</v>
      </c>
      <c r="I3338" t="s">
        <v>586</v>
      </c>
    </row>
    <row r="3339" spans="2:9">
      <c r="B3339">
        <v>710101010</v>
      </c>
      <c r="C3339" t="str">
        <f t="shared" si="152"/>
        <v>GA - Biaya Gaji, Upah Dan Tunjangan - Premi Bpjs Ketenagakerjaan - Perusahaan</v>
      </c>
      <c r="E3339" s="744" t="s">
        <v>60</v>
      </c>
      <c r="F3339" t="s">
        <v>576</v>
      </c>
      <c r="G3339" t="s">
        <v>577</v>
      </c>
      <c r="I3339" t="s">
        <v>587</v>
      </c>
    </row>
    <row r="3340" spans="2:9">
      <c r="B3340">
        <v>710101011</v>
      </c>
      <c r="C3340" t="str">
        <f t="shared" si="152"/>
        <v>GA - Biaya Gaji, Upah Dan Tunjangan - Asuransi Kesehatan - Perusahaan</v>
      </c>
      <c r="E3340" s="744" t="s">
        <v>60</v>
      </c>
      <c r="F3340" t="s">
        <v>576</v>
      </c>
      <c r="G3340" t="s">
        <v>577</v>
      </c>
      <c r="I3340" t="s">
        <v>588</v>
      </c>
    </row>
    <row r="3341" spans="2:9">
      <c r="B3341">
        <v>710101012</v>
      </c>
      <c r="C3341" t="str">
        <f t="shared" si="152"/>
        <v>GA - Biaya Gaji, Upah Dan Tunjangan - Pesangon</v>
      </c>
      <c r="E3341" s="744" t="s">
        <v>60</v>
      </c>
      <c r="F3341" t="s">
        <v>576</v>
      </c>
      <c r="G3341" t="s">
        <v>577</v>
      </c>
      <c r="I3341" t="s">
        <v>589</v>
      </c>
    </row>
    <row r="3342" spans="2:9">
      <c r="B3342">
        <v>710101013</v>
      </c>
      <c r="C3342" t="str">
        <f t="shared" si="152"/>
        <v>GA - Biaya Gaji, Upah Dan Tunjangan - Lain-Lain</v>
      </c>
      <c r="E3342" s="744" t="s">
        <v>60</v>
      </c>
      <c r="F3342" t="s">
        <v>576</v>
      </c>
      <c r="G3342" t="s">
        <v>577</v>
      </c>
      <c r="I3342" t="s">
        <v>351</v>
      </c>
    </row>
    <row r="3343" spans="2:9">
      <c r="B3343">
        <v>710101014</v>
      </c>
      <c r="C3343" t="str">
        <f t="shared" si="152"/>
        <v>GA - Biaya Gaji, Upah Dan Tunjangan - Tunjangan Transportasi</v>
      </c>
      <c r="E3343" s="744" t="s">
        <v>60</v>
      </c>
      <c r="F3343" t="s">
        <v>576</v>
      </c>
      <c r="G3343" t="s">
        <v>577</v>
      </c>
      <c r="I3343" t="s">
        <v>590</v>
      </c>
    </row>
    <row r="3344" spans="2:9">
      <c r="B3344">
        <v>710101015</v>
      </c>
      <c r="C3344" t="str">
        <f t="shared" si="152"/>
        <v>GA - Biaya Gaji, Upah Dan Tunjangan - Jamsostek</v>
      </c>
      <c r="E3344" s="744" t="s">
        <v>60</v>
      </c>
      <c r="F3344" t="s">
        <v>576</v>
      </c>
      <c r="G3344" t="s">
        <v>577</v>
      </c>
      <c r="I3344" t="s">
        <v>591</v>
      </c>
    </row>
    <row r="3345" spans="2:9">
      <c r="B3345">
        <v>710101016</v>
      </c>
      <c r="C3345" t="str">
        <f t="shared" si="152"/>
        <v>GA - Biaya Gaji, Upah Dan Tunjangan - Employee Insurance Expense</v>
      </c>
      <c r="E3345" s="744" t="s">
        <v>60</v>
      </c>
      <c r="F3345" t="s">
        <v>576</v>
      </c>
      <c r="G3345" t="s">
        <v>577</v>
      </c>
      <c r="I3345" t="s">
        <v>592</v>
      </c>
    </row>
    <row r="3346" spans="2:9">
      <c r="B3346">
        <v>710101017</v>
      </c>
      <c r="C3346" t="str">
        <f t="shared" si="152"/>
        <v>GA - Biaya Gaji, Upah Dan Tunjangan - Biaya Bonus</v>
      </c>
      <c r="E3346" s="744" t="s">
        <v>60</v>
      </c>
      <c r="F3346" t="s">
        <v>576</v>
      </c>
      <c r="G3346" t="s">
        <v>577</v>
      </c>
      <c r="I3346" t="s">
        <v>593</v>
      </c>
    </row>
    <row r="3347" spans="2:9">
      <c r="B3347">
        <v>710101018</v>
      </c>
      <c r="C3347" t="str">
        <f t="shared" si="152"/>
        <v>GA - Biaya Gaji, Upah Dan Tunjangan - Medication</v>
      </c>
      <c r="E3347" s="744" t="s">
        <v>60</v>
      </c>
      <c r="F3347" t="s">
        <v>576</v>
      </c>
      <c r="G3347" t="s">
        <v>577</v>
      </c>
      <c r="I3347" t="s">
        <v>594</v>
      </c>
    </row>
    <row r="3348" spans="2:9">
      <c r="B3348">
        <v>710101019</v>
      </c>
      <c r="C3348" t="str">
        <f t="shared" si="152"/>
        <v>GA - Biaya Gaji, Upah Dan Tunjangan - Lain-Lain</v>
      </c>
      <c r="E3348" s="744" t="s">
        <v>60</v>
      </c>
      <c r="F3348" t="s">
        <v>576</v>
      </c>
      <c r="G3348" t="s">
        <v>577</v>
      </c>
      <c r="I3348" t="s">
        <v>351</v>
      </c>
    </row>
    <row r="3349" spans="5:5">
      <c r="E3349" s="744" t="s">
        <v>60</v>
      </c>
    </row>
    <row r="3350" spans="2:9">
      <c r="B3350">
        <v>710201001</v>
      </c>
      <c r="C3350" t="str">
        <f t="shared" ref="C3350:C3353" si="153">CONCATENATE(F3350,E3350,G3350,E3350,I3350)</f>
        <v>GA - Biaya Sumbangan Dan Jamuan - Sumbangan</v>
      </c>
      <c r="E3350" s="744" t="s">
        <v>60</v>
      </c>
      <c r="F3350" t="s">
        <v>576</v>
      </c>
      <c r="G3350" t="s">
        <v>595</v>
      </c>
      <c r="I3350" t="s">
        <v>596</v>
      </c>
    </row>
    <row r="3351" spans="2:9">
      <c r="B3351">
        <v>710201002</v>
      </c>
      <c r="C3351" t="str">
        <f t="shared" si="153"/>
        <v>GA - Biaya Sumbangan Dan Jamuan - Entertainment</v>
      </c>
      <c r="E3351" s="744" t="s">
        <v>60</v>
      </c>
      <c r="F3351" t="s">
        <v>576</v>
      </c>
      <c r="G3351" t="s">
        <v>595</v>
      </c>
      <c r="I3351" t="s">
        <v>597</v>
      </c>
    </row>
    <row r="3352" spans="2:9">
      <c r="B3352">
        <v>710201003</v>
      </c>
      <c r="C3352" t="str">
        <f t="shared" si="153"/>
        <v>GA - Biaya Sumbangan Dan Jamuan - Representation</v>
      </c>
      <c r="E3352" s="744" t="s">
        <v>60</v>
      </c>
      <c r="F3352" t="s">
        <v>576</v>
      </c>
      <c r="G3352" t="s">
        <v>595</v>
      </c>
      <c r="I3352" t="s">
        <v>598</v>
      </c>
    </row>
    <row r="3353" spans="2:9">
      <c r="B3353">
        <v>710201004</v>
      </c>
      <c r="C3353" t="str">
        <f t="shared" si="153"/>
        <v>GA - Biaya Sumbangan Dan Jamuan - Gathering</v>
      </c>
      <c r="E3353" s="744" t="s">
        <v>60</v>
      </c>
      <c r="F3353" t="s">
        <v>576</v>
      </c>
      <c r="G3353" t="s">
        <v>595</v>
      </c>
      <c r="I3353" t="s">
        <v>599</v>
      </c>
    </row>
    <row r="3354" spans="2:9">
      <c r="B3354">
        <v>710201005</v>
      </c>
      <c r="C3354" t="str">
        <f t="shared" ref="C3354" si="154">CONCATENATE(F3354,E3354,G3354,E3354,I3354)</f>
        <v>GA - Biaya Sumbangan Dan Jamuan - Lain-lain</v>
      </c>
      <c r="E3354" s="744" t="s">
        <v>60</v>
      </c>
      <c r="F3354" t="s">
        <v>576</v>
      </c>
      <c r="G3354" t="s">
        <v>595</v>
      </c>
      <c r="I3354" t="s">
        <v>364</v>
      </c>
    </row>
    <row r="3355" spans="5:5">
      <c r="E3355" s="744" t="s">
        <v>60</v>
      </c>
    </row>
    <row r="3356" spans="2:9">
      <c r="B3356">
        <v>710301001</v>
      </c>
      <c r="C3356" t="str">
        <f t="shared" ref="C3356:C3357" si="155">CONCATENATE(F3356,E3356,G3356,E3356,I3356)</f>
        <v>GA - Biaya Keamanan, Kebersihan Dan Perizinan - Keamanan Dan Kebersihan</v>
      </c>
      <c r="E3356" s="744" t="s">
        <v>60</v>
      </c>
      <c r="F3356" t="s">
        <v>576</v>
      </c>
      <c r="G3356" t="s">
        <v>600</v>
      </c>
      <c r="I3356" t="s">
        <v>601</v>
      </c>
    </row>
    <row r="3357" spans="2:9">
      <c r="B3357">
        <v>710301002</v>
      </c>
      <c r="C3357" t="str">
        <f t="shared" si="155"/>
        <v>GA - Biaya Keamanan, Kebersihan Dan Perizinan - Perizinan</v>
      </c>
      <c r="E3357" s="744" t="s">
        <v>60</v>
      </c>
      <c r="F3357" t="s">
        <v>576</v>
      </c>
      <c r="G3357" t="s">
        <v>600</v>
      </c>
      <c r="I3357" t="s">
        <v>602</v>
      </c>
    </row>
    <row r="3358" spans="2:9">
      <c r="B3358">
        <v>710301003</v>
      </c>
      <c r="C3358" t="str">
        <f t="shared" ref="C3358" si="156">CONCATENATE(F3358,E3358,G3358,E3358,I3358)</f>
        <v>GA - Biaya Keamanan, Kebersihan Dan Perizinan - Lain-lain</v>
      </c>
      <c r="E3358" s="744" t="s">
        <v>60</v>
      </c>
      <c r="F3358" t="s">
        <v>576</v>
      </c>
      <c r="G3358" t="s">
        <v>600</v>
      </c>
      <c r="I3358" t="s">
        <v>364</v>
      </c>
    </row>
    <row r="3359" spans="5:5">
      <c r="E3359" s="744" t="s">
        <v>60</v>
      </c>
    </row>
    <row r="3360" spans="2:9">
      <c r="B3360">
        <v>710401001</v>
      </c>
      <c r="C3360" t="str">
        <f t="shared" ref="C3360:C3365" si="157">CONCATENATE(F3360,E3360,G3360,E3360,I3360)</f>
        <v>GA - Biaya Rumah Tangga Kantor - Air Minum</v>
      </c>
      <c r="E3360" s="744" t="s">
        <v>60</v>
      </c>
      <c r="F3360" t="s">
        <v>576</v>
      </c>
      <c r="G3360" t="s">
        <v>603</v>
      </c>
      <c r="I3360" t="s">
        <v>604</v>
      </c>
    </row>
    <row r="3361" spans="2:9">
      <c r="B3361">
        <v>710401002</v>
      </c>
      <c r="C3361" t="str">
        <f t="shared" si="157"/>
        <v>GA - Biaya Rumah Tangga Kantor - Alat-Alat Kebersihan</v>
      </c>
      <c r="E3361" s="744" t="s">
        <v>60</v>
      </c>
      <c r="F3361" t="s">
        <v>576</v>
      </c>
      <c r="G3361" t="s">
        <v>603</v>
      </c>
      <c r="I3361" t="s">
        <v>605</v>
      </c>
    </row>
    <row r="3362" spans="2:9">
      <c r="B3362">
        <v>710401003</v>
      </c>
      <c r="C3362" t="str">
        <f t="shared" si="157"/>
        <v>GA - Biaya Rumah Tangga Kantor - Kebutuhan Rumah Tangga</v>
      </c>
      <c r="E3362" s="744" t="s">
        <v>60</v>
      </c>
      <c r="F3362" t="s">
        <v>576</v>
      </c>
      <c r="G3362" t="s">
        <v>603</v>
      </c>
      <c r="I3362" t="s">
        <v>606</v>
      </c>
    </row>
    <row r="3363" spans="2:9">
      <c r="B3363">
        <v>710401004</v>
      </c>
      <c r="C3363" t="str">
        <f t="shared" si="157"/>
        <v>GA - Biaya Rumah Tangga Kantor - Biaya Keperluan Dapur</v>
      </c>
      <c r="E3363" s="744" t="s">
        <v>60</v>
      </c>
      <c r="F3363" t="s">
        <v>576</v>
      </c>
      <c r="G3363" t="s">
        <v>603</v>
      </c>
      <c r="I3363" t="s">
        <v>607</v>
      </c>
    </row>
    <row r="3364" spans="2:9">
      <c r="B3364">
        <v>710401005</v>
      </c>
      <c r="C3364" t="str">
        <f t="shared" si="157"/>
        <v>GA - Biaya Rumah Tangga Kantor - Biaya Lain-Lain Non Operasional</v>
      </c>
      <c r="E3364" s="744" t="s">
        <v>60</v>
      </c>
      <c r="F3364" t="s">
        <v>576</v>
      </c>
      <c r="G3364" t="s">
        <v>603</v>
      </c>
      <c r="I3364" t="s">
        <v>608</v>
      </c>
    </row>
    <row r="3365" spans="2:9">
      <c r="B3365">
        <v>710401006</v>
      </c>
      <c r="C3365" t="str">
        <f t="shared" si="157"/>
        <v>GA - Biaya Rumah Tangga Kantor - Biaya Makan Kantor</v>
      </c>
      <c r="E3365" s="744" t="s">
        <v>60</v>
      </c>
      <c r="F3365" t="s">
        <v>576</v>
      </c>
      <c r="G3365" t="s">
        <v>603</v>
      </c>
      <c r="I3365" t="s">
        <v>609</v>
      </c>
    </row>
    <row r="3366" spans="2:9">
      <c r="B3366">
        <v>710401007</v>
      </c>
      <c r="C3366" t="str">
        <f t="shared" ref="C3366" si="158">CONCATENATE(F3366,E3366,G3366,E3366,I3366)</f>
        <v>GA - Biaya Rumah Tangga Kantor - Lain-lain</v>
      </c>
      <c r="E3366" s="744" t="s">
        <v>60</v>
      </c>
      <c r="F3366" t="s">
        <v>576</v>
      </c>
      <c r="G3366" t="s">
        <v>603</v>
      </c>
      <c r="I3366" t="s">
        <v>364</v>
      </c>
    </row>
    <row r="3367" spans="5:5">
      <c r="E3367" s="744" t="s">
        <v>60</v>
      </c>
    </row>
    <row r="3368" spans="2:9">
      <c r="B3368">
        <v>710501001</v>
      </c>
      <c r="C3368" t="str">
        <f t="shared" ref="C3368:C3372" si="159">CONCATENATE(F3368,E3368,G3368,E3368,I3368)</f>
        <v>GA - Peralatan Dan Perlengkapan Kantor - Tinta Printer</v>
      </c>
      <c r="E3368" s="744" t="s">
        <v>60</v>
      </c>
      <c r="F3368" t="s">
        <v>576</v>
      </c>
      <c r="G3368" t="s">
        <v>610</v>
      </c>
      <c r="I3368" t="s">
        <v>611</v>
      </c>
    </row>
    <row r="3369" spans="2:9">
      <c r="B3369">
        <v>710501002</v>
      </c>
      <c r="C3369" t="str">
        <f t="shared" si="159"/>
        <v>GA - Peralatan Dan Perlengkapan Kantor - Kertas Hvs</v>
      </c>
      <c r="E3369" s="744" t="s">
        <v>60</v>
      </c>
      <c r="F3369" t="s">
        <v>576</v>
      </c>
      <c r="G3369" t="s">
        <v>610</v>
      </c>
      <c r="I3369" t="s">
        <v>612</v>
      </c>
    </row>
    <row r="3370" spans="2:9">
      <c r="B3370">
        <v>710501003</v>
      </c>
      <c r="C3370" t="str">
        <f t="shared" si="159"/>
        <v>GA - Peralatan Dan Perlengkapan Kantor - Biaya Fotocopy/Cetakan</v>
      </c>
      <c r="E3370" s="744" t="s">
        <v>60</v>
      </c>
      <c r="F3370" t="s">
        <v>576</v>
      </c>
      <c r="G3370" t="s">
        <v>610</v>
      </c>
      <c r="I3370" t="s">
        <v>613</v>
      </c>
    </row>
    <row r="3371" spans="2:9">
      <c r="B3371">
        <v>710501004</v>
      </c>
      <c r="C3371" t="str">
        <f t="shared" si="159"/>
        <v>GA - Peralatan Dan Perlengkapan Kantor - Atk</v>
      </c>
      <c r="E3371" s="744" t="s">
        <v>60</v>
      </c>
      <c r="F3371" t="s">
        <v>576</v>
      </c>
      <c r="G3371" t="s">
        <v>610</v>
      </c>
      <c r="I3371" t="s">
        <v>614</v>
      </c>
    </row>
    <row r="3372" spans="2:9">
      <c r="B3372">
        <v>710501005</v>
      </c>
      <c r="C3372" t="str">
        <f t="shared" si="159"/>
        <v>GA - Peralatan Dan Perlengkapan Kantor - Perlengkapan Kantor Lainnya</v>
      </c>
      <c r="E3372" s="744" t="s">
        <v>60</v>
      </c>
      <c r="F3372" t="s">
        <v>576</v>
      </c>
      <c r="G3372" t="s">
        <v>610</v>
      </c>
      <c r="I3372" t="s">
        <v>615</v>
      </c>
    </row>
    <row r="3373" spans="5:5">
      <c r="E3373" s="744" t="s">
        <v>60</v>
      </c>
    </row>
    <row r="3374" spans="2:9">
      <c r="B3374">
        <v>710601001</v>
      </c>
      <c r="C3374" t="str">
        <f t="shared" ref="C3374:C3380" si="160">CONCATENATE(F3374,E3374,G3374,E3374,I3374)</f>
        <v>GA - Beban Penyusutan Aset Tetap - Tanah</v>
      </c>
      <c r="E3374" s="744" t="s">
        <v>60</v>
      </c>
      <c r="F3374" t="s">
        <v>576</v>
      </c>
      <c r="G3374" t="s">
        <v>616</v>
      </c>
      <c r="I3374" t="s">
        <v>379</v>
      </c>
    </row>
    <row r="3375" spans="2:9">
      <c r="B3375">
        <v>710601002</v>
      </c>
      <c r="C3375" t="str">
        <f t="shared" si="160"/>
        <v>GA - Beban Penyusutan Aset Tetap - Bangunan</v>
      </c>
      <c r="E3375" s="744" t="s">
        <v>60</v>
      </c>
      <c r="F3375" t="s">
        <v>576</v>
      </c>
      <c r="G3375" t="s">
        <v>616</v>
      </c>
      <c r="I3375" t="s">
        <v>380</v>
      </c>
    </row>
    <row r="3376" spans="2:9">
      <c r="B3376">
        <v>710601003</v>
      </c>
      <c r="C3376" t="str">
        <f t="shared" si="160"/>
        <v>GA - Beban Penyusutan Aset Tetap - Inventaris Kantor</v>
      </c>
      <c r="E3376" s="744" t="s">
        <v>60</v>
      </c>
      <c r="F3376" t="s">
        <v>576</v>
      </c>
      <c r="G3376" t="s">
        <v>616</v>
      </c>
      <c r="I3376" t="s">
        <v>381</v>
      </c>
    </row>
    <row r="3377" spans="2:9">
      <c r="B3377">
        <v>710601004</v>
      </c>
      <c r="C3377" t="str">
        <f t="shared" si="160"/>
        <v>GA - Beban Penyusutan Aset Tetap - Furnitur Dan Perlengkapan</v>
      </c>
      <c r="E3377" s="744" t="s">
        <v>60</v>
      </c>
      <c r="F3377" t="s">
        <v>576</v>
      </c>
      <c r="G3377" t="s">
        <v>616</v>
      </c>
      <c r="I3377" t="s">
        <v>382</v>
      </c>
    </row>
    <row r="3378" spans="2:9">
      <c r="B3378">
        <v>710601005</v>
      </c>
      <c r="C3378" t="str">
        <f t="shared" si="160"/>
        <v>GA - Beban Penyusutan Aset Tetap - Mesin Dan Peralatan</v>
      </c>
      <c r="E3378" s="744" t="s">
        <v>60</v>
      </c>
      <c r="F3378" t="s">
        <v>576</v>
      </c>
      <c r="G3378" t="s">
        <v>616</v>
      </c>
      <c r="I3378" t="s">
        <v>383</v>
      </c>
    </row>
    <row r="3379" spans="2:9">
      <c r="B3379">
        <v>710601006</v>
      </c>
      <c r="C3379" t="str">
        <f t="shared" si="160"/>
        <v>GA - Beban Penyusutan Aset Tetap - Kendaraan</v>
      </c>
      <c r="E3379" s="744" t="s">
        <v>60</v>
      </c>
      <c r="F3379" t="s">
        <v>576</v>
      </c>
      <c r="G3379" t="s">
        <v>616</v>
      </c>
      <c r="I3379" t="s">
        <v>345</v>
      </c>
    </row>
    <row r="3380" spans="2:9">
      <c r="B3380">
        <v>710601007</v>
      </c>
      <c r="C3380" t="str">
        <f t="shared" si="160"/>
        <v>GA - Beban Penyusutan Aset Tetap - Aset Tax Amnesty</v>
      </c>
      <c r="E3380" s="744" t="s">
        <v>60</v>
      </c>
      <c r="F3380" t="s">
        <v>576</v>
      </c>
      <c r="G3380" t="s">
        <v>616</v>
      </c>
      <c r="I3380" t="s">
        <v>384</v>
      </c>
    </row>
    <row r="3381" spans="5:5">
      <c r="E3381" s="744" t="s">
        <v>60</v>
      </c>
    </row>
    <row r="3382" spans="2:9">
      <c r="B3382">
        <v>710701001</v>
      </c>
      <c r="C3382" t="str">
        <f t="shared" ref="C3382:C3384" si="161">CONCATENATE(F3382,E3382,G3382,E3382,I3382)</f>
        <v>GA - Beban Penyusutan Aset Tak Berwujud - Software</v>
      </c>
      <c r="E3382" s="744" t="s">
        <v>60</v>
      </c>
      <c r="F3382" t="s">
        <v>576</v>
      </c>
      <c r="G3382" t="s">
        <v>617</v>
      </c>
      <c r="I3382" t="s">
        <v>389</v>
      </c>
    </row>
    <row r="3383" spans="2:9">
      <c r="B3383">
        <v>710701002</v>
      </c>
      <c r="C3383" t="str">
        <f t="shared" si="161"/>
        <v>GA - Beban Penyusutan Aset Tak Berwujud - Website</v>
      </c>
      <c r="E3383" s="744" t="s">
        <v>60</v>
      </c>
      <c r="F3383" t="s">
        <v>576</v>
      </c>
      <c r="G3383" t="s">
        <v>617</v>
      </c>
      <c r="I3383" t="s">
        <v>390</v>
      </c>
    </row>
    <row r="3384" spans="2:9">
      <c r="B3384">
        <v>710701003</v>
      </c>
      <c r="C3384" t="str">
        <f t="shared" si="161"/>
        <v>GA - Beban Penyusutan Aset Tak Berwujud - License</v>
      </c>
      <c r="E3384" s="744" t="s">
        <v>60</v>
      </c>
      <c r="F3384" t="s">
        <v>576</v>
      </c>
      <c r="G3384" t="s">
        <v>617</v>
      </c>
      <c r="I3384" t="s">
        <v>391</v>
      </c>
    </row>
    <row r="3385" spans="5:5">
      <c r="E3385" s="744" t="s">
        <v>60</v>
      </c>
    </row>
    <row r="3386" spans="2:9">
      <c r="B3386">
        <v>710801001</v>
      </c>
      <c r="C3386" t="str">
        <f t="shared" ref="C3386:C3389" si="162">CONCATENATE(F3386,E3386,G3386,E3386,I3386)</f>
        <v>GA - Beban Penyusutan Right Of Used Assets - Bangunan</v>
      </c>
      <c r="E3386" s="744" t="s">
        <v>60</v>
      </c>
      <c r="F3386" t="s">
        <v>576</v>
      </c>
      <c r="G3386" t="s">
        <v>618</v>
      </c>
      <c r="I3386" t="s">
        <v>380</v>
      </c>
    </row>
    <row r="3387" spans="2:9">
      <c r="B3387">
        <v>710801002</v>
      </c>
      <c r="C3387" t="str">
        <f t="shared" si="162"/>
        <v>GA - Beban Penyusutan Right Of Used Assets - Kendaraan</v>
      </c>
      <c r="E3387" s="744" t="s">
        <v>60</v>
      </c>
      <c r="F3387" t="s">
        <v>576</v>
      </c>
      <c r="G3387" t="s">
        <v>618</v>
      </c>
      <c r="I3387" t="s">
        <v>345</v>
      </c>
    </row>
    <row r="3388" spans="2:9">
      <c r="B3388">
        <v>710801003</v>
      </c>
      <c r="C3388" t="str">
        <f t="shared" ref="C3388" si="163">CONCATENATE(F3388,E3388,G3388,E3388,I3388)</f>
        <v>GA - Beban Penyusutan Right Of Used Assets - Inventaris kantor</v>
      </c>
      <c r="E3388" s="744" t="s">
        <v>60</v>
      </c>
      <c r="F3388" t="s">
        <v>576</v>
      </c>
      <c r="G3388" t="s">
        <v>618</v>
      </c>
      <c r="I3388" t="s">
        <v>393</v>
      </c>
    </row>
    <row r="3389" spans="2:9">
      <c r="B3389">
        <v>710801004</v>
      </c>
      <c r="C3389" t="str">
        <f t="shared" si="162"/>
        <v>GA - Beban Penyusutan Right Of Used Assets - Lain-Lain</v>
      </c>
      <c r="E3389" s="744" t="s">
        <v>60</v>
      </c>
      <c r="F3389" t="s">
        <v>576</v>
      </c>
      <c r="G3389" t="s">
        <v>618</v>
      </c>
      <c r="I3389" t="s">
        <v>351</v>
      </c>
    </row>
    <row r="3390" spans="5:5">
      <c r="E3390" s="744" t="s">
        <v>60</v>
      </c>
    </row>
    <row r="3391" spans="2:9">
      <c r="B3391">
        <v>710901001</v>
      </c>
      <c r="C3391" t="str">
        <f>CONCATENATE(F3391,E3391,G3391,E3391,I3391)</f>
        <v>GA - Beban Imbalan Kerja - Beban Imbalan Kerja</v>
      </c>
      <c r="E3391" s="744" t="s">
        <v>60</v>
      </c>
      <c r="F3391" t="s">
        <v>576</v>
      </c>
      <c r="G3391" t="s">
        <v>619</v>
      </c>
      <c r="I3391" t="s">
        <v>619</v>
      </c>
    </row>
    <row r="3392" spans="5:5">
      <c r="E3392" s="744" t="s">
        <v>60</v>
      </c>
    </row>
    <row r="3393" spans="2:9">
      <c r="B3393">
        <v>711001001</v>
      </c>
      <c r="C3393" t="str">
        <f t="shared" ref="C3393:C3395" si="164">CONCATENATE(F3393,E3393,G3393,E3393,I3393)</f>
        <v>GA - Biaya Sewa - Sewa Gedung</v>
      </c>
      <c r="E3393" s="744" t="s">
        <v>60</v>
      </c>
      <c r="F3393" t="s">
        <v>576</v>
      </c>
      <c r="G3393" t="s">
        <v>620</v>
      </c>
      <c r="I3393" t="s">
        <v>621</v>
      </c>
    </row>
    <row r="3394" spans="2:9">
      <c r="B3394">
        <v>711001002</v>
      </c>
      <c r="C3394" t="str">
        <f t="shared" si="164"/>
        <v>GA - Biaya Sewa - Sewa Kendaraan</v>
      </c>
      <c r="E3394" s="744" t="s">
        <v>60</v>
      </c>
      <c r="F3394" t="s">
        <v>576</v>
      </c>
      <c r="G3394" t="s">
        <v>620</v>
      </c>
      <c r="I3394" t="s">
        <v>622</v>
      </c>
    </row>
    <row r="3395" spans="2:9">
      <c r="B3395">
        <v>711001003</v>
      </c>
      <c r="C3395" t="str">
        <f t="shared" si="164"/>
        <v>GA - Biaya Sewa - Sewa Lainnya</v>
      </c>
      <c r="E3395" s="744" t="s">
        <v>60</v>
      </c>
      <c r="F3395" t="s">
        <v>576</v>
      </c>
      <c r="G3395" t="s">
        <v>620</v>
      </c>
      <c r="I3395" t="s">
        <v>623</v>
      </c>
    </row>
    <row r="3396" spans="5:5">
      <c r="E3396" s="744" t="s">
        <v>60</v>
      </c>
    </row>
    <row r="3397" spans="2:9">
      <c r="B3397">
        <v>711101001</v>
      </c>
      <c r="C3397" t="str">
        <f t="shared" ref="C3397:C3400" si="165">CONCATENATE(F3397,E3397,G3397,E3397,I3397)</f>
        <v>GA - Biaya Perbaikan Dan Pemeliharaan - Biaya Pemeliharaan Gedung</v>
      </c>
      <c r="E3397" s="744" t="s">
        <v>60</v>
      </c>
      <c r="F3397" t="s">
        <v>576</v>
      </c>
      <c r="G3397" t="s">
        <v>624</v>
      </c>
      <c r="I3397" t="s">
        <v>625</v>
      </c>
    </row>
    <row r="3398" spans="2:9">
      <c r="B3398">
        <v>711101002</v>
      </c>
      <c r="C3398" t="str">
        <f t="shared" si="165"/>
        <v>GA - Biaya Perbaikan Dan Pemeliharaan - Biaya Pemeliharaan Kendaraan</v>
      </c>
      <c r="E3398" s="744" t="s">
        <v>60</v>
      </c>
      <c r="F3398" t="s">
        <v>576</v>
      </c>
      <c r="G3398" t="s">
        <v>624</v>
      </c>
      <c r="I3398" t="s">
        <v>626</v>
      </c>
    </row>
    <row r="3399" spans="2:9">
      <c r="B3399">
        <v>711101003</v>
      </c>
      <c r="C3399" t="str">
        <f t="shared" si="165"/>
        <v>GA - Biaya Perbaikan Dan Pemeliharaan - Biaya Pemeliharaan Peralatan Kantor</v>
      </c>
      <c r="E3399" s="744" t="s">
        <v>60</v>
      </c>
      <c r="F3399" t="s">
        <v>576</v>
      </c>
      <c r="G3399" t="s">
        <v>624</v>
      </c>
      <c r="I3399" t="s">
        <v>627</v>
      </c>
    </row>
    <row r="3400" spans="2:9">
      <c r="B3400">
        <v>711101004</v>
      </c>
      <c r="C3400" t="str">
        <f t="shared" si="165"/>
        <v>GA - Biaya Perbaikan Dan Pemeliharaan - Biaya Pemeliharaan Software Dan Sistem</v>
      </c>
      <c r="E3400" s="744" t="s">
        <v>60</v>
      </c>
      <c r="F3400" t="s">
        <v>576</v>
      </c>
      <c r="G3400" t="s">
        <v>624</v>
      </c>
      <c r="I3400" t="s">
        <v>628</v>
      </c>
    </row>
    <row r="3401" spans="2:9">
      <c r="B3401">
        <v>711101005</v>
      </c>
      <c r="C3401" t="str">
        <f t="shared" ref="C3401" si="166">CONCATENATE(F3401,E3401,G3401,E3401,I3401)</f>
        <v>GA - Biaya Perbaikan Dan Pemeliharaan - Lain-lain</v>
      </c>
      <c r="E3401" s="744" t="s">
        <v>60</v>
      </c>
      <c r="F3401" t="s">
        <v>576</v>
      </c>
      <c r="G3401" t="s">
        <v>624</v>
      </c>
      <c r="I3401" t="s">
        <v>364</v>
      </c>
    </row>
    <row r="3402" spans="5:5">
      <c r="E3402" s="744" t="s">
        <v>60</v>
      </c>
    </row>
    <row r="3403" spans="2:9">
      <c r="B3403">
        <v>711201001</v>
      </c>
      <c r="C3403" t="str">
        <f t="shared" ref="C3403:C3407" si="167">CONCATENATE(F3403,E3403,G3403,E3403,I3403)</f>
        <v>GA - Biaya Utility - Telepone,Fax,Internet</v>
      </c>
      <c r="E3403" s="744" t="s">
        <v>60</v>
      </c>
      <c r="F3403" t="s">
        <v>576</v>
      </c>
      <c r="G3403" t="s">
        <v>629</v>
      </c>
      <c r="I3403" t="s">
        <v>630</v>
      </c>
    </row>
    <row r="3404" spans="2:9">
      <c r="B3404">
        <v>711201002</v>
      </c>
      <c r="C3404" t="str">
        <f t="shared" si="167"/>
        <v>GA - Biaya Utility - Listrik</v>
      </c>
      <c r="E3404" s="744" t="s">
        <v>60</v>
      </c>
      <c r="F3404" t="s">
        <v>576</v>
      </c>
      <c r="G3404" t="s">
        <v>629</v>
      </c>
      <c r="I3404" t="s">
        <v>631</v>
      </c>
    </row>
    <row r="3405" spans="2:9">
      <c r="B3405">
        <v>711201003</v>
      </c>
      <c r="C3405" t="str">
        <f t="shared" si="167"/>
        <v>GA - Biaya Utility - Pam</v>
      </c>
      <c r="E3405" s="744" t="s">
        <v>60</v>
      </c>
      <c r="F3405" t="s">
        <v>576</v>
      </c>
      <c r="G3405" t="s">
        <v>629</v>
      </c>
      <c r="I3405" t="s">
        <v>632</v>
      </c>
    </row>
    <row r="3406" spans="2:9">
      <c r="B3406">
        <v>711201004</v>
      </c>
      <c r="C3406" t="str">
        <f t="shared" si="167"/>
        <v>GA - Biaya Utility - Uniform</v>
      </c>
      <c r="E3406" s="744" t="s">
        <v>60</v>
      </c>
      <c r="F3406" t="s">
        <v>576</v>
      </c>
      <c r="G3406" t="s">
        <v>629</v>
      </c>
      <c r="I3406" t="s">
        <v>584</v>
      </c>
    </row>
    <row r="3407" spans="2:9">
      <c r="B3407">
        <v>711201005</v>
      </c>
      <c r="C3407" t="str">
        <f t="shared" si="167"/>
        <v>GA - Biaya Utility - Others</v>
      </c>
      <c r="E3407" s="744" t="s">
        <v>60</v>
      </c>
      <c r="F3407" t="s">
        <v>576</v>
      </c>
      <c r="G3407" t="s">
        <v>629</v>
      </c>
      <c r="I3407" t="s">
        <v>439</v>
      </c>
    </row>
    <row r="3408" spans="5:5">
      <c r="E3408" s="744" t="s">
        <v>60</v>
      </c>
    </row>
    <row r="3409" spans="2:9">
      <c r="B3409">
        <v>711301001</v>
      </c>
      <c r="C3409" t="str">
        <f t="shared" ref="C3409:C3410" si="168">CONCATENATE(F3409,E3409,G3409,E3409,I3409)</f>
        <v>GA - Biaya Materai Dan Barang Cetakan - Biaya Materai</v>
      </c>
      <c r="E3409" s="744" t="s">
        <v>60</v>
      </c>
      <c r="F3409" t="s">
        <v>576</v>
      </c>
      <c r="G3409" t="s">
        <v>633</v>
      </c>
      <c r="I3409" t="s">
        <v>634</v>
      </c>
    </row>
    <row r="3410" spans="2:9">
      <c r="B3410">
        <v>711301002</v>
      </c>
      <c r="C3410" t="str">
        <f t="shared" si="168"/>
        <v>GA - Biaya Materai Dan Barang Cetakan - Biaya Barang Cetakan</v>
      </c>
      <c r="E3410" s="744" t="s">
        <v>60</v>
      </c>
      <c r="F3410" t="s">
        <v>576</v>
      </c>
      <c r="G3410" t="s">
        <v>633</v>
      </c>
      <c r="I3410" t="s">
        <v>635</v>
      </c>
    </row>
    <row r="3411" spans="2:9">
      <c r="B3411">
        <v>711301003</v>
      </c>
      <c r="C3411" t="str">
        <f t="shared" ref="C3411" si="169">CONCATENATE(F3411,E3411,G3411,E3411,I3411)</f>
        <v>GA - Biaya Materai Dan Barang Cetakan - Lain-lain</v>
      </c>
      <c r="E3411" s="744" t="s">
        <v>60</v>
      </c>
      <c r="F3411" t="s">
        <v>576</v>
      </c>
      <c r="G3411" t="s">
        <v>633</v>
      </c>
      <c r="I3411" t="s">
        <v>364</v>
      </c>
    </row>
    <row r="3412" spans="5:5">
      <c r="E3412" s="744" t="s">
        <v>60</v>
      </c>
    </row>
    <row r="3413" spans="2:9">
      <c r="B3413">
        <v>711401001</v>
      </c>
      <c r="C3413" t="str">
        <f t="shared" ref="C3413:C3416" si="170">CONCATENATE(F3413,E3413,G3413,E3413,I3413)</f>
        <v>GA - Biaya Asuransi - Asuransi Karyawan</v>
      </c>
      <c r="E3413" s="744" t="s">
        <v>60</v>
      </c>
      <c r="F3413" t="s">
        <v>576</v>
      </c>
      <c r="G3413" t="s">
        <v>636</v>
      </c>
      <c r="I3413" t="s">
        <v>348</v>
      </c>
    </row>
    <row r="3414" spans="2:9">
      <c r="B3414">
        <v>711401002</v>
      </c>
      <c r="C3414" t="str">
        <f t="shared" si="170"/>
        <v>GA - Biaya Asuransi - Asuransi Property</v>
      </c>
      <c r="E3414" s="744" t="s">
        <v>60</v>
      </c>
      <c r="F3414" t="s">
        <v>576</v>
      </c>
      <c r="G3414" t="s">
        <v>636</v>
      </c>
      <c r="I3414" t="s">
        <v>637</v>
      </c>
    </row>
    <row r="3415" spans="2:9">
      <c r="B3415">
        <v>711401003</v>
      </c>
      <c r="C3415" t="str">
        <f t="shared" si="170"/>
        <v>GA - Biaya Asuransi - Biaya Asuransi Lain-Lain</v>
      </c>
      <c r="E3415" s="744" t="s">
        <v>60</v>
      </c>
      <c r="F3415" t="s">
        <v>576</v>
      </c>
      <c r="G3415" t="s">
        <v>636</v>
      </c>
      <c r="I3415" t="s">
        <v>638</v>
      </c>
    </row>
    <row r="3416" spans="2:9">
      <c r="B3416">
        <v>711401004</v>
      </c>
      <c r="C3416" t="str">
        <f t="shared" si="170"/>
        <v>GA - Biaya Asuransi - Asuransi Kesehatan Karyawan</v>
      </c>
      <c r="E3416" s="744" t="s">
        <v>60</v>
      </c>
      <c r="F3416" t="s">
        <v>576</v>
      </c>
      <c r="G3416" t="s">
        <v>636</v>
      </c>
      <c r="I3416" t="s">
        <v>639</v>
      </c>
    </row>
    <row r="3417" spans="5:5">
      <c r="E3417" s="744" t="s">
        <v>60</v>
      </c>
    </row>
    <row r="3418" spans="2:9">
      <c r="B3418">
        <v>711501001</v>
      </c>
      <c r="C3418" t="str">
        <f t="shared" ref="C3418:C3429" si="171">CONCATENATE(F3418,E3418,G3418,E3418,I3418)</f>
        <v>GA - Biaya Pajak Dan Perijinan - Pajak Bumi Dan Bangunan</v>
      </c>
      <c r="E3418" s="744" t="s">
        <v>60</v>
      </c>
      <c r="F3418" t="s">
        <v>576</v>
      </c>
      <c r="G3418" t="s">
        <v>640</v>
      </c>
      <c r="I3418" t="s">
        <v>641</v>
      </c>
    </row>
    <row r="3419" spans="2:9">
      <c r="B3419">
        <v>711501002</v>
      </c>
      <c r="C3419" t="str">
        <f t="shared" si="171"/>
        <v>GA - Biaya Pajak Dan Perijinan - Pajak Reklame</v>
      </c>
      <c r="E3419" s="744" t="s">
        <v>60</v>
      </c>
      <c r="F3419" t="s">
        <v>576</v>
      </c>
      <c r="G3419" t="s">
        <v>640</v>
      </c>
      <c r="I3419" t="s">
        <v>642</v>
      </c>
    </row>
    <row r="3420" spans="2:9">
      <c r="B3420">
        <v>711501003</v>
      </c>
      <c r="C3420" t="str">
        <f t="shared" si="171"/>
        <v>GA - Biaya Pajak Dan Perijinan - Ppn</v>
      </c>
      <c r="E3420" s="744" t="s">
        <v>60</v>
      </c>
      <c r="F3420" t="s">
        <v>576</v>
      </c>
      <c r="G3420" t="s">
        <v>640</v>
      </c>
      <c r="I3420" t="s">
        <v>643</v>
      </c>
    </row>
    <row r="3421" spans="2:9">
      <c r="B3421">
        <v>711501004</v>
      </c>
      <c r="C3421" t="str">
        <f t="shared" si="171"/>
        <v>GA - Biaya Pajak Dan Perijinan - Pph 21</v>
      </c>
      <c r="E3421" s="744" t="s">
        <v>60</v>
      </c>
      <c r="F3421" t="s">
        <v>576</v>
      </c>
      <c r="G3421" t="s">
        <v>640</v>
      </c>
      <c r="I3421" t="s">
        <v>335</v>
      </c>
    </row>
    <row r="3422" spans="2:9">
      <c r="B3422">
        <v>711501005</v>
      </c>
      <c r="C3422" t="str">
        <f t="shared" si="171"/>
        <v>GA - Biaya Pajak Dan Perijinan - Pph 23</v>
      </c>
      <c r="E3422" s="744" t="s">
        <v>60</v>
      </c>
      <c r="F3422" t="s">
        <v>576</v>
      </c>
      <c r="G3422" t="s">
        <v>640</v>
      </c>
      <c r="I3422" t="s">
        <v>337</v>
      </c>
    </row>
    <row r="3423" spans="2:9">
      <c r="B3423">
        <v>711501006</v>
      </c>
      <c r="C3423" t="str">
        <f t="shared" si="171"/>
        <v>GA - Biaya Pajak Dan Perijinan - Biaya Pph 25</v>
      </c>
      <c r="E3423" s="744" t="s">
        <v>60</v>
      </c>
      <c r="F3423" t="s">
        <v>576</v>
      </c>
      <c r="G3423" t="s">
        <v>640</v>
      </c>
      <c r="I3423" t="s">
        <v>644</v>
      </c>
    </row>
    <row r="3424" spans="2:9">
      <c r="B3424">
        <v>711501007</v>
      </c>
      <c r="C3424" t="str">
        <f t="shared" si="171"/>
        <v>GA - Biaya Pajak Dan Perijinan - Perijinan Dan Pajak Lainnya</v>
      </c>
      <c r="E3424" s="744" t="s">
        <v>60</v>
      </c>
      <c r="F3424" t="s">
        <v>576</v>
      </c>
      <c r="G3424" t="s">
        <v>640</v>
      </c>
      <c r="I3424" t="s">
        <v>645</v>
      </c>
    </row>
    <row r="3425" spans="2:9">
      <c r="B3425">
        <v>711501008</v>
      </c>
      <c r="C3425" t="str">
        <f t="shared" si="171"/>
        <v>GA - Biaya Pajak Dan Perijinan - Biaya Stnk, Kir &amp; Pajak Kendaraan</v>
      </c>
      <c r="E3425" s="744" t="s">
        <v>60</v>
      </c>
      <c r="F3425" t="s">
        <v>576</v>
      </c>
      <c r="G3425" t="s">
        <v>640</v>
      </c>
      <c r="I3425" t="s">
        <v>646</v>
      </c>
    </row>
    <row r="3426" spans="2:9">
      <c r="B3426">
        <v>711501009</v>
      </c>
      <c r="C3426" t="str">
        <f t="shared" si="171"/>
        <v>GA - Biaya Pajak Dan Perijinan - Beban Denda Tax Amnesty</v>
      </c>
      <c r="E3426" s="744" t="s">
        <v>60</v>
      </c>
      <c r="F3426" t="s">
        <v>576</v>
      </c>
      <c r="G3426" t="s">
        <v>640</v>
      </c>
      <c r="I3426" t="s">
        <v>647</v>
      </c>
    </row>
    <row r="3427" spans="2:9">
      <c r="B3427">
        <v>711501010</v>
      </c>
      <c r="C3427" t="str">
        <f t="shared" si="171"/>
        <v>GA - Biaya Pajak Dan Perijinan - Beban Denda Pajak</v>
      </c>
      <c r="E3427" s="744" t="s">
        <v>60</v>
      </c>
      <c r="F3427" t="s">
        <v>576</v>
      </c>
      <c r="G3427" t="s">
        <v>640</v>
      </c>
      <c r="I3427" t="s">
        <v>648</v>
      </c>
    </row>
    <row r="3428" spans="2:9">
      <c r="B3428">
        <v>711501011</v>
      </c>
      <c r="C3428" t="str">
        <f t="shared" si="171"/>
        <v>GA - Biaya Pajak Dan Perijinan - Other Tax Expense</v>
      </c>
      <c r="E3428" s="744" t="s">
        <v>60</v>
      </c>
      <c r="F3428" t="s">
        <v>576</v>
      </c>
      <c r="G3428" t="s">
        <v>640</v>
      </c>
      <c r="I3428" t="s">
        <v>649</v>
      </c>
    </row>
    <row r="3429" spans="2:9">
      <c r="B3429">
        <v>711501012</v>
      </c>
      <c r="C3429" t="str">
        <f t="shared" si="171"/>
        <v>GA - Biaya Pajak Dan Perijinan - Pajak Pendiri</v>
      </c>
      <c r="E3429" s="744" t="s">
        <v>60</v>
      </c>
      <c r="F3429" t="s">
        <v>576</v>
      </c>
      <c r="G3429" t="s">
        <v>640</v>
      </c>
      <c r="I3429" t="s">
        <v>650</v>
      </c>
    </row>
    <row r="3430" spans="5:5">
      <c r="E3430" s="744" t="s">
        <v>60</v>
      </c>
    </row>
    <row r="3431" spans="2:9">
      <c r="B3431">
        <v>711601001</v>
      </c>
      <c r="C3431" t="str">
        <f t="shared" ref="C3431:C3441" si="172">CONCATENATE(F3431,E3431,G3431,E3431,I3431)</f>
        <v>GA - Biaya Jasa Profesional - Audit</v>
      </c>
      <c r="E3431" s="744" t="s">
        <v>60</v>
      </c>
      <c r="F3431" t="s">
        <v>576</v>
      </c>
      <c r="G3431" t="s">
        <v>651</v>
      </c>
      <c r="I3431" t="s">
        <v>431</v>
      </c>
    </row>
    <row r="3432" spans="2:9">
      <c r="B3432">
        <v>711601002</v>
      </c>
      <c r="C3432" t="str">
        <f t="shared" si="172"/>
        <v>GA - Biaya Jasa Profesional - Aktuaris</v>
      </c>
      <c r="E3432" s="744" t="s">
        <v>60</v>
      </c>
      <c r="F3432" t="s">
        <v>576</v>
      </c>
      <c r="G3432" t="s">
        <v>651</v>
      </c>
      <c r="I3432" t="s">
        <v>432</v>
      </c>
    </row>
    <row r="3433" spans="2:9">
      <c r="B3433">
        <v>711601003</v>
      </c>
      <c r="C3433" t="str">
        <f t="shared" si="172"/>
        <v>GA - Biaya Jasa Profesional - Konsultan Hukum</v>
      </c>
      <c r="E3433" s="744" t="s">
        <v>60</v>
      </c>
      <c r="F3433" t="s">
        <v>576</v>
      </c>
      <c r="G3433" t="s">
        <v>651</v>
      </c>
      <c r="I3433" t="s">
        <v>433</v>
      </c>
    </row>
    <row r="3434" spans="2:9">
      <c r="B3434">
        <v>711601004</v>
      </c>
      <c r="C3434" t="str">
        <f t="shared" si="172"/>
        <v>GA - Biaya Jasa Profesional - Kjpp</v>
      </c>
      <c r="E3434" s="744" t="s">
        <v>60</v>
      </c>
      <c r="F3434" t="s">
        <v>576</v>
      </c>
      <c r="G3434" t="s">
        <v>651</v>
      </c>
      <c r="I3434" t="s">
        <v>434</v>
      </c>
    </row>
    <row r="3435" spans="2:9">
      <c r="B3435">
        <v>711601005</v>
      </c>
      <c r="C3435" t="str">
        <f t="shared" si="172"/>
        <v>GA - Biaya Jasa Profesional - Notaris</v>
      </c>
      <c r="E3435" s="744" t="s">
        <v>60</v>
      </c>
      <c r="F3435" t="s">
        <v>576</v>
      </c>
      <c r="G3435" t="s">
        <v>651</v>
      </c>
      <c r="I3435" t="s">
        <v>435</v>
      </c>
    </row>
    <row r="3436" spans="2:9">
      <c r="B3436">
        <v>711601006</v>
      </c>
      <c r="C3436" t="str">
        <f t="shared" si="172"/>
        <v>GA - Biaya Jasa Profesional - Underwriter</v>
      </c>
      <c r="E3436" s="744" t="s">
        <v>60</v>
      </c>
      <c r="F3436" t="s">
        <v>576</v>
      </c>
      <c r="G3436" t="s">
        <v>651</v>
      </c>
      <c r="I3436" t="s">
        <v>436</v>
      </c>
    </row>
    <row r="3437" spans="2:9">
      <c r="B3437">
        <v>711601007</v>
      </c>
      <c r="C3437" t="str">
        <f t="shared" si="172"/>
        <v>GA - Biaya Jasa Profesional - Instalasi</v>
      </c>
      <c r="E3437" s="744" t="s">
        <v>60</v>
      </c>
      <c r="F3437" t="s">
        <v>576</v>
      </c>
      <c r="G3437" t="s">
        <v>651</v>
      </c>
      <c r="I3437" t="s">
        <v>652</v>
      </c>
    </row>
    <row r="3438" spans="2:9">
      <c r="B3438">
        <v>711601008</v>
      </c>
      <c r="C3438" t="str">
        <f t="shared" si="172"/>
        <v>GA - Biaya Jasa Profesional - Management Fee</v>
      </c>
      <c r="E3438" s="744" t="s">
        <v>60</v>
      </c>
      <c r="F3438" t="s">
        <v>576</v>
      </c>
      <c r="G3438" t="s">
        <v>651</v>
      </c>
      <c r="I3438" t="s">
        <v>653</v>
      </c>
    </row>
    <row r="3439" spans="2:9">
      <c r="B3439">
        <v>711601009</v>
      </c>
      <c r="C3439" t="str">
        <f t="shared" si="172"/>
        <v>GA - Biaya Jasa Profesional - Custodial Fee</v>
      </c>
      <c r="E3439" s="744" t="s">
        <v>60</v>
      </c>
      <c r="F3439" t="s">
        <v>576</v>
      </c>
      <c r="G3439" t="s">
        <v>651</v>
      </c>
      <c r="I3439" t="s">
        <v>654</v>
      </c>
    </row>
    <row r="3440" spans="2:9">
      <c r="B3440">
        <v>711601010</v>
      </c>
      <c r="C3440" t="str">
        <f t="shared" si="172"/>
        <v>GA - Biaya Jasa Profesional - Software Development Services</v>
      </c>
      <c r="E3440" s="744" t="s">
        <v>60</v>
      </c>
      <c r="F3440" t="s">
        <v>576</v>
      </c>
      <c r="G3440" t="s">
        <v>651</v>
      </c>
      <c r="I3440" t="s">
        <v>655</v>
      </c>
    </row>
    <row r="3441" spans="2:9">
      <c r="B3441">
        <v>711601011</v>
      </c>
      <c r="C3441" t="str">
        <f t="shared" si="172"/>
        <v>GA - Biaya Jasa Profesional - Other Professional Fee</v>
      </c>
      <c r="E3441" s="744" t="s">
        <v>60</v>
      </c>
      <c r="F3441" t="s">
        <v>576</v>
      </c>
      <c r="G3441" t="s">
        <v>651</v>
      </c>
      <c r="I3441" t="s">
        <v>656</v>
      </c>
    </row>
    <row r="3442" spans="5:5">
      <c r="E3442" s="744" t="s">
        <v>60</v>
      </c>
    </row>
    <row r="3443" spans="2:9">
      <c r="B3443">
        <v>711701001</v>
      </c>
      <c r="C3443" t="str">
        <f t="shared" ref="C3443:C3449" si="173">CONCATENATE(F3443,E3443,G3443,E3443,I3443)</f>
        <v>GA - Biaya Perjalanan Dinas Dan Transportasi - Tiket</v>
      </c>
      <c r="E3443" s="744" t="s">
        <v>60</v>
      </c>
      <c r="F3443" t="s">
        <v>576</v>
      </c>
      <c r="G3443" t="s">
        <v>657</v>
      </c>
      <c r="I3443" t="s">
        <v>567</v>
      </c>
    </row>
    <row r="3444" spans="2:9">
      <c r="B3444">
        <v>711701002</v>
      </c>
      <c r="C3444" t="str">
        <f t="shared" si="173"/>
        <v>GA - Biaya Perjalanan Dinas Dan Transportasi - Penginapan</v>
      </c>
      <c r="E3444" s="744" t="s">
        <v>60</v>
      </c>
      <c r="F3444" t="s">
        <v>576</v>
      </c>
      <c r="G3444" t="s">
        <v>657</v>
      </c>
      <c r="I3444" t="s">
        <v>568</v>
      </c>
    </row>
    <row r="3445" spans="2:9">
      <c r="B3445">
        <v>711701003</v>
      </c>
      <c r="C3445" t="str">
        <f t="shared" si="173"/>
        <v>GA - Biaya Perjalanan Dinas Dan Transportasi - Transportasi</v>
      </c>
      <c r="E3445" s="744" t="s">
        <v>60</v>
      </c>
      <c r="F3445" t="s">
        <v>576</v>
      </c>
      <c r="G3445" t="s">
        <v>657</v>
      </c>
      <c r="I3445" t="s">
        <v>569</v>
      </c>
    </row>
    <row r="3446" spans="2:9">
      <c r="B3446">
        <v>711701004</v>
      </c>
      <c r="C3446" t="str">
        <f t="shared" si="173"/>
        <v>GA - Biaya Perjalanan Dinas Dan Transportasi - Bensin, Tol, Parkir</v>
      </c>
      <c r="E3446" s="744" t="s">
        <v>60</v>
      </c>
      <c r="F3446" t="s">
        <v>576</v>
      </c>
      <c r="G3446" t="s">
        <v>657</v>
      </c>
      <c r="I3446" t="s">
        <v>570</v>
      </c>
    </row>
    <row r="3447" spans="2:9">
      <c r="B3447">
        <v>711701005</v>
      </c>
      <c r="C3447" t="str">
        <f t="shared" si="173"/>
        <v>GA - Biaya Perjalanan Dinas Dan Transportasi - Uang Saku</v>
      </c>
      <c r="E3447" s="744" t="s">
        <v>60</v>
      </c>
      <c r="F3447" t="s">
        <v>576</v>
      </c>
      <c r="G3447" t="s">
        <v>657</v>
      </c>
      <c r="I3447" t="s">
        <v>571</v>
      </c>
    </row>
    <row r="3448" spans="2:9">
      <c r="B3448">
        <v>711701006</v>
      </c>
      <c r="C3448" t="str">
        <f t="shared" si="173"/>
        <v>GA - Biaya Perjalanan Dinas Dan Transportasi - Uang Makan</v>
      </c>
      <c r="E3448" s="744" t="s">
        <v>60</v>
      </c>
      <c r="F3448" t="s">
        <v>576</v>
      </c>
      <c r="G3448" t="s">
        <v>657</v>
      </c>
      <c r="I3448" t="s">
        <v>572</v>
      </c>
    </row>
    <row r="3449" spans="2:9">
      <c r="B3449">
        <v>711701007</v>
      </c>
      <c r="C3449" t="str">
        <f t="shared" si="173"/>
        <v>GA - Biaya Perjalanan Dinas Dan Transportasi - Lain-Lain</v>
      </c>
      <c r="E3449" s="744" t="s">
        <v>60</v>
      </c>
      <c r="F3449" t="s">
        <v>576</v>
      </c>
      <c r="G3449" t="s">
        <v>657</v>
      </c>
      <c r="I3449" t="s">
        <v>351</v>
      </c>
    </row>
    <row r="3450" spans="5:5">
      <c r="E3450" s="744" t="s">
        <v>60</v>
      </c>
    </row>
    <row r="3451" spans="2:9">
      <c r="B3451">
        <v>711801001</v>
      </c>
      <c r="C3451" t="str">
        <f t="shared" ref="C3451:C3452" si="174">CONCATENATE(F3451,E3451,G3451,E3451,I3451)</f>
        <v>GA - Biaya Parkir, Bensin Dan Biaya Kendaraan - Biaya Bahan Bakar, Tol Dan Parkir Kendaraan</v>
      </c>
      <c r="E3451" s="744" t="s">
        <v>60</v>
      </c>
      <c r="F3451" t="s">
        <v>576</v>
      </c>
      <c r="G3451" t="s">
        <v>658</v>
      </c>
      <c r="I3451" t="s">
        <v>659</v>
      </c>
    </row>
    <row r="3452" spans="2:9">
      <c r="B3452">
        <v>711801002</v>
      </c>
      <c r="C3452" t="str">
        <f t="shared" si="174"/>
        <v>GA - Biaya Parkir, Bensin Dan Biaya Kendaraan - Lain-lain</v>
      </c>
      <c r="E3452" s="744" t="s">
        <v>60</v>
      </c>
      <c r="F3452" t="s">
        <v>576</v>
      </c>
      <c r="G3452" t="s">
        <v>658</v>
      </c>
      <c r="I3452" t="s">
        <v>364</v>
      </c>
    </row>
    <row r="3453" spans="5:5">
      <c r="E3453" s="744" t="s">
        <v>60</v>
      </c>
    </row>
    <row r="3454" spans="2:9">
      <c r="B3454">
        <v>711901001</v>
      </c>
      <c r="C3454" t="str">
        <f>CONCATENATE(F3454,E3454,G3454,E3454,I3454)</f>
        <v>GA - Biaya Pos Dan Telekomunikasi - Biaya Pengiriman</v>
      </c>
      <c r="E3454" s="744" t="s">
        <v>60</v>
      </c>
      <c r="F3454" t="s">
        <v>576</v>
      </c>
      <c r="G3454" t="s">
        <v>660</v>
      </c>
      <c r="I3454" t="s">
        <v>661</v>
      </c>
    </row>
    <row r="3455" spans="2:9">
      <c r="B3455">
        <v>711901002</v>
      </c>
      <c r="C3455" t="str">
        <f>CONCATENATE(F3455,E3455,G3455,E3455,I3455)</f>
        <v>GA - Biaya Pos Dan Telekomunikasi - Lain-lain</v>
      </c>
      <c r="E3455" s="744" t="s">
        <v>60</v>
      </c>
      <c r="F3455" t="s">
        <v>576</v>
      </c>
      <c r="G3455" t="s">
        <v>660</v>
      </c>
      <c r="I3455" t="s">
        <v>364</v>
      </c>
    </row>
    <row r="3456" spans="5:5">
      <c r="E3456" s="744" t="s">
        <v>60</v>
      </c>
    </row>
    <row r="3457" spans="2:9">
      <c r="B3457">
        <v>712001001</v>
      </c>
      <c r="C3457" t="str">
        <f t="shared" ref="C3457:C3458" si="175">CONCATENATE(F3457,E3457,G3457,E3457,I3457)</f>
        <v>GA - Biaya Program - Biaya Program</v>
      </c>
      <c r="E3457" s="744" t="s">
        <v>60</v>
      </c>
      <c r="F3457" t="s">
        <v>576</v>
      </c>
      <c r="G3457" t="s">
        <v>662</v>
      </c>
      <c r="I3457" t="s">
        <v>662</v>
      </c>
    </row>
    <row r="3458" spans="2:9">
      <c r="B3458">
        <v>712001002</v>
      </c>
      <c r="C3458" t="str">
        <f t="shared" si="175"/>
        <v>GA - Biaya Program - Biaya Maintenance Program</v>
      </c>
      <c r="E3458" s="744" t="s">
        <v>60</v>
      </c>
      <c r="F3458" t="s">
        <v>576</v>
      </c>
      <c r="G3458" t="s">
        <v>662</v>
      </c>
      <c r="I3458" t="s">
        <v>663</v>
      </c>
    </row>
    <row r="3459" spans="2:9">
      <c r="B3459">
        <v>712001003</v>
      </c>
      <c r="C3459" t="str">
        <f t="shared" ref="C3459" si="176">CONCATENATE(F3459,E3459,G3459,E3459,I3459)</f>
        <v>GA - Biaya Program - Lain-lain</v>
      </c>
      <c r="E3459" s="744" t="s">
        <v>60</v>
      </c>
      <c r="F3459" t="s">
        <v>576</v>
      </c>
      <c r="G3459" t="s">
        <v>662</v>
      </c>
      <c r="I3459" t="s">
        <v>364</v>
      </c>
    </row>
    <row r="3460" spans="5:5">
      <c r="E3460" s="744" t="s">
        <v>60</v>
      </c>
    </row>
    <row r="3461" spans="2:9">
      <c r="B3461">
        <v>712101001</v>
      </c>
      <c r="C3461" t="str">
        <f>CONCATENATE(F3461,E3461,G3461,E3461,I3461)</f>
        <v>GA - Cadangan Piutang Tak Tertagih - Penyisihan Atas Ecls Piutang Usaha</v>
      </c>
      <c r="E3461" s="744" t="s">
        <v>60</v>
      </c>
      <c r="F3461" t="s">
        <v>576</v>
      </c>
      <c r="G3461" t="s">
        <v>664</v>
      </c>
      <c r="I3461" t="s">
        <v>665</v>
      </c>
    </row>
    <row r="3462" spans="5:5">
      <c r="E3462" s="744" t="s">
        <v>60</v>
      </c>
    </row>
    <row r="3463" spans="2:9">
      <c r="B3463">
        <v>712102001</v>
      </c>
      <c r="C3463" t="str">
        <f>CONCATENATE(F3463,E3463,G3463,E3463,I3463)</f>
        <v>GA - Cadangan Persediaan Usang - Penyisihan Atas Persediaan Usang</v>
      </c>
      <c r="E3463" s="744" t="s">
        <v>60</v>
      </c>
      <c r="F3463" t="s">
        <v>576</v>
      </c>
      <c r="G3463" t="s">
        <v>666</v>
      </c>
      <c r="I3463" t="s">
        <v>667</v>
      </c>
    </row>
    <row r="3464" spans="5:5">
      <c r="E3464" s="744" t="s">
        <v>60</v>
      </c>
    </row>
    <row r="3465" spans="2:9">
      <c r="B3465">
        <v>712201001</v>
      </c>
      <c r="C3465" t="str">
        <f t="shared" ref="C3465:C3468" si="177">CONCATENATE(F3465,E3465,G3465,E3465,I3465)</f>
        <v>GA - Biaya Tahunan Kelembagaan - Biaya Ojk</v>
      </c>
      <c r="E3465" s="744" t="s">
        <v>60</v>
      </c>
      <c r="F3465" t="s">
        <v>576</v>
      </c>
      <c r="G3465" t="s">
        <v>668</v>
      </c>
      <c r="I3465" t="s">
        <v>669</v>
      </c>
    </row>
    <row r="3466" spans="2:9">
      <c r="B3466">
        <v>712201002</v>
      </c>
      <c r="C3466" t="str">
        <f t="shared" si="177"/>
        <v>GA - Biaya Tahunan Kelembagaan - Biaya Bei</v>
      </c>
      <c r="E3466" s="744" t="s">
        <v>60</v>
      </c>
      <c r="F3466" t="s">
        <v>576</v>
      </c>
      <c r="G3466" t="s">
        <v>668</v>
      </c>
      <c r="I3466" t="s">
        <v>670</v>
      </c>
    </row>
    <row r="3467" spans="2:9">
      <c r="B3467">
        <v>712201003</v>
      </c>
      <c r="C3467" t="str">
        <f t="shared" si="177"/>
        <v>GA - Biaya Tahunan Kelembagaan - Biaya Ksei</v>
      </c>
      <c r="E3467" s="744" t="s">
        <v>60</v>
      </c>
      <c r="F3467" t="s">
        <v>576</v>
      </c>
      <c r="G3467" t="s">
        <v>668</v>
      </c>
      <c r="I3467" t="s">
        <v>671</v>
      </c>
    </row>
    <row r="3468" spans="2:9">
      <c r="B3468">
        <v>712201004</v>
      </c>
      <c r="C3468" t="str">
        <f t="shared" si="177"/>
        <v>GA - Biaya Tahunan Kelembagaan - Biaya Asosiasi Emiten Indonesia</v>
      </c>
      <c r="E3468" s="744" t="s">
        <v>60</v>
      </c>
      <c r="F3468" t="s">
        <v>576</v>
      </c>
      <c r="G3468" t="s">
        <v>668</v>
      </c>
      <c r="I3468" t="s">
        <v>672</v>
      </c>
    </row>
    <row r="3469" spans="2:9">
      <c r="B3469">
        <v>712201005</v>
      </c>
      <c r="C3469" t="str">
        <f t="shared" ref="C3469" si="178">CONCATENATE(F3469,E3469,G3469,E3469,I3469)</f>
        <v>GA - Biaya Tahunan Kelembagaan - Lain-lain</v>
      </c>
      <c r="E3469" s="744" t="s">
        <v>60</v>
      </c>
      <c r="F3469" t="s">
        <v>576</v>
      </c>
      <c r="G3469" t="s">
        <v>668</v>
      </c>
      <c r="I3469" t="s">
        <v>364</v>
      </c>
    </row>
    <row r="3470" spans="5:5">
      <c r="E3470" s="744" t="s">
        <v>60</v>
      </c>
    </row>
    <row r="3471" spans="2:9">
      <c r="B3471">
        <v>712301001</v>
      </c>
      <c r="C3471" t="str">
        <f>CONCATENATE(F3471,E3471,G3471,E3471,I3471)</f>
        <v>GA - Biaya Pengembahan SDM - Biaya Pelatihan Dan Seminar</v>
      </c>
      <c r="E3471" s="744" t="s">
        <v>60</v>
      </c>
      <c r="F3471" t="s">
        <v>576</v>
      </c>
      <c r="G3471" t="s">
        <v>673</v>
      </c>
      <c r="I3471" t="s">
        <v>674</v>
      </c>
    </row>
    <row r="3472" spans="2:9">
      <c r="B3472">
        <v>712301002</v>
      </c>
      <c r="C3472" t="str">
        <f>CONCATENATE(F3472,E3472,G3472,E3472,I3472)</f>
        <v>GA - Biaya Pengembahan SDM - Lain-lain</v>
      </c>
      <c r="E3472" s="744" t="s">
        <v>60</v>
      </c>
      <c r="F3472" t="s">
        <v>576</v>
      </c>
      <c r="G3472" t="s">
        <v>673</v>
      </c>
      <c r="I3472" t="s">
        <v>364</v>
      </c>
    </row>
    <row r="3473" spans="5:5">
      <c r="E3473" s="744" t="s">
        <v>60</v>
      </c>
    </row>
    <row r="3474" spans="2:9">
      <c r="B3474">
        <v>712401001</v>
      </c>
      <c r="C3474" t="str">
        <f>CONCATENATE(F3474,E3474,G3474,E3474,I3474)</f>
        <v>GA - Beban Riset Dan Pengembangan - Lain-Lain</v>
      </c>
      <c r="E3474" s="744" t="s">
        <v>60</v>
      </c>
      <c r="F3474" t="s">
        <v>576</v>
      </c>
      <c r="G3474" t="s">
        <v>675</v>
      </c>
      <c r="I3474" t="s">
        <v>351</v>
      </c>
    </row>
    <row r="3475" spans="5:5">
      <c r="E3475" s="744" t="s">
        <v>60</v>
      </c>
    </row>
    <row r="3476" spans="2:9">
      <c r="B3476">
        <v>712501001</v>
      </c>
      <c r="C3476" t="str">
        <f t="shared" ref="C3476:C3482" si="179">CONCATENATE(F3476,E3476,G3476,E3476,I3476)</f>
        <v>GA - Biaya Peralatan Dan Perlengkapan Proyek - Biaya Tools - Djarum</v>
      </c>
      <c r="E3476" s="744" t="s">
        <v>60</v>
      </c>
      <c r="F3476" t="s">
        <v>576</v>
      </c>
      <c r="G3476" t="s">
        <v>676</v>
      </c>
      <c r="I3476" t="s">
        <v>677</v>
      </c>
    </row>
    <row r="3477" spans="2:9">
      <c r="B3477">
        <v>712501002</v>
      </c>
      <c r="C3477" t="str">
        <f t="shared" si="179"/>
        <v>GA - Biaya Peralatan Dan Perlengkapan Proyek - Biaya Tools Teknisi</v>
      </c>
      <c r="E3477" s="744" t="s">
        <v>60</v>
      </c>
      <c r="F3477" t="s">
        <v>576</v>
      </c>
      <c r="G3477" t="s">
        <v>676</v>
      </c>
      <c r="I3477" t="s">
        <v>678</v>
      </c>
    </row>
    <row r="3478" spans="2:9">
      <c r="B3478">
        <v>712501003</v>
      </c>
      <c r="C3478" t="str">
        <f t="shared" ref="C3478:C3481" si="180">CONCATENATE(F3478,E3478,G3478,E3478,I3478)</f>
        <v>GA - Biaya Peralatan Dan Perlengkapan Proyek - Biaya Tools - Kfc</v>
      </c>
      <c r="E3478" s="744" t="s">
        <v>60</v>
      </c>
      <c r="F3478" t="s">
        <v>576</v>
      </c>
      <c r="G3478" t="s">
        <v>676</v>
      </c>
      <c r="I3478" t="s">
        <v>679</v>
      </c>
    </row>
    <row r="3479" spans="2:9">
      <c r="B3479">
        <v>712501004</v>
      </c>
      <c r="C3479" t="str">
        <f t="shared" si="180"/>
        <v>GA - Biaya Peralatan Dan Perlengkapan Proyek - Biaya Material Dan Tools - Idm</v>
      </c>
      <c r="E3479" s="744" t="s">
        <v>60</v>
      </c>
      <c r="F3479" t="s">
        <v>576</v>
      </c>
      <c r="G3479" t="s">
        <v>676</v>
      </c>
      <c r="I3479" t="s">
        <v>680</v>
      </c>
    </row>
    <row r="3480" spans="2:9">
      <c r="B3480">
        <v>712501005</v>
      </c>
      <c r="C3480" t="str">
        <f t="shared" si="180"/>
        <v>GA - Biaya Peralatan Dan Perlengkapan Proyek - Biaya Acrylic Indomaret</v>
      </c>
      <c r="E3480" s="744" t="s">
        <v>60</v>
      </c>
      <c r="F3480" t="s">
        <v>576</v>
      </c>
      <c r="G3480" t="s">
        <v>676</v>
      </c>
      <c r="I3480" t="s">
        <v>681</v>
      </c>
    </row>
    <row r="3481" spans="2:9">
      <c r="B3481">
        <v>712501006</v>
      </c>
      <c r="C3481" t="str">
        <f t="shared" si="180"/>
        <v>GA - Biaya Peralatan Dan Perlengkapan Proyek - Biaya Tools-Gudang Garam</v>
      </c>
      <c r="E3481" s="744" t="s">
        <v>60</v>
      </c>
      <c r="F3481" t="s">
        <v>576</v>
      </c>
      <c r="G3481" t="s">
        <v>676</v>
      </c>
      <c r="I3481" t="s">
        <v>682</v>
      </c>
    </row>
    <row r="3482" spans="2:9">
      <c r="B3482">
        <v>712501007</v>
      </c>
      <c r="C3482" t="str">
        <f t="shared" si="179"/>
        <v>GA - Biaya Peralatan Dan Perlengkapan Proyek - Lain-Lain</v>
      </c>
      <c r="E3482" s="744" t="s">
        <v>60</v>
      </c>
      <c r="F3482" t="s">
        <v>576</v>
      </c>
      <c r="G3482" t="s">
        <v>676</v>
      </c>
      <c r="I3482" t="s">
        <v>351</v>
      </c>
    </row>
    <row r="3483" spans="5:5">
      <c r="E3483" s="744" t="s">
        <v>60</v>
      </c>
    </row>
    <row r="3484" spans="2:9">
      <c r="B3484">
        <v>712601001</v>
      </c>
      <c r="C3484" t="str">
        <f t="shared" ref="C3484:C3485" si="181">CONCATENATE(F3484,E3484,G3484,E3484,I3484)</f>
        <v>GA - Biaya Umum Dan Administrasi Lainnya - Biaya Payroll</v>
      </c>
      <c r="E3484" s="744" t="s">
        <v>60</v>
      </c>
      <c r="F3484" t="s">
        <v>576</v>
      </c>
      <c r="G3484" t="s">
        <v>683</v>
      </c>
      <c r="I3484" t="s">
        <v>684</v>
      </c>
    </row>
    <row r="3485" spans="2:9">
      <c r="B3485">
        <v>712601002</v>
      </c>
      <c r="C3485" t="str">
        <f t="shared" si="181"/>
        <v>GA - Biaya Umum Dan Administrasi Lainnya - Biaya E-Commerce</v>
      </c>
      <c r="E3485" s="744" t="s">
        <v>60</v>
      </c>
      <c r="F3485" t="s">
        <v>576</v>
      </c>
      <c r="G3485" t="s">
        <v>683</v>
      </c>
      <c r="I3485" t="s">
        <v>685</v>
      </c>
    </row>
    <row r="3486" spans="2:9">
      <c r="B3486">
        <v>712601003</v>
      </c>
      <c r="C3486" t="str">
        <f t="shared" ref="C3486" si="182">CONCATENATE(F3486,E3486,G3486,E3486,I3486)</f>
        <v>GA - Biaya Umum Dan Administrasi Lainnya - Lain-lain</v>
      </c>
      <c r="E3486" s="744" t="s">
        <v>60</v>
      </c>
      <c r="F3486" t="s">
        <v>576</v>
      </c>
      <c r="G3486" t="s">
        <v>683</v>
      </c>
      <c r="I3486" t="s">
        <v>364</v>
      </c>
    </row>
    <row r="3487" spans="5:5">
      <c r="E3487" s="744" t="s">
        <v>60</v>
      </c>
    </row>
    <row r="3488" spans="2:9">
      <c r="B3488">
        <v>810101001</v>
      </c>
      <c r="C3488" t="str">
        <f t="shared" ref="C3488:C3491" si="183">CONCATENATE(F3488,E3488,G3488,E3488,I3488)</f>
        <v>OI - Pendapatan Bunga - Pendapatan Jasa Giro</v>
      </c>
      <c r="E3488" s="744" t="s">
        <v>60</v>
      </c>
      <c r="F3488" t="s">
        <v>686</v>
      </c>
      <c r="G3488" t="s">
        <v>687</v>
      </c>
      <c r="I3488" t="s">
        <v>688</v>
      </c>
    </row>
    <row r="3489" spans="2:9">
      <c r="B3489">
        <v>810101002</v>
      </c>
      <c r="C3489" t="str">
        <f t="shared" si="183"/>
        <v>OI - Pendapatan Bunga - Pendapatan Bunga Deposito</v>
      </c>
      <c r="E3489" s="744" t="s">
        <v>60</v>
      </c>
      <c r="F3489" t="s">
        <v>686</v>
      </c>
      <c r="G3489" t="s">
        <v>687</v>
      </c>
      <c r="I3489" t="s">
        <v>689</v>
      </c>
    </row>
    <row r="3490" spans="2:9">
      <c r="B3490">
        <v>810101003</v>
      </c>
      <c r="C3490" t="str">
        <f t="shared" si="183"/>
        <v>OI - Pendapatan Bunga - Pendapatan Bunga Pinjaman</v>
      </c>
      <c r="E3490" s="744" t="s">
        <v>60</v>
      </c>
      <c r="F3490" t="s">
        <v>686</v>
      </c>
      <c r="G3490" t="s">
        <v>687</v>
      </c>
      <c r="I3490" t="s">
        <v>690</v>
      </c>
    </row>
    <row r="3491" spans="2:9">
      <c r="B3491">
        <v>810101004</v>
      </c>
      <c r="C3491" t="str">
        <f t="shared" si="183"/>
        <v>OI - Pendapatan Bunga - Pendapatan Bunga Lainnya</v>
      </c>
      <c r="E3491" s="744" t="s">
        <v>60</v>
      </c>
      <c r="F3491" t="s">
        <v>686</v>
      </c>
      <c r="G3491" t="s">
        <v>687</v>
      </c>
      <c r="I3491" t="s">
        <v>691</v>
      </c>
    </row>
    <row r="3492" spans="5:5">
      <c r="E3492" s="744" t="s">
        <v>60</v>
      </c>
    </row>
    <row r="3493" spans="2:9">
      <c r="B3493">
        <v>810201001</v>
      </c>
      <c r="C3493" t="str">
        <f t="shared" ref="C3493:C3494" si="184">CONCATENATE(F3493,E3493,G3493,E3493,I3493)</f>
        <v>OI - Penjualan Aktiva - Laba (Rugi) Penjualan Aktiva Tetap</v>
      </c>
      <c r="E3493" s="744" t="s">
        <v>60</v>
      </c>
      <c r="F3493" t="s">
        <v>686</v>
      </c>
      <c r="G3493" t="s">
        <v>692</v>
      </c>
      <c r="I3493" t="s">
        <v>693</v>
      </c>
    </row>
    <row r="3494" spans="2:9">
      <c r="B3494">
        <v>810201002</v>
      </c>
      <c r="C3494" t="str">
        <f t="shared" si="184"/>
        <v>OI - Penjualan Aktiva - Laba (Rugi) Pemusnahan Aktiva Tetap</v>
      </c>
      <c r="E3494" s="744" t="s">
        <v>60</v>
      </c>
      <c r="F3494" t="s">
        <v>686</v>
      </c>
      <c r="G3494" t="s">
        <v>692</v>
      </c>
      <c r="I3494" t="s">
        <v>694</v>
      </c>
    </row>
    <row r="3495" spans="5:5">
      <c r="E3495" s="744" t="s">
        <v>60</v>
      </c>
    </row>
    <row r="3496" spans="2:9">
      <c r="B3496">
        <v>810301001</v>
      </c>
      <c r="C3496" t="str">
        <f t="shared" ref="C3496:C3497" si="185">CONCATENATE(F3496,E3496,G3496,E3496,I3496)</f>
        <v>OI - Laba Rugi Dari Entitas Asosiasi - Bagian Atas Laba/Rugi Entitas Asosiasi (Net Income)</v>
      </c>
      <c r="E3496" s="744" t="s">
        <v>60</v>
      </c>
      <c r="F3496" t="s">
        <v>686</v>
      </c>
      <c r="G3496" t="s">
        <v>695</v>
      </c>
      <c r="I3496" t="s">
        <v>696</v>
      </c>
    </row>
    <row r="3497" spans="2:9">
      <c r="B3497">
        <v>810301002</v>
      </c>
      <c r="C3497" t="str">
        <f t="shared" si="185"/>
        <v>OI - Laba Rugi Dari Entitas Asosiasi - Bagian Atas Laba/Rugi Entitas Asosiasi (Oci)</v>
      </c>
      <c r="E3497" s="744" t="s">
        <v>60</v>
      </c>
      <c r="F3497" t="s">
        <v>686</v>
      </c>
      <c r="G3497" t="s">
        <v>695</v>
      </c>
      <c r="I3497" t="s">
        <v>697</v>
      </c>
    </row>
    <row r="3498" spans="5:5">
      <c r="E3498" s="744" t="s">
        <v>60</v>
      </c>
    </row>
    <row r="3499" spans="2:9">
      <c r="B3499">
        <v>810401001</v>
      </c>
      <c r="C3499" t="str">
        <f>CONCATENATE(F3499,E3499,G3499,E3499,I3499)</f>
        <v>OI - Pendapatan Dividen - Lain-Lain</v>
      </c>
      <c r="E3499" s="744" t="s">
        <v>60</v>
      </c>
      <c r="F3499" t="s">
        <v>686</v>
      </c>
      <c r="G3499" t="s">
        <v>698</v>
      </c>
      <c r="I3499" t="s">
        <v>351</v>
      </c>
    </row>
    <row r="3500" spans="5:5">
      <c r="E3500" s="744" t="s">
        <v>60</v>
      </c>
    </row>
    <row r="3501" spans="2:9">
      <c r="B3501">
        <v>810501001</v>
      </c>
      <c r="C3501" t="str">
        <f t="shared" ref="C3501:C3503" si="186">CONCATENATE(F3501,E3501,G3501,E3501,I3501)</f>
        <v>OI - Nilai Wajar Instrumen Keuangan - Realized Gain Or Loss On Afs Asset</v>
      </c>
      <c r="E3501" s="744" t="s">
        <v>60</v>
      </c>
      <c r="F3501" t="s">
        <v>686</v>
      </c>
      <c r="G3501" t="s">
        <v>699</v>
      </c>
      <c r="I3501" t="s">
        <v>700</v>
      </c>
    </row>
    <row r="3502" spans="2:9">
      <c r="B3502">
        <v>810501002</v>
      </c>
      <c r="C3502" t="str">
        <f t="shared" si="186"/>
        <v>OI - Nilai Wajar Instrumen Keuangan - Unrealized Gain Or Loss On Afs Asset</v>
      </c>
      <c r="E3502" s="744" t="s">
        <v>60</v>
      </c>
      <c r="F3502" t="s">
        <v>686</v>
      </c>
      <c r="G3502" t="s">
        <v>699</v>
      </c>
      <c r="I3502" t="s">
        <v>701</v>
      </c>
    </row>
    <row r="3503" spans="2:9">
      <c r="B3503">
        <v>810501003</v>
      </c>
      <c r="C3503" t="str">
        <f t="shared" si="186"/>
        <v>OI - Nilai Wajar Instrumen Keuangan - Lain-Lain</v>
      </c>
      <c r="E3503" s="744" t="s">
        <v>60</v>
      </c>
      <c r="F3503" t="s">
        <v>686</v>
      </c>
      <c r="G3503" t="s">
        <v>699</v>
      </c>
      <c r="I3503" t="s">
        <v>351</v>
      </c>
    </row>
    <row r="3504" spans="5:5">
      <c r="E3504" s="744" t="s">
        <v>60</v>
      </c>
    </row>
    <row r="3505" spans="2:9">
      <c r="B3505">
        <v>810601001</v>
      </c>
      <c r="C3505" t="str">
        <f>CONCATENATE(F3505,E3505,G3505,E3505,I3505)</f>
        <v>OI - Selisih Kurs - Laba (Rugi) Selisih Kurs</v>
      </c>
      <c r="E3505" s="744" t="s">
        <v>60</v>
      </c>
      <c r="F3505" t="s">
        <v>686</v>
      </c>
      <c r="G3505" t="s">
        <v>702</v>
      </c>
      <c r="I3505" t="s">
        <v>703</v>
      </c>
    </row>
    <row r="3506" spans="5:5">
      <c r="E3506" s="744" t="s">
        <v>60</v>
      </c>
    </row>
    <row r="3507" spans="2:9">
      <c r="B3507">
        <v>810701001</v>
      </c>
      <c r="C3507" t="str">
        <f t="shared" ref="C3507:C3509" si="187">CONCATENATE(F3507,E3507,G3507,E3507,I3507)</f>
        <v>OI - Goodwill Negatif Dan Pelepasan Anak Usaha - Keuntungan Pembelian Dengan Discount</v>
      </c>
      <c r="E3507" s="744" t="s">
        <v>60</v>
      </c>
      <c r="F3507" t="s">
        <v>686</v>
      </c>
      <c r="G3507" t="s">
        <v>704</v>
      </c>
      <c r="I3507" t="s">
        <v>705</v>
      </c>
    </row>
    <row r="3508" spans="2:9">
      <c r="B3508">
        <v>810701002</v>
      </c>
      <c r="C3508" t="str">
        <f t="shared" si="187"/>
        <v>OI - Goodwill Negatif Dan Pelepasan Anak Usaha - Keuntungan Dari Hilang Pengendalian Entitas Anak</v>
      </c>
      <c r="E3508" s="744" t="s">
        <v>60</v>
      </c>
      <c r="F3508" t="s">
        <v>686</v>
      </c>
      <c r="G3508" t="s">
        <v>704</v>
      </c>
      <c r="I3508" t="s">
        <v>706</v>
      </c>
    </row>
    <row r="3509" spans="2:9">
      <c r="B3509">
        <v>810701003</v>
      </c>
      <c r="C3509" t="str">
        <f t="shared" si="187"/>
        <v>OI - Goodwill Negatif Dan Pelepasan Anak Usaha - Rugi Pelepasan Investasi Saham</v>
      </c>
      <c r="E3509" s="744" t="s">
        <v>60</v>
      </c>
      <c r="F3509" t="s">
        <v>686</v>
      </c>
      <c r="G3509" t="s">
        <v>704</v>
      </c>
      <c r="I3509" t="s">
        <v>707</v>
      </c>
    </row>
    <row r="3510" spans="2:9">
      <c r="B3510">
        <v>810701004</v>
      </c>
      <c r="C3510" t="str">
        <f t="shared" ref="C3510" si="188">CONCATENATE(F3510,E3510,G3510,E3510,I3510)</f>
        <v>OI - Goodwill Negatif Dan Pelepasan Anak Usaha - Lain-lain</v>
      </c>
      <c r="E3510" s="744" t="s">
        <v>60</v>
      </c>
      <c r="F3510" t="s">
        <v>686</v>
      </c>
      <c r="G3510" t="s">
        <v>704</v>
      </c>
      <c r="I3510" t="s">
        <v>364</v>
      </c>
    </row>
    <row r="3511" spans="5:5">
      <c r="E3511" s="744" t="s">
        <v>60</v>
      </c>
    </row>
    <row r="3512" spans="2:9">
      <c r="B3512">
        <v>810801001</v>
      </c>
      <c r="C3512" t="str">
        <f t="shared" ref="C3512:C3520" si="189">CONCATENATE(F3512,E3512,G3512,E3512,I3512)</f>
        <v>OI - Pendapatan Lain-Lain - Keuntungan Pelepasan Investasi</v>
      </c>
      <c r="E3512" s="744" t="s">
        <v>60</v>
      </c>
      <c r="F3512" t="s">
        <v>686</v>
      </c>
      <c r="G3512" t="s">
        <v>708</v>
      </c>
      <c r="I3512" t="s">
        <v>709</v>
      </c>
    </row>
    <row r="3513" spans="2:9">
      <c r="B3513">
        <v>810801002</v>
      </c>
      <c r="C3513" t="str">
        <f t="shared" si="189"/>
        <v>OI - Pendapatan Lain-Lain - Urealized Gain (Loss) On Gold Investment</v>
      </c>
      <c r="E3513" s="744" t="s">
        <v>60</v>
      </c>
      <c r="F3513" t="s">
        <v>686</v>
      </c>
      <c r="G3513" t="s">
        <v>708</v>
      </c>
      <c r="I3513" t="s">
        <v>710</v>
      </c>
    </row>
    <row r="3514" spans="2:9">
      <c r="B3514">
        <v>810801003</v>
      </c>
      <c r="C3514" t="str">
        <f t="shared" si="189"/>
        <v>OI - Pendapatan Lain-Lain - Pendapatan Sewa</v>
      </c>
      <c r="E3514" s="744" t="s">
        <v>60</v>
      </c>
      <c r="F3514" t="s">
        <v>686</v>
      </c>
      <c r="G3514" t="s">
        <v>708</v>
      </c>
      <c r="I3514" t="s">
        <v>711</v>
      </c>
    </row>
    <row r="3515" spans="2:9">
      <c r="B3515">
        <v>810801004</v>
      </c>
      <c r="C3515" t="str">
        <f t="shared" si="189"/>
        <v>OI - Pendapatan Lain-Lain - Management Fee</v>
      </c>
      <c r="E3515" s="744" t="s">
        <v>60</v>
      </c>
      <c r="F3515" t="s">
        <v>686</v>
      </c>
      <c r="G3515" t="s">
        <v>708</v>
      </c>
      <c r="I3515" t="s">
        <v>653</v>
      </c>
    </row>
    <row r="3516" spans="2:9">
      <c r="B3516">
        <v>810801005</v>
      </c>
      <c r="C3516" t="str">
        <f t="shared" si="189"/>
        <v>OI - Pendapatan Lain-Lain - Pendapatan Biaya Agen Aplikasi</v>
      </c>
      <c r="E3516" s="744" t="s">
        <v>60</v>
      </c>
      <c r="F3516" t="s">
        <v>686</v>
      </c>
      <c r="G3516" t="s">
        <v>708</v>
      </c>
      <c r="I3516" t="s">
        <v>712</v>
      </c>
    </row>
    <row r="3517" spans="2:9">
      <c r="B3517">
        <v>810801006</v>
      </c>
      <c r="C3517" t="str">
        <f t="shared" si="189"/>
        <v>OI - Pendapatan Lain-Lain - Laba Pengurangan Aset Hak-Guna</v>
      </c>
      <c r="E3517" s="744" t="s">
        <v>60</v>
      </c>
      <c r="F3517" t="s">
        <v>686</v>
      </c>
      <c r="G3517" t="s">
        <v>708</v>
      </c>
      <c r="I3517" t="s">
        <v>713</v>
      </c>
    </row>
    <row r="3518" spans="2:9">
      <c r="B3518">
        <v>810801007</v>
      </c>
      <c r="C3518" t="str">
        <f t="shared" si="189"/>
        <v>OI - Pendapatan Lain-Lain - Realisasi Atas Ecls</v>
      </c>
      <c r="E3518" s="744" t="s">
        <v>60</v>
      </c>
      <c r="F3518" t="s">
        <v>686</v>
      </c>
      <c r="G3518" t="s">
        <v>708</v>
      </c>
      <c r="I3518" t="s">
        <v>714</v>
      </c>
    </row>
    <row r="3519" spans="2:9">
      <c r="B3519">
        <v>810801008</v>
      </c>
      <c r="C3519" t="str">
        <f t="shared" si="189"/>
        <v>OI - Pendapatan Lain-Lain - Kenaikan Kewajiban Imbalan Kerja Akibat Perubahan Program</v>
      </c>
      <c r="E3519" s="744" t="s">
        <v>60</v>
      </c>
      <c r="F3519" t="s">
        <v>686</v>
      </c>
      <c r="G3519" t="s">
        <v>708</v>
      </c>
      <c r="I3519" t="s">
        <v>715</v>
      </c>
    </row>
    <row r="3520" spans="2:9">
      <c r="B3520">
        <v>810801009</v>
      </c>
      <c r="C3520" t="str">
        <f t="shared" si="189"/>
        <v>OI - Pendapatan Lain-Lain - Other Incomes</v>
      </c>
      <c r="E3520" s="744" t="s">
        <v>60</v>
      </c>
      <c r="F3520" t="s">
        <v>686</v>
      </c>
      <c r="G3520" t="s">
        <v>708</v>
      </c>
      <c r="I3520" t="s">
        <v>716</v>
      </c>
    </row>
    <row r="3521" spans="5:5">
      <c r="E3521" s="744" t="s">
        <v>60</v>
      </c>
    </row>
    <row r="3522" spans="2:9">
      <c r="B3522">
        <v>910101001</v>
      </c>
      <c r="C3522" t="str">
        <f t="shared" ref="C3522:C3528" si="190">CONCATENATE(F3522,E3522,G3522,E3522,I3522)</f>
        <v>OE - Beban Bunga - Beban Bunga Utang Bank Jangka Panjang</v>
      </c>
      <c r="E3522" s="744" t="s">
        <v>60</v>
      </c>
      <c r="F3522" t="s">
        <v>717</v>
      </c>
      <c r="G3522" t="s">
        <v>718</v>
      </c>
      <c r="I3522" t="s">
        <v>719</v>
      </c>
    </row>
    <row r="3523" spans="2:9">
      <c r="B3523">
        <v>910101002</v>
      </c>
      <c r="C3523" t="str">
        <f t="shared" si="190"/>
        <v>OE - Beban Bunga - Beban Bunga Utang Bank Jangka Pendek</v>
      </c>
      <c r="E3523" s="744" t="s">
        <v>60</v>
      </c>
      <c r="F3523" t="s">
        <v>717</v>
      </c>
      <c r="G3523" t="s">
        <v>718</v>
      </c>
      <c r="I3523" t="s">
        <v>720</v>
      </c>
    </row>
    <row r="3524" spans="2:9">
      <c r="B3524">
        <v>910101003</v>
      </c>
      <c r="C3524" t="str">
        <f t="shared" si="190"/>
        <v>OE - Beban Bunga - Anjak Piutang</v>
      </c>
      <c r="E3524" s="744" t="s">
        <v>60</v>
      </c>
      <c r="F3524" t="s">
        <v>717</v>
      </c>
      <c r="G3524" t="s">
        <v>718</v>
      </c>
      <c r="I3524" t="s">
        <v>721</v>
      </c>
    </row>
    <row r="3525" spans="2:9">
      <c r="B3525">
        <v>910101004</v>
      </c>
      <c r="C3525" t="str">
        <f t="shared" si="190"/>
        <v>OE - Beban Bunga - Beban Bunga Utang Pembiayaan Konsumen</v>
      </c>
      <c r="E3525" s="744" t="s">
        <v>60</v>
      </c>
      <c r="F3525" t="s">
        <v>717</v>
      </c>
      <c r="G3525" t="s">
        <v>718</v>
      </c>
      <c r="I3525" t="s">
        <v>722</v>
      </c>
    </row>
    <row r="3526" spans="2:9">
      <c r="B3526">
        <v>910101005</v>
      </c>
      <c r="C3526" t="str">
        <f t="shared" si="190"/>
        <v>OE - Beban Bunga - Beban Bunga Liabilitas Sewa</v>
      </c>
      <c r="E3526" s="744" t="s">
        <v>60</v>
      </c>
      <c r="F3526" t="s">
        <v>717</v>
      </c>
      <c r="G3526" t="s">
        <v>718</v>
      </c>
      <c r="I3526" t="s">
        <v>723</v>
      </c>
    </row>
    <row r="3527" spans="2:9">
      <c r="B3527">
        <v>910101006</v>
      </c>
      <c r="C3527" t="str">
        <f t="shared" si="190"/>
        <v>OE - Beban Bunga - Beban Bunga Pinjaman Berelasi</v>
      </c>
      <c r="E3527" s="744" t="s">
        <v>60</v>
      </c>
      <c r="F3527" t="s">
        <v>717</v>
      </c>
      <c r="G3527" t="s">
        <v>718</v>
      </c>
      <c r="I3527" t="s">
        <v>724</v>
      </c>
    </row>
    <row r="3528" spans="2:9">
      <c r="B3528">
        <v>910101007</v>
      </c>
      <c r="C3528" t="str">
        <f t="shared" si="190"/>
        <v>OE - Beban Bunga - Beban Bunga Lainnya</v>
      </c>
      <c r="E3528" s="744" t="s">
        <v>60</v>
      </c>
      <c r="F3528" t="s">
        <v>717</v>
      </c>
      <c r="G3528" t="s">
        <v>718</v>
      </c>
      <c r="I3528" t="s">
        <v>725</v>
      </c>
    </row>
    <row r="3529" spans="5:5">
      <c r="E3529" s="744" t="s">
        <v>60</v>
      </c>
    </row>
    <row r="3530" spans="2:9">
      <c r="B3530">
        <v>910201001</v>
      </c>
      <c r="C3530" t="str">
        <f t="shared" ref="C3530:C3532" si="191">CONCATENATE(F3530,E3530,G3530,E3530,I3530)</f>
        <v>OE - Beban Admin Bank Dan Materai - Beban Provisi Bank</v>
      </c>
      <c r="E3530" s="744" t="s">
        <v>60</v>
      </c>
      <c r="F3530" t="s">
        <v>717</v>
      </c>
      <c r="G3530" t="s">
        <v>726</v>
      </c>
      <c r="I3530" t="s">
        <v>727</v>
      </c>
    </row>
    <row r="3531" spans="2:9">
      <c r="B3531">
        <v>910201002</v>
      </c>
      <c r="C3531" t="str">
        <f t="shared" si="191"/>
        <v>OE - Beban Admin Bank Dan Materai - Beban Administrasi Bank</v>
      </c>
      <c r="E3531" s="744" t="s">
        <v>60</v>
      </c>
      <c r="F3531" t="s">
        <v>717</v>
      </c>
      <c r="G3531" t="s">
        <v>726</v>
      </c>
      <c r="I3531" t="s">
        <v>728</v>
      </c>
    </row>
    <row r="3532" spans="2:9">
      <c r="B3532">
        <v>910201003</v>
      </c>
      <c r="C3532" t="str">
        <f t="shared" si="191"/>
        <v>OE - Beban Admin Bank Dan Materai - Beban Materai</v>
      </c>
      <c r="E3532" s="744" t="s">
        <v>60</v>
      </c>
      <c r="F3532" t="s">
        <v>717</v>
      </c>
      <c r="G3532" t="s">
        <v>726</v>
      </c>
      <c r="I3532" t="s">
        <v>729</v>
      </c>
    </row>
    <row r="3533" spans="5:5">
      <c r="E3533" s="744" t="s">
        <v>60</v>
      </c>
    </row>
    <row r="3534" spans="2:9">
      <c r="B3534">
        <v>910301001</v>
      </c>
      <c r="C3534" t="str">
        <f t="shared" ref="C3534:C3538" si="192">CONCATENATE(F3534,E3534,G3534,E3534,I3534)</f>
        <v>OE - Beban Lain-Lain - Pajak Jasa Giro</v>
      </c>
      <c r="E3534" s="744" t="s">
        <v>60</v>
      </c>
      <c r="F3534" t="s">
        <v>717</v>
      </c>
      <c r="G3534" t="s">
        <v>574</v>
      </c>
      <c r="I3534" t="s">
        <v>730</v>
      </c>
    </row>
    <row r="3535" spans="2:9">
      <c r="B3535">
        <v>910301002</v>
      </c>
      <c r="C3535" t="str">
        <f t="shared" si="192"/>
        <v>OE - Beban Lain-Lain - Biaya Penghapusan Persediaan</v>
      </c>
      <c r="E3535" s="744" t="s">
        <v>60</v>
      </c>
      <c r="F3535" t="s">
        <v>717</v>
      </c>
      <c r="G3535" t="s">
        <v>574</v>
      </c>
      <c r="I3535" t="s">
        <v>731</v>
      </c>
    </row>
    <row r="3536" spans="2:9">
      <c r="B3536">
        <v>910301003</v>
      </c>
      <c r="C3536" t="str">
        <f t="shared" si="192"/>
        <v>OE - Beban Lain-Lain - Beban Penghapusan Piutang</v>
      </c>
      <c r="E3536" s="744" t="s">
        <v>60</v>
      </c>
      <c r="F3536" t="s">
        <v>717</v>
      </c>
      <c r="G3536" t="s">
        <v>574</v>
      </c>
      <c r="I3536" t="s">
        <v>732</v>
      </c>
    </row>
    <row r="3537" spans="2:9">
      <c r="B3537">
        <v>910301004</v>
      </c>
      <c r="C3537" t="str">
        <f t="shared" si="192"/>
        <v>OE - Beban Lain-Lain - Biaya Investasi Lainnya</v>
      </c>
      <c r="E3537" s="744" t="s">
        <v>60</v>
      </c>
      <c r="F3537" t="s">
        <v>717</v>
      </c>
      <c r="G3537" t="s">
        <v>574</v>
      </c>
      <c r="I3537" t="s">
        <v>733</v>
      </c>
    </row>
    <row r="3538" spans="2:9">
      <c r="B3538">
        <v>910301005</v>
      </c>
      <c r="C3538" t="str">
        <f t="shared" si="192"/>
        <v>OE - Beban Lain-Lain - Final Tax from revenue - 5% UMKM</v>
      </c>
      <c r="E3538" s="744" t="s">
        <v>60</v>
      </c>
      <c r="F3538" t="s">
        <v>717</v>
      </c>
      <c r="G3538" t="s">
        <v>574</v>
      </c>
      <c r="I3538" t="s">
        <v>734</v>
      </c>
    </row>
    <row r="3539" spans="2:9">
      <c r="B3539">
        <v>910301006</v>
      </c>
      <c r="C3539" t="str">
        <f t="shared" ref="C3539" si="193">CONCATENATE(F3539,E3539,G3539,E3539,I3539)</f>
        <v>OE - Beban Lain-Lain - Lain-lain</v>
      </c>
      <c r="E3539" s="744" t="s">
        <v>60</v>
      </c>
      <c r="F3539" t="s">
        <v>717</v>
      </c>
      <c r="G3539" t="s">
        <v>574</v>
      </c>
      <c r="I3539" t="s">
        <v>364</v>
      </c>
    </row>
    <row r="3540" spans="5:5">
      <c r="E3540" s="744" t="s">
        <v>60</v>
      </c>
    </row>
    <row r="3541" spans="2:9">
      <c r="B3541">
        <v>920101001</v>
      </c>
      <c r="C3541" t="str">
        <f t="shared" ref="C3541:C3542" si="194">CONCATENATE(F3541,E3541,G3541,E3541,I3541)</f>
        <v>TAX - Taksiran Tagihan Pajak - Tahun Berjalan</v>
      </c>
      <c r="E3541" s="744" t="s">
        <v>60</v>
      </c>
      <c r="F3541" t="s">
        <v>735</v>
      </c>
      <c r="G3541" t="s">
        <v>406</v>
      </c>
      <c r="I3541" t="s">
        <v>736</v>
      </c>
    </row>
    <row r="3542" spans="2:9">
      <c r="B3542">
        <v>920101002</v>
      </c>
      <c r="C3542" t="str">
        <f t="shared" si="194"/>
        <v>TAX - Taksiran Tagihan Pajak - Pajak Ditangguhkan</v>
      </c>
      <c r="E3542" s="744" t="s">
        <v>60</v>
      </c>
      <c r="F3542" t="s">
        <v>735</v>
      </c>
      <c r="G3542" t="s">
        <v>406</v>
      </c>
      <c r="I3542" t="s">
        <v>737</v>
      </c>
    </row>
    <row r="3543" spans="5:5">
      <c r="E3543" s="744" t="s">
        <v>60</v>
      </c>
    </row>
    <row r="3544" spans="2:9">
      <c r="B3544">
        <v>930101001</v>
      </c>
      <c r="C3544" t="str">
        <f t="shared" ref="C3544:C3550" si="195">CONCATENATE(F3544,E3544,G3544,E3544,I3544)</f>
        <v>OPL - Income (Loss) From Subsidiary - Anak Usaha 1</v>
      </c>
      <c r="E3544" s="744" t="s">
        <v>60</v>
      </c>
      <c r="F3544" t="s">
        <v>738</v>
      </c>
      <c r="G3544" t="s">
        <v>739</v>
      </c>
      <c r="I3544" t="s">
        <v>471</v>
      </c>
    </row>
    <row r="3545" spans="2:9">
      <c r="B3545">
        <v>930101002</v>
      </c>
      <c r="C3545" t="str">
        <f t="shared" si="195"/>
        <v>OPL - Income (Loss) From Subsidiary - Anak Usaha 2</v>
      </c>
      <c r="E3545" s="744" t="s">
        <v>60</v>
      </c>
      <c r="F3545" t="s">
        <v>738</v>
      </c>
      <c r="G3545" t="s">
        <v>739</v>
      </c>
      <c r="I3545" t="s">
        <v>472</v>
      </c>
    </row>
    <row r="3546" spans="2:9">
      <c r="B3546">
        <v>930101003</v>
      </c>
      <c r="C3546" t="str">
        <f t="shared" si="195"/>
        <v>OPL - Income (Loss) From Subsidiary - Anak Usaha 3</v>
      </c>
      <c r="E3546" s="744" t="s">
        <v>60</v>
      </c>
      <c r="F3546" t="s">
        <v>738</v>
      </c>
      <c r="G3546" t="s">
        <v>739</v>
      </c>
      <c r="I3546" t="s">
        <v>473</v>
      </c>
    </row>
    <row r="3547" spans="2:9">
      <c r="B3547">
        <v>930101004</v>
      </c>
      <c r="C3547" t="str">
        <f t="shared" si="195"/>
        <v>OPL - Income (Loss) From Subsidiary - Anak Usaha 4</v>
      </c>
      <c r="E3547" s="744" t="s">
        <v>60</v>
      </c>
      <c r="F3547" t="s">
        <v>738</v>
      </c>
      <c r="G3547" t="s">
        <v>739</v>
      </c>
      <c r="I3547" t="s">
        <v>474</v>
      </c>
    </row>
    <row r="3548" spans="2:9">
      <c r="B3548">
        <v>930101005</v>
      </c>
      <c r="C3548" t="str">
        <f t="shared" si="195"/>
        <v>OPL - Income (Loss) From Subsidiary - Anak Usaha 5</v>
      </c>
      <c r="E3548" s="744" t="s">
        <v>60</v>
      </c>
      <c r="F3548" t="s">
        <v>738</v>
      </c>
      <c r="G3548" t="s">
        <v>739</v>
      </c>
      <c r="I3548" t="s">
        <v>475</v>
      </c>
    </row>
    <row r="3549" spans="2:9">
      <c r="B3549">
        <v>930101006</v>
      </c>
      <c r="C3549" t="str">
        <f t="shared" si="195"/>
        <v>OPL - Income (Loss) From Subsidiary - Anak Usaha 6</v>
      </c>
      <c r="E3549" s="744" t="s">
        <v>60</v>
      </c>
      <c r="F3549" t="s">
        <v>738</v>
      </c>
      <c r="G3549" t="s">
        <v>739</v>
      </c>
      <c r="I3549" t="s">
        <v>476</v>
      </c>
    </row>
    <row r="3550" spans="2:9">
      <c r="B3550">
        <v>930101007</v>
      </c>
      <c r="C3550" t="str">
        <f t="shared" si="195"/>
        <v>OPL - Income (Loss) From Subsidiary - Anak Usaha 7</v>
      </c>
      <c r="E3550" s="744" t="s">
        <v>60</v>
      </c>
      <c r="F3550" t="s">
        <v>738</v>
      </c>
      <c r="G3550" t="s">
        <v>739</v>
      </c>
      <c r="I3550" t="s">
        <v>477</v>
      </c>
    </row>
    <row r="3551" spans="5:5">
      <c r="E3551" s="744" t="s">
        <v>60</v>
      </c>
    </row>
    <row r="3552" spans="2:9">
      <c r="B3552">
        <v>930201001</v>
      </c>
      <c r="C3552" t="str">
        <f t="shared" ref="C3552:C3558" si="196">CONCATENATE(F3552,E3552,G3552,E3552,I3552)</f>
        <v>OPL - Dampak penyesuaian proforma atas laba tahun berjalan - Anak Usaha 1</v>
      </c>
      <c r="E3552" s="744" t="s">
        <v>60</v>
      </c>
      <c r="F3552" t="s">
        <v>738</v>
      </c>
      <c r="G3552" t="s">
        <v>740</v>
      </c>
      <c r="I3552" t="s">
        <v>471</v>
      </c>
    </row>
    <row r="3553" spans="2:9">
      <c r="B3553">
        <v>930201002</v>
      </c>
      <c r="C3553" t="str">
        <f t="shared" si="196"/>
        <v>OPL - Dampak penyesuaian proforma atas laba tahun berjalan - Anak Usaha 2</v>
      </c>
      <c r="E3553" s="744" t="s">
        <v>60</v>
      </c>
      <c r="F3553" t="s">
        <v>738</v>
      </c>
      <c r="G3553" t="s">
        <v>740</v>
      </c>
      <c r="I3553" t="s">
        <v>472</v>
      </c>
    </row>
    <row r="3554" spans="2:9">
      <c r="B3554">
        <v>930201003</v>
      </c>
      <c r="C3554" t="str">
        <f t="shared" si="196"/>
        <v>OPL - Dampak penyesuaian proforma atas laba tahun berjalan - Anak Usaha 3</v>
      </c>
      <c r="E3554" s="744" t="s">
        <v>60</v>
      </c>
      <c r="F3554" t="s">
        <v>738</v>
      </c>
      <c r="G3554" t="s">
        <v>740</v>
      </c>
      <c r="I3554" t="s">
        <v>473</v>
      </c>
    </row>
    <row r="3555" spans="2:9">
      <c r="B3555">
        <v>930201004</v>
      </c>
      <c r="C3555" t="str">
        <f t="shared" si="196"/>
        <v>OPL - Dampak penyesuaian proforma atas laba tahun berjalan - Anak Usaha 4</v>
      </c>
      <c r="E3555" s="744" t="s">
        <v>60</v>
      </c>
      <c r="F3555" t="s">
        <v>738</v>
      </c>
      <c r="G3555" t="s">
        <v>740</v>
      </c>
      <c r="I3555" t="s">
        <v>474</v>
      </c>
    </row>
    <row r="3556" spans="2:9">
      <c r="B3556">
        <v>930201005</v>
      </c>
      <c r="C3556" t="str">
        <f t="shared" si="196"/>
        <v>OPL - Dampak penyesuaian proforma atas laba tahun berjalan - Anak Usaha 5</v>
      </c>
      <c r="E3556" s="744" t="s">
        <v>60</v>
      </c>
      <c r="F3556" t="s">
        <v>738</v>
      </c>
      <c r="G3556" t="s">
        <v>740</v>
      </c>
      <c r="I3556" t="s">
        <v>475</v>
      </c>
    </row>
    <row r="3557" spans="2:9">
      <c r="B3557">
        <v>930201006</v>
      </c>
      <c r="C3557" t="str">
        <f t="shared" si="196"/>
        <v>OPL - Dampak penyesuaian proforma atas laba tahun berjalan - Anak Usaha 6</v>
      </c>
      <c r="E3557" s="744" t="s">
        <v>60</v>
      </c>
      <c r="F3557" t="s">
        <v>738</v>
      </c>
      <c r="G3557" t="s">
        <v>740</v>
      </c>
      <c r="I3557" t="s">
        <v>476</v>
      </c>
    </row>
    <row r="3558" spans="2:9">
      <c r="B3558">
        <v>930201007</v>
      </c>
      <c r="C3558" t="str">
        <f t="shared" si="196"/>
        <v>OPL - Dampak penyesuaian proforma atas laba tahun berjalan - Anak Usaha 7</v>
      </c>
      <c r="E3558" s="744" t="s">
        <v>60</v>
      </c>
      <c r="F3558" t="s">
        <v>738</v>
      </c>
      <c r="G3558" t="s">
        <v>740</v>
      </c>
      <c r="I3558" t="s">
        <v>477</v>
      </c>
    </row>
    <row r="3559" spans="5:5">
      <c r="E3559" s="744" t="s">
        <v>60</v>
      </c>
    </row>
    <row r="3560" spans="2:9">
      <c r="B3560">
        <v>940101001</v>
      </c>
      <c r="C3560" t="str">
        <f t="shared" ref="C3560:C3566" si="197">CONCATENATE(F3560,E3560,G3560,E3560,I3560)</f>
        <v>OPL - Minority Interest In Net Income (Nci) - Anak Usaha 1</v>
      </c>
      <c r="E3560" s="744" t="s">
        <v>60</v>
      </c>
      <c r="F3560" t="s">
        <v>738</v>
      </c>
      <c r="G3560" t="s">
        <v>741</v>
      </c>
      <c r="I3560" t="s">
        <v>471</v>
      </c>
    </row>
    <row r="3561" spans="2:9">
      <c r="B3561">
        <v>940101002</v>
      </c>
      <c r="C3561" t="str">
        <f t="shared" si="197"/>
        <v>OPL - Minority Interest In Net Income (Nci) - Anak Usaha 2</v>
      </c>
      <c r="E3561" s="744" t="s">
        <v>60</v>
      </c>
      <c r="F3561" t="s">
        <v>738</v>
      </c>
      <c r="G3561" t="s">
        <v>741</v>
      </c>
      <c r="I3561" t="s">
        <v>472</v>
      </c>
    </row>
    <row r="3562" spans="2:9">
      <c r="B3562">
        <v>940101003</v>
      </c>
      <c r="C3562" t="str">
        <f t="shared" si="197"/>
        <v>OPL - Minority Interest In Net Income (Nci) - Anak Usaha 3</v>
      </c>
      <c r="E3562" s="744" t="s">
        <v>60</v>
      </c>
      <c r="F3562" t="s">
        <v>738</v>
      </c>
      <c r="G3562" t="s">
        <v>741</v>
      </c>
      <c r="I3562" t="s">
        <v>473</v>
      </c>
    </row>
    <row r="3563" spans="2:9">
      <c r="B3563">
        <v>940101004</v>
      </c>
      <c r="C3563" t="str">
        <f t="shared" si="197"/>
        <v>OPL - Minority Interest In Net Income (Nci) - Anak Usaha 4</v>
      </c>
      <c r="E3563" s="744" t="s">
        <v>60</v>
      </c>
      <c r="F3563" t="s">
        <v>738</v>
      </c>
      <c r="G3563" t="s">
        <v>741</v>
      </c>
      <c r="I3563" t="s">
        <v>474</v>
      </c>
    </row>
    <row r="3564" spans="2:9">
      <c r="B3564">
        <v>940101005</v>
      </c>
      <c r="C3564" t="str">
        <f t="shared" si="197"/>
        <v>OPL - Minority Interest In Net Income (Nci) - Anak Usaha 5</v>
      </c>
      <c r="E3564" s="744" t="s">
        <v>60</v>
      </c>
      <c r="F3564" t="s">
        <v>738</v>
      </c>
      <c r="G3564" t="s">
        <v>741</v>
      </c>
      <c r="I3564" t="s">
        <v>475</v>
      </c>
    </row>
    <row r="3565" spans="2:9">
      <c r="B3565">
        <v>940101006</v>
      </c>
      <c r="C3565" t="str">
        <f t="shared" si="197"/>
        <v>OPL - Minority Interest In Net Income (Nci) - Anak Usaha 6</v>
      </c>
      <c r="E3565" s="744" t="s">
        <v>60</v>
      </c>
      <c r="F3565" t="s">
        <v>738</v>
      </c>
      <c r="G3565" t="s">
        <v>741</v>
      </c>
      <c r="I3565" t="s">
        <v>476</v>
      </c>
    </row>
    <row r="3566" spans="2:9">
      <c r="B3566">
        <v>940101007</v>
      </c>
      <c r="C3566" t="str">
        <f t="shared" si="197"/>
        <v>OPL - Minority Interest In Net Income (Nci) - Anak Usaha 7</v>
      </c>
      <c r="E3566" s="744" t="s">
        <v>60</v>
      </c>
      <c r="F3566" t="s">
        <v>738</v>
      </c>
      <c r="G3566" t="s">
        <v>741</v>
      </c>
      <c r="I3566" t="s">
        <v>477</v>
      </c>
    </row>
    <row r="3567" spans="5:5">
      <c r="E3567" s="744" t="s">
        <v>60</v>
      </c>
    </row>
    <row r="3568" spans="2:9">
      <c r="B3568">
        <v>950101001</v>
      </c>
      <c r="C3568" t="str">
        <f>CONCATENATE(F3568,E3568,G3568,E3568,I3568)</f>
        <v>OCIPL - Penghasilan Komprehensif Lain - Revaluation Fa</v>
      </c>
      <c r="E3568" s="744" t="s">
        <v>60</v>
      </c>
      <c r="F3568" t="s">
        <v>742</v>
      </c>
      <c r="G3568" t="s">
        <v>743</v>
      </c>
      <c r="I3568" t="s">
        <v>526</v>
      </c>
    </row>
    <row r="3569" spans="5:5">
      <c r="E3569" s="744" t="s">
        <v>60</v>
      </c>
    </row>
    <row r="3570" spans="2:9">
      <c r="B3570">
        <v>950201001</v>
      </c>
      <c r="C3570" t="str">
        <f t="shared" ref="C3570:C3571" si="198">CONCATENATE(F3570,E3570,G3570,E3570,I3570)</f>
        <v>OCIPL - Penghasilan Komprehensif Lain - Imbalan Kerja</v>
      </c>
      <c r="E3570" s="744" t="s">
        <v>60</v>
      </c>
      <c r="F3570" t="s">
        <v>742</v>
      </c>
      <c r="G3570" t="s">
        <v>743</v>
      </c>
      <c r="I3570" t="s">
        <v>744</v>
      </c>
    </row>
    <row r="3571" spans="2:9">
      <c r="B3571">
        <v>950201002</v>
      </c>
      <c r="C3571" t="str">
        <f t="shared" si="198"/>
        <v>OCIPL - Penghasilan Komprehensif Lain - Income Tax Relating To Components Of Oci</v>
      </c>
      <c r="E3571" s="744" t="s">
        <v>60</v>
      </c>
      <c r="F3571" t="s">
        <v>742</v>
      </c>
      <c r="G3571" t="s">
        <v>743</v>
      </c>
      <c r="I3571" t="s">
        <v>745</v>
      </c>
    </row>
    <row r="3572" spans="5:5">
      <c r="E3572" s="744" t="s">
        <v>60</v>
      </c>
    </row>
    <row r="3573" spans="2:9">
      <c r="B3573">
        <v>950301001</v>
      </c>
      <c r="C3573" t="str">
        <f t="shared" ref="C3573:C3574" si="199">CONCATENATE(F3573,E3573,G3573,E3573,I3573)</f>
        <v>OCIPL - Penghasilan Komprehensif Lain - Financial Instrument</v>
      </c>
      <c r="E3573" s="744" t="s">
        <v>60</v>
      </c>
      <c r="F3573" t="s">
        <v>742</v>
      </c>
      <c r="G3573" t="s">
        <v>743</v>
      </c>
      <c r="I3573" t="s">
        <v>528</v>
      </c>
    </row>
    <row r="3574" spans="2:9">
      <c r="B3574">
        <v>950301002</v>
      </c>
      <c r="C3574" t="str">
        <f t="shared" si="199"/>
        <v>OCIPL - Penghasilan Komprehensif Lain - Income Tax Relating To Components Of Oci</v>
      </c>
      <c r="E3574" s="744" t="s">
        <v>60</v>
      </c>
      <c r="F3574" t="s">
        <v>742</v>
      </c>
      <c r="G3574" t="s">
        <v>743</v>
      </c>
      <c r="I3574" t="s">
        <v>745</v>
      </c>
    </row>
    <row r="3575" spans="5:5">
      <c r="E3575" s="744" t="s">
        <v>60</v>
      </c>
    </row>
    <row r="3576" spans="2:9">
      <c r="B3576">
        <v>950401001</v>
      </c>
      <c r="C3576" t="str">
        <f t="shared" ref="C3576:C3577" si="200">CONCATENATE(F3576,E3576,G3576,E3576,I3576)</f>
        <v>OCIPL - Penghasilan Komprehensif Lain - Foreign Exchange</v>
      </c>
      <c r="E3576" s="744" t="s">
        <v>60</v>
      </c>
      <c r="F3576" t="s">
        <v>742</v>
      </c>
      <c r="G3576" t="s">
        <v>743</v>
      </c>
      <c r="I3576" t="s">
        <v>529</v>
      </c>
    </row>
    <row r="3577" spans="2:9">
      <c r="B3577">
        <v>950401002</v>
      </c>
      <c r="C3577" t="str">
        <f t="shared" si="200"/>
        <v>OCIPL - Penghasilan Komprehensif Lain - Income Tax Relating To Components Of Oci</v>
      </c>
      <c r="E3577" s="744" t="s">
        <v>60</v>
      </c>
      <c r="F3577" t="s">
        <v>742</v>
      </c>
      <c r="G3577" t="s">
        <v>743</v>
      </c>
      <c r="I3577" t="s">
        <v>745</v>
      </c>
    </row>
    <row r="3578" spans="5:5">
      <c r="E3578" s="744" t="s">
        <v>60</v>
      </c>
    </row>
    <row r="3579" spans="2:9">
      <c r="B3579">
        <v>950501001</v>
      </c>
      <c r="C3579" t="str">
        <f>CONCATENATE(F3579,E3579,G3579,E3579,I3579)</f>
        <v>OCIPL - Penghasilan Komprehensif Lain - Bagian Atas Laba/Rugi Entitas Asosiasi (Oci) Anak Usaha 1</v>
      </c>
      <c r="E3579" s="744" t="s">
        <v>60</v>
      </c>
      <c r="F3579" t="s">
        <v>742</v>
      </c>
      <c r="G3579" t="s">
        <v>743</v>
      </c>
      <c r="I3579" t="s">
        <v>746</v>
      </c>
    </row>
    <row r="3580" spans="5:5">
      <c r="E3580" s="744" t="s">
        <v>60</v>
      </c>
    </row>
    <row r="3581" spans="2:9">
      <c r="B3581">
        <v>960101001</v>
      </c>
      <c r="C3581" t="str">
        <f>CONCATENATE(F3581,E3581,G3581,E3581,I3581)</f>
        <v>OCIPL - Penghasilan Komprehensif Lain - Revaluation Fa</v>
      </c>
      <c r="E3581" s="744" t="s">
        <v>60</v>
      </c>
      <c r="F3581" t="s">
        <v>742</v>
      </c>
      <c r="G3581" t="s">
        <v>743</v>
      </c>
      <c r="I3581" t="s">
        <v>526</v>
      </c>
    </row>
    <row r="3582" spans="5:5">
      <c r="E3582" s="744" t="s">
        <v>60</v>
      </c>
    </row>
    <row r="3583" spans="2:9">
      <c r="B3583">
        <v>960201001</v>
      </c>
      <c r="C3583" t="str">
        <f t="shared" ref="C3583:C3584" si="201">CONCATENATE(F3583,E3583,G3583,E3583,I3583)</f>
        <v>OCIPL - Penghasilan Komprehensif Lain - Imbalan Kerja</v>
      </c>
      <c r="E3583" s="744" t="s">
        <v>60</v>
      </c>
      <c r="F3583" t="s">
        <v>742</v>
      </c>
      <c r="G3583" t="s">
        <v>743</v>
      </c>
      <c r="I3583" t="s">
        <v>744</v>
      </c>
    </row>
    <row r="3584" spans="2:9">
      <c r="B3584">
        <v>960201002</v>
      </c>
      <c r="C3584" t="str">
        <f t="shared" si="201"/>
        <v>OCIPL - Penghasilan Komprehensif Lain - Income Tax Relating To Components Of Oci</v>
      </c>
      <c r="E3584" s="744" t="s">
        <v>60</v>
      </c>
      <c r="F3584" t="s">
        <v>742</v>
      </c>
      <c r="G3584" t="s">
        <v>743</v>
      </c>
      <c r="I3584" t="s">
        <v>745</v>
      </c>
    </row>
    <row r="3585" spans="5:5">
      <c r="E3585" s="744" t="s">
        <v>60</v>
      </c>
    </row>
    <row r="3586" spans="2:9">
      <c r="B3586">
        <v>960301001</v>
      </c>
      <c r="C3586" t="str">
        <f t="shared" ref="C3586:C3587" si="202">CONCATENATE(F3586,E3586,G3586,E3586,I3586)</f>
        <v>OCIPL - Penghasilan Komprehensif Lain - Financial Instrument</v>
      </c>
      <c r="E3586" s="744" t="s">
        <v>60</v>
      </c>
      <c r="F3586" t="s">
        <v>742</v>
      </c>
      <c r="G3586" t="s">
        <v>743</v>
      </c>
      <c r="I3586" t="s">
        <v>528</v>
      </c>
    </row>
    <row r="3587" spans="2:9">
      <c r="B3587">
        <v>960301002</v>
      </c>
      <c r="C3587" t="str">
        <f t="shared" si="202"/>
        <v>OCIPL - Penghasilan Komprehensif Lain - Income Tax Relating To Components Of Oci</v>
      </c>
      <c r="E3587" s="744" t="s">
        <v>60</v>
      </c>
      <c r="F3587" t="s">
        <v>742</v>
      </c>
      <c r="G3587" t="s">
        <v>743</v>
      </c>
      <c r="I3587" t="s">
        <v>745</v>
      </c>
    </row>
    <row r="3588" spans="5:5">
      <c r="E3588" s="744" t="s">
        <v>60</v>
      </c>
    </row>
    <row r="3589" spans="2:9">
      <c r="B3589">
        <v>960401001</v>
      </c>
      <c r="C3589" t="str">
        <f t="shared" ref="C3589:C3590" si="203">CONCATENATE(F3589,E3589,G3589,E3589,I3589)</f>
        <v>OCIPL - Penghasilan Komprehensif Lain - Foreign Exchange</v>
      </c>
      <c r="E3589" s="744" t="s">
        <v>60</v>
      </c>
      <c r="F3589" t="s">
        <v>742</v>
      </c>
      <c r="G3589" t="s">
        <v>743</v>
      </c>
      <c r="I3589" t="s">
        <v>529</v>
      </c>
    </row>
    <row r="3590" spans="2:9">
      <c r="B3590">
        <v>960401002</v>
      </c>
      <c r="C3590" t="str">
        <f t="shared" si="203"/>
        <v>OCIPL - Penghasilan Komprehensif Lain - Income Tax Relating To Components Of Oci</v>
      </c>
      <c r="E3590" s="744" t="s">
        <v>60</v>
      </c>
      <c r="F3590" t="s">
        <v>742</v>
      </c>
      <c r="G3590" t="s">
        <v>743</v>
      </c>
      <c r="I3590" t="s">
        <v>745</v>
      </c>
    </row>
    <row r="3591" spans="5:5">
      <c r="E3591" s="744" t="s">
        <v>60</v>
      </c>
    </row>
    <row r="3592" spans="2:9">
      <c r="B3592">
        <v>960501001</v>
      </c>
      <c r="C3592" t="str">
        <f>CONCATENATE(F3592,E3592,G3592,E3592,I3592)</f>
        <v>OCIPL - Penghasilan Komprehensif Lain - Bagian Atas Laba/Rugi Entitas Asosiasi (Oci) Anak Usaha 1</v>
      </c>
      <c r="E3592" s="744" t="s">
        <v>60</v>
      </c>
      <c r="F3592" t="s">
        <v>742</v>
      </c>
      <c r="G3592" t="s">
        <v>743</v>
      </c>
      <c r="I3592" t="s">
        <v>746</v>
      </c>
    </row>
    <row r="3593" spans="5:5">
      <c r="E3593" s="744" t="s">
        <v>60</v>
      </c>
    </row>
    <row r="3594" spans="2:9">
      <c r="B3594">
        <v>970101001</v>
      </c>
      <c r="C3594" t="str">
        <f t="shared" ref="C3594:C3597" si="204">CONCATENATE(F3594,E3594,G3594,E3594,I3594)</f>
        <v>OCIPL - Non Controlling Dari Oci - Imbalan Kerja</v>
      </c>
      <c r="E3594" s="744" t="s">
        <v>60</v>
      </c>
      <c r="F3594" t="s">
        <v>742</v>
      </c>
      <c r="G3594" t="s">
        <v>747</v>
      </c>
      <c r="I3594" t="s">
        <v>744</v>
      </c>
    </row>
    <row r="3595" spans="2:9">
      <c r="B3595">
        <v>970101002</v>
      </c>
      <c r="C3595" t="str">
        <f t="shared" si="204"/>
        <v>OCIPL - Non Controlling Dari Oci - Revaluation Fa</v>
      </c>
      <c r="E3595" s="744" t="s">
        <v>60</v>
      </c>
      <c r="F3595" t="s">
        <v>742</v>
      </c>
      <c r="G3595" t="s">
        <v>747</v>
      </c>
      <c r="I3595" t="s">
        <v>526</v>
      </c>
    </row>
    <row r="3596" spans="2:9">
      <c r="B3596">
        <v>970101003</v>
      </c>
      <c r="C3596" t="str">
        <f t="shared" si="204"/>
        <v>OCIPL - Non Controlling Dari Oci - Financial Instrument</v>
      </c>
      <c r="E3596" s="744" t="s">
        <v>60</v>
      </c>
      <c r="F3596" t="s">
        <v>742</v>
      </c>
      <c r="G3596" t="s">
        <v>747</v>
      </c>
      <c r="I3596" t="s">
        <v>528</v>
      </c>
    </row>
    <row r="3597" spans="2:9">
      <c r="B3597">
        <v>970101004</v>
      </c>
      <c r="C3597" t="str">
        <f t="shared" si="204"/>
        <v>OCIPL - Non Controlling Dari Oci - Foreign Exchange</v>
      </c>
      <c r="E3597" s="744" t="s">
        <v>60</v>
      </c>
      <c r="F3597" t="s">
        <v>742</v>
      </c>
      <c r="G3597" t="s">
        <v>747</v>
      </c>
      <c r="I3597" t="s">
        <v>529</v>
      </c>
    </row>
  </sheetData>
  <autoFilter ref="B3:J3597">
    <extLst/>
  </autoFilter>
  <mergeCells count="1">
    <mergeCell ref="F2:J2"/>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2:M4409"/>
  <sheetViews>
    <sheetView zoomScale="70" zoomScaleNormal="70" workbookViewId="0">
      <pane xSplit="6" ySplit="8" topLeftCell="G9" activePane="bottomRight" state="frozen"/>
      <selection/>
      <selection pane="topRight"/>
      <selection pane="bottomLeft"/>
      <selection pane="bottomRight" activeCell="E80" sqref="E80"/>
    </sheetView>
  </sheetViews>
  <sheetFormatPr defaultColWidth="9.08571428571429" defaultRowHeight="12.75"/>
  <cols>
    <col min="1" max="1" width="1.45714285714286" style="157" customWidth="1"/>
    <col min="2" max="2" width="15.0857142857143" style="157" customWidth="1"/>
    <col min="3" max="4" width="2.9047619047619" style="157" customWidth="1"/>
    <col min="5" max="5" width="58.0857142857143" style="157" customWidth="1"/>
    <col min="6" max="6" width="7.08571428571429" style="157" customWidth="1"/>
    <col min="7" max="7" width="18.4571428571429" style="157" customWidth="1"/>
    <col min="8" max="8" width="11.3619047619048" style="157" customWidth="1"/>
    <col min="9" max="9" width="17.6285714285714" style="157" customWidth="1"/>
    <col min="10" max="10" width="10.9047619047619" style="157" customWidth="1"/>
    <col min="11" max="11" width="18.3619047619048" style="157" customWidth="1"/>
    <col min="12" max="12" width="22.9047619047619" style="157" customWidth="1"/>
    <col min="13" max="13" width="9.08571428571429" style="300"/>
    <col min="14" max="16384" width="9.08571428571429" style="157"/>
  </cols>
  <sheetData>
    <row r="2" spans="1:12">
      <c r="A2" s="303"/>
      <c r="B2" s="158" t="s">
        <v>748</v>
      </c>
      <c r="C2" s="304" t="s">
        <v>749</v>
      </c>
      <c r="D2" s="160" t="s">
        <v>750</v>
      </c>
      <c r="E2" s="161"/>
      <c r="F2" s="303"/>
      <c r="G2" s="303"/>
      <c r="H2" s="305"/>
      <c r="I2" s="303"/>
      <c r="J2" s="305"/>
      <c r="K2" s="365"/>
      <c r="L2" s="303"/>
    </row>
    <row r="3" spans="1:12">
      <c r="A3" s="306"/>
      <c r="B3" s="158" t="s">
        <v>751</v>
      </c>
      <c r="C3" s="307" t="s">
        <v>749</v>
      </c>
      <c r="D3" s="162">
        <v>44561</v>
      </c>
      <c r="E3" s="162"/>
      <c r="F3" s="303"/>
      <c r="G3" s="303"/>
      <c r="H3" s="308"/>
      <c r="I3" s="308"/>
      <c r="J3" s="305"/>
      <c r="K3" s="303"/>
      <c r="L3" s="303"/>
    </row>
    <row r="4" spans="1:12">
      <c r="A4" s="306"/>
      <c r="B4" s="158" t="s">
        <v>752</v>
      </c>
      <c r="C4" s="307" t="s">
        <v>749</v>
      </c>
      <c r="D4" s="309" t="s">
        <v>753</v>
      </c>
      <c r="E4" s="161"/>
      <c r="F4" s="303"/>
      <c r="G4" s="303"/>
      <c r="H4" s="310"/>
      <c r="I4" s="366"/>
      <c r="J4" s="310"/>
      <c r="K4" s="303"/>
      <c r="L4" s="365"/>
    </row>
    <row r="5" s="300" customFormat="1" spans="1:12">
      <c r="A5" s="311"/>
      <c r="B5" s="312"/>
      <c r="C5" s="311"/>
      <c r="D5" s="311"/>
      <c r="E5" s="311"/>
      <c r="F5" s="313"/>
      <c r="G5" s="314">
        <f>G2214-G3732</f>
        <v>9000000</v>
      </c>
      <c r="H5" s="315"/>
      <c r="I5" s="314">
        <f>I3739</f>
        <v>0</v>
      </c>
      <c r="J5" s="315"/>
      <c r="K5" s="314">
        <f>K3739</f>
        <v>0</v>
      </c>
      <c r="L5" s="314">
        <f>L2214-L3732</f>
        <v>9000000</v>
      </c>
    </row>
    <row r="6" spans="1:12">
      <c r="A6" s="306"/>
      <c r="B6" s="316" t="s">
        <v>754</v>
      </c>
      <c r="C6" s="317" t="s">
        <v>755</v>
      </c>
      <c r="D6" s="317"/>
      <c r="E6" s="318"/>
      <c r="F6" s="738" t="s">
        <v>756</v>
      </c>
      <c r="G6" s="320" t="s">
        <v>750</v>
      </c>
      <c r="H6" s="321" t="s">
        <v>757</v>
      </c>
      <c r="I6" s="321"/>
      <c r="J6" s="321"/>
      <c r="K6" s="321"/>
      <c r="L6" s="320" t="str">
        <f>G6</f>
        <v>PT xxx</v>
      </c>
    </row>
    <row r="7" spans="1:12">
      <c r="A7" s="306"/>
      <c r="B7" s="322"/>
      <c r="C7" s="323"/>
      <c r="D7" s="323"/>
      <c r="E7" s="324"/>
      <c r="F7" s="739"/>
      <c r="G7" s="326" t="s">
        <v>758</v>
      </c>
      <c r="H7" s="327"/>
      <c r="I7" s="327"/>
      <c r="J7" s="327"/>
      <c r="K7" s="327"/>
      <c r="L7" s="326" t="str">
        <f>G7</f>
        <v>Unaudited</v>
      </c>
    </row>
    <row r="8" spans="1:12">
      <c r="A8" s="306"/>
      <c r="B8" s="328"/>
      <c r="C8" s="329"/>
      <c r="D8" s="329"/>
      <c r="E8" s="330"/>
      <c r="F8" s="740"/>
      <c r="G8" s="332">
        <f>D3</f>
        <v>44561</v>
      </c>
      <c r="H8" s="333"/>
      <c r="I8" s="367" t="s">
        <v>759</v>
      </c>
      <c r="J8" s="367"/>
      <c r="K8" s="367" t="s">
        <v>760</v>
      </c>
      <c r="L8" s="332">
        <f>G8</f>
        <v>44561</v>
      </c>
    </row>
    <row r="9" spans="1:12">
      <c r="A9" s="306"/>
      <c r="B9" s="334"/>
      <c r="C9" s="306"/>
      <c r="D9" s="306"/>
      <c r="E9" s="335"/>
      <c r="F9" s="336"/>
      <c r="G9" s="337"/>
      <c r="H9" s="338"/>
      <c r="I9" s="337"/>
      <c r="J9" s="338"/>
      <c r="K9" s="337"/>
      <c r="L9" s="337"/>
    </row>
    <row r="10" spans="1:12">
      <c r="A10" s="306"/>
      <c r="B10" s="334" t="s">
        <v>761</v>
      </c>
      <c r="C10" s="306"/>
      <c r="D10" s="306"/>
      <c r="E10" s="335"/>
      <c r="F10" s="336"/>
      <c r="G10" s="337"/>
      <c r="H10" s="338"/>
      <c r="I10" s="337"/>
      <c r="J10" s="338"/>
      <c r="K10" s="337"/>
      <c r="L10" s="337"/>
    </row>
    <row r="11" spans="1:12">
      <c r="A11" s="306"/>
      <c r="B11" s="339"/>
      <c r="C11" s="306"/>
      <c r="D11" s="306"/>
      <c r="E11" s="335"/>
      <c r="F11" s="336"/>
      <c r="G11" s="337"/>
      <c r="H11" s="338"/>
      <c r="I11" s="337"/>
      <c r="J11" s="338"/>
      <c r="K11" s="337"/>
      <c r="L11" s="337"/>
    </row>
    <row r="12" spans="1:12">
      <c r="A12" s="306"/>
      <c r="B12" s="340"/>
      <c r="C12" s="341" t="s">
        <v>762</v>
      </c>
      <c r="D12" s="306"/>
      <c r="E12" s="342"/>
      <c r="F12" s="343"/>
      <c r="G12" s="337"/>
      <c r="H12" s="338"/>
      <c r="I12" s="337"/>
      <c r="J12" s="338"/>
      <c r="K12" s="337"/>
      <c r="L12" s="337"/>
    </row>
    <row r="13" spans="1:12">
      <c r="A13" s="306"/>
      <c r="B13" s="340"/>
      <c r="C13" s="344"/>
      <c r="D13" s="306"/>
      <c r="E13" s="342"/>
      <c r="F13" s="343"/>
      <c r="G13" s="337"/>
      <c r="H13" s="338"/>
      <c r="I13" s="337"/>
      <c r="J13" s="338"/>
      <c r="K13" s="337"/>
      <c r="L13" s="337"/>
    </row>
    <row r="14" spans="1:12">
      <c r="A14" s="306"/>
      <c r="B14" s="340"/>
      <c r="C14" s="345" t="s">
        <v>763</v>
      </c>
      <c r="D14" s="306"/>
      <c r="E14" s="342"/>
      <c r="F14" s="343"/>
      <c r="G14" s="337"/>
      <c r="H14" s="338"/>
      <c r="I14" s="337"/>
      <c r="J14" s="338"/>
      <c r="K14" s="337"/>
      <c r="L14" s="337"/>
    </row>
    <row r="15" outlineLevel="1" spans="1:12">
      <c r="A15" s="346"/>
      <c r="B15" s="150"/>
      <c r="D15" s="347" t="s">
        <v>764</v>
      </c>
      <c r="E15" s="346"/>
      <c r="F15" s="343"/>
      <c r="G15" s="348"/>
      <c r="H15" s="349"/>
      <c r="I15" s="350"/>
      <c r="J15" s="349"/>
      <c r="K15" s="350"/>
      <c r="L15" s="337"/>
    </row>
    <row r="16" outlineLevel="1" spans="1:12">
      <c r="A16" s="346"/>
      <c r="B16" s="297">
        <v>110101001</v>
      </c>
      <c r="D16" s="346"/>
      <c r="E16" s="299" t="s">
        <v>64</v>
      </c>
      <c r="F16" s="343"/>
      <c r="G16" s="405">
        <v>5000000</v>
      </c>
      <c r="H16" s="349"/>
      <c r="I16" s="405">
        <v>500000</v>
      </c>
      <c r="J16" s="349"/>
      <c r="K16" s="405">
        <v>2000000</v>
      </c>
      <c r="L16" s="451">
        <f>G16+I16-K16</f>
        <v>3500000</v>
      </c>
    </row>
    <row r="17" outlineLevel="1" spans="1:12">
      <c r="A17" s="346"/>
      <c r="B17" s="150">
        <v>110101002</v>
      </c>
      <c r="D17" s="346"/>
      <c r="E17" s="299" t="s">
        <v>65</v>
      </c>
      <c r="F17" s="343"/>
      <c r="G17" s="350">
        <v>4000000</v>
      </c>
      <c r="H17" s="349"/>
      <c r="I17" s="350">
        <v>600000</v>
      </c>
      <c r="J17" s="349"/>
      <c r="K17" s="350">
        <v>500000</v>
      </c>
      <c r="L17" s="337">
        <f>G17+I17-K17</f>
        <v>4100000</v>
      </c>
    </row>
    <row r="18" outlineLevel="1" spans="1:12">
      <c r="A18" s="346"/>
      <c r="B18" s="150">
        <v>110101003</v>
      </c>
      <c r="D18" s="346"/>
      <c r="E18" s="299" t="s">
        <v>66</v>
      </c>
      <c r="F18" s="343"/>
      <c r="G18" s="350"/>
      <c r="H18" s="349"/>
      <c r="I18" s="350"/>
      <c r="J18" s="349"/>
      <c r="K18" s="350"/>
      <c r="L18" s="337">
        <f>G18+I18-K18</f>
        <v>0</v>
      </c>
    </row>
    <row r="19" outlineLevel="1" spans="1:12">
      <c r="A19" s="346"/>
      <c r="B19" s="150"/>
      <c r="D19" s="346"/>
      <c r="E19" s="299"/>
      <c r="F19" s="343"/>
      <c r="G19" s="350"/>
      <c r="H19" s="349"/>
      <c r="I19" s="350"/>
      <c r="J19" s="349"/>
      <c r="K19" s="350"/>
      <c r="L19" s="337">
        <f>G19+I19-K19</f>
        <v>0</v>
      </c>
    </row>
    <row r="20" outlineLevel="1" spans="1:12">
      <c r="A20" s="346"/>
      <c r="B20" s="150"/>
      <c r="D20" s="351" t="s">
        <v>765</v>
      </c>
      <c r="E20" s="352"/>
      <c r="F20" s="353"/>
      <c r="G20" s="354">
        <f>SUM(G15:G19)</f>
        <v>9000000</v>
      </c>
      <c r="H20" s="355"/>
      <c r="I20" s="354">
        <f>SUM(I15:I19)</f>
        <v>1100000</v>
      </c>
      <c r="J20" s="355"/>
      <c r="K20" s="354">
        <f>SUM(K15:K19)</f>
        <v>2500000</v>
      </c>
      <c r="L20" s="354">
        <f>SUM(L15:L19)</f>
        <v>7600000</v>
      </c>
    </row>
    <row r="21" outlineLevel="1" spans="1:12">
      <c r="A21" s="346"/>
      <c r="B21" s="150"/>
      <c r="D21" s="346"/>
      <c r="E21" s="299"/>
      <c r="F21" s="343"/>
      <c r="G21" s="350"/>
      <c r="H21" s="349"/>
      <c r="I21" s="350"/>
      <c r="J21" s="349"/>
      <c r="K21" s="350"/>
      <c r="L21" s="337"/>
    </row>
    <row r="22" outlineLevel="1" spans="1:12">
      <c r="A22" s="346"/>
      <c r="B22" s="150"/>
      <c r="D22" s="347" t="s">
        <v>766</v>
      </c>
      <c r="E22" s="299"/>
      <c r="F22" s="343"/>
      <c r="G22" s="350"/>
      <c r="H22" s="349"/>
      <c r="I22" s="350"/>
      <c r="J22" s="349"/>
      <c r="K22" s="350"/>
      <c r="L22" s="337">
        <f t="shared" ref="L22:L33" si="0">G22+I22-K22</f>
        <v>0</v>
      </c>
    </row>
    <row r="23" outlineLevel="1" spans="1:12">
      <c r="A23" s="346"/>
      <c r="B23" s="150">
        <v>110102001</v>
      </c>
      <c r="D23" s="346"/>
      <c r="E23" s="299" t="s">
        <v>64</v>
      </c>
      <c r="F23" s="343"/>
      <c r="G23" s="350"/>
      <c r="H23" s="349"/>
      <c r="I23" s="350"/>
      <c r="J23" s="349"/>
      <c r="K23" s="350"/>
      <c r="L23" s="337">
        <f t="shared" si="0"/>
        <v>0</v>
      </c>
    </row>
    <row r="24" outlineLevel="1" spans="1:12">
      <c r="A24" s="346"/>
      <c r="B24" s="150">
        <v>110102002</v>
      </c>
      <c r="D24" s="346"/>
      <c r="E24" s="299" t="s">
        <v>65</v>
      </c>
      <c r="F24" s="343"/>
      <c r="G24" s="350"/>
      <c r="H24" s="349"/>
      <c r="I24" s="350"/>
      <c r="J24" s="349"/>
      <c r="K24" s="350"/>
      <c r="L24" s="337">
        <f t="shared" si="0"/>
        <v>0</v>
      </c>
    </row>
    <row r="25" outlineLevel="1" spans="1:12">
      <c r="A25" s="346"/>
      <c r="B25" s="150">
        <v>110102003</v>
      </c>
      <c r="D25" s="346"/>
      <c r="E25" s="299" t="s">
        <v>66</v>
      </c>
      <c r="F25" s="343"/>
      <c r="G25" s="350"/>
      <c r="H25" s="349"/>
      <c r="I25" s="350"/>
      <c r="J25" s="349"/>
      <c r="K25" s="350"/>
      <c r="L25" s="337">
        <f t="shared" ref="L25" si="1">G25+I25-K25</f>
        <v>0</v>
      </c>
    </row>
    <row r="26" outlineLevel="1" spans="1:12">
      <c r="A26" s="346"/>
      <c r="B26" s="150"/>
      <c r="D26" s="346"/>
      <c r="E26" s="299"/>
      <c r="F26" s="343"/>
      <c r="G26" s="350"/>
      <c r="H26" s="349"/>
      <c r="I26" s="350"/>
      <c r="J26" s="349"/>
      <c r="K26" s="350"/>
      <c r="L26" s="337">
        <f t="shared" si="0"/>
        <v>0</v>
      </c>
    </row>
    <row r="27" outlineLevel="1" spans="1:12">
      <c r="A27" s="346"/>
      <c r="B27" s="150"/>
      <c r="D27" s="351" t="s">
        <v>765</v>
      </c>
      <c r="E27" s="352"/>
      <c r="F27" s="353"/>
      <c r="G27" s="354">
        <f>SUM(G22:G26)</f>
        <v>0</v>
      </c>
      <c r="H27" s="355"/>
      <c r="I27" s="354">
        <f>SUM(I22:I26)</f>
        <v>0</v>
      </c>
      <c r="J27" s="355"/>
      <c r="K27" s="354">
        <f>SUM(K22:K26)</f>
        <v>0</v>
      </c>
      <c r="L27" s="354">
        <f>SUM(L22:L26)</f>
        <v>0</v>
      </c>
    </row>
    <row r="28" outlineLevel="1" spans="1:12">
      <c r="A28" s="346"/>
      <c r="B28" s="150"/>
      <c r="D28" s="346"/>
      <c r="E28" s="299"/>
      <c r="F28" s="343"/>
      <c r="G28" s="350"/>
      <c r="H28" s="349"/>
      <c r="I28" s="350"/>
      <c r="J28" s="349"/>
      <c r="K28" s="350"/>
      <c r="L28" s="337"/>
    </row>
    <row r="29" outlineLevel="1" spans="1:12">
      <c r="A29" s="346"/>
      <c r="B29" s="150"/>
      <c r="D29" s="347" t="s">
        <v>767</v>
      </c>
      <c r="E29" s="299"/>
      <c r="F29" s="343"/>
      <c r="G29" s="350"/>
      <c r="H29" s="349"/>
      <c r="I29" s="350"/>
      <c r="J29" s="349"/>
      <c r="K29" s="350"/>
      <c r="L29" s="337">
        <f t="shared" si="0"/>
        <v>0</v>
      </c>
    </row>
    <row r="30" outlineLevel="1" spans="1:12">
      <c r="A30" s="346"/>
      <c r="B30" s="150">
        <v>110103001</v>
      </c>
      <c r="D30" s="346"/>
      <c r="E30" s="299" t="s">
        <v>64</v>
      </c>
      <c r="F30" s="343"/>
      <c r="G30" s="350">
        <v>0</v>
      </c>
      <c r="H30" s="349"/>
      <c r="I30" s="350">
        <v>1400000</v>
      </c>
      <c r="J30" s="349"/>
      <c r="K30" s="350"/>
      <c r="L30" s="337">
        <f t="shared" si="0"/>
        <v>1400000</v>
      </c>
    </row>
    <row r="31" outlineLevel="1" spans="1:12">
      <c r="A31" s="346"/>
      <c r="B31" s="150">
        <v>110103002</v>
      </c>
      <c r="D31" s="346"/>
      <c r="E31" s="299" t="s">
        <v>65</v>
      </c>
      <c r="F31" s="343"/>
      <c r="G31" s="350"/>
      <c r="H31" s="349"/>
      <c r="I31" s="350"/>
      <c r="J31" s="349"/>
      <c r="K31" s="350"/>
      <c r="L31" s="337">
        <f t="shared" si="0"/>
        <v>0</v>
      </c>
    </row>
    <row r="32" outlineLevel="1" spans="1:12">
      <c r="A32" s="346"/>
      <c r="B32" s="150">
        <v>110103003</v>
      </c>
      <c r="D32" s="346"/>
      <c r="E32" s="299" t="s">
        <v>66</v>
      </c>
      <c r="F32" s="343"/>
      <c r="G32" s="350"/>
      <c r="H32" s="349"/>
      <c r="I32" s="350"/>
      <c r="J32" s="349"/>
      <c r="K32" s="350"/>
      <c r="L32" s="337">
        <f t="shared" ref="L32" si="2">G32+I32-K32</f>
        <v>0</v>
      </c>
    </row>
    <row r="33" outlineLevel="1" spans="1:12">
      <c r="A33" s="346"/>
      <c r="B33" s="150"/>
      <c r="D33" s="346"/>
      <c r="E33" s="299"/>
      <c r="F33" s="343"/>
      <c r="G33" s="350"/>
      <c r="H33" s="349"/>
      <c r="I33" s="350"/>
      <c r="J33" s="349"/>
      <c r="K33" s="350"/>
      <c r="L33" s="337">
        <f t="shared" si="0"/>
        <v>0</v>
      </c>
    </row>
    <row r="34" outlineLevel="1" spans="1:12">
      <c r="A34" s="346"/>
      <c r="B34" s="150"/>
      <c r="D34" s="351" t="s">
        <v>765</v>
      </c>
      <c r="E34" s="352"/>
      <c r="F34" s="353"/>
      <c r="G34" s="354">
        <f>SUM(G29:G33)</f>
        <v>0</v>
      </c>
      <c r="H34" s="355"/>
      <c r="I34" s="354">
        <f>SUM(I29:I33)</f>
        <v>1400000</v>
      </c>
      <c r="J34" s="355"/>
      <c r="K34" s="354">
        <f>SUM(K29:K33)</f>
        <v>0</v>
      </c>
      <c r="L34" s="354">
        <f>SUM(L29:L33)</f>
        <v>1400000</v>
      </c>
    </row>
    <row r="35" spans="1:12">
      <c r="A35" s="306"/>
      <c r="B35" s="340"/>
      <c r="C35" s="306"/>
      <c r="D35" s="306"/>
      <c r="E35" s="342"/>
      <c r="F35" s="356"/>
      <c r="G35" s="337"/>
      <c r="H35" s="338"/>
      <c r="I35" s="337"/>
      <c r="J35" s="338"/>
      <c r="K35" s="337"/>
      <c r="L35" s="337"/>
    </row>
    <row r="36" spans="1:12">
      <c r="A36" s="357"/>
      <c r="B36" s="358"/>
      <c r="C36" s="359" t="s">
        <v>768</v>
      </c>
      <c r="D36" s="359"/>
      <c r="E36" s="360"/>
      <c r="F36" s="361"/>
      <c r="G36" s="362">
        <f>G34+G27+G20</f>
        <v>9000000</v>
      </c>
      <c r="H36" s="363" t="s">
        <v>769</v>
      </c>
      <c r="I36" s="368">
        <f>I34+I27+I20</f>
        <v>2500000</v>
      </c>
      <c r="J36" s="363"/>
      <c r="K36" s="368">
        <f>K34+K27+K20</f>
        <v>2500000</v>
      </c>
      <c r="L36" s="362">
        <f>L34+L27+L20</f>
        <v>9000000</v>
      </c>
    </row>
    <row r="37" spans="1:12">
      <c r="A37" s="306"/>
      <c r="B37" s="340"/>
      <c r="C37" s="306"/>
      <c r="D37" s="306"/>
      <c r="E37" s="364"/>
      <c r="F37" s="356"/>
      <c r="G37" s="337"/>
      <c r="H37" s="338"/>
      <c r="I37" s="337"/>
      <c r="J37" s="338"/>
      <c r="K37" s="337"/>
      <c r="L37" s="337"/>
    </row>
    <row r="38" spans="1:12">
      <c r="A38" s="306"/>
      <c r="B38" s="340"/>
      <c r="C38" s="345" t="s">
        <v>770</v>
      </c>
      <c r="D38" s="303"/>
      <c r="E38" s="342"/>
      <c r="F38" s="343"/>
      <c r="G38" s="348"/>
      <c r="H38" s="338"/>
      <c r="I38" s="337"/>
      <c r="J38" s="338"/>
      <c r="K38" s="337"/>
      <c r="L38" s="337"/>
    </row>
    <row r="39" outlineLevel="1" spans="1:12">
      <c r="A39" s="346"/>
      <c r="B39" s="150"/>
      <c r="D39" s="347" t="s">
        <v>771</v>
      </c>
      <c r="E39" s="346"/>
      <c r="F39" s="343"/>
      <c r="G39" s="348"/>
      <c r="H39" s="349"/>
      <c r="I39" s="350"/>
      <c r="J39" s="349"/>
      <c r="K39" s="350"/>
      <c r="L39" s="337"/>
    </row>
    <row r="40" outlineLevel="1" spans="1:12">
      <c r="A40" s="346"/>
      <c r="B40" s="150">
        <v>110201001</v>
      </c>
      <c r="D40" s="346"/>
      <c r="E40" s="299" t="s">
        <v>772</v>
      </c>
      <c r="F40" s="343"/>
      <c r="G40" s="350"/>
      <c r="H40" s="349"/>
      <c r="I40" s="350"/>
      <c r="J40" s="349"/>
      <c r="K40" s="350"/>
      <c r="L40" s="337">
        <f>G40+I40-K40</f>
        <v>0</v>
      </c>
    </row>
    <row r="41" outlineLevel="1" spans="1:12">
      <c r="A41" s="346"/>
      <c r="B41" s="150">
        <v>110201002</v>
      </c>
      <c r="D41" s="346"/>
      <c r="E41" s="299" t="s">
        <v>773</v>
      </c>
      <c r="F41" s="343"/>
      <c r="G41" s="350"/>
      <c r="H41" s="349"/>
      <c r="I41" s="350"/>
      <c r="J41" s="349"/>
      <c r="K41" s="350"/>
      <c r="L41" s="337">
        <f t="shared" ref="L41:L64" si="3">G41+I41-K41</f>
        <v>0</v>
      </c>
    </row>
    <row r="42" outlineLevel="1" spans="1:12">
      <c r="A42" s="346"/>
      <c r="B42" s="150">
        <v>110201003</v>
      </c>
      <c r="D42" s="346"/>
      <c r="E42" s="299" t="s">
        <v>774</v>
      </c>
      <c r="F42" s="343"/>
      <c r="G42" s="350"/>
      <c r="H42" s="349"/>
      <c r="I42" s="350"/>
      <c r="J42" s="349"/>
      <c r="K42" s="350"/>
      <c r="L42" s="337">
        <f t="shared" si="3"/>
        <v>0</v>
      </c>
    </row>
    <row r="43" outlineLevel="1" spans="1:12">
      <c r="A43" s="346"/>
      <c r="B43" s="150">
        <v>110201004</v>
      </c>
      <c r="D43" s="346"/>
      <c r="E43" s="299" t="s">
        <v>775</v>
      </c>
      <c r="F43" s="343"/>
      <c r="G43" s="350"/>
      <c r="H43" s="349"/>
      <c r="I43" s="350"/>
      <c r="J43" s="349"/>
      <c r="K43" s="350"/>
      <c r="L43" s="337">
        <f t="shared" si="3"/>
        <v>0</v>
      </c>
    </row>
    <row r="44" outlineLevel="1" spans="1:12">
      <c r="A44" s="346"/>
      <c r="B44" s="150">
        <v>110201005</v>
      </c>
      <c r="D44" s="346"/>
      <c r="E44" s="299" t="s">
        <v>776</v>
      </c>
      <c r="F44" s="343"/>
      <c r="G44" s="350"/>
      <c r="H44" s="349"/>
      <c r="I44" s="350"/>
      <c r="J44" s="349"/>
      <c r="K44" s="350"/>
      <c r="L44" s="337">
        <f t="shared" si="3"/>
        <v>0</v>
      </c>
    </row>
    <row r="45" outlineLevel="1" spans="1:12">
      <c r="A45" s="346"/>
      <c r="B45" s="150">
        <v>110201006</v>
      </c>
      <c r="D45" s="346"/>
      <c r="E45" s="299" t="s">
        <v>777</v>
      </c>
      <c r="F45" s="343"/>
      <c r="G45" s="350"/>
      <c r="H45" s="349"/>
      <c r="I45" s="350"/>
      <c r="J45" s="349"/>
      <c r="K45" s="350"/>
      <c r="L45" s="337">
        <f t="shared" si="3"/>
        <v>0</v>
      </c>
    </row>
    <row r="46" outlineLevel="1" spans="1:12">
      <c r="A46" s="346"/>
      <c r="B46" s="150">
        <v>110201007</v>
      </c>
      <c r="D46" s="346"/>
      <c r="E46" s="299" t="s">
        <v>778</v>
      </c>
      <c r="F46" s="343"/>
      <c r="G46" s="350"/>
      <c r="H46" s="349"/>
      <c r="I46" s="350"/>
      <c r="J46" s="349"/>
      <c r="K46" s="350"/>
      <c r="L46" s="337">
        <f t="shared" si="3"/>
        <v>0</v>
      </c>
    </row>
    <row r="47" outlineLevel="1" spans="1:12">
      <c r="A47" s="346"/>
      <c r="B47" s="150">
        <v>110201008</v>
      </c>
      <c r="D47" s="346"/>
      <c r="E47" s="299" t="s">
        <v>779</v>
      </c>
      <c r="F47" s="343"/>
      <c r="G47" s="350"/>
      <c r="H47" s="349"/>
      <c r="I47" s="350"/>
      <c r="J47" s="349"/>
      <c r="K47" s="350"/>
      <c r="L47" s="337">
        <f t="shared" si="3"/>
        <v>0</v>
      </c>
    </row>
    <row r="48" outlineLevel="1" spans="1:12">
      <c r="A48" s="346"/>
      <c r="B48" s="150">
        <v>110201009</v>
      </c>
      <c r="D48" s="346"/>
      <c r="E48" s="299" t="s">
        <v>780</v>
      </c>
      <c r="F48" s="343"/>
      <c r="G48" s="350"/>
      <c r="H48" s="349"/>
      <c r="I48" s="350"/>
      <c r="J48" s="349"/>
      <c r="K48" s="350"/>
      <c r="L48" s="337">
        <f t="shared" si="3"/>
        <v>0</v>
      </c>
    </row>
    <row r="49" outlineLevel="1" spans="1:12">
      <c r="A49" s="346"/>
      <c r="B49" s="150">
        <v>110201010</v>
      </c>
      <c r="D49" s="346"/>
      <c r="E49" s="299" t="s">
        <v>781</v>
      </c>
      <c r="F49" s="343"/>
      <c r="G49" s="350"/>
      <c r="H49" s="349"/>
      <c r="I49" s="350"/>
      <c r="J49" s="349"/>
      <c r="K49" s="350"/>
      <c r="L49" s="337">
        <f t="shared" si="3"/>
        <v>0</v>
      </c>
    </row>
    <row r="50" outlineLevel="1" spans="1:12">
      <c r="A50" s="346"/>
      <c r="B50" s="150">
        <v>110201011</v>
      </c>
      <c r="D50" s="346"/>
      <c r="E50" s="299" t="s">
        <v>782</v>
      </c>
      <c r="F50" s="343"/>
      <c r="G50" s="350"/>
      <c r="H50" s="349"/>
      <c r="I50" s="350"/>
      <c r="J50" s="349"/>
      <c r="K50" s="350"/>
      <c r="L50" s="337">
        <f t="shared" si="3"/>
        <v>0</v>
      </c>
    </row>
    <row r="51" outlineLevel="1" spans="1:12">
      <c r="A51" s="346"/>
      <c r="B51" s="150">
        <v>110201012</v>
      </c>
      <c r="D51" s="346"/>
      <c r="E51" s="299" t="s">
        <v>783</v>
      </c>
      <c r="F51" s="343"/>
      <c r="G51" s="350"/>
      <c r="H51" s="349"/>
      <c r="I51" s="350"/>
      <c r="J51" s="349"/>
      <c r="K51" s="350"/>
      <c r="L51" s="337">
        <f t="shared" si="3"/>
        <v>0</v>
      </c>
    </row>
    <row r="52" outlineLevel="1" spans="1:12">
      <c r="A52" s="346"/>
      <c r="B52" s="150">
        <v>110201013</v>
      </c>
      <c r="D52" s="346"/>
      <c r="E52" s="299" t="s">
        <v>784</v>
      </c>
      <c r="F52" s="343"/>
      <c r="G52" s="350"/>
      <c r="H52" s="349"/>
      <c r="I52" s="350"/>
      <c r="J52" s="349"/>
      <c r="K52" s="350"/>
      <c r="L52" s="337">
        <f t="shared" si="3"/>
        <v>0</v>
      </c>
    </row>
    <row r="53" outlineLevel="1" spans="1:12">
      <c r="A53" s="346"/>
      <c r="B53" s="150">
        <v>110201014</v>
      </c>
      <c r="D53" s="346"/>
      <c r="E53" s="299" t="s">
        <v>785</v>
      </c>
      <c r="F53" s="343"/>
      <c r="G53" s="350"/>
      <c r="H53" s="349"/>
      <c r="I53" s="350"/>
      <c r="J53" s="349"/>
      <c r="K53" s="350"/>
      <c r="L53" s="337">
        <f t="shared" si="3"/>
        <v>0</v>
      </c>
    </row>
    <row r="54" outlineLevel="1" spans="1:12">
      <c r="A54" s="346"/>
      <c r="B54" s="150">
        <v>110201015</v>
      </c>
      <c r="D54" s="346"/>
      <c r="E54" s="299" t="s">
        <v>786</v>
      </c>
      <c r="F54" s="343"/>
      <c r="G54" s="350"/>
      <c r="H54" s="349"/>
      <c r="I54" s="350"/>
      <c r="J54" s="349"/>
      <c r="K54" s="350"/>
      <c r="L54" s="337">
        <f t="shared" si="3"/>
        <v>0</v>
      </c>
    </row>
    <row r="55" outlineLevel="1" spans="1:12">
      <c r="A55" s="346"/>
      <c r="B55" s="150">
        <v>110201016</v>
      </c>
      <c r="D55" s="346"/>
      <c r="E55" s="299" t="s">
        <v>787</v>
      </c>
      <c r="F55" s="343"/>
      <c r="G55" s="350"/>
      <c r="H55" s="349"/>
      <c r="I55" s="350"/>
      <c r="J55" s="349"/>
      <c r="K55" s="350"/>
      <c r="L55" s="337">
        <f t="shared" si="3"/>
        <v>0</v>
      </c>
    </row>
    <row r="56" outlineLevel="1" spans="1:12">
      <c r="A56" s="346"/>
      <c r="B56" s="150">
        <v>110201017</v>
      </c>
      <c r="D56" s="346"/>
      <c r="E56" s="299" t="s">
        <v>788</v>
      </c>
      <c r="F56" s="343"/>
      <c r="G56" s="350"/>
      <c r="H56" s="349"/>
      <c r="I56" s="350"/>
      <c r="J56" s="349"/>
      <c r="K56" s="350"/>
      <c r="L56" s="337">
        <f t="shared" si="3"/>
        <v>0</v>
      </c>
    </row>
    <row r="57" outlineLevel="1" spans="1:12">
      <c r="A57" s="346"/>
      <c r="B57" s="150">
        <v>110201018</v>
      </c>
      <c r="D57" s="346"/>
      <c r="E57" s="299" t="s">
        <v>789</v>
      </c>
      <c r="F57" s="343"/>
      <c r="G57" s="350"/>
      <c r="H57" s="349"/>
      <c r="I57" s="350"/>
      <c r="J57" s="349"/>
      <c r="K57" s="350"/>
      <c r="L57" s="337">
        <f t="shared" si="3"/>
        <v>0</v>
      </c>
    </row>
    <row r="58" outlineLevel="1" spans="1:12">
      <c r="A58" s="346"/>
      <c r="B58" s="150">
        <v>110201019</v>
      </c>
      <c r="D58" s="346"/>
      <c r="E58" s="299" t="s">
        <v>790</v>
      </c>
      <c r="F58" s="343"/>
      <c r="G58" s="350"/>
      <c r="H58" s="349"/>
      <c r="I58" s="350"/>
      <c r="J58" s="349"/>
      <c r="K58" s="350"/>
      <c r="L58" s="337">
        <f t="shared" si="3"/>
        <v>0</v>
      </c>
    </row>
    <row r="59" outlineLevel="1" spans="1:12">
      <c r="A59" s="346"/>
      <c r="B59" s="150">
        <v>110201020</v>
      </c>
      <c r="D59" s="346"/>
      <c r="E59" s="299" t="s">
        <v>791</v>
      </c>
      <c r="F59" s="343"/>
      <c r="G59" s="350"/>
      <c r="H59" s="349"/>
      <c r="I59" s="350"/>
      <c r="J59" s="349"/>
      <c r="K59" s="350"/>
      <c r="L59" s="337">
        <f t="shared" si="3"/>
        <v>0</v>
      </c>
    </row>
    <row r="60" outlineLevel="1" spans="1:12">
      <c r="A60" s="346"/>
      <c r="B60" s="150">
        <v>110201021</v>
      </c>
      <c r="D60" s="346"/>
      <c r="E60" s="299" t="s">
        <v>792</v>
      </c>
      <c r="F60" s="343"/>
      <c r="G60" s="350"/>
      <c r="H60" s="349"/>
      <c r="I60" s="350"/>
      <c r="J60" s="349"/>
      <c r="K60" s="350"/>
      <c r="L60" s="337">
        <f t="shared" si="3"/>
        <v>0</v>
      </c>
    </row>
    <row r="61" outlineLevel="1" spans="1:12">
      <c r="A61" s="346"/>
      <c r="B61" s="150">
        <v>110201022</v>
      </c>
      <c r="D61" s="346"/>
      <c r="E61" s="299" t="s">
        <v>793</v>
      </c>
      <c r="F61" s="343"/>
      <c r="G61" s="350"/>
      <c r="H61" s="349"/>
      <c r="I61" s="350"/>
      <c r="J61" s="349"/>
      <c r="K61" s="350"/>
      <c r="L61" s="337">
        <f t="shared" si="3"/>
        <v>0</v>
      </c>
    </row>
    <row r="62" outlineLevel="1" spans="1:12">
      <c r="A62" s="346"/>
      <c r="B62" s="150">
        <v>110201023</v>
      </c>
      <c r="D62" s="346"/>
      <c r="E62" s="299" t="s">
        <v>794</v>
      </c>
      <c r="F62" s="343"/>
      <c r="G62" s="350"/>
      <c r="H62" s="349"/>
      <c r="I62" s="350"/>
      <c r="J62" s="349"/>
      <c r="K62" s="350"/>
      <c r="L62" s="337">
        <f t="shared" si="3"/>
        <v>0</v>
      </c>
    </row>
    <row r="63" outlineLevel="1" spans="1:12">
      <c r="A63" s="346"/>
      <c r="B63" s="150">
        <v>110201024</v>
      </c>
      <c r="D63" s="346"/>
      <c r="E63" s="299" t="s">
        <v>795</v>
      </c>
      <c r="F63" s="343"/>
      <c r="G63" s="350"/>
      <c r="H63" s="349"/>
      <c r="I63" s="350"/>
      <c r="J63" s="349"/>
      <c r="K63" s="350"/>
      <c r="L63" s="337">
        <f t="shared" si="3"/>
        <v>0</v>
      </c>
    </row>
    <row r="64" outlineLevel="1" spans="1:12">
      <c r="A64" s="346"/>
      <c r="B64" s="150">
        <v>110201025</v>
      </c>
      <c r="D64" s="346"/>
      <c r="E64" s="299" t="s">
        <v>796</v>
      </c>
      <c r="F64" s="343"/>
      <c r="G64" s="350"/>
      <c r="H64" s="349"/>
      <c r="I64" s="350"/>
      <c r="J64" s="349"/>
      <c r="K64" s="350"/>
      <c r="L64" s="337">
        <f t="shared" si="3"/>
        <v>0</v>
      </c>
    </row>
    <row r="65" outlineLevel="1" spans="1:12">
      <c r="A65" s="346"/>
      <c r="B65" s="150"/>
      <c r="D65" s="346"/>
      <c r="E65" s="375"/>
      <c r="F65" s="343"/>
      <c r="G65" s="350"/>
      <c r="H65" s="349"/>
      <c r="I65" s="350"/>
      <c r="J65" s="349"/>
      <c r="K65" s="350"/>
      <c r="L65" s="337"/>
    </row>
    <row r="66" outlineLevel="1" spans="1:12">
      <c r="A66" s="346"/>
      <c r="B66" s="150"/>
      <c r="C66" s="346"/>
      <c r="D66" s="299"/>
      <c r="E66" s="342"/>
      <c r="F66" s="343"/>
      <c r="G66" s="350"/>
      <c r="H66" s="349"/>
      <c r="I66" s="350"/>
      <c r="J66" s="349"/>
      <c r="K66" s="350"/>
      <c r="L66" s="337">
        <f>G66+I66-K66</f>
        <v>0</v>
      </c>
    </row>
    <row r="67" outlineLevel="1" spans="1:12">
      <c r="A67" s="346"/>
      <c r="B67" s="150"/>
      <c r="D67" s="351" t="s">
        <v>765</v>
      </c>
      <c r="E67" s="376"/>
      <c r="F67" s="353"/>
      <c r="G67" s="354">
        <f>SUM(G39:G66)</f>
        <v>0</v>
      </c>
      <c r="H67" s="355"/>
      <c r="I67" s="354">
        <f>SUM(I39:I66)</f>
        <v>0</v>
      </c>
      <c r="J67" s="355"/>
      <c r="K67" s="354">
        <f>SUM(K39:K66)</f>
        <v>0</v>
      </c>
      <c r="L67" s="354">
        <f>SUM(L39:L66)</f>
        <v>0</v>
      </c>
    </row>
    <row r="68" outlineLevel="1" spans="1:12">
      <c r="A68" s="346"/>
      <c r="B68" s="150"/>
      <c r="C68" s="346"/>
      <c r="D68" s="299"/>
      <c r="E68" s="342"/>
      <c r="F68" s="343"/>
      <c r="G68" s="350"/>
      <c r="H68" s="349"/>
      <c r="I68" s="350"/>
      <c r="J68" s="349"/>
      <c r="K68" s="350"/>
      <c r="L68" s="337"/>
    </row>
    <row r="69" outlineLevel="1" spans="1:12">
      <c r="A69" s="346"/>
      <c r="B69" s="150"/>
      <c r="D69" s="347" t="s">
        <v>797</v>
      </c>
      <c r="E69" s="299"/>
      <c r="F69" s="343"/>
      <c r="G69" s="350"/>
      <c r="H69" s="349"/>
      <c r="I69" s="350"/>
      <c r="J69" s="349"/>
      <c r="K69" s="350"/>
      <c r="L69" s="337">
        <f t="shared" ref="L69:L96" si="4">G69+I69-K69</f>
        <v>0</v>
      </c>
    </row>
    <row r="70" outlineLevel="1" spans="1:12">
      <c r="A70" s="346"/>
      <c r="B70" s="150">
        <v>110202001</v>
      </c>
      <c r="D70" s="346"/>
      <c r="E70" s="299" t="s">
        <v>798</v>
      </c>
      <c r="F70" s="343"/>
      <c r="G70" s="350"/>
      <c r="H70" s="349"/>
      <c r="I70" s="350"/>
      <c r="J70" s="349"/>
      <c r="K70" s="350"/>
      <c r="L70" s="337">
        <f t="shared" si="4"/>
        <v>0</v>
      </c>
    </row>
    <row r="71" outlineLevel="1" spans="1:12">
      <c r="A71" s="346"/>
      <c r="B71" s="150">
        <v>110202002</v>
      </c>
      <c r="D71" s="346"/>
      <c r="E71" s="299" t="s">
        <v>799</v>
      </c>
      <c r="F71" s="343"/>
      <c r="G71" s="350"/>
      <c r="H71" s="349"/>
      <c r="I71" s="350"/>
      <c r="J71" s="349"/>
      <c r="K71" s="350"/>
      <c r="L71" s="337">
        <f t="shared" ref="L71:L94" si="5">G71+I71-K71</f>
        <v>0</v>
      </c>
    </row>
    <row r="72" outlineLevel="1" spans="1:12">
      <c r="A72" s="346"/>
      <c r="B72" s="150">
        <v>110202003</v>
      </c>
      <c r="D72" s="346"/>
      <c r="E72" s="299" t="s">
        <v>800</v>
      </c>
      <c r="F72" s="343"/>
      <c r="G72" s="350"/>
      <c r="H72" s="349"/>
      <c r="I72" s="350"/>
      <c r="J72" s="349"/>
      <c r="K72" s="350"/>
      <c r="L72" s="337">
        <f t="shared" si="5"/>
        <v>0</v>
      </c>
    </row>
    <row r="73" outlineLevel="1" spans="1:12">
      <c r="A73" s="346"/>
      <c r="B73" s="150">
        <v>110202004</v>
      </c>
      <c r="D73" s="346"/>
      <c r="E73" s="299" t="s">
        <v>801</v>
      </c>
      <c r="F73" s="343"/>
      <c r="G73" s="350"/>
      <c r="H73" s="349"/>
      <c r="I73" s="350"/>
      <c r="J73" s="349"/>
      <c r="K73" s="350"/>
      <c r="L73" s="337">
        <f t="shared" si="5"/>
        <v>0</v>
      </c>
    </row>
    <row r="74" outlineLevel="1" spans="1:12">
      <c r="A74" s="346"/>
      <c r="B74" s="150">
        <v>110202005</v>
      </c>
      <c r="D74" s="346"/>
      <c r="E74" s="299" t="s">
        <v>802</v>
      </c>
      <c r="F74" s="343"/>
      <c r="G74" s="350"/>
      <c r="H74" s="349"/>
      <c r="I74" s="350"/>
      <c r="J74" s="349"/>
      <c r="K74" s="350"/>
      <c r="L74" s="337">
        <f t="shared" si="5"/>
        <v>0</v>
      </c>
    </row>
    <row r="75" outlineLevel="1" spans="1:12">
      <c r="A75" s="346"/>
      <c r="B75" s="150">
        <v>110202006</v>
      </c>
      <c r="D75" s="346"/>
      <c r="E75" s="299" t="s">
        <v>803</v>
      </c>
      <c r="F75" s="343"/>
      <c r="G75" s="350"/>
      <c r="H75" s="349"/>
      <c r="I75" s="350"/>
      <c r="J75" s="349"/>
      <c r="K75" s="350"/>
      <c r="L75" s="337">
        <f t="shared" si="5"/>
        <v>0</v>
      </c>
    </row>
    <row r="76" outlineLevel="1" spans="1:12">
      <c r="A76" s="346"/>
      <c r="B76" s="150">
        <v>110202007</v>
      </c>
      <c r="D76" s="346"/>
      <c r="E76" s="299" t="s">
        <v>804</v>
      </c>
      <c r="F76" s="343"/>
      <c r="G76" s="350"/>
      <c r="H76" s="349"/>
      <c r="I76" s="350"/>
      <c r="J76" s="349"/>
      <c r="K76" s="350"/>
      <c r="L76" s="337">
        <f t="shared" si="5"/>
        <v>0</v>
      </c>
    </row>
    <row r="77" outlineLevel="1" spans="1:12">
      <c r="A77" s="346"/>
      <c r="B77" s="150">
        <v>110202008</v>
      </c>
      <c r="D77" s="346"/>
      <c r="E77" s="299" t="s">
        <v>805</v>
      </c>
      <c r="F77" s="343"/>
      <c r="G77" s="350"/>
      <c r="H77" s="349"/>
      <c r="I77" s="350"/>
      <c r="J77" s="349"/>
      <c r="K77" s="350"/>
      <c r="L77" s="337">
        <f t="shared" si="5"/>
        <v>0</v>
      </c>
    </row>
    <row r="78" outlineLevel="1" spans="1:12">
      <c r="A78" s="346"/>
      <c r="B78" s="150">
        <v>110202009</v>
      </c>
      <c r="D78" s="346"/>
      <c r="E78" s="299" t="s">
        <v>806</v>
      </c>
      <c r="F78" s="343"/>
      <c r="G78" s="350"/>
      <c r="H78" s="349"/>
      <c r="I78" s="350"/>
      <c r="J78" s="349"/>
      <c r="K78" s="350"/>
      <c r="L78" s="337">
        <f t="shared" si="5"/>
        <v>0</v>
      </c>
    </row>
    <row r="79" outlineLevel="1" spans="1:12">
      <c r="A79" s="346"/>
      <c r="B79" s="150">
        <v>110202010</v>
      </c>
      <c r="D79" s="346"/>
      <c r="E79" s="299" t="s">
        <v>807</v>
      </c>
      <c r="F79" s="343"/>
      <c r="G79" s="350"/>
      <c r="H79" s="349"/>
      <c r="I79" s="350"/>
      <c r="J79" s="349"/>
      <c r="K79" s="350"/>
      <c r="L79" s="337">
        <f t="shared" si="5"/>
        <v>0</v>
      </c>
    </row>
    <row r="80" outlineLevel="1" spans="1:12">
      <c r="A80" s="346"/>
      <c r="B80" s="150">
        <v>110202011</v>
      </c>
      <c r="D80" s="346"/>
      <c r="E80" s="299" t="s">
        <v>808</v>
      </c>
      <c r="F80" s="343"/>
      <c r="G80" s="350"/>
      <c r="H80" s="349"/>
      <c r="I80" s="350"/>
      <c r="J80" s="349"/>
      <c r="K80" s="350"/>
      <c r="L80" s="337">
        <f t="shared" si="5"/>
        <v>0</v>
      </c>
    </row>
    <row r="81" outlineLevel="1" spans="1:12">
      <c r="A81" s="346"/>
      <c r="B81" s="150">
        <v>110202012</v>
      </c>
      <c r="D81" s="346"/>
      <c r="E81" s="299" t="s">
        <v>809</v>
      </c>
      <c r="F81" s="343"/>
      <c r="G81" s="350"/>
      <c r="H81" s="349"/>
      <c r="I81" s="350"/>
      <c r="J81" s="349"/>
      <c r="K81" s="350"/>
      <c r="L81" s="337">
        <f t="shared" si="5"/>
        <v>0</v>
      </c>
    </row>
    <row r="82" outlineLevel="1" spans="1:12">
      <c r="A82" s="346"/>
      <c r="B82" s="150">
        <v>110202013</v>
      </c>
      <c r="D82" s="346"/>
      <c r="E82" s="299" t="s">
        <v>810</v>
      </c>
      <c r="F82" s="343"/>
      <c r="G82" s="350"/>
      <c r="H82" s="349"/>
      <c r="I82" s="350"/>
      <c r="J82" s="349"/>
      <c r="K82" s="350"/>
      <c r="L82" s="337">
        <f t="shared" si="5"/>
        <v>0</v>
      </c>
    </row>
    <row r="83" outlineLevel="1" spans="1:12">
      <c r="A83" s="346"/>
      <c r="B83" s="150">
        <v>110202014</v>
      </c>
      <c r="D83" s="346"/>
      <c r="E83" s="299" t="s">
        <v>811</v>
      </c>
      <c r="F83" s="343"/>
      <c r="G83" s="350"/>
      <c r="H83" s="349"/>
      <c r="I83" s="350"/>
      <c r="J83" s="349"/>
      <c r="K83" s="350"/>
      <c r="L83" s="337">
        <f t="shared" si="5"/>
        <v>0</v>
      </c>
    </row>
    <row r="84" outlineLevel="1" spans="1:12">
      <c r="A84" s="346"/>
      <c r="B84" s="150">
        <v>110202015</v>
      </c>
      <c r="D84" s="346"/>
      <c r="E84" s="299" t="s">
        <v>812</v>
      </c>
      <c r="F84" s="343"/>
      <c r="G84" s="350"/>
      <c r="H84" s="349"/>
      <c r="I84" s="350"/>
      <c r="J84" s="349"/>
      <c r="K84" s="350"/>
      <c r="L84" s="337">
        <f t="shared" si="5"/>
        <v>0</v>
      </c>
    </row>
    <row r="85" outlineLevel="1" spans="1:12">
      <c r="A85" s="346"/>
      <c r="B85" s="150">
        <v>110202016</v>
      </c>
      <c r="D85" s="346"/>
      <c r="E85" s="299" t="s">
        <v>813</v>
      </c>
      <c r="F85" s="343"/>
      <c r="G85" s="350"/>
      <c r="H85" s="349"/>
      <c r="I85" s="350"/>
      <c r="J85" s="349"/>
      <c r="K85" s="350"/>
      <c r="L85" s="337">
        <f t="shared" si="5"/>
        <v>0</v>
      </c>
    </row>
    <row r="86" outlineLevel="1" spans="1:12">
      <c r="A86" s="346"/>
      <c r="B86" s="150">
        <v>110202017</v>
      </c>
      <c r="D86" s="346"/>
      <c r="E86" s="299" t="s">
        <v>814</v>
      </c>
      <c r="F86" s="343"/>
      <c r="G86" s="350"/>
      <c r="H86" s="349"/>
      <c r="I86" s="350"/>
      <c r="J86" s="349"/>
      <c r="K86" s="350"/>
      <c r="L86" s="337">
        <f t="shared" si="5"/>
        <v>0</v>
      </c>
    </row>
    <row r="87" outlineLevel="1" spans="1:12">
      <c r="A87" s="346"/>
      <c r="B87" s="150">
        <v>110202018</v>
      </c>
      <c r="D87" s="346"/>
      <c r="E87" s="299" t="s">
        <v>815</v>
      </c>
      <c r="F87" s="343"/>
      <c r="G87" s="350"/>
      <c r="H87" s="349"/>
      <c r="I87" s="350"/>
      <c r="J87" s="349"/>
      <c r="K87" s="350"/>
      <c r="L87" s="337">
        <f t="shared" si="5"/>
        <v>0</v>
      </c>
    </row>
    <row r="88" outlineLevel="1" spans="1:12">
      <c r="A88" s="346"/>
      <c r="B88" s="150">
        <v>110202019</v>
      </c>
      <c r="D88" s="346"/>
      <c r="E88" s="299" t="s">
        <v>816</v>
      </c>
      <c r="F88" s="343"/>
      <c r="G88" s="350"/>
      <c r="H88" s="349"/>
      <c r="I88" s="350"/>
      <c r="J88" s="349"/>
      <c r="K88" s="350"/>
      <c r="L88" s="337">
        <f t="shared" si="5"/>
        <v>0</v>
      </c>
    </row>
    <row r="89" outlineLevel="1" spans="1:12">
      <c r="A89" s="346"/>
      <c r="B89" s="150">
        <v>110202020</v>
      </c>
      <c r="D89" s="346"/>
      <c r="E89" s="299" t="s">
        <v>817</v>
      </c>
      <c r="F89" s="343"/>
      <c r="G89" s="350"/>
      <c r="H89" s="349"/>
      <c r="I89" s="350"/>
      <c r="J89" s="349"/>
      <c r="K89" s="350"/>
      <c r="L89" s="337">
        <f t="shared" si="5"/>
        <v>0</v>
      </c>
    </row>
    <row r="90" outlineLevel="1" spans="1:12">
      <c r="A90" s="346"/>
      <c r="B90" s="150">
        <v>110202021</v>
      </c>
      <c r="D90" s="346"/>
      <c r="E90" s="299" t="s">
        <v>818</v>
      </c>
      <c r="F90" s="343"/>
      <c r="G90" s="350"/>
      <c r="H90" s="349"/>
      <c r="I90" s="350"/>
      <c r="J90" s="349"/>
      <c r="K90" s="350"/>
      <c r="L90" s="337">
        <f t="shared" si="5"/>
        <v>0</v>
      </c>
    </row>
    <row r="91" outlineLevel="1" spans="1:12">
      <c r="A91" s="346"/>
      <c r="B91" s="150">
        <v>110202022</v>
      </c>
      <c r="D91" s="346"/>
      <c r="E91" s="299" t="s">
        <v>819</v>
      </c>
      <c r="F91" s="343"/>
      <c r="G91" s="350"/>
      <c r="H91" s="349"/>
      <c r="I91" s="350"/>
      <c r="J91" s="349"/>
      <c r="K91" s="350"/>
      <c r="L91" s="337">
        <f t="shared" si="5"/>
        <v>0</v>
      </c>
    </row>
    <row r="92" outlineLevel="1" spans="1:12">
      <c r="A92" s="346"/>
      <c r="B92" s="150">
        <v>110202023</v>
      </c>
      <c r="D92" s="346"/>
      <c r="E92" s="299" t="s">
        <v>820</v>
      </c>
      <c r="F92" s="343"/>
      <c r="G92" s="350"/>
      <c r="H92" s="349"/>
      <c r="I92" s="350"/>
      <c r="J92" s="349"/>
      <c r="K92" s="350"/>
      <c r="L92" s="337">
        <f t="shared" si="5"/>
        <v>0</v>
      </c>
    </row>
    <row r="93" outlineLevel="1" spans="1:12">
      <c r="A93" s="346"/>
      <c r="B93" s="150">
        <v>110202024</v>
      </c>
      <c r="D93" s="346"/>
      <c r="E93" s="299" t="s">
        <v>821</v>
      </c>
      <c r="F93" s="343"/>
      <c r="G93" s="350"/>
      <c r="H93" s="349"/>
      <c r="I93" s="350"/>
      <c r="J93" s="349"/>
      <c r="K93" s="350"/>
      <c r="L93" s="337">
        <f t="shared" si="5"/>
        <v>0</v>
      </c>
    </row>
    <row r="94" outlineLevel="1" spans="1:12">
      <c r="A94" s="346"/>
      <c r="B94" s="150">
        <v>110202025</v>
      </c>
      <c r="D94" s="346"/>
      <c r="E94" s="299" t="s">
        <v>822</v>
      </c>
      <c r="F94" s="343"/>
      <c r="G94" s="350"/>
      <c r="H94" s="349"/>
      <c r="I94" s="350"/>
      <c r="J94" s="349"/>
      <c r="K94" s="350"/>
      <c r="L94" s="337">
        <f t="shared" si="5"/>
        <v>0</v>
      </c>
    </row>
    <row r="95" outlineLevel="1" spans="1:12">
      <c r="A95" s="346"/>
      <c r="B95" s="150"/>
      <c r="D95" s="346"/>
      <c r="E95" s="299"/>
      <c r="F95" s="343"/>
      <c r="G95" s="350"/>
      <c r="H95" s="349"/>
      <c r="I95" s="350"/>
      <c r="J95" s="349"/>
      <c r="K95" s="350"/>
      <c r="L95" s="337">
        <f t="shared" si="4"/>
        <v>0</v>
      </c>
    </row>
    <row r="96" outlineLevel="1" spans="1:12">
      <c r="A96" s="346"/>
      <c r="B96" s="150"/>
      <c r="C96" s="346"/>
      <c r="D96" s="299"/>
      <c r="E96" s="342"/>
      <c r="F96" s="343"/>
      <c r="G96" s="350"/>
      <c r="H96" s="349"/>
      <c r="I96" s="350"/>
      <c r="J96" s="349"/>
      <c r="K96" s="350"/>
      <c r="L96" s="337">
        <f t="shared" si="4"/>
        <v>0</v>
      </c>
    </row>
    <row r="97" outlineLevel="1" spans="1:12">
      <c r="A97" s="346"/>
      <c r="B97" s="150"/>
      <c r="D97" s="351" t="s">
        <v>765</v>
      </c>
      <c r="E97" s="376"/>
      <c r="F97" s="353"/>
      <c r="G97" s="354">
        <f>SUM(G69:G96)</f>
        <v>0</v>
      </c>
      <c r="H97" s="355"/>
      <c r="I97" s="354">
        <f>SUM(I69:I96)</f>
        <v>0</v>
      </c>
      <c r="J97" s="355"/>
      <c r="K97" s="354">
        <f>SUM(K69:K96)</f>
        <v>0</v>
      </c>
      <c r="L97" s="354">
        <f>SUM(L69:L96)</f>
        <v>0</v>
      </c>
    </row>
    <row r="98" outlineLevel="1" spans="1:12">
      <c r="A98" s="346"/>
      <c r="B98" s="150"/>
      <c r="C98" s="346"/>
      <c r="D98" s="299"/>
      <c r="E98" s="342"/>
      <c r="F98" s="343"/>
      <c r="G98" s="350"/>
      <c r="H98" s="349"/>
      <c r="I98" s="350"/>
      <c r="J98" s="349"/>
      <c r="K98" s="350"/>
      <c r="L98" s="337"/>
    </row>
    <row r="99" outlineLevel="1" spans="1:12">
      <c r="A99" s="346"/>
      <c r="B99" s="150"/>
      <c r="D99" s="347" t="s">
        <v>823</v>
      </c>
      <c r="E99" s="299"/>
      <c r="F99" s="343"/>
      <c r="G99" s="350"/>
      <c r="H99" s="349"/>
      <c r="I99" s="350"/>
      <c r="J99" s="349"/>
      <c r="K99" s="350"/>
      <c r="L99" s="337">
        <f>G99+I99-K99</f>
        <v>0</v>
      </c>
    </row>
    <row r="100" outlineLevel="1" spans="1:12">
      <c r="A100" s="346"/>
      <c r="B100" s="150">
        <v>110203001</v>
      </c>
      <c r="D100" s="346"/>
      <c r="E100" s="299" t="s">
        <v>824</v>
      </c>
      <c r="F100" s="343"/>
      <c r="G100" s="350"/>
      <c r="H100" s="349"/>
      <c r="I100" s="350"/>
      <c r="J100" s="349"/>
      <c r="K100" s="350"/>
      <c r="L100" s="337">
        <f>G100+I100-K100</f>
        <v>0</v>
      </c>
    </row>
    <row r="101" outlineLevel="1" spans="1:12">
      <c r="A101" s="346"/>
      <c r="B101" s="150">
        <v>110203002</v>
      </c>
      <c r="D101" s="346"/>
      <c r="E101" s="299" t="s">
        <v>825</v>
      </c>
      <c r="F101" s="343"/>
      <c r="G101" s="350"/>
      <c r="H101" s="349"/>
      <c r="I101" s="350"/>
      <c r="J101" s="349"/>
      <c r="K101" s="350"/>
      <c r="L101" s="337">
        <f t="shared" ref="L101:L125" si="6">G101+I101-K101</f>
        <v>0</v>
      </c>
    </row>
    <row r="102" outlineLevel="1" spans="1:12">
      <c r="A102" s="346"/>
      <c r="B102" s="150">
        <v>110203003</v>
      </c>
      <c r="D102" s="346"/>
      <c r="E102" s="299" t="s">
        <v>826</v>
      </c>
      <c r="F102" s="343"/>
      <c r="G102" s="350"/>
      <c r="H102" s="349"/>
      <c r="I102" s="350"/>
      <c r="J102" s="349"/>
      <c r="K102" s="350"/>
      <c r="L102" s="337">
        <f t="shared" si="6"/>
        <v>0</v>
      </c>
    </row>
    <row r="103" outlineLevel="1" spans="1:12">
      <c r="A103" s="346"/>
      <c r="B103" s="150">
        <v>110203004</v>
      </c>
      <c r="D103" s="346"/>
      <c r="E103" s="299" t="s">
        <v>827</v>
      </c>
      <c r="F103" s="343"/>
      <c r="G103" s="350"/>
      <c r="H103" s="349"/>
      <c r="I103" s="350"/>
      <c r="J103" s="349"/>
      <c r="K103" s="350"/>
      <c r="L103" s="337">
        <f t="shared" si="6"/>
        <v>0</v>
      </c>
    </row>
    <row r="104" outlineLevel="1" spans="1:12">
      <c r="A104" s="346"/>
      <c r="B104" s="150">
        <v>110203005</v>
      </c>
      <c r="D104" s="346"/>
      <c r="E104" s="299" t="s">
        <v>828</v>
      </c>
      <c r="F104" s="343"/>
      <c r="G104" s="350"/>
      <c r="H104" s="349"/>
      <c r="I104" s="350"/>
      <c r="J104" s="349"/>
      <c r="K104" s="350"/>
      <c r="L104" s="337">
        <f t="shared" si="6"/>
        <v>0</v>
      </c>
    </row>
    <row r="105" outlineLevel="1" spans="1:12">
      <c r="A105" s="346"/>
      <c r="B105" s="150">
        <v>110203006</v>
      </c>
      <c r="D105" s="346"/>
      <c r="E105" s="299" t="s">
        <v>829</v>
      </c>
      <c r="F105" s="343"/>
      <c r="G105" s="350"/>
      <c r="H105" s="349"/>
      <c r="I105" s="350"/>
      <c r="J105" s="349"/>
      <c r="K105" s="350"/>
      <c r="L105" s="337">
        <f t="shared" si="6"/>
        <v>0</v>
      </c>
    </row>
    <row r="106" outlineLevel="1" spans="1:12">
      <c r="A106" s="346"/>
      <c r="B106" s="150">
        <v>110203007</v>
      </c>
      <c r="D106" s="346"/>
      <c r="E106" s="299" t="s">
        <v>830</v>
      </c>
      <c r="F106" s="343"/>
      <c r="G106" s="350"/>
      <c r="H106" s="349"/>
      <c r="I106" s="350"/>
      <c r="J106" s="349"/>
      <c r="K106" s="350"/>
      <c r="L106" s="337">
        <f t="shared" si="6"/>
        <v>0</v>
      </c>
    </row>
    <row r="107" outlineLevel="1" spans="1:12">
      <c r="A107" s="346"/>
      <c r="B107" s="150">
        <v>110203008</v>
      </c>
      <c r="D107" s="346"/>
      <c r="E107" s="299" t="s">
        <v>831</v>
      </c>
      <c r="F107" s="343"/>
      <c r="G107" s="350"/>
      <c r="H107" s="349"/>
      <c r="I107" s="350"/>
      <c r="J107" s="349"/>
      <c r="K107" s="350"/>
      <c r="L107" s="337">
        <f t="shared" si="6"/>
        <v>0</v>
      </c>
    </row>
    <row r="108" outlineLevel="1" spans="1:12">
      <c r="A108" s="346"/>
      <c r="B108" s="150">
        <v>110203009</v>
      </c>
      <c r="D108" s="346"/>
      <c r="E108" s="299" t="s">
        <v>832</v>
      </c>
      <c r="F108" s="343"/>
      <c r="G108" s="350"/>
      <c r="H108" s="349"/>
      <c r="I108" s="350"/>
      <c r="J108" s="349"/>
      <c r="K108" s="350"/>
      <c r="L108" s="337">
        <f t="shared" si="6"/>
        <v>0</v>
      </c>
    </row>
    <row r="109" outlineLevel="1" spans="1:12">
      <c r="A109" s="346"/>
      <c r="B109" s="150">
        <v>110203010</v>
      </c>
      <c r="D109" s="346"/>
      <c r="E109" s="299" t="s">
        <v>833</v>
      </c>
      <c r="F109" s="343"/>
      <c r="G109" s="350"/>
      <c r="H109" s="349"/>
      <c r="I109" s="350"/>
      <c r="J109" s="349"/>
      <c r="K109" s="350"/>
      <c r="L109" s="337">
        <f t="shared" si="6"/>
        <v>0</v>
      </c>
    </row>
    <row r="110" outlineLevel="1" spans="1:12">
      <c r="A110" s="346"/>
      <c r="B110" s="150">
        <v>110203011</v>
      </c>
      <c r="D110" s="346"/>
      <c r="E110" s="299" t="s">
        <v>834</v>
      </c>
      <c r="F110" s="343"/>
      <c r="G110" s="350"/>
      <c r="H110" s="349"/>
      <c r="I110" s="350"/>
      <c r="J110" s="349"/>
      <c r="K110" s="350"/>
      <c r="L110" s="337">
        <f t="shared" si="6"/>
        <v>0</v>
      </c>
    </row>
    <row r="111" outlineLevel="1" spans="1:12">
      <c r="A111" s="346"/>
      <c r="B111" s="150">
        <v>110203012</v>
      </c>
      <c r="D111" s="346"/>
      <c r="E111" s="299" t="s">
        <v>835</v>
      </c>
      <c r="F111" s="343"/>
      <c r="G111" s="350"/>
      <c r="H111" s="349"/>
      <c r="I111" s="350"/>
      <c r="J111" s="349"/>
      <c r="K111" s="350"/>
      <c r="L111" s="337">
        <f t="shared" si="6"/>
        <v>0</v>
      </c>
    </row>
    <row r="112" outlineLevel="1" spans="1:12">
      <c r="A112" s="346"/>
      <c r="B112" s="150">
        <v>110203013</v>
      </c>
      <c r="D112" s="346"/>
      <c r="E112" s="299" t="s">
        <v>836</v>
      </c>
      <c r="F112" s="343"/>
      <c r="G112" s="350"/>
      <c r="H112" s="349"/>
      <c r="I112" s="350"/>
      <c r="J112" s="349"/>
      <c r="K112" s="350"/>
      <c r="L112" s="337">
        <f t="shared" si="6"/>
        <v>0</v>
      </c>
    </row>
    <row r="113" outlineLevel="1" spans="1:12">
      <c r="A113" s="346"/>
      <c r="B113" s="150">
        <v>110203014</v>
      </c>
      <c r="D113" s="346"/>
      <c r="E113" s="299" t="s">
        <v>837</v>
      </c>
      <c r="F113" s="343"/>
      <c r="G113" s="350"/>
      <c r="H113" s="349"/>
      <c r="I113" s="350"/>
      <c r="J113" s="349"/>
      <c r="K113" s="350"/>
      <c r="L113" s="337">
        <f t="shared" si="6"/>
        <v>0</v>
      </c>
    </row>
    <row r="114" outlineLevel="1" spans="1:12">
      <c r="A114" s="346"/>
      <c r="B114" s="150">
        <v>110203015</v>
      </c>
      <c r="D114" s="346"/>
      <c r="E114" s="299" t="s">
        <v>838</v>
      </c>
      <c r="F114" s="343"/>
      <c r="G114" s="350"/>
      <c r="H114" s="349"/>
      <c r="I114" s="350"/>
      <c r="J114" s="349"/>
      <c r="K114" s="350"/>
      <c r="L114" s="337">
        <f t="shared" si="6"/>
        <v>0</v>
      </c>
    </row>
    <row r="115" outlineLevel="1" spans="1:12">
      <c r="A115" s="346"/>
      <c r="B115" s="150">
        <v>110203016</v>
      </c>
      <c r="D115" s="346"/>
      <c r="E115" s="299" t="s">
        <v>839</v>
      </c>
      <c r="F115" s="343"/>
      <c r="G115" s="350"/>
      <c r="H115" s="349"/>
      <c r="I115" s="350"/>
      <c r="J115" s="349"/>
      <c r="K115" s="350"/>
      <c r="L115" s="337">
        <f t="shared" si="6"/>
        <v>0</v>
      </c>
    </row>
    <row r="116" outlineLevel="1" spans="1:12">
      <c r="A116" s="346"/>
      <c r="B116" s="150">
        <v>110203017</v>
      </c>
      <c r="D116" s="346"/>
      <c r="E116" s="299" t="s">
        <v>840</v>
      </c>
      <c r="F116" s="343"/>
      <c r="G116" s="350"/>
      <c r="H116" s="349"/>
      <c r="I116" s="350"/>
      <c r="J116" s="349"/>
      <c r="K116" s="350"/>
      <c r="L116" s="337">
        <f t="shared" si="6"/>
        <v>0</v>
      </c>
    </row>
    <row r="117" outlineLevel="1" spans="1:12">
      <c r="A117" s="346"/>
      <c r="B117" s="150">
        <v>110203018</v>
      </c>
      <c r="D117" s="346"/>
      <c r="E117" s="299" t="s">
        <v>841</v>
      </c>
      <c r="F117" s="343"/>
      <c r="G117" s="350"/>
      <c r="H117" s="349"/>
      <c r="I117" s="350"/>
      <c r="J117" s="349"/>
      <c r="K117" s="350"/>
      <c r="L117" s="337">
        <f t="shared" si="6"/>
        <v>0</v>
      </c>
    </row>
    <row r="118" outlineLevel="1" spans="1:12">
      <c r="A118" s="346"/>
      <c r="B118" s="150">
        <v>110203019</v>
      </c>
      <c r="D118" s="346"/>
      <c r="E118" s="299" t="s">
        <v>842</v>
      </c>
      <c r="F118" s="343"/>
      <c r="G118" s="350"/>
      <c r="H118" s="349"/>
      <c r="I118" s="350"/>
      <c r="J118" s="349"/>
      <c r="K118" s="350"/>
      <c r="L118" s="337">
        <f t="shared" si="6"/>
        <v>0</v>
      </c>
    </row>
    <row r="119" outlineLevel="1" spans="1:12">
      <c r="A119" s="346"/>
      <c r="B119" s="150">
        <v>110203020</v>
      </c>
      <c r="D119" s="346"/>
      <c r="E119" s="299" t="s">
        <v>843</v>
      </c>
      <c r="F119" s="343"/>
      <c r="G119" s="350"/>
      <c r="H119" s="349"/>
      <c r="I119" s="350"/>
      <c r="J119" s="349"/>
      <c r="K119" s="350"/>
      <c r="L119" s="337">
        <f t="shared" si="6"/>
        <v>0</v>
      </c>
    </row>
    <row r="120" outlineLevel="1" spans="1:12">
      <c r="A120" s="346"/>
      <c r="B120" s="150">
        <v>110203021</v>
      </c>
      <c r="D120" s="346"/>
      <c r="E120" s="299" t="s">
        <v>844</v>
      </c>
      <c r="F120" s="343"/>
      <c r="G120" s="350"/>
      <c r="H120" s="349"/>
      <c r="I120" s="350"/>
      <c r="J120" s="349"/>
      <c r="K120" s="350"/>
      <c r="L120" s="337">
        <f t="shared" si="6"/>
        <v>0</v>
      </c>
    </row>
    <row r="121" outlineLevel="1" spans="1:12">
      <c r="A121" s="346"/>
      <c r="B121" s="150">
        <v>110203022</v>
      </c>
      <c r="D121" s="346"/>
      <c r="E121" s="299" t="s">
        <v>845</v>
      </c>
      <c r="F121" s="343"/>
      <c r="G121" s="350"/>
      <c r="H121" s="349"/>
      <c r="I121" s="350"/>
      <c r="J121" s="349"/>
      <c r="K121" s="350"/>
      <c r="L121" s="337">
        <f t="shared" si="6"/>
        <v>0</v>
      </c>
    </row>
    <row r="122" outlineLevel="1" spans="1:12">
      <c r="A122" s="346"/>
      <c r="B122" s="150">
        <v>110203023</v>
      </c>
      <c r="D122" s="346"/>
      <c r="E122" s="299" t="s">
        <v>846</v>
      </c>
      <c r="F122" s="343"/>
      <c r="G122" s="350"/>
      <c r="H122" s="349"/>
      <c r="I122" s="350"/>
      <c r="J122" s="349"/>
      <c r="K122" s="350"/>
      <c r="L122" s="337">
        <f t="shared" si="6"/>
        <v>0</v>
      </c>
    </row>
    <row r="123" outlineLevel="1" spans="1:12">
      <c r="A123" s="346"/>
      <c r="B123" s="150">
        <v>110203024</v>
      </c>
      <c r="D123" s="346"/>
      <c r="E123" s="299" t="s">
        <v>847</v>
      </c>
      <c r="F123" s="343"/>
      <c r="G123" s="350"/>
      <c r="H123" s="349"/>
      <c r="I123" s="350"/>
      <c r="J123" s="349"/>
      <c r="K123" s="350"/>
      <c r="L123" s="337">
        <f t="shared" si="6"/>
        <v>0</v>
      </c>
    </row>
    <row r="124" outlineLevel="1" spans="1:12">
      <c r="A124" s="346"/>
      <c r="B124" s="150">
        <v>110203025</v>
      </c>
      <c r="D124" s="346"/>
      <c r="E124" s="299" t="s">
        <v>848</v>
      </c>
      <c r="F124" s="343"/>
      <c r="G124" s="350"/>
      <c r="H124" s="349"/>
      <c r="I124" s="350"/>
      <c r="J124" s="349"/>
      <c r="K124" s="350"/>
      <c r="L124" s="337">
        <f t="shared" si="6"/>
        <v>0</v>
      </c>
    </row>
    <row r="125" outlineLevel="1" spans="1:12">
      <c r="A125" s="346"/>
      <c r="B125" s="150"/>
      <c r="C125" s="346"/>
      <c r="D125" s="299"/>
      <c r="E125" s="342"/>
      <c r="F125" s="343"/>
      <c r="G125" s="350"/>
      <c r="H125" s="349"/>
      <c r="I125" s="350"/>
      <c r="J125" s="349"/>
      <c r="K125" s="350"/>
      <c r="L125" s="337">
        <f t="shared" si="6"/>
        <v>0</v>
      </c>
    </row>
    <row r="126" outlineLevel="1" spans="1:12">
      <c r="A126" s="346"/>
      <c r="B126" s="150"/>
      <c r="D126" s="351" t="s">
        <v>765</v>
      </c>
      <c r="E126" s="376"/>
      <c r="F126" s="353"/>
      <c r="G126" s="354">
        <f>SUM(G99:G125)</f>
        <v>0</v>
      </c>
      <c r="H126" s="355"/>
      <c r="I126" s="354">
        <f>SUM(I99:I125)</f>
        <v>0</v>
      </c>
      <c r="J126" s="355"/>
      <c r="K126" s="354">
        <f>SUM(K99:K125)</f>
        <v>0</v>
      </c>
      <c r="L126" s="354">
        <f>SUM(L99:L125)</f>
        <v>0</v>
      </c>
    </row>
    <row r="127" spans="1:12">
      <c r="A127" s="306"/>
      <c r="B127" s="150"/>
      <c r="C127" s="306"/>
      <c r="D127" s="377"/>
      <c r="E127" s="303"/>
      <c r="F127" s="356"/>
      <c r="G127" s="348"/>
      <c r="H127" s="338"/>
      <c r="I127" s="337"/>
      <c r="J127" s="338"/>
      <c r="K127" s="337"/>
      <c r="L127" s="337"/>
    </row>
    <row r="128" spans="1:12">
      <c r="A128" s="306"/>
      <c r="B128" s="340"/>
      <c r="C128" s="345" t="s">
        <v>849</v>
      </c>
      <c r="D128" s="306"/>
      <c r="E128" s="342"/>
      <c r="F128" s="343"/>
      <c r="G128" s="337"/>
      <c r="H128" s="338"/>
      <c r="I128" s="337"/>
      <c r="J128" s="338"/>
      <c r="K128" s="337"/>
      <c r="L128" s="337"/>
    </row>
    <row r="129" outlineLevel="1" spans="1:12">
      <c r="A129" s="346"/>
      <c r="B129" s="150">
        <v>110301001</v>
      </c>
      <c r="D129" s="346"/>
      <c r="E129" s="299" t="s">
        <v>850</v>
      </c>
      <c r="F129" s="343"/>
      <c r="G129" s="350"/>
      <c r="H129" s="349"/>
      <c r="I129" s="350"/>
      <c r="J129" s="349"/>
      <c r="K129" s="350"/>
      <c r="L129" s="337">
        <f>G129+I129-K129</f>
        <v>0</v>
      </c>
    </row>
    <row r="130" outlineLevel="1" spans="1:12">
      <c r="A130" s="346"/>
      <c r="B130" s="150">
        <v>110301002</v>
      </c>
      <c r="D130" s="346"/>
      <c r="E130" s="299" t="s">
        <v>851</v>
      </c>
      <c r="F130" s="343"/>
      <c r="G130" s="350"/>
      <c r="H130" s="349"/>
      <c r="I130" s="350"/>
      <c r="J130" s="349"/>
      <c r="K130" s="350"/>
      <c r="L130" s="337">
        <f t="shared" ref="L130:L147" si="7">G130+I130-K130</f>
        <v>0</v>
      </c>
    </row>
    <row r="131" outlineLevel="1" spans="1:12">
      <c r="A131" s="346"/>
      <c r="B131" s="150">
        <v>110301003</v>
      </c>
      <c r="D131" s="346"/>
      <c r="E131" s="299" t="s">
        <v>852</v>
      </c>
      <c r="F131" s="343"/>
      <c r="G131" s="350"/>
      <c r="H131" s="349"/>
      <c r="I131" s="350"/>
      <c r="J131" s="349"/>
      <c r="K131" s="350"/>
      <c r="L131" s="337">
        <f t="shared" si="7"/>
        <v>0</v>
      </c>
    </row>
    <row r="132" outlineLevel="1" spans="1:12">
      <c r="A132" s="346"/>
      <c r="B132" s="150">
        <v>110301004</v>
      </c>
      <c r="D132" s="346"/>
      <c r="E132" s="299" t="s">
        <v>853</v>
      </c>
      <c r="F132" s="343"/>
      <c r="G132" s="350"/>
      <c r="H132" s="349"/>
      <c r="I132" s="350"/>
      <c r="J132" s="349"/>
      <c r="K132" s="350"/>
      <c r="L132" s="337">
        <f t="shared" si="7"/>
        <v>0</v>
      </c>
    </row>
    <row r="133" outlineLevel="1" spans="1:12">
      <c r="A133" s="346"/>
      <c r="B133" s="150">
        <v>110301005</v>
      </c>
      <c r="D133" s="346"/>
      <c r="E133" s="299" t="s">
        <v>854</v>
      </c>
      <c r="F133" s="343"/>
      <c r="G133" s="350"/>
      <c r="H133" s="349"/>
      <c r="I133" s="350"/>
      <c r="J133" s="349"/>
      <c r="K133" s="350"/>
      <c r="L133" s="337">
        <f t="shared" si="7"/>
        <v>0</v>
      </c>
    </row>
    <row r="134" outlineLevel="1" spans="1:12">
      <c r="A134" s="346"/>
      <c r="B134" s="150">
        <v>110301006</v>
      </c>
      <c r="D134" s="346"/>
      <c r="E134" s="299" t="s">
        <v>855</v>
      </c>
      <c r="F134" s="343"/>
      <c r="G134" s="350"/>
      <c r="H134" s="349"/>
      <c r="I134" s="350"/>
      <c r="J134" s="349"/>
      <c r="K134" s="350"/>
      <c r="L134" s="337">
        <f t="shared" si="7"/>
        <v>0</v>
      </c>
    </row>
    <row r="135" outlineLevel="1" spans="1:12">
      <c r="A135" s="346"/>
      <c r="B135" s="150">
        <v>110301007</v>
      </c>
      <c r="D135" s="346"/>
      <c r="E135" s="299" t="s">
        <v>856</v>
      </c>
      <c r="F135" s="343"/>
      <c r="G135" s="350"/>
      <c r="H135" s="349"/>
      <c r="I135" s="350"/>
      <c r="J135" s="349"/>
      <c r="K135" s="350"/>
      <c r="L135" s="337">
        <f t="shared" si="7"/>
        <v>0</v>
      </c>
    </row>
    <row r="136" outlineLevel="1" spans="1:12">
      <c r="A136" s="346"/>
      <c r="B136" s="150">
        <v>110301008</v>
      </c>
      <c r="D136" s="346"/>
      <c r="E136" s="299" t="s">
        <v>857</v>
      </c>
      <c r="F136" s="343"/>
      <c r="G136" s="350"/>
      <c r="H136" s="349"/>
      <c r="I136" s="350"/>
      <c r="J136" s="349"/>
      <c r="K136" s="350"/>
      <c r="L136" s="337">
        <f t="shared" si="7"/>
        <v>0</v>
      </c>
    </row>
    <row r="137" outlineLevel="1" spans="1:12">
      <c r="A137" s="346"/>
      <c r="B137" s="150">
        <v>110301009</v>
      </c>
      <c r="D137" s="346"/>
      <c r="E137" s="299" t="s">
        <v>858</v>
      </c>
      <c r="F137" s="343"/>
      <c r="G137" s="350"/>
      <c r="H137" s="349"/>
      <c r="I137" s="350"/>
      <c r="J137" s="349"/>
      <c r="K137" s="350"/>
      <c r="L137" s="337">
        <f t="shared" si="7"/>
        <v>0</v>
      </c>
    </row>
    <row r="138" outlineLevel="1" spans="1:12">
      <c r="A138" s="346"/>
      <c r="B138" s="150">
        <v>110301010</v>
      </c>
      <c r="D138" s="346"/>
      <c r="E138" s="299" t="s">
        <v>859</v>
      </c>
      <c r="F138" s="343"/>
      <c r="G138" s="350"/>
      <c r="H138" s="349"/>
      <c r="I138" s="350"/>
      <c r="J138" s="349"/>
      <c r="K138" s="350"/>
      <c r="L138" s="337">
        <f t="shared" si="7"/>
        <v>0</v>
      </c>
    </row>
    <row r="139" outlineLevel="1" spans="1:12">
      <c r="A139" s="346"/>
      <c r="B139" s="150">
        <v>110301011</v>
      </c>
      <c r="D139" s="346"/>
      <c r="E139" s="299" t="s">
        <v>860</v>
      </c>
      <c r="F139" s="343"/>
      <c r="G139" s="350"/>
      <c r="H139" s="349"/>
      <c r="I139" s="350"/>
      <c r="J139" s="349"/>
      <c r="K139" s="350"/>
      <c r="L139" s="337">
        <f t="shared" si="7"/>
        <v>0</v>
      </c>
    </row>
    <row r="140" outlineLevel="1" spans="1:12">
      <c r="A140" s="346"/>
      <c r="B140" s="150">
        <v>110301012</v>
      </c>
      <c r="D140" s="346"/>
      <c r="E140" s="299" t="s">
        <v>861</v>
      </c>
      <c r="F140" s="343"/>
      <c r="G140" s="350"/>
      <c r="H140" s="349"/>
      <c r="I140" s="350"/>
      <c r="J140" s="349"/>
      <c r="K140" s="350"/>
      <c r="L140" s="337">
        <f t="shared" si="7"/>
        <v>0</v>
      </c>
    </row>
    <row r="141" outlineLevel="1" spans="1:12">
      <c r="A141" s="346"/>
      <c r="B141" s="150">
        <v>110301013</v>
      </c>
      <c r="D141" s="346"/>
      <c r="E141" s="299" t="s">
        <v>862</v>
      </c>
      <c r="F141" s="343"/>
      <c r="G141" s="350"/>
      <c r="H141" s="349"/>
      <c r="I141" s="350"/>
      <c r="J141" s="349"/>
      <c r="K141" s="350"/>
      <c r="L141" s="337">
        <f t="shared" si="7"/>
        <v>0</v>
      </c>
    </row>
    <row r="142" outlineLevel="1" spans="1:12">
      <c r="A142" s="346"/>
      <c r="B142" s="150">
        <v>110301014</v>
      </c>
      <c r="D142" s="346"/>
      <c r="E142" s="299" t="s">
        <v>863</v>
      </c>
      <c r="F142" s="343"/>
      <c r="G142" s="350"/>
      <c r="H142" s="349"/>
      <c r="I142" s="350"/>
      <c r="J142" s="349"/>
      <c r="K142" s="350"/>
      <c r="L142" s="337">
        <f t="shared" si="7"/>
        <v>0</v>
      </c>
    </row>
    <row r="143" outlineLevel="1" spans="1:12">
      <c r="A143" s="346"/>
      <c r="B143" s="150">
        <v>110301015</v>
      </c>
      <c r="D143" s="346"/>
      <c r="E143" s="299" t="s">
        <v>864</v>
      </c>
      <c r="F143" s="343"/>
      <c r="G143" s="350"/>
      <c r="H143" s="349"/>
      <c r="I143" s="350"/>
      <c r="J143" s="349"/>
      <c r="K143" s="350"/>
      <c r="L143" s="337">
        <f t="shared" si="7"/>
        <v>0</v>
      </c>
    </row>
    <row r="144" outlineLevel="1" spans="1:12">
      <c r="A144" s="346"/>
      <c r="B144" s="150">
        <v>110301016</v>
      </c>
      <c r="D144" s="346"/>
      <c r="E144" s="299" t="s">
        <v>865</v>
      </c>
      <c r="F144" s="343"/>
      <c r="G144" s="350"/>
      <c r="H144" s="349"/>
      <c r="I144" s="350"/>
      <c r="J144" s="349"/>
      <c r="K144" s="350"/>
      <c r="L144" s="337">
        <f t="shared" si="7"/>
        <v>0</v>
      </c>
    </row>
    <row r="145" outlineLevel="1" spans="1:12">
      <c r="A145" s="346"/>
      <c r="B145" s="150">
        <v>110301017</v>
      </c>
      <c r="D145" s="346"/>
      <c r="E145" s="299" t="s">
        <v>866</v>
      </c>
      <c r="F145" s="343"/>
      <c r="G145" s="350"/>
      <c r="H145" s="349"/>
      <c r="I145" s="350"/>
      <c r="J145" s="349"/>
      <c r="K145" s="350"/>
      <c r="L145" s="337">
        <f t="shared" si="7"/>
        <v>0</v>
      </c>
    </row>
    <row r="146" outlineLevel="1" spans="1:12">
      <c r="A146" s="346"/>
      <c r="B146" s="150">
        <v>110301018</v>
      </c>
      <c r="D146" s="346"/>
      <c r="E146" s="299" t="s">
        <v>867</v>
      </c>
      <c r="F146" s="343"/>
      <c r="G146" s="350"/>
      <c r="H146" s="349"/>
      <c r="I146" s="350"/>
      <c r="J146" s="349"/>
      <c r="K146" s="350"/>
      <c r="L146" s="337">
        <f t="shared" si="7"/>
        <v>0</v>
      </c>
    </row>
    <row r="147" outlineLevel="1" spans="1:12">
      <c r="A147" s="346"/>
      <c r="B147" s="150">
        <v>110301019</v>
      </c>
      <c r="D147" s="346"/>
      <c r="E147" s="299" t="s">
        <v>868</v>
      </c>
      <c r="F147" s="343"/>
      <c r="G147" s="350"/>
      <c r="H147" s="349"/>
      <c r="I147" s="350"/>
      <c r="J147" s="349"/>
      <c r="K147" s="350"/>
      <c r="L147" s="337">
        <f t="shared" si="7"/>
        <v>0</v>
      </c>
    </row>
    <row r="148" outlineLevel="1" spans="1:12">
      <c r="A148" s="346"/>
      <c r="B148" s="150">
        <v>110301020</v>
      </c>
      <c r="D148" s="346"/>
      <c r="E148" s="299" t="s">
        <v>869</v>
      </c>
      <c r="F148" s="343"/>
      <c r="G148" s="350"/>
      <c r="H148" s="349"/>
      <c r="I148" s="350"/>
      <c r="J148" s="349"/>
      <c r="K148" s="350"/>
      <c r="L148" s="337">
        <f t="shared" ref="L148:L155" si="8">G148+I148-K148</f>
        <v>0</v>
      </c>
    </row>
    <row r="149" outlineLevel="1" spans="1:12">
      <c r="A149" s="346"/>
      <c r="B149" s="150">
        <v>110301021</v>
      </c>
      <c r="D149" s="346"/>
      <c r="E149" s="299" t="s">
        <v>870</v>
      </c>
      <c r="F149" s="343"/>
      <c r="G149" s="350"/>
      <c r="H149" s="349"/>
      <c r="I149" s="350"/>
      <c r="J149" s="349"/>
      <c r="K149" s="350"/>
      <c r="L149" s="337">
        <f t="shared" si="8"/>
        <v>0</v>
      </c>
    </row>
    <row r="150" outlineLevel="1" spans="1:12">
      <c r="A150" s="346"/>
      <c r="B150" s="150">
        <v>110301022</v>
      </c>
      <c r="D150" s="346"/>
      <c r="E150" s="299" t="s">
        <v>871</v>
      </c>
      <c r="F150" s="343"/>
      <c r="G150" s="350"/>
      <c r="H150" s="349"/>
      <c r="I150" s="350"/>
      <c r="J150" s="349"/>
      <c r="K150" s="350"/>
      <c r="L150" s="337">
        <f t="shared" si="8"/>
        <v>0</v>
      </c>
    </row>
    <row r="151" outlineLevel="1" spans="1:12">
      <c r="A151" s="346"/>
      <c r="B151" s="150">
        <v>110301023</v>
      </c>
      <c r="D151" s="346"/>
      <c r="E151" s="299" t="s">
        <v>872</v>
      </c>
      <c r="F151" s="343"/>
      <c r="G151" s="350"/>
      <c r="H151" s="349"/>
      <c r="I151" s="350"/>
      <c r="J151" s="349"/>
      <c r="K151" s="350"/>
      <c r="L151" s="337">
        <f t="shared" si="8"/>
        <v>0</v>
      </c>
    </row>
    <row r="152" outlineLevel="1" spans="1:12">
      <c r="A152" s="346"/>
      <c r="B152" s="150">
        <v>110301024</v>
      </c>
      <c r="D152" s="346"/>
      <c r="E152" s="299" t="s">
        <v>873</v>
      </c>
      <c r="F152" s="343"/>
      <c r="G152" s="350"/>
      <c r="H152" s="349"/>
      <c r="I152" s="350"/>
      <c r="J152" s="349"/>
      <c r="K152" s="350"/>
      <c r="L152" s="337">
        <f t="shared" si="8"/>
        <v>0</v>
      </c>
    </row>
    <row r="153" outlineLevel="1" spans="1:12">
      <c r="A153" s="346"/>
      <c r="B153" s="150">
        <v>110301025</v>
      </c>
      <c r="D153" s="346"/>
      <c r="E153" s="299" t="s">
        <v>874</v>
      </c>
      <c r="F153" s="343"/>
      <c r="G153" s="350"/>
      <c r="H153" s="349"/>
      <c r="I153" s="350"/>
      <c r="J153" s="349"/>
      <c r="K153" s="350"/>
      <c r="L153" s="337">
        <f t="shared" si="8"/>
        <v>0</v>
      </c>
    </row>
    <row r="154" outlineLevel="1" spans="1:12">
      <c r="A154" s="346"/>
      <c r="B154" s="150"/>
      <c r="D154" s="346"/>
      <c r="E154" s="299"/>
      <c r="F154" s="343"/>
      <c r="G154" s="350"/>
      <c r="H154" s="349"/>
      <c r="I154" s="350"/>
      <c r="J154" s="349"/>
      <c r="K154" s="350"/>
      <c r="L154" s="337">
        <f t="shared" si="8"/>
        <v>0</v>
      </c>
    </row>
    <row r="155" outlineLevel="1" spans="1:12">
      <c r="A155" s="346"/>
      <c r="B155" s="150"/>
      <c r="D155" s="346"/>
      <c r="E155" s="299"/>
      <c r="F155" s="343"/>
      <c r="G155" s="350"/>
      <c r="H155" s="349"/>
      <c r="I155" s="350"/>
      <c r="J155" s="349"/>
      <c r="K155" s="350"/>
      <c r="L155" s="337">
        <f t="shared" si="8"/>
        <v>0</v>
      </c>
    </row>
    <row r="156" outlineLevel="1" spans="1:12">
      <c r="A156" s="346"/>
      <c r="B156" s="150"/>
      <c r="D156" s="351" t="s">
        <v>765</v>
      </c>
      <c r="E156" s="352"/>
      <c r="F156" s="353"/>
      <c r="G156" s="354">
        <f>SUM(G129:G155)</f>
        <v>0</v>
      </c>
      <c r="H156" s="355"/>
      <c r="I156" s="354">
        <f>SUM(I129:I155)</f>
        <v>0</v>
      </c>
      <c r="J156" s="355"/>
      <c r="K156" s="354">
        <f>SUM(K129:K155)</f>
        <v>0</v>
      </c>
      <c r="L156" s="354">
        <f>SUM(L129:L155)</f>
        <v>0</v>
      </c>
    </row>
    <row r="157" spans="1:12">
      <c r="A157" s="306"/>
      <c r="B157" s="340"/>
      <c r="C157" s="303"/>
      <c r="D157" s="306"/>
      <c r="E157" s="303"/>
      <c r="F157" s="356"/>
      <c r="G157" s="337"/>
      <c r="H157" s="338"/>
      <c r="I157" s="337"/>
      <c r="J157" s="338"/>
      <c r="K157" s="337"/>
      <c r="L157" s="337"/>
    </row>
    <row r="158" spans="1:12">
      <c r="A158" s="306"/>
      <c r="B158" s="358"/>
      <c r="C158" s="359" t="s">
        <v>875</v>
      </c>
      <c r="D158" s="359"/>
      <c r="E158" s="378"/>
      <c r="F158" s="379"/>
      <c r="G158" s="362">
        <f>G156+G126+G97+G67</f>
        <v>0</v>
      </c>
      <c r="H158" s="363"/>
      <c r="I158" s="362">
        <f>I156+I126+I97+I67</f>
        <v>0</v>
      </c>
      <c r="J158" s="363"/>
      <c r="K158" s="362">
        <f>K156+K126+K97+K67</f>
        <v>0</v>
      </c>
      <c r="L158" s="362">
        <f>L156+L126+L97+L67</f>
        <v>0</v>
      </c>
    </row>
    <row r="159" spans="1:12">
      <c r="A159" s="306"/>
      <c r="B159" s="340"/>
      <c r="C159" s="306"/>
      <c r="D159" s="303"/>
      <c r="E159" s="303"/>
      <c r="F159" s="356"/>
      <c r="G159" s="337"/>
      <c r="H159" s="338"/>
      <c r="I159" s="337"/>
      <c r="J159" s="338"/>
      <c r="K159" s="337"/>
      <c r="L159" s="337"/>
    </row>
    <row r="160" spans="1:12">
      <c r="A160" s="357"/>
      <c r="B160" s="380"/>
      <c r="C160" s="381" t="s">
        <v>876</v>
      </c>
      <c r="D160" s="382"/>
      <c r="E160" s="382"/>
      <c r="F160" s="383"/>
      <c r="G160" s="384">
        <f>G36+G158</f>
        <v>9000000</v>
      </c>
      <c r="H160" s="385"/>
      <c r="I160" s="400">
        <f>I36+I158</f>
        <v>2500000</v>
      </c>
      <c r="J160" s="385"/>
      <c r="K160" s="400">
        <f>K36+K158</f>
        <v>2500000</v>
      </c>
      <c r="L160" s="384">
        <f>L36+L158</f>
        <v>9000000</v>
      </c>
    </row>
    <row r="161" spans="1:12">
      <c r="A161" s="303"/>
      <c r="B161" s="340"/>
      <c r="C161" s="303"/>
      <c r="D161" s="303"/>
      <c r="E161" s="342"/>
      <c r="F161" s="386"/>
      <c r="G161" s="350"/>
      <c r="H161" s="387"/>
      <c r="I161" s="401"/>
      <c r="J161" s="387"/>
      <c r="K161" s="401"/>
      <c r="L161" s="350"/>
    </row>
    <row r="162" spans="1:12">
      <c r="A162" s="306"/>
      <c r="B162" s="150"/>
      <c r="C162" s="345" t="s">
        <v>877</v>
      </c>
      <c r="D162" s="306"/>
      <c r="E162" s="342"/>
      <c r="F162" s="343"/>
      <c r="G162" s="348"/>
      <c r="H162" s="388"/>
      <c r="I162" s="348"/>
      <c r="J162" s="388"/>
      <c r="K162" s="348"/>
      <c r="L162" s="337">
        <f>G162+I162-K162</f>
        <v>0</v>
      </c>
    </row>
    <row r="163" outlineLevel="1" spans="1:12">
      <c r="A163" s="306"/>
      <c r="B163" s="150"/>
      <c r="C163" s="347"/>
      <c r="D163" s="389" t="s">
        <v>878</v>
      </c>
      <c r="E163" s="342"/>
      <c r="F163" s="343"/>
      <c r="G163" s="348"/>
      <c r="H163" s="388"/>
      <c r="I163" s="348"/>
      <c r="J163" s="388"/>
      <c r="K163" s="348"/>
      <c r="L163" s="337">
        <f>G163+I163-K163</f>
        <v>0</v>
      </c>
    </row>
    <row r="164" outlineLevel="1" spans="1:12">
      <c r="A164" s="306"/>
      <c r="B164" s="150">
        <v>110401001</v>
      </c>
      <c r="C164" s="347"/>
      <c r="D164" s="306" t="s">
        <v>879</v>
      </c>
      <c r="E164" s="342"/>
      <c r="F164" s="343"/>
      <c r="G164" s="348"/>
      <c r="H164" s="388"/>
      <c r="I164" s="348"/>
      <c r="J164" s="388"/>
      <c r="K164" s="348"/>
      <c r="L164" s="337">
        <f t="shared" ref="L164:L171" si="9">G164+I164-K164</f>
        <v>0</v>
      </c>
    </row>
    <row r="165" outlineLevel="1" spans="1:12">
      <c r="A165" s="306"/>
      <c r="B165" s="150">
        <v>110401002</v>
      </c>
      <c r="C165" s="347"/>
      <c r="D165" s="306" t="s">
        <v>880</v>
      </c>
      <c r="E165" s="342"/>
      <c r="F165" s="343"/>
      <c r="G165" s="348"/>
      <c r="H165" s="388"/>
      <c r="I165" s="348"/>
      <c r="J165" s="388"/>
      <c r="K165" s="348"/>
      <c r="L165" s="337">
        <f t="shared" si="9"/>
        <v>0</v>
      </c>
    </row>
    <row r="166" outlineLevel="1" spans="1:12">
      <c r="A166" s="306"/>
      <c r="B166" s="150">
        <v>110401003</v>
      </c>
      <c r="C166" s="347"/>
      <c r="D166" s="306" t="s">
        <v>881</v>
      </c>
      <c r="E166" s="342"/>
      <c r="F166" s="343"/>
      <c r="G166" s="348"/>
      <c r="H166" s="388"/>
      <c r="I166" s="348"/>
      <c r="J166" s="388"/>
      <c r="K166" s="348"/>
      <c r="L166" s="337">
        <f t="shared" si="9"/>
        <v>0</v>
      </c>
    </row>
    <row r="167" outlineLevel="1" spans="1:12">
      <c r="A167" s="306"/>
      <c r="B167" s="150">
        <v>110401004</v>
      </c>
      <c r="C167" s="347"/>
      <c r="D167" s="306" t="s">
        <v>882</v>
      </c>
      <c r="E167" s="342"/>
      <c r="F167" s="343"/>
      <c r="G167" s="348"/>
      <c r="H167" s="388"/>
      <c r="I167" s="348"/>
      <c r="J167" s="388"/>
      <c r="K167" s="348"/>
      <c r="L167" s="337">
        <f t="shared" si="9"/>
        <v>0</v>
      </c>
    </row>
    <row r="168" outlineLevel="1" spans="1:12">
      <c r="A168" s="306"/>
      <c r="B168" s="150">
        <v>110401005</v>
      </c>
      <c r="C168" s="347"/>
      <c r="D168" s="306" t="s">
        <v>883</v>
      </c>
      <c r="E168" s="342"/>
      <c r="F168" s="343"/>
      <c r="G168" s="348"/>
      <c r="H168" s="388"/>
      <c r="I168" s="348"/>
      <c r="J168" s="388"/>
      <c r="K168" s="348"/>
      <c r="L168" s="337">
        <f t="shared" si="9"/>
        <v>0</v>
      </c>
    </row>
    <row r="169" outlineLevel="1" spans="1:12">
      <c r="A169" s="306"/>
      <c r="B169" s="150">
        <v>110401006</v>
      </c>
      <c r="C169" s="347"/>
      <c r="D169" s="306" t="s">
        <v>884</v>
      </c>
      <c r="E169" s="342"/>
      <c r="F169" s="343"/>
      <c r="G169" s="348"/>
      <c r="H169" s="388"/>
      <c r="I169" s="348"/>
      <c r="J169" s="388"/>
      <c r="K169" s="348"/>
      <c r="L169" s="337">
        <f t="shared" si="9"/>
        <v>0</v>
      </c>
    </row>
    <row r="170" outlineLevel="1" spans="1:12">
      <c r="A170" s="306"/>
      <c r="B170" s="150">
        <v>110401007</v>
      </c>
      <c r="C170" s="347"/>
      <c r="D170" s="306" t="s">
        <v>885</v>
      </c>
      <c r="E170" s="342"/>
      <c r="F170" s="343"/>
      <c r="G170" s="348"/>
      <c r="H170" s="388"/>
      <c r="I170" s="348"/>
      <c r="J170" s="388"/>
      <c r="K170" s="348"/>
      <c r="L170" s="337">
        <f t="shared" si="9"/>
        <v>0</v>
      </c>
    </row>
    <row r="171" outlineLevel="1" spans="1:12">
      <c r="A171" s="306"/>
      <c r="B171" s="150">
        <v>110401008</v>
      </c>
      <c r="C171" s="347"/>
      <c r="D171" s="306" t="s">
        <v>886</v>
      </c>
      <c r="E171" s="342"/>
      <c r="F171" s="343"/>
      <c r="G171" s="348"/>
      <c r="H171" s="388"/>
      <c r="I171" s="348"/>
      <c r="J171" s="388"/>
      <c r="K171" s="348"/>
      <c r="L171" s="337">
        <f t="shared" si="9"/>
        <v>0</v>
      </c>
    </row>
    <row r="172" spans="1:12">
      <c r="A172" s="306"/>
      <c r="B172" s="150"/>
      <c r="C172" s="357"/>
      <c r="D172" s="306"/>
      <c r="E172" s="342"/>
      <c r="F172" s="343"/>
      <c r="G172" s="348"/>
      <c r="H172" s="388"/>
      <c r="I172" s="348"/>
      <c r="J172" s="388"/>
      <c r="K172" s="348"/>
      <c r="L172" s="337"/>
    </row>
    <row r="173" spans="1:13">
      <c r="A173" s="357"/>
      <c r="B173" s="380"/>
      <c r="C173" s="390" t="s">
        <v>887</v>
      </c>
      <c r="D173" s="382"/>
      <c r="E173" s="391"/>
      <c r="F173" s="383"/>
      <c r="G173" s="392">
        <f>SUM(G162:G172)</f>
        <v>0</v>
      </c>
      <c r="H173" s="393" t="s">
        <v>769</v>
      </c>
      <c r="I173" s="402">
        <f>SUM(I162:I172)</f>
        <v>0</v>
      </c>
      <c r="J173" s="393"/>
      <c r="K173" s="402">
        <f>SUM(K162:K172)</f>
        <v>0</v>
      </c>
      <c r="L173" s="392">
        <f>SUM(L162:L172)</f>
        <v>0</v>
      </c>
      <c r="M173" s="300" t="s">
        <v>888</v>
      </c>
    </row>
    <row r="174" spans="1:12">
      <c r="A174" s="299"/>
      <c r="B174" s="340"/>
      <c r="C174" s="299"/>
      <c r="D174" s="299"/>
      <c r="E174" s="342"/>
      <c r="F174" s="356"/>
      <c r="G174" s="350"/>
      <c r="H174" s="349"/>
      <c r="I174" s="350"/>
      <c r="J174" s="349"/>
      <c r="K174" s="350"/>
      <c r="L174" s="350"/>
    </row>
    <row r="175" spans="1:12">
      <c r="A175" s="299"/>
      <c r="B175" s="150"/>
      <c r="C175" s="341" t="s">
        <v>889</v>
      </c>
      <c r="D175" s="299"/>
      <c r="E175" s="342"/>
      <c r="F175" s="343"/>
      <c r="G175" s="348"/>
      <c r="H175" s="394"/>
      <c r="I175" s="403"/>
      <c r="J175" s="394"/>
      <c r="K175" s="403"/>
      <c r="L175" s="350"/>
    </row>
    <row r="176" spans="1:12">
      <c r="A176" s="346"/>
      <c r="B176" s="150"/>
      <c r="D176" s="389" t="s">
        <v>890</v>
      </c>
      <c r="E176" s="346"/>
      <c r="F176" s="343"/>
      <c r="G176" s="348"/>
      <c r="H176" s="349"/>
      <c r="I176" s="350"/>
      <c r="J176" s="349"/>
      <c r="K176" s="350"/>
      <c r="L176" s="337"/>
    </row>
    <row r="177" outlineLevel="1" spans="1:12">
      <c r="A177" s="346"/>
      <c r="B177" s="150">
        <v>110501001</v>
      </c>
      <c r="D177" s="346"/>
      <c r="E177" s="299" t="s">
        <v>891</v>
      </c>
      <c r="F177" s="343"/>
      <c r="G177" s="350"/>
      <c r="H177" s="349"/>
      <c r="I177" s="350"/>
      <c r="J177" s="349"/>
      <c r="K177" s="350"/>
      <c r="L177" s="337">
        <f t="shared" ref="L177:L182" si="10">G177+I177-K177</f>
        <v>0</v>
      </c>
    </row>
    <row r="178" outlineLevel="1" spans="1:12">
      <c r="A178" s="346"/>
      <c r="B178" s="150">
        <v>110501002</v>
      </c>
      <c r="D178" s="346"/>
      <c r="E178" s="299" t="s">
        <v>107</v>
      </c>
      <c r="F178" s="343"/>
      <c r="G178" s="350"/>
      <c r="H178" s="349"/>
      <c r="I178" s="350"/>
      <c r="J178" s="349"/>
      <c r="K178" s="350"/>
      <c r="L178" s="337">
        <f t="shared" si="10"/>
        <v>0</v>
      </c>
    </row>
    <row r="179" outlineLevel="1" spans="1:12">
      <c r="A179" s="346"/>
      <c r="B179" s="150">
        <v>110501003</v>
      </c>
      <c r="D179" s="346"/>
      <c r="E179" s="299" t="s">
        <v>108</v>
      </c>
      <c r="F179" s="343"/>
      <c r="G179" s="350"/>
      <c r="H179" s="349"/>
      <c r="I179" s="350"/>
      <c r="J179" s="349"/>
      <c r="K179" s="350"/>
      <c r="L179" s="337">
        <f t="shared" si="10"/>
        <v>0</v>
      </c>
    </row>
    <row r="180" outlineLevel="1" spans="1:12">
      <c r="A180" s="346"/>
      <c r="B180" s="150">
        <v>110501004</v>
      </c>
      <c r="D180" s="346"/>
      <c r="E180" s="299" t="s">
        <v>892</v>
      </c>
      <c r="F180" s="343"/>
      <c r="G180" s="350"/>
      <c r="H180" s="349"/>
      <c r="I180" s="350"/>
      <c r="J180" s="349"/>
      <c r="K180" s="350"/>
      <c r="L180" s="337">
        <f t="shared" si="10"/>
        <v>0</v>
      </c>
    </row>
    <row r="181" outlineLevel="1" spans="1:12">
      <c r="A181" s="346"/>
      <c r="B181" s="150">
        <v>110501005</v>
      </c>
      <c r="D181" s="346"/>
      <c r="E181" s="299" t="s">
        <v>110</v>
      </c>
      <c r="F181" s="343"/>
      <c r="G181" s="350"/>
      <c r="H181" s="349"/>
      <c r="I181" s="350"/>
      <c r="J181" s="349"/>
      <c r="K181" s="350"/>
      <c r="L181" s="337">
        <f t="shared" si="10"/>
        <v>0</v>
      </c>
    </row>
    <row r="182" outlineLevel="1" spans="1:12">
      <c r="A182" s="346"/>
      <c r="B182" s="150"/>
      <c r="D182" s="346"/>
      <c r="E182" s="299"/>
      <c r="F182" s="343"/>
      <c r="G182" s="350"/>
      <c r="H182" s="349"/>
      <c r="I182" s="350"/>
      <c r="J182" s="349"/>
      <c r="K182" s="350"/>
      <c r="L182" s="337">
        <f t="shared" si="10"/>
        <v>0</v>
      </c>
    </row>
    <row r="183" outlineLevel="1" spans="1:12">
      <c r="A183" s="346"/>
      <c r="B183" s="150"/>
      <c r="D183" s="346"/>
      <c r="E183" s="299"/>
      <c r="F183" s="343"/>
      <c r="G183" s="350"/>
      <c r="H183" s="349"/>
      <c r="I183" s="350"/>
      <c r="J183" s="349"/>
      <c r="K183" s="350"/>
      <c r="L183" s="337">
        <f t="shared" ref="L183" si="11">G183+I183-K183</f>
        <v>0</v>
      </c>
    </row>
    <row r="184" outlineLevel="1" spans="1:12">
      <c r="A184" s="346"/>
      <c r="B184" s="150"/>
      <c r="D184" s="351" t="s">
        <v>765</v>
      </c>
      <c r="E184" s="352"/>
      <c r="F184" s="353"/>
      <c r="G184" s="354">
        <f>SUM(G176:G183)</f>
        <v>0</v>
      </c>
      <c r="H184" s="355"/>
      <c r="I184" s="354">
        <f>SUM(I176:I183)</f>
        <v>0</v>
      </c>
      <c r="J184" s="355"/>
      <c r="K184" s="354">
        <f>SUM(K176:K183)</f>
        <v>0</v>
      </c>
      <c r="L184" s="354">
        <f>SUM(L176:L183)</f>
        <v>0</v>
      </c>
    </row>
    <row r="185" outlineLevel="1" spans="1:12">
      <c r="A185" s="299"/>
      <c r="B185" s="150"/>
      <c r="C185" s="347"/>
      <c r="D185" s="299"/>
      <c r="E185" s="342"/>
      <c r="F185" s="343"/>
      <c r="G185" s="350"/>
      <c r="H185" s="394"/>
      <c r="I185" s="403"/>
      <c r="J185" s="394"/>
      <c r="K185" s="403"/>
      <c r="L185" s="350"/>
    </row>
    <row r="186" outlineLevel="1" spans="1:13">
      <c r="A186" s="299"/>
      <c r="B186" s="150">
        <v>110502005</v>
      </c>
      <c r="C186" s="346"/>
      <c r="D186" s="303" t="s">
        <v>111</v>
      </c>
      <c r="E186" s="342"/>
      <c r="F186" s="343"/>
      <c r="G186" s="348"/>
      <c r="H186" s="394"/>
      <c r="I186" s="403"/>
      <c r="J186" s="394"/>
      <c r="K186" s="403"/>
      <c r="L186" s="350">
        <f>G186+I186-K186</f>
        <v>0</v>
      </c>
      <c r="M186" s="300" t="s">
        <v>893</v>
      </c>
    </row>
    <row r="187" spans="1:12">
      <c r="A187" s="299"/>
      <c r="B187" s="150"/>
      <c r="C187" s="346"/>
      <c r="D187" s="395"/>
      <c r="E187" s="342"/>
      <c r="F187" s="343"/>
      <c r="G187" s="348"/>
      <c r="H187" s="394"/>
      <c r="I187" s="403"/>
      <c r="J187" s="394"/>
      <c r="K187" s="403"/>
      <c r="L187" s="350"/>
    </row>
    <row r="188" spans="1:12">
      <c r="A188" s="346"/>
      <c r="B188" s="358"/>
      <c r="C188" s="396" t="s">
        <v>894</v>
      </c>
      <c r="D188" s="396"/>
      <c r="E188" s="360"/>
      <c r="F188" s="361"/>
      <c r="G188" s="397">
        <f>G184+G186</f>
        <v>0</v>
      </c>
      <c r="H188" s="398"/>
      <c r="I188" s="404">
        <f>I184+I186</f>
        <v>0</v>
      </c>
      <c r="J188" s="398"/>
      <c r="K188" s="404">
        <f>K184+K186</f>
        <v>0</v>
      </c>
      <c r="L188" s="397">
        <f>L184+L186</f>
        <v>0</v>
      </c>
    </row>
    <row r="189" spans="1:12">
      <c r="A189" s="299"/>
      <c r="B189" s="150"/>
      <c r="C189" s="346"/>
      <c r="D189" s="299"/>
      <c r="E189" s="342"/>
      <c r="F189" s="343"/>
      <c r="G189" s="399"/>
      <c r="H189" s="394"/>
      <c r="I189" s="403"/>
      <c r="J189" s="394"/>
      <c r="K189" s="403"/>
      <c r="L189" s="350"/>
    </row>
    <row r="190" spans="1:12">
      <c r="A190" s="299"/>
      <c r="B190" s="150"/>
      <c r="C190" s="389"/>
      <c r="D190" s="389" t="s">
        <v>895</v>
      </c>
      <c r="E190" s="346"/>
      <c r="F190" s="343"/>
      <c r="G190" s="348"/>
      <c r="H190" s="394"/>
      <c r="I190" s="403"/>
      <c r="J190" s="394"/>
      <c r="K190" s="403"/>
      <c r="L190" s="350"/>
    </row>
    <row r="191" outlineLevel="1" spans="1:12">
      <c r="A191" s="299"/>
      <c r="B191" s="150"/>
      <c r="C191" s="346"/>
      <c r="D191" s="347" t="s">
        <v>63</v>
      </c>
      <c r="E191" s="299"/>
      <c r="F191" s="343"/>
      <c r="G191" s="348"/>
      <c r="H191" s="394"/>
      <c r="I191" s="403"/>
      <c r="J191" s="394"/>
      <c r="K191" s="403"/>
      <c r="L191" s="350">
        <f t="shared" ref="L191:L254" si="12">G191+I191-K191</f>
        <v>0</v>
      </c>
    </row>
    <row r="192" outlineLevel="1" spans="1:12">
      <c r="A192" s="299"/>
      <c r="B192" s="150">
        <v>110601001</v>
      </c>
      <c r="C192" s="346"/>
      <c r="D192" s="346"/>
      <c r="E192" s="299" t="s">
        <v>113</v>
      </c>
      <c r="F192" s="343"/>
      <c r="G192" s="350"/>
      <c r="H192" s="394"/>
      <c r="I192" s="403"/>
      <c r="J192" s="394"/>
      <c r="K192" s="403"/>
      <c r="L192" s="350">
        <f t="shared" si="12"/>
        <v>0</v>
      </c>
    </row>
    <row r="193" outlineLevel="1" spans="1:12">
      <c r="A193" s="299"/>
      <c r="B193" s="150">
        <v>110601002</v>
      </c>
      <c r="C193" s="346"/>
      <c r="D193" s="346"/>
      <c r="E193" s="299" t="s">
        <v>114</v>
      </c>
      <c r="F193" s="343"/>
      <c r="G193" s="350"/>
      <c r="H193" s="394"/>
      <c r="I193" s="403"/>
      <c r="J193" s="394"/>
      <c r="K193" s="403"/>
      <c r="L193" s="350">
        <f t="shared" si="12"/>
        <v>0</v>
      </c>
    </row>
    <row r="194" outlineLevel="1" spans="1:12">
      <c r="A194" s="299"/>
      <c r="B194" s="150">
        <v>110601003</v>
      </c>
      <c r="C194" s="346"/>
      <c r="D194" s="346"/>
      <c r="E194" s="299" t="s">
        <v>115</v>
      </c>
      <c r="F194" s="343"/>
      <c r="G194" s="350"/>
      <c r="H194" s="394"/>
      <c r="I194" s="403"/>
      <c r="J194" s="394"/>
      <c r="K194" s="403"/>
      <c r="L194" s="350">
        <f t="shared" si="12"/>
        <v>0</v>
      </c>
    </row>
    <row r="195" outlineLevel="1" spans="1:12">
      <c r="A195" s="299"/>
      <c r="B195" s="150">
        <v>110601004</v>
      </c>
      <c r="C195" s="346"/>
      <c r="D195" s="346"/>
      <c r="E195" s="299" t="s">
        <v>116</v>
      </c>
      <c r="F195" s="343"/>
      <c r="G195" s="350"/>
      <c r="H195" s="394"/>
      <c r="I195" s="403"/>
      <c r="J195" s="394"/>
      <c r="K195" s="403"/>
      <c r="L195" s="350">
        <f t="shared" si="12"/>
        <v>0</v>
      </c>
    </row>
    <row r="196" outlineLevel="1" spans="1:12">
      <c r="A196" s="299"/>
      <c r="B196" s="150">
        <v>110601005</v>
      </c>
      <c r="C196" s="346"/>
      <c r="D196" s="346"/>
      <c r="E196" s="299" t="s">
        <v>117</v>
      </c>
      <c r="F196" s="343"/>
      <c r="G196" s="350"/>
      <c r="H196" s="394"/>
      <c r="I196" s="403"/>
      <c r="J196" s="394"/>
      <c r="K196" s="403"/>
      <c r="L196" s="350">
        <f t="shared" si="12"/>
        <v>0</v>
      </c>
    </row>
    <row r="197" outlineLevel="1" spans="1:12">
      <c r="A197" s="299"/>
      <c r="B197" s="150">
        <v>110601006</v>
      </c>
      <c r="C197" s="346"/>
      <c r="D197" s="346"/>
      <c r="E197" s="299" t="s">
        <v>118</v>
      </c>
      <c r="F197" s="343"/>
      <c r="G197" s="350"/>
      <c r="H197" s="394"/>
      <c r="I197" s="403"/>
      <c r="J197" s="394"/>
      <c r="K197" s="403"/>
      <c r="L197" s="350">
        <f t="shared" si="12"/>
        <v>0</v>
      </c>
    </row>
    <row r="198" outlineLevel="1" spans="1:12">
      <c r="A198" s="299"/>
      <c r="B198" s="150">
        <v>110601007</v>
      </c>
      <c r="C198" s="346"/>
      <c r="D198" s="346"/>
      <c r="E198" s="299" t="s">
        <v>119</v>
      </c>
      <c r="F198" s="343"/>
      <c r="G198" s="350"/>
      <c r="H198" s="394"/>
      <c r="I198" s="403"/>
      <c r="J198" s="394"/>
      <c r="K198" s="403"/>
      <c r="L198" s="350">
        <f t="shared" si="12"/>
        <v>0</v>
      </c>
    </row>
    <row r="199" outlineLevel="1" spans="1:12">
      <c r="A199" s="299"/>
      <c r="B199" s="150">
        <v>110601008</v>
      </c>
      <c r="C199" s="346"/>
      <c r="D199" s="346"/>
      <c r="E199" s="299" t="s">
        <v>120</v>
      </c>
      <c r="F199" s="343"/>
      <c r="G199" s="350"/>
      <c r="H199" s="394"/>
      <c r="I199" s="403"/>
      <c r="J199" s="394"/>
      <c r="K199" s="403"/>
      <c r="L199" s="350">
        <f t="shared" si="12"/>
        <v>0</v>
      </c>
    </row>
    <row r="200" outlineLevel="1" spans="1:12">
      <c r="A200" s="299"/>
      <c r="B200" s="150">
        <v>110601009</v>
      </c>
      <c r="C200" s="346"/>
      <c r="D200" s="346"/>
      <c r="E200" s="299" t="s">
        <v>121</v>
      </c>
      <c r="F200" s="343"/>
      <c r="G200" s="350"/>
      <c r="H200" s="394"/>
      <c r="I200" s="403"/>
      <c r="J200" s="394"/>
      <c r="K200" s="403"/>
      <c r="L200" s="350">
        <f t="shared" si="12"/>
        <v>0</v>
      </c>
    </row>
    <row r="201" outlineLevel="1" spans="1:12">
      <c r="A201" s="299"/>
      <c r="B201" s="150">
        <v>110601010</v>
      </c>
      <c r="C201" s="346"/>
      <c r="D201" s="346"/>
      <c r="E201" s="299" t="s">
        <v>122</v>
      </c>
      <c r="F201" s="343"/>
      <c r="G201" s="350"/>
      <c r="H201" s="394"/>
      <c r="I201" s="403"/>
      <c r="J201" s="394"/>
      <c r="K201" s="403"/>
      <c r="L201" s="350">
        <f t="shared" si="12"/>
        <v>0</v>
      </c>
    </row>
    <row r="202" outlineLevel="1" spans="1:12">
      <c r="A202" s="299"/>
      <c r="B202" s="150">
        <v>110601011</v>
      </c>
      <c r="C202" s="346"/>
      <c r="D202" s="346"/>
      <c r="E202" s="299" t="s">
        <v>123</v>
      </c>
      <c r="F202" s="343"/>
      <c r="G202" s="350"/>
      <c r="H202" s="394"/>
      <c r="I202" s="403"/>
      <c r="J202" s="394"/>
      <c r="K202" s="403"/>
      <c r="L202" s="350">
        <f t="shared" si="12"/>
        <v>0</v>
      </c>
    </row>
    <row r="203" outlineLevel="1" spans="1:12">
      <c r="A203" s="299"/>
      <c r="B203" s="150">
        <v>110601012</v>
      </c>
      <c r="C203" s="346"/>
      <c r="D203" s="346"/>
      <c r="E203" s="299" t="s">
        <v>124</v>
      </c>
      <c r="F203" s="343"/>
      <c r="G203" s="350"/>
      <c r="H203" s="394"/>
      <c r="I203" s="403"/>
      <c r="J203" s="394"/>
      <c r="K203" s="403"/>
      <c r="L203" s="350">
        <f t="shared" si="12"/>
        <v>0</v>
      </c>
    </row>
    <row r="204" outlineLevel="1" spans="1:12">
      <c r="A204" s="299"/>
      <c r="B204" s="150">
        <v>110601013</v>
      </c>
      <c r="C204" s="346"/>
      <c r="D204" s="346"/>
      <c r="E204" s="299" t="s">
        <v>125</v>
      </c>
      <c r="F204" s="343"/>
      <c r="G204" s="350"/>
      <c r="H204" s="394"/>
      <c r="I204" s="403"/>
      <c r="J204" s="394"/>
      <c r="K204" s="403"/>
      <c r="L204" s="350">
        <f t="shared" si="12"/>
        <v>0</v>
      </c>
    </row>
    <row r="205" outlineLevel="1" spans="1:12">
      <c r="A205" s="299"/>
      <c r="B205" s="150">
        <v>110601014</v>
      </c>
      <c r="C205" s="346"/>
      <c r="D205" s="346"/>
      <c r="E205" s="299" t="s">
        <v>126</v>
      </c>
      <c r="F205" s="343"/>
      <c r="G205" s="350"/>
      <c r="H205" s="394"/>
      <c r="I205" s="403"/>
      <c r="J205" s="394"/>
      <c r="K205" s="403"/>
      <c r="L205" s="350">
        <f t="shared" si="12"/>
        <v>0</v>
      </c>
    </row>
    <row r="206" outlineLevel="1" spans="1:12">
      <c r="A206" s="299"/>
      <c r="B206" s="150">
        <v>110601015</v>
      </c>
      <c r="C206" s="346"/>
      <c r="D206" s="346"/>
      <c r="E206" s="299" t="s">
        <v>127</v>
      </c>
      <c r="F206" s="343"/>
      <c r="G206" s="350"/>
      <c r="H206" s="394"/>
      <c r="I206" s="403"/>
      <c r="J206" s="394"/>
      <c r="K206" s="403"/>
      <c r="L206" s="350">
        <f t="shared" si="12"/>
        <v>0</v>
      </c>
    </row>
    <row r="207" outlineLevel="1" spans="1:12">
      <c r="A207" s="299"/>
      <c r="B207" s="150">
        <v>110601016</v>
      </c>
      <c r="C207" s="346"/>
      <c r="D207" s="346"/>
      <c r="E207" s="299" t="s">
        <v>128</v>
      </c>
      <c r="F207" s="343"/>
      <c r="G207" s="350"/>
      <c r="H207" s="394"/>
      <c r="I207" s="403"/>
      <c r="J207" s="394"/>
      <c r="K207" s="403"/>
      <c r="L207" s="350">
        <f t="shared" si="12"/>
        <v>0</v>
      </c>
    </row>
    <row r="208" outlineLevel="1" spans="1:12">
      <c r="A208" s="299"/>
      <c r="B208" s="150">
        <v>110601017</v>
      </c>
      <c r="C208" s="346"/>
      <c r="D208" s="346"/>
      <c r="E208" s="299" t="s">
        <v>129</v>
      </c>
      <c r="F208" s="343"/>
      <c r="G208" s="350"/>
      <c r="H208" s="394"/>
      <c r="I208" s="403"/>
      <c r="J208" s="394"/>
      <c r="K208" s="403"/>
      <c r="L208" s="350">
        <f t="shared" si="12"/>
        <v>0</v>
      </c>
    </row>
    <row r="209" outlineLevel="1" spans="1:12">
      <c r="A209" s="299"/>
      <c r="B209" s="150">
        <v>110601018</v>
      </c>
      <c r="C209" s="346"/>
      <c r="D209" s="346"/>
      <c r="E209" s="299" t="s">
        <v>130</v>
      </c>
      <c r="F209" s="343"/>
      <c r="G209" s="350"/>
      <c r="H209" s="394"/>
      <c r="I209" s="403"/>
      <c r="J209" s="394"/>
      <c r="K209" s="403"/>
      <c r="L209" s="350">
        <f t="shared" si="12"/>
        <v>0</v>
      </c>
    </row>
    <row r="210" outlineLevel="1" spans="1:12">
      <c r="A210" s="299"/>
      <c r="B210" s="150">
        <v>110601019</v>
      </c>
      <c r="C210" s="346"/>
      <c r="D210" s="346"/>
      <c r="E210" s="299" t="s">
        <v>131</v>
      </c>
      <c r="F210" s="343"/>
      <c r="G210" s="350"/>
      <c r="H210" s="394"/>
      <c r="I210" s="403"/>
      <c r="J210" s="394"/>
      <c r="K210" s="403"/>
      <c r="L210" s="350">
        <f t="shared" si="12"/>
        <v>0</v>
      </c>
    </row>
    <row r="211" outlineLevel="1" spans="1:12">
      <c r="A211" s="299"/>
      <c r="B211" s="150">
        <v>110601020</v>
      </c>
      <c r="C211" s="346"/>
      <c r="D211" s="346"/>
      <c r="E211" s="299" t="s">
        <v>132</v>
      </c>
      <c r="F211" s="343"/>
      <c r="G211" s="350"/>
      <c r="H211" s="394"/>
      <c r="I211" s="403"/>
      <c r="J211" s="394"/>
      <c r="K211" s="403"/>
      <c r="L211" s="350">
        <f t="shared" si="12"/>
        <v>0</v>
      </c>
    </row>
    <row r="212" outlineLevel="1" spans="1:12">
      <c r="A212" s="299"/>
      <c r="B212" s="150">
        <v>110601021</v>
      </c>
      <c r="C212" s="346"/>
      <c r="D212" s="346"/>
      <c r="E212" s="299" t="s">
        <v>133</v>
      </c>
      <c r="F212" s="343"/>
      <c r="G212" s="350"/>
      <c r="H212" s="394"/>
      <c r="I212" s="403"/>
      <c r="J212" s="394"/>
      <c r="K212" s="403"/>
      <c r="L212" s="350">
        <f t="shared" si="12"/>
        <v>0</v>
      </c>
    </row>
    <row r="213" outlineLevel="1" spans="1:12">
      <c r="A213" s="299"/>
      <c r="B213" s="150">
        <v>110601022</v>
      </c>
      <c r="C213" s="346"/>
      <c r="D213" s="346"/>
      <c r="E213" s="299" t="s">
        <v>134</v>
      </c>
      <c r="F213" s="343"/>
      <c r="G213" s="350"/>
      <c r="H213" s="394"/>
      <c r="I213" s="403"/>
      <c r="J213" s="394"/>
      <c r="K213" s="403"/>
      <c r="L213" s="350">
        <f t="shared" si="12"/>
        <v>0</v>
      </c>
    </row>
    <row r="214" outlineLevel="1" spans="1:12">
      <c r="A214" s="299"/>
      <c r="B214" s="150">
        <v>110601023</v>
      </c>
      <c r="C214" s="346"/>
      <c r="D214" s="346"/>
      <c r="E214" s="299" t="s">
        <v>135</v>
      </c>
      <c r="F214" s="343"/>
      <c r="G214" s="350"/>
      <c r="H214" s="394"/>
      <c r="I214" s="403"/>
      <c r="J214" s="394"/>
      <c r="K214" s="403"/>
      <c r="L214" s="350">
        <f t="shared" si="12"/>
        <v>0</v>
      </c>
    </row>
    <row r="215" outlineLevel="1" spans="1:12">
      <c r="A215" s="299"/>
      <c r="B215" s="150">
        <v>110601024</v>
      </c>
      <c r="C215" s="346"/>
      <c r="D215" s="346"/>
      <c r="E215" s="299" t="s">
        <v>136</v>
      </c>
      <c r="F215" s="343"/>
      <c r="G215" s="350"/>
      <c r="H215" s="394"/>
      <c r="I215" s="403"/>
      <c r="J215" s="394"/>
      <c r="K215" s="403"/>
      <c r="L215" s="350">
        <f t="shared" si="12"/>
        <v>0</v>
      </c>
    </row>
    <row r="216" outlineLevel="1" spans="1:12">
      <c r="A216" s="299"/>
      <c r="B216" s="150">
        <v>110601025</v>
      </c>
      <c r="C216" s="346"/>
      <c r="D216" s="346"/>
      <c r="E216" s="299" t="s">
        <v>137</v>
      </c>
      <c r="F216" s="343"/>
      <c r="G216" s="350"/>
      <c r="H216" s="394"/>
      <c r="I216" s="403"/>
      <c r="J216" s="394"/>
      <c r="K216" s="403"/>
      <c r="L216" s="350">
        <f t="shared" si="12"/>
        <v>0</v>
      </c>
    </row>
    <row r="217" outlineLevel="1" spans="1:12">
      <c r="A217" s="299"/>
      <c r="B217" s="150">
        <v>110601026</v>
      </c>
      <c r="C217" s="346"/>
      <c r="D217" s="346"/>
      <c r="E217" s="299" t="s">
        <v>138</v>
      </c>
      <c r="F217" s="343"/>
      <c r="G217" s="350"/>
      <c r="H217" s="394"/>
      <c r="I217" s="403"/>
      <c r="J217" s="394"/>
      <c r="K217" s="403"/>
      <c r="L217" s="350">
        <f t="shared" si="12"/>
        <v>0</v>
      </c>
    </row>
    <row r="218" outlineLevel="1" spans="1:12">
      <c r="A218" s="299"/>
      <c r="B218" s="150">
        <v>110601027</v>
      </c>
      <c r="C218" s="346"/>
      <c r="D218" s="346"/>
      <c r="E218" s="299" t="s">
        <v>139</v>
      </c>
      <c r="F218" s="343"/>
      <c r="G218" s="350"/>
      <c r="H218" s="394"/>
      <c r="I218" s="403"/>
      <c r="J218" s="394"/>
      <c r="K218" s="403"/>
      <c r="L218" s="350">
        <f t="shared" si="12"/>
        <v>0</v>
      </c>
    </row>
    <row r="219" outlineLevel="1" spans="1:12">
      <c r="A219" s="299"/>
      <c r="B219" s="150">
        <v>110601028</v>
      </c>
      <c r="C219" s="346"/>
      <c r="D219" s="346"/>
      <c r="E219" s="299" t="s">
        <v>140</v>
      </c>
      <c r="F219" s="343"/>
      <c r="G219" s="350"/>
      <c r="H219" s="394"/>
      <c r="I219" s="403"/>
      <c r="J219" s="394"/>
      <c r="K219" s="403"/>
      <c r="L219" s="350">
        <f t="shared" si="12"/>
        <v>0</v>
      </c>
    </row>
    <row r="220" outlineLevel="1" spans="1:12">
      <c r="A220" s="299"/>
      <c r="B220" s="150">
        <v>110601029</v>
      </c>
      <c r="C220" s="346"/>
      <c r="D220" s="346"/>
      <c r="E220" s="299" t="s">
        <v>141</v>
      </c>
      <c r="F220" s="343"/>
      <c r="G220" s="350"/>
      <c r="H220" s="394"/>
      <c r="I220" s="403"/>
      <c r="J220" s="394"/>
      <c r="K220" s="403"/>
      <c r="L220" s="350">
        <f t="shared" si="12"/>
        <v>0</v>
      </c>
    </row>
    <row r="221" outlineLevel="1" spans="1:12">
      <c r="A221" s="299"/>
      <c r="B221" s="150">
        <v>110601030</v>
      </c>
      <c r="C221" s="346"/>
      <c r="D221" s="346"/>
      <c r="E221" s="299" t="s">
        <v>142</v>
      </c>
      <c r="F221" s="343"/>
      <c r="G221" s="350"/>
      <c r="H221" s="394"/>
      <c r="I221" s="403"/>
      <c r="J221" s="394"/>
      <c r="K221" s="403"/>
      <c r="L221" s="350">
        <f t="shared" si="12"/>
        <v>0</v>
      </c>
    </row>
    <row r="222" outlineLevel="1" spans="1:12">
      <c r="A222" s="299"/>
      <c r="B222" s="150">
        <v>110601031</v>
      </c>
      <c r="C222" s="346"/>
      <c r="D222" s="346"/>
      <c r="E222" s="299" t="s">
        <v>143</v>
      </c>
      <c r="F222" s="343"/>
      <c r="G222" s="350"/>
      <c r="H222" s="394"/>
      <c r="I222" s="403"/>
      <c r="J222" s="394"/>
      <c r="K222" s="403"/>
      <c r="L222" s="350">
        <f t="shared" si="12"/>
        <v>0</v>
      </c>
    </row>
    <row r="223" outlineLevel="1" spans="1:12">
      <c r="A223" s="299"/>
      <c r="B223" s="150">
        <v>110601032</v>
      </c>
      <c r="C223" s="346"/>
      <c r="D223" s="346"/>
      <c r="E223" s="299" t="s">
        <v>144</v>
      </c>
      <c r="F223" s="343"/>
      <c r="G223" s="350"/>
      <c r="H223" s="394"/>
      <c r="I223" s="403"/>
      <c r="J223" s="394"/>
      <c r="K223" s="403"/>
      <c r="L223" s="350">
        <f t="shared" si="12"/>
        <v>0</v>
      </c>
    </row>
    <row r="224" outlineLevel="1" spans="1:12">
      <c r="A224" s="299"/>
      <c r="B224" s="150">
        <v>110601033</v>
      </c>
      <c r="C224" s="346"/>
      <c r="D224" s="346"/>
      <c r="E224" s="299" t="s">
        <v>145</v>
      </c>
      <c r="F224" s="343"/>
      <c r="G224" s="350"/>
      <c r="H224" s="394"/>
      <c r="I224" s="403"/>
      <c r="J224" s="394"/>
      <c r="K224" s="403"/>
      <c r="L224" s="350">
        <f t="shared" si="12"/>
        <v>0</v>
      </c>
    </row>
    <row r="225" outlineLevel="1" spans="1:12">
      <c r="A225" s="299"/>
      <c r="B225" s="150">
        <v>110601034</v>
      </c>
      <c r="C225" s="346"/>
      <c r="D225" s="346"/>
      <c r="E225" s="299" t="s">
        <v>146</v>
      </c>
      <c r="F225" s="343"/>
      <c r="G225" s="350"/>
      <c r="H225" s="394"/>
      <c r="I225" s="403"/>
      <c r="J225" s="394"/>
      <c r="K225" s="403"/>
      <c r="L225" s="350">
        <f t="shared" si="12"/>
        <v>0</v>
      </c>
    </row>
    <row r="226" outlineLevel="1" spans="1:12">
      <c r="A226" s="299"/>
      <c r="B226" s="150">
        <v>110601035</v>
      </c>
      <c r="C226" s="346"/>
      <c r="D226" s="346"/>
      <c r="E226" s="299" t="s">
        <v>147</v>
      </c>
      <c r="F226" s="343"/>
      <c r="G226" s="350"/>
      <c r="H226" s="394"/>
      <c r="I226" s="403"/>
      <c r="J226" s="394"/>
      <c r="K226" s="403"/>
      <c r="L226" s="350">
        <f t="shared" si="12"/>
        <v>0</v>
      </c>
    </row>
    <row r="227" outlineLevel="1" spans="1:12">
      <c r="A227" s="299"/>
      <c r="B227" s="150">
        <v>110601036</v>
      </c>
      <c r="C227" s="346"/>
      <c r="D227" s="346"/>
      <c r="E227" s="299" t="s">
        <v>148</v>
      </c>
      <c r="F227" s="343"/>
      <c r="G227" s="350"/>
      <c r="H227" s="394"/>
      <c r="I227" s="403"/>
      <c r="J227" s="394"/>
      <c r="K227" s="403"/>
      <c r="L227" s="350">
        <f t="shared" si="12"/>
        <v>0</v>
      </c>
    </row>
    <row r="228" outlineLevel="1" spans="1:12">
      <c r="A228" s="299"/>
      <c r="B228" s="150">
        <v>110601037</v>
      </c>
      <c r="C228" s="346"/>
      <c r="D228" s="346"/>
      <c r="E228" s="299" t="s">
        <v>149</v>
      </c>
      <c r="F228" s="343"/>
      <c r="G228" s="350"/>
      <c r="H228" s="394"/>
      <c r="I228" s="403"/>
      <c r="J228" s="394"/>
      <c r="K228" s="403"/>
      <c r="L228" s="350">
        <f t="shared" si="12"/>
        <v>0</v>
      </c>
    </row>
    <row r="229" outlineLevel="1" spans="1:12">
      <c r="A229" s="299"/>
      <c r="B229" s="150">
        <v>110601038</v>
      </c>
      <c r="C229" s="346"/>
      <c r="D229" s="346"/>
      <c r="E229" s="299" t="s">
        <v>150</v>
      </c>
      <c r="F229" s="343"/>
      <c r="G229" s="350"/>
      <c r="H229" s="394"/>
      <c r="I229" s="403"/>
      <c r="J229" s="394"/>
      <c r="K229" s="403"/>
      <c r="L229" s="350">
        <f t="shared" si="12"/>
        <v>0</v>
      </c>
    </row>
    <row r="230" outlineLevel="1" spans="1:12">
      <c r="A230" s="299"/>
      <c r="B230" s="150">
        <v>110601039</v>
      </c>
      <c r="C230" s="346"/>
      <c r="D230" s="346"/>
      <c r="E230" s="299" t="s">
        <v>151</v>
      </c>
      <c r="F230" s="343"/>
      <c r="G230" s="350"/>
      <c r="H230" s="394"/>
      <c r="I230" s="403"/>
      <c r="J230" s="394"/>
      <c r="K230" s="403"/>
      <c r="L230" s="350">
        <f t="shared" si="12"/>
        <v>0</v>
      </c>
    </row>
    <row r="231" outlineLevel="1" spans="1:12">
      <c r="A231" s="299"/>
      <c r="B231" s="150">
        <v>110601040</v>
      </c>
      <c r="C231" s="346"/>
      <c r="D231" s="346"/>
      <c r="E231" s="299" t="s">
        <v>152</v>
      </c>
      <c r="F231" s="343"/>
      <c r="G231" s="350"/>
      <c r="H231" s="394"/>
      <c r="I231" s="403"/>
      <c r="J231" s="394"/>
      <c r="K231" s="403"/>
      <c r="L231" s="350">
        <f t="shared" si="12"/>
        <v>0</v>
      </c>
    </row>
    <row r="232" outlineLevel="1" spans="1:12">
      <c r="A232" s="299"/>
      <c r="B232" s="150">
        <v>110601041</v>
      </c>
      <c r="C232" s="346"/>
      <c r="D232" s="346"/>
      <c r="E232" s="299" t="s">
        <v>153</v>
      </c>
      <c r="F232" s="343"/>
      <c r="G232" s="350"/>
      <c r="H232" s="394"/>
      <c r="I232" s="403"/>
      <c r="J232" s="394"/>
      <c r="K232" s="403"/>
      <c r="L232" s="350">
        <f t="shared" si="12"/>
        <v>0</v>
      </c>
    </row>
    <row r="233" outlineLevel="1" spans="1:12">
      <c r="A233" s="299"/>
      <c r="B233" s="150">
        <v>110601042</v>
      </c>
      <c r="C233" s="346"/>
      <c r="D233" s="346"/>
      <c r="E233" s="299" t="s">
        <v>154</v>
      </c>
      <c r="F233" s="343"/>
      <c r="G233" s="350"/>
      <c r="H233" s="394"/>
      <c r="I233" s="403"/>
      <c r="J233" s="394"/>
      <c r="K233" s="403"/>
      <c r="L233" s="350">
        <f t="shared" si="12"/>
        <v>0</v>
      </c>
    </row>
    <row r="234" outlineLevel="1" spans="1:12">
      <c r="A234" s="299"/>
      <c r="B234" s="150">
        <v>110601043</v>
      </c>
      <c r="C234" s="346"/>
      <c r="D234" s="346"/>
      <c r="E234" s="299" t="s">
        <v>155</v>
      </c>
      <c r="F234" s="343"/>
      <c r="G234" s="350"/>
      <c r="H234" s="394"/>
      <c r="I234" s="403"/>
      <c r="J234" s="394"/>
      <c r="K234" s="403"/>
      <c r="L234" s="350">
        <f t="shared" si="12"/>
        <v>0</v>
      </c>
    </row>
    <row r="235" outlineLevel="1" spans="1:12">
      <c r="A235" s="299"/>
      <c r="B235" s="150">
        <v>110601044</v>
      </c>
      <c r="C235" s="346"/>
      <c r="D235" s="346"/>
      <c r="E235" s="299" t="s">
        <v>156</v>
      </c>
      <c r="F235" s="343"/>
      <c r="G235" s="350"/>
      <c r="H235" s="394"/>
      <c r="I235" s="403"/>
      <c r="J235" s="394"/>
      <c r="K235" s="403"/>
      <c r="L235" s="350">
        <f t="shared" si="12"/>
        <v>0</v>
      </c>
    </row>
    <row r="236" outlineLevel="1" spans="1:12">
      <c r="A236" s="299"/>
      <c r="B236" s="150">
        <v>110601045</v>
      </c>
      <c r="C236" s="346"/>
      <c r="D236" s="346"/>
      <c r="E236" s="299" t="s">
        <v>157</v>
      </c>
      <c r="F236" s="343"/>
      <c r="G236" s="350"/>
      <c r="H236" s="394"/>
      <c r="I236" s="403"/>
      <c r="J236" s="394"/>
      <c r="K236" s="403"/>
      <c r="L236" s="350">
        <f t="shared" si="12"/>
        <v>0</v>
      </c>
    </row>
    <row r="237" outlineLevel="1" spans="1:12">
      <c r="A237" s="299"/>
      <c r="B237" s="150">
        <v>110601046</v>
      </c>
      <c r="C237" s="346"/>
      <c r="D237" s="346"/>
      <c r="E237" s="299" t="s">
        <v>158</v>
      </c>
      <c r="F237" s="343"/>
      <c r="G237" s="350"/>
      <c r="H237" s="394"/>
      <c r="I237" s="403"/>
      <c r="J237" s="394"/>
      <c r="K237" s="403"/>
      <c r="L237" s="350">
        <f t="shared" si="12"/>
        <v>0</v>
      </c>
    </row>
    <row r="238" outlineLevel="1" spans="1:12">
      <c r="A238" s="299"/>
      <c r="B238" s="150">
        <v>110601047</v>
      </c>
      <c r="C238" s="346"/>
      <c r="D238" s="346"/>
      <c r="E238" s="299" t="s">
        <v>159</v>
      </c>
      <c r="F238" s="343"/>
      <c r="G238" s="350"/>
      <c r="H238" s="394"/>
      <c r="I238" s="403"/>
      <c r="J238" s="394"/>
      <c r="K238" s="403"/>
      <c r="L238" s="350">
        <f t="shared" si="12"/>
        <v>0</v>
      </c>
    </row>
    <row r="239" outlineLevel="1" spans="1:12">
      <c r="A239" s="299"/>
      <c r="B239" s="150">
        <v>110601048</v>
      </c>
      <c r="C239" s="346"/>
      <c r="D239" s="346"/>
      <c r="E239" s="299" t="s">
        <v>160</v>
      </c>
      <c r="F239" s="343"/>
      <c r="G239" s="350"/>
      <c r="H239" s="394"/>
      <c r="I239" s="403"/>
      <c r="J239" s="394"/>
      <c r="K239" s="403"/>
      <c r="L239" s="350">
        <f t="shared" si="12"/>
        <v>0</v>
      </c>
    </row>
    <row r="240" outlineLevel="1" spans="1:12">
      <c r="A240" s="299"/>
      <c r="B240" s="150">
        <v>110601049</v>
      </c>
      <c r="C240" s="346"/>
      <c r="D240" s="346"/>
      <c r="E240" s="299" t="s">
        <v>161</v>
      </c>
      <c r="F240" s="343"/>
      <c r="G240" s="350"/>
      <c r="H240" s="394"/>
      <c r="I240" s="403"/>
      <c r="J240" s="394"/>
      <c r="K240" s="403"/>
      <c r="L240" s="350">
        <f t="shared" si="12"/>
        <v>0</v>
      </c>
    </row>
    <row r="241" outlineLevel="1" spans="1:12">
      <c r="A241" s="299"/>
      <c r="B241" s="150">
        <v>110601050</v>
      </c>
      <c r="C241" s="346"/>
      <c r="D241" s="346"/>
      <c r="E241" s="299" t="s">
        <v>162</v>
      </c>
      <c r="F241" s="343"/>
      <c r="G241" s="350"/>
      <c r="H241" s="394"/>
      <c r="I241" s="403"/>
      <c r="J241" s="394"/>
      <c r="K241" s="403"/>
      <c r="L241" s="350">
        <f t="shared" si="12"/>
        <v>0</v>
      </c>
    </row>
    <row r="242" outlineLevel="1" spans="1:12">
      <c r="A242" s="299"/>
      <c r="B242" s="150">
        <v>110601051</v>
      </c>
      <c r="C242" s="346"/>
      <c r="D242" s="346"/>
      <c r="E242" s="299" t="s">
        <v>163</v>
      </c>
      <c r="F242" s="343"/>
      <c r="G242" s="350"/>
      <c r="H242" s="394"/>
      <c r="I242" s="403"/>
      <c r="J242" s="394"/>
      <c r="K242" s="403"/>
      <c r="L242" s="350">
        <f t="shared" si="12"/>
        <v>0</v>
      </c>
    </row>
    <row r="243" outlineLevel="1" spans="1:12">
      <c r="A243" s="299"/>
      <c r="B243" s="150">
        <v>110601052</v>
      </c>
      <c r="C243" s="346"/>
      <c r="D243" s="346"/>
      <c r="E243" s="299" t="s">
        <v>164</v>
      </c>
      <c r="F243" s="343"/>
      <c r="G243" s="350"/>
      <c r="H243" s="394"/>
      <c r="I243" s="403"/>
      <c r="J243" s="394"/>
      <c r="K243" s="403"/>
      <c r="L243" s="350">
        <f t="shared" si="12"/>
        <v>0</v>
      </c>
    </row>
    <row r="244" outlineLevel="1" spans="1:12">
      <c r="A244" s="299"/>
      <c r="B244" s="150">
        <v>110601053</v>
      </c>
      <c r="C244" s="346"/>
      <c r="D244" s="346"/>
      <c r="E244" s="299" t="s">
        <v>165</v>
      </c>
      <c r="F244" s="343"/>
      <c r="G244" s="350"/>
      <c r="H244" s="394"/>
      <c r="I244" s="403"/>
      <c r="J244" s="394"/>
      <c r="K244" s="403"/>
      <c r="L244" s="350">
        <f t="shared" si="12"/>
        <v>0</v>
      </c>
    </row>
    <row r="245" outlineLevel="1" spans="1:12">
      <c r="A245" s="299"/>
      <c r="B245" s="150">
        <v>110601054</v>
      </c>
      <c r="C245" s="346"/>
      <c r="D245" s="346"/>
      <c r="E245" s="299" t="s">
        <v>166</v>
      </c>
      <c r="F245" s="343"/>
      <c r="G245" s="350"/>
      <c r="H245" s="394"/>
      <c r="I245" s="403"/>
      <c r="J245" s="394"/>
      <c r="K245" s="403"/>
      <c r="L245" s="350">
        <f t="shared" si="12"/>
        <v>0</v>
      </c>
    </row>
    <row r="246" outlineLevel="1" spans="1:12">
      <c r="A246" s="299"/>
      <c r="B246" s="150">
        <v>110601055</v>
      </c>
      <c r="C246" s="346"/>
      <c r="D246" s="346"/>
      <c r="E246" s="299" t="s">
        <v>167</v>
      </c>
      <c r="F246" s="343"/>
      <c r="G246" s="350"/>
      <c r="H246" s="394"/>
      <c r="I246" s="403"/>
      <c r="J246" s="394"/>
      <c r="K246" s="403"/>
      <c r="L246" s="350">
        <f t="shared" si="12"/>
        <v>0</v>
      </c>
    </row>
    <row r="247" outlineLevel="1" spans="1:12">
      <c r="A247" s="299"/>
      <c r="B247" s="150">
        <v>110601056</v>
      </c>
      <c r="C247" s="346"/>
      <c r="D247" s="346"/>
      <c r="E247" s="299" t="s">
        <v>168</v>
      </c>
      <c r="F247" s="343"/>
      <c r="G247" s="350"/>
      <c r="H247" s="394"/>
      <c r="I247" s="403"/>
      <c r="J247" s="394"/>
      <c r="K247" s="403"/>
      <c r="L247" s="350">
        <f t="shared" si="12"/>
        <v>0</v>
      </c>
    </row>
    <row r="248" outlineLevel="1" spans="1:12">
      <c r="A248" s="299"/>
      <c r="B248" s="150">
        <v>110601057</v>
      </c>
      <c r="C248" s="346"/>
      <c r="D248" s="346"/>
      <c r="E248" s="299" t="s">
        <v>169</v>
      </c>
      <c r="F248" s="343"/>
      <c r="G248" s="350"/>
      <c r="H248" s="394"/>
      <c r="I248" s="403"/>
      <c r="J248" s="394"/>
      <c r="K248" s="403"/>
      <c r="L248" s="350">
        <f t="shared" si="12"/>
        <v>0</v>
      </c>
    </row>
    <row r="249" outlineLevel="1" spans="1:12">
      <c r="A249" s="299"/>
      <c r="B249" s="150">
        <v>110601058</v>
      </c>
      <c r="C249" s="346"/>
      <c r="D249" s="346"/>
      <c r="E249" s="299" t="s">
        <v>170</v>
      </c>
      <c r="F249" s="343"/>
      <c r="G249" s="350"/>
      <c r="H249" s="394"/>
      <c r="I249" s="403"/>
      <c r="J249" s="394"/>
      <c r="K249" s="403"/>
      <c r="L249" s="350">
        <f t="shared" si="12"/>
        <v>0</v>
      </c>
    </row>
    <row r="250" outlineLevel="1" spans="1:12">
      <c r="A250" s="299"/>
      <c r="B250" s="150">
        <v>110601059</v>
      </c>
      <c r="C250" s="346"/>
      <c r="D250" s="346"/>
      <c r="E250" s="299" t="s">
        <v>171</v>
      </c>
      <c r="F250" s="343"/>
      <c r="G250" s="350"/>
      <c r="H250" s="394"/>
      <c r="I250" s="403"/>
      <c r="J250" s="394"/>
      <c r="K250" s="403"/>
      <c r="L250" s="350">
        <f t="shared" si="12"/>
        <v>0</v>
      </c>
    </row>
    <row r="251" outlineLevel="1" spans="1:12">
      <c r="A251" s="299"/>
      <c r="B251" s="150">
        <v>110601060</v>
      </c>
      <c r="C251" s="346"/>
      <c r="D251" s="346"/>
      <c r="E251" s="299" t="s">
        <v>172</v>
      </c>
      <c r="F251" s="343"/>
      <c r="G251" s="350"/>
      <c r="H251" s="394"/>
      <c r="I251" s="403"/>
      <c r="J251" s="394"/>
      <c r="K251" s="403"/>
      <c r="L251" s="350">
        <f t="shared" si="12"/>
        <v>0</v>
      </c>
    </row>
    <row r="252" outlineLevel="1" spans="1:12">
      <c r="A252" s="299"/>
      <c r="B252" s="150">
        <v>110601061</v>
      </c>
      <c r="C252" s="346"/>
      <c r="D252" s="346"/>
      <c r="E252" s="299" t="s">
        <v>173</v>
      </c>
      <c r="F252" s="343"/>
      <c r="G252" s="350"/>
      <c r="H252" s="394"/>
      <c r="I252" s="403"/>
      <c r="J252" s="394"/>
      <c r="K252" s="403"/>
      <c r="L252" s="350">
        <f t="shared" si="12"/>
        <v>0</v>
      </c>
    </row>
    <row r="253" outlineLevel="1" spans="1:12">
      <c r="A253" s="299"/>
      <c r="B253" s="150">
        <v>110601062</v>
      </c>
      <c r="C253" s="346"/>
      <c r="D253" s="346"/>
      <c r="E253" s="299" t="s">
        <v>174</v>
      </c>
      <c r="F253" s="343"/>
      <c r="G253" s="350"/>
      <c r="H253" s="394"/>
      <c r="I253" s="403"/>
      <c r="J253" s="394"/>
      <c r="K253" s="403"/>
      <c r="L253" s="350">
        <f t="shared" si="12"/>
        <v>0</v>
      </c>
    </row>
    <row r="254" outlineLevel="1" spans="1:12">
      <c r="A254" s="299"/>
      <c r="B254" s="150">
        <v>110601063</v>
      </c>
      <c r="C254" s="346"/>
      <c r="D254" s="346"/>
      <c r="E254" s="299" t="s">
        <v>175</v>
      </c>
      <c r="F254" s="343"/>
      <c r="G254" s="350"/>
      <c r="H254" s="394"/>
      <c r="I254" s="403"/>
      <c r="J254" s="394"/>
      <c r="K254" s="403"/>
      <c r="L254" s="350">
        <f t="shared" si="12"/>
        <v>0</v>
      </c>
    </row>
    <row r="255" outlineLevel="1" spans="1:12">
      <c r="A255" s="299"/>
      <c r="B255" s="150">
        <v>110601064</v>
      </c>
      <c r="C255" s="346"/>
      <c r="D255" s="346"/>
      <c r="E255" s="299" t="s">
        <v>176</v>
      </c>
      <c r="F255" s="343"/>
      <c r="G255" s="350"/>
      <c r="H255" s="394"/>
      <c r="I255" s="403"/>
      <c r="J255" s="394"/>
      <c r="K255" s="403"/>
      <c r="L255" s="350">
        <f t="shared" ref="L255:L318" si="13">G255+I255-K255</f>
        <v>0</v>
      </c>
    </row>
    <row r="256" outlineLevel="1" spans="1:12">
      <c r="A256" s="299"/>
      <c r="B256" s="150">
        <v>110601065</v>
      </c>
      <c r="C256" s="346"/>
      <c r="D256" s="346"/>
      <c r="E256" s="299" t="s">
        <v>177</v>
      </c>
      <c r="F256" s="343"/>
      <c r="G256" s="350"/>
      <c r="H256" s="394"/>
      <c r="I256" s="403"/>
      <c r="J256" s="394"/>
      <c r="K256" s="403"/>
      <c r="L256" s="350">
        <f t="shared" si="13"/>
        <v>0</v>
      </c>
    </row>
    <row r="257" outlineLevel="1" spans="1:12">
      <c r="A257" s="299"/>
      <c r="B257" s="150">
        <v>110601066</v>
      </c>
      <c r="C257" s="346"/>
      <c r="D257" s="346"/>
      <c r="E257" s="299" t="s">
        <v>178</v>
      </c>
      <c r="F257" s="343"/>
      <c r="G257" s="350"/>
      <c r="H257" s="394"/>
      <c r="I257" s="403"/>
      <c r="J257" s="394"/>
      <c r="K257" s="403"/>
      <c r="L257" s="350">
        <f t="shared" si="13"/>
        <v>0</v>
      </c>
    </row>
    <row r="258" outlineLevel="1" spans="1:12">
      <c r="A258" s="299"/>
      <c r="B258" s="150">
        <v>110601067</v>
      </c>
      <c r="C258" s="346"/>
      <c r="D258" s="346"/>
      <c r="E258" s="299" t="s">
        <v>179</v>
      </c>
      <c r="F258" s="343"/>
      <c r="G258" s="350"/>
      <c r="H258" s="394"/>
      <c r="I258" s="403"/>
      <c r="J258" s="394"/>
      <c r="K258" s="403"/>
      <c r="L258" s="350">
        <f t="shared" si="13"/>
        <v>0</v>
      </c>
    </row>
    <row r="259" outlineLevel="1" spans="1:12">
      <c r="A259" s="299"/>
      <c r="B259" s="150">
        <v>110601068</v>
      </c>
      <c r="C259" s="346"/>
      <c r="D259" s="346"/>
      <c r="E259" s="299" t="s">
        <v>180</v>
      </c>
      <c r="F259" s="343"/>
      <c r="G259" s="350"/>
      <c r="H259" s="394"/>
      <c r="I259" s="403"/>
      <c r="J259" s="394"/>
      <c r="K259" s="403"/>
      <c r="L259" s="350">
        <f t="shared" si="13"/>
        <v>0</v>
      </c>
    </row>
    <row r="260" outlineLevel="1" spans="1:12">
      <c r="A260" s="299"/>
      <c r="B260" s="150">
        <v>110601069</v>
      </c>
      <c r="C260" s="346"/>
      <c r="D260" s="346"/>
      <c r="E260" s="299" t="s">
        <v>181</v>
      </c>
      <c r="F260" s="343"/>
      <c r="G260" s="350"/>
      <c r="H260" s="394"/>
      <c r="I260" s="403"/>
      <c r="J260" s="394"/>
      <c r="K260" s="403"/>
      <c r="L260" s="350">
        <f t="shared" si="13"/>
        <v>0</v>
      </c>
    </row>
    <row r="261" outlineLevel="1" spans="1:12">
      <c r="A261" s="299"/>
      <c r="B261" s="150">
        <v>110601070</v>
      </c>
      <c r="C261" s="346"/>
      <c r="D261" s="346"/>
      <c r="E261" s="299" t="s">
        <v>182</v>
      </c>
      <c r="F261" s="343"/>
      <c r="G261" s="350"/>
      <c r="H261" s="394"/>
      <c r="I261" s="403"/>
      <c r="J261" s="394"/>
      <c r="K261" s="403"/>
      <c r="L261" s="350">
        <f t="shared" si="13"/>
        <v>0</v>
      </c>
    </row>
    <row r="262" outlineLevel="1" spans="1:12">
      <c r="A262" s="299"/>
      <c r="B262" s="150">
        <v>110601071</v>
      </c>
      <c r="C262" s="346"/>
      <c r="D262" s="346"/>
      <c r="E262" s="299" t="s">
        <v>183</v>
      </c>
      <c r="F262" s="343"/>
      <c r="G262" s="350"/>
      <c r="H262" s="394"/>
      <c r="I262" s="403"/>
      <c r="J262" s="394"/>
      <c r="K262" s="403"/>
      <c r="L262" s="350">
        <f t="shared" si="13"/>
        <v>0</v>
      </c>
    </row>
    <row r="263" outlineLevel="1" spans="1:12">
      <c r="A263" s="299"/>
      <c r="B263" s="150">
        <v>110601072</v>
      </c>
      <c r="C263" s="346"/>
      <c r="D263" s="346"/>
      <c r="E263" s="299" t="s">
        <v>184</v>
      </c>
      <c r="F263" s="343"/>
      <c r="G263" s="350"/>
      <c r="H263" s="394"/>
      <c r="I263" s="403"/>
      <c r="J263" s="394"/>
      <c r="K263" s="403"/>
      <c r="L263" s="350">
        <f t="shared" si="13"/>
        <v>0</v>
      </c>
    </row>
    <row r="264" outlineLevel="1" spans="1:12">
      <c r="A264" s="299"/>
      <c r="B264" s="150">
        <v>110601073</v>
      </c>
      <c r="C264" s="346"/>
      <c r="D264" s="346"/>
      <c r="E264" s="299" t="s">
        <v>185</v>
      </c>
      <c r="F264" s="343"/>
      <c r="G264" s="350"/>
      <c r="H264" s="394"/>
      <c r="I264" s="403"/>
      <c r="J264" s="394"/>
      <c r="K264" s="403"/>
      <c r="L264" s="350">
        <f t="shared" si="13"/>
        <v>0</v>
      </c>
    </row>
    <row r="265" outlineLevel="1" spans="1:12">
      <c r="A265" s="299"/>
      <c r="B265" s="150">
        <v>110601074</v>
      </c>
      <c r="C265" s="346"/>
      <c r="D265" s="346"/>
      <c r="E265" s="299" t="s">
        <v>186</v>
      </c>
      <c r="F265" s="343"/>
      <c r="G265" s="350"/>
      <c r="H265" s="394"/>
      <c r="I265" s="403"/>
      <c r="J265" s="394"/>
      <c r="K265" s="403"/>
      <c r="L265" s="350">
        <f t="shared" si="13"/>
        <v>0</v>
      </c>
    </row>
    <row r="266" outlineLevel="1" spans="1:12">
      <c r="A266" s="299"/>
      <c r="B266" s="150">
        <v>110601075</v>
      </c>
      <c r="C266" s="346"/>
      <c r="D266" s="346"/>
      <c r="E266" s="299" t="s">
        <v>187</v>
      </c>
      <c r="F266" s="343"/>
      <c r="G266" s="350"/>
      <c r="H266" s="394"/>
      <c r="I266" s="403"/>
      <c r="J266" s="394"/>
      <c r="K266" s="403"/>
      <c r="L266" s="350">
        <f t="shared" si="13"/>
        <v>0</v>
      </c>
    </row>
    <row r="267" outlineLevel="1" spans="1:12">
      <c r="A267" s="299"/>
      <c r="B267" s="150">
        <v>110601076</v>
      </c>
      <c r="C267" s="346"/>
      <c r="D267" s="346"/>
      <c r="E267" s="299" t="s">
        <v>188</v>
      </c>
      <c r="F267" s="343"/>
      <c r="G267" s="350"/>
      <c r="H267" s="394"/>
      <c r="I267" s="403"/>
      <c r="J267" s="394"/>
      <c r="K267" s="403"/>
      <c r="L267" s="350">
        <f t="shared" si="13"/>
        <v>0</v>
      </c>
    </row>
    <row r="268" outlineLevel="1" spans="1:12">
      <c r="A268" s="299"/>
      <c r="B268" s="150">
        <v>110601077</v>
      </c>
      <c r="C268" s="346"/>
      <c r="D268" s="346"/>
      <c r="E268" s="299" t="s">
        <v>189</v>
      </c>
      <c r="F268" s="343"/>
      <c r="G268" s="350"/>
      <c r="H268" s="394"/>
      <c r="I268" s="403"/>
      <c r="J268" s="394"/>
      <c r="K268" s="403"/>
      <c r="L268" s="350">
        <f t="shared" si="13"/>
        <v>0</v>
      </c>
    </row>
    <row r="269" outlineLevel="1" spans="1:12">
      <c r="A269" s="299"/>
      <c r="B269" s="150">
        <v>110601078</v>
      </c>
      <c r="C269" s="346"/>
      <c r="D269" s="346"/>
      <c r="E269" s="299" t="s">
        <v>190</v>
      </c>
      <c r="F269" s="343"/>
      <c r="G269" s="350"/>
      <c r="H269" s="394"/>
      <c r="I269" s="403"/>
      <c r="J269" s="394"/>
      <c r="K269" s="403"/>
      <c r="L269" s="350">
        <f t="shared" si="13"/>
        <v>0</v>
      </c>
    </row>
    <row r="270" outlineLevel="1" spans="1:12">
      <c r="A270" s="299"/>
      <c r="B270" s="150">
        <v>110601079</v>
      </c>
      <c r="C270" s="346"/>
      <c r="D270" s="346"/>
      <c r="E270" s="299" t="s">
        <v>191</v>
      </c>
      <c r="F270" s="343"/>
      <c r="G270" s="350"/>
      <c r="H270" s="394"/>
      <c r="I270" s="403"/>
      <c r="J270" s="394"/>
      <c r="K270" s="403"/>
      <c r="L270" s="350">
        <f t="shared" si="13"/>
        <v>0</v>
      </c>
    </row>
    <row r="271" outlineLevel="1" spans="1:12">
      <c r="A271" s="299"/>
      <c r="B271" s="150">
        <v>110601080</v>
      </c>
      <c r="C271" s="346"/>
      <c r="D271" s="346"/>
      <c r="E271" s="299" t="s">
        <v>192</v>
      </c>
      <c r="F271" s="343"/>
      <c r="G271" s="350"/>
      <c r="H271" s="394"/>
      <c r="I271" s="403"/>
      <c r="J271" s="394"/>
      <c r="K271" s="403"/>
      <c r="L271" s="350">
        <f t="shared" si="13"/>
        <v>0</v>
      </c>
    </row>
    <row r="272" outlineLevel="1" spans="1:12">
      <c r="A272" s="299"/>
      <c r="B272" s="150">
        <v>110601081</v>
      </c>
      <c r="C272" s="346"/>
      <c r="D272" s="346"/>
      <c r="E272" s="299" t="s">
        <v>193</v>
      </c>
      <c r="F272" s="343"/>
      <c r="G272" s="350"/>
      <c r="H272" s="394"/>
      <c r="I272" s="403"/>
      <c r="J272" s="394"/>
      <c r="K272" s="403"/>
      <c r="L272" s="350">
        <f t="shared" si="13"/>
        <v>0</v>
      </c>
    </row>
    <row r="273" outlineLevel="1" spans="1:12">
      <c r="A273" s="299"/>
      <c r="B273" s="150">
        <v>110601082</v>
      </c>
      <c r="C273" s="346"/>
      <c r="D273" s="346"/>
      <c r="E273" s="299" t="s">
        <v>194</v>
      </c>
      <c r="F273" s="343"/>
      <c r="G273" s="350"/>
      <c r="H273" s="394"/>
      <c r="I273" s="403"/>
      <c r="J273" s="394"/>
      <c r="K273" s="403"/>
      <c r="L273" s="350">
        <f t="shared" si="13"/>
        <v>0</v>
      </c>
    </row>
    <row r="274" outlineLevel="1" spans="1:12">
      <c r="A274" s="299"/>
      <c r="B274" s="150">
        <v>110601083</v>
      </c>
      <c r="C274" s="346"/>
      <c r="D274" s="346"/>
      <c r="E274" s="299" t="s">
        <v>195</v>
      </c>
      <c r="F274" s="343"/>
      <c r="G274" s="350"/>
      <c r="H274" s="394"/>
      <c r="I274" s="403"/>
      <c r="J274" s="394"/>
      <c r="K274" s="403"/>
      <c r="L274" s="350">
        <f t="shared" si="13"/>
        <v>0</v>
      </c>
    </row>
    <row r="275" outlineLevel="1" spans="1:12">
      <c r="A275" s="299"/>
      <c r="B275" s="150">
        <v>110601084</v>
      </c>
      <c r="C275" s="346"/>
      <c r="D275" s="346"/>
      <c r="E275" s="299" t="s">
        <v>196</v>
      </c>
      <c r="F275" s="343"/>
      <c r="G275" s="350"/>
      <c r="H275" s="394"/>
      <c r="I275" s="403"/>
      <c r="J275" s="394"/>
      <c r="K275" s="403"/>
      <c r="L275" s="350">
        <f t="shared" si="13"/>
        <v>0</v>
      </c>
    </row>
    <row r="276" outlineLevel="1" spans="1:12">
      <c r="A276" s="299"/>
      <c r="B276" s="150">
        <v>110601085</v>
      </c>
      <c r="C276" s="346"/>
      <c r="D276" s="346"/>
      <c r="E276" s="299" t="s">
        <v>197</v>
      </c>
      <c r="F276" s="343"/>
      <c r="G276" s="350"/>
      <c r="H276" s="394"/>
      <c r="I276" s="403"/>
      <c r="J276" s="394"/>
      <c r="K276" s="403"/>
      <c r="L276" s="350">
        <f t="shared" si="13"/>
        <v>0</v>
      </c>
    </row>
    <row r="277" outlineLevel="1" spans="1:12">
      <c r="A277" s="299"/>
      <c r="B277" s="150">
        <v>110601086</v>
      </c>
      <c r="C277" s="346"/>
      <c r="D277" s="346"/>
      <c r="E277" s="299" t="s">
        <v>198</v>
      </c>
      <c r="F277" s="343"/>
      <c r="G277" s="350"/>
      <c r="H277" s="394"/>
      <c r="I277" s="403"/>
      <c r="J277" s="394"/>
      <c r="K277" s="403"/>
      <c r="L277" s="350">
        <f t="shared" si="13"/>
        <v>0</v>
      </c>
    </row>
    <row r="278" outlineLevel="1" spans="1:12">
      <c r="A278" s="299"/>
      <c r="B278" s="150">
        <v>110601087</v>
      </c>
      <c r="C278" s="346"/>
      <c r="D278" s="346"/>
      <c r="E278" s="299" t="s">
        <v>199</v>
      </c>
      <c r="F278" s="343"/>
      <c r="G278" s="350"/>
      <c r="H278" s="394"/>
      <c r="I278" s="403"/>
      <c r="J278" s="394"/>
      <c r="K278" s="403"/>
      <c r="L278" s="350">
        <f t="shared" si="13"/>
        <v>0</v>
      </c>
    </row>
    <row r="279" outlineLevel="1" spans="1:12">
      <c r="A279" s="299"/>
      <c r="B279" s="150">
        <v>110601088</v>
      </c>
      <c r="C279" s="346"/>
      <c r="D279" s="346"/>
      <c r="E279" s="299" t="s">
        <v>200</v>
      </c>
      <c r="F279" s="343"/>
      <c r="G279" s="350"/>
      <c r="H279" s="394"/>
      <c r="I279" s="403"/>
      <c r="J279" s="394"/>
      <c r="K279" s="403"/>
      <c r="L279" s="350">
        <f t="shared" si="13"/>
        <v>0</v>
      </c>
    </row>
    <row r="280" outlineLevel="1" spans="1:12">
      <c r="A280" s="299"/>
      <c r="B280" s="150">
        <v>110601089</v>
      </c>
      <c r="C280" s="346"/>
      <c r="D280" s="346"/>
      <c r="E280" s="299" t="s">
        <v>201</v>
      </c>
      <c r="F280" s="343"/>
      <c r="G280" s="350"/>
      <c r="H280" s="394"/>
      <c r="I280" s="403"/>
      <c r="J280" s="394"/>
      <c r="K280" s="403"/>
      <c r="L280" s="350">
        <f t="shared" si="13"/>
        <v>0</v>
      </c>
    </row>
    <row r="281" outlineLevel="1" spans="1:12">
      <c r="A281" s="299"/>
      <c r="B281" s="150">
        <v>110601090</v>
      </c>
      <c r="C281" s="346"/>
      <c r="D281" s="346"/>
      <c r="E281" s="299" t="s">
        <v>202</v>
      </c>
      <c r="F281" s="343"/>
      <c r="G281" s="350"/>
      <c r="H281" s="394"/>
      <c r="I281" s="403"/>
      <c r="J281" s="394"/>
      <c r="K281" s="403"/>
      <c r="L281" s="350">
        <f t="shared" si="13"/>
        <v>0</v>
      </c>
    </row>
    <row r="282" outlineLevel="1" spans="1:12">
      <c r="A282" s="299"/>
      <c r="B282" s="150">
        <v>110601091</v>
      </c>
      <c r="C282" s="346"/>
      <c r="D282" s="346"/>
      <c r="E282" s="299" t="s">
        <v>203</v>
      </c>
      <c r="F282" s="343"/>
      <c r="G282" s="350"/>
      <c r="H282" s="394"/>
      <c r="I282" s="403"/>
      <c r="J282" s="394"/>
      <c r="K282" s="403"/>
      <c r="L282" s="350">
        <f t="shared" si="13"/>
        <v>0</v>
      </c>
    </row>
    <row r="283" outlineLevel="1" spans="1:12">
      <c r="A283" s="299"/>
      <c r="B283" s="150">
        <v>110601092</v>
      </c>
      <c r="C283" s="346"/>
      <c r="D283" s="346"/>
      <c r="E283" s="299" t="s">
        <v>204</v>
      </c>
      <c r="F283" s="343"/>
      <c r="G283" s="350"/>
      <c r="H283" s="394"/>
      <c r="I283" s="403"/>
      <c r="J283" s="394"/>
      <c r="K283" s="403"/>
      <c r="L283" s="350">
        <f t="shared" si="13"/>
        <v>0</v>
      </c>
    </row>
    <row r="284" outlineLevel="1" spans="1:12">
      <c r="A284" s="299"/>
      <c r="B284" s="150">
        <v>110601093</v>
      </c>
      <c r="C284" s="346"/>
      <c r="D284" s="346"/>
      <c r="E284" s="299" t="s">
        <v>205</v>
      </c>
      <c r="F284" s="343"/>
      <c r="G284" s="350"/>
      <c r="H284" s="394"/>
      <c r="I284" s="403"/>
      <c r="J284" s="394"/>
      <c r="K284" s="403"/>
      <c r="L284" s="350">
        <f t="shared" si="13"/>
        <v>0</v>
      </c>
    </row>
    <row r="285" outlineLevel="1" spans="1:12">
      <c r="A285" s="299"/>
      <c r="B285" s="150">
        <v>110601094</v>
      </c>
      <c r="C285" s="346"/>
      <c r="D285" s="346"/>
      <c r="E285" s="299" t="s">
        <v>206</v>
      </c>
      <c r="F285" s="343"/>
      <c r="G285" s="350"/>
      <c r="H285" s="394"/>
      <c r="I285" s="403"/>
      <c r="J285" s="394"/>
      <c r="K285" s="403"/>
      <c r="L285" s="350">
        <f t="shared" si="13"/>
        <v>0</v>
      </c>
    </row>
    <row r="286" outlineLevel="1" spans="1:12">
      <c r="A286" s="299"/>
      <c r="B286" s="150">
        <v>110601095</v>
      </c>
      <c r="C286" s="346"/>
      <c r="D286" s="346"/>
      <c r="E286" s="299" t="s">
        <v>207</v>
      </c>
      <c r="F286" s="343"/>
      <c r="G286" s="350"/>
      <c r="H286" s="394"/>
      <c r="I286" s="403"/>
      <c r="J286" s="394"/>
      <c r="K286" s="403"/>
      <c r="L286" s="350">
        <f t="shared" si="13"/>
        <v>0</v>
      </c>
    </row>
    <row r="287" outlineLevel="1" spans="1:12">
      <c r="A287" s="299"/>
      <c r="B287" s="150">
        <v>110601096</v>
      </c>
      <c r="C287" s="346"/>
      <c r="D287" s="346"/>
      <c r="E287" s="299" t="s">
        <v>208</v>
      </c>
      <c r="F287" s="343"/>
      <c r="G287" s="350"/>
      <c r="H287" s="394"/>
      <c r="I287" s="403"/>
      <c r="J287" s="394"/>
      <c r="K287" s="403"/>
      <c r="L287" s="350">
        <f t="shared" si="13"/>
        <v>0</v>
      </c>
    </row>
    <row r="288" outlineLevel="1" spans="1:12">
      <c r="A288" s="299"/>
      <c r="B288" s="150">
        <v>110601097</v>
      </c>
      <c r="C288" s="346"/>
      <c r="D288" s="346"/>
      <c r="E288" s="299" t="s">
        <v>209</v>
      </c>
      <c r="F288" s="343"/>
      <c r="G288" s="350"/>
      <c r="H288" s="394"/>
      <c r="I288" s="403"/>
      <c r="J288" s="394"/>
      <c r="K288" s="403"/>
      <c r="L288" s="350">
        <f t="shared" si="13"/>
        <v>0</v>
      </c>
    </row>
    <row r="289" outlineLevel="1" spans="1:12">
      <c r="A289" s="299"/>
      <c r="B289" s="150">
        <v>110601098</v>
      </c>
      <c r="C289" s="346"/>
      <c r="D289" s="346"/>
      <c r="E289" s="299" t="s">
        <v>210</v>
      </c>
      <c r="F289" s="343"/>
      <c r="G289" s="350"/>
      <c r="H289" s="394"/>
      <c r="I289" s="403"/>
      <c r="J289" s="394"/>
      <c r="K289" s="403"/>
      <c r="L289" s="350">
        <f t="shared" si="13"/>
        <v>0</v>
      </c>
    </row>
    <row r="290" outlineLevel="1" spans="1:12">
      <c r="A290" s="299"/>
      <c r="B290" s="150">
        <v>110601099</v>
      </c>
      <c r="C290" s="346"/>
      <c r="D290" s="346"/>
      <c r="E290" s="299" t="s">
        <v>211</v>
      </c>
      <c r="F290" s="343"/>
      <c r="G290" s="350"/>
      <c r="H290" s="394"/>
      <c r="I290" s="403"/>
      <c r="J290" s="394"/>
      <c r="K290" s="403"/>
      <c r="L290" s="350">
        <f t="shared" si="13"/>
        <v>0</v>
      </c>
    </row>
    <row r="291" outlineLevel="1" spans="1:12">
      <c r="A291" s="299"/>
      <c r="B291" s="150">
        <v>110601100</v>
      </c>
      <c r="C291" s="346"/>
      <c r="D291" s="346"/>
      <c r="E291" s="299" t="s">
        <v>212</v>
      </c>
      <c r="F291" s="343"/>
      <c r="G291" s="350"/>
      <c r="H291" s="394"/>
      <c r="I291" s="403"/>
      <c r="J291" s="394"/>
      <c r="K291" s="403"/>
      <c r="L291" s="350">
        <f t="shared" si="13"/>
        <v>0</v>
      </c>
    </row>
    <row r="292" outlineLevel="1" spans="1:12">
      <c r="A292" s="299"/>
      <c r="B292" s="150">
        <v>110601101</v>
      </c>
      <c r="C292" s="346"/>
      <c r="D292" s="346"/>
      <c r="E292" s="299" t="s">
        <v>213</v>
      </c>
      <c r="F292" s="343"/>
      <c r="G292" s="350"/>
      <c r="H292" s="394"/>
      <c r="I292" s="403"/>
      <c r="J292" s="394"/>
      <c r="K292" s="403"/>
      <c r="L292" s="350">
        <f t="shared" si="13"/>
        <v>0</v>
      </c>
    </row>
    <row r="293" outlineLevel="1" spans="1:12">
      <c r="A293" s="299"/>
      <c r="B293" s="150">
        <v>110601102</v>
      </c>
      <c r="C293" s="346"/>
      <c r="D293" s="346"/>
      <c r="E293" s="299" t="s">
        <v>214</v>
      </c>
      <c r="F293" s="343"/>
      <c r="G293" s="350"/>
      <c r="H293" s="394"/>
      <c r="I293" s="403"/>
      <c r="J293" s="394"/>
      <c r="K293" s="403"/>
      <c r="L293" s="350">
        <f t="shared" si="13"/>
        <v>0</v>
      </c>
    </row>
    <row r="294" outlineLevel="1" spans="1:12">
      <c r="A294" s="299"/>
      <c r="B294" s="150">
        <v>110601103</v>
      </c>
      <c r="C294" s="346"/>
      <c r="D294" s="346"/>
      <c r="E294" s="299" t="s">
        <v>215</v>
      </c>
      <c r="F294" s="343"/>
      <c r="G294" s="350"/>
      <c r="H294" s="394"/>
      <c r="I294" s="403"/>
      <c r="J294" s="394"/>
      <c r="K294" s="403"/>
      <c r="L294" s="350">
        <f t="shared" si="13"/>
        <v>0</v>
      </c>
    </row>
    <row r="295" outlineLevel="1" spans="1:12">
      <c r="A295" s="299"/>
      <c r="B295" s="150">
        <v>110601104</v>
      </c>
      <c r="C295" s="346"/>
      <c r="D295" s="346"/>
      <c r="E295" s="299" t="s">
        <v>216</v>
      </c>
      <c r="F295" s="343"/>
      <c r="G295" s="350"/>
      <c r="H295" s="394"/>
      <c r="I295" s="403"/>
      <c r="J295" s="394"/>
      <c r="K295" s="403"/>
      <c r="L295" s="350">
        <f t="shared" si="13"/>
        <v>0</v>
      </c>
    </row>
    <row r="296" outlineLevel="1" spans="1:12">
      <c r="A296" s="299"/>
      <c r="B296" s="150">
        <v>110601105</v>
      </c>
      <c r="C296" s="346"/>
      <c r="D296" s="346"/>
      <c r="E296" s="299" t="s">
        <v>217</v>
      </c>
      <c r="F296" s="343"/>
      <c r="G296" s="350"/>
      <c r="H296" s="394"/>
      <c r="I296" s="403"/>
      <c r="J296" s="394"/>
      <c r="K296" s="403"/>
      <c r="L296" s="350">
        <f t="shared" si="13"/>
        <v>0</v>
      </c>
    </row>
    <row r="297" outlineLevel="1" spans="1:12">
      <c r="A297" s="299"/>
      <c r="B297" s="150">
        <v>110601106</v>
      </c>
      <c r="C297" s="346"/>
      <c r="D297" s="346"/>
      <c r="E297" s="299" t="s">
        <v>218</v>
      </c>
      <c r="F297" s="343"/>
      <c r="G297" s="350"/>
      <c r="H297" s="394"/>
      <c r="I297" s="403"/>
      <c r="J297" s="394"/>
      <c r="K297" s="403"/>
      <c r="L297" s="350">
        <f t="shared" si="13"/>
        <v>0</v>
      </c>
    </row>
    <row r="298" outlineLevel="1" spans="1:12">
      <c r="A298" s="299"/>
      <c r="B298" s="150">
        <v>110601107</v>
      </c>
      <c r="C298" s="346"/>
      <c r="D298" s="346"/>
      <c r="E298" s="299" t="s">
        <v>219</v>
      </c>
      <c r="F298" s="343"/>
      <c r="G298" s="350"/>
      <c r="H298" s="394"/>
      <c r="I298" s="403"/>
      <c r="J298" s="394"/>
      <c r="K298" s="403"/>
      <c r="L298" s="350">
        <f t="shared" si="13"/>
        <v>0</v>
      </c>
    </row>
    <row r="299" outlineLevel="1" spans="1:12">
      <c r="A299" s="299"/>
      <c r="B299" s="150">
        <v>110601108</v>
      </c>
      <c r="C299" s="346"/>
      <c r="D299" s="346"/>
      <c r="E299" s="299" t="s">
        <v>220</v>
      </c>
      <c r="F299" s="343"/>
      <c r="G299" s="350"/>
      <c r="H299" s="394"/>
      <c r="I299" s="403"/>
      <c r="J299" s="394"/>
      <c r="K299" s="403"/>
      <c r="L299" s="350">
        <f t="shared" si="13"/>
        <v>0</v>
      </c>
    </row>
    <row r="300" outlineLevel="1" spans="1:12">
      <c r="A300" s="299"/>
      <c r="B300" s="150">
        <v>110601109</v>
      </c>
      <c r="C300" s="346"/>
      <c r="D300" s="346"/>
      <c r="E300" s="299" t="s">
        <v>221</v>
      </c>
      <c r="F300" s="343"/>
      <c r="G300" s="350"/>
      <c r="H300" s="394"/>
      <c r="I300" s="403"/>
      <c r="J300" s="394"/>
      <c r="K300" s="403"/>
      <c r="L300" s="350">
        <f t="shared" si="13"/>
        <v>0</v>
      </c>
    </row>
    <row r="301" outlineLevel="1" spans="1:12">
      <c r="A301" s="299"/>
      <c r="B301" s="150">
        <v>110601110</v>
      </c>
      <c r="C301" s="346"/>
      <c r="D301" s="346"/>
      <c r="E301" s="299" t="s">
        <v>222</v>
      </c>
      <c r="F301" s="343"/>
      <c r="G301" s="350"/>
      <c r="H301" s="394"/>
      <c r="I301" s="403"/>
      <c r="J301" s="394"/>
      <c r="K301" s="403"/>
      <c r="L301" s="350">
        <f t="shared" si="13"/>
        <v>0</v>
      </c>
    </row>
    <row r="302" outlineLevel="1" spans="1:12">
      <c r="A302" s="299"/>
      <c r="B302" s="150">
        <v>110601111</v>
      </c>
      <c r="C302" s="346"/>
      <c r="D302" s="346"/>
      <c r="E302" s="299" t="s">
        <v>223</v>
      </c>
      <c r="F302" s="343"/>
      <c r="G302" s="350"/>
      <c r="H302" s="394"/>
      <c r="I302" s="403"/>
      <c r="J302" s="394"/>
      <c r="K302" s="403"/>
      <c r="L302" s="350">
        <f t="shared" si="13"/>
        <v>0</v>
      </c>
    </row>
    <row r="303" outlineLevel="1" spans="1:12">
      <c r="A303" s="299"/>
      <c r="B303" s="150">
        <v>110601112</v>
      </c>
      <c r="C303" s="346"/>
      <c r="D303" s="346"/>
      <c r="E303" s="299" t="s">
        <v>224</v>
      </c>
      <c r="F303" s="343"/>
      <c r="G303" s="350"/>
      <c r="H303" s="394"/>
      <c r="I303" s="403"/>
      <c r="J303" s="394"/>
      <c r="K303" s="403"/>
      <c r="L303" s="350">
        <f t="shared" si="13"/>
        <v>0</v>
      </c>
    </row>
    <row r="304" outlineLevel="1" spans="1:12">
      <c r="A304" s="299"/>
      <c r="B304" s="150">
        <v>110601113</v>
      </c>
      <c r="C304" s="346"/>
      <c r="D304" s="346"/>
      <c r="E304" s="299" t="s">
        <v>225</v>
      </c>
      <c r="F304" s="343"/>
      <c r="G304" s="350"/>
      <c r="H304" s="394"/>
      <c r="I304" s="403"/>
      <c r="J304" s="394"/>
      <c r="K304" s="403"/>
      <c r="L304" s="350">
        <f t="shared" si="13"/>
        <v>0</v>
      </c>
    </row>
    <row r="305" outlineLevel="1" spans="1:12">
      <c r="A305" s="299"/>
      <c r="B305" s="150">
        <v>110601114</v>
      </c>
      <c r="C305" s="346"/>
      <c r="D305" s="346"/>
      <c r="E305" s="299" t="s">
        <v>226</v>
      </c>
      <c r="F305" s="343"/>
      <c r="G305" s="350"/>
      <c r="H305" s="394"/>
      <c r="I305" s="403"/>
      <c r="J305" s="394"/>
      <c r="K305" s="403"/>
      <c r="L305" s="350">
        <f t="shared" si="13"/>
        <v>0</v>
      </c>
    </row>
    <row r="306" outlineLevel="1" spans="1:12">
      <c r="A306" s="299"/>
      <c r="B306" s="150">
        <v>110601115</v>
      </c>
      <c r="C306" s="346"/>
      <c r="D306" s="346"/>
      <c r="E306" s="299" t="s">
        <v>227</v>
      </c>
      <c r="F306" s="343"/>
      <c r="G306" s="350"/>
      <c r="H306" s="394"/>
      <c r="I306" s="403"/>
      <c r="J306" s="394"/>
      <c r="K306" s="403"/>
      <c r="L306" s="350">
        <f t="shared" si="13"/>
        <v>0</v>
      </c>
    </row>
    <row r="307" outlineLevel="1" spans="1:12">
      <c r="A307" s="299"/>
      <c r="B307" s="150">
        <v>110601116</v>
      </c>
      <c r="C307" s="346"/>
      <c r="D307" s="346"/>
      <c r="E307" s="299" t="s">
        <v>228</v>
      </c>
      <c r="F307" s="343"/>
      <c r="G307" s="350"/>
      <c r="H307" s="394"/>
      <c r="I307" s="403"/>
      <c r="J307" s="394"/>
      <c r="K307" s="403"/>
      <c r="L307" s="350">
        <f t="shared" si="13"/>
        <v>0</v>
      </c>
    </row>
    <row r="308" outlineLevel="1" spans="1:12">
      <c r="A308" s="299"/>
      <c r="B308" s="150">
        <v>110601117</v>
      </c>
      <c r="C308" s="346"/>
      <c r="D308" s="346"/>
      <c r="E308" s="299" t="s">
        <v>229</v>
      </c>
      <c r="F308" s="343"/>
      <c r="G308" s="350"/>
      <c r="H308" s="394"/>
      <c r="I308" s="403"/>
      <c r="J308" s="394"/>
      <c r="K308" s="403"/>
      <c r="L308" s="350">
        <f t="shared" si="13"/>
        <v>0</v>
      </c>
    </row>
    <row r="309" outlineLevel="1" spans="1:12">
      <c r="A309" s="299"/>
      <c r="B309" s="150">
        <v>110601118</v>
      </c>
      <c r="C309" s="346"/>
      <c r="D309" s="346"/>
      <c r="E309" s="299" t="s">
        <v>230</v>
      </c>
      <c r="F309" s="343"/>
      <c r="G309" s="350"/>
      <c r="H309" s="394"/>
      <c r="I309" s="403"/>
      <c r="J309" s="394"/>
      <c r="K309" s="403"/>
      <c r="L309" s="350">
        <f t="shared" si="13"/>
        <v>0</v>
      </c>
    </row>
    <row r="310" outlineLevel="1" spans="1:12">
      <c r="A310" s="299"/>
      <c r="B310" s="150">
        <v>110601119</v>
      </c>
      <c r="C310" s="346"/>
      <c r="D310" s="346"/>
      <c r="E310" s="299" t="s">
        <v>231</v>
      </c>
      <c r="F310" s="343"/>
      <c r="G310" s="350"/>
      <c r="H310" s="394"/>
      <c r="I310" s="403"/>
      <c r="J310" s="394"/>
      <c r="K310" s="403"/>
      <c r="L310" s="350">
        <f t="shared" si="13"/>
        <v>0</v>
      </c>
    </row>
    <row r="311" outlineLevel="1" spans="1:12">
      <c r="A311" s="299"/>
      <c r="B311" s="150">
        <v>110601120</v>
      </c>
      <c r="C311" s="346"/>
      <c r="D311" s="346"/>
      <c r="E311" s="299" t="s">
        <v>232</v>
      </c>
      <c r="F311" s="343"/>
      <c r="G311" s="350"/>
      <c r="H311" s="394"/>
      <c r="I311" s="403"/>
      <c r="J311" s="394"/>
      <c r="K311" s="403"/>
      <c r="L311" s="350">
        <f t="shared" si="13"/>
        <v>0</v>
      </c>
    </row>
    <row r="312" outlineLevel="1" spans="1:12">
      <c r="A312" s="299"/>
      <c r="B312" s="150">
        <v>110601121</v>
      </c>
      <c r="C312" s="346"/>
      <c r="D312" s="346"/>
      <c r="E312" s="299" t="s">
        <v>233</v>
      </c>
      <c r="F312" s="343"/>
      <c r="G312" s="350"/>
      <c r="H312" s="394"/>
      <c r="I312" s="403"/>
      <c r="J312" s="394"/>
      <c r="K312" s="403"/>
      <c r="L312" s="350">
        <f t="shared" si="13"/>
        <v>0</v>
      </c>
    </row>
    <row r="313" outlineLevel="1" spans="1:12">
      <c r="A313" s="299"/>
      <c r="B313" s="150">
        <v>110601122</v>
      </c>
      <c r="C313" s="346"/>
      <c r="D313" s="346"/>
      <c r="E313" s="299" t="s">
        <v>234</v>
      </c>
      <c r="F313" s="343"/>
      <c r="G313" s="350"/>
      <c r="H313" s="394"/>
      <c r="I313" s="403"/>
      <c r="J313" s="394"/>
      <c r="K313" s="403"/>
      <c r="L313" s="350">
        <f t="shared" si="13"/>
        <v>0</v>
      </c>
    </row>
    <row r="314" outlineLevel="1" spans="1:12">
      <c r="A314" s="299"/>
      <c r="B314" s="150">
        <v>110601123</v>
      </c>
      <c r="C314" s="346"/>
      <c r="D314" s="346"/>
      <c r="E314" s="299" t="s">
        <v>235</v>
      </c>
      <c r="F314" s="343"/>
      <c r="G314" s="350"/>
      <c r="H314" s="394"/>
      <c r="I314" s="403"/>
      <c r="J314" s="394"/>
      <c r="K314" s="403"/>
      <c r="L314" s="350">
        <f t="shared" si="13"/>
        <v>0</v>
      </c>
    </row>
    <row r="315" outlineLevel="1" spans="1:12">
      <c r="A315" s="299"/>
      <c r="B315" s="150">
        <v>110601124</v>
      </c>
      <c r="C315" s="346"/>
      <c r="D315" s="346"/>
      <c r="E315" s="299" t="s">
        <v>236</v>
      </c>
      <c r="F315" s="343"/>
      <c r="G315" s="350"/>
      <c r="H315" s="394"/>
      <c r="I315" s="403"/>
      <c r="J315" s="394"/>
      <c r="K315" s="403"/>
      <c r="L315" s="350">
        <f t="shared" si="13"/>
        <v>0</v>
      </c>
    </row>
    <row r="316" outlineLevel="1" spans="1:12">
      <c r="A316" s="299"/>
      <c r="B316" s="150">
        <v>110601125</v>
      </c>
      <c r="C316" s="346"/>
      <c r="D316" s="346"/>
      <c r="E316" s="299" t="s">
        <v>237</v>
      </c>
      <c r="F316" s="343"/>
      <c r="G316" s="350"/>
      <c r="H316" s="394"/>
      <c r="I316" s="403"/>
      <c r="J316" s="394"/>
      <c r="K316" s="403"/>
      <c r="L316" s="350">
        <f t="shared" si="13"/>
        <v>0</v>
      </c>
    </row>
    <row r="317" outlineLevel="1" spans="1:12">
      <c r="A317" s="299"/>
      <c r="B317" s="150">
        <v>110601126</v>
      </c>
      <c r="C317" s="346"/>
      <c r="D317" s="346"/>
      <c r="E317" s="299" t="s">
        <v>238</v>
      </c>
      <c r="F317" s="343"/>
      <c r="G317" s="350"/>
      <c r="H317" s="394"/>
      <c r="I317" s="403"/>
      <c r="J317" s="394"/>
      <c r="K317" s="403"/>
      <c r="L317" s="350">
        <f t="shared" si="13"/>
        <v>0</v>
      </c>
    </row>
    <row r="318" outlineLevel="1" spans="1:12">
      <c r="A318" s="299"/>
      <c r="B318" s="150">
        <v>110601127</v>
      </c>
      <c r="C318" s="346"/>
      <c r="D318" s="346"/>
      <c r="E318" s="299" t="s">
        <v>239</v>
      </c>
      <c r="F318" s="343"/>
      <c r="G318" s="350"/>
      <c r="H318" s="394"/>
      <c r="I318" s="403"/>
      <c r="J318" s="394"/>
      <c r="K318" s="403"/>
      <c r="L318" s="350">
        <f t="shared" si="13"/>
        <v>0</v>
      </c>
    </row>
    <row r="319" outlineLevel="1" spans="1:12">
      <c r="A319" s="299"/>
      <c r="B319" s="150">
        <v>110601128</v>
      </c>
      <c r="C319" s="346"/>
      <c r="D319" s="346"/>
      <c r="E319" s="299" t="s">
        <v>240</v>
      </c>
      <c r="F319" s="343"/>
      <c r="G319" s="350"/>
      <c r="H319" s="394"/>
      <c r="I319" s="403"/>
      <c r="J319" s="394"/>
      <c r="K319" s="403"/>
      <c r="L319" s="350">
        <f t="shared" ref="L319:L382" si="14">G319+I319-K319</f>
        <v>0</v>
      </c>
    </row>
    <row r="320" outlineLevel="1" spans="1:12">
      <c r="A320" s="299"/>
      <c r="B320" s="150">
        <v>110601129</v>
      </c>
      <c r="C320" s="346"/>
      <c r="D320" s="346"/>
      <c r="E320" s="299" t="s">
        <v>241</v>
      </c>
      <c r="F320" s="343"/>
      <c r="G320" s="350"/>
      <c r="H320" s="394"/>
      <c r="I320" s="403"/>
      <c r="J320" s="394"/>
      <c r="K320" s="403"/>
      <c r="L320" s="350">
        <f t="shared" si="14"/>
        <v>0</v>
      </c>
    </row>
    <row r="321" outlineLevel="1" spans="1:12">
      <c r="A321" s="299"/>
      <c r="B321" s="150">
        <v>110601130</v>
      </c>
      <c r="C321" s="346"/>
      <c r="D321" s="346"/>
      <c r="E321" s="299" t="s">
        <v>242</v>
      </c>
      <c r="F321" s="343"/>
      <c r="G321" s="350"/>
      <c r="H321" s="394"/>
      <c r="I321" s="403"/>
      <c r="J321" s="394"/>
      <c r="K321" s="403"/>
      <c r="L321" s="350">
        <f t="shared" si="14"/>
        <v>0</v>
      </c>
    </row>
    <row r="322" outlineLevel="1" spans="1:12">
      <c r="A322" s="299"/>
      <c r="B322" s="150">
        <v>110601131</v>
      </c>
      <c r="C322" s="346"/>
      <c r="D322" s="346"/>
      <c r="E322" s="299" t="s">
        <v>243</v>
      </c>
      <c r="F322" s="343"/>
      <c r="G322" s="350"/>
      <c r="H322" s="394"/>
      <c r="I322" s="403"/>
      <c r="J322" s="394"/>
      <c r="K322" s="403"/>
      <c r="L322" s="350">
        <f t="shared" si="14"/>
        <v>0</v>
      </c>
    </row>
    <row r="323" outlineLevel="1" spans="1:12">
      <c r="A323" s="299"/>
      <c r="B323" s="150">
        <v>110601132</v>
      </c>
      <c r="C323" s="346"/>
      <c r="D323" s="346"/>
      <c r="E323" s="299" t="s">
        <v>244</v>
      </c>
      <c r="F323" s="343"/>
      <c r="G323" s="350"/>
      <c r="H323" s="394"/>
      <c r="I323" s="403"/>
      <c r="J323" s="394"/>
      <c r="K323" s="403"/>
      <c r="L323" s="350">
        <f t="shared" si="14"/>
        <v>0</v>
      </c>
    </row>
    <row r="324" outlineLevel="1" spans="1:12">
      <c r="A324" s="299"/>
      <c r="B324" s="150">
        <v>110601133</v>
      </c>
      <c r="C324" s="346"/>
      <c r="D324" s="346"/>
      <c r="E324" s="299" t="s">
        <v>245</v>
      </c>
      <c r="F324" s="343"/>
      <c r="G324" s="350"/>
      <c r="H324" s="394"/>
      <c r="I324" s="403"/>
      <c r="J324" s="394"/>
      <c r="K324" s="403"/>
      <c r="L324" s="350">
        <f t="shared" si="14"/>
        <v>0</v>
      </c>
    </row>
    <row r="325" outlineLevel="1" spans="1:12">
      <c r="A325" s="299"/>
      <c r="B325" s="150">
        <v>110601134</v>
      </c>
      <c r="C325" s="346"/>
      <c r="D325" s="346"/>
      <c r="E325" s="299" t="s">
        <v>246</v>
      </c>
      <c r="F325" s="343"/>
      <c r="G325" s="350"/>
      <c r="H325" s="394"/>
      <c r="I325" s="403"/>
      <c r="J325" s="394"/>
      <c r="K325" s="403"/>
      <c r="L325" s="350">
        <f t="shared" si="14"/>
        <v>0</v>
      </c>
    </row>
    <row r="326" outlineLevel="1" spans="1:12">
      <c r="A326" s="299"/>
      <c r="B326" s="150">
        <v>110601135</v>
      </c>
      <c r="C326" s="346"/>
      <c r="D326" s="346"/>
      <c r="E326" s="299" t="s">
        <v>247</v>
      </c>
      <c r="F326" s="343"/>
      <c r="G326" s="350"/>
      <c r="H326" s="394"/>
      <c r="I326" s="403"/>
      <c r="J326" s="394"/>
      <c r="K326" s="403"/>
      <c r="L326" s="350">
        <f t="shared" si="14"/>
        <v>0</v>
      </c>
    </row>
    <row r="327" outlineLevel="1" spans="1:12">
      <c r="A327" s="299"/>
      <c r="B327" s="150">
        <v>110601136</v>
      </c>
      <c r="C327" s="346"/>
      <c r="D327" s="346"/>
      <c r="E327" s="299" t="s">
        <v>248</v>
      </c>
      <c r="F327" s="343"/>
      <c r="G327" s="350"/>
      <c r="H327" s="394"/>
      <c r="I327" s="403"/>
      <c r="J327" s="394"/>
      <c r="K327" s="403"/>
      <c r="L327" s="350">
        <f t="shared" si="14"/>
        <v>0</v>
      </c>
    </row>
    <row r="328" outlineLevel="1" spans="1:12">
      <c r="A328" s="299"/>
      <c r="B328" s="150">
        <v>110601137</v>
      </c>
      <c r="C328" s="346"/>
      <c r="D328" s="346"/>
      <c r="E328" s="299" t="s">
        <v>249</v>
      </c>
      <c r="F328" s="343"/>
      <c r="G328" s="350"/>
      <c r="H328" s="394"/>
      <c r="I328" s="403"/>
      <c r="J328" s="394"/>
      <c r="K328" s="403"/>
      <c r="L328" s="350">
        <f t="shared" si="14"/>
        <v>0</v>
      </c>
    </row>
    <row r="329" outlineLevel="1" spans="1:12">
      <c r="A329" s="299"/>
      <c r="B329" s="150">
        <v>110601138</v>
      </c>
      <c r="C329" s="346"/>
      <c r="D329" s="346"/>
      <c r="E329" s="299" t="s">
        <v>250</v>
      </c>
      <c r="F329" s="343"/>
      <c r="G329" s="350"/>
      <c r="H329" s="394"/>
      <c r="I329" s="403"/>
      <c r="J329" s="394"/>
      <c r="K329" s="403"/>
      <c r="L329" s="350">
        <f t="shared" si="14"/>
        <v>0</v>
      </c>
    </row>
    <row r="330" outlineLevel="1" spans="1:12">
      <c r="A330" s="299"/>
      <c r="B330" s="150">
        <v>110601139</v>
      </c>
      <c r="C330" s="346"/>
      <c r="D330" s="346"/>
      <c r="E330" s="299" t="s">
        <v>251</v>
      </c>
      <c r="F330" s="343"/>
      <c r="G330" s="350"/>
      <c r="H330" s="394"/>
      <c r="I330" s="403"/>
      <c r="J330" s="394"/>
      <c r="K330" s="403"/>
      <c r="L330" s="350">
        <f t="shared" si="14"/>
        <v>0</v>
      </c>
    </row>
    <row r="331" outlineLevel="1" spans="1:12">
      <c r="A331" s="299"/>
      <c r="B331" s="150">
        <v>110601140</v>
      </c>
      <c r="C331" s="346"/>
      <c r="D331" s="346"/>
      <c r="E331" s="299" t="s">
        <v>252</v>
      </c>
      <c r="F331" s="343"/>
      <c r="G331" s="350"/>
      <c r="H331" s="394"/>
      <c r="I331" s="403"/>
      <c r="J331" s="394"/>
      <c r="K331" s="403"/>
      <c r="L331" s="350">
        <f t="shared" si="14"/>
        <v>0</v>
      </c>
    </row>
    <row r="332" outlineLevel="1" spans="1:12">
      <c r="A332" s="299"/>
      <c r="B332" s="150">
        <v>110601141</v>
      </c>
      <c r="C332" s="346"/>
      <c r="D332" s="346"/>
      <c r="E332" s="299" t="s">
        <v>253</v>
      </c>
      <c r="F332" s="343"/>
      <c r="G332" s="350"/>
      <c r="H332" s="394"/>
      <c r="I332" s="403"/>
      <c r="J332" s="394"/>
      <c r="K332" s="403"/>
      <c r="L332" s="350">
        <f t="shared" si="14"/>
        <v>0</v>
      </c>
    </row>
    <row r="333" outlineLevel="1" spans="1:12">
      <c r="A333" s="299"/>
      <c r="B333" s="150">
        <v>110601142</v>
      </c>
      <c r="C333" s="346"/>
      <c r="D333" s="346"/>
      <c r="E333" s="299" t="s">
        <v>254</v>
      </c>
      <c r="F333" s="343"/>
      <c r="G333" s="350"/>
      <c r="H333" s="394"/>
      <c r="I333" s="403"/>
      <c r="J333" s="394"/>
      <c r="K333" s="403"/>
      <c r="L333" s="350">
        <f t="shared" si="14"/>
        <v>0</v>
      </c>
    </row>
    <row r="334" outlineLevel="1" spans="1:12">
      <c r="A334" s="299"/>
      <c r="B334" s="150">
        <v>110601143</v>
      </c>
      <c r="C334" s="346"/>
      <c r="D334" s="346"/>
      <c r="E334" s="299" t="s">
        <v>255</v>
      </c>
      <c r="F334" s="343"/>
      <c r="G334" s="350"/>
      <c r="H334" s="394"/>
      <c r="I334" s="403"/>
      <c r="J334" s="394"/>
      <c r="K334" s="403"/>
      <c r="L334" s="350">
        <f t="shared" si="14"/>
        <v>0</v>
      </c>
    </row>
    <row r="335" outlineLevel="1" spans="1:12">
      <c r="A335" s="299"/>
      <c r="B335" s="150">
        <v>110601144</v>
      </c>
      <c r="C335" s="346"/>
      <c r="D335" s="346"/>
      <c r="E335" s="299" t="s">
        <v>256</v>
      </c>
      <c r="F335" s="343"/>
      <c r="G335" s="350"/>
      <c r="H335" s="394"/>
      <c r="I335" s="403"/>
      <c r="J335" s="394"/>
      <c r="K335" s="403"/>
      <c r="L335" s="350">
        <f t="shared" si="14"/>
        <v>0</v>
      </c>
    </row>
    <row r="336" outlineLevel="1" spans="1:12">
      <c r="A336" s="299"/>
      <c r="B336" s="150">
        <v>110601145</v>
      </c>
      <c r="C336" s="346"/>
      <c r="D336" s="346"/>
      <c r="E336" s="299" t="s">
        <v>257</v>
      </c>
      <c r="F336" s="343"/>
      <c r="G336" s="350"/>
      <c r="H336" s="394"/>
      <c r="I336" s="403"/>
      <c r="J336" s="394"/>
      <c r="K336" s="403"/>
      <c r="L336" s="350">
        <f t="shared" si="14"/>
        <v>0</v>
      </c>
    </row>
    <row r="337" outlineLevel="1" spans="1:12">
      <c r="A337" s="299"/>
      <c r="B337" s="150">
        <v>110601146</v>
      </c>
      <c r="C337" s="346"/>
      <c r="D337" s="346"/>
      <c r="E337" s="299" t="s">
        <v>258</v>
      </c>
      <c r="F337" s="343"/>
      <c r="G337" s="350"/>
      <c r="H337" s="394"/>
      <c r="I337" s="403"/>
      <c r="J337" s="394"/>
      <c r="K337" s="403"/>
      <c r="L337" s="350">
        <f t="shared" si="14"/>
        <v>0</v>
      </c>
    </row>
    <row r="338" outlineLevel="1" spans="1:12">
      <c r="A338" s="299"/>
      <c r="B338" s="150">
        <v>110601147</v>
      </c>
      <c r="C338" s="346"/>
      <c r="D338" s="346"/>
      <c r="E338" s="299" t="s">
        <v>259</v>
      </c>
      <c r="F338" s="343"/>
      <c r="G338" s="350"/>
      <c r="H338" s="394"/>
      <c r="I338" s="403"/>
      <c r="J338" s="394"/>
      <c r="K338" s="403"/>
      <c r="L338" s="350">
        <f t="shared" si="14"/>
        <v>0</v>
      </c>
    </row>
    <row r="339" outlineLevel="1" spans="1:12">
      <c r="A339" s="299"/>
      <c r="B339" s="150">
        <v>110601148</v>
      </c>
      <c r="C339" s="346"/>
      <c r="D339" s="346"/>
      <c r="E339" s="299" t="s">
        <v>260</v>
      </c>
      <c r="F339" s="343"/>
      <c r="G339" s="350"/>
      <c r="H339" s="394"/>
      <c r="I339" s="403"/>
      <c r="J339" s="394"/>
      <c r="K339" s="403"/>
      <c r="L339" s="350">
        <f t="shared" si="14"/>
        <v>0</v>
      </c>
    </row>
    <row r="340" outlineLevel="1" spans="1:12">
      <c r="A340" s="299"/>
      <c r="B340" s="150">
        <v>110601149</v>
      </c>
      <c r="C340" s="346"/>
      <c r="D340" s="346"/>
      <c r="E340" s="299" t="s">
        <v>261</v>
      </c>
      <c r="F340" s="343"/>
      <c r="G340" s="350"/>
      <c r="H340" s="394"/>
      <c r="I340" s="403"/>
      <c r="J340" s="394"/>
      <c r="K340" s="403"/>
      <c r="L340" s="350">
        <f t="shared" si="14"/>
        <v>0</v>
      </c>
    </row>
    <row r="341" outlineLevel="1" spans="1:12">
      <c r="A341" s="299"/>
      <c r="B341" s="150">
        <v>110601150</v>
      </c>
      <c r="C341" s="346"/>
      <c r="D341" s="346"/>
      <c r="E341" s="299" t="s">
        <v>262</v>
      </c>
      <c r="F341" s="343"/>
      <c r="G341" s="350"/>
      <c r="H341" s="394"/>
      <c r="I341" s="403"/>
      <c r="J341" s="394"/>
      <c r="K341" s="403"/>
      <c r="L341" s="350">
        <f t="shared" si="14"/>
        <v>0</v>
      </c>
    </row>
    <row r="342" outlineLevel="1" spans="1:12">
      <c r="A342" s="299"/>
      <c r="B342" s="150">
        <v>110601151</v>
      </c>
      <c r="C342" s="346"/>
      <c r="D342" s="346"/>
      <c r="E342" s="299" t="s">
        <v>263</v>
      </c>
      <c r="F342" s="343"/>
      <c r="G342" s="350"/>
      <c r="H342" s="394"/>
      <c r="I342" s="403"/>
      <c r="J342" s="394"/>
      <c r="K342" s="403"/>
      <c r="L342" s="350">
        <f t="shared" si="14"/>
        <v>0</v>
      </c>
    </row>
    <row r="343" outlineLevel="1" spans="1:12">
      <c r="A343" s="299"/>
      <c r="B343" s="150">
        <v>110601152</v>
      </c>
      <c r="C343" s="346"/>
      <c r="D343" s="346"/>
      <c r="E343" s="299" t="s">
        <v>264</v>
      </c>
      <c r="F343" s="343"/>
      <c r="G343" s="350"/>
      <c r="H343" s="394"/>
      <c r="I343" s="403"/>
      <c r="J343" s="394"/>
      <c r="K343" s="403"/>
      <c r="L343" s="350">
        <f t="shared" si="14"/>
        <v>0</v>
      </c>
    </row>
    <row r="344" outlineLevel="1" spans="1:12">
      <c r="A344" s="299"/>
      <c r="B344" s="150">
        <v>110601153</v>
      </c>
      <c r="C344" s="346"/>
      <c r="D344" s="346"/>
      <c r="E344" s="299" t="s">
        <v>265</v>
      </c>
      <c r="F344" s="343"/>
      <c r="G344" s="350"/>
      <c r="H344" s="394"/>
      <c r="I344" s="403"/>
      <c r="J344" s="394"/>
      <c r="K344" s="403"/>
      <c r="L344" s="350">
        <f t="shared" si="14"/>
        <v>0</v>
      </c>
    </row>
    <row r="345" outlineLevel="1" spans="1:12">
      <c r="A345" s="299"/>
      <c r="B345" s="150">
        <v>110601154</v>
      </c>
      <c r="C345" s="346"/>
      <c r="D345" s="346"/>
      <c r="E345" s="299" t="s">
        <v>266</v>
      </c>
      <c r="F345" s="343"/>
      <c r="G345" s="350"/>
      <c r="H345" s="394"/>
      <c r="I345" s="403"/>
      <c r="J345" s="394"/>
      <c r="K345" s="403"/>
      <c r="L345" s="350">
        <f t="shared" si="14"/>
        <v>0</v>
      </c>
    </row>
    <row r="346" outlineLevel="1" spans="1:12">
      <c r="A346" s="299"/>
      <c r="B346" s="150">
        <v>110601155</v>
      </c>
      <c r="C346" s="346"/>
      <c r="D346" s="346"/>
      <c r="E346" s="299" t="s">
        <v>267</v>
      </c>
      <c r="F346" s="343"/>
      <c r="G346" s="350"/>
      <c r="H346" s="394"/>
      <c r="I346" s="403"/>
      <c r="J346" s="394"/>
      <c r="K346" s="403"/>
      <c r="L346" s="350">
        <f t="shared" si="14"/>
        <v>0</v>
      </c>
    </row>
    <row r="347" outlineLevel="1" spans="1:12">
      <c r="A347" s="299"/>
      <c r="B347" s="150">
        <v>110601156</v>
      </c>
      <c r="C347" s="346"/>
      <c r="D347" s="346"/>
      <c r="E347" s="299" t="s">
        <v>268</v>
      </c>
      <c r="F347" s="343"/>
      <c r="G347" s="350"/>
      <c r="H347" s="394"/>
      <c r="I347" s="403"/>
      <c r="J347" s="394"/>
      <c r="K347" s="403"/>
      <c r="L347" s="350">
        <f t="shared" si="14"/>
        <v>0</v>
      </c>
    </row>
    <row r="348" outlineLevel="1" spans="1:12">
      <c r="A348" s="299"/>
      <c r="B348" s="150">
        <v>110601157</v>
      </c>
      <c r="C348" s="346"/>
      <c r="D348" s="346"/>
      <c r="E348" s="299" t="s">
        <v>269</v>
      </c>
      <c r="F348" s="343"/>
      <c r="G348" s="350"/>
      <c r="H348" s="394"/>
      <c r="I348" s="403"/>
      <c r="J348" s="394"/>
      <c r="K348" s="403"/>
      <c r="L348" s="350">
        <f t="shared" si="14"/>
        <v>0</v>
      </c>
    </row>
    <row r="349" outlineLevel="1" spans="1:12">
      <c r="A349" s="299"/>
      <c r="B349" s="150">
        <v>110601158</v>
      </c>
      <c r="C349" s="346"/>
      <c r="D349" s="346"/>
      <c r="E349" s="299" t="s">
        <v>270</v>
      </c>
      <c r="F349" s="343"/>
      <c r="G349" s="350"/>
      <c r="H349" s="394"/>
      <c r="I349" s="403"/>
      <c r="J349" s="394"/>
      <c r="K349" s="403"/>
      <c r="L349" s="350">
        <f t="shared" si="14"/>
        <v>0</v>
      </c>
    </row>
    <row r="350" outlineLevel="1" spans="1:12">
      <c r="A350" s="299"/>
      <c r="B350" s="150">
        <v>110601159</v>
      </c>
      <c r="C350" s="346"/>
      <c r="D350" s="346"/>
      <c r="E350" s="299" t="s">
        <v>271</v>
      </c>
      <c r="F350" s="343"/>
      <c r="G350" s="350"/>
      <c r="H350" s="394"/>
      <c r="I350" s="403"/>
      <c r="J350" s="394"/>
      <c r="K350" s="403"/>
      <c r="L350" s="350">
        <f t="shared" si="14"/>
        <v>0</v>
      </c>
    </row>
    <row r="351" outlineLevel="1" spans="1:12">
      <c r="A351" s="299"/>
      <c r="B351" s="150">
        <v>110601160</v>
      </c>
      <c r="C351" s="346"/>
      <c r="D351" s="346"/>
      <c r="E351" s="299" t="s">
        <v>272</v>
      </c>
      <c r="F351" s="343"/>
      <c r="G351" s="350"/>
      <c r="H351" s="394"/>
      <c r="I351" s="403"/>
      <c r="J351" s="394"/>
      <c r="K351" s="403"/>
      <c r="L351" s="350">
        <f t="shared" si="14"/>
        <v>0</v>
      </c>
    </row>
    <row r="352" outlineLevel="1" spans="1:12">
      <c r="A352" s="299"/>
      <c r="B352" s="150">
        <v>110601161</v>
      </c>
      <c r="C352" s="346"/>
      <c r="D352" s="346"/>
      <c r="E352" s="299" t="s">
        <v>273</v>
      </c>
      <c r="F352" s="343"/>
      <c r="G352" s="350"/>
      <c r="H352" s="394"/>
      <c r="I352" s="403"/>
      <c r="J352" s="394"/>
      <c r="K352" s="403"/>
      <c r="L352" s="350">
        <f t="shared" si="14"/>
        <v>0</v>
      </c>
    </row>
    <row r="353" outlineLevel="1" spans="1:12">
      <c r="A353" s="299"/>
      <c r="B353" s="150">
        <v>110601162</v>
      </c>
      <c r="C353" s="346"/>
      <c r="D353" s="346"/>
      <c r="E353" s="299" t="s">
        <v>274</v>
      </c>
      <c r="F353" s="343"/>
      <c r="G353" s="350"/>
      <c r="H353" s="394"/>
      <c r="I353" s="403"/>
      <c r="J353" s="394"/>
      <c r="K353" s="403"/>
      <c r="L353" s="350">
        <f t="shared" si="14"/>
        <v>0</v>
      </c>
    </row>
    <row r="354" outlineLevel="1" spans="1:12">
      <c r="A354" s="299"/>
      <c r="B354" s="150">
        <v>110601163</v>
      </c>
      <c r="C354" s="346"/>
      <c r="D354" s="346"/>
      <c r="E354" s="299" t="s">
        <v>275</v>
      </c>
      <c r="F354" s="343"/>
      <c r="G354" s="350"/>
      <c r="H354" s="394"/>
      <c r="I354" s="403"/>
      <c r="J354" s="394"/>
      <c r="K354" s="403"/>
      <c r="L354" s="350">
        <f t="shared" si="14"/>
        <v>0</v>
      </c>
    </row>
    <row r="355" outlineLevel="1" spans="1:12">
      <c r="A355" s="299"/>
      <c r="B355" s="150">
        <v>110601164</v>
      </c>
      <c r="C355" s="346"/>
      <c r="D355" s="346"/>
      <c r="E355" s="299" t="s">
        <v>276</v>
      </c>
      <c r="F355" s="343"/>
      <c r="G355" s="350"/>
      <c r="H355" s="394"/>
      <c r="I355" s="403"/>
      <c r="J355" s="394"/>
      <c r="K355" s="403"/>
      <c r="L355" s="350">
        <f t="shared" si="14"/>
        <v>0</v>
      </c>
    </row>
    <row r="356" outlineLevel="1" spans="1:12">
      <c r="A356" s="299"/>
      <c r="B356" s="150">
        <v>110601165</v>
      </c>
      <c r="C356" s="346"/>
      <c r="D356" s="346"/>
      <c r="E356" s="299" t="s">
        <v>277</v>
      </c>
      <c r="F356" s="343"/>
      <c r="G356" s="350"/>
      <c r="H356" s="394"/>
      <c r="I356" s="403"/>
      <c r="J356" s="394"/>
      <c r="K356" s="403"/>
      <c r="L356" s="350">
        <f t="shared" si="14"/>
        <v>0</v>
      </c>
    </row>
    <row r="357" outlineLevel="1" spans="1:12">
      <c r="A357" s="299"/>
      <c r="B357" s="150">
        <v>110601166</v>
      </c>
      <c r="C357" s="346"/>
      <c r="D357" s="346"/>
      <c r="E357" s="299" t="s">
        <v>278</v>
      </c>
      <c r="F357" s="343"/>
      <c r="G357" s="350"/>
      <c r="H357" s="394"/>
      <c r="I357" s="403"/>
      <c r="J357" s="394"/>
      <c r="K357" s="403"/>
      <c r="L357" s="350">
        <f t="shared" si="14"/>
        <v>0</v>
      </c>
    </row>
    <row r="358" outlineLevel="1" spans="1:12">
      <c r="A358" s="299"/>
      <c r="B358" s="150">
        <v>110601167</v>
      </c>
      <c r="C358" s="346"/>
      <c r="D358" s="346"/>
      <c r="E358" s="299" t="s">
        <v>279</v>
      </c>
      <c r="F358" s="343"/>
      <c r="G358" s="350"/>
      <c r="H358" s="394"/>
      <c r="I358" s="403"/>
      <c r="J358" s="394"/>
      <c r="K358" s="403"/>
      <c r="L358" s="350">
        <f t="shared" si="14"/>
        <v>0</v>
      </c>
    </row>
    <row r="359" outlineLevel="1" spans="1:12">
      <c r="A359" s="299"/>
      <c r="B359" s="150">
        <v>110601168</v>
      </c>
      <c r="C359" s="346"/>
      <c r="D359" s="346"/>
      <c r="E359" s="299" t="s">
        <v>280</v>
      </c>
      <c r="F359" s="343"/>
      <c r="G359" s="350"/>
      <c r="H359" s="394"/>
      <c r="I359" s="403"/>
      <c r="J359" s="394"/>
      <c r="K359" s="403"/>
      <c r="L359" s="350">
        <f t="shared" si="14"/>
        <v>0</v>
      </c>
    </row>
    <row r="360" outlineLevel="1" spans="1:12">
      <c r="A360" s="299"/>
      <c r="B360" s="150">
        <v>110601169</v>
      </c>
      <c r="C360" s="346"/>
      <c r="D360" s="346"/>
      <c r="E360" s="299" t="s">
        <v>281</v>
      </c>
      <c r="F360" s="343"/>
      <c r="G360" s="350"/>
      <c r="H360" s="394"/>
      <c r="I360" s="403"/>
      <c r="J360" s="394"/>
      <c r="K360" s="403"/>
      <c r="L360" s="350">
        <f t="shared" si="14"/>
        <v>0</v>
      </c>
    </row>
    <row r="361" outlineLevel="1" spans="1:12">
      <c r="A361" s="299"/>
      <c r="B361" s="150">
        <v>110601170</v>
      </c>
      <c r="C361" s="346"/>
      <c r="D361" s="346"/>
      <c r="E361" s="299" t="s">
        <v>282</v>
      </c>
      <c r="F361" s="343"/>
      <c r="G361" s="350"/>
      <c r="H361" s="394"/>
      <c r="I361" s="403"/>
      <c r="J361" s="394"/>
      <c r="K361" s="403"/>
      <c r="L361" s="350">
        <f t="shared" si="14"/>
        <v>0</v>
      </c>
    </row>
    <row r="362" outlineLevel="1" spans="1:12">
      <c r="A362" s="299"/>
      <c r="B362" s="150">
        <v>110601171</v>
      </c>
      <c r="C362" s="346"/>
      <c r="D362" s="346"/>
      <c r="E362" s="299" t="s">
        <v>283</v>
      </c>
      <c r="F362" s="343"/>
      <c r="G362" s="350"/>
      <c r="H362" s="394"/>
      <c r="I362" s="403"/>
      <c r="J362" s="394"/>
      <c r="K362" s="403"/>
      <c r="L362" s="350">
        <f t="shared" si="14"/>
        <v>0</v>
      </c>
    </row>
    <row r="363" outlineLevel="1" spans="1:12">
      <c r="A363" s="299"/>
      <c r="B363" s="150">
        <v>110601172</v>
      </c>
      <c r="C363" s="346"/>
      <c r="D363" s="346"/>
      <c r="E363" s="299" t="s">
        <v>284</v>
      </c>
      <c r="F363" s="343"/>
      <c r="G363" s="350"/>
      <c r="H363" s="394"/>
      <c r="I363" s="403"/>
      <c r="J363" s="394"/>
      <c r="K363" s="403"/>
      <c r="L363" s="350">
        <f t="shared" si="14"/>
        <v>0</v>
      </c>
    </row>
    <row r="364" outlineLevel="1" spans="1:12">
      <c r="A364" s="299"/>
      <c r="B364" s="150">
        <v>110601173</v>
      </c>
      <c r="C364" s="346"/>
      <c r="D364" s="346"/>
      <c r="E364" s="299" t="s">
        <v>285</v>
      </c>
      <c r="F364" s="343"/>
      <c r="G364" s="350"/>
      <c r="H364" s="394"/>
      <c r="I364" s="403"/>
      <c r="J364" s="394"/>
      <c r="K364" s="403"/>
      <c r="L364" s="350">
        <f t="shared" si="14"/>
        <v>0</v>
      </c>
    </row>
    <row r="365" outlineLevel="1" spans="1:12">
      <c r="A365" s="299"/>
      <c r="B365" s="150">
        <v>110601174</v>
      </c>
      <c r="C365" s="346"/>
      <c r="D365" s="346"/>
      <c r="E365" s="299" t="s">
        <v>286</v>
      </c>
      <c r="F365" s="343"/>
      <c r="G365" s="350"/>
      <c r="H365" s="394"/>
      <c r="I365" s="403"/>
      <c r="J365" s="394"/>
      <c r="K365" s="403"/>
      <c r="L365" s="350">
        <f t="shared" si="14"/>
        <v>0</v>
      </c>
    </row>
    <row r="366" outlineLevel="1" spans="1:12">
      <c r="A366" s="299"/>
      <c r="B366" s="150">
        <v>110601175</v>
      </c>
      <c r="C366" s="346"/>
      <c r="D366" s="346"/>
      <c r="E366" s="299" t="s">
        <v>287</v>
      </c>
      <c r="F366" s="343"/>
      <c r="G366" s="350"/>
      <c r="H366" s="394"/>
      <c r="I366" s="403"/>
      <c r="J366" s="394"/>
      <c r="K366" s="403"/>
      <c r="L366" s="350">
        <f t="shared" si="14"/>
        <v>0</v>
      </c>
    </row>
    <row r="367" outlineLevel="1" spans="1:12">
      <c r="A367" s="299"/>
      <c r="B367" s="150">
        <v>110601176</v>
      </c>
      <c r="C367" s="346"/>
      <c r="D367" s="346"/>
      <c r="E367" s="299" t="s">
        <v>288</v>
      </c>
      <c r="F367" s="343"/>
      <c r="G367" s="350"/>
      <c r="H367" s="394"/>
      <c r="I367" s="403"/>
      <c r="J367" s="394"/>
      <c r="K367" s="403"/>
      <c r="L367" s="350">
        <f t="shared" si="14"/>
        <v>0</v>
      </c>
    </row>
    <row r="368" outlineLevel="1" spans="1:12">
      <c r="A368" s="299"/>
      <c r="B368" s="150">
        <v>110601177</v>
      </c>
      <c r="C368" s="346"/>
      <c r="D368" s="346"/>
      <c r="E368" s="299" t="s">
        <v>289</v>
      </c>
      <c r="F368" s="343"/>
      <c r="G368" s="350"/>
      <c r="H368" s="394"/>
      <c r="I368" s="403"/>
      <c r="J368" s="394"/>
      <c r="K368" s="403"/>
      <c r="L368" s="350">
        <f t="shared" si="14"/>
        <v>0</v>
      </c>
    </row>
    <row r="369" outlineLevel="1" spans="1:12">
      <c r="A369" s="299"/>
      <c r="B369" s="150">
        <v>110601178</v>
      </c>
      <c r="C369" s="346"/>
      <c r="D369" s="346"/>
      <c r="E369" s="299" t="s">
        <v>290</v>
      </c>
      <c r="F369" s="343"/>
      <c r="G369" s="350"/>
      <c r="H369" s="394"/>
      <c r="I369" s="403"/>
      <c r="J369" s="394"/>
      <c r="K369" s="403"/>
      <c r="L369" s="350">
        <f t="shared" si="14"/>
        <v>0</v>
      </c>
    </row>
    <row r="370" outlineLevel="1" spans="1:12">
      <c r="A370" s="299"/>
      <c r="B370" s="150">
        <v>110601179</v>
      </c>
      <c r="C370" s="346"/>
      <c r="D370" s="346"/>
      <c r="E370" s="299" t="s">
        <v>291</v>
      </c>
      <c r="F370" s="343"/>
      <c r="G370" s="350"/>
      <c r="H370" s="394"/>
      <c r="I370" s="403"/>
      <c r="J370" s="394"/>
      <c r="K370" s="403"/>
      <c r="L370" s="350">
        <f t="shared" si="14"/>
        <v>0</v>
      </c>
    </row>
    <row r="371" outlineLevel="1" spans="1:12">
      <c r="A371" s="299"/>
      <c r="B371" s="150">
        <v>110601180</v>
      </c>
      <c r="C371" s="346"/>
      <c r="D371" s="346"/>
      <c r="E371" s="299" t="s">
        <v>292</v>
      </c>
      <c r="F371" s="343"/>
      <c r="G371" s="350"/>
      <c r="H371" s="394"/>
      <c r="I371" s="403"/>
      <c r="J371" s="394"/>
      <c r="K371" s="403"/>
      <c r="L371" s="350">
        <f t="shared" si="14"/>
        <v>0</v>
      </c>
    </row>
    <row r="372" outlineLevel="1" spans="1:12">
      <c r="A372" s="299"/>
      <c r="B372" s="150">
        <v>110601181</v>
      </c>
      <c r="C372" s="346"/>
      <c r="D372" s="346"/>
      <c r="E372" s="299" t="s">
        <v>293</v>
      </c>
      <c r="F372" s="343"/>
      <c r="G372" s="350"/>
      <c r="H372" s="394"/>
      <c r="I372" s="403"/>
      <c r="J372" s="394"/>
      <c r="K372" s="403"/>
      <c r="L372" s="350">
        <f t="shared" si="14"/>
        <v>0</v>
      </c>
    </row>
    <row r="373" outlineLevel="1" spans="1:12">
      <c r="A373" s="299"/>
      <c r="B373" s="150">
        <v>110601182</v>
      </c>
      <c r="C373" s="346"/>
      <c r="D373" s="346"/>
      <c r="E373" s="299" t="s">
        <v>294</v>
      </c>
      <c r="F373" s="343"/>
      <c r="G373" s="350"/>
      <c r="H373" s="394"/>
      <c r="I373" s="403"/>
      <c r="J373" s="394"/>
      <c r="K373" s="403"/>
      <c r="L373" s="350">
        <f t="shared" si="14"/>
        <v>0</v>
      </c>
    </row>
    <row r="374" outlineLevel="1" spans="1:12">
      <c r="A374" s="299"/>
      <c r="B374" s="150">
        <v>110601183</v>
      </c>
      <c r="C374" s="346"/>
      <c r="D374" s="346"/>
      <c r="E374" s="299" t="s">
        <v>295</v>
      </c>
      <c r="F374" s="343"/>
      <c r="G374" s="350"/>
      <c r="H374" s="394"/>
      <c r="I374" s="403"/>
      <c r="J374" s="394"/>
      <c r="K374" s="403"/>
      <c r="L374" s="350">
        <f t="shared" si="14"/>
        <v>0</v>
      </c>
    </row>
    <row r="375" outlineLevel="1" spans="1:12">
      <c r="A375" s="299"/>
      <c r="B375" s="150">
        <v>110601184</v>
      </c>
      <c r="C375" s="346"/>
      <c r="D375" s="346"/>
      <c r="E375" s="299" t="s">
        <v>296</v>
      </c>
      <c r="F375" s="343"/>
      <c r="G375" s="350"/>
      <c r="H375" s="394"/>
      <c r="I375" s="403"/>
      <c r="J375" s="394"/>
      <c r="K375" s="403"/>
      <c r="L375" s="350">
        <f t="shared" si="14"/>
        <v>0</v>
      </c>
    </row>
    <row r="376" outlineLevel="1" spans="1:12">
      <c r="A376" s="299"/>
      <c r="B376" s="150">
        <v>110601185</v>
      </c>
      <c r="C376" s="346"/>
      <c r="D376" s="346"/>
      <c r="E376" s="299" t="s">
        <v>297</v>
      </c>
      <c r="F376" s="343"/>
      <c r="G376" s="350"/>
      <c r="H376" s="394"/>
      <c r="I376" s="403"/>
      <c r="J376" s="394"/>
      <c r="K376" s="403"/>
      <c r="L376" s="350">
        <f t="shared" si="14"/>
        <v>0</v>
      </c>
    </row>
    <row r="377" outlineLevel="1" spans="1:12">
      <c r="A377" s="299"/>
      <c r="B377" s="150">
        <v>110601186</v>
      </c>
      <c r="C377" s="346"/>
      <c r="D377" s="346"/>
      <c r="E377" s="299" t="s">
        <v>298</v>
      </c>
      <c r="F377" s="343"/>
      <c r="G377" s="350"/>
      <c r="H377" s="394"/>
      <c r="I377" s="403"/>
      <c r="J377" s="394"/>
      <c r="K377" s="403"/>
      <c r="L377" s="350">
        <f t="shared" si="14"/>
        <v>0</v>
      </c>
    </row>
    <row r="378" outlineLevel="1" spans="1:12">
      <c r="A378" s="299"/>
      <c r="B378" s="150">
        <v>110601187</v>
      </c>
      <c r="C378" s="346"/>
      <c r="D378" s="346"/>
      <c r="E378" s="299" t="s">
        <v>299</v>
      </c>
      <c r="F378" s="343"/>
      <c r="G378" s="350"/>
      <c r="H378" s="394"/>
      <c r="I378" s="403"/>
      <c r="J378" s="394"/>
      <c r="K378" s="403"/>
      <c r="L378" s="350">
        <f t="shared" si="14"/>
        <v>0</v>
      </c>
    </row>
    <row r="379" outlineLevel="1" spans="1:12">
      <c r="A379" s="299"/>
      <c r="B379" s="150">
        <v>110601188</v>
      </c>
      <c r="C379" s="346"/>
      <c r="D379" s="346"/>
      <c r="E379" s="299" t="s">
        <v>300</v>
      </c>
      <c r="F379" s="343"/>
      <c r="G379" s="350"/>
      <c r="H379" s="394"/>
      <c r="I379" s="403"/>
      <c r="J379" s="394"/>
      <c r="K379" s="403"/>
      <c r="L379" s="350">
        <f t="shared" si="14"/>
        <v>0</v>
      </c>
    </row>
    <row r="380" outlineLevel="1" spans="1:12">
      <c r="A380" s="299"/>
      <c r="B380" s="150">
        <v>110601189</v>
      </c>
      <c r="C380" s="346"/>
      <c r="D380" s="346"/>
      <c r="E380" s="299" t="s">
        <v>301</v>
      </c>
      <c r="F380" s="343"/>
      <c r="G380" s="350"/>
      <c r="H380" s="394"/>
      <c r="I380" s="403"/>
      <c r="J380" s="394"/>
      <c r="K380" s="403"/>
      <c r="L380" s="350">
        <f t="shared" si="14"/>
        <v>0</v>
      </c>
    </row>
    <row r="381" outlineLevel="1" spans="1:12">
      <c r="A381" s="299"/>
      <c r="B381" s="150">
        <v>110601190</v>
      </c>
      <c r="C381" s="346"/>
      <c r="D381" s="346"/>
      <c r="E381" s="299" t="s">
        <v>302</v>
      </c>
      <c r="F381" s="343"/>
      <c r="G381" s="350"/>
      <c r="H381" s="394"/>
      <c r="I381" s="403"/>
      <c r="J381" s="394"/>
      <c r="K381" s="403"/>
      <c r="L381" s="350">
        <f t="shared" si="14"/>
        <v>0</v>
      </c>
    </row>
    <row r="382" outlineLevel="1" spans="1:12">
      <c r="A382" s="299"/>
      <c r="B382" s="150">
        <v>110601191</v>
      </c>
      <c r="C382" s="346"/>
      <c r="D382" s="346"/>
      <c r="E382" s="299" t="s">
        <v>303</v>
      </c>
      <c r="F382" s="343"/>
      <c r="G382" s="350"/>
      <c r="H382" s="394"/>
      <c r="I382" s="403"/>
      <c r="J382" s="394"/>
      <c r="K382" s="403"/>
      <c r="L382" s="350">
        <f t="shared" si="14"/>
        <v>0</v>
      </c>
    </row>
    <row r="383" outlineLevel="1" spans="1:12">
      <c r="A383" s="299"/>
      <c r="B383" s="150">
        <v>110601192</v>
      </c>
      <c r="C383" s="346"/>
      <c r="D383" s="346"/>
      <c r="E383" s="299" t="s">
        <v>304</v>
      </c>
      <c r="F383" s="343"/>
      <c r="G383" s="350"/>
      <c r="H383" s="394"/>
      <c r="I383" s="403"/>
      <c r="J383" s="394"/>
      <c r="K383" s="403"/>
      <c r="L383" s="350">
        <f t="shared" ref="L383:L398" si="15">G383+I383-K383</f>
        <v>0</v>
      </c>
    </row>
    <row r="384" outlineLevel="1" spans="1:12">
      <c r="A384" s="299"/>
      <c r="B384" s="150">
        <v>110601193</v>
      </c>
      <c r="C384" s="346"/>
      <c r="D384" s="346"/>
      <c r="E384" s="299" t="s">
        <v>305</v>
      </c>
      <c r="F384" s="343"/>
      <c r="G384" s="350"/>
      <c r="H384" s="394"/>
      <c r="I384" s="403"/>
      <c r="J384" s="394"/>
      <c r="K384" s="403"/>
      <c r="L384" s="350">
        <f t="shared" si="15"/>
        <v>0</v>
      </c>
    </row>
    <row r="385" outlineLevel="1" spans="1:12">
      <c r="A385" s="299"/>
      <c r="B385" s="150">
        <v>110601194</v>
      </c>
      <c r="C385" s="346"/>
      <c r="D385" s="346"/>
      <c r="E385" s="299" t="s">
        <v>306</v>
      </c>
      <c r="F385" s="343"/>
      <c r="G385" s="350"/>
      <c r="H385" s="394"/>
      <c r="I385" s="403"/>
      <c r="J385" s="394"/>
      <c r="K385" s="403"/>
      <c r="L385" s="350">
        <f t="shared" si="15"/>
        <v>0</v>
      </c>
    </row>
    <row r="386" outlineLevel="1" spans="1:12">
      <c r="A386" s="299"/>
      <c r="B386" s="150">
        <v>110601195</v>
      </c>
      <c r="C386" s="346"/>
      <c r="D386" s="346"/>
      <c r="E386" s="299" t="s">
        <v>307</v>
      </c>
      <c r="F386" s="343"/>
      <c r="G386" s="350"/>
      <c r="H386" s="394"/>
      <c r="I386" s="403"/>
      <c r="J386" s="394"/>
      <c r="K386" s="403"/>
      <c r="L386" s="350">
        <f t="shared" si="15"/>
        <v>0</v>
      </c>
    </row>
    <row r="387" outlineLevel="1" spans="1:12">
      <c r="A387" s="299"/>
      <c r="B387" s="150">
        <v>110601196</v>
      </c>
      <c r="C387" s="346"/>
      <c r="D387" s="346"/>
      <c r="E387" s="299" t="s">
        <v>308</v>
      </c>
      <c r="F387" s="343"/>
      <c r="G387" s="350"/>
      <c r="H387" s="394"/>
      <c r="I387" s="403"/>
      <c r="J387" s="394"/>
      <c r="K387" s="403"/>
      <c r="L387" s="350">
        <f t="shared" si="15"/>
        <v>0</v>
      </c>
    </row>
    <row r="388" outlineLevel="1" spans="1:12">
      <c r="A388" s="299"/>
      <c r="B388" s="150">
        <v>110601197</v>
      </c>
      <c r="C388" s="346"/>
      <c r="D388" s="346"/>
      <c r="E388" s="299" t="s">
        <v>309</v>
      </c>
      <c r="F388" s="343"/>
      <c r="G388" s="350"/>
      <c r="H388" s="394"/>
      <c r="I388" s="403"/>
      <c r="J388" s="394"/>
      <c r="K388" s="403"/>
      <c r="L388" s="350">
        <f t="shared" si="15"/>
        <v>0</v>
      </c>
    </row>
    <row r="389" outlineLevel="1" spans="1:12">
      <c r="A389" s="299"/>
      <c r="B389" s="150">
        <v>110601198</v>
      </c>
      <c r="C389" s="346"/>
      <c r="D389" s="346"/>
      <c r="E389" s="299" t="s">
        <v>310</v>
      </c>
      <c r="F389" s="343"/>
      <c r="G389" s="350"/>
      <c r="H389" s="394"/>
      <c r="I389" s="403"/>
      <c r="J389" s="394"/>
      <c r="K389" s="403"/>
      <c r="L389" s="350">
        <f t="shared" si="15"/>
        <v>0</v>
      </c>
    </row>
    <row r="390" outlineLevel="1" spans="1:12">
      <c r="A390" s="299"/>
      <c r="B390" s="150">
        <v>110601199</v>
      </c>
      <c r="C390" s="346"/>
      <c r="D390" s="346"/>
      <c r="E390" s="299" t="s">
        <v>311</v>
      </c>
      <c r="F390" s="343"/>
      <c r="G390" s="348"/>
      <c r="H390" s="394"/>
      <c r="I390" s="403"/>
      <c r="J390" s="394"/>
      <c r="K390" s="403"/>
      <c r="L390" s="350">
        <f t="shared" si="15"/>
        <v>0</v>
      </c>
    </row>
    <row r="391" outlineLevel="1" spans="1:12">
      <c r="A391" s="299"/>
      <c r="B391" s="150">
        <v>110601200</v>
      </c>
      <c r="C391" s="346"/>
      <c r="D391" s="346"/>
      <c r="E391" s="299" t="s">
        <v>312</v>
      </c>
      <c r="F391" s="343"/>
      <c r="G391" s="348"/>
      <c r="H391" s="394"/>
      <c r="I391" s="403"/>
      <c r="J391" s="394"/>
      <c r="K391" s="403"/>
      <c r="L391" s="350">
        <f t="shared" ref="L391:L397" si="16">G391+I391-K391</f>
        <v>0</v>
      </c>
    </row>
    <row r="392" outlineLevel="1" spans="1:12">
      <c r="A392" s="299"/>
      <c r="B392" s="150">
        <v>110601201</v>
      </c>
      <c r="C392" s="346"/>
      <c r="D392" s="346"/>
      <c r="E392" s="299" t="s">
        <v>313</v>
      </c>
      <c r="F392" s="343"/>
      <c r="G392" s="348"/>
      <c r="H392" s="394"/>
      <c r="I392" s="403"/>
      <c r="J392" s="394"/>
      <c r="K392" s="403"/>
      <c r="L392" s="350">
        <f t="shared" si="16"/>
        <v>0</v>
      </c>
    </row>
    <row r="393" outlineLevel="1" spans="1:12">
      <c r="A393" s="299"/>
      <c r="B393" s="150">
        <v>110601202</v>
      </c>
      <c r="C393" s="346"/>
      <c r="D393" s="346"/>
      <c r="E393" s="299" t="s">
        <v>314</v>
      </c>
      <c r="F393" s="343"/>
      <c r="G393" s="348"/>
      <c r="H393" s="394"/>
      <c r="I393" s="403"/>
      <c r="J393" s="394"/>
      <c r="K393" s="403"/>
      <c r="L393" s="350">
        <f t="shared" si="16"/>
        <v>0</v>
      </c>
    </row>
    <row r="394" outlineLevel="1" spans="1:12">
      <c r="A394" s="299"/>
      <c r="B394" s="150">
        <v>110601203</v>
      </c>
      <c r="C394" s="346"/>
      <c r="D394" s="346"/>
      <c r="E394" s="299" t="s">
        <v>315</v>
      </c>
      <c r="F394" s="343"/>
      <c r="G394" s="348"/>
      <c r="H394" s="394"/>
      <c r="I394" s="403"/>
      <c r="J394" s="394"/>
      <c r="K394" s="403"/>
      <c r="L394" s="350">
        <f t="shared" si="16"/>
        <v>0</v>
      </c>
    </row>
    <row r="395" outlineLevel="1" spans="1:12">
      <c r="A395" s="299"/>
      <c r="B395" s="150">
        <v>110601204</v>
      </c>
      <c r="C395" s="346"/>
      <c r="D395" s="346"/>
      <c r="E395" s="299" t="s">
        <v>316</v>
      </c>
      <c r="F395" s="343"/>
      <c r="G395" s="348"/>
      <c r="H395" s="394"/>
      <c r="I395" s="403"/>
      <c r="J395" s="394"/>
      <c r="K395" s="403"/>
      <c r="L395" s="350">
        <f t="shared" si="16"/>
        <v>0</v>
      </c>
    </row>
    <row r="396" outlineLevel="1" spans="1:12">
      <c r="A396" s="299"/>
      <c r="B396" s="150">
        <v>110601205</v>
      </c>
      <c r="C396" s="346"/>
      <c r="D396" s="346"/>
      <c r="E396" s="299" t="s">
        <v>317</v>
      </c>
      <c r="F396" s="343"/>
      <c r="G396" s="348"/>
      <c r="H396" s="394"/>
      <c r="I396" s="403"/>
      <c r="J396" s="394"/>
      <c r="K396" s="403"/>
      <c r="L396" s="350">
        <f t="shared" si="16"/>
        <v>0</v>
      </c>
    </row>
    <row r="397" outlineLevel="1" spans="1:12">
      <c r="A397" s="299"/>
      <c r="B397" s="150"/>
      <c r="C397" s="346"/>
      <c r="D397" s="346"/>
      <c r="E397" s="299"/>
      <c r="F397" s="343"/>
      <c r="G397" s="348"/>
      <c r="H397" s="394"/>
      <c r="I397" s="403"/>
      <c r="J397" s="394"/>
      <c r="K397" s="403"/>
      <c r="L397" s="350">
        <f t="shared" si="16"/>
        <v>0</v>
      </c>
    </row>
    <row r="398" outlineLevel="1" spans="1:12">
      <c r="A398" s="299"/>
      <c r="B398" s="150"/>
      <c r="C398" s="346"/>
      <c r="D398" s="346"/>
      <c r="E398" s="375"/>
      <c r="F398" s="343"/>
      <c r="G398" s="348"/>
      <c r="H398" s="394"/>
      <c r="I398" s="403"/>
      <c r="J398" s="394"/>
      <c r="K398" s="403"/>
      <c r="L398" s="350">
        <f t="shared" si="15"/>
        <v>0</v>
      </c>
    </row>
    <row r="399" spans="1:12">
      <c r="A399" s="299"/>
      <c r="B399" s="150"/>
      <c r="C399" s="346"/>
      <c r="D399" s="299"/>
      <c r="E399" s="342"/>
      <c r="F399" s="343"/>
      <c r="G399" s="348"/>
      <c r="H399" s="394"/>
      <c r="I399" s="403"/>
      <c r="J399" s="394"/>
      <c r="K399" s="403"/>
      <c r="L399" s="350"/>
    </row>
    <row r="400" spans="1:12">
      <c r="A400" s="346"/>
      <c r="B400" s="358"/>
      <c r="C400" s="396" t="s">
        <v>896</v>
      </c>
      <c r="D400" s="396"/>
      <c r="E400" s="360"/>
      <c r="F400" s="361"/>
      <c r="G400" s="397">
        <f>SUM(G190:G399)</f>
        <v>0</v>
      </c>
      <c r="H400" s="398"/>
      <c r="I400" s="404">
        <f>SUM(I190:I399)</f>
        <v>0</v>
      </c>
      <c r="J400" s="398"/>
      <c r="K400" s="404">
        <f>SUM(K190:K399)</f>
        <v>0</v>
      </c>
      <c r="L400" s="397">
        <f>SUM(L190:L399)</f>
        <v>0</v>
      </c>
    </row>
    <row r="401" spans="1:12">
      <c r="A401" s="299"/>
      <c r="B401" s="340"/>
      <c r="C401" s="299"/>
      <c r="D401" s="299"/>
      <c r="E401" s="342"/>
      <c r="F401" s="356"/>
      <c r="G401" s="350"/>
      <c r="H401" s="394"/>
      <c r="I401" s="350"/>
      <c r="J401" s="394"/>
      <c r="K401" s="350"/>
      <c r="L401" s="350"/>
    </row>
    <row r="402" spans="1:13">
      <c r="A402" s="346"/>
      <c r="B402" s="380"/>
      <c r="C402" s="390" t="s">
        <v>897</v>
      </c>
      <c r="D402" s="390"/>
      <c r="E402" s="391"/>
      <c r="F402" s="383"/>
      <c r="G402" s="406">
        <f>G400+G188</f>
        <v>0</v>
      </c>
      <c r="H402" s="393"/>
      <c r="I402" s="407">
        <f>I400+I188</f>
        <v>0</v>
      </c>
      <c r="J402" s="393"/>
      <c r="K402" s="407">
        <f>K400+K188</f>
        <v>0</v>
      </c>
      <c r="L402" s="406">
        <f>L400+L188</f>
        <v>0</v>
      </c>
      <c r="M402" s="300" t="s">
        <v>893</v>
      </c>
    </row>
    <row r="403" spans="1:12">
      <c r="A403" s="299"/>
      <c r="B403" s="340"/>
      <c r="C403" s="299"/>
      <c r="D403" s="299"/>
      <c r="E403" s="342"/>
      <c r="F403" s="356"/>
      <c r="G403" s="374"/>
      <c r="H403" s="394"/>
      <c r="I403" s="403"/>
      <c r="J403" s="394"/>
      <c r="K403" s="403"/>
      <c r="L403" s="350"/>
    </row>
    <row r="404" spans="1:12">
      <c r="A404" s="299"/>
      <c r="B404" s="150"/>
      <c r="C404" s="345" t="s">
        <v>898</v>
      </c>
      <c r="D404" s="299"/>
      <c r="E404" s="342"/>
      <c r="F404" s="343"/>
      <c r="G404" s="348"/>
      <c r="H404" s="394"/>
      <c r="I404" s="403"/>
      <c r="J404" s="394"/>
      <c r="K404" s="403"/>
      <c r="L404" s="350"/>
    </row>
    <row r="405" spans="1:12">
      <c r="A405" s="346"/>
      <c r="B405" s="150"/>
      <c r="D405" s="389" t="s">
        <v>890</v>
      </c>
      <c r="E405" s="346"/>
      <c r="F405" s="343"/>
      <c r="G405" s="348"/>
      <c r="H405" s="349"/>
      <c r="I405" s="350"/>
      <c r="J405" s="349"/>
      <c r="K405" s="350"/>
      <c r="L405" s="337"/>
    </row>
    <row r="406" outlineLevel="1" spans="1:12">
      <c r="A406" s="346"/>
      <c r="B406" s="150"/>
      <c r="D406" s="347" t="s">
        <v>63</v>
      </c>
      <c r="E406" s="299"/>
      <c r="F406" s="343"/>
      <c r="G406" s="350"/>
      <c r="H406" s="349"/>
      <c r="I406" s="350"/>
      <c r="J406" s="349"/>
      <c r="K406" s="350"/>
      <c r="L406" s="337">
        <f t="shared" ref="L406:L408" si="17">G406+I406-K406</f>
        <v>0</v>
      </c>
    </row>
    <row r="407" outlineLevel="1" spans="1:12">
      <c r="A407" s="346"/>
      <c r="B407" s="150">
        <v>110701001</v>
      </c>
      <c r="D407" s="346"/>
      <c r="E407" s="299" t="s">
        <v>319</v>
      </c>
      <c r="F407" s="343"/>
      <c r="G407" s="350"/>
      <c r="H407" s="349"/>
      <c r="I407" s="350"/>
      <c r="J407" s="349"/>
      <c r="K407" s="350"/>
      <c r="L407" s="337">
        <f t="shared" si="17"/>
        <v>0</v>
      </c>
    </row>
    <row r="408" outlineLevel="1" spans="1:12">
      <c r="A408" s="346"/>
      <c r="B408" s="150">
        <v>110701002</v>
      </c>
      <c r="D408" s="346"/>
      <c r="E408" s="299" t="s">
        <v>899</v>
      </c>
      <c r="F408" s="343"/>
      <c r="G408" s="350"/>
      <c r="H408" s="349"/>
      <c r="I408" s="350"/>
      <c r="J408" s="349"/>
      <c r="K408" s="350"/>
      <c r="L408" s="337">
        <f t="shared" si="17"/>
        <v>0</v>
      </c>
    </row>
    <row r="409" outlineLevel="1" spans="1:12">
      <c r="A409" s="346"/>
      <c r="B409" s="150"/>
      <c r="D409" s="346"/>
      <c r="E409" s="299"/>
      <c r="F409" s="343"/>
      <c r="G409" s="350"/>
      <c r="H409" s="349"/>
      <c r="I409" s="350"/>
      <c r="J409" s="349"/>
      <c r="K409" s="350"/>
      <c r="L409" s="337"/>
    </row>
    <row r="410" spans="1:12">
      <c r="A410" s="299"/>
      <c r="B410" s="150"/>
      <c r="C410" s="346"/>
      <c r="D410" s="395"/>
      <c r="E410" s="342"/>
      <c r="F410" s="343"/>
      <c r="G410" s="348"/>
      <c r="H410" s="394"/>
      <c r="I410" s="403"/>
      <c r="J410" s="394"/>
      <c r="K410" s="403"/>
      <c r="L410" s="350"/>
    </row>
    <row r="411" spans="1:12">
      <c r="A411" s="346"/>
      <c r="B411" s="358"/>
      <c r="C411" s="396"/>
      <c r="D411" s="396" t="s">
        <v>900</v>
      </c>
      <c r="E411" s="360"/>
      <c r="F411" s="361"/>
      <c r="G411" s="397">
        <f>SUM(G405:G410)</f>
        <v>0</v>
      </c>
      <c r="H411" s="398"/>
      <c r="I411" s="404">
        <f>SUM(I405:I410)</f>
        <v>0</v>
      </c>
      <c r="J411" s="398"/>
      <c r="K411" s="404">
        <f>SUM(K405:K410)</f>
        <v>0</v>
      </c>
      <c r="L411" s="397">
        <f>SUM(L405:L410)</f>
        <v>0</v>
      </c>
    </row>
    <row r="412" spans="1:12">
      <c r="A412" s="299"/>
      <c r="B412" s="150"/>
      <c r="C412" s="346"/>
      <c r="D412" s="299"/>
      <c r="E412" s="342"/>
      <c r="F412" s="343"/>
      <c r="G412" s="399"/>
      <c r="H412" s="394"/>
      <c r="I412" s="403"/>
      <c r="J412" s="394"/>
      <c r="K412" s="403"/>
      <c r="L412" s="350"/>
    </row>
    <row r="413" spans="1:12">
      <c r="A413" s="299"/>
      <c r="B413" s="150"/>
      <c r="C413" s="389"/>
      <c r="D413" s="389" t="s">
        <v>895</v>
      </c>
      <c r="E413" s="346"/>
      <c r="F413" s="343"/>
      <c r="G413" s="348"/>
      <c r="H413" s="394"/>
      <c r="I413" s="403"/>
      <c r="J413" s="394"/>
      <c r="K413" s="403"/>
      <c r="L413" s="350"/>
    </row>
    <row r="414" outlineLevel="1" spans="1:12">
      <c r="A414" s="299"/>
      <c r="B414" s="150"/>
      <c r="C414" s="346"/>
      <c r="D414" s="347" t="s">
        <v>63</v>
      </c>
      <c r="E414" s="299"/>
      <c r="F414" s="343"/>
      <c r="G414" s="348"/>
      <c r="H414" s="394"/>
      <c r="I414" s="403"/>
      <c r="J414" s="394"/>
      <c r="K414" s="403"/>
      <c r="L414" s="350">
        <f t="shared" ref="L414:L621" si="18">G414+I414-K414</f>
        <v>0</v>
      </c>
    </row>
    <row r="415" outlineLevel="1" spans="1:12">
      <c r="A415" s="299"/>
      <c r="B415" s="150">
        <v>110801001</v>
      </c>
      <c r="C415" s="346"/>
      <c r="D415" s="346"/>
      <c r="E415" s="299" t="s">
        <v>113</v>
      </c>
      <c r="F415" s="343"/>
      <c r="G415" s="350"/>
      <c r="H415" s="394"/>
      <c r="I415" s="403"/>
      <c r="J415" s="394"/>
      <c r="K415" s="403"/>
      <c r="L415" s="350">
        <f t="shared" si="18"/>
        <v>0</v>
      </c>
    </row>
    <row r="416" outlineLevel="1" spans="1:12">
      <c r="A416" s="299"/>
      <c r="B416" s="150">
        <v>110801002</v>
      </c>
      <c r="C416" s="346"/>
      <c r="D416" s="346"/>
      <c r="E416" s="299" t="s">
        <v>114</v>
      </c>
      <c r="F416" s="343"/>
      <c r="G416" s="350"/>
      <c r="H416" s="394"/>
      <c r="I416" s="403"/>
      <c r="J416" s="394"/>
      <c r="K416" s="403"/>
      <c r="L416" s="350">
        <f t="shared" si="18"/>
        <v>0</v>
      </c>
    </row>
    <row r="417" outlineLevel="1" spans="1:12">
      <c r="A417" s="299"/>
      <c r="B417" s="150">
        <v>110801003</v>
      </c>
      <c r="C417" s="346"/>
      <c r="D417" s="346"/>
      <c r="E417" s="299" t="s">
        <v>115</v>
      </c>
      <c r="F417" s="343"/>
      <c r="G417" s="350"/>
      <c r="H417" s="394"/>
      <c r="I417" s="403"/>
      <c r="J417" s="394"/>
      <c r="K417" s="403"/>
      <c r="L417" s="350">
        <f t="shared" si="18"/>
        <v>0</v>
      </c>
    </row>
    <row r="418" outlineLevel="1" spans="1:12">
      <c r="A418" s="299"/>
      <c r="B418" s="150">
        <v>110801004</v>
      </c>
      <c r="C418" s="346"/>
      <c r="D418" s="346"/>
      <c r="E418" s="299" t="s">
        <v>116</v>
      </c>
      <c r="F418" s="343"/>
      <c r="G418" s="350"/>
      <c r="H418" s="394"/>
      <c r="I418" s="403"/>
      <c r="J418" s="394"/>
      <c r="K418" s="403"/>
      <c r="L418" s="350">
        <f t="shared" si="18"/>
        <v>0</v>
      </c>
    </row>
    <row r="419" outlineLevel="1" spans="1:12">
      <c r="A419" s="299"/>
      <c r="B419" s="150">
        <v>110801005</v>
      </c>
      <c r="C419" s="346"/>
      <c r="D419" s="346"/>
      <c r="E419" s="299" t="s">
        <v>117</v>
      </c>
      <c r="F419" s="343"/>
      <c r="G419" s="350"/>
      <c r="H419" s="394"/>
      <c r="I419" s="403"/>
      <c r="J419" s="394"/>
      <c r="K419" s="403"/>
      <c r="L419" s="350">
        <f t="shared" si="18"/>
        <v>0</v>
      </c>
    </row>
    <row r="420" outlineLevel="1" spans="1:12">
      <c r="A420" s="299"/>
      <c r="B420" s="150">
        <v>110801006</v>
      </c>
      <c r="C420" s="346"/>
      <c r="D420" s="346"/>
      <c r="E420" s="299" t="s">
        <v>118</v>
      </c>
      <c r="F420" s="343"/>
      <c r="G420" s="350"/>
      <c r="H420" s="394"/>
      <c r="I420" s="403"/>
      <c r="J420" s="394"/>
      <c r="K420" s="403"/>
      <c r="L420" s="350">
        <f t="shared" si="18"/>
        <v>0</v>
      </c>
    </row>
    <row r="421" outlineLevel="1" spans="1:12">
      <c r="A421" s="299"/>
      <c r="B421" s="150">
        <v>110801007</v>
      </c>
      <c r="C421" s="346"/>
      <c r="D421" s="346"/>
      <c r="E421" s="299" t="s">
        <v>119</v>
      </c>
      <c r="F421" s="343"/>
      <c r="G421" s="350"/>
      <c r="H421" s="394"/>
      <c r="I421" s="403"/>
      <c r="J421" s="394"/>
      <c r="K421" s="403"/>
      <c r="L421" s="350">
        <f t="shared" si="18"/>
        <v>0</v>
      </c>
    </row>
    <row r="422" outlineLevel="1" spans="1:12">
      <c r="A422" s="299"/>
      <c r="B422" s="150">
        <v>110801008</v>
      </c>
      <c r="C422" s="346"/>
      <c r="D422" s="346"/>
      <c r="E422" s="299" t="s">
        <v>120</v>
      </c>
      <c r="F422" s="343"/>
      <c r="G422" s="350"/>
      <c r="H422" s="394"/>
      <c r="I422" s="403"/>
      <c r="J422" s="394"/>
      <c r="K422" s="403"/>
      <c r="L422" s="350">
        <f t="shared" si="18"/>
        <v>0</v>
      </c>
    </row>
    <row r="423" outlineLevel="1" spans="1:12">
      <c r="A423" s="299"/>
      <c r="B423" s="150">
        <v>110801009</v>
      </c>
      <c r="C423" s="346"/>
      <c r="D423" s="346"/>
      <c r="E423" s="299" t="s">
        <v>121</v>
      </c>
      <c r="F423" s="343"/>
      <c r="G423" s="350"/>
      <c r="H423" s="394"/>
      <c r="I423" s="403"/>
      <c r="J423" s="394"/>
      <c r="K423" s="403"/>
      <c r="L423" s="350">
        <f t="shared" si="18"/>
        <v>0</v>
      </c>
    </row>
    <row r="424" outlineLevel="1" spans="1:12">
      <c r="A424" s="299"/>
      <c r="B424" s="150">
        <v>110801010</v>
      </c>
      <c r="C424" s="346"/>
      <c r="D424" s="346"/>
      <c r="E424" s="299" t="s">
        <v>122</v>
      </c>
      <c r="F424" s="343"/>
      <c r="G424" s="350"/>
      <c r="H424" s="394"/>
      <c r="I424" s="403"/>
      <c r="J424" s="394"/>
      <c r="K424" s="403"/>
      <c r="L424" s="350">
        <f t="shared" si="18"/>
        <v>0</v>
      </c>
    </row>
    <row r="425" outlineLevel="1" spans="1:12">
      <c r="A425" s="299"/>
      <c r="B425" s="150">
        <v>110801011</v>
      </c>
      <c r="C425" s="346"/>
      <c r="D425" s="346"/>
      <c r="E425" s="299" t="s">
        <v>123</v>
      </c>
      <c r="F425" s="343"/>
      <c r="G425" s="350"/>
      <c r="H425" s="394"/>
      <c r="I425" s="403"/>
      <c r="J425" s="394"/>
      <c r="K425" s="403"/>
      <c r="L425" s="350">
        <f t="shared" si="18"/>
        <v>0</v>
      </c>
    </row>
    <row r="426" outlineLevel="1" spans="1:12">
      <c r="A426" s="299"/>
      <c r="B426" s="150">
        <v>110801012</v>
      </c>
      <c r="C426" s="346"/>
      <c r="D426" s="346"/>
      <c r="E426" s="299" t="s">
        <v>124</v>
      </c>
      <c r="F426" s="343"/>
      <c r="G426" s="350"/>
      <c r="H426" s="394"/>
      <c r="I426" s="403"/>
      <c r="J426" s="394"/>
      <c r="K426" s="403"/>
      <c r="L426" s="350">
        <f t="shared" si="18"/>
        <v>0</v>
      </c>
    </row>
    <row r="427" outlineLevel="1" spans="1:12">
      <c r="A427" s="299"/>
      <c r="B427" s="150">
        <v>110801013</v>
      </c>
      <c r="C427" s="346"/>
      <c r="D427" s="346"/>
      <c r="E427" s="299" t="s">
        <v>125</v>
      </c>
      <c r="F427" s="343"/>
      <c r="G427" s="350"/>
      <c r="H427" s="394"/>
      <c r="I427" s="403"/>
      <c r="J427" s="394"/>
      <c r="K427" s="403"/>
      <c r="L427" s="350">
        <f t="shared" si="18"/>
        <v>0</v>
      </c>
    </row>
    <row r="428" outlineLevel="1" spans="1:12">
      <c r="A428" s="299"/>
      <c r="B428" s="150">
        <v>110801014</v>
      </c>
      <c r="C428" s="346"/>
      <c r="D428" s="346"/>
      <c r="E428" s="299" t="s">
        <v>126</v>
      </c>
      <c r="F428" s="343"/>
      <c r="G428" s="350"/>
      <c r="H428" s="394"/>
      <c r="I428" s="403"/>
      <c r="J428" s="394"/>
      <c r="K428" s="403"/>
      <c r="L428" s="350">
        <f t="shared" si="18"/>
        <v>0</v>
      </c>
    </row>
    <row r="429" outlineLevel="1" spans="1:12">
      <c r="A429" s="299"/>
      <c r="B429" s="150">
        <v>110801015</v>
      </c>
      <c r="C429" s="346"/>
      <c r="D429" s="346"/>
      <c r="E429" s="299" t="s">
        <v>127</v>
      </c>
      <c r="F429" s="343"/>
      <c r="G429" s="350"/>
      <c r="H429" s="394"/>
      <c r="I429" s="403"/>
      <c r="J429" s="394"/>
      <c r="K429" s="403"/>
      <c r="L429" s="350">
        <f t="shared" si="18"/>
        <v>0</v>
      </c>
    </row>
    <row r="430" outlineLevel="1" spans="1:12">
      <c r="A430" s="299"/>
      <c r="B430" s="150">
        <v>110801016</v>
      </c>
      <c r="C430" s="346"/>
      <c r="D430" s="346"/>
      <c r="E430" s="299" t="s">
        <v>128</v>
      </c>
      <c r="F430" s="343"/>
      <c r="G430" s="350"/>
      <c r="H430" s="394"/>
      <c r="I430" s="403"/>
      <c r="J430" s="394"/>
      <c r="K430" s="403"/>
      <c r="L430" s="350">
        <f t="shared" si="18"/>
        <v>0</v>
      </c>
    </row>
    <row r="431" outlineLevel="1" spans="1:12">
      <c r="A431" s="299"/>
      <c r="B431" s="150">
        <v>110801017</v>
      </c>
      <c r="C431" s="346"/>
      <c r="D431" s="346"/>
      <c r="E431" s="299" t="s">
        <v>129</v>
      </c>
      <c r="F431" s="343"/>
      <c r="G431" s="350"/>
      <c r="H431" s="394"/>
      <c r="I431" s="403"/>
      <c r="J431" s="394"/>
      <c r="K431" s="403"/>
      <c r="L431" s="350">
        <f t="shared" si="18"/>
        <v>0</v>
      </c>
    </row>
    <row r="432" outlineLevel="1" spans="1:12">
      <c r="A432" s="299"/>
      <c r="B432" s="150">
        <v>110801018</v>
      </c>
      <c r="C432" s="346"/>
      <c r="D432" s="346"/>
      <c r="E432" s="299" t="s">
        <v>130</v>
      </c>
      <c r="F432" s="343"/>
      <c r="G432" s="350"/>
      <c r="H432" s="394"/>
      <c r="I432" s="403"/>
      <c r="J432" s="394"/>
      <c r="K432" s="403"/>
      <c r="L432" s="350">
        <f t="shared" si="18"/>
        <v>0</v>
      </c>
    </row>
    <row r="433" outlineLevel="1" spans="1:12">
      <c r="A433" s="299"/>
      <c r="B433" s="150">
        <v>110801019</v>
      </c>
      <c r="C433" s="346"/>
      <c r="D433" s="346"/>
      <c r="E433" s="299" t="s">
        <v>131</v>
      </c>
      <c r="F433" s="343"/>
      <c r="G433" s="350"/>
      <c r="H433" s="394"/>
      <c r="I433" s="403"/>
      <c r="J433" s="394"/>
      <c r="K433" s="403"/>
      <c r="L433" s="350">
        <f t="shared" si="18"/>
        <v>0</v>
      </c>
    </row>
    <row r="434" outlineLevel="1" spans="1:12">
      <c r="A434" s="299"/>
      <c r="B434" s="150">
        <v>110801020</v>
      </c>
      <c r="C434" s="346"/>
      <c r="D434" s="346"/>
      <c r="E434" s="299" t="s">
        <v>132</v>
      </c>
      <c r="F434" s="343"/>
      <c r="G434" s="350"/>
      <c r="H434" s="394"/>
      <c r="I434" s="403"/>
      <c r="J434" s="394"/>
      <c r="K434" s="403"/>
      <c r="L434" s="350">
        <f t="shared" si="18"/>
        <v>0</v>
      </c>
    </row>
    <row r="435" outlineLevel="1" spans="1:12">
      <c r="A435" s="299"/>
      <c r="B435" s="150">
        <v>110801021</v>
      </c>
      <c r="C435" s="346"/>
      <c r="D435" s="346"/>
      <c r="E435" s="299" t="s">
        <v>133</v>
      </c>
      <c r="F435" s="343"/>
      <c r="G435" s="350"/>
      <c r="H435" s="394"/>
      <c r="I435" s="403"/>
      <c r="J435" s="394"/>
      <c r="K435" s="403"/>
      <c r="L435" s="350">
        <f t="shared" si="18"/>
        <v>0</v>
      </c>
    </row>
    <row r="436" outlineLevel="1" spans="1:12">
      <c r="A436" s="299"/>
      <c r="B436" s="150">
        <v>110801022</v>
      </c>
      <c r="C436" s="346"/>
      <c r="D436" s="346"/>
      <c r="E436" s="299" t="s">
        <v>134</v>
      </c>
      <c r="F436" s="343"/>
      <c r="G436" s="350"/>
      <c r="H436" s="394"/>
      <c r="I436" s="403"/>
      <c r="J436" s="394"/>
      <c r="K436" s="403"/>
      <c r="L436" s="350">
        <f t="shared" si="18"/>
        <v>0</v>
      </c>
    </row>
    <row r="437" outlineLevel="1" spans="1:12">
      <c r="A437" s="299"/>
      <c r="B437" s="150">
        <v>110801023</v>
      </c>
      <c r="C437" s="346"/>
      <c r="D437" s="346"/>
      <c r="E437" s="299" t="s">
        <v>135</v>
      </c>
      <c r="F437" s="343"/>
      <c r="G437" s="350"/>
      <c r="H437" s="394"/>
      <c r="I437" s="403"/>
      <c r="J437" s="394"/>
      <c r="K437" s="403"/>
      <c r="L437" s="350">
        <f t="shared" si="18"/>
        <v>0</v>
      </c>
    </row>
    <row r="438" outlineLevel="1" spans="1:12">
      <c r="A438" s="299"/>
      <c r="B438" s="150">
        <v>110801024</v>
      </c>
      <c r="C438" s="346"/>
      <c r="D438" s="346"/>
      <c r="E438" s="299" t="s">
        <v>136</v>
      </c>
      <c r="F438" s="343"/>
      <c r="G438" s="350"/>
      <c r="H438" s="394"/>
      <c r="I438" s="403"/>
      <c r="J438" s="394"/>
      <c r="K438" s="403"/>
      <c r="L438" s="350">
        <f t="shared" si="18"/>
        <v>0</v>
      </c>
    </row>
    <row r="439" outlineLevel="1" spans="1:12">
      <c r="A439" s="299"/>
      <c r="B439" s="150">
        <v>110801025</v>
      </c>
      <c r="C439" s="346"/>
      <c r="D439" s="346"/>
      <c r="E439" s="299" t="s">
        <v>137</v>
      </c>
      <c r="F439" s="343"/>
      <c r="G439" s="350"/>
      <c r="H439" s="394"/>
      <c r="I439" s="403"/>
      <c r="J439" s="394"/>
      <c r="K439" s="403"/>
      <c r="L439" s="350">
        <f t="shared" si="18"/>
        <v>0</v>
      </c>
    </row>
    <row r="440" outlineLevel="1" spans="1:12">
      <c r="A440" s="299"/>
      <c r="B440" s="150">
        <v>110801026</v>
      </c>
      <c r="C440" s="346"/>
      <c r="D440" s="346"/>
      <c r="E440" s="299" t="s">
        <v>138</v>
      </c>
      <c r="F440" s="343"/>
      <c r="G440" s="350"/>
      <c r="H440" s="394"/>
      <c r="I440" s="403"/>
      <c r="J440" s="394"/>
      <c r="K440" s="403"/>
      <c r="L440" s="350">
        <f t="shared" si="18"/>
        <v>0</v>
      </c>
    </row>
    <row r="441" outlineLevel="1" spans="1:12">
      <c r="A441" s="299"/>
      <c r="B441" s="150">
        <v>110801027</v>
      </c>
      <c r="C441" s="346"/>
      <c r="D441" s="346"/>
      <c r="E441" s="299" t="s">
        <v>139</v>
      </c>
      <c r="F441" s="343"/>
      <c r="G441" s="350"/>
      <c r="H441" s="394"/>
      <c r="I441" s="403"/>
      <c r="J441" s="394"/>
      <c r="K441" s="403"/>
      <c r="L441" s="350">
        <f t="shared" si="18"/>
        <v>0</v>
      </c>
    </row>
    <row r="442" outlineLevel="1" spans="1:12">
      <c r="A442" s="299"/>
      <c r="B442" s="150">
        <v>110801028</v>
      </c>
      <c r="C442" s="346"/>
      <c r="D442" s="346"/>
      <c r="E442" s="299" t="s">
        <v>140</v>
      </c>
      <c r="F442" s="343"/>
      <c r="G442" s="350"/>
      <c r="H442" s="394"/>
      <c r="I442" s="403"/>
      <c r="J442" s="394"/>
      <c r="K442" s="403"/>
      <c r="L442" s="350">
        <f t="shared" si="18"/>
        <v>0</v>
      </c>
    </row>
    <row r="443" outlineLevel="1" spans="1:12">
      <c r="A443" s="299"/>
      <c r="B443" s="150">
        <v>110801029</v>
      </c>
      <c r="C443" s="346"/>
      <c r="D443" s="346"/>
      <c r="E443" s="299" t="s">
        <v>141</v>
      </c>
      <c r="F443" s="343"/>
      <c r="G443" s="350"/>
      <c r="H443" s="394"/>
      <c r="I443" s="403"/>
      <c r="J443" s="394"/>
      <c r="K443" s="403"/>
      <c r="L443" s="350">
        <f t="shared" si="18"/>
        <v>0</v>
      </c>
    </row>
    <row r="444" outlineLevel="1" spans="1:12">
      <c r="A444" s="299"/>
      <c r="B444" s="150">
        <v>110801030</v>
      </c>
      <c r="C444" s="346"/>
      <c r="D444" s="346"/>
      <c r="E444" s="299" t="s">
        <v>142</v>
      </c>
      <c r="F444" s="343"/>
      <c r="G444" s="350"/>
      <c r="H444" s="394"/>
      <c r="I444" s="403"/>
      <c r="J444" s="394"/>
      <c r="K444" s="403"/>
      <c r="L444" s="350">
        <f t="shared" si="18"/>
        <v>0</v>
      </c>
    </row>
    <row r="445" outlineLevel="1" spans="1:12">
      <c r="A445" s="299"/>
      <c r="B445" s="150">
        <v>110801031</v>
      </c>
      <c r="C445" s="346"/>
      <c r="D445" s="346"/>
      <c r="E445" s="299" t="s">
        <v>143</v>
      </c>
      <c r="F445" s="343"/>
      <c r="G445" s="350"/>
      <c r="H445" s="394"/>
      <c r="I445" s="403"/>
      <c r="J445" s="394"/>
      <c r="K445" s="403"/>
      <c r="L445" s="350">
        <f t="shared" si="18"/>
        <v>0</v>
      </c>
    </row>
    <row r="446" outlineLevel="1" spans="1:12">
      <c r="A446" s="299"/>
      <c r="B446" s="150">
        <v>110801032</v>
      </c>
      <c r="C446" s="346"/>
      <c r="D446" s="346"/>
      <c r="E446" s="299" t="s">
        <v>144</v>
      </c>
      <c r="F446" s="343"/>
      <c r="G446" s="350"/>
      <c r="H446" s="394"/>
      <c r="I446" s="403"/>
      <c r="J446" s="394"/>
      <c r="K446" s="403"/>
      <c r="L446" s="350">
        <f t="shared" si="18"/>
        <v>0</v>
      </c>
    </row>
    <row r="447" outlineLevel="1" spans="1:12">
      <c r="A447" s="299"/>
      <c r="B447" s="150">
        <v>110801033</v>
      </c>
      <c r="C447" s="346"/>
      <c r="D447" s="346"/>
      <c r="E447" s="299" t="s">
        <v>145</v>
      </c>
      <c r="F447" s="343"/>
      <c r="G447" s="350"/>
      <c r="H447" s="394"/>
      <c r="I447" s="403"/>
      <c r="J447" s="394"/>
      <c r="K447" s="403"/>
      <c r="L447" s="350">
        <f t="shared" si="18"/>
        <v>0</v>
      </c>
    </row>
    <row r="448" outlineLevel="1" spans="1:12">
      <c r="A448" s="299"/>
      <c r="B448" s="150">
        <v>110801034</v>
      </c>
      <c r="C448" s="346"/>
      <c r="D448" s="346"/>
      <c r="E448" s="299" t="s">
        <v>146</v>
      </c>
      <c r="F448" s="343"/>
      <c r="G448" s="350"/>
      <c r="H448" s="394"/>
      <c r="I448" s="403"/>
      <c r="J448" s="394"/>
      <c r="K448" s="403"/>
      <c r="L448" s="350">
        <f t="shared" si="18"/>
        <v>0</v>
      </c>
    </row>
    <row r="449" outlineLevel="1" spans="1:12">
      <c r="A449" s="299"/>
      <c r="B449" s="150">
        <v>110801035</v>
      </c>
      <c r="C449" s="346"/>
      <c r="D449" s="346"/>
      <c r="E449" s="299" t="s">
        <v>147</v>
      </c>
      <c r="F449" s="343"/>
      <c r="G449" s="350"/>
      <c r="H449" s="394"/>
      <c r="I449" s="403"/>
      <c r="J449" s="394"/>
      <c r="K449" s="403"/>
      <c r="L449" s="350">
        <f t="shared" si="18"/>
        <v>0</v>
      </c>
    </row>
    <row r="450" outlineLevel="1" spans="1:12">
      <c r="A450" s="299"/>
      <c r="B450" s="150">
        <v>110801036</v>
      </c>
      <c r="C450" s="346"/>
      <c r="D450" s="346"/>
      <c r="E450" s="299" t="s">
        <v>148</v>
      </c>
      <c r="F450" s="343"/>
      <c r="G450" s="350"/>
      <c r="H450" s="394"/>
      <c r="I450" s="403"/>
      <c r="J450" s="394"/>
      <c r="K450" s="403"/>
      <c r="L450" s="350">
        <f t="shared" si="18"/>
        <v>0</v>
      </c>
    </row>
    <row r="451" outlineLevel="1" spans="1:12">
      <c r="A451" s="299"/>
      <c r="B451" s="150">
        <v>110801037</v>
      </c>
      <c r="C451" s="346"/>
      <c r="D451" s="346"/>
      <c r="E451" s="299" t="s">
        <v>149</v>
      </c>
      <c r="F451" s="343"/>
      <c r="G451" s="350"/>
      <c r="H451" s="394"/>
      <c r="I451" s="403"/>
      <c r="J451" s="394"/>
      <c r="K451" s="403"/>
      <c r="L451" s="350">
        <f t="shared" si="18"/>
        <v>0</v>
      </c>
    </row>
    <row r="452" outlineLevel="1" spans="1:12">
      <c r="A452" s="299"/>
      <c r="B452" s="150">
        <v>110801038</v>
      </c>
      <c r="C452" s="346"/>
      <c r="D452" s="346"/>
      <c r="E452" s="299" t="s">
        <v>150</v>
      </c>
      <c r="F452" s="343"/>
      <c r="G452" s="350"/>
      <c r="H452" s="394"/>
      <c r="I452" s="403"/>
      <c r="J452" s="394"/>
      <c r="K452" s="403"/>
      <c r="L452" s="350">
        <f t="shared" si="18"/>
        <v>0</v>
      </c>
    </row>
    <row r="453" outlineLevel="1" spans="1:12">
      <c r="A453" s="299"/>
      <c r="B453" s="150">
        <v>110801039</v>
      </c>
      <c r="C453" s="346"/>
      <c r="D453" s="346"/>
      <c r="E453" s="299" t="s">
        <v>151</v>
      </c>
      <c r="F453" s="343"/>
      <c r="G453" s="350"/>
      <c r="H453" s="394"/>
      <c r="I453" s="403"/>
      <c r="J453" s="394"/>
      <c r="K453" s="403"/>
      <c r="L453" s="350">
        <f t="shared" si="18"/>
        <v>0</v>
      </c>
    </row>
    <row r="454" outlineLevel="1" spans="1:12">
      <c r="A454" s="299"/>
      <c r="B454" s="150">
        <v>110801040</v>
      </c>
      <c r="C454" s="346"/>
      <c r="D454" s="346"/>
      <c r="E454" s="299" t="s">
        <v>152</v>
      </c>
      <c r="F454" s="343"/>
      <c r="G454" s="350"/>
      <c r="H454" s="394"/>
      <c r="I454" s="403"/>
      <c r="J454" s="394"/>
      <c r="K454" s="403"/>
      <c r="L454" s="350">
        <f t="shared" si="18"/>
        <v>0</v>
      </c>
    </row>
    <row r="455" outlineLevel="1" spans="1:12">
      <c r="A455" s="299"/>
      <c r="B455" s="150">
        <v>110801041</v>
      </c>
      <c r="C455" s="346"/>
      <c r="D455" s="346"/>
      <c r="E455" s="299" t="s">
        <v>153</v>
      </c>
      <c r="F455" s="343"/>
      <c r="G455" s="350"/>
      <c r="H455" s="394"/>
      <c r="I455" s="403"/>
      <c r="J455" s="394"/>
      <c r="K455" s="403"/>
      <c r="L455" s="350">
        <f t="shared" si="18"/>
        <v>0</v>
      </c>
    </row>
    <row r="456" outlineLevel="1" spans="1:12">
      <c r="A456" s="299"/>
      <c r="B456" s="150">
        <v>110801042</v>
      </c>
      <c r="C456" s="346"/>
      <c r="D456" s="346"/>
      <c r="E456" s="299" t="s">
        <v>154</v>
      </c>
      <c r="F456" s="343"/>
      <c r="G456" s="350"/>
      <c r="H456" s="394"/>
      <c r="I456" s="403"/>
      <c r="J456" s="394"/>
      <c r="K456" s="403"/>
      <c r="L456" s="350">
        <f t="shared" si="18"/>
        <v>0</v>
      </c>
    </row>
    <row r="457" outlineLevel="1" spans="1:12">
      <c r="A457" s="299"/>
      <c r="B457" s="150">
        <v>110801043</v>
      </c>
      <c r="C457" s="346"/>
      <c r="D457" s="346"/>
      <c r="E457" s="299" t="s">
        <v>155</v>
      </c>
      <c r="F457" s="343"/>
      <c r="G457" s="350"/>
      <c r="H457" s="394"/>
      <c r="I457" s="403"/>
      <c r="J457" s="394"/>
      <c r="K457" s="403"/>
      <c r="L457" s="350">
        <f t="shared" si="18"/>
        <v>0</v>
      </c>
    </row>
    <row r="458" outlineLevel="1" spans="1:12">
      <c r="A458" s="299"/>
      <c r="B458" s="150">
        <v>110801044</v>
      </c>
      <c r="C458" s="346"/>
      <c r="D458" s="346"/>
      <c r="E458" s="299" t="s">
        <v>156</v>
      </c>
      <c r="F458" s="343"/>
      <c r="G458" s="350"/>
      <c r="H458" s="394"/>
      <c r="I458" s="403"/>
      <c r="J458" s="394"/>
      <c r="K458" s="403"/>
      <c r="L458" s="350">
        <f t="shared" si="18"/>
        <v>0</v>
      </c>
    </row>
    <row r="459" outlineLevel="1" spans="1:12">
      <c r="A459" s="299"/>
      <c r="B459" s="150">
        <v>110801045</v>
      </c>
      <c r="C459" s="346"/>
      <c r="D459" s="346"/>
      <c r="E459" s="299" t="s">
        <v>157</v>
      </c>
      <c r="F459" s="343"/>
      <c r="G459" s="350"/>
      <c r="H459" s="394"/>
      <c r="I459" s="403"/>
      <c r="J459" s="394"/>
      <c r="K459" s="403"/>
      <c r="L459" s="350">
        <f t="shared" si="18"/>
        <v>0</v>
      </c>
    </row>
    <row r="460" outlineLevel="1" spans="1:12">
      <c r="A460" s="299"/>
      <c r="B460" s="150">
        <v>110801046</v>
      </c>
      <c r="C460" s="346"/>
      <c r="D460" s="346"/>
      <c r="E460" s="299" t="s">
        <v>158</v>
      </c>
      <c r="F460" s="343"/>
      <c r="G460" s="350"/>
      <c r="H460" s="394"/>
      <c r="I460" s="403"/>
      <c r="J460" s="394"/>
      <c r="K460" s="403"/>
      <c r="L460" s="350">
        <f t="shared" si="18"/>
        <v>0</v>
      </c>
    </row>
    <row r="461" outlineLevel="1" spans="1:12">
      <c r="A461" s="299"/>
      <c r="B461" s="150">
        <v>110801047</v>
      </c>
      <c r="C461" s="346"/>
      <c r="D461" s="346"/>
      <c r="E461" s="299" t="s">
        <v>159</v>
      </c>
      <c r="F461" s="343"/>
      <c r="G461" s="350"/>
      <c r="H461" s="394"/>
      <c r="I461" s="403"/>
      <c r="J461" s="394"/>
      <c r="K461" s="403"/>
      <c r="L461" s="350">
        <f t="shared" si="18"/>
        <v>0</v>
      </c>
    </row>
    <row r="462" outlineLevel="1" spans="1:12">
      <c r="A462" s="299"/>
      <c r="B462" s="150">
        <v>110801048</v>
      </c>
      <c r="C462" s="346"/>
      <c r="D462" s="346"/>
      <c r="E462" s="299" t="s">
        <v>160</v>
      </c>
      <c r="F462" s="343"/>
      <c r="G462" s="350"/>
      <c r="H462" s="394"/>
      <c r="I462" s="403"/>
      <c r="J462" s="394"/>
      <c r="K462" s="403"/>
      <c r="L462" s="350">
        <f t="shared" si="18"/>
        <v>0</v>
      </c>
    </row>
    <row r="463" outlineLevel="1" spans="1:12">
      <c r="A463" s="299"/>
      <c r="B463" s="150">
        <v>110801049</v>
      </c>
      <c r="C463" s="346"/>
      <c r="D463" s="346"/>
      <c r="E463" s="299" t="s">
        <v>161</v>
      </c>
      <c r="F463" s="343"/>
      <c r="G463" s="350"/>
      <c r="H463" s="394"/>
      <c r="I463" s="403"/>
      <c r="J463" s="394"/>
      <c r="K463" s="403"/>
      <c r="L463" s="350">
        <f t="shared" si="18"/>
        <v>0</v>
      </c>
    </row>
    <row r="464" outlineLevel="1" spans="1:12">
      <c r="A464" s="299"/>
      <c r="B464" s="150">
        <v>110801050</v>
      </c>
      <c r="C464" s="346"/>
      <c r="D464" s="346"/>
      <c r="E464" s="299" t="s">
        <v>162</v>
      </c>
      <c r="F464" s="343"/>
      <c r="G464" s="350"/>
      <c r="H464" s="394"/>
      <c r="I464" s="403"/>
      <c r="J464" s="394"/>
      <c r="K464" s="403"/>
      <c r="L464" s="350">
        <f t="shared" si="18"/>
        <v>0</v>
      </c>
    </row>
    <row r="465" outlineLevel="1" spans="1:12">
      <c r="A465" s="299"/>
      <c r="B465" s="150">
        <v>110801051</v>
      </c>
      <c r="C465" s="346"/>
      <c r="D465" s="346"/>
      <c r="E465" s="299" t="s">
        <v>163</v>
      </c>
      <c r="F465" s="343"/>
      <c r="G465" s="350"/>
      <c r="H465" s="394"/>
      <c r="I465" s="403"/>
      <c r="J465" s="394"/>
      <c r="K465" s="403"/>
      <c r="L465" s="350">
        <f t="shared" si="18"/>
        <v>0</v>
      </c>
    </row>
    <row r="466" outlineLevel="1" spans="1:12">
      <c r="A466" s="299"/>
      <c r="B466" s="150">
        <v>110801052</v>
      </c>
      <c r="C466" s="346"/>
      <c r="D466" s="346"/>
      <c r="E466" s="299" t="s">
        <v>164</v>
      </c>
      <c r="F466" s="343"/>
      <c r="G466" s="350"/>
      <c r="H466" s="394"/>
      <c r="I466" s="403"/>
      <c r="J466" s="394"/>
      <c r="K466" s="403"/>
      <c r="L466" s="350">
        <f t="shared" si="18"/>
        <v>0</v>
      </c>
    </row>
    <row r="467" outlineLevel="1" spans="1:12">
      <c r="A467" s="299"/>
      <c r="B467" s="150">
        <v>110801053</v>
      </c>
      <c r="C467" s="346"/>
      <c r="D467" s="346"/>
      <c r="E467" s="299" t="s">
        <v>165</v>
      </c>
      <c r="F467" s="343"/>
      <c r="G467" s="350"/>
      <c r="H467" s="394"/>
      <c r="I467" s="403"/>
      <c r="J467" s="394"/>
      <c r="K467" s="403"/>
      <c r="L467" s="350">
        <f t="shared" si="18"/>
        <v>0</v>
      </c>
    </row>
    <row r="468" outlineLevel="1" spans="1:12">
      <c r="A468" s="299"/>
      <c r="B468" s="150">
        <v>110801054</v>
      </c>
      <c r="C468" s="346"/>
      <c r="D468" s="346"/>
      <c r="E468" s="299" t="s">
        <v>166</v>
      </c>
      <c r="F468" s="343"/>
      <c r="G468" s="350"/>
      <c r="H468" s="394"/>
      <c r="I468" s="403"/>
      <c r="J468" s="394"/>
      <c r="K468" s="403"/>
      <c r="L468" s="350">
        <f t="shared" si="18"/>
        <v>0</v>
      </c>
    </row>
    <row r="469" outlineLevel="1" spans="1:12">
      <c r="A469" s="299"/>
      <c r="B469" s="150">
        <v>110801055</v>
      </c>
      <c r="C469" s="346"/>
      <c r="D469" s="346"/>
      <c r="E469" s="299" t="s">
        <v>167</v>
      </c>
      <c r="F469" s="343"/>
      <c r="G469" s="350"/>
      <c r="H469" s="394"/>
      <c r="I469" s="403"/>
      <c r="J469" s="394"/>
      <c r="K469" s="403"/>
      <c r="L469" s="350">
        <f t="shared" si="18"/>
        <v>0</v>
      </c>
    </row>
    <row r="470" outlineLevel="1" spans="1:12">
      <c r="A470" s="299"/>
      <c r="B470" s="150">
        <v>110801056</v>
      </c>
      <c r="C470" s="346"/>
      <c r="D470" s="346"/>
      <c r="E470" s="299" t="s">
        <v>168</v>
      </c>
      <c r="F470" s="343"/>
      <c r="G470" s="350"/>
      <c r="H470" s="394"/>
      <c r="I470" s="403"/>
      <c r="J470" s="394"/>
      <c r="K470" s="403"/>
      <c r="L470" s="350">
        <f t="shared" si="18"/>
        <v>0</v>
      </c>
    </row>
    <row r="471" outlineLevel="1" spans="1:12">
      <c r="A471" s="299"/>
      <c r="B471" s="150">
        <v>110801057</v>
      </c>
      <c r="C471" s="346"/>
      <c r="D471" s="346"/>
      <c r="E471" s="299" t="s">
        <v>169</v>
      </c>
      <c r="F471" s="343"/>
      <c r="G471" s="350"/>
      <c r="H471" s="394"/>
      <c r="I471" s="403"/>
      <c r="J471" s="394"/>
      <c r="K471" s="403"/>
      <c r="L471" s="350">
        <f t="shared" si="18"/>
        <v>0</v>
      </c>
    </row>
    <row r="472" outlineLevel="1" spans="1:12">
      <c r="A472" s="299"/>
      <c r="B472" s="150">
        <v>110801058</v>
      </c>
      <c r="C472" s="346"/>
      <c r="D472" s="346"/>
      <c r="E472" s="299" t="s">
        <v>170</v>
      </c>
      <c r="F472" s="343"/>
      <c r="G472" s="350"/>
      <c r="H472" s="394"/>
      <c r="I472" s="403"/>
      <c r="J472" s="394"/>
      <c r="K472" s="403"/>
      <c r="L472" s="350">
        <f t="shared" si="18"/>
        <v>0</v>
      </c>
    </row>
    <row r="473" outlineLevel="1" spans="1:12">
      <c r="A473" s="299"/>
      <c r="B473" s="150">
        <v>110801059</v>
      </c>
      <c r="C473" s="346"/>
      <c r="D473" s="346"/>
      <c r="E473" s="299" t="s">
        <v>171</v>
      </c>
      <c r="F473" s="343"/>
      <c r="G473" s="350"/>
      <c r="H473" s="394"/>
      <c r="I473" s="403"/>
      <c r="J473" s="394"/>
      <c r="K473" s="403"/>
      <c r="L473" s="350">
        <f t="shared" si="18"/>
        <v>0</v>
      </c>
    </row>
    <row r="474" outlineLevel="1" spans="1:12">
      <c r="A474" s="299"/>
      <c r="B474" s="150">
        <v>110801060</v>
      </c>
      <c r="C474" s="346"/>
      <c r="D474" s="346"/>
      <c r="E474" s="299" t="s">
        <v>172</v>
      </c>
      <c r="F474" s="343"/>
      <c r="G474" s="350"/>
      <c r="H474" s="394"/>
      <c r="I474" s="403"/>
      <c r="J474" s="394"/>
      <c r="K474" s="403"/>
      <c r="L474" s="350">
        <f t="shared" si="18"/>
        <v>0</v>
      </c>
    </row>
    <row r="475" outlineLevel="1" spans="1:12">
      <c r="A475" s="299"/>
      <c r="B475" s="150">
        <v>110801061</v>
      </c>
      <c r="C475" s="346"/>
      <c r="D475" s="346"/>
      <c r="E475" s="299" t="s">
        <v>173</v>
      </c>
      <c r="F475" s="343"/>
      <c r="G475" s="350"/>
      <c r="H475" s="394"/>
      <c r="I475" s="403"/>
      <c r="J475" s="394"/>
      <c r="K475" s="403"/>
      <c r="L475" s="350">
        <f t="shared" si="18"/>
        <v>0</v>
      </c>
    </row>
    <row r="476" outlineLevel="1" spans="1:12">
      <c r="A476" s="299"/>
      <c r="B476" s="150">
        <v>110801062</v>
      </c>
      <c r="C476" s="346"/>
      <c r="D476" s="346"/>
      <c r="E476" s="299" t="s">
        <v>174</v>
      </c>
      <c r="F476" s="343"/>
      <c r="G476" s="350"/>
      <c r="H476" s="394"/>
      <c r="I476" s="403"/>
      <c r="J476" s="394"/>
      <c r="K476" s="403"/>
      <c r="L476" s="350">
        <f t="shared" si="18"/>
        <v>0</v>
      </c>
    </row>
    <row r="477" outlineLevel="1" spans="1:12">
      <c r="A477" s="299"/>
      <c r="B477" s="150">
        <v>110801063</v>
      </c>
      <c r="C477" s="346"/>
      <c r="D477" s="346"/>
      <c r="E477" s="299" t="s">
        <v>175</v>
      </c>
      <c r="F477" s="343"/>
      <c r="G477" s="350"/>
      <c r="H477" s="394"/>
      <c r="I477" s="403"/>
      <c r="J477" s="394"/>
      <c r="K477" s="403"/>
      <c r="L477" s="350">
        <f t="shared" si="18"/>
        <v>0</v>
      </c>
    </row>
    <row r="478" outlineLevel="1" spans="1:12">
      <c r="A478" s="299"/>
      <c r="B478" s="150">
        <v>110801064</v>
      </c>
      <c r="C478" s="346"/>
      <c r="D478" s="346"/>
      <c r="E478" s="299" t="s">
        <v>176</v>
      </c>
      <c r="F478" s="343"/>
      <c r="G478" s="350"/>
      <c r="H478" s="394"/>
      <c r="I478" s="403"/>
      <c r="J478" s="394"/>
      <c r="K478" s="403"/>
      <c r="L478" s="350">
        <f t="shared" si="18"/>
        <v>0</v>
      </c>
    </row>
    <row r="479" outlineLevel="1" spans="1:12">
      <c r="A479" s="299"/>
      <c r="B479" s="150">
        <v>110801065</v>
      </c>
      <c r="C479" s="346"/>
      <c r="D479" s="346"/>
      <c r="E479" s="299" t="s">
        <v>177</v>
      </c>
      <c r="F479" s="343"/>
      <c r="G479" s="350"/>
      <c r="H479" s="394"/>
      <c r="I479" s="403"/>
      <c r="J479" s="394"/>
      <c r="K479" s="403"/>
      <c r="L479" s="350">
        <f t="shared" si="18"/>
        <v>0</v>
      </c>
    </row>
    <row r="480" outlineLevel="1" spans="1:12">
      <c r="A480" s="299"/>
      <c r="B480" s="150">
        <v>110801066</v>
      </c>
      <c r="C480" s="346"/>
      <c r="D480" s="346"/>
      <c r="E480" s="299" t="s">
        <v>178</v>
      </c>
      <c r="F480" s="343"/>
      <c r="G480" s="350"/>
      <c r="H480" s="394"/>
      <c r="I480" s="403"/>
      <c r="J480" s="394"/>
      <c r="K480" s="403"/>
      <c r="L480" s="350">
        <f t="shared" si="18"/>
        <v>0</v>
      </c>
    </row>
    <row r="481" outlineLevel="1" spans="1:12">
      <c r="A481" s="299"/>
      <c r="B481" s="150">
        <v>110801067</v>
      </c>
      <c r="C481" s="346"/>
      <c r="D481" s="346"/>
      <c r="E481" s="299" t="s">
        <v>179</v>
      </c>
      <c r="F481" s="343"/>
      <c r="G481" s="350"/>
      <c r="H481" s="394"/>
      <c r="I481" s="403"/>
      <c r="J481" s="394"/>
      <c r="K481" s="403"/>
      <c r="L481" s="350">
        <f t="shared" si="18"/>
        <v>0</v>
      </c>
    </row>
    <row r="482" outlineLevel="1" spans="1:12">
      <c r="A482" s="299"/>
      <c r="B482" s="150">
        <v>110801068</v>
      </c>
      <c r="C482" s="346"/>
      <c r="D482" s="346"/>
      <c r="E482" s="299" t="s">
        <v>180</v>
      </c>
      <c r="F482" s="343"/>
      <c r="G482" s="350"/>
      <c r="H482" s="394"/>
      <c r="I482" s="403"/>
      <c r="J482" s="394"/>
      <c r="K482" s="403"/>
      <c r="L482" s="350">
        <f t="shared" si="18"/>
        <v>0</v>
      </c>
    </row>
    <row r="483" outlineLevel="1" spans="1:12">
      <c r="A483" s="299"/>
      <c r="B483" s="150">
        <v>110801069</v>
      </c>
      <c r="C483" s="346"/>
      <c r="D483" s="346"/>
      <c r="E483" s="299" t="s">
        <v>181</v>
      </c>
      <c r="F483" s="343"/>
      <c r="G483" s="350"/>
      <c r="H483" s="394"/>
      <c r="I483" s="403"/>
      <c r="J483" s="394"/>
      <c r="K483" s="403"/>
      <c r="L483" s="350">
        <f t="shared" si="18"/>
        <v>0</v>
      </c>
    </row>
    <row r="484" outlineLevel="1" spans="1:12">
      <c r="A484" s="299"/>
      <c r="B484" s="150">
        <v>110801070</v>
      </c>
      <c r="C484" s="346"/>
      <c r="D484" s="346"/>
      <c r="E484" s="299" t="s">
        <v>182</v>
      </c>
      <c r="F484" s="343"/>
      <c r="G484" s="350"/>
      <c r="H484" s="394"/>
      <c r="I484" s="403"/>
      <c r="J484" s="394"/>
      <c r="K484" s="403"/>
      <c r="L484" s="350">
        <f t="shared" si="18"/>
        <v>0</v>
      </c>
    </row>
    <row r="485" outlineLevel="1" spans="1:12">
      <c r="A485" s="299"/>
      <c r="B485" s="150">
        <v>110801071</v>
      </c>
      <c r="C485" s="346"/>
      <c r="D485" s="346"/>
      <c r="E485" s="299" t="s">
        <v>183</v>
      </c>
      <c r="F485" s="343"/>
      <c r="G485" s="350"/>
      <c r="H485" s="394"/>
      <c r="I485" s="403"/>
      <c r="J485" s="394"/>
      <c r="K485" s="403"/>
      <c r="L485" s="350">
        <f t="shared" si="18"/>
        <v>0</v>
      </c>
    </row>
    <row r="486" outlineLevel="1" spans="1:12">
      <c r="A486" s="299"/>
      <c r="B486" s="150">
        <v>110801072</v>
      </c>
      <c r="C486" s="346"/>
      <c r="D486" s="346"/>
      <c r="E486" s="299" t="s">
        <v>184</v>
      </c>
      <c r="F486" s="343"/>
      <c r="G486" s="350"/>
      <c r="H486" s="394"/>
      <c r="I486" s="403"/>
      <c r="J486" s="394"/>
      <c r="K486" s="403"/>
      <c r="L486" s="350">
        <f t="shared" si="18"/>
        <v>0</v>
      </c>
    </row>
    <row r="487" outlineLevel="1" spans="1:12">
      <c r="A487" s="299"/>
      <c r="B487" s="150">
        <v>110801073</v>
      </c>
      <c r="C487" s="346"/>
      <c r="D487" s="346"/>
      <c r="E487" s="299" t="s">
        <v>185</v>
      </c>
      <c r="F487" s="343"/>
      <c r="G487" s="350"/>
      <c r="H487" s="394"/>
      <c r="I487" s="403"/>
      <c r="J487" s="394"/>
      <c r="K487" s="403"/>
      <c r="L487" s="350">
        <f t="shared" si="18"/>
        <v>0</v>
      </c>
    </row>
    <row r="488" outlineLevel="1" spans="1:12">
      <c r="A488" s="299"/>
      <c r="B488" s="150">
        <v>110801074</v>
      </c>
      <c r="C488" s="346"/>
      <c r="D488" s="346"/>
      <c r="E488" s="299" t="s">
        <v>186</v>
      </c>
      <c r="F488" s="343"/>
      <c r="G488" s="350"/>
      <c r="H488" s="394"/>
      <c r="I488" s="403"/>
      <c r="J488" s="394"/>
      <c r="K488" s="403"/>
      <c r="L488" s="350">
        <f t="shared" si="18"/>
        <v>0</v>
      </c>
    </row>
    <row r="489" outlineLevel="1" spans="1:12">
      <c r="A489" s="299"/>
      <c r="B489" s="150">
        <v>110801075</v>
      </c>
      <c r="C489" s="346"/>
      <c r="D489" s="346"/>
      <c r="E489" s="299" t="s">
        <v>187</v>
      </c>
      <c r="F489" s="343"/>
      <c r="G489" s="350"/>
      <c r="H489" s="394"/>
      <c r="I489" s="403"/>
      <c r="J489" s="394"/>
      <c r="K489" s="403"/>
      <c r="L489" s="350">
        <f t="shared" si="18"/>
        <v>0</v>
      </c>
    </row>
    <row r="490" outlineLevel="1" spans="1:12">
      <c r="A490" s="299"/>
      <c r="B490" s="150">
        <v>110801076</v>
      </c>
      <c r="C490" s="346"/>
      <c r="D490" s="346"/>
      <c r="E490" s="299" t="s">
        <v>188</v>
      </c>
      <c r="F490" s="343"/>
      <c r="G490" s="350"/>
      <c r="H490" s="394"/>
      <c r="I490" s="403"/>
      <c r="J490" s="394"/>
      <c r="K490" s="403"/>
      <c r="L490" s="350">
        <f t="shared" si="18"/>
        <v>0</v>
      </c>
    </row>
    <row r="491" outlineLevel="1" spans="1:12">
      <c r="A491" s="299"/>
      <c r="B491" s="150">
        <v>110801077</v>
      </c>
      <c r="C491" s="346"/>
      <c r="D491" s="346"/>
      <c r="E491" s="299" t="s">
        <v>189</v>
      </c>
      <c r="F491" s="343"/>
      <c r="G491" s="350"/>
      <c r="H491" s="394"/>
      <c r="I491" s="403"/>
      <c r="J491" s="394"/>
      <c r="K491" s="403"/>
      <c r="L491" s="350">
        <f t="shared" si="18"/>
        <v>0</v>
      </c>
    </row>
    <row r="492" outlineLevel="1" spans="1:12">
      <c r="A492" s="299"/>
      <c r="B492" s="150">
        <v>110801078</v>
      </c>
      <c r="C492" s="346"/>
      <c r="D492" s="346"/>
      <c r="E492" s="299" t="s">
        <v>190</v>
      </c>
      <c r="F492" s="343"/>
      <c r="G492" s="350"/>
      <c r="H492" s="394"/>
      <c r="I492" s="403"/>
      <c r="J492" s="394"/>
      <c r="K492" s="403"/>
      <c r="L492" s="350">
        <f t="shared" si="18"/>
        <v>0</v>
      </c>
    </row>
    <row r="493" outlineLevel="1" spans="1:12">
      <c r="A493" s="299"/>
      <c r="B493" s="150">
        <v>110801079</v>
      </c>
      <c r="C493" s="346"/>
      <c r="D493" s="346"/>
      <c r="E493" s="299" t="s">
        <v>191</v>
      </c>
      <c r="F493" s="343"/>
      <c r="G493" s="350"/>
      <c r="H493" s="394"/>
      <c r="I493" s="403"/>
      <c r="J493" s="394"/>
      <c r="K493" s="403"/>
      <c r="L493" s="350">
        <f t="shared" si="18"/>
        <v>0</v>
      </c>
    </row>
    <row r="494" outlineLevel="1" spans="1:12">
      <c r="A494" s="299"/>
      <c r="B494" s="150">
        <v>110801080</v>
      </c>
      <c r="C494" s="346"/>
      <c r="D494" s="346"/>
      <c r="E494" s="299" t="s">
        <v>192</v>
      </c>
      <c r="F494" s="343"/>
      <c r="G494" s="350"/>
      <c r="H494" s="394"/>
      <c r="I494" s="403"/>
      <c r="J494" s="394"/>
      <c r="K494" s="403"/>
      <c r="L494" s="350">
        <f t="shared" si="18"/>
        <v>0</v>
      </c>
    </row>
    <row r="495" outlineLevel="1" spans="1:12">
      <c r="A495" s="299"/>
      <c r="B495" s="150">
        <v>110801081</v>
      </c>
      <c r="C495" s="346"/>
      <c r="D495" s="346"/>
      <c r="E495" s="299" t="s">
        <v>193</v>
      </c>
      <c r="F495" s="343"/>
      <c r="G495" s="350"/>
      <c r="H495" s="394"/>
      <c r="I495" s="403"/>
      <c r="J495" s="394"/>
      <c r="K495" s="403"/>
      <c r="L495" s="350">
        <f t="shared" si="18"/>
        <v>0</v>
      </c>
    </row>
    <row r="496" outlineLevel="1" spans="1:12">
      <c r="A496" s="299"/>
      <c r="B496" s="150">
        <v>110801082</v>
      </c>
      <c r="C496" s="346"/>
      <c r="D496" s="346"/>
      <c r="E496" s="299" t="s">
        <v>194</v>
      </c>
      <c r="F496" s="343"/>
      <c r="G496" s="350"/>
      <c r="H496" s="394"/>
      <c r="I496" s="403"/>
      <c r="J496" s="394"/>
      <c r="K496" s="403"/>
      <c r="L496" s="350">
        <f t="shared" si="18"/>
        <v>0</v>
      </c>
    </row>
    <row r="497" outlineLevel="1" spans="1:12">
      <c r="A497" s="299"/>
      <c r="B497" s="150">
        <v>110801083</v>
      </c>
      <c r="C497" s="346"/>
      <c r="D497" s="346"/>
      <c r="E497" s="299" t="s">
        <v>195</v>
      </c>
      <c r="F497" s="343"/>
      <c r="G497" s="350"/>
      <c r="H497" s="394"/>
      <c r="I497" s="403"/>
      <c r="J497" s="394"/>
      <c r="K497" s="403"/>
      <c r="L497" s="350">
        <f t="shared" si="18"/>
        <v>0</v>
      </c>
    </row>
    <row r="498" outlineLevel="1" spans="1:12">
      <c r="A498" s="299"/>
      <c r="B498" s="150">
        <v>110801084</v>
      </c>
      <c r="C498" s="346"/>
      <c r="D498" s="346"/>
      <c r="E498" s="299" t="s">
        <v>196</v>
      </c>
      <c r="F498" s="343"/>
      <c r="G498" s="350"/>
      <c r="H498" s="394"/>
      <c r="I498" s="403"/>
      <c r="J498" s="394"/>
      <c r="K498" s="403"/>
      <c r="L498" s="350">
        <f t="shared" si="18"/>
        <v>0</v>
      </c>
    </row>
    <row r="499" outlineLevel="1" spans="1:12">
      <c r="A499" s="299"/>
      <c r="B499" s="150">
        <v>110801085</v>
      </c>
      <c r="C499" s="346"/>
      <c r="D499" s="346"/>
      <c r="E499" s="299" t="s">
        <v>197</v>
      </c>
      <c r="F499" s="343"/>
      <c r="G499" s="350"/>
      <c r="H499" s="394"/>
      <c r="I499" s="403"/>
      <c r="J499" s="394"/>
      <c r="K499" s="403"/>
      <c r="L499" s="350">
        <f t="shared" si="18"/>
        <v>0</v>
      </c>
    </row>
    <row r="500" outlineLevel="1" spans="1:12">
      <c r="A500" s="299"/>
      <c r="B500" s="150">
        <v>110801086</v>
      </c>
      <c r="C500" s="346"/>
      <c r="D500" s="346"/>
      <c r="E500" s="299" t="s">
        <v>198</v>
      </c>
      <c r="F500" s="343"/>
      <c r="G500" s="350"/>
      <c r="H500" s="394"/>
      <c r="I500" s="403"/>
      <c r="J500" s="394"/>
      <c r="K500" s="403"/>
      <c r="L500" s="350">
        <f t="shared" si="18"/>
        <v>0</v>
      </c>
    </row>
    <row r="501" outlineLevel="1" spans="1:12">
      <c r="A501" s="299"/>
      <c r="B501" s="150">
        <v>110801087</v>
      </c>
      <c r="C501" s="346"/>
      <c r="D501" s="346"/>
      <c r="E501" s="299" t="s">
        <v>199</v>
      </c>
      <c r="F501" s="343"/>
      <c r="G501" s="350"/>
      <c r="H501" s="394"/>
      <c r="I501" s="403"/>
      <c r="J501" s="394"/>
      <c r="K501" s="403"/>
      <c r="L501" s="350">
        <f t="shared" si="18"/>
        <v>0</v>
      </c>
    </row>
    <row r="502" outlineLevel="1" spans="1:12">
      <c r="A502" s="299"/>
      <c r="B502" s="150">
        <v>110801088</v>
      </c>
      <c r="C502" s="346"/>
      <c r="D502" s="346"/>
      <c r="E502" s="299" t="s">
        <v>200</v>
      </c>
      <c r="F502" s="343"/>
      <c r="G502" s="350"/>
      <c r="H502" s="394"/>
      <c r="I502" s="403"/>
      <c r="J502" s="394"/>
      <c r="K502" s="403"/>
      <c r="L502" s="350">
        <f t="shared" si="18"/>
        <v>0</v>
      </c>
    </row>
    <row r="503" outlineLevel="1" spans="1:12">
      <c r="A503" s="299"/>
      <c r="B503" s="150">
        <v>110801089</v>
      </c>
      <c r="C503" s="346"/>
      <c r="D503" s="346"/>
      <c r="E503" s="299" t="s">
        <v>201</v>
      </c>
      <c r="F503" s="343"/>
      <c r="G503" s="350"/>
      <c r="H503" s="394"/>
      <c r="I503" s="403"/>
      <c r="J503" s="394"/>
      <c r="K503" s="403"/>
      <c r="L503" s="350">
        <f t="shared" si="18"/>
        <v>0</v>
      </c>
    </row>
    <row r="504" outlineLevel="1" spans="1:12">
      <c r="A504" s="299"/>
      <c r="B504" s="150">
        <v>110801090</v>
      </c>
      <c r="C504" s="346"/>
      <c r="D504" s="346"/>
      <c r="E504" s="299" t="s">
        <v>202</v>
      </c>
      <c r="F504" s="343"/>
      <c r="G504" s="350"/>
      <c r="H504" s="394"/>
      <c r="I504" s="403"/>
      <c r="J504" s="394"/>
      <c r="K504" s="403"/>
      <c r="L504" s="350">
        <f t="shared" si="18"/>
        <v>0</v>
      </c>
    </row>
    <row r="505" outlineLevel="1" spans="1:12">
      <c r="A505" s="299"/>
      <c r="B505" s="150">
        <v>110801091</v>
      </c>
      <c r="C505" s="346"/>
      <c r="D505" s="346"/>
      <c r="E505" s="299" t="s">
        <v>203</v>
      </c>
      <c r="F505" s="343"/>
      <c r="G505" s="350"/>
      <c r="H505" s="394"/>
      <c r="I505" s="403"/>
      <c r="J505" s="394"/>
      <c r="K505" s="403"/>
      <c r="L505" s="350">
        <f t="shared" si="18"/>
        <v>0</v>
      </c>
    </row>
    <row r="506" outlineLevel="1" spans="1:12">
      <c r="A506" s="299"/>
      <c r="B506" s="150">
        <v>110801092</v>
      </c>
      <c r="C506" s="346"/>
      <c r="D506" s="346"/>
      <c r="E506" s="299" t="s">
        <v>204</v>
      </c>
      <c r="F506" s="343"/>
      <c r="G506" s="350"/>
      <c r="H506" s="394"/>
      <c r="I506" s="403"/>
      <c r="J506" s="394"/>
      <c r="K506" s="403"/>
      <c r="L506" s="350">
        <f t="shared" si="18"/>
        <v>0</v>
      </c>
    </row>
    <row r="507" outlineLevel="1" spans="1:12">
      <c r="A507" s="299"/>
      <c r="B507" s="150">
        <v>110801093</v>
      </c>
      <c r="C507" s="346"/>
      <c r="D507" s="346"/>
      <c r="E507" s="299" t="s">
        <v>205</v>
      </c>
      <c r="F507" s="343"/>
      <c r="G507" s="350"/>
      <c r="H507" s="394"/>
      <c r="I507" s="403"/>
      <c r="J507" s="394"/>
      <c r="K507" s="403"/>
      <c r="L507" s="350">
        <f t="shared" si="18"/>
        <v>0</v>
      </c>
    </row>
    <row r="508" outlineLevel="1" spans="1:12">
      <c r="A508" s="299"/>
      <c r="B508" s="150">
        <v>110801094</v>
      </c>
      <c r="C508" s="346"/>
      <c r="D508" s="346"/>
      <c r="E508" s="299" t="s">
        <v>206</v>
      </c>
      <c r="F508" s="343"/>
      <c r="G508" s="350"/>
      <c r="H508" s="394"/>
      <c r="I508" s="403"/>
      <c r="J508" s="394"/>
      <c r="K508" s="403"/>
      <c r="L508" s="350">
        <f t="shared" si="18"/>
        <v>0</v>
      </c>
    </row>
    <row r="509" outlineLevel="1" spans="1:12">
      <c r="A509" s="299"/>
      <c r="B509" s="150">
        <v>110801095</v>
      </c>
      <c r="C509" s="346"/>
      <c r="D509" s="346"/>
      <c r="E509" s="299" t="s">
        <v>207</v>
      </c>
      <c r="F509" s="343"/>
      <c r="G509" s="350"/>
      <c r="H509" s="394"/>
      <c r="I509" s="403"/>
      <c r="J509" s="394"/>
      <c r="K509" s="403"/>
      <c r="L509" s="350">
        <f t="shared" si="18"/>
        <v>0</v>
      </c>
    </row>
    <row r="510" outlineLevel="1" spans="1:12">
      <c r="A510" s="299"/>
      <c r="B510" s="150">
        <v>110801096</v>
      </c>
      <c r="C510" s="346"/>
      <c r="D510" s="346"/>
      <c r="E510" s="299" t="s">
        <v>208</v>
      </c>
      <c r="F510" s="343"/>
      <c r="G510" s="350"/>
      <c r="H510" s="394"/>
      <c r="I510" s="403"/>
      <c r="J510" s="394"/>
      <c r="K510" s="403"/>
      <c r="L510" s="350">
        <f t="shared" si="18"/>
        <v>0</v>
      </c>
    </row>
    <row r="511" outlineLevel="1" spans="1:12">
      <c r="A511" s="299"/>
      <c r="B511" s="150">
        <v>110801097</v>
      </c>
      <c r="C511" s="346"/>
      <c r="D511" s="346"/>
      <c r="E511" s="299" t="s">
        <v>209</v>
      </c>
      <c r="F511" s="343"/>
      <c r="G511" s="350"/>
      <c r="H511" s="394"/>
      <c r="I511" s="403"/>
      <c r="J511" s="394"/>
      <c r="K511" s="403"/>
      <c r="L511" s="350">
        <f t="shared" si="18"/>
        <v>0</v>
      </c>
    </row>
    <row r="512" outlineLevel="1" spans="1:12">
      <c r="A512" s="299"/>
      <c r="B512" s="150">
        <v>110801098</v>
      </c>
      <c r="C512" s="346"/>
      <c r="D512" s="346"/>
      <c r="E512" s="299" t="s">
        <v>210</v>
      </c>
      <c r="F512" s="343"/>
      <c r="G512" s="350"/>
      <c r="H512" s="394"/>
      <c r="I512" s="403"/>
      <c r="J512" s="394"/>
      <c r="K512" s="403"/>
      <c r="L512" s="350">
        <f t="shared" si="18"/>
        <v>0</v>
      </c>
    </row>
    <row r="513" outlineLevel="1" spans="1:12">
      <c r="A513" s="299"/>
      <c r="B513" s="150">
        <v>110801099</v>
      </c>
      <c r="C513" s="346"/>
      <c r="D513" s="346"/>
      <c r="E513" s="299" t="s">
        <v>211</v>
      </c>
      <c r="F513" s="343"/>
      <c r="G513" s="350"/>
      <c r="H513" s="394"/>
      <c r="I513" s="403"/>
      <c r="J513" s="394"/>
      <c r="K513" s="403"/>
      <c r="L513" s="350">
        <f t="shared" si="18"/>
        <v>0</v>
      </c>
    </row>
    <row r="514" outlineLevel="1" spans="1:12">
      <c r="A514" s="299"/>
      <c r="B514" s="150">
        <v>110801100</v>
      </c>
      <c r="C514" s="346"/>
      <c r="D514" s="346"/>
      <c r="E514" s="299" t="s">
        <v>212</v>
      </c>
      <c r="F514" s="343"/>
      <c r="G514" s="350"/>
      <c r="H514" s="394"/>
      <c r="I514" s="403"/>
      <c r="J514" s="394"/>
      <c r="K514" s="403"/>
      <c r="L514" s="350">
        <f t="shared" si="18"/>
        <v>0</v>
      </c>
    </row>
    <row r="515" outlineLevel="1" spans="1:12">
      <c r="A515" s="299"/>
      <c r="B515" s="150">
        <v>110801101</v>
      </c>
      <c r="C515" s="346"/>
      <c r="D515" s="346"/>
      <c r="E515" s="299" t="s">
        <v>213</v>
      </c>
      <c r="F515" s="343"/>
      <c r="G515" s="350"/>
      <c r="H515" s="394"/>
      <c r="I515" s="403"/>
      <c r="J515" s="394"/>
      <c r="K515" s="403"/>
      <c r="L515" s="350">
        <f t="shared" si="18"/>
        <v>0</v>
      </c>
    </row>
    <row r="516" outlineLevel="1" spans="1:12">
      <c r="A516" s="299"/>
      <c r="B516" s="150">
        <v>110801102</v>
      </c>
      <c r="C516" s="346"/>
      <c r="D516" s="346"/>
      <c r="E516" s="299" t="s">
        <v>214</v>
      </c>
      <c r="F516" s="343"/>
      <c r="G516" s="350"/>
      <c r="H516" s="394"/>
      <c r="I516" s="403"/>
      <c r="J516" s="394"/>
      <c r="K516" s="403"/>
      <c r="L516" s="350">
        <f t="shared" si="18"/>
        <v>0</v>
      </c>
    </row>
    <row r="517" outlineLevel="1" spans="1:12">
      <c r="A517" s="299"/>
      <c r="B517" s="150">
        <v>110801103</v>
      </c>
      <c r="C517" s="346"/>
      <c r="D517" s="346"/>
      <c r="E517" s="299" t="s">
        <v>215</v>
      </c>
      <c r="F517" s="343"/>
      <c r="G517" s="350"/>
      <c r="H517" s="394"/>
      <c r="I517" s="403"/>
      <c r="J517" s="394"/>
      <c r="K517" s="403"/>
      <c r="L517" s="350">
        <f t="shared" si="18"/>
        <v>0</v>
      </c>
    </row>
    <row r="518" outlineLevel="1" spans="1:12">
      <c r="A518" s="299"/>
      <c r="B518" s="150">
        <v>110801104</v>
      </c>
      <c r="C518" s="346"/>
      <c r="D518" s="346"/>
      <c r="E518" s="299" t="s">
        <v>216</v>
      </c>
      <c r="F518" s="343"/>
      <c r="G518" s="350"/>
      <c r="H518" s="394"/>
      <c r="I518" s="403"/>
      <c r="J518" s="394"/>
      <c r="K518" s="403"/>
      <c r="L518" s="350">
        <f t="shared" si="18"/>
        <v>0</v>
      </c>
    </row>
    <row r="519" outlineLevel="1" spans="1:12">
      <c r="A519" s="299"/>
      <c r="B519" s="150">
        <v>110801105</v>
      </c>
      <c r="C519" s="346"/>
      <c r="D519" s="346"/>
      <c r="E519" s="299" t="s">
        <v>217</v>
      </c>
      <c r="F519" s="343"/>
      <c r="G519" s="350"/>
      <c r="H519" s="394"/>
      <c r="I519" s="403"/>
      <c r="J519" s="394"/>
      <c r="K519" s="403"/>
      <c r="L519" s="350">
        <f t="shared" si="18"/>
        <v>0</v>
      </c>
    </row>
    <row r="520" outlineLevel="1" spans="1:12">
      <c r="A520" s="299"/>
      <c r="B520" s="150">
        <v>110801106</v>
      </c>
      <c r="C520" s="346"/>
      <c r="D520" s="346"/>
      <c r="E520" s="299" t="s">
        <v>218</v>
      </c>
      <c r="F520" s="343"/>
      <c r="G520" s="350"/>
      <c r="H520" s="394"/>
      <c r="I520" s="403"/>
      <c r="J520" s="394"/>
      <c r="K520" s="403"/>
      <c r="L520" s="350">
        <f t="shared" si="18"/>
        <v>0</v>
      </c>
    </row>
    <row r="521" outlineLevel="1" spans="1:12">
      <c r="A521" s="299"/>
      <c r="B521" s="150">
        <v>110801107</v>
      </c>
      <c r="C521" s="346"/>
      <c r="D521" s="346"/>
      <c r="E521" s="299" t="s">
        <v>219</v>
      </c>
      <c r="F521" s="343"/>
      <c r="G521" s="350"/>
      <c r="H521" s="394"/>
      <c r="I521" s="403"/>
      <c r="J521" s="394"/>
      <c r="K521" s="403"/>
      <c r="L521" s="350">
        <f t="shared" si="18"/>
        <v>0</v>
      </c>
    </row>
    <row r="522" outlineLevel="1" spans="1:12">
      <c r="A522" s="299"/>
      <c r="B522" s="150">
        <v>110801108</v>
      </c>
      <c r="C522" s="346"/>
      <c r="D522" s="346"/>
      <c r="E522" s="299" t="s">
        <v>220</v>
      </c>
      <c r="F522" s="343"/>
      <c r="G522" s="350"/>
      <c r="H522" s="394"/>
      <c r="I522" s="403"/>
      <c r="J522" s="394"/>
      <c r="K522" s="403"/>
      <c r="L522" s="350">
        <f t="shared" si="18"/>
        <v>0</v>
      </c>
    </row>
    <row r="523" outlineLevel="1" spans="1:12">
      <c r="A523" s="299"/>
      <c r="B523" s="150">
        <v>110801109</v>
      </c>
      <c r="C523" s="346"/>
      <c r="D523" s="346"/>
      <c r="E523" s="299" t="s">
        <v>221</v>
      </c>
      <c r="F523" s="343"/>
      <c r="G523" s="350"/>
      <c r="H523" s="394"/>
      <c r="I523" s="403"/>
      <c r="J523" s="394"/>
      <c r="K523" s="403"/>
      <c r="L523" s="350">
        <f t="shared" si="18"/>
        <v>0</v>
      </c>
    </row>
    <row r="524" outlineLevel="1" spans="1:12">
      <c r="A524" s="299"/>
      <c r="B524" s="150">
        <v>110801110</v>
      </c>
      <c r="C524" s="346"/>
      <c r="D524" s="346"/>
      <c r="E524" s="299" t="s">
        <v>222</v>
      </c>
      <c r="F524" s="343"/>
      <c r="G524" s="350"/>
      <c r="H524" s="394"/>
      <c r="I524" s="403"/>
      <c r="J524" s="394"/>
      <c r="K524" s="403"/>
      <c r="L524" s="350">
        <f t="shared" si="18"/>
        <v>0</v>
      </c>
    </row>
    <row r="525" outlineLevel="1" spans="1:12">
      <c r="A525" s="299"/>
      <c r="B525" s="150">
        <v>110801111</v>
      </c>
      <c r="C525" s="346"/>
      <c r="D525" s="346"/>
      <c r="E525" s="299" t="s">
        <v>223</v>
      </c>
      <c r="F525" s="343"/>
      <c r="G525" s="350"/>
      <c r="H525" s="394"/>
      <c r="I525" s="403"/>
      <c r="J525" s="394"/>
      <c r="K525" s="403"/>
      <c r="L525" s="350">
        <f t="shared" si="18"/>
        <v>0</v>
      </c>
    </row>
    <row r="526" outlineLevel="1" spans="1:12">
      <c r="A526" s="299"/>
      <c r="B526" s="150">
        <v>110801112</v>
      </c>
      <c r="C526" s="346"/>
      <c r="D526" s="346"/>
      <c r="E526" s="299" t="s">
        <v>224</v>
      </c>
      <c r="F526" s="343"/>
      <c r="G526" s="350"/>
      <c r="H526" s="394"/>
      <c r="I526" s="403"/>
      <c r="J526" s="394"/>
      <c r="K526" s="403"/>
      <c r="L526" s="350">
        <f t="shared" si="18"/>
        <v>0</v>
      </c>
    </row>
    <row r="527" outlineLevel="1" spans="1:12">
      <c r="A527" s="299"/>
      <c r="B527" s="150">
        <v>110801113</v>
      </c>
      <c r="C527" s="346"/>
      <c r="D527" s="346"/>
      <c r="E527" s="299" t="s">
        <v>225</v>
      </c>
      <c r="F527" s="343"/>
      <c r="G527" s="350"/>
      <c r="H527" s="394"/>
      <c r="I527" s="403"/>
      <c r="J527" s="394"/>
      <c r="K527" s="403"/>
      <c r="L527" s="350">
        <f t="shared" si="18"/>
        <v>0</v>
      </c>
    </row>
    <row r="528" outlineLevel="1" spans="1:12">
      <c r="A528" s="299"/>
      <c r="B528" s="150">
        <v>110801114</v>
      </c>
      <c r="C528" s="346"/>
      <c r="D528" s="346"/>
      <c r="E528" s="299" t="s">
        <v>226</v>
      </c>
      <c r="F528" s="343"/>
      <c r="G528" s="350"/>
      <c r="H528" s="394"/>
      <c r="I528" s="403"/>
      <c r="J528" s="394"/>
      <c r="K528" s="403"/>
      <c r="L528" s="350">
        <f t="shared" si="18"/>
        <v>0</v>
      </c>
    </row>
    <row r="529" outlineLevel="1" spans="1:12">
      <c r="A529" s="299"/>
      <c r="B529" s="150">
        <v>110801115</v>
      </c>
      <c r="C529" s="346"/>
      <c r="D529" s="346"/>
      <c r="E529" s="299" t="s">
        <v>227</v>
      </c>
      <c r="F529" s="343"/>
      <c r="G529" s="350"/>
      <c r="H529" s="394"/>
      <c r="I529" s="403"/>
      <c r="J529" s="394"/>
      <c r="K529" s="403"/>
      <c r="L529" s="350">
        <f t="shared" si="18"/>
        <v>0</v>
      </c>
    </row>
    <row r="530" outlineLevel="1" spans="1:12">
      <c r="A530" s="299"/>
      <c r="B530" s="150">
        <v>110801116</v>
      </c>
      <c r="C530" s="346"/>
      <c r="D530" s="346"/>
      <c r="E530" s="299" t="s">
        <v>228</v>
      </c>
      <c r="F530" s="343"/>
      <c r="G530" s="350"/>
      <c r="H530" s="394"/>
      <c r="I530" s="403"/>
      <c r="J530" s="394"/>
      <c r="K530" s="403"/>
      <c r="L530" s="350">
        <f t="shared" si="18"/>
        <v>0</v>
      </c>
    </row>
    <row r="531" outlineLevel="1" spans="1:12">
      <c r="A531" s="299"/>
      <c r="B531" s="150">
        <v>110801117</v>
      </c>
      <c r="C531" s="346"/>
      <c r="D531" s="346"/>
      <c r="E531" s="299" t="s">
        <v>229</v>
      </c>
      <c r="F531" s="343"/>
      <c r="G531" s="350"/>
      <c r="H531" s="394"/>
      <c r="I531" s="403"/>
      <c r="J531" s="394"/>
      <c r="K531" s="403"/>
      <c r="L531" s="350">
        <f t="shared" si="18"/>
        <v>0</v>
      </c>
    </row>
    <row r="532" outlineLevel="1" spans="1:12">
      <c r="A532" s="299"/>
      <c r="B532" s="150">
        <v>110801118</v>
      </c>
      <c r="C532" s="346"/>
      <c r="D532" s="346"/>
      <c r="E532" s="299" t="s">
        <v>230</v>
      </c>
      <c r="F532" s="343"/>
      <c r="G532" s="350"/>
      <c r="H532" s="394"/>
      <c r="I532" s="403"/>
      <c r="J532" s="394"/>
      <c r="K532" s="403"/>
      <c r="L532" s="350">
        <f t="shared" si="18"/>
        <v>0</v>
      </c>
    </row>
    <row r="533" outlineLevel="1" spans="1:12">
      <c r="A533" s="299"/>
      <c r="B533" s="150">
        <v>110801119</v>
      </c>
      <c r="C533" s="346"/>
      <c r="D533" s="346"/>
      <c r="E533" s="299" t="s">
        <v>231</v>
      </c>
      <c r="F533" s="343"/>
      <c r="G533" s="350"/>
      <c r="H533" s="394"/>
      <c r="I533" s="403"/>
      <c r="J533" s="394"/>
      <c r="K533" s="403"/>
      <c r="L533" s="350">
        <f t="shared" si="18"/>
        <v>0</v>
      </c>
    </row>
    <row r="534" outlineLevel="1" spans="1:12">
      <c r="A534" s="299"/>
      <c r="B534" s="150">
        <v>110801120</v>
      </c>
      <c r="C534" s="346"/>
      <c r="D534" s="346"/>
      <c r="E534" s="299" t="s">
        <v>232</v>
      </c>
      <c r="F534" s="343"/>
      <c r="G534" s="350"/>
      <c r="H534" s="394"/>
      <c r="I534" s="403"/>
      <c r="J534" s="394"/>
      <c r="K534" s="403"/>
      <c r="L534" s="350">
        <f t="shared" si="18"/>
        <v>0</v>
      </c>
    </row>
    <row r="535" outlineLevel="1" spans="1:12">
      <c r="A535" s="299"/>
      <c r="B535" s="150">
        <v>110801121</v>
      </c>
      <c r="C535" s="346"/>
      <c r="D535" s="346"/>
      <c r="E535" s="299" t="s">
        <v>233</v>
      </c>
      <c r="F535" s="343"/>
      <c r="G535" s="350"/>
      <c r="H535" s="394"/>
      <c r="I535" s="403"/>
      <c r="J535" s="394"/>
      <c r="K535" s="403"/>
      <c r="L535" s="350">
        <f t="shared" si="18"/>
        <v>0</v>
      </c>
    </row>
    <row r="536" outlineLevel="1" spans="1:12">
      <c r="A536" s="299"/>
      <c r="B536" s="150">
        <v>110801122</v>
      </c>
      <c r="C536" s="346"/>
      <c r="D536" s="346"/>
      <c r="E536" s="299" t="s">
        <v>234</v>
      </c>
      <c r="F536" s="343"/>
      <c r="G536" s="350"/>
      <c r="H536" s="394"/>
      <c r="I536" s="403"/>
      <c r="J536" s="394"/>
      <c r="K536" s="403"/>
      <c r="L536" s="350">
        <f t="shared" si="18"/>
        <v>0</v>
      </c>
    </row>
    <row r="537" outlineLevel="1" spans="1:12">
      <c r="A537" s="299"/>
      <c r="B537" s="150">
        <v>110801123</v>
      </c>
      <c r="C537" s="346"/>
      <c r="D537" s="346"/>
      <c r="E537" s="299" t="s">
        <v>235</v>
      </c>
      <c r="F537" s="343"/>
      <c r="G537" s="350"/>
      <c r="H537" s="394"/>
      <c r="I537" s="403"/>
      <c r="J537" s="394"/>
      <c r="K537" s="403"/>
      <c r="L537" s="350">
        <f t="shared" si="18"/>
        <v>0</v>
      </c>
    </row>
    <row r="538" outlineLevel="1" spans="1:12">
      <c r="A538" s="299"/>
      <c r="B538" s="150">
        <v>110801124</v>
      </c>
      <c r="C538" s="346"/>
      <c r="D538" s="346"/>
      <c r="E538" s="299" t="s">
        <v>236</v>
      </c>
      <c r="F538" s="343"/>
      <c r="G538" s="350"/>
      <c r="H538" s="394"/>
      <c r="I538" s="403"/>
      <c r="J538" s="394"/>
      <c r="K538" s="403"/>
      <c r="L538" s="350">
        <f t="shared" si="18"/>
        <v>0</v>
      </c>
    </row>
    <row r="539" outlineLevel="1" spans="1:12">
      <c r="A539" s="299"/>
      <c r="B539" s="150">
        <v>110801125</v>
      </c>
      <c r="C539" s="346"/>
      <c r="D539" s="346"/>
      <c r="E539" s="299" t="s">
        <v>237</v>
      </c>
      <c r="F539" s="343"/>
      <c r="G539" s="350"/>
      <c r="H539" s="394"/>
      <c r="I539" s="403"/>
      <c r="J539" s="394"/>
      <c r="K539" s="403"/>
      <c r="L539" s="350">
        <f t="shared" si="18"/>
        <v>0</v>
      </c>
    </row>
    <row r="540" outlineLevel="1" spans="1:12">
      <c r="A540" s="299"/>
      <c r="B540" s="150">
        <v>110801126</v>
      </c>
      <c r="C540" s="346"/>
      <c r="D540" s="346"/>
      <c r="E540" s="299" t="s">
        <v>238</v>
      </c>
      <c r="F540" s="343"/>
      <c r="G540" s="350"/>
      <c r="H540" s="394"/>
      <c r="I540" s="403"/>
      <c r="J540" s="394"/>
      <c r="K540" s="403"/>
      <c r="L540" s="350">
        <f t="shared" si="18"/>
        <v>0</v>
      </c>
    </row>
    <row r="541" outlineLevel="1" spans="1:12">
      <c r="A541" s="299"/>
      <c r="B541" s="150">
        <v>110801127</v>
      </c>
      <c r="C541" s="346"/>
      <c r="D541" s="346"/>
      <c r="E541" s="299" t="s">
        <v>239</v>
      </c>
      <c r="F541" s="343"/>
      <c r="G541" s="350"/>
      <c r="H541" s="394"/>
      <c r="I541" s="403"/>
      <c r="J541" s="394"/>
      <c r="K541" s="403"/>
      <c r="L541" s="350">
        <f t="shared" si="18"/>
        <v>0</v>
      </c>
    </row>
    <row r="542" outlineLevel="1" spans="1:12">
      <c r="A542" s="299"/>
      <c r="B542" s="150">
        <v>110801128</v>
      </c>
      <c r="C542" s="346"/>
      <c r="D542" s="346"/>
      <c r="E542" s="299" t="s">
        <v>240</v>
      </c>
      <c r="F542" s="343"/>
      <c r="G542" s="350"/>
      <c r="H542" s="394"/>
      <c r="I542" s="403"/>
      <c r="J542" s="394"/>
      <c r="K542" s="403"/>
      <c r="L542" s="350">
        <f t="shared" si="18"/>
        <v>0</v>
      </c>
    </row>
    <row r="543" outlineLevel="1" spans="1:12">
      <c r="A543" s="299"/>
      <c r="B543" s="150">
        <v>110801129</v>
      </c>
      <c r="C543" s="346"/>
      <c r="D543" s="346"/>
      <c r="E543" s="299" t="s">
        <v>241</v>
      </c>
      <c r="F543" s="343"/>
      <c r="G543" s="350"/>
      <c r="H543" s="394"/>
      <c r="I543" s="403"/>
      <c r="J543" s="394"/>
      <c r="K543" s="403"/>
      <c r="L543" s="350">
        <f t="shared" si="18"/>
        <v>0</v>
      </c>
    </row>
    <row r="544" outlineLevel="1" spans="1:12">
      <c r="A544" s="299"/>
      <c r="B544" s="150">
        <v>110801130</v>
      </c>
      <c r="C544" s="346"/>
      <c r="D544" s="346"/>
      <c r="E544" s="299" t="s">
        <v>242</v>
      </c>
      <c r="F544" s="343"/>
      <c r="G544" s="350"/>
      <c r="H544" s="394"/>
      <c r="I544" s="403"/>
      <c r="J544" s="394"/>
      <c r="K544" s="403"/>
      <c r="L544" s="350">
        <f t="shared" si="18"/>
        <v>0</v>
      </c>
    </row>
    <row r="545" outlineLevel="1" spans="1:12">
      <c r="A545" s="299"/>
      <c r="B545" s="150">
        <v>110801131</v>
      </c>
      <c r="C545" s="346"/>
      <c r="D545" s="346"/>
      <c r="E545" s="299" t="s">
        <v>243</v>
      </c>
      <c r="F545" s="343"/>
      <c r="G545" s="350"/>
      <c r="H545" s="394"/>
      <c r="I545" s="403"/>
      <c r="J545" s="394"/>
      <c r="K545" s="403"/>
      <c r="L545" s="350">
        <f t="shared" si="18"/>
        <v>0</v>
      </c>
    </row>
    <row r="546" outlineLevel="1" spans="1:12">
      <c r="A546" s="299"/>
      <c r="B546" s="150">
        <v>110801132</v>
      </c>
      <c r="C546" s="346"/>
      <c r="D546" s="346"/>
      <c r="E546" s="299" t="s">
        <v>244</v>
      </c>
      <c r="F546" s="343"/>
      <c r="G546" s="350"/>
      <c r="H546" s="394"/>
      <c r="I546" s="403"/>
      <c r="J546" s="394"/>
      <c r="K546" s="403"/>
      <c r="L546" s="350">
        <f t="shared" si="18"/>
        <v>0</v>
      </c>
    </row>
    <row r="547" outlineLevel="1" spans="1:12">
      <c r="A547" s="299"/>
      <c r="B547" s="150">
        <v>110801133</v>
      </c>
      <c r="C547" s="346"/>
      <c r="D547" s="346"/>
      <c r="E547" s="299" t="s">
        <v>245</v>
      </c>
      <c r="F547" s="343"/>
      <c r="G547" s="350"/>
      <c r="H547" s="394"/>
      <c r="I547" s="403"/>
      <c r="J547" s="394"/>
      <c r="K547" s="403"/>
      <c r="L547" s="350">
        <f t="shared" si="18"/>
        <v>0</v>
      </c>
    </row>
    <row r="548" outlineLevel="1" spans="1:12">
      <c r="A548" s="299"/>
      <c r="B548" s="150">
        <v>110801134</v>
      </c>
      <c r="C548" s="346"/>
      <c r="D548" s="346"/>
      <c r="E548" s="299" t="s">
        <v>246</v>
      </c>
      <c r="F548" s="343"/>
      <c r="G548" s="350"/>
      <c r="H548" s="394"/>
      <c r="I548" s="403"/>
      <c r="J548" s="394"/>
      <c r="K548" s="403"/>
      <c r="L548" s="350">
        <f t="shared" si="18"/>
        <v>0</v>
      </c>
    </row>
    <row r="549" outlineLevel="1" spans="1:12">
      <c r="A549" s="299"/>
      <c r="B549" s="150">
        <v>110801135</v>
      </c>
      <c r="C549" s="346"/>
      <c r="D549" s="346"/>
      <c r="E549" s="299" t="s">
        <v>247</v>
      </c>
      <c r="F549" s="343"/>
      <c r="G549" s="350"/>
      <c r="H549" s="394"/>
      <c r="I549" s="403"/>
      <c r="J549" s="394"/>
      <c r="K549" s="403"/>
      <c r="L549" s="350">
        <f t="shared" si="18"/>
        <v>0</v>
      </c>
    </row>
    <row r="550" outlineLevel="1" spans="1:12">
      <c r="A550" s="299"/>
      <c r="B550" s="150">
        <v>110801136</v>
      </c>
      <c r="C550" s="346"/>
      <c r="D550" s="346"/>
      <c r="E550" s="299" t="s">
        <v>248</v>
      </c>
      <c r="F550" s="343"/>
      <c r="G550" s="350"/>
      <c r="H550" s="394"/>
      <c r="I550" s="403"/>
      <c r="J550" s="394"/>
      <c r="K550" s="403"/>
      <c r="L550" s="350">
        <f t="shared" si="18"/>
        <v>0</v>
      </c>
    </row>
    <row r="551" outlineLevel="1" spans="1:12">
      <c r="A551" s="299"/>
      <c r="B551" s="150">
        <v>110801137</v>
      </c>
      <c r="C551" s="346"/>
      <c r="D551" s="346"/>
      <c r="E551" s="299" t="s">
        <v>249</v>
      </c>
      <c r="F551" s="343"/>
      <c r="G551" s="350"/>
      <c r="H551" s="394"/>
      <c r="I551" s="403"/>
      <c r="J551" s="394"/>
      <c r="K551" s="403"/>
      <c r="L551" s="350">
        <f t="shared" si="18"/>
        <v>0</v>
      </c>
    </row>
    <row r="552" outlineLevel="1" spans="1:12">
      <c r="A552" s="299"/>
      <c r="B552" s="150">
        <v>110801138</v>
      </c>
      <c r="C552" s="346"/>
      <c r="D552" s="346"/>
      <c r="E552" s="299" t="s">
        <v>250</v>
      </c>
      <c r="F552" s="343"/>
      <c r="G552" s="350"/>
      <c r="H552" s="394"/>
      <c r="I552" s="403"/>
      <c r="J552" s="394"/>
      <c r="K552" s="403"/>
      <c r="L552" s="350">
        <f t="shared" si="18"/>
        <v>0</v>
      </c>
    </row>
    <row r="553" outlineLevel="1" spans="1:12">
      <c r="A553" s="299"/>
      <c r="B553" s="150">
        <v>110801139</v>
      </c>
      <c r="C553" s="346"/>
      <c r="D553" s="346"/>
      <c r="E553" s="299" t="s">
        <v>251</v>
      </c>
      <c r="F553" s="343"/>
      <c r="G553" s="350"/>
      <c r="H553" s="394"/>
      <c r="I553" s="403"/>
      <c r="J553" s="394"/>
      <c r="K553" s="403"/>
      <c r="L553" s="350">
        <f t="shared" si="18"/>
        <v>0</v>
      </c>
    </row>
    <row r="554" outlineLevel="1" spans="1:12">
      <c r="A554" s="299"/>
      <c r="B554" s="150">
        <v>110801140</v>
      </c>
      <c r="C554" s="346"/>
      <c r="D554" s="346"/>
      <c r="E554" s="299" t="s">
        <v>252</v>
      </c>
      <c r="F554" s="343"/>
      <c r="G554" s="350"/>
      <c r="H554" s="394"/>
      <c r="I554" s="403"/>
      <c r="J554" s="394"/>
      <c r="K554" s="403"/>
      <c r="L554" s="350">
        <f t="shared" si="18"/>
        <v>0</v>
      </c>
    </row>
    <row r="555" outlineLevel="1" spans="1:12">
      <c r="A555" s="299"/>
      <c r="B555" s="150">
        <v>110801141</v>
      </c>
      <c r="C555" s="346"/>
      <c r="D555" s="346"/>
      <c r="E555" s="299" t="s">
        <v>253</v>
      </c>
      <c r="F555" s="343"/>
      <c r="G555" s="350"/>
      <c r="H555" s="394"/>
      <c r="I555" s="403"/>
      <c r="J555" s="394"/>
      <c r="K555" s="403"/>
      <c r="L555" s="350">
        <f t="shared" si="18"/>
        <v>0</v>
      </c>
    </row>
    <row r="556" outlineLevel="1" spans="1:12">
      <c r="A556" s="299"/>
      <c r="B556" s="150">
        <v>110801142</v>
      </c>
      <c r="C556" s="346"/>
      <c r="D556" s="346"/>
      <c r="E556" s="299" t="s">
        <v>254</v>
      </c>
      <c r="F556" s="343"/>
      <c r="G556" s="350"/>
      <c r="H556" s="394"/>
      <c r="I556" s="403"/>
      <c r="J556" s="394"/>
      <c r="K556" s="403"/>
      <c r="L556" s="350">
        <f t="shared" si="18"/>
        <v>0</v>
      </c>
    </row>
    <row r="557" outlineLevel="1" spans="1:12">
      <c r="A557" s="299"/>
      <c r="B557" s="150">
        <v>110801143</v>
      </c>
      <c r="C557" s="346"/>
      <c r="D557" s="346"/>
      <c r="E557" s="299" t="s">
        <v>255</v>
      </c>
      <c r="F557" s="343"/>
      <c r="G557" s="350"/>
      <c r="H557" s="394"/>
      <c r="I557" s="403"/>
      <c r="J557" s="394"/>
      <c r="K557" s="403"/>
      <c r="L557" s="350">
        <f t="shared" si="18"/>
        <v>0</v>
      </c>
    </row>
    <row r="558" outlineLevel="1" spans="1:12">
      <c r="A558" s="299"/>
      <c r="B558" s="150">
        <v>110801144</v>
      </c>
      <c r="C558" s="346"/>
      <c r="D558" s="346"/>
      <c r="E558" s="299" t="s">
        <v>256</v>
      </c>
      <c r="F558" s="343"/>
      <c r="G558" s="350"/>
      <c r="H558" s="394"/>
      <c r="I558" s="403"/>
      <c r="J558" s="394"/>
      <c r="K558" s="403"/>
      <c r="L558" s="350">
        <f t="shared" si="18"/>
        <v>0</v>
      </c>
    </row>
    <row r="559" outlineLevel="1" spans="1:12">
      <c r="A559" s="299"/>
      <c r="B559" s="150">
        <v>110801145</v>
      </c>
      <c r="C559" s="346"/>
      <c r="D559" s="346"/>
      <c r="E559" s="299" t="s">
        <v>257</v>
      </c>
      <c r="F559" s="343"/>
      <c r="G559" s="350"/>
      <c r="H559" s="394"/>
      <c r="I559" s="403"/>
      <c r="J559" s="394"/>
      <c r="K559" s="403"/>
      <c r="L559" s="350">
        <f t="shared" si="18"/>
        <v>0</v>
      </c>
    </row>
    <row r="560" outlineLevel="1" spans="1:12">
      <c r="A560" s="299"/>
      <c r="B560" s="150">
        <v>110801146</v>
      </c>
      <c r="C560" s="346"/>
      <c r="D560" s="346"/>
      <c r="E560" s="299" t="s">
        <v>258</v>
      </c>
      <c r="F560" s="343"/>
      <c r="G560" s="350"/>
      <c r="H560" s="394"/>
      <c r="I560" s="403"/>
      <c r="J560" s="394"/>
      <c r="K560" s="403"/>
      <c r="L560" s="350">
        <f t="shared" si="18"/>
        <v>0</v>
      </c>
    </row>
    <row r="561" outlineLevel="1" spans="1:12">
      <c r="A561" s="299"/>
      <c r="B561" s="150">
        <v>110801147</v>
      </c>
      <c r="C561" s="346"/>
      <c r="D561" s="346"/>
      <c r="E561" s="299" t="s">
        <v>259</v>
      </c>
      <c r="F561" s="343"/>
      <c r="G561" s="350"/>
      <c r="H561" s="394"/>
      <c r="I561" s="403"/>
      <c r="J561" s="394"/>
      <c r="K561" s="403"/>
      <c r="L561" s="350">
        <f t="shared" si="18"/>
        <v>0</v>
      </c>
    </row>
    <row r="562" outlineLevel="1" spans="1:12">
      <c r="A562" s="299"/>
      <c r="B562" s="150">
        <v>110801148</v>
      </c>
      <c r="C562" s="346"/>
      <c r="D562" s="346"/>
      <c r="E562" s="299" t="s">
        <v>260</v>
      </c>
      <c r="F562" s="343"/>
      <c r="G562" s="350"/>
      <c r="H562" s="394"/>
      <c r="I562" s="403"/>
      <c r="J562" s="394"/>
      <c r="K562" s="403"/>
      <c r="L562" s="350">
        <f t="shared" si="18"/>
        <v>0</v>
      </c>
    </row>
    <row r="563" outlineLevel="1" spans="1:12">
      <c r="A563" s="299"/>
      <c r="B563" s="150">
        <v>110801149</v>
      </c>
      <c r="C563" s="346"/>
      <c r="D563" s="346"/>
      <c r="E563" s="299" t="s">
        <v>261</v>
      </c>
      <c r="F563" s="343"/>
      <c r="G563" s="350"/>
      <c r="H563" s="394"/>
      <c r="I563" s="403"/>
      <c r="J563" s="394"/>
      <c r="K563" s="403"/>
      <c r="L563" s="350">
        <f t="shared" si="18"/>
        <v>0</v>
      </c>
    </row>
    <row r="564" outlineLevel="1" spans="1:12">
      <c r="A564" s="299"/>
      <c r="B564" s="150">
        <v>110801150</v>
      </c>
      <c r="C564" s="346"/>
      <c r="D564" s="346"/>
      <c r="E564" s="299" t="s">
        <v>262</v>
      </c>
      <c r="F564" s="343"/>
      <c r="G564" s="350"/>
      <c r="H564" s="394"/>
      <c r="I564" s="403"/>
      <c r="J564" s="394"/>
      <c r="K564" s="403"/>
      <c r="L564" s="350">
        <f t="shared" si="18"/>
        <v>0</v>
      </c>
    </row>
    <row r="565" outlineLevel="1" spans="1:12">
      <c r="A565" s="299"/>
      <c r="B565" s="150">
        <v>110801151</v>
      </c>
      <c r="C565" s="346"/>
      <c r="D565" s="346"/>
      <c r="E565" s="299" t="s">
        <v>263</v>
      </c>
      <c r="F565" s="343"/>
      <c r="G565" s="350"/>
      <c r="H565" s="394"/>
      <c r="I565" s="403"/>
      <c r="J565" s="394"/>
      <c r="K565" s="403"/>
      <c r="L565" s="350">
        <f t="shared" si="18"/>
        <v>0</v>
      </c>
    </row>
    <row r="566" outlineLevel="1" spans="1:12">
      <c r="A566" s="299"/>
      <c r="B566" s="150">
        <v>110801152</v>
      </c>
      <c r="C566" s="346"/>
      <c r="D566" s="346"/>
      <c r="E566" s="299" t="s">
        <v>264</v>
      </c>
      <c r="F566" s="343"/>
      <c r="G566" s="350"/>
      <c r="H566" s="394"/>
      <c r="I566" s="403"/>
      <c r="J566" s="394"/>
      <c r="K566" s="403"/>
      <c r="L566" s="350">
        <f t="shared" si="18"/>
        <v>0</v>
      </c>
    </row>
    <row r="567" outlineLevel="1" spans="1:12">
      <c r="A567" s="299"/>
      <c r="B567" s="150">
        <v>110801153</v>
      </c>
      <c r="C567" s="346"/>
      <c r="D567" s="346"/>
      <c r="E567" s="299" t="s">
        <v>265</v>
      </c>
      <c r="F567" s="343"/>
      <c r="G567" s="350"/>
      <c r="H567" s="394"/>
      <c r="I567" s="403"/>
      <c r="J567" s="394"/>
      <c r="K567" s="403"/>
      <c r="L567" s="350">
        <f t="shared" si="18"/>
        <v>0</v>
      </c>
    </row>
    <row r="568" outlineLevel="1" spans="1:12">
      <c r="A568" s="299"/>
      <c r="B568" s="150">
        <v>110801154</v>
      </c>
      <c r="C568" s="346"/>
      <c r="D568" s="346"/>
      <c r="E568" s="299" t="s">
        <v>266</v>
      </c>
      <c r="F568" s="343"/>
      <c r="G568" s="350"/>
      <c r="H568" s="394"/>
      <c r="I568" s="403"/>
      <c r="J568" s="394"/>
      <c r="K568" s="403"/>
      <c r="L568" s="350">
        <f t="shared" si="18"/>
        <v>0</v>
      </c>
    </row>
    <row r="569" outlineLevel="1" spans="1:12">
      <c r="A569" s="299"/>
      <c r="B569" s="150">
        <v>110801155</v>
      </c>
      <c r="C569" s="346"/>
      <c r="D569" s="346"/>
      <c r="E569" s="299" t="s">
        <v>267</v>
      </c>
      <c r="F569" s="343"/>
      <c r="G569" s="350"/>
      <c r="H569" s="394"/>
      <c r="I569" s="403"/>
      <c r="J569" s="394"/>
      <c r="K569" s="403"/>
      <c r="L569" s="350">
        <f t="shared" si="18"/>
        <v>0</v>
      </c>
    </row>
    <row r="570" outlineLevel="1" spans="1:12">
      <c r="A570" s="299"/>
      <c r="B570" s="150">
        <v>110801156</v>
      </c>
      <c r="C570" s="346"/>
      <c r="D570" s="346"/>
      <c r="E570" s="299" t="s">
        <v>268</v>
      </c>
      <c r="F570" s="343"/>
      <c r="G570" s="350"/>
      <c r="H570" s="394"/>
      <c r="I570" s="403"/>
      <c r="J570" s="394"/>
      <c r="K570" s="403"/>
      <c r="L570" s="350">
        <f t="shared" si="18"/>
        <v>0</v>
      </c>
    </row>
    <row r="571" outlineLevel="1" spans="1:12">
      <c r="A571" s="299"/>
      <c r="B571" s="150">
        <v>110801157</v>
      </c>
      <c r="C571" s="346"/>
      <c r="D571" s="346"/>
      <c r="E571" s="299" t="s">
        <v>269</v>
      </c>
      <c r="F571" s="343"/>
      <c r="G571" s="350"/>
      <c r="H571" s="394"/>
      <c r="I571" s="403"/>
      <c r="J571" s="394"/>
      <c r="K571" s="403"/>
      <c r="L571" s="350">
        <f t="shared" si="18"/>
        <v>0</v>
      </c>
    </row>
    <row r="572" outlineLevel="1" spans="1:12">
      <c r="A572" s="299"/>
      <c r="B572" s="150">
        <v>110801158</v>
      </c>
      <c r="C572" s="346"/>
      <c r="D572" s="346"/>
      <c r="E572" s="299" t="s">
        <v>270</v>
      </c>
      <c r="F572" s="343"/>
      <c r="G572" s="350"/>
      <c r="H572" s="394"/>
      <c r="I572" s="403"/>
      <c r="J572" s="394"/>
      <c r="K572" s="403"/>
      <c r="L572" s="350">
        <f t="shared" si="18"/>
        <v>0</v>
      </c>
    </row>
    <row r="573" outlineLevel="1" spans="1:12">
      <c r="A573" s="299"/>
      <c r="B573" s="150">
        <v>110801159</v>
      </c>
      <c r="C573" s="346"/>
      <c r="D573" s="346"/>
      <c r="E573" s="299" t="s">
        <v>271</v>
      </c>
      <c r="F573" s="343"/>
      <c r="G573" s="350"/>
      <c r="H573" s="394"/>
      <c r="I573" s="403"/>
      <c r="J573" s="394"/>
      <c r="K573" s="403"/>
      <c r="L573" s="350">
        <f t="shared" si="18"/>
        <v>0</v>
      </c>
    </row>
    <row r="574" outlineLevel="1" spans="1:12">
      <c r="A574" s="299"/>
      <c r="B574" s="150">
        <v>110801160</v>
      </c>
      <c r="C574" s="346"/>
      <c r="D574" s="346"/>
      <c r="E574" s="299" t="s">
        <v>272</v>
      </c>
      <c r="F574" s="343"/>
      <c r="G574" s="350"/>
      <c r="H574" s="394"/>
      <c r="I574" s="403"/>
      <c r="J574" s="394"/>
      <c r="K574" s="403"/>
      <c r="L574" s="350">
        <f t="shared" si="18"/>
        <v>0</v>
      </c>
    </row>
    <row r="575" outlineLevel="1" spans="1:12">
      <c r="A575" s="299"/>
      <c r="B575" s="150">
        <v>110801161</v>
      </c>
      <c r="C575" s="346"/>
      <c r="D575" s="346"/>
      <c r="E575" s="299" t="s">
        <v>273</v>
      </c>
      <c r="F575" s="343"/>
      <c r="G575" s="350"/>
      <c r="H575" s="394"/>
      <c r="I575" s="403"/>
      <c r="J575" s="394"/>
      <c r="K575" s="403"/>
      <c r="L575" s="350">
        <f t="shared" si="18"/>
        <v>0</v>
      </c>
    </row>
    <row r="576" outlineLevel="1" spans="1:12">
      <c r="A576" s="299"/>
      <c r="B576" s="150">
        <v>110801162</v>
      </c>
      <c r="C576" s="346"/>
      <c r="D576" s="346"/>
      <c r="E576" s="299" t="s">
        <v>274</v>
      </c>
      <c r="F576" s="343"/>
      <c r="G576" s="350"/>
      <c r="H576" s="394"/>
      <c r="I576" s="403"/>
      <c r="J576" s="394"/>
      <c r="K576" s="403"/>
      <c r="L576" s="350">
        <f t="shared" si="18"/>
        <v>0</v>
      </c>
    </row>
    <row r="577" outlineLevel="1" spans="1:12">
      <c r="A577" s="299"/>
      <c r="B577" s="150">
        <v>110801163</v>
      </c>
      <c r="C577" s="346"/>
      <c r="D577" s="346"/>
      <c r="E577" s="299" t="s">
        <v>275</v>
      </c>
      <c r="F577" s="343"/>
      <c r="G577" s="350"/>
      <c r="H577" s="394"/>
      <c r="I577" s="403"/>
      <c r="J577" s="394"/>
      <c r="K577" s="403"/>
      <c r="L577" s="350">
        <f t="shared" si="18"/>
        <v>0</v>
      </c>
    </row>
    <row r="578" outlineLevel="1" spans="1:12">
      <c r="A578" s="299"/>
      <c r="B578" s="150">
        <v>110801164</v>
      </c>
      <c r="C578" s="346"/>
      <c r="D578" s="346"/>
      <c r="E578" s="299" t="s">
        <v>276</v>
      </c>
      <c r="F578" s="343"/>
      <c r="G578" s="350"/>
      <c r="H578" s="394"/>
      <c r="I578" s="403"/>
      <c r="J578" s="394"/>
      <c r="K578" s="403"/>
      <c r="L578" s="350">
        <f t="shared" si="18"/>
        <v>0</v>
      </c>
    </row>
    <row r="579" outlineLevel="1" spans="1:12">
      <c r="A579" s="299"/>
      <c r="B579" s="150">
        <v>110801165</v>
      </c>
      <c r="C579" s="346"/>
      <c r="D579" s="346"/>
      <c r="E579" s="299" t="s">
        <v>277</v>
      </c>
      <c r="F579" s="343"/>
      <c r="G579" s="350"/>
      <c r="H579" s="394"/>
      <c r="I579" s="403"/>
      <c r="J579" s="394"/>
      <c r="K579" s="403"/>
      <c r="L579" s="350">
        <f t="shared" si="18"/>
        <v>0</v>
      </c>
    </row>
    <row r="580" outlineLevel="1" spans="1:12">
      <c r="A580" s="299"/>
      <c r="B580" s="150">
        <v>110801166</v>
      </c>
      <c r="C580" s="346"/>
      <c r="D580" s="346"/>
      <c r="E580" s="299" t="s">
        <v>278</v>
      </c>
      <c r="F580" s="343"/>
      <c r="G580" s="350"/>
      <c r="H580" s="394"/>
      <c r="I580" s="403"/>
      <c r="J580" s="394"/>
      <c r="K580" s="403"/>
      <c r="L580" s="350">
        <f t="shared" si="18"/>
        <v>0</v>
      </c>
    </row>
    <row r="581" outlineLevel="1" spans="1:12">
      <c r="A581" s="299"/>
      <c r="B581" s="150">
        <v>110801167</v>
      </c>
      <c r="C581" s="346"/>
      <c r="D581" s="346"/>
      <c r="E581" s="299" t="s">
        <v>279</v>
      </c>
      <c r="F581" s="343"/>
      <c r="G581" s="350"/>
      <c r="H581" s="394"/>
      <c r="I581" s="403"/>
      <c r="J581" s="394"/>
      <c r="K581" s="403"/>
      <c r="L581" s="350">
        <f t="shared" si="18"/>
        <v>0</v>
      </c>
    </row>
    <row r="582" outlineLevel="1" spans="1:12">
      <c r="A582" s="299"/>
      <c r="B582" s="150">
        <v>110801168</v>
      </c>
      <c r="C582" s="346"/>
      <c r="D582" s="346"/>
      <c r="E582" s="299" t="s">
        <v>280</v>
      </c>
      <c r="F582" s="343"/>
      <c r="G582" s="350"/>
      <c r="H582" s="394"/>
      <c r="I582" s="403"/>
      <c r="J582" s="394"/>
      <c r="K582" s="403"/>
      <c r="L582" s="350">
        <f t="shared" si="18"/>
        <v>0</v>
      </c>
    </row>
    <row r="583" outlineLevel="1" spans="1:12">
      <c r="A583" s="299"/>
      <c r="B583" s="150">
        <v>110801169</v>
      </c>
      <c r="C583" s="346"/>
      <c r="D583" s="346"/>
      <c r="E583" s="299" t="s">
        <v>281</v>
      </c>
      <c r="F583" s="343"/>
      <c r="G583" s="350"/>
      <c r="H583" s="394"/>
      <c r="I583" s="403"/>
      <c r="J583" s="394"/>
      <c r="K583" s="403"/>
      <c r="L583" s="350">
        <f t="shared" si="18"/>
        <v>0</v>
      </c>
    </row>
    <row r="584" outlineLevel="1" spans="1:12">
      <c r="A584" s="299"/>
      <c r="B584" s="150">
        <v>110801170</v>
      </c>
      <c r="C584" s="346"/>
      <c r="D584" s="346"/>
      <c r="E584" s="299" t="s">
        <v>282</v>
      </c>
      <c r="F584" s="343"/>
      <c r="G584" s="350"/>
      <c r="H584" s="394"/>
      <c r="I584" s="403"/>
      <c r="J584" s="394"/>
      <c r="K584" s="403"/>
      <c r="L584" s="350">
        <f t="shared" si="18"/>
        <v>0</v>
      </c>
    </row>
    <row r="585" outlineLevel="1" spans="1:12">
      <c r="A585" s="299"/>
      <c r="B585" s="150">
        <v>110801171</v>
      </c>
      <c r="C585" s="346"/>
      <c r="D585" s="346"/>
      <c r="E585" s="299" t="s">
        <v>283</v>
      </c>
      <c r="F585" s="343"/>
      <c r="G585" s="350"/>
      <c r="H585" s="394"/>
      <c r="I585" s="403"/>
      <c r="J585" s="394"/>
      <c r="K585" s="403"/>
      <c r="L585" s="350">
        <f t="shared" si="18"/>
        <v>0</v>
      </c>
    </row>
    <row r="586" outlineLevel="1" spans="1:12">
      <c r="A586" s="299"/>
      <c r="B586" s="150">
        <v>110801172</v>
      </c>
      <c r="C586" s="346"/>
      <c r="D586" s="346"/>
      <c r="E586" s="299" t="s">
        <v>284</v>
      </c>
      <c r="F586" s="343"/>
      <c r="G586" s="350"/>
      <c r="H586" s="394"/>
      <c r="I586" s="403"/>
      <c r="J586" s="394"/>
      <c r="K586" s="403"/>
      <c r="L586" s="350">
        <f t="shared" si="18"/>
        <v>0</v>
      </c>
    </row>
    <row r="587" outlineLevel="1" spans="1:12">
      <c r="A587" s="299"/>
      <c r="B587" s="150">
        <v>110801173</v>
      </c>
      <c r="C587" s="346"/>
      <c r="D587" s="346"/>
      <c r="E587" s="299" t="s">
        <v>285</v>
      </c>
      <c r="F587" s="343"/>
      <c r="G587" s="350"/>
      <c r="H587" s="394"/>
      <c r="I587" s="403"/>
      <c r="J587" s="394"/>
      <c r="K587" s="403"/>
      <c r="L587" s="350">
        <f t="shared" si="18"/>
        <v>0</v>
      </c>
    </row>
    <row r="588" outlineLevel="1" spans="1:12">
      <c r="A588" s="299"/>
      <c r="B588" s="150">
        <v>110801174</v>
      </c>
      <c r="C588" s="346"/>
      <c r="D588" s="346"/>
      <c r="E588" s="299" t="s">
        <v>286</v>
      </c>
      <c r="F588" s="343"/>
      <c r="G588" s="350"/>
      <c r="H588" s="394"/>
      <c r="I588" s="403"/>
      <c r="J588" s="394"/>
      <c r="K588" s="403"/>
      <c r="L588" s="350">
        <f t="shared" si="18"/>
        <v>0</v>
      </c>
    </row>
    <row r="589" outlineLevel="1" spans="1:12">
      <c r="A589" s="299"/>
      <c r="B589" s="150">
        <v>110801175</v>
      </c>
      <c r="C589" s="346"/>
      <c r="D589" s="346"/>
      <c r="E589" s="299" t="s">
        <v>287</v>
      </c>
      <c r="F589" s="343"/>
      <c r="G589" s="350"/>
      <c r="H589" s="394"/>
      <c r="I589" s="403"/>
      <c r="J589" s="394"/>
      <c r="K589" s="403"/>
      <c r="L589" s="350">
        <f t="shared" si="18"/>
        <v>0</v>
      </c>
    </row>
    <row r="590" outlineLevel="1" spans="1:12">
      <c r="A590" s="299"/>
      <c r="B590" s="150">
        <v>110801176</v>
      </c>
      <c r="C590" s="346"/>
      <c r="D590" s="346"/>
      <c r="E590" s="299" t="s">
        <v>288</v>
      </c>
      <c r="F590" s="343"/>
      <c r="G590" s="350"/>
      <c r="H590" s="394"/>
      <c r="I590" s="403"/>
      <c r="J590" s="394"/>
      <c r="K590" s="403"/>
      <c r="L590" s="350">
        <f t="shared" si="18"/>
        <v>0</v>
      </c>
    </row>
    <row r="591" outlineLevel="1" spans="1:12">
      <c r="A591" s="299"/>
      <c r="B591" s="150">
        <v>110801177</v>
      </c>
      <c r="C591" s="346"/>
      <c r="D591" s="346"/>
      <c r="E591" s="299" t="s">
        <v>289</v>
      </c>
      <c r="F591" s="343"/>
      <c r="G591" s="350"/>
      <c r="H591" s="394"/>
      <c r="I591" s="403"/>
      <c r="J591" s="394"/>
      <c r="K591" s="403"/>
      <c r="L591" s="350">
        <f t="shared" si="18"/>
        <v>0</v>
      </c>
    </row>
    <row r="592" outlineLevel="1" spans="1:12">
      <c r="A592" s="299"/>
      <c r="B592" s="150">
        <v>110801178</v>
      </c>
      <c r="C592" s="346"/>
      <c r="D592" s="346"/>
      <c r="E592" s="299" t="s">
        <v>290</v>
      </c>
      <c r="F592" s="343"/>
      <c r="G592" s="350"/>
      <c r="H592" s="394"/>
      <c r="I592" s="403"/>
      <c r="J592" s="394"/>
      <c r="K592" s="403"/>
      <c r="L592" s="350">
        <f t="shared" si="18"/>
        <v>0</v>
      </c>
    </row>
    <row r="593" outlineLevel="1" spans="1:12">
      <c r="A593" s="299"/>
      <c r="B593" s="150">
        <v>110801179</v>
      </c>
      <c r="C593" s="346"/>
      <c r="D593" s="346"/>
      <c r="E593" s="299" t="s">
        <v>291</v>
      </c>
      <c r="F593" s="343"/>
      <c r="G593" s="350"/>
      <c r="H593" s="394"/>
      <c r="I593" s="403"/>
      <c r="J593" s="394"/>
      <c r="K593" s="403"/>
      <c r="L593" s="350">
        <f t="shared" si="18"/>
        <v>0</v>
      </c>
    </row>
    <row r="594" outlineLevel="1" spans="1:12">
      <c r="A594" s="299"/>
      <c r="B594" s="150">
        <v>110801180</v>
      </c>
      <c r="C594" s="346"/>
      <c r="D594" s="346"/>
      <c r="E594" s="299" t="s">
        <v>292</v>
      </c>
      <c r="F594" s="343"/>
      <c r="G594" s="350"/>
      <c r="H594" s="394"/>
      <c r="I594" s="403"/>
      <c r="J594" s="394"/>
      <c r="K594" s="403"/>
      <c r="L594" s="350">
        <f t="shared" si="18"/>
        <v>0</v>
      </c>
    </row>
    <row r="595" outlineLevel="1" spans="1:12">
      <c r="A595" s="299"/>
      <c r="B595" s="150">
        <v>110801181</v>
      </c>
      <c r="C595" s="346"/>
      <c r="D595" s="346"/>
      <c r="E595" s="299" t="s">
        <v>293</v>
      </c>
      <c r="F595" s="343"/>
      <c r="G595" s="350"/>
      <c r="H595" s="394"/>
      <c r="I595" s="403"/>
      <c r="J595" s="394"/>
      <c r="K595" s="403"/>
      <c r="L595" s="350">
        <f t="shared" si="18"/>
        <v>0</v>
      </c>
    </row>
    <row r="596" outlineLevel="1" spans="1:12">
      <c r="A596" s="299"/>
      <c r="B596" s="150">
        <v>110801182</v>
      </c>
      <c r="C596" s="346"/>
      <c r="D596" s="346"/>
      <c r="E596" s="299" t="s">
        <v>294</v>
      </c>
      <c r="F596" s="343"/>
      <c r="G596" s="350"/>
      <c r="H596" s="394"/>
      <c r="I596" s="403"/>
      <c r="J596" s="394"/>
      <c r="K596" s="403"/>
      <c r="L596" s="350">
        <f t="shared" si="18"/>
        <v>0</v>
      </c>
    </row>
    <row r="597" outlineLevel="1" spans="1:12">
      <c r="A597" s="299"/>
      <c r="B597" s="150">
        <v>110801183</v>
      </c>
      <c r="C597" s="346"/>
      <c r="D597" s="346"/>
      <c r="E597" s="299" t="s">
        <v>295</v>
      </c>
      <c r="F597" s="343"/>
      <c r="G597" s="350"/>
      <c r="H597" s="394"/>
      <c r="I597" s="403"/>
      <c r="J597" s="394"/>
      <c r="K597" s="403"/>
      <c r="L597" s="350">
        <f t="shared" si="18"/>
        <v>0</v>
      </c>
    </row>
    <row r="598" outlineLevel="1" spans="1:12">
      <c r="A598" s="299"/>
      <c r="B598" s="150">
        <v>110801184</v>
      </c>
      <c r="C598" s="346"/>
      <c r="D598" s="346"/>
      <c r="E598" s="299" t="s">
        <v>296</v>
      </c>
      <c r="F598" s="343"/>
      <c r="G598" s="350"/>
      <c r="H598" s="394"/>
      <c r="I598" s="403"/>
      <c r="J598" s="394"/>
      <c r="K598" s="403"/>
      <c r="L598" s="350">
        <f t="shared" si="18"/>
        <v>0</v>
      </c>
    </row>
    <row r="599" outlineLevel="1" spans="1:12">
      <c r="A599" s="299"/>
      <c r="B599" s="150">
        <v>110801185</v>
      </c>
      <c r="C599" s="346"/>
      <c r="D599" s="346"/>
      <c r="E599" s="299" t="s">
        <v>297</v>
      </c>
      <c r="F599" s="343"/>
      <c r="G599" s="350"/>
      <c r="H599" s="394"/>
      <c r="I599" s="403"/>
      <c r="J599" s="394"/>
      <c r="K599" s="403"/>
      <c r="L599" s="350">
        <f t="shared" si="18"/>
        <v>0</v>
      </c>
    </row>
    <row r="600" outlineLevel="1" spans="1:12">
      <c r="A600" s="299"/>
      <c r="B600" s="150">
        <v>110801186</v>
      </c>
      <c r="C600" s="346"/>
      <c r="D600" s="346"/>
      <c r="E600" s="299" t="s">
        <v>298</v>
      </c>
      <c r="F600" s="343"/>
      <c r="G600" s="350"/>
      <c r="H600" s="394"/>
      <c r="I600" s="403"/>
      <c r="J600" s="394"/>
      <c r="K600" s="403"/>
      <c r="L600" s="350">
        <f t="shared" si="18"/>
        <v>0</v>
      </c>
    </row>
    <row r="601" outlineLevel="1" spans="1:12">
      <c r="A601" s="299"/>
      <c r="B601" s="150">
        <v>110801187</v>
      </c>
      <c r="C601" s="346"/>
      <c r="D601" s="346"/>
      <c r="E601" s="299" t="s">
        <v>299</v>
      </c>
      <c r="F601" s="343"/>
      <c r="G601" s="350"/>
      <c r="H601" s="394"/>
      <c r="I601" s="403"/>
      <c r="J601" s="394"/>
      <c r="K601" s="403"/>
      <c r="L601" s="350">
        <f t="shared" si="18"/>
        <v>0</v>
      </c>
    </row>
    <row r="602" outlineLevel="1" spans="1:12">
      <c r="A602" s="299"/>
      <c r="B602" s="150">
        <v>110801188</v>
      </c>
      <c r="C602" s="346"/>
      <c r="D602" s="346"/>
      <c r="E602" s="299" t="s">
        <v>300</v>
      </c>
      <c r="F602" s="343"/>
      <c r="G602" s="350"/>
      <c r="H602" s="394"/>
      <c r="I602" s="403"/>
      <c r="J602" s="394"/>
      <c r="K602" s="403"/>
      <c r="L602" s="350">
        <f t="shared" si="18"/>
        <v>0</v>
      </c>
    </row>
    <row r="603" outlineLevel="1" spans="1:12">
      <c r="A603" s="299"/>
      <c r="B603" s="150">
        <v>110801189</v>
      </c>
      <c r="C603" s="346"/>
      <c r="D603" s="346"/>
      <c r="E603" s="299" t="s">
        <v>301</v>
      </c>
      <c r="F603" s="343"/>
      <c r="G603" s="350"/>
      <c r="H603" s="394"/>
      <c r="I603" s="403"/>
      <c r="J603" s="394"/>
      <c r="K603" s="403"/>
      <c r="L603" s="350">
        <f t="shared" si="18"/>
        <v>0</v>
      </c>
    </row>
    <row r="604" outlineLevel="1" spans="1:12">
      <c r="A604" s="299"/>
      <c r="B604" s="150">
        <v>110801190</v>
      </c>
      <c r="C604" s="346"/>
      <c r="D604" s="346"/>
      <c r="E604" s="299" t="s">
        <v>302</v>
      </c>
      <c r="F604" s="343"/>
      <c r="G604" s="350"/>
      <c r="H604" s="394"/>
      <c r="I604" s="403"/>
      <c r="J604" s="394"/>
      <c r="K604" s="403"/>
      <c r="L604" s="350">
        <f t="shared" si="18"/>
        <v>0</v>
      </c>
    </row>
    <row r="605" outlineLevel="1" spans="1:12">
      <c r="A605" s="299"/>
      <c r="B605" s="150">
        <v>110801191</v>
      </c>
      <c r="C605" s="346"/>
      <c r="D605" s="346"/>
      <c r="E605" s="299" t="s">
        <v>303</v>
      </c>
      <c r="F605" s="343"/>
      <c r="G605" s="350"/>
      <c r="H605" s="394"/>
      <c r="I605" s="403"/>
      <c r="J605" s="394"/>
      <c r="K605" s="403"/>
      <c r="L605" s="350">
        <f t="shared" si="18"/>
        <v>0</v>
      </c>
    </row>
    <row r="606" outlineLevel="1" spans="1:12">
      <c r="A606" s="299"/>
      <c r="B606" s="150">
        <v>110801192</v>
      </c>
      <c r="C606" s="346"/>
      <c r="D606" s="346"/>
      <c r="E606" s="299" t="s">
        <v>304</v>
      </c>
      <c r="F606" s="343"/>
      <c r="G606" s="350"/>
      <c r="H606" s="394"/>
      <c r="I606" s="403"/>
      <c r="J606" s="394"/>
      <c r="K606" s="403"/>
      <c r="L606" s="350">
        <f t="shared" si="18"/>
        <v>0</v>
      </c>
    </row>
    <row r="607" outlineLevel="1" spans="1:12">
      <c r="A607" s="299"/>
      <c r="B607" s="150">
        <v>110801193</v>
      </c>
      <c r="C607" s="346"/>
      <c r="D607" s="346"/>
      <c r="E607" s="299" t="s">
        <v>305</v>
      </c>
      <c r="F607" s="343"/>
      <c r="G607" s="350"/>
      <c r="H607" s="394"/>
      <c r="I607" s="403"/>
      <c r="J607" s="394"/>
      <c r="K607" s="403"/>
      <c r="L607" s="350">
        <f t="shared" si="18"/>
        <v>0</v>
      </c>
    </row>
    <row r="608" outlineLevel="1" spans="1:12">
      <c r="A608" s="299"/>
      <c r="B608" s="150">
        <v>110801194</v>
      </c>
      <c r="C608" s="346"/>
      <c r="D608" s="346"/>
      <c r="E608" s="299" t="s">
        <v>306</v>
      </c>
      <c r="F608" s="343"/>
      <c r="G608" s="350"/>
      <c r="H608" s="394"/>
      <c r="I608" s="403"/>
      <c r="J608" s="394"/>
      <c r="K608" s="403"/>
      <c r="L608" s="350">
        <f t="shared" si="18"/>
        <v>0</v>
      </c>
    </row>
    <row r="609" outlineLevel="1" spans="1:12">
      <c r="A609" s="299"/>
      <c r="B609" s="150">
        <v>110801195</v>
      </c>
      <c r="C609" s="346"/>
      <c r="D609" s="346"/>
      <c r="E609" s="299" t="s">
        <v>307</v>
      </c>
      <c r="F609" s="343"/>
      <c r="G609" s="350"/>
      <c r="H609" s="394"/>
      <c r="I609" s="403"/>
      <c r="J609" s="394"/>
      <c r="K609" s="403"/>
      <c r="L609" s="350">
        <f t="shared" si="18"/>
        <v>0</v>
      </c>
    </row>
    <row r="610" outlineLevel="1" spans="1:12">
      <c r="A610" s="299"/>
      <c r="B610" s="150">
        <v>110801196</v>
      </c>
      <c r="C610" s="346"/>
      <c r="D610" s="346"/>
      <c r="E610" s="299" t="s">
        <v>308</v>
      </c>
      <c r="F610" s="343"/>
      <c r="G610" s="350"/>
      <c r="H610" s="394"/>
      <c r="I610" s="403"/>
      <c r="J610" s="394"/>
      <c r="K610" s="403"/>
      <c r="L610" s="350">
        <f t="shared" si="18"/>
        <v>0</v>
      </c>
    </row>
    <row r="611" outlineLevel="1" spans="1:12">
      <c r="A611" s="299"/>
      <c r="B611" s="150">
        <v>110801197</v>
      </c>
      <c r="C611" s="346"/>
      <c r="D611" s="346"/>
      <c r="E611" s="299" t="s">
        <v>309</v>
      </c>
      <c r="F611" s="343"/>
      <c r="G611" s="350"/>
      <c r="H611" s="394"/>
      <c r="I611" s="403"/>
      <c r="J611" s="394"/>
      <c r="K611" s="403"/>
      <c r="L611" s="350">
        <f t="shared" si="18"/>
        <v>0</v>
      </c>
    </row>
    <row r="612" outlineLevel="1" spans="1:12">
      <c r="A612" s="299"/>
      <c r="B612" s="150">
        <v>110801198</v>
      </c>
      <c r="C612" s="346"/>
      <c r="D612" s="346"/>
      <c r="E612" s="299" t="s">
        <v>310</v>
      </c>
      <c r="F612" s="343"/>
      <c r="G612" s="350"/>
      <c r="H612" s="394"/>
      <c r="I612" s="403"/>
      <c r="J612" s="394"/>
      <c r="K612" s="403"/>
      <c r="L612" s="350">
        <f t="shared" si="18"/>
        <v>0</v>
      </c>
    </row>
    <row r="613" outlineLevel="1" spans="1:12">
      <c r="A613" s="299"/>
      <c r="B613" s="150">
        <v>110801199</v>
      </c>
      <c r="C613" s="346"/>
      <c r="D613" s="346"/>
      <c r="E613" s="299" t="s">
        <v>311</v>
      </c>
      <c r="F613" s="343"/>
      <c r="G613" s="350"/>
      <c r="H613" s="394"/>
      <c r="I613" s="403"/>
      <c r="J613" s="394"/>
      <c r="K613" s="403"/>
      <c r="L613" s="350">
        <f t="shared" si="18"/>
        <v>0</v>
      </c>
    </row>
    <row r="614" outlineLevel="1" spans="1:12">
      <c r="A614" s="299"/>
      <c r="B614" s="150">
        <v>110801200</v>
      </c>
      <c r="C614" s="346"/>
      <c r="D614" s="346"/>
      <c r="E614" s="299" t="s">
        <v>312</v>
      </c>
      <c r="F614" s="343"/>
      <c r="G614" s="350"/>
      <c r="H614" s="394"/>
      <c r="I614" s="403"/>
      <c r="J614" s="394"/>
      <c r="K614" s="403"/>
      <c r="L614" s="350">
        <f t="shared" ref="L614:L619" si="19">G614+I614-K614</f>
        <v>0</v>
      </c>
    </row>
    <row r="615" outlineLevel="1" spans="1:12">
      <c r="A615" s="299"/>
      <c r="B615" s="150">
        <v>110801201</v>
      </c>
      <c r="C615" s="346"/>
      <c r="D615" s="346"/>
      <c r="E615" s="299" t="s">
        <v>313</v>
      </c>
      <c r="F615" s="343"/>
      <c r="G615" s="350"/>
      <c r="H615" s="394"/>
      <c r="I615" s="403"/>
      <c r="J615" s="394"/>
      <c r="K615" s="403"/>
      <c r="L615" s="350">
        <f t="shared" si="19"/>
        <v>0</v>
      </c>
    </row>
    <row r="616" outlineLevel="1" spans="1:12">
      <c r="A616" s="299"/>
      <c r="B616" s="150">
        <v>110801202</v>
      </c>
      <c r="C616" s="346"/>
      <c r="D616" s="346"/>
      <c r="E616" s="299" t="s">
        <v>314</v>
      </c>
      <c r="F616" s="343"/>
      <c r="G616" s="350"/>
      <c r="H616" s="394"/>
      <c r="I616" s="403"/>
      <c r="J616" s="394"/>
      <c r="K616" s="403"/>
      <c r="L616" s="350">
        <f t="shared" si="19"/>
        <v>0</v>
      </c>
    </row>
    <row r="617" outlineLevel="1" spans="1:12">
      <c r="A617" s="299"/>
      <c r="B617" s="150">
        <v>110801203</v>
      </c>
      <c r="C617" s="346"/>
      <c r="D617" s="346"/>
      <c r="E617" s="299" t="s">
        <v>315</v>
      </c>
      <c r="F617" s="343"/>
      <c r="G617" s="350"/>
      <c r="H617" s="394"/>
      <c r="I617" s="403"/>
      <c r="J617" s="394"/>
      <c r="K617" s="403"/>
      <c r="L617" s="350">
        <f t="shared" si="19"/>
        <v>0</v>
      </c>
    </row>
    <row r="618" outlineLevel="1" spans="1:12">
      <c r="A618" s="299"/>
      <c r="B618" s="150">
        <v>110801204</v>
      </c>
      <c r="C618" s="346"/>
      <c r="D618" s="346"/>
      <c r="E618" s="299" t="s">
        <v>316</v>
      </c>
      <c r="F618" s="343"/>
      <c r="G618" s="350"/>
      <c r="H618" s="394"/>
      <c r="I618" s="403"/>
      <c r="J618" s="394"/>
      <c r="K618" s="403"/>
      <c r="L618" s="350">
        <f t="shared" si="19"/>
        <v>0</v>
      </c>
    </row>
    <row r="619" outlineLevel="1" spans="1:12">
      <c r="A619" s="299"/>
      <c r="B619" s="150">
        <v>110801205</v>
      </c>
      <c r="C619" s="346"/>
      <c r="D619" s="346"/>
      <c r="E619" s="299" t="s">
        <v>317</v>
      </c>
      <c r="F619" s="343"/>
      <c r="G619" s="350"/>
      <c r="H619" s="394"/>
      <c r="I619" s="403"/>
      <c r="J619" s="394"/>
      <c r="K619" s="403"/>
      <c r="L619" s="350">
        <f t="shared" si="19"/>
        <v>0</v>
      </c>
    </row>
    <row r="620" outlineLevel="1" spans="1:12">
      <c r="A620" s="299"/>
      <c r="B620" s="150"/>
      <c r="C620" s="346"/>
      <c r="D620" s="346"/>
      <c r="E620" s="342"/>
      <c r="F620" s="343"/>
      <c r="G620" s="348"/>
      <c r="H620" s="394"/>
      <c r="I620" s="403"/>
      <c r="J620" s="394"/>
      <c r="K620" s="403"/>
      <c r="L620" s="350">
        <f t="shared" si="18"/>
        <v>0</v>
      </c>
    </row>
    <row r="621" outlineLevel="1" spans="1:12">
      <c r="A621" s="299"/>
      <c r="B621" s="150"/>
      <c r="C621" s="346"/>
      <c r="D621" s="346"/>
      <c r="E621" s="342"/>
      <c r="F621" s="343"/>
      <c r="G621" s="348"/>
      <c r="H621" s="394"/>
      <c r="I621" s="403"/>
      <c r="J621" s="394"/>
      <c r="K621" s="403"/>
      <c r="L621" s="350">
        <f t="shared" si="18"/>
        <v>0</v>
      </c>
    </row>
    <row r="622" spans="1:12">
      <c r="A622" s="299"/>
      <c r="B622" s="150"/>
      <c r="C622" s="346"/>
      <c r="D622" s="299"/>
      <c r="E622" s="342"/>
      <c r="F622" s="343"/>
      <c r="G622" s="348"/>
      <c r="H622" s="394"/>
      <c r="I622" s="403"/>
      <c r="J622" s="394"/>
      <c r="K622" s="403"/>
      <c r="L622" s="350"/>
    </row>
    <row r="623" spans="1:12">
      <c r="A623" s="346"/>
      <c r="B623" s="358"/>
      <c r="C623" s="396"/>
      <c r="D623" s="396" t="s">
        <v>901</v>
      </c>
      <c r="E623" s="360"/>
      <c r="F623" s="361"/>
      <c r="G623" s="397">
        <f>SUM(G413:G622)</f>
        <v>0</v>
      </c>
      <c r="H623" s="398"/>
      <c r="I623" s="404">
        <f>SUM(I413:I622)</f>
        <v>0</v>
      </c>
      <c r="J623" s="398"/>
      <c r="K623" s="404">
        <f>SUM(K413:K622)</f>
        <v>0</v>
      </c>
      <c r="L623" s="397">
        <f>SUM(L413:L622)</f>
        <v>0</v>
      </c>
    </row>
    <row r="624" spans="1:12">
      <c r="A624" s="299"/>
      <c r="B624" s="340"/>
      <c r="C624" s="299"/>
      <c r="D624" s="299"/>
      <c r="E624" s="342"/>
      <c r="F624" s="356"/>
      <c r="G624" s="350"/>
      <c r="H624" s="394"/>
      <c r="I624" s="350"/>
      <c r="J624" s="394"/>
      <c r="K624" s="350"/>
      <c r="L624" s="350"/>
    </row>
    <row r="625" spans="1:13">
      <c r="A625" s="346"/>
      <c r="B625" s="380"/>
      <c r="C625" s="390" t="s">
        <v>902</v>
      </c>
      <c r="D625" s="390"/>
      <c r="E625" s="391"/>
      <c r="F625" s="383"/>
      <c r="G625" s="406">
        <f>G623+G411</f>
        <v>0</v>
      </c>
      <c r="H625" s="393"/>
      <c r="I625" s="407">
        <f>I623+I411</f>
        <v>0</v>
      </c>
      <c r="J625" s="393"/>
      <c r="K625" s="407">
        <f>K623+K411</f>
        <v>0</v>
      </c>
      <c r="L625" s="406">
        <f>L623+L411</f>
        <v>0</v>
      </c>
      <c r="M625" s="300" t="s">
        <v>893</v>
      </c>
    </row>
    <row r="626" spans="1:12">
      <c r="A626" s="299"/>
      <c r="B626" s="340"/>
      <c r="C626" s="344"/>
      <c r="D626" s="299"/>
      <c r="E626" s="342"/>
      <c r="F626" s="343"/>
      <c r="G626" s="403"/>
      <c r="H626" s="394"/>
      <c r="I626" s="403"/>
      <c r="J626" s="394"/>
      <c r="K626" s="403"/>
      <c r="L626" s="350"/>
    </row>
    <row r="627" spans="1:12">
      <c r="A627" s="299"/>
      <c r="B627" s="340"/>
      <c r="C627" s="345" t="s">
        <v>903</v>
      </c>
      <c r="D627" s="299"/>
      <c r="E627" s="342"/>
      <c r="F627" s="343"/>
      <c r="G627" s="403"/>
      <c r="H627" s="394"/>
      <c r="I627" s="403"/>
      <c r="J627" s="394"/>
      <c r="K627" s="403"/>
      <c r="L627" s="350"/>
    </row>
    <row r="628" outlineLevel="1" spans="1:12">
      <c r="A628" s="346"/>
      <c r="B628" s="150">
        <v>110901001</v>
      </c>
      <c r="D628" s="299" t="s">
        <v>323</v>
      </c>
      <c r="E628" s="299"/>
      <c r="F628" s="343"/>
      <c r="G628" s="350"/>
      <c r="H628" s="349"/>
      <c r="I628" s="350"/>
      <c r="J628" s="349"/>
      <c r="K628" s="350"/>
      <c r="L628" s="337">
        <f t="shared" ref="L628:L636" si="20">G628+I628-K628</f>
        <v>0</v>
      </c>
    </row>
    <row r="629" outlineLevel="1" spans="1:12">
      <c r="A629" s="346"/>
      <c r="B629" s="150">
        <v>110901002</v>
      </c>
      <c r="D629" s="299" t="s">
        <v>324</v>
      </c>
      <c r="E629" s="299"/>
      <c r="F629" s="343"/>
      <c r="G629" s="350"/>
      <c r="H629" s="349"/>
      <c r="I629" s="350"/>
      <c r="J629" s="349"/>
      <c r="K629" s="350"/>
      <c r="L629" s="337">
        <f t="shared" si="20"/>
        <v>0</v>
      </c>
    </row>
    <row r="630" outlineLevel="1" spans="1:12">
      <c r="A630" s="346"/>
      <c r="B630" s="150">
        <v>110901003</v>
      </c>
      <c r="D630" s="299" t="s">
        <v>904</v>
      </c>
      <c r="E630" s="299"/>
      <c r="F630" s="343"/>
      <c r="G630" s="350"/>
      <c r="H630" s="349"/>
      <c r="I630" s="350"/>
      <c r="J630" s="349"/>
      <c r="K630" s="350"/>
      <c r="L630" s="337">
        <f t="shared" si="20"/>
        <v>0</v>
      </c>
    </row>
    <row r="631" outlineLevel="1" spans="1:12">
      <c r="A631" s="346"/>
      <c r="B631" s="150">
        <v>110901004</v>
      </c>
      <c r="D631" s="299" t="s">
        <v>905</v>
      </c>
      <c r="E631" s="375"/>
      <c r="F631" s="343"/>
      <c r="G631" s="350"/>
      <c r="H631" s="349"/>
      <c r="I631" s="350"/>
      <c r="J631" s="349"/>
      <c r="K631" s="350"/>
      <c r="L631" s="337">
        <f t="shared" si="20"/>
        <v>0</v>
      </c>
    </row>
    <row r="632" outlineLevel="1" spans="1:12">
      <c r="A632" s="346"/>
      <c r="B632" s="150">
        <v>110901005</v>
      </c>
      <c r="D632" s="299" t="s">
        <v>327</v>
      </c>
      <c r="E632" s="375"/>
      <c r="F632" s="343"/>
      <c r="G632" s="350"/>
      <c r="H632" s="349"/>
      <c r="I632" s="350"/>
      <c r="J632" s="349"/>
      <c r="K632" s="350"/>
      <c r="L632" s="337">
        <f t="shared" ref="L632:L634" si="21">G632+I632-K632</f>
        <v>0</v>
      </c>
    </row>
    <row r="633" outlineLevel="1" spans="1:12">
      <c r="A633" s="346"/>
      <c r="B633" s="150">
        <v>110901006</v>
      </c>
      <c r="D633" s="299" t="s">
        <v>328</v>
      </c>
      <c r="E633" s="375"/>
      <c r="F633" s="343"/>
      <c r="G633" s="350"/>
      <c r="H633" s="349"/>
      <c r="I633" s="350"/>
      <c r="J633" s="349"/>
      <c r="K633" s="350"/>
      <c r="L633" s="337">
        <f t="shared" si="21"/>
        <v>0</v>
      </c>
    </row>
    <row r="634" outlineLevel="1" spans="1:12">
      <c r="A634" s="346"/>
      <c r="B634" s="150">
        <v>110901007</v>
      </c>
      <c r="D634" s="299" t="s">
        <v>329</v>
      </c>
      <c r="E634" s="375"/>
      <c r="F634" s="343"/>
      <c r="G634" s="350"/>
      <c r="H634" s="349"/>
      <c r="I634" s="350"/>
      <c r="J634" s="349"/>
      <c r="K634" s="350"/>
      <c r="L634" s="337">
        <f t="shared" si="21"/>
        <v>0</v>
      </c>
    </row>
    <row r="635" outlineLevel="1" spans="1:12">
      <c r="A635" s="346"/>
      <c r="B635" s="150">
        <v>110901008</v>
      </c>
      <c r="D635" s="299" t="s">
        <v>330</v>
      </c>
      <c r="E635" s="375"/>
      <c r="F635" s="343"/>
      <c r="G635" s="350"/>
      <c r="H635" s="349"/>
      <c r="I635" s="350"/>
      <c r="J635" s="349"/>
      <c r="K635" s="350"/>
      <c r="L635" s="337">
        <f t="shared" ref="L635" si="22">G635+I635-K635</f>
        <v>0</v>
      </c>
    </row>
    <row r="636" outlineLevel="1" spans="1:12">
      <c r="A636" s="346"/>
      <c r="B636" s="150">
        <v>110901009</v>
      </c>
      <c r="D636" s="299" t="s">
        <v>906</v>
      </c>
      <c r="E636" s="375"/>
      <c r="F636" s="343"/>
      <c r="G636" s="350"/>
      <c r="H636" s="349"/>
      <c r="I636" s="350"/>
      <c r="J636" s="349"/>
      <c r="K636" s="350"/>
      <c r="L636" s="337">
        <f t="shared" si="20"/>
        <v>0</v>
      </c>
    </row>
    <row r="637" outlineLevel="1" spans="1:12">
      <c r="A637" s="346"/>
      <c r="B637" s="150"/>
      <c r="D637" s="299"/>
      <c r="E637" s="375"/>
      <c r="F637" s="343"/>
      <c r="G637" s="350"/>
      <c r="H637" s="349"/>
      <c r="I637" s="350"/>
      <c r="J637" s="349"/>
      <c r="K637" s="350"/>
      <c r="L637" s="337">
        <f t="shared" ref="L637:L638" si="23">G637+I637-K637</f>
        <v>0</v>
      </c>
    </row>
    <row r="638" outlineLevel="1" spans="1:13">
      <c r="A638" s="346"/>
      <c r="B638" s="150">
        <v>110902001</v>
      </c>
      <c r="D638" s="299" t="s">
        <v>332</v>
      </c>
      <c r="E638" s="375"/>
      <c r="F638" s="343"/>
      <c r="G638" s="350"/>
      <c r="H638" s="349"/>
      <c r="I638" s="350"/>
      <c r="J638" s="349"/>
      <c r="K638" s="350"/>
      <c r="L638" s="337">
        <f t="shared" si="23"/>
        <v>0</v>
      </c>
      <c r="M638" s="300" t="s">
        <v>893</v>
      </c>
    </row>
    <row r="639" spans="1:12">
      <c r="A639" s="299"/>
      <c r="B639" s="340"/>
      <c r="C639" s="299"/>
      <c r="D639" s="299"/>
      <c r="E639" s="342"/>
      <c r="F639" s="356"/>
      <c r="G639" s="403"/>
      <c r="H639" s="394"/>
      <c r="I639" s="403"/>
      <c r="J639" s="394"/>
      <c r="K639" s="403"/>
      <c r="L639" s="350"/>
    </row>
    <row r="640" spans="1:13">
      <c r="A640" s="346"/>
      <c r="B640" s="380"/>
      <c r="C640" s="390" t="s">
        <v>907</v>
      </c>
      <c r="D640" s="390"/>
      <c r="E640" s="391"/>
      <c r="F640" s="383"/>
      <c r="G640" s="392">
        <f>SUM(G628:G639)</f>
        <v>0</v>
      </c>
      <c r="H640" s="393"/>
      <c r="I640" s="392">
        <f>SUM(I628:I639)</f>
        <v>0</v>
      </c>
      <c r="J640" s="393"/>
      <c r="K640" s="392">
        <f>SUM(K628:K639)</f>
        <v>0</v>
      </c>
      <c r="L640" s="392">
        <f>SUM(L628:L639)</f>
        <v>0</v>
      </c>
      <c r="M640" s="300" t="s">
        <v>893</v>
      </c>
    </row>
    <row r="641" spans="1:12">
      <c r="A641" s="299"/>
      <c r="B641" s="340"/>
      <c r="C641" s="299"/>
      <c r="D641" s="299"/>
      <c r="E641" s="342"/>
      <c r="F641" s="356"/>
      <c r="G641" s="399"/>
      <c r="H641" s="394"/>
      <c r="I641" s="403"/>
      <c r="J641" s="394"/>
      <c r="K641" s="403"/>
      <c r="L641" s="350"/>
    </row>
    <row r="642" spans="1:12">
      <c r="A642" s="306"/>
      <c r="B642" s="340"/>
      <c r="C642" s="345" t="s">
        <v>908</v>
      </c>
      <c r="D642" s="306"/>
      <c r="E642" s="342"/>
      <c r="F642" s="343"/>
      <c r="G642" s="348"/>
      <c r="H642" s="388"/>
      <c r="I642" s="348"/>
      <c r="J642" s="388"/>
      <c r="K642" s="348"/>
      <c r="L642" s="337"/>
    </row>
    <row r="643" outlineLevel="1" spans="1:12">
      <c r="A643" s="306"/>
      <c r="B643" s="408">
        <v>111001001</v>
      </c>
      <c r="C643" s="299"/>
      <c r="D643" s="299" t="s">
        <v>909</v>
      </c>
      <c r="E643" s="342"/>
      <c r="F643" s="343"/>
      <c r="G643" s="350"/>
      <c r="H643" s="388"/>
      <c r="I643" s="348"/>
      <c r="J643" s="388"/>
      <c r="K643" s="348"/>
      <c r="L643" s="337">
        <f t="shared" ref="L643:L651" si="24">G643+I643-K643</f>
        <v>0</v>
      </c>
    </row>
    <row r="644" outlineLevel="1" spans="1:12">
      <c r="A644" s="306"/>
      <c r="B644" s="408">
        <v>111001002</v>
      </c>
      <c r="C644" s="299"/>
      <c r="D644" s="299" t="s">
        <v>910</v>
      </c>
      <c r="E644" s="342"/>
      <c r="F644" s="343"/>
      <c r="G644" s="350"/>
      <c r="H644" s="388"/>
      <c r="I644" s="348"/>
      <c r="J644" s="388"/>
      <c r="K644" s="348"/>
      <c r="L644" s="337">
        <f t="shared" si="24"/>
        <v>0</v>
      </c>
    </row>
    <row r="645" outlineLevel="1" spans="1:12">
      <c r="A645" s="306"/>
      <c r="B645" s="408">
        <v>111001003</v>
      </c>
      <c r="C645" s="299"/>
      <c r="D645" s="299" t="s">
        <v>911</v>
      </c>
      <c r="E645" s="342"/>
      <c r="F645" s="343"/>
      <c r="G645" s="350"/>
      <c r="H645" s="388"/>
      <c r="I645" s="348"/>
      <c r="J645" s="388"/>
      <c r="K645" s="348"/>
      <c r="L645" s="337">
        <f t="shared" si="24"/>
        <v>0</v>
      </c>
    </row>
    <row r="646" outlineLevel="1" spans="1:12">
      <c r="A646" s="299"/>
      <c r="B646" s="408">
        <v>111001004</v>
      </c>
      <c r="C646" s="299"/>
      <c r="D646" s="299" t="s">
        <v>912</v>
      </c>
      <c r="E646" s="342"/>
      <c r="F646" s="343"/>
      <c r="G646" s="350"/>
      <c r="H646" s="409"/>
      <c r="I646" s="414"/>
      <c r="J646" s="410"/>
      <c r="K646" s="415"/>
      <c r="L646" s="337">
        <f t="shared" si="24"/>
        <v>0</v>
      </c>
    </row>
    <row r="647" outlineLevel="1" spans="1:12">
      <c r="A647" s="299"/>
      <c r="B647" s="408">
        <v>111001005</v>
      </c>
      <c r="C647" s="299"/>
      <c r="D647" s="299" t="s">
        <v>913</v>
      </c>
      <c r="E647" s="342"/>
      <c r="F647" s="343"/>
      <c r="G647" s="350"/>
      <c r="H647" s="409"/>
      <c r="I647" s="414"/>
      <c r="J647" s="410"/>
      <c r="K647" s="415"/>
      <c r="L647" s="337">
        <f t="shared" si="24"/>
        <v>0</v>
      </c>
    </row>
    <row r="648" outlineLevel="1" spans="1:12">
      <c r="A648" s="299"/>
      <c r="B648" s="408">
        <v>111001006</v>
      </c>
      <c r="C648" s="346"/>
      <c r="D648" s="299" t="s">
        <v>914</v>
      </c>
      <c r="E648" s="342"/>
      <c r="F648" s="343"/>
      <c r="G648" s="350"/>
      <c r="H648" s="410"/>
      <c r="I648" s="415"/>
      <c r="J648" s="412"/>
      <c r="K648" s="416"/>
      <c r="L648" s="337">
        <f t="shared" si="24"/>
        <v>0</v>
      </c>
    </row>
    <row r="649" outlineLevel="1" spans="1:12">
      <c r="A649" s="411"/>
      <c r="B649" s="408">
        <v>111001007</v>
      </c>
      <c r="C649" s="299"/>
      <c r="D649" s="299" t="s">
        <v>340</v>
      </c>
      <c r="E649" s="342"/>
      <c r="F649" s="343"/>
      <c r="G649" s="350"/>
      <c r="H649" s="412"/>
      <c r="I649" s="416"/>
      <c r="J649" s="412"/>
      <c r="K649" s="416"/>
      <c r="L649" s="337">
        <f t="shared" si="24"/>
        <v>0</v>
      </c>
    </row>
    <row r="650" outlineLevel="1" spans="1:12">
      <c r="A650" s="411"/>
      <c r="B650" s="408">
        <v>111001008</v>
      </c>
      <c r="C650" s="299"/>
      <c r="D650" s="299" t="s">
        <v>915</v>
      </c>
      <c r="E650" s="342"/>
      <c r="F650" s="343"/>
      <c r="G650" s="350"/>
      <c r="H650" s="412"/>
      <c r="I650" s="416"/>
      <c r="J650" s="412"/>
      <c r="K650" s="416"/>
      <c r="L650" s="337">
        <f t="shared" si="24"/>
        <v>0</v>
      </c>
    </row>
    <row r="651" outlineLevel="1" spans="1:12">
      <c r="A651" s="411"/>
      <c r="B651" s="408"/>
      <c r="C651" s="299"/>
      <c r="D651" s="299"/>
      <c r="E651" s="342"/>
      <c r="F651" s="343"/>
      <c r="G651" s="348"/>
      <c r="H651" s="412"/>
      <c r="I651" s="416"/>
      <c r="J651" s="412"/>
      <c r="K651" s="416"/>
      <c r="L651" s="337">
        <f t="shared" si="24"/>
        <v>0</v>
      </c>
    </row>
    <row r="652" spans="1:12">
      <c r="A652" s="303"/>
      <c r="B652" s="340"/>
      <c r="C652" s="303"/>
      <c r="D652" s="303"/>
      <c r="E652" s="342"/>
      <c r="F652" s="386"/>
      <c r="G652" s="348"/>
      <c r="H652" s="387"/>
      <c r="I652" s="401"/>
      <c r="J652" s="387"/>
      <c r="K652" s="401"/>
      <c r="L652" s="337"/>
    </row>
    <row r="653" spans="1:12">
      <c r="A653" s="346"/>
      <c r="B653" s="380"/>
      <c r="C653" s="390" t="s">
        <v>916</v>
      </c>
      <c r="D653" s="382"/>
      <c r="E653" s="391"/>
      <c r="F653" s="383"/>
      <c r="G653" s="392">
        <f>SUM(G643:G652)</f>
        <v>0</v>
      </c>
      <c r="H653" s="393"/>
      <c r="I653" s="402">
        <f>SUM(I643:I652)</f>
        <v>0</v>
      </c>
      <c r="J653" s="393"/>
      <c r="K653" s="402">
        <f>SUM(K643:K652)</f>
        <v>0</v>
      </c>
      <c r="L653" s="392">
        <f>SUM(L643:L652)</f>
        <v>0</v>
      </c>
    </row>
    <row r="654" spans="1:12">
      <c r="A654" s="303"/>
      <c r="B654" s="340"/>
      <c r="C654" s="303"/>
      <c r="D654" s="303"/>
      <c r="E654" s="342"/>
      <c r="F654" s="386"/>
      <c r="G654" s="350"/>
      <c r="H654" s="387"/>
      <c r="I654" s="401"/>
      <c r="J654" s="387"/>
      <c r="K654" s="401"/>
      <c r="L654" s="350"/>
    </row>
    <row r="655" spans="1:12">
      <c r="A655" s="306"/>
      <c r="B655" s="150"/>
      <c r="C655" s="345" t="s">
        <v>917</v>
      </c>
      <c r="D655" s="306"/>
      <c r="E655" s="342"/>
      <c r="F655" s="343"/>
      <c r="G655" s="348"/>
      <c r="H655" s="388"/>
      <c r="I655" s="348"/>
      <c r="J655" s="388"/>
      <c r="K655" s="348"/>
      <c r="L655" s="337"/>
    </row>
    <row r="656" outlineLevel="1" spans="1:12">
      <c r="A656" s="306"/>
      <c r="B656" s="150"/>
      <c r="C656" s="344"/>
      <c r="D656" s="347" t="s">
        <v>343</v>
      </c>
      <c r="E656" s="342"/>
      <c r="F656" s="343"/>
      <c r="G656" s="348"/>
      <c r="H656" s="388"/>
      <c r="I656" s="348"/>
      <c r="J656" s="388"/>
      <c r="K656" s="348"/>
      <c r="L656" s="337"/>
    </row>
    <row r="657" outlineLevel="1" spans="1:12">
      <c r="A657" s="306"/>
      <c r="B657" s="150">
        <v>111101001</v>
      </c>
      <c r="C657" s="357"/>
      <c r="E657" s="306" t="s">
        <v>344</v>
      </c>
      <c r="F657" s="343"/>
      <c r="G657" s="350"/>
      <c r="H657" s="388"/>
      <c r="I657" s="348"/>
      <c r="J657" s="388"/>
      <c r="K657" s="348"/>
      <c r="L657" s="337">
        <f>G657+I657-K657</f>
        <v>0</v>
      </c>
    </row>
    <row r="658" outlineLevel="1" spans="1:12">
      <c r="A658" s="306"/>
      <c r="B658" s="150">
        <v>111101002</v>
      </c>
      <c r="C658" s="357"/>
      <c r="E658" s="306" t="s">
        <v>345</v>
      </c>
      <c r="F658" s="343"/>
      <c r="G658" s="350"/>
      <c r="H658" s="388"/>
      <c r="I658" s="348"/>
      <c r="J658" s="388"/>
      <c r="K658" s="348"/>
      <c r="L658" s="337">
        <f>G658+I658-K658</f>
        <v>0</v>
      </c>
    </row>
    <row r="659" outlineLevel="1" spans="1:12">
      <c r="A659" s="306"/>
      <c r="B659" s="150">
        <v>111101003</v>
      </c>
      <c r="C659" s="357"/>
      <c r="E659" s="306" t="s">
        <v>918</v>
      </c>
      <c r="F659" s="343"/>
      <c r="G659" s="350"/>
      <c r="H659" s="388"/>
      <c r="I659" s="348"/>
      <c r="J659" s="388"/>
      <c r="K659" s="348"/>
      <c r="L659" s="337">
        <f>G659+I659-K659</f>
        <v>0</v>
      </c>
    </row>
    <row r="660" outlineLevel="1" spans="1:12">
      <c r="A660" s="306"/>
      <c r="B660" s="150"/>
      <c r="C660" s="357"/>
      <c r="D660" s="306"/>
      <c r="E660" s="342"/>
      <c r="F660" s="343"/>
      <c r="G660" s="348"/>
      <c r="H660" s="388"/>
      <c r="I660" s="348"/>
      <c r="J660" s="388"/>
      <c r="K660" s="348"/>
      <c r="L660" s="337"/>
    </row>
    <row r="661" outlineLevel="1" spans="1:12">
      <c r="A661" s="306"/>
      <c r="B661" s="150"/>
      <c r="C661" s="357"/>
      <c r="D661" s="351" t="s">
        <v>765</v>
      </c>
      <c r="E661" s="352"/>
      <c r="F661" s="353"/>
      <c r="G661" s="354">
        <f>SUM(G656:G660)</f>
        <v>0</v>
      </c>
      <c r="H661" s="355"/>
      <c r="I661" s="354">
        <f>SUM(I656:I660)</f>
        <v>0</v>
      </c>
      <c r="J661" s="355"/>
      <c r="K661" s="354">
        <f>SUM(K656:K660)</f>
        <v>0</v>
      </c>
      <c r="L661" s="354">
        <f>SUM(L656:L660)</f>
        <v>0</v>
      </c>
    </row>
    <row r="662" outlineLevel="1" spans="1:12">
      <c r="A662" s="306"/>
      <c r="B662" s="150"/>
      <c r="C662" s="357"/>
      <c r="D662" s="306"/>
      <c r="E662" s="342"/>
      <c r="F662" s="343"/>
      <c r="G662" s="348"/>
      <c r="H662" s="388"/>
      <c r="I662" s="348"/>
      <c r="J662" s="388"/>
      <c r="K662" s="348"/>
      <c r="L662" s="337"/>
    </row>
    <row r="663" outlineLevel="1" spans="1:12">
      <c r="A663" s="306"/>
      <c r="B663" s="150"/>
      <c r="C663" s="357"/>
      <c r="D663" s="347" t="s">
        <v>347</v>
      </c>
      <c r="E663" s="342"/>
      <c r="F663" s="343"/>
      <c r="G663" s="348"/>
      <c r="H663" s="388"/>
      <c r="I663" s="348"/>
      <c r="J663" s="388"/>
      <c r="K663" s="348"/>
      <c r="L663" s="337"/>
    </row>
    <row r="664" outlineLevel="1" spans="1:12">
      <c r="A664" s="306"/>
      <c r="B664" s="150">
        <v>111102001</v>
      </c>
      <c r="C664" s="357"/>
      <c r="E664" s="306" t="s">
        <v>348</v>
      </c>
      <c r="F664" s="343"/>
      <c r="G664" s="350"/>
      <c r="H664" s="388"/>
      <c r="I664" s="348"/>
      <c r="J664" s="388"/>
      <c r="K664" s="348"/>
      <c r="L664" s="337">
        <f>G664+I664-K664</f>
        <v>0</v>
      </c>
    </row>
    <row r="665" outlineLevel="1" spans="1:12">
      <c r="A665" s="306"/>
      <c r="B665" s="150">
        <v>111102002</v>
      </c>
      <c r="C665" s="357"/>
      <c r="E665" s="306" t="s">
        <v>349</v>
      </c>
      <c r="F665" s="343"/>
      <c r="G665" s="350"/>
      <c r="H665" s="388"/>
      <c r="I665" s="348"/>
      <c r="J665" s="388"/>
      <c r="K665" s="348"/>
      <c r="L665" s="337">
        <f>G665+I665-K665</f>
        <v>0</v>
      </c>
    </row>
    <row r="666" outlineLevel="1" spans="1:12">
      <c r="A666" s="306"/>
      <c r="B666" s="150">
        <v>111102003</v>
      </c>
      <c r="C666" s="357"/>
      <c r="E666" s="306" t="s">
        <v>350</v>
      </c>
      <c r="F666" s="343"/>
      <c r="G666" s="350"/>
      <c r="H666" s="388"/>
      <c r="I666" s="348"/>
      <c r="J666" s="388"/>
      <c r="K666" s="348"/>
      <c r="L666" s="337">
        <f>G666+I666-K666</f>
        <v>0</v>
      </c>
    </row>
    <row r="667" outlineLevel="1" spans="1:12">
      <c r="A667" s="306"/>
      <c r="B667" s="150"/>
      <c r="C667" s="357"/>
      <c r="D667" s="306"/>
      <c r="E667" s="342"/>
      <c r="F667" s="343"/>
      <c r="G667" s="348"/>
      <c r="H667" s="388"/>
      <c r="I667" s="348"/>
      <c r="J667" s="388"/>
      <c r="K667" s="348"/>
      <c r="L667" s="337">
        <f>G667+I667-K667</f>
        <v>0</v>
      </c>
    </row>
    <row r="668" outlineLevel="1" spans="1:12">
      <c r="A668" s="306"/>
      <c r="B668" s="150"/>
      <c r="C668" s="357"/>
      <c r="D668" s="351" t="s">
        <v>765</v>
      </c>
      <c r="E668" s="352"/>
      <c r="F668" s="353"/>
      <c r="G668" s="354">
        <f>SUM(G663:G667)</f>
        <v>0</v>
      </c>
      <c r="H668" s="355"/>
      <c r="I668" s="354">
        <f>SUM(I663:I667)</f>
        <v>0</v>
      </c>
      <c r="J668" s="355"/>
      <c r="K668" s="354">
        <f>SUM(K663:K667)</f>
        <v>0</v>
      </c>
      <c r="L668" s="354">
        <f>SUM(L663:L667)</f>
        <v>0</v>
      </c>
    </row>
    <row r="669" outlineLevel="1" spans="1:12">
      <c r="A669" s="306"/>
      <c r="B669" s="150"/>
      <c r="C669" s="357"/>
      <c r="D669" s="306"/>
      <c r="E669" s="342"/>
      <c r="F669" s="343"/>
      <c r="G669" s="348"/>
      <c r="H669" s="388"/>
      <c r="I669" s="348"/>
      <c r="J669" s="388"/>
      <c r="K669" s="348"/>
      <c r="L669" s="337"/>
    </row>
    <row r="670" outlineLevel="1" spans="1:12">
      <c r="A670" s="306"/>
      <c r="B670" s="150"/>
      <c r="C670" s="357"/>
      <c r="D670" s="347" t="s">
        <v>364</v>
      </c>
      <c r="E670" s="342"/>
      <c r="F670" s="343"/>
      <c r="G670" s="348"/>
      <c r="H670" s="388"/>
      <c r="I670" s="348"/>
      <c r="J670" s="388"/>
      <c r="K670" s="348"/>
      <c r="L670" s="337"/>
    </row>
    <row r="671" outlineLevel="1" spans="1:12">
      <c r="A671" s="306"/>
      <c r="B671" s="150">
        <v>111103001</v>
      </c>
      <c r="C671" s="357"/>
      <c r="E671" s="306" t="s">
        <v>919</v>
      </c>
      <c r="F671" s="343"/>
      <c r="G671" s="350"/>
      <c r="H671" s="388"/>
      <c r="I671" s="348"/>
      <c r="J671" s="388"/>
      <c r="K671" s="348"/>
      <c r="L671" s="337">
        <f>G671+I671-K671</f>
        <v>0</v>
      </c>
    </row>
    <row r="672" outlineLevel="1" spans="1:12">
      <c r="A672" s="306"/>
      <c r="B672" s="150">
        <v>111103002</v>
      </c>
      <c r="C672" s="357"/>
      <c r="E672" s="306" t="s">
        <v>353</v>
      </c>
      <c r="F672" s="343"/>
      <c r="G672" s="350"/>
      <c r="H672" s="388"/>
      <c r="I672" s="348"/>
      <c r="J672" s="388"/>
      <c r="K672" s="348"/>
      <c r="L672" s="337">
        <f>G672+I672-K672</f>
        <v>0</v>
      </c>
    </row>
    <row r="673" outlineLevel="1" spans="1:12">
      <c r="A673" s="306"/>
      <c r="B673" s="150">
        <v>111103003</v>
      </c>
      <c r="C673" s="357"/>
      <c r="E673" s="306" t="s">
        <v>364</v>
      </c>
      <c r="F673" s="343"/>
      <c r="G673" s="350"/>
      <c r="H673" s="388"/>
      <c r="I673" s="348"/>
      <c r="J673" s="388"/>
      <c r="K673" s="348"/>
      <c r="L673" s="337">
        <f>G673+I673-K673</f>
        <v>0</v>
      </c>
    </row>
    <row r="674" outlineLevel="1" spans="1:12">
      <c r="A674" s="306"/>
      <c r="B674" s="150"/>
      <c r="C674" s="357"/>
      <c r="D674" s="306"/>
      <c r="E674" s="342"/>
      <c r="F674" s="343"/>
      <c r="G674" s="348"/>
      <c r="H674" s="388"/>
      <c r="I674" s="348"/>
      <c r="J674" s="388"/>
      <c r="K674" s="348"/>
      <c r="L674" s="337">
        <f>G674+I674-K674</f>
        <v>0</v>
      </c>
    </row>
    <row r="675" outlineLevel="1" spans="1:12">
      <c r="A675" s="306"/>
      <c r="B675" s="150"/>
      <c r="C675" s="357"/>
      <c r="D675" s="351" t="s">
        <v>765</v>
      </c>
      <c r="E675" s="352"/>
      <c r="F675" s="353"/>
      <c r="G675" s="354">
        <f>SUM(G670:G674)</f>
        <v>0</v>
      </c>
      <c r="H675" s="355"/>
      <c r="I675" s="354">
        <f>SUM(I670:I674)</f>
        <v>0</v>
      </c>
      <c r="J675" s="355"/>
      <c r="K675" s="354">
        <f>SUM(K670:K674)</f>
        <v>0</v>
      </c>
      <c r="L675" s="354">
        <f>SUM(L670:L674)</f>
        <v>0</v>
      </c>
    </row>
    <row r="676" spans="1:12">
      <c r="A676" s="303"/>
      <c r="B676" s="340"/>
      <c r="C676" s="303"/>
      <c r="D676" s="303"/>
      <c r="E676" s="342"/>
      <c r="F676" s="386"/>
      <c r="G676" s="401"/>
      <c r="H676" s="387"/>
      <c r="I676" s="401"/>
      <c r="J676" s="387"/>
      <c r="K676" s="401"/>
      <c r="L676" s="401"/>
    </row>
    <row r="677" spans="1:12">
      <c r="A677" s="346"/>
      <c r="B677" s="380"/>
      <c r="C677" s="390" t="s">
        <v>920</v>
      </c>
      <c r="D677" s="382"/>
      <c r="E677" s="391"/>
      <c r="F677" s="383"/>
      <c r="G677" s="392">
        <f>G675+G668+G661</f>
        <v>0</v>
      </c>
      <c r="H677" s="393"/>
      <c r="I677" s="402">
        <f>I675+I668+I661</f>
        <v>0</v>
      </c>
      <c r="J677" s="393"/>
      <c r="K677" s="402">
        <f>K675+K668+K661</f>
        <v>0</v>
      </c>
      <c r="L677" s="392">
        <f>L675+L668+L661</f>
        <v>0</v>
      </c>
    </row>
    <row r="678" spans="1:12">
      <c r="A678" s="303"/>
      <c r="B678" s="340"/>
      <c r="C678" s="303"/>
      <c r="D678" s="303"/>
      <c r="E678" s="342"/>
      <c r="F678" s="386"/>
      <c r="G678" s="374"/>
      <c r="H678" s="387"/>
      <c r="I678" s="401"/>
      <c r="J678" s="387"/>
      <c r="K678" s="401"/>
      <c r="L678" s="350"/>
    </row>
    <row r="679" spans="1:12">
      <c r="A679" s="306"/>
      <c r="B679" s="150"/>
      <c r="C679" s="345" t="s">
        <v>921</v>
      </c>
      <c r="D679" s="306"/>
      <c r="E679" s="342"/>
      <c r="F679" s="343"/>
      <c r="G679" s="348"/>
      <c r="H679" s="388"/>
      <c r="I679" s="348"/>
      <c r="J679" s="388"/>
      <c r="K679" s="348"/>
      <c r="L679" s="337"/>
    </row>
    <row r="680" outlineLevel="1" spans="1:12">
      <c r="A680" s="346"/>
      <c r="B680" s="150"/>
      <c r="D680" s="347" t="s">
        <v>355</v>
      </c>
      <c r="E680" s="299"/>
      <c r="F680" s="343"/>
      <c r="G680" s="350"/>
      <c r="H680" s="349"/>
      <c r="I680" s="350"/>
      <c r="J680" s="349"/>
      <c r="K680" s="350"/>
      <c r="L680" s="337">
        <f t="shared" ref="L680:L685" si="25">G680+I680-K680</f>
        <v>0</v>
      </c>
    </row>
    <row r="681" outlineLevel="1" spans="1:12">
      <c r="A681" s="346"/>
      <c r="B681" s="150">
        <v>111201001</v>
      </c>
      <c r="D681" s="346"/>
      <c r="E681" s="299" t="s">
        <v>356</v>
      </c>
      <c r="F681" s="343"/>
      <c r="G681" s="350"/>
      <c r="H681" s="349"/>
      <c r="I681" s="350"/>
      <c r="J681" s="349"/>
      <c r="K681" s="350"/>
      <c r="L681" s="337">
        <f t="shared" si="25"/>
        <v>0</v>
      </c>
    </row>
    <row r="682" outlineLevel="1" spans="1:12">
      <c r="A682" s="346"/>
      <c r="B682" s="150">
        <v>111201002</v>
      </c>
      <c r="D682" s="346"/>
      <c r="E682" s="299" t="s">
        <v>324</v>
      </c>
      <c r="F682" s="343"/>
      <c r="G682" s="350"/>
      <c r="H682" s="349"/>
      <c r="I682" s="350"/>
      <c r="J682" s="349"/>
      <c r="K682" s="350"/>
      <c r="L682" s="337">
        <f t="shared" si="25"/>
        <v>0</v>
      </c>
    </row>
    <row r="683" outlineLevel="1" spans="1:12">
      <c r="A683" s="346"/>
      <c r="B683" s="150">
        <v>111201003</v>
      </c>
      <c r="D683" s="346"/>
      <c r="E683" s="299" t="s">
        <v>922</v>
      </c>
      <c r="F683" s="343"/>
      <c r="G683" s="350"/>
      <c r="H683" s="349"/>
      <c r="I683" s="350"/>
      <c r="J683" s="349"/>
      <c r="K683" s="350"/>
      <c r="L683" s="337">
        <f t="shared" si="25"/>
        <v>0</v>
      </c>
    </row>
    <row r="684" outlineLevel="1" spans="1:12">
      <c r="A684" s="346"/>
      <c r="B684" s="150">
        <v>111201004</v>
      </c>
      <c r="D684" s="346"/>
      <c r="E684" s="299" t="s">
        <v>364</v>
      </c>
      <c r="F684" s="343"/>
      <c r="G684" s="350"/>
      <c r="H684" s="349"/>
      <c r="I684" s="350"/>
      <c r="J684" s="349"/>
      <c r="K684" s="350"/>
      <c r="L684" s="337">
        <f t="shared" si="25"/>
        <v>0</v>
      </c>
    </row>
    <row r="685" outlineLevel="1" spans="1:12">
      <c r="A685" s="346"/>
      <c r="B685" s="150"/>
      <c r="D685" s="346"/>
      <c r="E685" s="299"/>
      <c r="F685" s="343"/>
      <c r="G685" s="350"/>
      <c r="H685" s="349"/>
      <c r="I685" s="350"/>
      <c r="J685" s="349"/>
      <c r="K685" s="350"/>
      <c r="L685" s="337">
        <f t="shared" si="25"/>
        <v>0</v>
      </c>
    </row>
    <row r="686" outlineLevel="1" spans="1:12">
      <c r="A686" s="346"/>
      <c r="B686" s="150"/>
      <c r="D686" s="351" t="s">
        <v>765</v>
      </c>
      <c r="E686" s="352"/>
      <c r="F686" s="353"/>
      <c r="G686" s="354">
        <f>SUM(G680:G685)</f>
        <v>0</v>
      </c>
      <c r="H686" s="355"/>
      <c r="I686" s="354">
        <f>SUM(I680:I685)</f>
        <v>0</v>
      </c>
      <c r="J686" s="355"/>
      <c r="K686" s="354">
        <f>SUM(K680:K685)</f>
        <v>0</v>
      </c>
      <c r="L686" s="354">
        <f>SUM(L680:L685)</f>
        <v>0</v>
      </c>
    </row>
    <row r="687" outlineLevel="1" spans="1:12">
      <c r="A687" s="299"/>
      <c r="B687" s="340"/>
      <c r="C687" s="299"/>
      <c r="D687" s="413"/>
      <c r="E687" s="342"/>
      <c r="F687" s="343"/>
      <c r="G687" s="403"/>
      <c r="H687" s="394"/>
      <c r="I687" s="403"/>
      <c r="J687" s="394"/>
      <c r="K687" s="403"/>
      <c r="L687" s="350"/>
    </row>
    <row r="688" outlineLevel="1" spans="1:12">
      <c r="A688" s="346"/>
      <c r="B688" s="150"/>
      <c r="D688" s="347" t="s">
        <v>358</v>
      </c>
      <c r="E688" s="299"/>
      <c r="F688" s="343"/>
      <c r="G688" s="350"/>
      <c r="H688" s="349"/>
      <c r="I688" s="350"/>
      <c r="J688" s="349"/>
      <c r="K688" s="350"/>
      <c r="L688" s="337">
        <f t="shared" ref="L688:L693" si="26">G688+I688-K688</f>
        <v>0</v>
      </c>
    </row>
    <row r="689" outlineLevel="1" spans="1:12">
      <c r="A689" s="346"/>
      <c r="B689" s="150">
        <v>111202001</v>
      </c>
      <c r="D689" s="346"/>
      <c r="E689" s="299" t="s">
        <v>344</v>
      </c>
      <c r="F689" s="343"/>
      <c r="G689" s="350"/>
      <c r="H689" s="349"/>
      <c r="I689" s="350"/>
      <c r="J689" s="349"/>
      <c r="K689" s="350"/>
      <c r="L689" s="337">
        <f t="shared" si="26"/>
        <v>0</v>
      </c>
    </row>
    <row r="690" outlineLevel="1" spans="1:12">
      <c r="A690" s="346"/>
      <c r="B690" s="150">
        <v>111202002</v>
      </c>
      <c r="D690" s="346"/>
      <c r="E690" s="299" t="s">
        <v>359</v>
      </c>
      <c r="F690" s="343"/>
      <c r="G690" s="350"/>
      <c r="H690" s="349"/>
      <c r="I690" s="350"/>
      <c r="J690" s="349"/>
      <c r="K690" s="350"/>
      <c r="L690" s="337">
        <f t="shared" si="26"/>
        <v>0</v>
      </c>
    </row>
    <row r="691" outlineLevel="1" spans="1:12">
      <c r="A691" s="346"/>
      <c r="B691" s="150">
        <v>111202003</v>
      </c>
      <c r="D691" s="346"/>
      <c r="E691" s="299" t="s">
        <v>345</v>
      </c>
      <c r="F691" s="343"/>
      <c r="G691" s="350"/>
      <c r="H691" s="349"/>
      <c r="I691" s="350"/>
      <c r="J691" s="349"/>
      <c r="K691" s="350"/>
      <c r="L691" s="337">
        <f t="shared" si="26"/>
        <v>0</v>
      </c>
    </row>
    <row r="692" outlineLevel="1" spans="1:12">
      <c r="A692" s="346"/>
      <c r="B692" s="150">
        <v>111202004</v>
      </c>
      <c r="D692" s="346"/>
      <c r="E692" s="299" t="s">
        <v>364</v>
      </c>
      <c r="F692" s="343"/>
      <c r="G692" s="350"/>
      <c r="H692" s="349"/>
      <c r="I692" s="350"/>
      <c r="J692" s="349"/>
      <c r="K692" s="350"/>
      <c r="L692" s="337">
        <f t="shared" si="26"/>
        <v>0</v>
      </c>
    </row>
    <row r="693" outlineLevel="1" spans="1:12">
      <c r="A693" s="346"/>
      <c r="B693" s="150"/>
      <c r="D693" s="346"/>
      <c r="E693" s="299"/>
      <c r="F693" s="343"/>
      <c r="G693" s="350"/>
      <c r="H693" s="349"/>
      <c r="I693" s="350"/>
      <c r="J693" s="349"/>
      <c r="K693" s="350"/>
      <c r="L693" s="337">
        <f t="shared" si="26"/>
        <v>0</v>
      </c>
    </row>
    <row r="694" outlineLevel="1" spans="1:12">
      <c r="A694" s="346"/>
      <c r="B694" s="150"/>
      <c r="D694" s="351" t="s">
        <v>765</v>
      </c>
      <c r="E694" s="352"/>
      <c r="F694" s="353"/>
      <c r="G694" s="354">
        <f>SUM(G688:G693)</f>
        <v>0</v>
      </c>
      <c r="H694" s="355"/>
      <c r="I694" s="354">
        <f>SUM(I688:I693)</f>
        <v>0</v>
      </c>
      <c r="J694" s="355"/>
      <c r="K694" s="354">
        <f>SUM(K688:K693)</f>
        <v>0</v>
      </c>
      <c r="L694" s="354">
        <f>SUM(L688:L693)</f>
        <v>0</v>
      </c>
    </row>
    <row r="695" outlineLevel="1" spans="1:12">
      <c r="A695" s="299"/>
      <c r="B695" s="340"/>
      <c r="C695" s="299"/>
      <c r="D695" s="413"/>
      <c r="E695" s="342"/>
      <c r="F695" s="343"/>
      <c r="G695" s="403"/>
      <c r="H695" s="394"/>
      <c r="I695" s="403"/>
      <c r="J695" s="394"/>
      <c r="K695" s="403"/>
      <c r="L695" s="350">
        <f>G695+I695-K695</f>
        <v>0</v>
      </c>
    </row>
    <row r="696" outlineLevel="1" spans="1:12">
      <c r="A696" s="346"/>
      <c r="B696" s="150"/>
      <c r="D696" s="347" t="s">
        <v>360</v>
      </c>
      <c r="E696" s="299"/>
      <c r="F696" s="343"/>
      <c r="G696" s="350"/>
      <c r="H696" s="349"/>
      <c r="I696" s="350"/>
      <c r="J696" s="349"/>
      <c r="K696" s="350"/>
      <c r="L696" s="337">
        <f t="shared" ref="L696:L701" si="27">G696+I696-K696</f>
        <v>0</v>
      </c>
    </row>
    <row r="697" outlineLevel="1" spans="1:12">
      <c r="A697" s="346"/>
      <c r="B697" s="150">
        <v>111203001</v>
      </c>
      <c r="D697" s="346"/>
      <c r="E697" s="299" t="s">
        <v>361</v>
      </c>
      <c r="F697" s="343"/>
      <c r="G697" s="350"/>
      <c r="H697" s="349"/>
      <c r="I697" s="350"/>
      <c r="J697" s="349"/>
      <c r="K697" s="350"/>
      <c r="L697" s="337">
        <f t="shared" si="27"/>
        <v>0</v>
      </c>
    </row>
    <row r="698" outlineLevel="1" spans="1:12">
      <c r="A698" s="346"/>
      <c r="B698" s="150">
        <v>111203002</v>
      </c>
      <c r="D698" s="346"/>
      <c r="E698" s="299" t="s">
        <v>362</v>
      </c>
      <c r="F698" s="343"/>
      <c r="G698" s="350"/>
      <c r="H698" s="349"/>
      <c r="I698" s="350"/>
      <c r="J698" s="349"/>
      <c r="K698" s="350"/>
      <c r="L698" s="337">
        <f t="shared" si="27"/>
        <v>0</v>
      </c>
    </row>
    <row r="699" outlineLevel="1" spans="1:12">
      <c r="A699" s="346"/>
      <c r="B699" s="150">
        <v>111203003</v>
      </c>
      <c r="D699" s="346"/>
      <c r="E699" s="299" t="s">
        <v>363</v>
      </c>
      <c r="F699" s="343"/>
      <c r="G699" s="350"/>
      <c r="H699" s="349"/>
      <c r="I699" s="350"/>
      <c r="J699" s="349"/>
      <c r="K699" s="350"/>
      <c r="L699" s="337">
        <f t="shared" si="27"/>
        <v>0</v>
      </c>
    </row>
    <row r="700" outlineLevel="1" spans="1:12">
      <c r="A700" s="346"/>
      <c r="B700" s="150">
        <v>111203004</v>
      </c>
      <c r="D700" s="346"/>
      <c r="E700" s="299" t="s">
        <v>364</v>
      </c>
      <c r="F700" s="343"/>
      <c r="G700" s="350"/>
      <c r="H700" s="349"/>
      <c r="I700" s="350"/>
      <c r="J700" s="349"/>
      <c r="K700" s="350"/>
      <c r="L700" s="337">
        <f t="shared" ref="L700" si="28">G700+I700-K700</f>
        <v>0</v>
      </c>
    </row>
    <row r="701" outlineLevel="1" spans="1:12">
      <c r="A701" s="346"/>
      <c r="B701" s="150"/>
      <c r="D701" s="346"/>
      <c r="E701" s="299"/>
      <c r="F701" s="343"/>
      <c r="G701" s="350"/>
      <c r="H701" s="349"/>
      <c r="I701" s="350"/>
      <c r="J701" s="349"/>
      <c r="K701" s="350"/>
      <c r="L701" s="337">
        <f t="shared" si="27"/>
        <v>0</v>
      </c>
    </row>
    <row r="702" outlineLevel="1" spans="1:12">
      <c r="A702" s="346"/>
      <c r="B702" s="150"/>
      <c r="D702" s="351" t="s">
        <v>765</v>
      </c>
      <c r="E702" s="352"/>
      <c r="F702" s="353"/>
      <c r="G702" s="354">
        <f>SUM(G696:G701)</f>
        <v>0</v>
      </c>
      <c r="H702" s="355"/>
      <c r="I702" s="354">
        <f>SUM(I696:I701)</f>
        <v>0</v>
      </c>
      <c r="J702" s="355"/>
      <c r="K702" s="354">
        <f>SUM(K696:K701)</f>
        <v>0</v>
      </c>
      <c r="L702" s="354">
        <f>SUM(L696:L701)</f>
        <v>0</v>
      </c>
    </row>
    <row r="703" outlineLevel="1" spans="1:12">
      <c r="A703" s="299"/>
      <c r="B703" s="340"/>
      <c r="C703" s="299"/>
      <c r="D703" s="413"/>
      <c r="E703" s="342"/>
      <c r="F703" s="343"/>
      <c r="G703" s="403"/>
      <c r="H703" s="394"/>
      <c r="I703" s="403"/>
      <c r="J703" s="394"/>
      <c r="K703" s="403"/>
      <c r="L703" s="350">
        <f>G703+I703-K703</f>
        <v>0</v>
      </c>
    </row>
    <row r="704" outlineLevel="1" spans="1:12">
      <c r="A704" s="346"/>
      <c r="B704" s="150"/>
      <c r="D704" s="347" t="s">
        <v>923</v>
      </c>
      <c r="E704" s="299"/>
      <c r="F704" s="343"/>
      <c r="G704" s="350"/>
      <c r="H704" s="349"/>
      <c r="I704" s="350"/>
      <c r="J704" s="349"/>
      <c r="K704" s="350"/>
      <c r="L704" s="337">
        <f t="shared" ref="L704:L708" si="29">G704+I704-K704</f>
        <v>0</v>
      </c>
    </row>
    <row r="705" outlineLevel="1" spans="1:12">
      <c r="A705" s="346"/>
      <c r="B705" s="150">
        <v>111204001</v>
      </c>
      <c r="D705" s="346"/>
      <c r="E705" s="299" t="s">
        <v>366</v>
      </c>
      <c r="F705" s="343"/>
      <c r="G705" s="350"/>
      <c r="H705" s="349"/>
      <c r="I705" s="350"/>
      <c r="J705" s="349"/>
      <c r="K705" s="350"/>
      <c r="L705" s="337">
        <f t="shared" si="29"/>
        <v>0</v>
      </c>
    </row>
    <row r="706" outlineLevel="1" spans="1:12">
      <c r="A706" s="346"/>
      <c r="B706" s="150">
        <v>111204002</v>
      </c>
      <c r="D706" s="346"/>
      <c r="E706" s="299" t="s">
        <v>367</v>
      </c>
      <c r="F706" s="343"/>
      <c r="G706" s="350"/>
      <c r="H706" s="349"/>
      <c r="I706" s="350"/>
      <c r="J706" s="349"/>
      <c r="K706" s="350"/>
      <c r="L706" s="337">
        <f t="shared" si="29"/>
        <v>0</v>
      </c>
    </row>
    <row r="707" outlineLevel="1" spans="1:12">
      <c r="A707" s="346"/>
      <c r="B707" s="150">
        <v>111204003</v>
      </c>
      <c r="D707" s="346"/>
      <c r="E707" s="299" t="s">
        <v>364</v>
      </c>
      <c r="F707" s="343"/>
      <c r="G707" s="350"/>
      <c r="H707" s="349"/>
      <c r="I707" s="350"/>
      <c r="J707" s="349"/>
      <c r="K707" s="350"/>
      <c r="L707" s="337">
        <f t="shared" si="29"/>
        <v>0</v>
      </c>
    </row>
    <row r="708" outlineLevel="1" spans="1:12">
      <c r="A708" s="346"/>
      <c r="B708" s="150"/>
      <c r="D708" s="346"/>
      <c r="E708" s="299"/>
      <c r="F708" s="343"/>
      <c r="G708" s="350"/>
      <c r="H708" s="349"/>
      <c r="I708" s="350"/>
      <c r="J708" s="349"/>
      <c r="K708" s="350"/>
      <c r="L708" s="337">
        <f t="shared" si="29"/>
        <v>0</v>
      </c>
    </row>
    <row r="709" outlineLevel="1" spans="1:12">
      <c r="A709" s="346"/>
      <c r="B709" s="150"/>
      <c r="D709" s="351" t="s">
        <v>765</v>
      </c>
      <c r="E709" s="352"/>
      <c r="F709" s="353"/>
      <c r="G709" s="354">
        <f>SUM(G704:G708)</f>
        <v>0</v>
      </c>
      <c r="H709" s="355"/>
      <c r="I709" s="354">
        <f>SUM(I704:I708)</f>
        <v>0</v>
      </c>
      <c r="J709" s="355"/>
      <c r="K709" s="354">
        <f>SUM(K704:K708)</f>
        <v>0</v>
      </c>
      <c r="L709" s="354">
        <f>SUM(L704:L708)</f>
        <v>0</v>
      </c>
    </row>
    <row r="710" spans="1:12">
      <c r="A710" s="303"/>
      <c r="B710" s="340"/>
      <c r="C710" s="303"/>
      <c r="D710" s="303"/>
      <c r="E710" s="342"/>
      <c r="F710" s="386"/>
      <c r="G710" s="401"/>
      <c r="H710" s="387"/>
      <c r="I710" s="401"/>
      <c r="J710" s="387"/>
      <c r="K710" s="401"/>
      <c r="L710" s="401"/>
    </row>
    <row r="711" spans="1:12">
      <c r="A711" s="346"/>
      <c r="B711" s="380"/>
      <c r="C711" s="390" t="s">
        <v>924</v>
      </c>
      <c r="D711" s="382"/>
      <c r="E711" s="391"/>
      <c r="F711" s="383"/>
      <c r="G711" s="392">
        <f>G709+G702+G694+G686</f>
        <v>0</v>
      </c>
      <c r="H711" s="393"/>
      <c r="I711" s="402">
        <f>I709+I702+I694+I686</f>
        <v>0</v>
      </c>
      <c r="J711" s="393"/>
      <c r="K711" s="402">
        <f>K709+K702+K694+K686</f>
        <v>0</v>
      </c>
      <c r="L711" s="392">
        <f>L709+L702+L694+L686</f>
        <v>0</v>
      </c>
    </row>
    <row r="712" spans="1:12">
      <c r="A712" s="303"/>
      <c r="B712" s="340"/>
      <c r="C712" s="303"/>
      <c r="D712" s="303"/>
      <c r="E712" s="342"/>
      <c r="F712" s="386"/>
      <c r="G712" s="374"/>
      <c r="H712" s="387"/>
      <c r="I712" s="401"/>
      <c r="J712" s="387"/>
      <c r="K712" s="401"/>
      <c r="L712" s="350"/>
    </row>
    <row r="713" spans="1:12">
      <c r="A713" s="306"/>
      <c r="B713" s="339"/>
      <c r="C713" s="345" t="s">
        <v>925</v>
      </c>
      <c r="D713" s="417"/>
      <c r="E713" s="342"/>
      <c r="F713" s="343"/>
      <c r="G713" s="348"/>
      <c r="H713" s="388"/>
      <c r="I713" s="348"/>
      <c r="J713" s="388"/>
      <c r="K713" s="348"/>
      <c r="L713" s="337"/>
    </row>
    <row r="714" outlineLevel="1" spans="1:12">
      <c r="A714" s="346"/>
      <c r="B714" s="150"/>
      <c r="D714" s="347" t="s">
        <v>771</v>
      </c>
      <c r="E714" s="346"/>
      <c r="F714" s="343"/>
      <c r="G714" s="348"/>
      <c r="H714" s="349"/>
      <c r="I714" s="350"/>
      <c r="J714" s="349"/>
      <c r="K714" s="350"/>
      <c r="L714" s="337"/>
    </row>
    <row r="715" outlineLevel="1" spans="1:12">
      <c r="A715" s="346"/>
      <c r="B715" s="150">
        <v>111301001</v>
      </c>
      <c r="D715" s="346"/>
      <c r="E715" s="299" t="s">
        <v>926</v>
      </c>
      <c r="F715" s="343"/>
      <c r="G715" s="350"/>
      <c r="H715" s="349"/>
      <c r="I715" s="350"/>
      <c r="J715" s="349"/>
      <c r="K715" s="350"/>
      <c r="L715" s="337">
        <f>G715+I715-K715</f>
        <v>0</v>
      </c>
    </row>
    <row r="716" outlineLevel="1" spans="1:12">
      <c r="A716" s="346"/>
      <c r="B716" s="150">
        <v>111301002</v>
      </c>
      <c r="D716" s="346"/>
      <c r="E716" s="299" t="s">
        <v>927</v>
      </c>
      <c r="F716" s="343"/>
      <c r="G716" s="350"/>
      <c r="H716" s="349"/>
      <c r="I716" s="350"/>
      <c r="J716" s="349"/>
      <c r="K716" s="350"/>
      <c r="L716" s="337">
        <f t="shared" ref="L716:L733" si="30">G716+I716-K716</f>
        <v>0</v>
      </c>
    </row>
    <row r="717" outlineLevel="1" spans="1:12">
      <c r="A717" s="346"/>
      <c r="B717" s="150">
        <v>111301003</v>
      </c>
      <c r="D717" s="346"/>
      <c r="E717" s="299" t="s">
        <v>928</v>
      </c>
      <c r="F717" s="343"/>
      <c r="G717" s="350"/>
      <c r="H717" s="349"/>
      <c r="I717" s="350"/>
      <c r="J717" s="349"/>
      <c r="K717" s="350"/>
      <c r="L717" s="337">
        <f t="shared" si="30"/>
        <v>0</v>
      </c>
    </row>
    <row r="718" outlineLevel="1" spans="1:12">
      <c r="A718" s="346"/>
      <c r="B718" s="150">
        <v>111301004</v>
      </c>
      <c r="D718" s="346"/>
      <c r="E718" s="299" t="s">
        <v>929</v>
      </c>
      <c r="F718" s="343"/>
      <c r="G718" s="350"/>
      <c r="H718" s="349"/>
      <c r="I718" s="350"/>
      <c r="J718" s="349"/>
      <c r="K718" s="350"/>
      <c r="L718" s="337">
        <f t="shared" si="30"/>
        <v>0</v>
      </c>
    </row>
    <row r="719" outlineLevel="1" spans="1:12">
      <c r="A719" s="346"/>
      <c r="B719" s="150">
        <v>111301005</v>
      </c>
      <c r="D719" s="346"/>
      <c r="E719" s="299" t="s">
        <v>930</v>
      </c>
      <c r="F719" s="343"/>
      <c r="G719" s="350"/>
      <c r="H719" s="349"/>
      <c r="I719" s="350"/>
      <c r="J719" s="349"/>
      <c r="K719" s="350"/>
      <c r="L719" s="337">
        <f t="shared" si="30"/>
        <v>0</v>
      </c>
    </row>
    <row r="720" outlineLevel="1" spans="1:12">
      <c r="A720" s="346"/>
      <c r="B720" s="150">
        <v>111301006</v>
      </c>
      <c r="D720" s="346"/>
      <c r="E720" s="299" t="s">
        <v>931</v>
      </c>
      <c r="F720" s="343"/>
      <c r="G720" s="350"/>
      <c r="H720" s="349"/>
      <c r="I720" s="350"/>
      <c r="J720" s="349"/>
      <c r="K720" s="350"/>
      <c r="L720" s="337">
        <f t="shared" si="30"/>
        <v>0</v>
      </c>
    </row>
    <row r="721" outlineLevel="1" spans="1:12">
      <c r="A721" s="346"/>
      <c r="B721" s="150">
        <v>111301007</v>
      </c>
      <c r="D721" s="346"/>
      <c r="E721" s="299" t="s">
        <v>932</v>
      </c>
      <c r="F721" s="343"/>
      <c r="G721" s="350"/>
      <c r="H721" s="349"/>
      <c r="I721" s="350"/>
      <c r="J721" s="349"/>
      <c r="K721" s="350"/>
      <c r="L721" s="337">
        <f t="shared" si="30"/>
        <v>0</v>
      </c>
    </row>
    <row r="722" outlineLevel="1" spans="1:12">
      <c r="A722" s="346"/>
      <c r="B722" s="150">
        <v>111301008</v>
      </c>
      <c r="D722" s="346"/>
      <c r="E722" s="299" t="s">
        <v>933</v>
      </c>
      <c r="F722" s="343"/>
      <c r="G722" s="350"/>
      <c r="H722" s="349"/>
      <c r="I722" s="350"/>
      <c r="J722" s="349"/>
      <c r="K722" s="350"/>
      <c r="L722" s="337">
        <f t="shared" si="30"/>
        <v>0</v>
      </c>
    </row>
    <row r="723" outlineLevel="1" spans="1:12">
      <c r="A723" s="346"/>
      <c r="B723" s="150">
        <v>111301009</v>
      </c>
      <c r="D723" s="346"/>
      <c r="E723" s="299" t="s">
        <v>934</v>
      </c>
      <c r="F723" s="343"/>
      <c r="G723" s="350"/>
      <c r="H723" s="349"/>
      <c r="I723" s="350"/>
      <c r="J723" s="349"/>
      <c r="K723" s="350"/>
      <c r="L723" s="337">
        <f t="shared" si="30"/>
        <v>0</v>
      </c>
    </row>
    <row r="724" outlineLevel="1" spans="1:12">
      <c r="A724" s="346"/>
      <c r="B724" s="150">
        <v>111301010</v>
      </c>
      <c r="D724" s="346"/>
      <c r="E724" s="299" t="s">
        <v>935</v>
      </c>
      <c r="F724" s="343"/>
      <c r="G724" s="350"/>
      <c r="H724" s="349"/>
      <c r="I724" s="350"/>
      <c r="J724" s="349"/>
      <c r="K724" s="350"/>
      <c r="L724" s="337">
        <f t="shared" si="30"/>
        <v>0</v>
      </c>
    </row>
    <row r="725" outlineLevel="1" spans="1:12">
      <c r="A725" s="346"/>
      <c r="B725" s="150">
        <v>111301011</v>
      </c>
      <c r="D725" s="346"/>
      <c r="E725" s="299" t="s">
        <v>936</v>
      </c>
      <c r="F725" s="343"/>
      <c r="G725" s="350"/>
      <c r="H725" s="349"/>
      <c r="I725" s="350"/>
      <c r="J725" s="349"/>
      <c r="K725" s="350"/>
      <c r="L725" s="337">
        <f t="shared" si="30"/>
        <v>0</v>
      </c>
    </row>
    <row r="726" outlineLevel="1" spans="1:12">
      <c r="A726" s="346"/>
      <c r="B726" s="150">
        <v>111301012</v>
      </c>
      <c r="D726" s="346"/>
      <c r="E726" s="299" t="s">
        <v>937</v>
      </c>
      <c r="F726" s="343"/>
      <c r="G726" s="350"/>
      <c r="H726" s="349"/>
      <c r="I726" s="350"/>
      <c r="J726" s="349"/>
      <c r="K726" s="350"/>
      <c r="L726" s="337">
        <f t="shared" si="30"/>
        <v>0</v>
      </c>
    </row>
    <row r="727" outlineLevel="1" spans="1:12">
      <c r="A727" s="346"/>
      <c r="B727" s="150">
        <v>111301013</v>
      </c>
      <c r="D727" s="346"/>
      <c r="E727" s="299" t="s">
        <v>938</v>
      </c>
      <c r="F727" s="343"/>
      <c r="G727" s="350"/>
      <c r="H727" s="349"/>
      <c r="I727" s="350"/>
      <c r="J727" s="349"/>
      <c r="K727" s="350"/>
      <c r="L727" s="337">
        <f t="shared" si="30"/>
        <v>0</v>
      </c>
    </row>
    <row r="728" outlineLevel="1" spans="1:12">
      <c r="A728" s="346"/>
      <c r="B728" s="150">
        <v>111301014</v>
      </c>
      <c r="D728" s="346"/>
      <c r="E728" s="299" t="s">
        <v>939</v>
      </c>
      <c r="F728" s="343"/>
      <c r="G728" s="350"/>
      <c r="H728" s="349"/>
      <c r="I728" s="350"/>
      <c r="J728" s="349"/>
      <c r="K728" s="350"/>
      <c r="L728" s="337">
        <f t="shared" si="30"/>
        <v>0</v>
      </c>
    </row>
    <row r="729" outlineLevel="1" spans="1:12">
      <c r="A729" s="346"/>
      <c r="B729" s="150">
        <v>111301015</v>
      </c>
      <c r="D729" s="346"/>
      <c r="E729" s="299" t="s">
        <v>940</v>
      </c>
      <c r="F729" s="343"/>
      <c r="G729" s="350"/>
      <c r="H729" s="349"/>
      <c r="I729" s="350"/>
      <c r="J729" s="349"/>
      <c r="K729" s="350"/>
      <c r="L729" s="337">
        <f t="shared" si="30"/>
        <v>0</v>
      </c>
    </row>
    <row r="730" outlineLevel="1" spans="1:12">
      <c r="A730" s="346"/>
      <c r="B730" s="150">
        <v>111301016</v>
      </c>
      <c r="D730" s="346"/>
      <c r="E730" s="299" t="s">
        <v>941</v>
      </c>
      <c r="F730" s="343"/>
      <c r="G730" s="350"/>
      <c r="H730" s="349"/>
      <c r="I730" s="350"/>
      <c r="J730" s="349"/>
      <c r="K730" s="350"/>
      <c r="L730" s="337">
        <f t="shared" si="30"/>
        <v>0</v>
      </c>
    </row>
    <row r="731" outlineLevel="1" spans="1:12">
      <c r="A731" s="346"/>
      <c r="B731" s="150">
        <v>111301017</v>
      </c>
      <c r="D731" s="346"/>
      <c r="E731" s="299" t="s">
        <v>942</v>
      </c>
      <c r="F731" s="343"/>
      <c r="G731" s="350"/>
      <c r="H731" s="349"/>
      <c r="I731" s="350"/>
      <c r="J731" s="349"/>
      <c r="K731" s="350"/>
      <c r="L731" s="337">
        <f t="shared" si="30"/>
        <v>0</v>
      </c>
    </row>
    <row r="732" outlineLevel="1" spans="1:12">
      <c r="A732" s="346"/>
      <c r="B732" s="150">
        <v>111301018</v>
      </c>
      <c r="D732" s="346"/>
      <c r="E732" s="299" t="s">
        <v>943</v>
      </c>
      <c r="F732" s="343"/>
      <c r="G732" s="350"/>
      <c r="H732" s="349"/>
      <c r="I732" s="350"/>
      <c r="J732" s="349"/>
      <c r="K732" s="350"/>
      <c r="L732" s="337">
        <f t="shared" si="30"/>
        <v>0</v>
      </c>
    </row>
    <row r="733" outlineLevel="1" spans="1:12">
      <c r="A733" s="346"/>
      <c r="B733" s="150">
        <v>111301019</v>
      </c>
      <c r="D733" s="346"/>
      <c r="E733" s="299" t="s">
        <v>944</v>
      </c>
      <c r="F733" s="343"/>
      <c r="G733" s="350"/>
      <c r="H733" s="349"/>
      <c r="I733" s="350"/>
      <c r="J733" s="349"/>
      <c r="K733" s="350"/>
      <c r="L733" s="337">
        <f t="shared" si="30"/>
        <v>0</v>
      </c>
    </row>
    <row r="734" outlineLevel="1" spans="1:12">
      <c r="A734" s="346"/>
      <c r="B734" s="150">
        <v>111301020</v>
      </c>
      <c r="D734" s="346"/>
      <c r="E734" s="299" t="s">
        <v>945</v>
      </c>
      <c r="F734" s="343"/>
      <c r="G734" s="350"/>
      <c r="H734" s="349"/>
      <c r="I734" s="350"/>
      <c r="J734" s="349"/>
      <c r="K734" s="350"/>
      <c r="L734" s="337">
        <f t="shared" ref="L734:L740" si="31">G734+I734-K734</f>
        <v>0</v>
      </c>
    </row>
    <row r="735" outlineLevel="1" spans="1:12">
      <c r="A735" s="346"/>
      <c r="B735" s="150">
        <v>111301021</v>
      </c>
      <c r="D735" s="346"/>
      <c r="E735" s="299" t="s">
        <v>946</v>
      </c>
      <c r="F735" s="343"/>
      <c r="G735" s="350"/>
      <c r="H735" s="349"/>
      <c r="I735" s="350"/>
      <c r="J735" s="349"/>
      <c r="K735" s="350"/>
      <c r="L735" s="337">
        <f t="shared" si="31"/>
        <v>0</v>
      </c>
    </row>
    <row r="736" outlineLevel="1" spans="1:12">
      <c r="A736" s="346"/>
      <c r="B736" s="150">
        <v>111301022</v>
      </c>
      <c r="D736" s="346"/>
      <c r="E736" s="299" t="s">
        <v>947</v>
      </c>
      <c r="F736" s="343"/>
      <c r="G736" s="350"/>
      <c r="H736" s="349"/>
      <c r="I736" s="350"/>
      <c r="J736" s="349"/>
      <c r="K736" s="350"/>
      <c r="L736" s="337">
        <f t="shared" si="31"/>
        <v>0</v>
      </c>
    </row>
    <row r="737" outlineLevel="1" spans="1:12">
      <c r="A737" s="346"/>
      <c r="B737" s="150">
        <v>111301023</v>
      </c>
      <c r="D737" s="346"/>
      <c r="E737" s="299" t="s">
        <v>948</v>
      </c>
      <c r="F737" s="343"/>
      <c r="G737" s="350"/>
      <c r="H737" s="349"/>
      <c r="I737" s="350"/>
      <c r="J737" s="349"/>
      <c r="K737" s="350"/>
      <c r="L737" s="337">
        <f t="shared" si="31"/>
        <v>0</v>
      </c>
    </row>
    <row r="738" outlineLevel="1" spans="1:12">
      <c r="A738" s="346"/>
      <c r="B738" s="150">
        <v>111301024</v>
      </c>
      <c r="D738" s="346"/>
      <c r="E738" s="299" t="s">
        <v>949</v>
      </c>
      <c r="F738" s="343"/>
      <c r="G738" s="350"/>
      <c r="H738" s="349"/>
      <c r="I738" s="350"/>
      <c r="J738" s="349"/>
      <c r="K738" s="350"/>
      <c r="L738" s="337">
        <f t="shared" si="31"/>
        <v>0</v>
      </c>
    </row>
    <row r="739" outlineLevel="1" spans="1:12">
      <c r="A739" s="346"/>
      <c r="B739" s="150">
        <v>111301025</v>
      </c>
      <c r="D739" s="346"/>
      <c r="E739" s="299" t="s">
        <v>950</v>
      </c>
      <c r="F739" s="343"/>
      <c r="G739" s="350"/>
      <c r="H739" s="349"/>
      <c r="I739" s="350"/>
      <c r="J739" s="349"/>
      <c r="K739" s="350"/>
      <c r="L739" s="337">
        <f t="shared" si="31"/>
        <v>0</v>
      </c>
    </row>
    <row r="740" outlineLevel="1" spans="1:12">
      <c r="A740" s="346"/>
      <c r="B740" s="150"/>
      <c r="D740" s="346"/>
      <c r="E740" s="299"/>
      <c r="F740" s="343"/>
      <c r="G740" s="350"/>
      <c r="H740" s="349"/>
      <c r="I740" s="350"/>
      <c r="J740" s="349"/>
      <c r="K740" s="350"/>
      <c r="L740" s="337">
        <f t="shared" si="31"/>
        <v>0</v>
      </c>
    </row>
    <row r="741" outlineLevel="1" spans="1:12">
      <c r="A741" s="346"/>
      <c r="B741" s="150"/>
      <c r="D741" s="351" t="s">
        <v>765</v>
      </c>
      <c r="E741" s="352"/>
      <c r="F741" s="353"/>
      <c r="G741" s="354">
        <f>SUM(G714:G740)</f>
        <v>0</v>
      </c>
      <c r="H741" s="355"/>
      <c r="I741" s="354">
        <f>SUM(I714:I740)</f>
        <v>0</v>
      </c>
      <c r="J741" s="355"/>
      <c r="K741" s="354">
        <f>SUM(K714:K740)</f>
        <v>0</v>
      </c>
      <c r="L741" s="354">
        <f>SUM(L714:L740)</f>
        <v>0</v>
      </c>
    </row>
    <row r="742" outlineLevel="1" spans="1:12">
      <c r="A742" s="346"/>
      <c r="B742" s="150"/>
      <c r="D742" s="346"/>
      <c r="E742" s="299"/>
      <c r="F742" s="343"/>
      <c r="G742" s="350"/>
      <c r="H742" s="349"/>
      <c r="I742" s="350"/>
      <c r="J742" s="349"/>
      <c r="K742" s="350"/>
      <c r="L742" s="337"/>
    </row>
    <row r="743" outlineLevel="1" spans="1:12">
      <c r="A743" s="346"/>
      <c r="B743" s="150"/>
      <c r="D743" s="347" t="s">
        <v>797</v>
      </c>
      <c r="E743" s="299"/>
      <c r="F743" s="343"/>
      <c r="G743" s="350"/>
      <c r="H743" s="349"/>
      <c r="I743" s="350"/>
      <c r="J743" s="349"/>
      <c r="K743" s="350"/>
      <c r="L743" s="337">
        <f>G743+I743-K743</f>
        <v>0</v>
      </c>
    </row>
    <row r="744" outlineLevel="1" spans="1:12">
      <c r="A744" s="346"/>
      <c r="B744" s="150"/>
      <c r="D744" s="346"/>
      <c r="E744" s="299" t="s">
        <v>951</v>
      </c>
      <c r="F744" s="343"/>
      <c r="G744" s="350"/>
      <c r="H744" s="349"/>
      <c r="I744" s="350"/>
      <c r="J744" s="349"/>
      <c r="K744" s="350"/>
      <c r="L744" s="337">
        <f>G744+I744-K744</f>
        <v>0</v>
      </c>
    </row>
    <row r="745" outlineLevel="1" spans="1:12">
      <c r="A745" s="346"/>
      <c r="B745" s="150"/>
      <c r="D745" s="346"/>
      <c r="E745" s="299" t="s">
        <v>951</v>
      </c>
      <c r="F745" s="343"/>
      <c r="G745" s="350"/>
      <c r="H745" s="349"/>
      <c r="I745" s="350"/>
      <c r="J745" s="349"/>
      <c r="K745" s="350"/>
      <c r="L745" s="337">
        <f>G745+I745-K745</f>
        <v>0</v>
      </c>
    </row>
    <row r="746" outlineLevel="1" spans="1:12">
      <c r="A746" s="346"/>
      <c r="B746" s="150"/>
      <c r="D746" s="299"/>
      <c r="E746" s="342"/>
      <c r="F746" s="343"/>
      <c r="G746" s="350"/>
      <c r="H746" s="349"/>
      <c r="I746" s="350"/>
      <c r="J746" s="349"/>
      <c r="K746" s="350"/>
      <c r="L746" s="337">
        <f>G746+I746-K746</f>
        <v>0</v>
      </c>
    </row>
    <row r="747" outlineLevel="1" spans="1:12">
      <c r="A747" s="346"/>
      <c r="B747" s="150"/>
      <c r="D747" s="351" t="s">
        <v>765</v>
      </c>
      <c r="E747" s="376"/>
      <c r="F747" s="353"/>
      <c r="G747" s="354">
        <f>SUM(G743:G746)</f>
        <v>0</v>
      </c>
      <c r="H747" s="355"/>
      <c r="I747" s="354">
        <f>SUM(I743:I746)</f>
        <v>0</v>
      </c>
      <c r="J747" s="355"/>
      <c r="K747" s="354">
        <f>SUM(K743:K746)</f>
        <v>0</v>
      </c>
      <c r="L747" s="354">
        <f>SUM(L743:L746)</f>
        <v>0</v>
      </c>
    </row>
    <row r="748" outlineLevel="1" spans="1:12">
      <c r="A748" s="346"/>
      <c r="B748" s="150"/>
      <c r="D748" s="299"/>
      <c r="E748" s="342"/>
      <c r="F748" s="343"/>
      <c r="G748" s="350"/>
      <c r="H748" s="349"/>
      <c r="I748" s="350"/>
      <c r="J748" s="349"/>
      <c r="K748" s="350"/>
      <c r="L748" s="337"/>
    </row>
    <row r="749" outlineLevel="1" spans="1:12">
      <c r="A749" s="346"/>
      <c r="B749" s="150"/>
      <c r="D749" s="347" t="s">
        <v>823</v>
      </c>
      <c r="E749" s="299"/>
      <c r="F749" s="343"/>
      <c r="G749" s="350"/>
      <c r="H749" s="349"/>
      <c r="I749" s="350"/>
      <c r="J749" s="349"/>
      <c r="K749" s="350"/>
      <c r="L749" s="337">
        <f>G749+I749-K749</f>
        <v>0</v>
      </c>
    </row>
    <row r="750" outlineLevel="1" spans="1:12">
      <c r="A750" s="346"/>
      <c r="B750" s="150"/>
      <c r="D750" s="346"/>
      <c r="E750" s="299" t="s">
        <v>951</v>
      </c>
      <c r="F750" s="343"/>
      <c r="G750" s="350"/>
      <c r="H750" s="349"/>
      <c r="I750" s="350"/>
      <c r="J750" s="349"/>
      <c r="K750" s="350"/>
      <c r="L750" s="337">
        <f>G750+I750-K750</f>
        <v>0</v>
      </c>
    </row>
    <row r="751" outlineLevel="1" spans="1:12">
      <c r="A751" s="346"/>
      <c r="B751" s="150"/>
      <c r="D751" s="346"/>
      <c r="E751" s="299" t="s">
        <v>951</v>
      </c>
      <c r="F751" s="343"/>
      <c r="G751" s="350"/>
      <c r="H751" s="349"/>
      <c r="I751" s="350"/>
      <c r="J751" s="349"/>
      <c r="K751" s="350"/>
      <c r="L751" s="337">
        <f>G751+I751-K751</f>
        <v>0</v>
      </c>
    </row>
    <row r="752" outlineLevel="1" spans="1:12">
      <c r="A752" s="346"/>
      <c r="B752" s="150"/>
      <c r="D752" s="346"/>
      <c r="E752" s="299"/>
      <c r="F752" s="343"/>
      <c r="G752" s="350"/>
      <c r="H752" s="349"/>
      <c r="I752" s="350"/>
      <c r="J752" s="349"/>
      <c r="K752" s="350"/>
      <c r="L752" s="337">
        <f>G752+I752-K752</f>
        <v>0</v>
      </c>
    </row>
    <row r="753" outlineLevel="1" spans="1:12">
      <c r="A753" s="346"/>
      <c r="B753" s="150"/>
      <c r="D753" s="351" t="s">
        <v>765</v>
      </c>
      <c r="E753" s="352"/>
      <c r="F753" s="353"/>
      <c r="G753" s="354">
        <f>SUM(G749:G752)</f>
        <v>0</v>
      </c>
      <c r="H753" s="355"/>
      <c r="I753" s="354">
        <f>SUM(I749:I752)</f>
        <v>0</v>
      </c>
      <c r="J753" s="355"/>
      <c r="K753" s="354">
        <f>SUM(K749:K752)</f>
        <v>0</v>
      </c>
      <c r="L753" s="354">
        <f>SUM(L749:L752)</f>
        <v>0</v>
      </c>
    </row>
    <row r="754" spans="1:12">
      <c r="A754" s="303"/>
      <c r="B754" s="340"/>
      <c r="C754" s="303"/>
      <c r="D754" s="303"/>
      <c r="E754" s="342"/>
      <c r="F754" s="386"/>
      <c r="G754" s="401"/>
      <c r="H754" s="387"/>
      <c r="I754" s="401"/>
      <c r="J754" s="387"/>
      <c r="K754" s="401"/>
      <c r="L754" s="401"/>
    </row>
    <row r="755" spans="1:12">
      <c r="A755" s="346"/>
      <c r="B755" s="380"/>
      <c r="C755" s="390" t="s">
        <v>952</v>
      </c>
      <c r="D755" s="382"/>
      <c r="E755" s="391"/>
      <c r="F755" s="383"/>
      <c r="G755" s="392">
        <f>G753+G747+G741</f>
        <v>0</v>
      </c>
      <c r="H755" s="393"/>
      <c r="I755" s="402">
        <f>I753+I747+I741</f>
        <v>0</v>
      </c>
      <c r="J755" s="393"/>
      <c r="K755" s="402">
        <f>K753+K747+K741</f>
        <v>0</v>
      </c>
      <c r="L755" s="392">
        <f>L753+L747+L741</f>
        <v>0</v>
      </c>
    </row>
    <row r="756" spans="1:12">
      <c r="A756" s="306"/>
      <c r="B756" s="150"/>
      <c r="C756" s="357"/>
      <c r="D756" s="306"/>
      <c r="E756" s="342"/>
      <c r="F756" s="343"/>
      <c r="G756" s="348"/>
      <c r="H756" s="388"/>
      <c r="I756" s="348"/>
      <c r="J756" s="388"/>
      <c r="K756" s="348"/>
      <c r="L756" s="337"/>
    </row>
    <row r="757" spans="1:12">
      <c r="A757" s="306"/>
      <c r="B757" s="150"/>
      <c r="C757" s="345" t="s">
        <v>953</v>
      </c>
      <c r="D757" s="306"/>
      <c r="E757" s="342"/>
      <c r="F757" s="343"/>
      <c r="G757" s="348"/>
      <c r="H757" s="388"/>
      <c r="I757" s="348"/>
      <c r="J757" s="388"/>
      <c r="K757" s="348"/>
      <c r="L757" s="337"/>
    </row>
    <row r="758" outlineLevel="1" spans="1:12">
      <c r="A758" s="299"/>
      <c r="B758" s="150">
        <v>111401001</v>
      </c>
      <c r="C758" s="346"/>
      <c r="D758" s="299" t="s">
        <v>370</v>
      </c>
      <c r="E758" s="299"/>
      <c r="F758" s="343"/>
      <c r="G758" s="348"/>
      <c r="H758" s="394"/>
      <c r="I758" s="403"/>
      <c r="J758" s="394"/>
      <c r="K758" s="403"/>
      <c r="L758" s="350">
        <f t="shared" ref="L758:L761" si="32">G758+I758-K758</f>
        <v>0</v>
      </c>
    </row>
    <row r="759" outlineLevel="1" spans="1:12">
      <c r="A759" s="299"/>
      <c r="B759" s="150">
        <v>111401002</v>
      </c>
      <c r="C759" s="346"/>
      <c r="D759" s="299" t="s">
        <v>954</v>
      </c>
      <c r="E759" s="299"/>
      <c r="F759" s="343"/>
      <c r="G759" s="348"/>
      <c r="H759" s="394"/>
      <c r="I759" s="403"/>
      <c r="J759" s="394"/>
      <c r="K759" s="403"/>
      <c r="L759" s="350">
        <f t="shared" si="32"/>
        <v>0</v>
      </c>
    </row>
    <row r="760" outlineLevel="1" spans="1:12">
      <c r="A760" s="299"/>
      <c r="B760" s="150">
        <v>111401003</v>
      </c>
      <c r="C760" s="346"/>
      <c r="D760" s="299" t="s">
        <v>955</v>
      </c>
      <c r="E760" s="299"/>
      <c r="F760" s="343"/>
      <c r="G760" s="348"/>
      <c r="H760" s="394"/>
      <c r="I760" s="403"/>
      <c r="J760" s="394"/>
      <c r="K760" s="403"/>
      <c r="L760" s="350">
        <f t="shared" si="32"/>
        <v>0</v>
      </c>
    </row>
    <row r="761" outlineLevel="1" spans="1:12">
      <c r="A761" s="299"/>
      <c r="B761" s="150"/>
      <c r="C761" s="346"/>
      <c r="D761" s="299"/>
      <c r="E761" s="299"/>
      <c r="F761" s="343"/>
      <c r="G761" s="348"/>
      <c r="H761" s="394"/>
      <c r="I761" s="403"/>
      <c r="J761" s="394"/>
      <c r="K761" s="403"/>
      <c r="L761" s="350">
        <f t="shared" si="32"/>
        <v>0</v>
      </c>
    </row>
    <row r="762" spans="1:12">
      <c r="A762" s="306"/>
      <c r="B762" s="150"/>
      <c r="C762" s="357"/>
      <c r="D762" s="306"/>
      <c r="E762" s="342"/>
      <c r="F762" s="343"/>
      <c r="G762" s="348"/>
      <c r="H762" s="388"/>
      <c r="I762" s="348"/>
      <c r="J762" s="388"/>
      <c r="K762" s="348"/>
      <c r="L762" s="337"/>
    </row>
    <row r="763" spans="1:12">
      <c r="A763" s="346"/>
      <c r="B763" s="380"/>
      <c r="C763" s="390" t="s">
        <v>956</v>
      </c>
      <c r="D763" s="382"/>
      <c r="E763" s="391"/>
      <c r="F763" s="383"/>
      <c r="G763" s="392">
        <f>SUM(G757:G762)</f>
        <v>0</v>
      </c>
      <c r="H763" s="393"/>
      <c r="I763" s="402">
        <f>SUM(I757:I762)</f>
        <v>0</v>
      </c>
      <c r="J763" s="393"/>
      <c r="K763" s="402">
        <f>SUM(K757:K762)</f>
        <v>0</v>
      </c>
      <c r="L763" s="392">
        <f>SUM(L757:L762)</f>
        <v>0</v>
      </c>
    </row>
    <row r="764" spans="1:12">
      <c r="A764" s="306"/>
      <c r="B764" s="150"/>
      <c r="C764" s="357"/>
      <c r="D764" s="306"/>
      <c r="E764" s="342"/>
      <c r="F764" s="343"/>
      <c r="G764" s="348"/>
      <c r="H764" s="388"/>
      <c r="I764" s="348"/>
      <c r="J764" s="388"/>
      <c r="K764" s="348"/>
      <c r="L764" s="337"/>
    </row>
    <row r="765" spans="1:12">
      <c r="A765" s="306"/>
      <c r="B765" s="150"/>
      <c r="C765" s="345" t="s">
        <v>957</v>
      </c>
      <c r="D765" s="306"/>
      <c r="E765" s="342"/>
      <c r="F765" s="343"/>
      <c r="G765" s="348"/>
      <c r="H765" s="388"/>
      <c r="I765" s="348"/>
      <c r="J765" s="388"/>
      <c r="K765" s="348"/>
      <c r="L765" s="337"/>
    </row>
    <row r="766" outlineLevel="1" spans="1:12">
      <c r="A766" s="299"/>
      <c r="B766" s="150"/>
      <c r="C766" s="346"/>
      <c r="D766" s="347" t="s">
        <v>63</v>
      </c>
      <c r="E766" s="299"/>
      <c r="F766" s="343"/>
      <c r="G766" s="348"/>
      <c r="H766" s="394"/>
      <c r="I766" s="403"/>
      <c r="J766" s="394"/>
      <c r="K766" s="403"/>
      <c r="L766" s="350">
        <f t="shared" ref="L766:L973" si="33">G766+I766-K766</f>
        <v>0</v>
      </c>
    </row>
    <row r="767" outlineLevel="1" spans="1:12">
      <c r="A767" s="299"/>
      <c r="B767" s="150">
        <v>111501001</v>
      </c>
      <c r="C767" s="346"/>
      <c r="D767" s="346"/>
      <c r="E767" s="299" t="s">
        <v>113</v>
      </c>
      <c r="F767" s="343"/>
      <c r="G767" s="350"/>
      <c r="H767" s="394"/>
      <c r="I767" s="403"/>
      <c r="J767" s="394"/>
      <c r="K767" s="403"/>
      <c r="L767" s="350">
        <f t="shared" si="33"/>
        <v>0</v>
      </c>
    </row>
    <row r="768" outlineLevel="1" spans="1:12">
      <c r="A768" s="299"/>
      <c r="B768" s="150">
        <v>111501002</v>
      </c>
      <c r="C768" s="346"/>
      <c r="D768" s="346"/>
      <c r="E768" s="299" t="s">
        <v>114</v>
      </c>
      <c r="F768" s="343"/>
      <c r="G768" s="350"/>
      <c r="H768" s="394"/>
      <c r="I768" s="403"/>
      <c r="J768" s="394"/>
      <c r="K768" s="403"/>
      <c r="L768" s="350">
        <f t="shared" si="33"/>
        <v>0</v>
      </c>
    </row>
    <row r="769" outlineLevel="1" spans="1:12">
      <c r="A769" s="299"/>
      <c r="B769" s="150">
        <v>111501003</v>
      </c>
      <c r="C769" s="346"/>
      <c r="D769" s="346"/>
      <c r="E769" s="299" t="s">
        <v>115</v>
      </c>
      <c r="F769" s="343"/>
      <c r="G769" s="350"/>
      <c r="H769" s="394"/>
      <c r="I769" s="403"/>
      <c r="J769" s="394"/>
      <c r="K769" s="403"/>
      <c r="L769" s="350">
        <f t="shared" si="33"/>
        <v>0</v>
      </c>
    </row>
    <row r="770" outlineLevel="1" spans="1:12">
      <c r="A770" s="299"/>
      <c r="B770" s="150">
        <v>111501004</v>
      </c>
      <c r="C770" s="346"/>
      <c r="D770" s="346"/>
      <c r="E770" s="299" t="s">
        <v>116</v>
      </c>
      <c r="F770" s="343"/>
      <c r="G770" s="350"/>
      <c r="H770" s="394"/>
      <c r="I770" s="403"/>
      <c r="J770" s="394"/>
      <c r="K770" s="403"/>
      <c r="L770" s="350">
        <f t="shared" si="33"/>
        <v>0</v>
      </c>
    </row>
    <row r="771" outlineLevel="1" spans="1:12">
      <c r="A771" s="299"/>
      <c r="B771" s="150">
        <v>111501005</v>
      </c>
      <c r="C771" s="346"/>
      <c r="D771" s="346"/>
      <c r="E771" s="299" t="s">
        <v>117</v>
      </c>
      <c r="F771" s="343"/>
      <c r="G771" s="350"/>
      <c r="H771" s="394"/>
      <c r="I771" s="403"/>
      <c r="J771" s="394"/>
      <c r="K771" s="403"/>
      <c r="L771" s="350">
        <f t="shared" si="33"/>
        <v>0</v>
      </c>
    </row>
    <row r="772" outlineLevel="1" spans="1:12">
      <c r="A772" s="299"/>
      <c r="B772" s="150">
        <v>111501006</v>
      </c>
      <c r="C772" s="346"/>
      <c r="D772" s="346"/>
      <c r="E772" s="299" t="s">
        <v>118</v>
      </c>
      <c r="F772" s="343"/>
      <c r="G772" s="350"/>
      <c r="H772" s="394"/>
      <c r="I772" s="403"/>
      <c r="J772" s="394"/>
      <c r="K772" s="403"/>
      <c r="L772" s="350">
        <f t="shared" si="33"/>
        <v>0</v>
      </c>
    </row>
    <row r="773" outlineLevel="1" spans="1:12">
      <c r="A773" s="299"/>
      <c r="B773" s="150">
        <v>111501007</v>
      </c>
      <c r="C773" s="346"/>
      <c r="D773" s="346"/>
      <c r="E773" s="299" t="s">
        <v>119</v>
      </c>
      <c r="F773" s="343"/>
      <c r="G773" s="350"/>
      <c r="H773" s="394"/>
      <c r="I773" s="403"/>
      <c r="J773" s="394"/>
      <c r="K773" s="403"/>
      <c r="L773" s="350">
        <f t="shared" si="33"/>
        <v>0</v>
      </c>
    </row>
    <row r="774" outlineLevel="1" spans="1:12">
      <c r="A774" s="299"/>
      <c r="B774" s="150">
        <v>111501008</v>
      </c>
      <c r="C774" s="346"/>
      <c r="D774" s="346"/>
      <c r="E774" s="299" t="s">
        <v>120</v>
      </c>
      <c r="F774" s="343"/>
      <c r="G774" s="350"/>
      <c r="H774" s="394"/>
      <c r="I774" s="403"/>
      <c r="J774" s="394"/>
      <c r="K774" s="403"/>
      <c r="L774" s="350">
        <f t="shared" si="33"/>
        <v>0</v>
      </c>
    </row>
    <row r="775" outlineLevel="1" spans="1:12">
      <c r="A775" s="299"/>
      <c r="B775" s="150">
        <v>111501009</v>
      </c>
      <c r="C775" s="346"/>
      <c r="D775" s="346"/>
      <c r="E775" s="299" t="s">
        <v>121</v>
      </c>
      <c r="F775" s="343"/>
      <c r="G775" s="350"/>
      <c r="H775" s="394"/>
      <c r="I775" s="403"/>
      <c r="J775" s="394"/>
      <c r="K775" s="403"/>
      <c r="L775" s="350">
        <f t="shared" si="33"/>
        <v>0</v>
      </c>
    </row>
    <row r="776" outlineLevel="1" spans="1:12">
      <c r="A776" s="299"/>
      <c r="B776" s="150">
        <v>111501010</v>
      </c>
      <c r="C776" s="346"/>
      <c r="D776" s="346"/>
      <c r="E776" s="299" t="s">
        <v>122</v>
      </c>
      <c r="F776" s="343"/>
      <c r="G776" s="350"/>
      <c r="H776" s="394"/>
      <c r="I776" s="403"/>
      <c r="J776" s="394"/>
      <c r="K776" s="403"/>
      <c r="L776" s="350">
        <f t="shared" si="33"/>
        <v>0</v>
      </c>
    </row>
    <row r="777" outlineLevel="1" spans="1:12">
      <c r="A777" s="299"/>
      <c r="B777" s="150">
        <v>111501011</v>
      </c>
      <c r="C777" s="346"/>
      <c r="D777" s="346"/>
      <c r="E777" s="299" t="s">
        <v>123</v>
      </c>
      <c r="F777" s="343"/>
      <c r="G777" s="350"/>
      <c r="H777" s="394"/>
      <c r="I777" s="403"/>
      <c r="J777" s="394"/>
      <c r="K777" s="403"/>
      <c r="L777" s="350">
        <f t="shared" si="33"/>
        <v>0</v>
      </c>
    </row>
    <row r="778" outlineLevel="1" spans="1:12">
      <c r="A778" s="299"/>
      <c r="B778" s="150">
        <v>111501012</v>
      </c>
      <c r="C778" s="346"/>
      <c r="D778" s="346"/>
      <c r="E778" s="299" t="s">
        <v>124</v>
      </c>
      <c r="F778" s="343"/>
      <c r="G778" s="350"/>
      <c r="H778" s="394"/>
      <c r="I778" s="403"/>
      <c r="J778" s="394"/>
      <c r="K778" s="403"/>
      <c r="L778" s="350">
        <f t="shared" si="33"/>
        <v>0</v>
      </c>
    </row>
    <row r="779" outlineLevel="1" spans="1:12">
      <c r="A779" s="299"/>
      <c r="B779" s="150">
        <v>111501013</v>
      </c>
      <c r="C779" s="346"/>
      <c r="D779" s="346"/>
      <c r="E779" s="299" t="s">
        <v>125</v>
      </c>
      <c r="F779" s="343"/>
      <c r="G779" s="350"/>
      <c r="H779" s="394"/>
      <c r="I779" s="403"/>
      <c r="J779" s="394"/>
      <c r="K779" s="403"/>
      <c r="L779" s="350">
        <f t="shared" si="33"/>
        <v>0</v>
      </c>
    </row>
    <row r="780" outlineLevel="1" spans="1:12">
      <c r="A780" s="299"/>
      <c r="B780" s="150">
        <v>111501014</v>
      </c>
      <c r="C780" s="346"/>
      <c r="D780" s="346"/>
      <c r="E780" s="299" t="s">
        <v>126</v>
      </c>
      <c r="F780" s="343"/>
      <c r="G780" s="350"/>
      <c r="H780" s="394"/>
      <c r="I780" s="403"/>
      <c r="J780" s="394"/>
      <c r="K780" s="403"/>
      <c r="L780" s="350">
        <f t="shared" si="33"/>
        <v>0</v>
      </c>
    </row>
    <row r="781" outlineLevel="1" spans="1:12">
      <c r="A781" s="299"/>
      <c r="B781" s="150">
        <v>111501015</v>
      </c>
      <c r="C781" s="346"/>
      <c r="D781" s="346"/>
      <c r="E781" s="299" t="s">
        <v>127</v>
      </c>
      <c r="F781" s="343"/>
      <c r="G781" s="350"/>
      <c r="H781" s="394"/>
      <c r="I781" s="403"/>
      <c r="J781" s="394"/>
      <c r="K781" s="403"/>
      <c r="L781" s="350">
        <f t="shared" si="33"/>
        <v>0</v>
      </c>
    </row>
    <row r="782" outlineLevel="1" spans="1:12">
      <c r="A782" s="299"/>
      <c r="B782" s="150">
        <v>111501016</v>
      </c>
      <c r="C782" s="346"/>
      <c r="D782" s="346"/>
      <c r="E782" s="299" t="s">
        <v>128</v>
      </c>
      <c r="F782" s="343"/>
      <c r="G782" s="350"/>
      <c r="H782" s="394"/>
      <c r="I782" s="403"/>
      <c r="J782" s="394"/>
      <c r="K782" s="403"/>
      <c r="L782" s="350">
        <f t="shared" si="33"/>
        <v>0</v>
      </c>
    </row>
    <row r="783" outlineLevel="1" spans="1:12">
      <c r="A783" s="299"/>
      <c r="B783" s="150">
        <v>111501017</v>
      </c>
      <c r="C783" s="346"/>
      <c r="D783" s="346"/>
      <c r="E783" s="299" t="s">
        <v>129</v>
      </c>
      <c r="F783" s="343"/>
      <c r="G783" s="350"/>
      <c r="H783" s="394"/>
      <c r="I783" s="403"/>
      <c r="J783" s="394"/>
      <c r="K783" s="403"/>
      <c r="L783" s="350">
        <f t="shared" si="33"/>
        <v>0</v>
      </c>
    </row>
    <row r="784" outlineLevel="1" spans="1:12">
      <c r="A784" s="299"/>
      <c r="B784" s="150">
        <v>111501018</v>
      </c>
      <c r="C784" s="346"/>
      <c r="D784" s="346"/>
      <c r="E784" s="299" t="s">
        <v>130</v>
      </c>
      <c r="F784" s="343"/>
      <c r="G784" s="350"/>
      <c r="H784" s="394"/>
      <c r="I784" s="403"/>
      <c r="J784" s="394"/>
      <c r="K784" s="403"/>
      <c r="L784" s="350">
        <f t="shared" si="33"/>
        <v>0</v>
      </c>
    </row>
    <row r="785" outlineLevel="1" spans="1:12">
      <c r="A785" s="299"/>
      <c r="B785" s="150">
        <v>111501019</v>
      </c>
      <c r="C785" s="346"/>
      <c r="D785" s="346"/>
      <c r="E785" s="299" t="s">
        <v>131</v>
      </c>
      <c r="F785" s="343"/>
      <c r="G785" s="350"/>
      <c r="H785" s="394"/>
      <c r="I785" s="403"/>
      <c r="J785" s="394"/>
      <c r="K785" s="403"/>
      <c r="L785" s="350">
        <f t="shared" si="33"/>
        <v>0</v>
      </c>
    </row>
    <row r="786" outlineLevel="1" spans="1:12">
      <c r="A786" s="299"/>
      <c r="B786" s="150">
        <v>111501020</v>
      </c>
      <c r="C786" s="346"/>
      <c r="D786" s="346"/>
      <c r="E786" s="299" t="s">
        <v>132</v>
      </c>
      <c r="F786" s="343"/>
      <c r="G786" s="350"/>
      <c r="H786" s="394"/>
      <c r="I786" s="403"/>
      <c r="J786" s="394"/>
      <c r="K786" s="403"/>
      <c r="L786" s="350">
        <f t="shared" si="33"/>
        <v>0</v>
      </c>
    </row>
    <row r="787" outlineLevel="1" spans="1:12">
      <c r="A787" s="299"/>
      <c r="B787" s="150">
        <v>111501021</v>
      </c>
      <c r="C787" s="346"/>
      <c r="D787" s="346"/>
      <c r="E787" s="299" t="s">
        <v>133</v>
      </c>
      <c r="F787" s="343"/>
      <c r="G787" s="350"/>
      <c r="H787" s="394"/>
      <c r="I787" s="403"/>
      <c r="J787" s="394"/>
      <c r="K787" s="403"/>
      <c r="L787" s="350">
        <f t="shared" si="33"/>
        <v>0</v>
      </c>
    </row>
    <row r="788" outlineLevel="1" spans="1:12">
      <c r="A788" s="299"/>
      <c r="B788" s="150">
        <v>111501022</v>
      </c>
      <c r="C788" s="346"/>
      <c r="D788" s="346"/>
      <c r="E788" s="299" t="s">
        <v>134</v>
      </c>
      <c r="F788" s="343"/>
      <c r="G788" s="350"/>
      <c r="H788" s="394"/>
      <c r="I788" s="403"/>
      <c r="J788" s="394"/>
      <c r="K788" s="403"/>
      <c r="L788" s="350">
        <f t="shared" si="33"/>
        <v>0</v>
      </c>
    </row>
    <row r="789" outlineLevel="1" spans="1:12">
      <c r="A789" s="299"/>
      <c r="B789" s="150">
        <v>111501023</v>
      </c>
      <c r="C789" s="346"/>
      <c r="D789" s="346"/>
      <c r="E789" s="299" t="s">
        <v>135</v>
      </c>
      <c r="F789" s="343"/>
      <c r="G789" s="350"/>
      <c r="H789" s="394"/>
      <c r="I789" s="403"/>
      <c r="J789" s="394"/>
      <c r="K789" s="403"/>
      <c r="L789" s="350">
        <f t="shared" si="33"/>
        <v>0</v>
      </c>
    </row>
    <row r="790" outlineLevel="1" spans="1:12">
      <c r="A790" s="299"/>
      <c r="B790" s="150">
        <v>111501024</v>
      </c>
      <c r="C790" s="346"/>
      <c r="D790" s="346"/>
      <c r="E790" s="299" t="s">
        <v>136</v>
      </c>
      <c r="F790" s="343"/>
      <c r="G790" s="350"/>
      <c r="H790" s="394"/>
      <c r="I790" s="403"/>
      <c r="J790" s="394"/>
      <c r="K790" s="403"/>
      <c r="L790" s="350">
        <f t="shared" si="33"/>
        <v>0</v>
      </c>
    </row>
    <row r="791" outlineLevel="1" spans="1:12">
      <c r="A791" s="299"/>
      <c r="B791" s="150">
        <v>111501025</v>
      </c>
      <c r="C791" s="346"/>
      <c r="D791" s="346"/>
      <c r="E791" s="299" t="s">
        <v>137</v>
      </c>
      <c r="F791" s="343"/>
      <c r="G791" s="350"/>
      <c r="H791" s="394"/>
      <c r="I791" s="403"/>
      <c r="J791" s="394"/>
      <c r="K791" s="403"/>
      <c r="L791" s="350">
        <f t="shared" si="33"/>
        <v>0</v>
      </c>
    </row>
    <row r="792" outlineLevel="1" spans="1:12">
      <c r="A792" s="299"/>
      <c r="B792" s="150">
        <v>111501026</v>
      </c>
      <c r="C792" s="346"/>
      <c r="D792" s="346"/>
      <c r="E792" s="299" t="s">
        <v>138</v>
      </c>
      <c r="F792" s="343"/>
      <c r="G792" s="350"/>
      <c r="H792" s="394"/>
      <c r="I792" s="403"/>
      <c r="J792" s="394"/>
      <c r="K792" s="403"/>
      <c r="L792" s="350">
        <f t="shared" si="33"/>
        <v>0</v>
      </c>
    </row>
    <row r="793" outlineLevel="1" spans="1:12">
      <c r="A793" s="299"/>
      <c r="B793" s="150">
        <v>111501027</v>
      </c>
      <c r="C793" s="346"/>
      <c r="D793" s="346"/>
      <c r="E793" s="299" t="s">
        <v>139</v>
      </c>
      <c r="F793" s="343"/>
      <c r="G793" s="350"/>
      <c r="H793" s="394"/>
      <c r="I793" s="403"/>
      <c r="J793" s="394"/>
      <c r="K793" s="403"/>
      <c r="L793" s="350">
        <f t="shared" si="33"/>
        <v>0</v>
      </c>
    </row>
    <row r="794" outlineLevel="1" spans="1:12">
      <c r="A794" s="299"/>
      <c r="B794" s="150">
        <v>111501028</v>
      </c>
      <c r="C794" s="346"/>
      <c r="D794" s="346"/>
      <c r="E794" s="299" t="s">
        <v>140</v>
      </c>
      <c r="F794" s="343"/>
      <c r="G794" s="350"/>
      <c r="H794" s="394"/>
      <c r="I794" s="403"/>
      <c r="J794" s="394"/>
      <c r="K794" s="403"/>
      <c r="L794" s="350">
        <f t="shared" si="33"/>
        <v>0</v>
      </c>
    </row>
    <row r="795" outlineLevel="1" spans="1:12">
      <c r="A795" s="299"/>
      <c r="B795" s="150">
        <v>111501029</v>
      </c>
      <c r="C795" s="346"/>
      <c r="D795" s="346"/>
      <c r="E795" s="299" t="s">
        <v>141</v>
      </c>
      <c r="F795" s="343"/>
      <c r="G795" s="350"/>
      <c r="H795" s="394"/>
      <c r="I795" s="403"/>
      <c r="J795" s="394"/>
      <c r="K795" s="403"/>
      <c r="L795" s="350">
        <f t="shared" si="33"/>
        <v>0</v>
      </c>
    </row>
    <row r="796" outlineLevel="1" spans="1:12">
      <c r="A796" s="299"/>
      <c r="B796" s="150">
        <v>111501030</v>
      </c>
      <c r="C796" s="346"/>
      <c r="D796" s="346"/>
      <c r="E796" s="299" t="s">
        <v>142</v>
      </c>
      <c r="F796" s="343"/>
      <c r="G796" s="350"/>
      <c r="H796" s="394"/>
      <c r="I796" s="403"/>
      <c r="J796" s="394"/>
      <c r="K796" s="403"/>
      <c r="L796" s="350">
        <f t="shared" si="33"/>
        <v>0</v>
      </c>
    </row>
    <row r="797" outlineLevel="1" spans="1:12">
      <c r="A797" s="299"/>
      <c r="B797" s="150">
        <v>111501031</v>
      </c>
      <c r="C797" s="346"/>
      <c r="D797" s="346"/>
      <c r="E797" s="299" t="s">
        <v>143</v>
      </c>
      <c r="F797" s="343"/>
      <c r="G797" s="350"/>
      <c r="H797" s="394"/>
      <c r="I797" s="403"/>
      <c r="J797" s="394"/>
      <c r="K797" s="403"/>
      <c r="L797" s="350">
        <f t="shared" si="33"/>
        <v>0</v>
      </c>
    </row>
    <row r="798" outlineLevel="1" spans="1:12">
      <c r="A798" s="299"/>
      <c r="B798" s="150">
        <v>111501032</v>
      </c>
      <c r="C798" s="346"/>
      <c r="D798" s="346"/>
      <c r="E798" s="299" t="s">
        <v>144</v>
      </c>
      <c r="F798" s="343"/>
      <c r="G798" s="350"/>
      <c r="H798" s="394"/>
      <c r="I798" s="403"/>
      <c r="J798" s="394"/>
      <c r="K798" s="403"/>
      <c r="L798" s="350">
        <f t="shared" si="33"/>
        <v>0</v>
      </c>
    </row>
    <row r="799" outlineLevel="1" spans="1:12">
      <c r="A799" s="299"/>
      <c r="B799" s="150">
        <v>111501033</v>
      </c>
      <c r="C799" s="346"/>
      <c r="D799" s="346"/>
      <c r="E799" s="299" t="s">
        <v>145</v>
      </c>
      <c r="F799" s="343"/>
      <c r="G799" s="350"/>
      <c r="H799" s="394"/>
      <c r="I799" s="403"/>
      <c r="J799" s="394"/>
      <c r="K799" s="403"/>
      <c r="L799" s="350">
        <f t="shared" si="33"/>
        <v>0</v>
      </c>
    </row>
    <row r="800" outlineLevel="1" spans="1:12">
      <c r="A800" s="299"/>
      <c r="B800" s="150">
        <v>111501034</v>
      </c>
      <c r="C800" s="346"/>
      <c r="D800" s="346"/>
      <c r="E800" s="299" t="s">
        <v>146</v>
      </c>
      <c r="F800" s="343"/>
      <c r="G800" s="350"/>
      <c r="H800" s="394"/>
      <c r="I800" s="403"/>
      <c r="J800" s="394"/>
      <c r="K800" s="403"/>
      <c r="L800" s="350">
        <f t="shared" si="33"/>
        <v>0</v>
      </c>
    </row>
    <row r="801" outlineLevel="1" spans="1:12">
      <c r="A801" s="299"/>
      <c r="B801" s="150">
        <v>111501035</v>
      </c>
      <c r="C801" s="346"/>
      <c r="D801" s="346"/>
      <c r="E801" s="299" t="s">
        <v>147</v>
      </c>
      <c r="F801" s="343"/>
      <c r="G801" s="350"/>
      <c r="H801" s="394"/>
      <c r="I801" s="403"/>
      <c r="J801" s="394"/>
      <c r="K801" s="403"/>
      <c r="L801" s="350">
        <f t="shared" si="33"/>
        <v>0</v>
      </c>
    </row>
    <row r="802" outlineLevel="1" spans="1:12">
      <c r="A802" s="299"/>
      <c r="B802" s="150">
        <v>111501036</v>
      </c>
      <c r="C802" s="346"/>
      <c r="D802" s="346"/>
      <c r="E802" s="299" t="s">
        <v>148</v>
      </c>
      <c r="F802" s="343"/>
      <c r="G802" s="350"/>
      <c r="H802" s="394"/>
      <c r="I802" s="403"/>
      <c r="J802" s="394"/>
      <c r="K802" s="403"/>
      <c r="L802" s="350">
        <f t="shared" si="33"/>
        <v>0</v>
      </c>
    </row>
    <row r="803" outlineLevel="1" spans="1:12">
      <c r="A803" s="299"/>
      <c r="B803" s="150">
        <v>111501037</v>
      </c>
      <c r="C803" s="346"/>
      <c r="D803" s="346"/>
      <c r="E803" s="299" t="s">
        <v>149</v>
      </c>
      <c r="F803" s="343"/>
      <c r="G803" s="350"/>
      <c r="H803" s="394"/>
      <c r="I803" s="403"/>
      <c r="J803" s="394"/>
      <c r="K803" s="403"/>
      <c r="L803" s="350">
        <f t="shared" si="33"/>
        <v>0</v>
      </c>
    </row>
    <row r="804" outlineLevel="1" spans="1:12">
      <c r="A804" s="299"/>
      <c r="B804" s="150">
        <v>111501038</v>
      </c>
      <c r="C804" s="346"/>
      <c r="D804" s="346"/>
      <c r="E804" s="299" t="s">
        <v>150</v>
      </c>
      <c r="F804" s="343"/>
      <c r="G804" s="350"/>
      <c r="H804" s="394"/>
      <c r="I804" s="403"/>
      <c r="J804" s="394"/>
      <c r="K804" s="403"/>
      <c r="L804" s="350">
        <f t="shared" si="33"/>
        <v>0</v>
      </c>
    </row>
    <row r="805" outlineLevel="1" spans="1:12">
      <c r="A805" s="299"/>
      <c r="B805" s="150">
        <v>111501039</v>
      </c>
      <c r="C805" s="346"/>
      <c r="D805" s="346"/>
      <c r="E805" s="299" t="s">
        <v>151</v>
      </c>
      <c r="F805" s="343"/>
      <c r="G805" s="350"/>
      <c r="H805" s="394"/>
      <c r="I805" s="403"/>
      <c r="J805" s="394"/>
      <c r="K805" s="403"/>
      <c r="L805" s="350">
        <f t="shared" si="33"/>
        <v>0</v>
      </c>
    </row>
    <row r="806" outlineLevel="1" spans="1:12">
      <c r="A806" s="299"/>
      <c r="B806" s="150">
        <v>111501040</v>
      </c>
      <c r="C806" s="346"/>
      <c r="D806" s="346"/>
      <c r="E806" s="299" t="s">
        <v>152</v>
      </c>
      <c r="F806" s="343"/>
      <c r="G806" s="350"/>
      <c r="H806" s="394"/>
      <c r="I806" s="403"/>
      <c r="J806" s="394"/>
      <c r="K806" s="403"/>
      <c r="L806" s="350">
        <f t="shared" si="33"/>
        <v>0</v>
      </c>
    </row>
    <row r="807" outlineLevel="1" spans="1:12">
      <c r="A807" s="299"/>
      <c r="B807" s="150">
        <v>111501041</v>
      </c>
      <c r="C807" s="346"/>
      <c r="D807" s="346"/>
      <c r="E807" s="299" t="s">
        <v>153</v>
      </c>
      <c r="F807" s="343"/>
      <c r="G807" s="350"/>
      <c r="H807" s="394"/>
      <c r="I807" s="403"/>
      <c r="J807" s="394"/>
      <c r="K807" s="403"/>
      <c r="L807" s="350">
        <f t="shared" si="33"/>
        <v>0</v>
      </c>
    </row>
    <row r="808" outlineLevel="1" spans="1:12">
      <c r="A808" s="299"/>
      <c r="B808" s="150">
        <v>111501042</v>
      </c>
      <c r="C808" s="346"/>
      <c r="D808" s="346"/>
      <c r="E808" s="299" t="s">
        <v>154</v>
      </c>
      <c r="F808" s="343"/>
      <c r="G808" s="350"/>
      <c r="H808" s="394"/>
      <c r="I808" s="403"/>
      <c r="J808" s="394"/>
      <c r="K808" s="403"/>
      <c r="L808" s="350">
        <f t="shared" si="33"/>
        <v>0</v>
      </c>
    </row>
    <row r="809" outlineLevel="1" spans="1:12">
      <c r="A809" s="299"/>
      <c r="B809" s="150">
        <v>111501043</v>
      </c>
      <c r="C809" s="346"/>
      <c r="D809" s="346"/>
      <c r="E809" s="299" t="s">
        <v>155</v>
      </c>
      <c r="F809" s="343"/>
      <c r="G809" s="350"/>
      <c r="H809" s="394"/>
      <c r="I809" s="403"/>
      <c r="J809" s="394"/>
      <c r="K809" s="403"/>
      <c r="L809" s="350">
        <f t="shared" si="33"/>
        <v>0</v>
      </c>
    </row>
    <row r="810" outlineLevel="1" spans="1:12">
      <c r="A810" s="299"/>
      <c r="B810" s="150">
        <v>111501044</v>
      </c>
      <c r="C810" s="346"/>
      <c r="D810" s="346"/>
      <c r="E810" s="299" t="s">
        <v>156</v>
      </c>
      <c r="F810" s="343"/>
      <c r="G810" s="350"/>
      <c r="H810" s="394"/>
      <c r="I810" s="403"/>
      <c r="J810" s="394"/>
      <c r="K810" s="403"/>
      <c r="L810" s="350">
        <f t="shared" si="33"/>
        <v>0</v>
      </c>
    </row>
    <row r="811" outlineLevel="1" spans="1:12">
      <c r="A811" s="299"/>
      <c r="B811" s="150">
        <v>111501045</v>
      </c>
      <c r="C811" s="346"/>
      <c r="D811" s="346"/>
      <c r="E811" s="299" t="s">
        <v>157</v>
      </c>
      <c r="F811" s="343"/>
      <c r="G811" s="350"/>
      <c r="H811" s="394"/>
      <c r="I811" s="403"/>
      <c r="J811" s="394"/>
      <c r="K811" s="403"/>
      <c r="L811" s="350">
        <f t="shared" si="33"/>
        <v>0</v>
      </c>
    </row>
    <row r="812" outlineLevel="1" spans="1:12">
      <c r="A812" s="299"/>
      <c r="B812" s="150">
        <v>111501046</v>
      </c>
      <c r="C812" s="346"/>
      <c r="D812" s="346"/>
      <c r="E812" s="299" t="s">
        <v>158</v>
      </c>
      <c r="F812" s="343"/>
      <c r="G812" s="350"/>
      <c r="H812" s="394"/>
      <c r="I812" s="403"/>
      <c r="J812" s="394"/>
      <c r="K812" s="403"/>
      <c r="L812" s="350">
        <f t="shared" si="33"/>
        <v>0</v>
      </c>
    </row>
    <row r="813" outlineLevel="1" spans="1:12">
      <c r="A813" s="299"/>
      <c r="B813" s="150">
        <v>111501047</v>
      </c>
      <c r="C813" s="346"/>
      <c r="D813" s="346"/>
      <c r="E813" s="299" t="s">
        <v>159</v>
      </c>
      <c r="F813" s="343"/>
      <c r="G813" s="350"/>
      <c r="H813" s="394"/>
      <c r="I813" s="403"/>
      <c r="J813" s="394"/>
      <c r="K813" s="403"/>
      <c r="L813" s="350">
        <f t="shared" si="33"/>
        <v>0</v>
      </c>
    </row>
    <row r="814" outlineLevel="1" spans="1:12">
      <c r="A814" s="299"/>
      <c r="B814" s="150">
        <v>111501048</v>
      </c>
      <c r="C814" s="346"/>
      <c r="D814" s="346"/>
      <c r="E814" s="299" t="s">
        <v>160</v>
      </c>
      <c r="F814" s="343"/>
      <c r="G814" s="350"/>
      <c r="H814" s="394"/>
      <c r="I814" s="403"/>
      <c r="J814" s="394"/>
      <c r="K814" s="403"/>
      <c r="L814" s="350">
        <f t="shared" si="33"/>
        <v>0</v>
      </c>
    </row>
    <row r="815" outlineLevel="1" spans="1:12">
      <c r="A815" s="299"/>
      <c r="B815" s="150">
        <v>111501049</v>
      </c>
      <c r="C815" s="346"/>
      <c r="D815" s="346"/>
      <c r="E815" s="299" t="s">
        <v>161</v>
      </c>
      <c r="F815" s="343"/>
      <c r="G815" s="350"/>
      <c r="H815" s="394"/>
      <c r="I815" s="403"/>
      <c r="J815" s="394"/>
      <c r="K815" s="403"/>
      <c r="L815" s="350">
        <f t="shared" si="33"/>
        <v>0</v>
      </c>
    </row>
    <row r="816" outlineLevel="1" spans="1:12">
      <c r="A816" s="299"/>
      <c r="B816" s="150">
        <v>111501050</v>
      </c>
      <c r="C816" s="346"/>
      <c r="D816" s="346"/>
      <c r="E816" s="299" t="s">
        <v>162</v>
      </c>
      <c r="F816" s="343"/>
      <c r="G816" s="350"/>
      <c r="H816" s="394"/>
      <c r="I816" s="403"/>
      <c r="J816" s="394"/>
      <c r="K816" s="403"/>
      <c r="L816" s="350">
        <f t="shared" si="33"/>
        <v>0</v>
      </c>
    </row>
    <row r="817" outlineLevel="1" spans="1:12">
      <c r="A817" s="299"/>
      <c r="B817" s="150">
        <v>111501051</v>
      </c>
      <c r="C817" s="346"/>
      <c r="D817" s="346"/>
      <c r="E817" s="299" t="s">
        <v>163</v>
      </c>
      <c r="F817" s="343"/>
      <c r="G817" s="350"/>
      <c r="H817" s="394"/>
      <c r="I817" s="403"/>
      <c r="J817" s="394"/>
      <c r="K817" s="403"/>
      <c r="L817" s="350">
        <f t="shared" si="33"/>
        <v>0</v>
      </c>
    </row>
    <row r="818" outlineLevel="1" spans="1:12">
      <c r="A818" s="299"/>
      <c r="B818" s="150">
        <v>111501052</v>
      </c>
      <c r="C818" s="346"/>
      <c r="D818" s="346"/>
      <c r="E818" s="299" t="s">
        <v>164</v>
      </c>
      <c r="F818" s="343"/>
      <c r="G818" s="350"/>
      <c r="H818" s="394"/>
      <c r="I818" s="403"/>
      <c r="J818" s="394"/>
      <c r="K818" s="403"/>
      <c r="L818" s="350">
        <f t="shared" si="33"/>
        <v>0</v>
      </c>
    </row>
    <row r="819" outlineLevel="1" spans="1:12">
      <c r="A819" s="299"/>
      <c r="B819" s="150">
        <v>111501053</v>
      </c>
      <c r="C819" s="346"/>
      <c r="D819" s="346"/>
      <c r="E819" s="299" t="s">
        <v>165</v>
      </c>
      <c r="F819" s="343"/>
      <c r="G819" s="350"/>
      <c r="H819" s="394"/>
      <c r="I819" s="403"/>
      <c r="J819" s="394"/>
      <c r="K819" s="403"/>
      <c r="L819" s="350">
        <f t="shared" si="33"/>
        <v>0</v>
      </c>
    </row>
    <row r="820" outlineLevel="1" spans="1:12">
      <c r="A820" s="299"/>
      <c r="B820" s="150">
        <v>111501054</v>
      </c>
      <c r="C820" s="346"/>
      <c r="D820" s="346"/>
      <c r="E820" s="299" t="s">
        <v>166</v>
      </c>
      <c r="F820" s="343"/>
      <c r="G820" s="350"/>
      <c r="H820" s="394"/>
      <c r="I820" s="403"/>
      <c r="J820" s="394"/>
      <c r="K820" s="403"/>
      <c r="L820" s="350">
        <f t="shared" si="33"/>
        <v>0</v>
      </c>
    </row>
    <row r="821" outlineLevel="1" spans="1:12">
      <c r="A821" s="299"/>
      <c r="B821" s="150">
        <v>111501055</v>
      </c>
      <c r="C821" s="346"/>
      <c r="D821" s="346"/>
      <c r="E821" s="299" t="s">
        <v>167</v>
      </c>
      <c r="F821" s="343"/>
      <c r="G821" s="350"/>
      <c r="H821" s="394"/>
      <c r="I821" s="403"/>
      <c r="J821" s="394"/>
      <c r="K821" s="403"/>
      <c r="L821" s="350">
        <f t="shared" si="33"/>
        <v>0</v>
      </c>
    </row>
    <row r="822" outlineLevel="1" spans="1:12">
      <c r="A822" s="299"/>
      <c r="B822" s="150">
        <v>111501056</v>
      </c>
      <c r="C822" s="346"/>
      <c r="D822" s="346"/>
      <c r="E822" s="299" t="s">
        <v>168</v>
      </c>
      <c r="F822" s="343"/>
      <c r="G822" s="350"/>
      <c r="H822" s="394"/>
      <c r="I822" s="403"/>
      <c r="J822" s="394"/>
      <c r="K822" s="403"/>
      <c r="L822" s="350">
        <f t="shared" si="33"/>
        <v>0</v>
      </c>
    </row>
    <row r="823" outlineLevel="1" spans="1:12">
      <c r="A823" s="299"/>
      <c r="B823" s="150">
        <v>111501057</v>
      </c>
      <c r="C823" s="346"/>
      <c r="D823" s="346"/>
      <c r="E823" s="299" t="s">
        <v>169</v>
      </c>
      <c r="F823" s="343"/>
      <c r="G823" s="350"/>
      <c r="H823" s="394"/>
      <c r="I823" s="403"/>
      <c r="J823" s="394"/>
      <c r="K823" s="403"/>
      <c r="L823" s="350">
        <f t="shared" si="33"/>
        <v>0</v>
      </c>
    </row>
    <row r="824" outlineLevel="1" spans="1:12">
      <c r="A824" s="299"/>
      <c r="B824" s="150">
        <v>111501058</v>
      </c>
      <c r="C824" s="346"/>
      <c r="D824" s="346"/>
      <c r="E824" s="299" t="s">
        <v>170</v>
      </c>
      <c r="F824" s="343"/>
      <c r="G824" s="350"/>
      <c r="H824" s="394"/>
      <c r="I824" s="403"/>
      <c r="J824" s="394"/>
      <c r="K824" s="403"/>
      <c r="L824" s="350">
        <f t="shared" si="33"/>
        <v>0</v>
      </c>
    </row>
    <row r="825" outlineLevel="1" spans="1:12">
      <c r="A825" s="299"/>
      <c r="B825" s="150">
        <v>111501059</v>
      </c>
      <c r="C825" s="346"/>
      <c r="D825" s="346"/>
      <c r="E825" s="299" t="s">
        <v>171</v>
      </c>
      <c r="F825" s="343"/>
      <c r="G825" s="350"/>
      <c r="H825" s="394"/>
      <c r="I825" s="403"/>
      <c r="J825" s="394"/>
      <c r="K825" s="403"/>
      <c r="L825" s="350">
        <f t="shared" si="33"/>
        <v>0</v>
      </c>
    </row>
    <row r="826" outlineLevel="1" spans="1:12">
      <c r="A826" s="299"/>
      <c r="B826" s="150">
        <v>111501060</v>
      </c>
      <c r="C826" s="346"/>
      <c r="D826" s="346"/>
      <c r="E826" s="299" t="s">
        <v>172</v>
      </c>
      <c r="F826" s="343"/>
      <c r="G826" s="350"/>
      <c r="H826" s="394"/>
      <c r="I826" s="403"/>
      <c r="J826" s="394"/>
      <c r="K826" s="403"/>
      <c r="L826" s="350">
        <f t="shared" si="33"/>
        <v>0</v>
      </c>
    </row>
    <row r="827" outlineLevel="1" spans="1:12">
      <c r="A827" s="299"/>
      <c r="B827" s="150">
        <v>111501061</v>
      </c>
      <c r="C827" s="346"/>
      <c r="D827" s="346"/>
      <c r="E827" s="299" t="s">
        <v>173</v>
      </c>
      <c r="F827" s="343"/>
      <c r="G827" s="350"/>
      <c r="H827" s="394"/>
      <c r="I827" s="403"/>
      <c r="J827" s="394"/>
      <c r="K827" s="403"/>
      <c r="L827" s="350">
        <f t="shared" si="33"/>
        <v>0</v>
      </c>
    </row>
    <row r="828" outlineLevel="1" spans="1:12">
      <c r="A828" s="299"/>
      <c r="B828" s="150">
        <v>111501062</v>
      </c>
      <c r="C828" s="346"/>
      <c r="D828" s="346"/>
      <c r="E828" s="299" t="s">
        <v>174</v>
      </c>
      <c r="F828" s="343"/>
      <c r="G828" s="350"/>
      <c r="H828" s="394"/>
      <c r="I828" s="403"/>
      <c r="J828" s="394"/>
      <c r="K828" s="403"/>
      <c r="L828" s="350">
        <f t="shared" si="33"/>
        <v>0</v>
      </c>
    </row>
    <row r="829" outlineLevel="1" spans="1:12">
      <c r="A829" s="299"/>
      <c r="B829" s="150">
        <v>111501063</v>
      </c>
      <c r="C829" s="346"/>
      <c r="D829" s="346"/>
      <c r="E829" s="299" t="s">
        <v>175</v>
      </c>
      <c r="F829" s="343"/>
      <c r="G829" s="350"/>
      <c r="H829" s="394"/>
      <c r="I829" s="403"/>
      <c r="J829" s="394"/>
      <c r="K829" s="403"/>
      <c r="L829" s="350">
        <f t="shared" si="33"/>
        <v>0</v>
      </c>
    </row>
    <row r="830" outlineLevel="1" spans="1:12">
      <c r="A830" s="299"/>
      <c r="B830" s="150">
        <v>111501064</v>
      </c>
      <c r="C830" s="346"/>
      <c r="D830" s="346"/>
      <c r="E830" s="299" t="s">
        <v>176</v>
      </c>
      <c r="F830" s="343"/>
      <c r="G830" s="350"/>
      <c r="H830" s="394"/>
      <c r="I830" s="403"/>
      <c r="J830" s="394"/>
      <c r="K830" s="403"/>
      <c r="L830" s="350">
        <f t="shared" si="33"/>
        <v>0</v>
      </c>
    </row>
    <row r="831" outlineLevel="1" spans="1:12">
      <c r="A831" s="299"/>
      <c r="B831" s="150">
        <v>111501065</v>
      </c>
      <c r="C831" s="346"/>
      <c r="D831" s="346"/>
      <c r="E831" s="299" t="s">
        <v>177</v>
      </c>
      <c r="F831" s="343"/>
      <c r="G831" s="350"/>
      <c r="H831" s="394"/>
      <c r="I831" s="403"/>
      <c r="J831" s="394"/>
      <c r="K831" s="403"/>
      <c r="L831" s="350">
        <f t="shared" si="33"/>
        <v>0</v>
      </c>
    </row>
    <row r="832" outlineLevel="1" spans="1:12">
      <c r="A832" s="299"/>
      <c r="B832" s="150">
        <v>111501066</v>
      </c>
      <c r="C832" s="346"/>
      <c r="D832" s="346"/>
      <c r="E832" s="299" t="s">
        <v>178</v>
      </c>
      <c r="F832" s="343"/>
      <c r="G832" s="350"/>
      <c r="H832" s="394"/>
      <c r="I832" s="403"/>
      <c r="J832" s="394"/>
      <c r="K832" s="403"/>
      <c r="L832" s="350">
        <f t="shared" si="33"/>
        <v>0</v>
      </c>
    </row>
    <row r="833" outlineLevel="1" spans="1:12">
      <c r="A833" s="299"/>
      <c r="B833" s="150">
        <v>111501067</v>
      </c>
      <c r="C833" s="346"/>
      <c r="D833" s="346"/>
      <c r="E833" s="299" t="s">
        <v>179</v>
      </c>
      <c r="F833" s="343"/>
      <c r="G833" s="350"/>
      <c r="H833" s="394"/>
      <c r="I833" s="403"/>
      <c r="J833" s="394"/>
      <c r="K833" s="403"/>
      <c r="L833" s="350">
        <f t="shared" si="33"/>
        <v>0</v>
      </c>
    </row>
    <row r="834" outlineLevel="1" spans="1:12">
      <c r="A834" s="299"/>
      <c r="B834" s="150">
        <v>111501068</v>
      </c>
      <c r="C834" s="346"/>
      <c r="D834" s="346"/>
      <c r="E834" s="299" t="s">
        <v>180</v>
      </c>
      <c r="F834" s="343"/>
      <c r="G834" s="350"/>
      <c r="H834" s="394"/>
      <c r="I834" s="403"/>
      <c r="J834" s="394"/>
      <c r="K834" s="403"/>
      <c r="L834" s="350">
        <f t="shared" si="33"/>
        <v>0</v>
      </c>
    </row>
    <row r="835" outlineLevel="1" spans="1:12">
      <c r="A835" s="299"/>
      <c r="B835" s="150">
        <v>111501069</v>
      </c>
      <c r="C835" s="346"/>
      <c r="D835" s="346"/>
      <c r="E835" s="299" t="s">
        <v>181</v>
      </c>
      <c r="F835" s="343"/>
      <c r="G835" s="350"/>
      <c r="H835" s="394"/>
      <c r="I835" s="403"/>
      <c r="J835" s="394"/>
      <c r="K835" s="403"/>
      <c r="L835" s="350">
        <f t="shared" si="33"/>
        <v>0</v>
      </c>
    </row>
    <row r="836" outlineLevel="1" spans="1:12">
      <c r="A836" s="299"/>
      <c r="B836" s="150">
        <v>111501070</v>
      </c>
      <c r="C836" s="346"/>
      <c r="D836" s="346"/>
      <c r="E836" s="299" t="s">
        <v>182</v>
      </c>
      <c r="F836" s="343"/>
      <c r="G836" s="350"/>
      <c r="H836" s="394"/>
      <c r="I836" s="403"/>
      <c r="J836" s="394"/>
      <c r="K836" s="403"/>
      <c r="L836" s="350">
        <f t="shared" si="33"/>
        <v>0</v>
      </c>
    </row>
    <row r="837" outlineLevel="1" spans="1:12">
      <c r="A837" s="299"/>
      <c r="B837" s="150">
        <v>111501071</v>
      </c>
      <c r="C837" s="346"/>
      <c r="D837" s="346"/>
      <c r="E837" s="299" t="s">
        <v>183</v>
      </c>
      <c r="F837" s="343"/>
      <c r="G837" s="350"/>
      <c r="H837" s="394"/>
      <c r="I837" s="403"/>
      <c r="J837" s="394"/>
      <c r="K837" s="403"/>
      <c r="L837" s="350">
        <f t="shared" si="33"/>
        <v>0</v>
      </c>
    </row>
    <row r="838" outlineLevel="1" spans="1:12">
      <c r="A838" s="299"/>
      <c r="B838" s="150">
        <v>111501072</v>
      </c>
      <c r="C838" s="346"/>
      <c r="D838" s="346"/>
      <c r="E838" s="299" t="s">
        <v>184</v>
      </c>
      <c r="F838" s="343"/>
      <c r="G838" s="350"/>
      <c r="H838" s="394"/>
      <c r="I838" s="403"/>
      <c r="J838" s="394"/>
      <c r="K838" s="403"/>
      <c r="L838" s="350">
        <f t="shared" si="33"/>
        <v>0</v>
      </c>
    </row>
    <row r="839" outlineLevel="1" spans="1:12">
      <c r="A839" s="299"/>
      <c r="B839" s="150">
        <v>111501073</v>
      </c>
      <c r="C839" s="346"/>
      <c r="D839" s="346"/>
      <c r="E839" s="299" t="s">
        <v>185</v>
      </c>
      <c r="F839" s="343"/>
      <c r="G839" s="350"/>
      <c r="H839" s="394"/>
      <c r="I839" s="403"/>
      <c r="J839" s="394"/>
      <c r="K839" s="403"/>
      <c r="L839" s="350">
        <f t="shared" si="33"/>
        <v>0</v>
      </c>
    </row>
    <row r="840" outlineLevel="1" spans="1:12">
      <c r="A840" s="299"/>
      <c r="B840" s="150">
        <v>111501074</v>
      </c>
      <c r="C840" s="346"/>
      <c r="D840" s="346"/>
      <c r="E840" s="299" t="s">
        <v>186</v>
      </c>
      <c r="F840" s="343"/>
      <c r="G840" s="350"/>
      <c r="H840" s="394"/>
      <c r="I840" s="403"/>
      <c r="J840" s="394"/>
      <c r="K840" s="403"/>
      <c r="L840" s="350">
        <f t="shared" si="33"/>
        <v>0</v>
      </c>
    </row>
    <row r="841" outlineLevel="1" spans="1:12">
      <c r="A841" s="299"/>
      <c r="B841" s="150">
        <v>111501075</v>
      </c>
      <c r="C841" s="346"/>
      <c r="D841" s="346"/>
      <c r="E841" s="299" t="s">
        <v>187</v>
      </c>
      <c r="F841" s="343"/>
      <c r="G841" s="350"/>
      <c r="H841" s="394"/>
      <c r="I841" s="403"/>
      <c r="J841" s="394"/>
      <c r="K841" s="403"/>
      <c r="L841" s="350">
        <f t="shared" si="33"/>
        <v>0</v>
      </c>
    </row>
    <row r="842" outlineLevel="1" spans="1:12">
      <c r="A842" s="299"/>
      <c r="B842" s="150">
        <v>111501076</v>
      </c>
      <c r="C842" s="346"/>
      <c r="D842" s="346"/>
      <c r="E842" s="299" t="s">
        <v>188</v>
      </c>
      <c r="F842" s="343"/>
      <c r="G842" s="350"/>
      <c r="H842" s="394"/>
      <c r="I842" s="403"/>
      <c r="J842" s="394"/>
      <c r="K842" s="403"/>
      <c r="L842" s="350">
        <f t="shared" si="33"/>
        <v>0</v>
      </c>
    </row>
    <row r="843" outlineLevel="1" spans="1:12">
      <c r="A843" s="299"/>
      <c r="B843" s="150">
        <v>111501077</v>
      </c>
      <c r="C843" s="346"/>
      <c r="D843" s="346"/>
      <c r="E843" s="299" t="s">
        <v>189</v>
      </c>
      <c r="F843" s="343"/>
      <c r="G843" s="350"/>
      <c r="H843" s="394"/>
      <c r="I843" s="403"/>
      <c r="J843" s="394"/>
      <c r="K843" s="403"/>
      <c r="L843" s="350">
        <f t="shared" si="33"/>
        <v>0</v>
      </c>
    </row>
    <row r="844" outlineLevel="1" spans="1:12">
      <c r="A844" s="299"/>
      <c r="B844" s="150">
        <v>111501078</v>
      </c>
      <c r="C844" s="346"/>
      <c r="D844" s="346"/>
      <c r="E844" s="299" t="s">
        <v>190</v>
      </c>
      <c r="F844" s="343"/>
      <c r="G844" s="350"/>
      <c r="H844" s="394"/>
      <c r="I844" s="403"/>
      <c r="J844" s="394"/>
      <c r="K844" s="403"/>
      <c r="L844" s="350">
        <f t="shared" si="33"/>
        <v>0</v>
      </c>
    </row>
    <row r="845" outlineLevel="1" spans="1:12">
      <c r="A845" s="299"/>
      <c r="B845" s="150">
        <v>111501079</v>
      </c>
      <c r="C845" s="346"/>
      <c r="D845" s="346"/>
      <c r="E845" s="299" t="s">
        <v>191</v>
      </c>
      <c r="F845" s="343"/>
      <c r="G845" s="350"/>
      <c r="H845" s="394"/>
      <c r="I845" s="403"/>
      <c r="J845" s="394"/>
      <c r="K845" s="403"/>
      <c r="L845" s="350">
        <f t="shared" si="33"/>
        <v>0</v>
      </c>
    </row>
    <row r="846" outlineLevel="1" spans="1:12">
      <c r="A846" s="299"/>
      <c r="B846" s="150">
        <v>111501080</v>
      </c>
      <c r="C846" s="346"/>
      <c r="D846" s="346"/>
      <c r="E846" s="299" t="s">
        <v>192</v>
      </c>
      <c r="F846" s="343"/>
      <c r="G846" s="350"/>
      <c r="H846" s="394"/>
      <c r="I846" s="403"/>
      <c r="J846" s="394"/>
      <c r="K846" s="403"/>
      <c r="L846" s="350">
        <f t="shared" si="33"/>
        <v>0</v>
      </c>
    </row>
    <row r="847" outlineLevel="1" spans="1:12">
      <c r="A847" s="299"/>
      <c r="B847" s="150">
        <v>111501081</v>
      </c>
      <c r="C847" s="346"/>
      <c r="D847" s="346"/>
      <c r="E847" s="299" t="s">
        <v>193</v>
      </c>
      <c r="F847" s="343"/>
      <c r="G847" s="350"/>
      <c r="H847" s="394"/>
      <c r="I847" s="403"/>
      <c r="J847" s="394"/>
      <c r="K847" s="403"/>
      <c r="L847" s="350">
        <f t="shared" si="33"/>
        <v>0</v>
      </c>
    </row>
    <row r="848" outlineLevel="1" spans="1:12">
      <c r="A848" s="299"/>
      <c r="B848" s="150">
        <v>111501082</v>
      </c>
      <c r="C848" s="346"/>
      <c r="D848" s="346"/>
      <c r="E848" s="299" t="s">
        <v>194</v>
      </c>
      <c r="F848" s="343"/>
      <c r="G848" s="350"/>
      <c r="H848" s="394"/>
      <c r="I848" s="403"/>
      <c r="J848" s="394"/>
      <c r="K848" s="403"/>
      <c r="L848" s="350">
        <f t="shared" si="33"/>
        <v>0</v>
      </c>
    </row>
    <row r="849" outlineLevel="1" spans="1:12">
      <c r="A849" s="299"/>
      <c r="B849" s="150">
        <v>111501083</v>
      </c>
      <c r="C849" s="346"/>
      <c r="D849" s="346"/>
      <c r="E849" s="299" t="s">
        <v>195</v>
      </c>
      <c r="F849" s="343"/>
      <c r="G849" s="350"/>
      <c r="H849" s="394"/>
      <c r="I849" s="403"/>
      <c r="J849" s="394"/>
      <c r="K849" s="403"/>
      <c r="L849" s="350">
        <f t="shared" si="33"/>
        <v>0</v>
      </c>
    </row>
    <row r="850" outlineLevel="1" spans="1:12">
      <c r="A850" s="299"/>
      <c r="B850" s="150">
        <v>111501084</v>
      </c>
      <c r="C850" s="346"/>
      <c r="D850" s="346"/>
      <c r="E850" s="299" t="s">
        <v>196</v>
      </c>
      <c r="F850" s="343"/>
      <c r="G850" s="350"/>
      <c r="H850" s="394"/>
      <c r="I850" s="403"/>
      <c r="J850" s="394"/>
      <c r="K850" s="403"/>
      <c r="L850" s="350">
        <f t="shared" si="33"/>
        <v>0</v>
      </c>
    </row>
    <row r="851" outlineLevel="1" spans="1:12">
      <c r="A851" s="299"/>
      <c r="B851" s="150">
        <v>111501085</v>
      </c>
      <c r="C851" s="346"/>
      <c r="D851" s="346"/>
      <c r="E851" s="299" t="s">
        <v>197</v>
      </c>
      <c r="F851" s="343"/>
      <c r="G851" s="350"/>
      <c r="H851" s="394"/>
      <c r="I851" s="403"/>
      <c r="J851" s="394"/>
      <c r="K851" s="403"/>
      <c r="L851" s="350">
        <f t="shared" si="33"/>
        <v>0</v>
      </c>
    </row>
    <row r="852" outlineLevel="1" spans="1:12">
      <c r="A852" s="299"/>
      <c r="B852" s="150">
        <v>111501086</v>
      </c>
      <c r="C852" s="346"/>
      <c r="D852" s="346"/>
      <c r="E852" s="299" t="s">
        <v>198</v>
      </c>
      <c r="F852" s="343"/>
      <c r="G852" s="350"/>
      <c r="H852" s="394"/>
      <c r="I852" s="403"/>
      <c r="J852" s="394"/>
      <c r="K852" s="403"/>
      <c r="L852" s="350">
        <f t="shared" si="33"/>
        <v>0</v>
      </c>
    </row>
    <row r="853" outlineLevel="1" spans="1:12">
      <c r="A853" s="299"/>
      <c r="B853" s="150">
        <v>111501087</v>
      </c>
      <c r="C853" s="346"/>
      <c r="D853" s="346"/>
      <c r="E853" s="299" t="s">
        <v>199</v>
      </c>
      <c r="F853" s="343"/>
      <c r="G853" s="350"/>
      <c r="H853" s="394"/>
      <c r="I853" s="403"/>
      <c r="J853" s="394"/>
      <c r="K853" s="403"/>
      <c r="L853" s="350">
        <f t="shared" si="33"/>
        <v>0</v>
      </c>
    </row>
    <row r="854" outlineLevel="1" spans="1:12">
      <c r="A854" s="299"/>
      <c r="B854" s="150">
        <v>111501088</v>
      </c>
      <c r="C854" s="346"/>
      <c r="D854" s="346"/>
      <c r="E854" s="299" t="s">
        <v>200</v>
      </c>
      <c r="F854" s="343"/>
      <c r="G854" s="350"/>
      <c r="H854" s="394"/>
      <c r="I854" s="403"/>
      <c r="J854" s="394"/>
      <c r="K854" s="403"/>
      <c r="L854" s="350">
        <f t="shared" si="33"/>
        <v>0</v>
      </c>
    </row>
    <row r="855" outlineLevel="1" spans="1:12">
      <c r="A855" s="299"/>
      <c r="B855" s="150">
        <v>111501089</v>
      </c>
      <c r="C855" s="346"/>
      <c r="D855" s="346"/>
      <c r="E855" s="299" t="s">
        <v>201</v>
      </c>
      <c r="F855" s="343"/>
      <c r="G855" s="350"/>
      <c r="H855" s="394"/>
      <c r="I855" s="403"/>
      <c r="J855" s="394"/>
      <c r="K855" s="403"/>
      <c r="L855" s="350">
        <f t="shared" si="33"/>
        <v>0</v>
      </c>
    </row>
    <row r="856" outlineLevel="1" spans="1:12">
      <c r="A856" s="299"/>
      <c r="B856" s="150">
        <v>111501090</v>
      </c>
      <c r="C856" s="346"/>
      <c r="D856" s="346"/>
      <c r="E856" s="299" t="s">
        <v>202</v>
      </c>
      <c r="F856" s="343"/>
      <c r="G856" s="350"/>
      <c r="H856" s="394"/>
      <c r="I856" s="403"/>
      <c r="J856" s="394"/>
      <c r="K856" s="403"/>
      <c r="L856" s="350">
        <f t="shared" si="33"/>
        <v>0</v>
      </c>
    </row>
    <row r="857" outlineLevel="1" spans="1:12">
      <c r="A857" s="299"/>
      <c r="B857" s="150">
        <v>111501091</v>
      </c>
      <c r="C857" s="346"/>
      <c r="D857" s="346"/>
      <c r="E857" s="299" t="s">
        <v>203</v>
      </c>
      <c r="F857" s="343"/>
      <c r="G857" s="350"/>
      <c r="H857" s="394"/>
      <c r="I857" s="403"/>
      <c r="J857" s="394"/>
      <c r="K857" s="403"/>
      <c r="L857" s="350">
        <f t="shared" si="33"/>
        <v>0</v>
      </c>
    </row>
    <row r="858" outlineLevel="1" spans="1:12">
      <c r="A858" s="299"/>
      <c r="B858" s="150">
        <v>111501092</v>
      </c>
      <c r="C858" s="346"/>
      <c r="D858" s="346"/>
      <c r="E858" s="299" t="s">
        <v>204</v>
      </c>
      <c r="F858" s="343"/>
      <c r="G858" s="350"/>
      <c r="H858" s="394"/>
      <c r="I858" s="403"/>
      <c r="J858" s="394"/>
      <c r="K858" s="403"/>
      <c r="L858" s="350">
        <f t="shared" si="33"/>
        <v>0</v>
      </c>
    </row>
    <row r="859" outlineLevel="1" spans="1:12">
      <c r="A859" s="299"/>
      <c r="B859" s="150">
        <v>111501093</v>
      </c>
      <c r="C859" s="346"/>
      <c r="D859" s="346"/>
      <c r="E859" s="299" t="s">
        <v>205</v>
      </c>
      <c r="F859" s="343"/>
      <c r="G859" s="350"/>
      <c r="H859" s="394"/>
      <c r="I859" s="403"/>
      <c r="J859" s="394"/>
      <c r="K859" s="403"/>
      <c r="L859" s="350">
        <f t="shared" si="33"/>
        <v>0</v>
      </c>
    </row>
    <row r="860" outlineLevel="1" spans="1:12">
      <c r="A860" s="299"/>
      <c r="B860" s="150">
        <v>111501094</v>
      </c>
      <c r="C860" s="346"/>
      <c r="D860" s="346"/>
      <c r="E860" s="299" t="s">
        <v>206</v>
      </c>
      <c r="F860" s="343"/>
      <c r="G860" s="350"/>
      <c r="H860" s="394"/>
      <c r="I860" s="403"/>
      <c r="J860" s="394"/>
      <c r="K860" s="403"/>
      <c r="L860" s="350">
        <f t="shared" si="33"/>
        <v>0</v>
      </c>
    </row>
    <row r="861" outlineLevel="1" spans="1:12">
      <c r="A861" s="299"/>
      <c r="B861" s="150">
        <v>111501095</v>
      </c>
      <c r="C861" s="346"/>
      <c r="D861" s="346"/>
      <c r="E861" s="299" t="s">
        <v>207</v>
      </c>
      <c r="F861" s="343"/>
      <c r="G861" s="350"/>
      <c r="H861" s="394"/>
      <c r="I861" s="403"/>
      <c r="J861" s="394"/>
      <c r="K861" s="403"/>
      <c r="L861" s="350">
        <f t="shared" si="33"/>
        <v>0</v>
      </c>
    </row>
    <row r="862" outlineLevel="1" spans="1:12">
      <c r="A862" s="299"/>
      <c r="B862" s="150">
        <v>111501096</v>
      </c>
      <c r="C862" s="346"/>
      <c r="D862" s="346"/>
      <c r="E862" s="299" t="s">
        <v>208</v>
      </c>
      <c r="F862" s="343"/>
      <c r="G862" s="350"/>
      <c r="H862" s="394"/>
      <c r="I862" s="403"/>
      <c r="J862" s="394"/>
      <c r="K862" s="403"/>
      <c r="L862" s="350">
        <f t="shared" si="33"/>
        <v>0</v>
      </c>
    </row>
    <row r="863" outlineLevel="1" spans="1:12">
      <c r="A863" s="299"/>
      <c r="B863" s="150">
        <v>111501097</v>
      </c>
      <c r="C863" s="346"/>
      <c r="D863" s="346"/>
      <c r="E863" s="299" t="s">
        <v>209</v>
      </c>
      <c r="F863" s="343"/>
      <c r="G863" s="350"/>
      <c r="H863" s="394"/>
      <c r="I863" s="403"/>
      <c r="J863" s="394"/>
      <c r="K863" s="403"/>
      <c r="L863" s="350">
        <f t="shared" si="33"/>
        <v>0</v>
      </c>
    </row>
    <row r="864" outlineLevel="1" spans="1:12">
      <c r="A864" s="299"/>
      <c r="B864" s="150">
        <v>111501098</v>
      </c>
      <c r="C864" s="346"/>
      <c r="D864" s="346"/>
      <c r="E864" s="299" t="s">
        <v>210</v>
      </c>
      <c r="F864" s="343"/>
      <c r="G864" s="350"/>
      <c r="H864" s="394"/>
      <c r="I864" s="403"/>
      <c r="J864" s="394"/>
      <c r="K864" s="403"/>
      <c r="L864" s="350">
        <f t="shared" si="33"/>
        <v>0</v>
      </c>
    </row>
    <row r="865" outlineLevel="1" spans="1:12">
      <c r="A865" s="299"/>
      <c r="B865" s="150">
        <v>111501099</v>
      </c>
      <c r="C865" s="346"/>
      <c r="D865" s="346"/>
      <c r="E865" s="299" t="s">
        <v>211</v>
      </c>
      <c r="F865" s="343"/>
      <c r="G865" s="350"/>
      <c r="H865" s="394"/>
      <c r="I865" s="403"/>
      <c r="J865" s="394"/>
      <c r="K865" s="403"/>
      <c r="L865" s="350">
        <f t="shared" si="33"/>
        <v>0</v>
      </c>
    </row>
    <row r="866" outlineLevel="1" spans="1:12">
      <c r="A866" s="299"/>
      <c r="B866" s="150">
        <v>111501100</v>
      </c>
      <c r="C866" s="346"/>
      <c r="D866" s="346"/>
      <c r="E866" s="299" t="s">
        <v>212</v>
      </c>
      <c r="F866" s="343"/>
      <c r="G866" s="350"/>
      <c r="H866" s="394"/>
      <c r="I866" s="403"/>
      <c r="J866" s="394"/>
      <c r="K866" s="403"/>
      <c r="L866" s="350">
        <f t="shared" si="33"/>
        <v>0</v>
      </c>
    </row>
    <row r="867" outlineLevel="1" spans="1:12">
      <c r="A867" s="299"/>
      <c r="B867" s="150">
        <v>111501101</v>
      </c>
      <c r="C867" s="346"/>
      <c r="D867" s="346"/>
      <c r="E867" s="299" t="s">
        <v>213</v>
      </c>
      <c r="F867" s="343"/>
      <c r="G867" s="350"/>
      <c r="H867" s="394"/>
      <c r="I867" s="403"/>
      <c r="J867" s="394"/>
      <c r="K867" s="403"/>
      <c r="L867" s="350">
        <f t="shared" si="33"/>
        <v>0</v>
      </c>
    </row>
    <row r="868" outlineLevel="1" spans="1:12">
      <c r="A868" s="299"/>
      <c r="B868" s="150">
        <v>111501102</v>
      </c>
      <c r="C868" s="346"/>
      <c r="D868" s="346"/>
      <c r="E868" s="299" t="s">
        <v>214</v>
      </c>
      <c r="F868" s="343"/>
      <c r="G868" s="350"/>
      <c r="H868" s="394"/>
      <c r="I868" s="403"/>
      <c r="J868" s="394"/>
      <c r="K868" s="403"/>
      <c r="L868" s="350">
        <f t="shared" si="33"/>
        <v>0</v>
      </c>
    </row>
    <row r="869" outlineLevel="1" spans="1:12">
      <c r="A869" s="299"/>
      <c r="B869" s="150">
        <v>111501103</v>
      </c>
      <c r="C869" s="346"/>
      <c r="D869" s="346"/>
      <c r="E869" s="299" t="s">
        <v>215</v>
      </c>
      <c r="F869" s="343"/>
      <c r="G869" s="350"/>
      <c r="H869" s="394"/>
      <c r="I869" s="403"/>
      <c r="J869" s="394"/>
      <c r="K869" s="403"/>
      <c r="L869" s="350">
        <f t="shared" si="33"/>
        <v>0</v>
      </c>
    </row>
    <row r="870" outlineLevel="1" spans="1:12">
      <c r="A870" s="299"/>
      <c r="B870" s="150">
        <v>111501104</v>
      </c>
      <c r="C870" s="346"/>
      <c r="D870" s="346"/>
      <c r="E870" s="299" t="s">
        <v>216</v>
      </c>
      <c r="F870" s="343"/>
      <c r="G870" s="350"/>
      <c r="H870" s="394"/>
      <c r="I870" s="403"/>
      <c r="J870" s="394"/>
      <c r="K870" s="403"/>
      <c r="L870" s="350">
        <f t="shared" si="33"/>
        <v>0</v>
      </c>
    </row>
    <row r="871" outlineLevel="1" spans="1:12">
      <c r="A871" s="299"/>
      <c r="B871" s="150">
        <v>111501105</v>
      </c>
      <c r="C871" s="346"/>
      <c r="D871" s="346"/>
      <c r="E871" s="299" t="s">
        <v>217</v>
      </c>
      <c r="F871" s="343"/>
      <c r="G871" s="350"/>
      <c r="H871" s="394"/>
      <c r="I871" s="403"/>
      <c r="J871" s="394"/>
      <c r="K871" s="403"/>
      <c r="L871" s="350">
        <f t="shared" si="33"/>
        <v>0</v>
      </c>
    </row>
    <row r="872" outlineLevel="1" spans="1:12">
      <c r="A872" s="299"/>
      <c r="B872" s="150">
        <v>111501106</v>
      </c>
      <c r="C872" s="346"/>
      <c r="D872" s="346"/>
      <c r="E872" s="299" t="s">
        <v>218</v>
      </c>
      <c r="F872" s="343"/>
      <c r="G872" s="350"/>
      <c r="H872" s="394"/>
      <c r="I872" s="403"/>
      <c r="J872" s="394"/>
      <c r="K872" s="403"/>
      <c r="L872" s="350">
        <f t="shared" si="33"/>
        <v>0</v>
      </c>
    </row>
    <row r="873" outlineLevel="1" spans="1:12">
      <c r="A873" s="299"/>
      <c r="B873" s="150">
        <v>111501107</v>
      </c>
      <c r="C873" s="346"/>
      <c r="D873" s="346"/>
      <c r="E873" s="299" t="s">
        <v>219</v>
      </c>
      <c r="F873" s="343"/>
      <c r="G873" s="350"/>
      <c r="H873" s="394"/>
      <c r="I873" s="403"/>
      <c r="J873" s="394"/>
      <c r="K873" s="403"/>
      <c r="L873" s="350">
        <f t="shared" si="33"/>
        <v>0</v>
      </c>
    </row>
    <row r="874" outlineLevel="1" spans="1:12">
      <c r="A874" s="299"/>
      <c r="B874" s="150">
        <v>111501108</v>
      </c>
      <c r="C874" s="346"/>
      <c r="D874" s="346"/>
      <c r="E874" s="299" t="s">
        <v>220</v>
      </c>
      <c r="F874" s="343"/>
      <c r="G874" s="350"/>
      <c r="H874" s="394"/>
      <c r="I874" s="403"/>
      <c r="J874" s="394"/>
      <c r="K874" s="403"/>
      <c r="L874" s="350">
        <f t="shared" si="33"/>
        <v>0</v>
      </c>
    </row>
    <row r="875" outlineLevel="1" spans="1:12">
      <c r="A875" s="299"/>
      <c r="B875" s="150">
        <v>111501109</v>
      </c>
      <c r="C875" s="346"/>
      <c r="D875" s="346"/>
      <c r="E875" s="299" t="s">
        <v>221</v>
      </c>
      <c r="F875" s="343"/>
      <c r="G875" s="350"/>
      <c r="H875" s="394"/>
      <c r="I875" s="403"/>
      <c r="J875" s="394"/>
      <c r="K875" s="403"/>
      <c r="L875" s="350">
        <f t="shared" si="33"/>
        <v>0</v>
      </c>
    </row>
    <row r="876" outlineLevel="1" spans="1:12">
      <c r="A876" s="299"/>
      <c r="B876" s="150">
        <v>111501110</v>
      </c>
      <c r="C876" s="346"/>
      <c r="D876" s="346"/>
      <c r="E876" s="299" t="s">
        <v>222</v>
      </c>
      <c r="F876" s="343"/>
      <c r="G876" s="350"/>
      <c r="H876" s="394"/>
      <c r="I876" s="403"/>
      <c r="J876" s="394"/>
      <c r="K876" s="403"/>
      <c r="L876" s="350">
        <f t="shared" si="33"/>
        <v>0</v>
      </c>
    </row>
    <row r="877" outlineLevel="1" spans="1:12">
      <c r="A877" s="299"/>
      <c r="B877" s="150">
        <v>111501111</v>
      </c>
      <c r="C877" s="346"/>
      <c r="D877" s="346"/>
      <c r="E877" s="299" t="s">
        <v>223</v>
      </c>
      <c r="F877" s="343"/>
      <c r="G877" s="350"/>
      <c r="H877" s="394"/>
      <c r="I877" s="403"/>
      <c r="J877" s="394"/>
      <c r="K877" s="403"/>
      <c r="L877" s="350">
        <f t="shared" si="33"/>
        <v>0</v>
      </c>
    </row>
    <row r="878" outlineLevel="1" spans="1:12">
      <c r="A878" s="299"/>
      <c r="B878" s="150">
        <v>111501112</v>
      </c>
      <c r="C878" s="346"/>
      <c r="D878" s="346"/>
      <c r="E878" s="299" t="s">
        <v>224</v>
      </c>
      <c r="F878" s="343"/>
      <c r="G878" s="350"/>
      <c r="H878" s="394"/>
      <c r="I878" s="403"/>
      <c r="J878" s="394"/>
      <c r="K878" s="403"/>
      <c r="L878" s="350">
        <f t="shared" si="33"/>
        <v>0</v>
      </c>
    </row>
    <row r="879" outlineLevel="1" spans="1:12">
      <c r="A879" s="299"/>
      <c r="B879" s="150">
        <v>111501113</v>
      </c>
      <c r="C879" s="346"/>
      <c r="D879" s="346"/>
      <c r="E879" s="299" t="s">
        <v>225</v>
      </c>
      <c r="F879" s="343"/>
      <c r="G879" s="350"/>
      <c r="H879" s="394"/>
      <c r="I879" s="403"/>
      <c r="J879" s="394"/>
      <c r="K879" s="403"/>
      <c r="L879" s="350">
        <f t="shared" si="33"/>
        <v>0</v>
      </c>
    </row>
    <row r="880" outlineLevel="1" spans="1:12">
      <c r="A880" s="299"/>
      <c r="B880" s="150">
        <v>111501114</v>
      </c>
      <c r="C880" s="346"/>
      <c r="D880" s="346"/>
      <c r="E880" s="299" t="s">
        <v>226</v>
      </c>
      <c r="F880" s="343"/>
      <c r="G880" s="350"/>
      <c r="H880" s="394"/>
      <c r="I880" s="403"/>
      <c r="J880" s="394"/>
      <c r="K880" s="403"/>
      <c r="L880" s="350">
        <f t="shared" si="33"/>
        <v>0</v>
      </c>
    </row>
    <row r="881" outlineLevel="1" spans="1:12">
      <c r="A881" s="299"/>
      <c r="B881" s="150">
        <v>111501115</v>
      </c>
      <c r="C881" s="346"/>
      <c r="D881" s="346"/>
      <c r="E881" s="299" t="s">
        <v>227</v>
      </c>
      <c r="F881" s="343"/>
      <c r="G881" s="350"/>
      <c r="H881" s="394"/>
      <c r="I881" s="403"/>
      <c r="J881" s="394"/>
      <c r="K881" s="403"/>
      <c r="L881" s="350">
        <f t="shared" si="33"/>
        <v>0</v>
      </c>
    </row>
    <row r="882" outlineLevel="1" spans="1:12">
      <c r="A882" s="299"/>
      <c r="B882" s="150">
        <v>111501116</v>
      </c>
      <c r="C882" s="346"/>
      <c r="D882" s="346"/>
      <c r="E882" s="299" t="s">
        <v>228</v>
      </c>
      <c r="F882" s="343"/>
      <c r="G882" s="350"/>
      <c r="H882" s="394"/>
      <c r="I882" s="403"/>
      <c r="J882" s="394"/>
      <c r="K882" s="403"/>
      <c r="L882" s="350">
        <f t="shared" si="33"/>
        <v>0</v>
      </c>
    </row>
    <row r="883" outlineLevel="1" spans="1:12">
      <c r="A883" s="299"/>
      <c r="B883" s="150">
        <v>111501117</v>
      </c>
      <c r="C883" s="346"/>
      <c r="D883" s="346"/>
      <c r="E883" s="299" t="s">
        <v>229</v>
      </c>
      <c r="F883" s="343"/>
      <c r="G883" s="350"/>
      <c r="H883" s="394"/>
      <c r="I883" s="403"/>
      <c r="J883" s="394"/>
      <c r="K883" s="403"/>
      <c r="L883" s="350">
        <f t="shared" si="33"/>
        <v>0</v>
      </c>
    </row>
    <row r="884" outlineLevel="1" spans="1:12">
      <c r="A884" s="299"/>
      <c r="B884" s="150">
        <v>111501118</v>
      </c>
      <c r="C884" s="346"/>
      <c r="D884" s="346"/>
      <c r="E884" s="299" t="s">
        <v>230</v>
      </c>
      <c r="F884" s="343"/>
      <c r="G884" s="350"/>
      <c r="H884" s="394"/>
      <c r="I884" s="403"/>
      <c r="J884" s="394"/>
      <c r="K884" s="403"/>
      <c r="L884" s="350">
        <f t="shared" si="33"/>
        <v>0</v>
      </c>
    </row>
    <row r="885" outlineLevel="1" spans="1:12">
      <c r="A885" s="299"/>
      <c r="B885" s="150">
        <v>111501119</v>
      </c>
      <c r="C885" s="346"/>
      <c r="D885" s="346"/>
      <c r="E885" s="299" t="s">
        <v>231</v>
      </c>
      <c r="F885" s="343"/>
      <c r="G885" s="350"/>
      <c r="H885" s="394"/>
      <c r="I885" s="403"/>
      <c r="J885" s="394"/>
      <c r="K885" s="403"/>
      <c r="L885" s="350">
        <f t="shared" si="33"/>
        <v>0</v>
      </c>
    </row>
    <row r="886" outlineLevel="1" spans="1:12">
      <c r="A886" s="299"/>
      <c r="B886" s="150">
        <v>111501120</v>
      </c>
      <c r="C886" s="346"/>
      <c r="D886" s="346"/>
      <c r="E886" s="299" t="s">
        <v>232</v>
      </c>
      <c r="F886" s="343"/>
      <c r="G886" s="350"/>
      <c r="H886" s="394"/>
      <c r="I886" s="403"/>
      <c r="J886" s="394"/>
      <c r="K886" s="403"/>
      <c r="L886" s="350">
        <f t="shared" si="33"/>
        <v>0</v>
      </c>
    </row>
    <row r="887" outlineLevel="1" spans="1:12">
      <c r="A887" s="299"/>
      <c r="B887" s="150">
        <v>111501121</v>
      </c>
      <c r="C887" s="346"/>
      <c r="D887" s="346"/>
      <c r="E887" s="299" t="s">
        <v>233</v>
      </c>
      <c r="F887" s="343"/>
      <c r="G887" s="350"/>
      <c r="H887" s="394"/>
      <c r="I887" s="403"/>
      <c r="J887" s="394"/>
      <c r="K887" s="403"/>
      <c r="L887" s="350">
        <f t="shared" si="33"/>
        <v>0</v>
      </c>
    </row>
    <row r="888" outlineLevel="1" spans="1:12">
      <c r="A888" s="299"/>
      <c r="B888" s="150">
        <v>111501122</v>
      </c>
      <c r="C888" s="346"/>
      <c r="D888" s="346"/>
      <c r="E888" s="299" t="s">
        <v>234</v>
      </c>
      <c r="F888" s="343"/>
      <c r="G888" s="350"/>
      <c r="H888" s="394"/>
      <c r="I888" s="403"/>
      <c r="J888" s="394"/>
      <c r="K888" s="403"/>
      <c r="L888" s="350">
        <f t="shared" si="33"/>
        <v>0</v>
      </c>
    </row>
    <row r="889" outlineLevel="1" spans="1:12">
      <c r="A889" s="299"/>
      <c r="B889" s="150">
        <v>111501123</v>
      </c>
      <c r="C889" s="346"/>
      <c r="D889" s="346"/>
      <c r="E889" s="299" t="s">
        <v>235</v>
      </c>
      <c r="F889" s="343"/>
      <c r="G889" s="350"/>
      <c r="H889" s="394"/>
      <c r="I889" s="403"/>
      <c r="J889" s="394"/>
      <c r="K889" s="403"/>
      <c r="L889" s="350">
        <f t="shared" si="33"/>
        <v>0</v>
      </c>
    </row>
    <row r="890" outlineLevel="1" spans="1:12">
      <c r="A890" s="299"/>
      <c r="B890" s="150">
        <v>111501124</v>
      </c>
      <c r="C890" s="346"/>
      <c r="D890" s="346"/>
      <c r="E890" s="299" t="s">
        <v>236</v>
      </c>
      <c r="F890" s="343"/>
      <c r="G890" s="350"/>
      <c r="H890" s="394"/>
      <c r="I890" s="403"/>
      <c r="J890" s="394"/>
      <c r="K890" s="403"/>
      <c r="L890" s="350">
        <f t="shared" si="33"/>
        <v>0</v>
      </c>
    </row>
    <row r="891" outlineLevel="1" spans="1:12">
      <c r="A891" s="299"/>
      <c r="B891" s="150">
        <v>111501125</v>
      </c>
      <c r="C891" s="346"/>
      <c r="D891" s="346"/>
      <c r="E891" s="299" t="s">
        <v>237</v>
      </c>
      <c r="F891" s="343"/>
      <c r="G891" s="350"/>
      <c r="H891" s="394"/>
      <c r="I891" s="403"/>
      <c r="J891" s="394"/>
      <c r="K891" s="403"/>
      <c r="L891" s="350">
        <f t="shared" si="33"/>
        <v>0</v>
      </c>
    </row>
    <row r="892" outlineLevel="1" spans="1:12">
      <c r="A892" s="299"/>
      <c r="B892" s="150">
        <v>111501126</v>
      </c>
      <c r="C892" s="346"/>
      <c r="D892" s="346"/>
      <c r="E892" s="299" t="s">
        <v>238</v>
      </c>
      <c r="F892" s="343"/>
      <c r="G892" s="350"/>
      <c r="H892" s="394"/>
      <c r="I892" s="403"/>
      <c r="J892" s="394"/>
      <c r="K892" s="403"/>
      <c r="L892" s="350">
        <f t="shared" si="33"/>
        <v>0</v>
      </c>
    </row>
    <row r="893" outlineLevel="1" spans="1:12">
      <c r="A893" s="299"/>
      <c r="B893" s="150">
        <v>111501127</v>
      </c>
      <c r="C893" s="346"/>
      <c r="D893" s="346"/>
      <c r="E893" s="299" t="s">
        <v>239</v>
      </c>
      <c r="F893" s="343"/>
      <c r="G893" s="350"/>
      <c r="H893" s="394"/>
      <c r="I893" s="403"/>
      <c r="J893" s="394"/>
      <c r="K893" s="403"/>
      <c r="L893" s="350">
        <f t="shared" si="33"/>
        <v>0</v>
      </c>
    </row>
    <row r="894" outlineLevel="1" spans="1:12">
      <c r="A894" s="299"/>
      <c r="B894" s="150">
        <v>111501128</v>
      </c>
      <c r="C894" s="346"/>
      <c r="D894" s="346"/>
      <c r="E894" s="299" t="s">
        <v>240</v>
      </c>
      <c r="F894" s="343"/>
      <c r="G894" s="350"/>
      <c r="H894" s="394"/>
      <c r="I894" s="403"/>
      <c r="J894" s="394"/>
      <c r="K894" s="403"/>
      <c r="L894" s="350">
        <f t="shared" si="33"/>
        <v>0</v>
      </c>
    </row>
    <row r="895" outlineLevel="1" spans="1:12">
      <c r="A895" s="299"/>
      <c r="B895" s="150">
        <v>111501129</v>
      </c>
      <c r="C895" s="346"/>
      <c r="D895" s="346"/>
      <c r="E895" s="299" t="s">
        <v>241</v>
      </c>
      <c r="F895" s="343"/>
      <c r="G895" s="350"/>
      <c r="H895" s="394"/>
      <c r="I895" s="403"/>
      <c r="J895" s="394"/>
      <c r="K895" s="403"/>
      <c r="L895" s="350">
        <f t="shared" si="33"/>
        <v>0</v>
      </c>
    </row>
    <row r="896" outlineLevel="1" spans="1:12">
      <c r="A896" s="299"/>
      <c r="B896" s="150">
        <v>111501130</v>
      </c>
      <c r="C896" s="346"/>
      <c r="D896" s="346"/>
      <c r="E896" s="299" t="s">
        <v>242</v>
      </c>
      <c r="F896" s="343"/>
      <c r="G896" s="350"/>
      <c r="H896" s="394"/>
      <c r="I896" s="403"/>
      <c r="J896" s="394"/>
      <c r="K896" s="403"/>
      <c r="L896" s="350">
        <f t="shared" si="33"/>
        <v>0</v>
      </c>
    </row>
    <row r="897" outlineLevel="1" spans="1:12">
      <c r="A897" s="299"/>
      <c r="B897" s="150">
        <v>111501131</v>
      </c>
      <c r="C897" s="346"/>
      <c r="D897" s="346"/>
      <c r="E897" s="299" t="s">
        <v>243</v>
      </c>
      <c r="F897" s="343"/>
      <c r="G897" s="350"/>
      <c r="H897" s="394"/>
      <c r="I897" s="403"/>
      <c r="J897" s="394"/>
      <c r="K897" s="403"/>
      <c r="L897" s="350">
        <f t="shared" si="33"/>
        <v>0</v>
      </c>
    </row>
    <row r="898" outlineLevel="1" spans="1:12">
      <c r="A898" s="299"/>
      <c r="B898" s="150">
        <v>111501132</v>
      </c>
      <c r="C898" s="346"/>
      <c r="D898" s="346"/>
      <c r="E898" s="299" t="s">
        <v>244</v>
      </c>
      <c r="F898" s="343"/>
      <c r="G898" s="350"/>
      <c r="H898" s="394"/>
      <c r="I898" s="403"/>
      <c r="J898" s="394"/>
      <c r="K898" s="403"/>
      <c r="L898" s="350">
        <f t="shared" si="33"/>
        <v>0</v>
      </c>
    </row>
    <row r="899" outlineLevel="1" spans="1:12">
      <c r="A899" s="299"/>
      <c r="B899" s="150">
        <v>111501133</v>
      </c>
      <c r="C899" s="346"/>
      <c r="D899" s="346"/>
      <c r="E899" s="299" t="s">
        <v>245</v>
      </c>
      <c r="F899" s="343"/>
      <c r="G899" s="350"/>
      <c r="H899" s="394"/>
      <c r="I899" s="403"/>
      <c r="J899" s="394"/>
      <c r="K899" s="403"/>
      <c r="L899" s="350">
        <f t="shared" si="33"/>
        <v>0</v>
      </c>
    </row>
    <row r="900" outlineLevel="1" spans="1:12">
      <c r="A900" s="299"/>
      <c r="B900" s="150">
        <v>111501134</v>
      </c>
      <c r="C900" s="346"/>
      <c r="D900" s="346"/>
      <c r="E900" s="299" t="s">
        <v>246</v>
      </c>
      <c r="F900" s="343"/>
      <c r="G900" s="350"/>
      <c r="H900" s="394"/>
      <c r="I900" s="403"/>
      <c r="J900" s="394"/>
      <c r="K900" s="403"/>
      <c r="L900" s="350">
        <f t="shared" si="33"/>
        <v>0</v>
      </c>
    </row>
    <row r="901" outlineLevel="1" spans="1:12">
      <c r="A901" s="299"/>
      <c r="B901" s="150">
        <v>111501135</v>
      </c>
      <c r="C901" s="346"/>
      <c r="D901" s="346"/>
      <c r="E901" s="299" t="s">
        <v>247</v>
      </c>
      <c r="F901" s="343"/>
      <c r="G901" s="350"/>
      <c r="H901" s="394"/>
      <c r="I901" s="403"/>
      <c r="J901" s="394"/>
      <c r="K901" s="403"/>
      <c r="L901" s="350">
        <f t="shared" si="33"/>
        <v>0</v>
      </c>
    </row>
    <row r="902" outlineLevel="1" spans="1:12">
      <c r="A902" s="299"/>
      <c r="B902" s="150">
        <v>111501136</v>
      </c>
      <c r="C902" s="346"/>
      <c r="D902" s="346"/>
      <c r="E902" s="299" t="s">
        <v>248</v>
      </c>
      <c r="F902" s="343"/>
      <c r="G902" s="350"/>
      <c r="H902" s="394"/>
      <c r="I902" s="403"/>
      <c r="J902" s="394"/>
      <c r="K902" s="403"/>
      <c r="L902" s="350">
        <f t="shared" si="33"/>
        <v>0</v>
      </c>
    </row>
    <row r="903" outlineLevel="1" spans="1:12">
      <c r="A903" s="299"/>
      <c r="B903" s="150">
        <v>111501137</v>
      </c>
      <c r="C903" s="346"/>
      <c r="D903" s="346"/>
      <c r="E903" s="299" t="s">
        <v>249</v>
      </c>
      <c r="F903" s="343"/>
      <c r="G903" s="350"/>
      <c r="H903" s="394"/>
      <c r="I903" s="403"/>
      <c r="J903" s="394"/>
      <c r="K903" s="403"/>
      <c r="L903" s="350">
        <f t="shared" si="33"/>
        <v>0</v>
      </c>
    </row>
    <row r="904" outlineLevel="1" spans="1:12">
      <c r="A904" s="299"/>
      <c r="B904" s="150">
        <v>111501138</v>
      </c>
      <c r="C904" s="346"/>
      <c r="D904" s="346"/>
      <c r="E904" s="299" t="s">
        <v>250</v>
      </c>
      <c r="F904" s="343"/>
      <c r="G904" s="350"/>
      <c r="H904" s="394"/>
      <c r="I904" s="403"/>
      <c r="J904" s="394"/>
      <c r="K904" s="403"/>
      <c r="L904" s="350">
        <f t="shared" si="33"/>
        <v>0</v>
      </c>
    </row>
    <row r="905" outlineLevel="1" spans="1:12">
      <c r="A905" s="299"/>
      <c r="B905" s="150">
        <v>111501139</v>
      </c>
      <c r="C905" s="346"/>
      <c r="D905" s="346"/>
      <c r="E905" s="299" t="s">
        <v>251</v>
      </c>
      <c r="F905" s="343"/>
      <c r="G905" s="350"/>
      <c r="H905" s="394"/>
      <c r="I905" s="403"/>
      <c r="J905" s="394"/>
      <c r="K905" s="403"/>
      <c r="L905" s="350">
        <f t="shared" si="33"/>
        <v>0</v>
      </c>
    </row>
    <row r="906" outlineLevel="1" spans="1:12">
      <c r="A906" s="299"/>
      <c r="B906" s="150">
        <v>111501140</v>
      </c>
      <c r="C906" s="346"/>
      <c r="D906" s="346"/>
      <c r="E906" s="299" t="s">
        <v>252</v>
      </c>
      <c r="F906" s="343"/>
      <c r="G906" s="350"/>
      <c r="H906" s="394"/>
      <c r="I906" s="403"/>
      <c r="J906" s="394"/>
      <c r="K906" s="403"/>
      <c r="L906" s="350">
        <f t="shared" si="33"/>
        <v>0</v>
      </c>
    </row>
    <row r="907" outlineLevel="1" spans="1:12">
      <c r="A907" s="299"/>
      <c r="B907" s="150">
        <v>111501141</v>
      </c>
      <c r="C907" s="346"/>
      <c r="D907" s="346"/>
      <c r="E907" s="299" t="s">
        <v>253</v>
      </c>
      <c r="F907" s="343"/>
      <c r="G907" s="350"/>
      <c r="H907" s="394"/>
      <c r="I907" s="403"/>
      <c r="J907" s="394"/>
      <c r="K907" s="403"/>
      <c r="L907" s="350">
        <f t="shared" si="33"/>
        <v>0</v>
      </c>
    </row>
    <row r="908" outlineLevel="1" spans="1:12">
      <c r="A908" s="299"/>
      <c r="B908" s="150">
        <v>111501142</v>
      </c>
      <c r="C908" s="346"/>
      <c r="D908" s="346"/>
      <c r="E908" s="299" t="s">
        <v>254</v>
      </c>
      <c r="F908" s="343"/>
      <c r="G908" s="350"/>
      <c r="H908" s="394"/>
      <c r="I908" s="403"/>
      <c r="J908" s="394"/>
      <c r="K908" s="403"/>
      <c r="L908" s="350">
        <f t="shared" si="33"/>
        <v>0</v>
      </c>
    </row>
    <row r="909" outlineLevel="1" spans="1:12">
      <c r="A909" s="299"/>
      <c r="B909" s="150">
        <v>111501143</v>
      </c>
      <c r="C909" s="346"/>
      <c r="D909" s="346"/>
      <c r="E909" s="299" t="s">
        <v>255</v>
      </c>
      <c r="F909" s="343"/>
      <c r="G909" s="350"/>
      <c r="H909" s="394"/>
      <c r="I909" s="403"/>
      <c r="J909" s="394"/>
      <c r="K909" s="403"/>
      <c r="L909" s="350">
        <f t="shared" si="33"/>
        <v>0</v>
      </c>
    </row>
    <row r="910" outlineLevel="1" spans="1:12">
      <c r="A910" s="299"/>
      <c r="B910" s="150">
        <v>111501144</v>
      </c>
      <c r="C910" s="346"/>
      <c r="D910" s="346"/>
      <c r="E910" s="299" t="s">
        <v>256</v>
      </c>
      <c r="F910" s="343"/>
      <c r="G910" s="350"/>
      <c r="H910" s="394"/>
      <c r="I910" s="403"/>
      <c r="J910" s="394"/>
      <c r="K910" s="403"/>
      <c r="L910" s="350">
        <f t="shared" si="33"/>
        <v>0</v>
      </c>
    </row>
    <row r="911" outlineLevel="1" spans="1:12">
      <c r="A911" s="299"/>
      <c r="B911" s="150">
        <v>111501145</v>
      </c>
      <c r="C911" s="346"/>
      <c r="D911" s="346"/>
      <c r="E911" s="299" t="s">
        <v>257</v>
      </c>
      <c r="F911" s="343"/>
      <c r="G911" s="350"/>
      <c r="H911" s="394"/>
      <c r="I911" s="403"/>
      <c r="J911" s="394"/>
      <c r="K911" s="403"/>
      <c r="L911" s="350">
        <f t="shared" si="33"/>
        <v>0</v>
      </c>
    </row>
    <row r="912" outlineLevel="1" spans="1:12">
      <c r="A912" s="299"/>
      <c r="B912" s="150">
        <v>111501146</v>
      </c>
      <c r="C912" s="346"/>
      <c r="D912" s="346"/>
      <c r="E912" s="299" t="s">
        <v>258</v>
      </c>
      <c r="F912" s="343"/>
      <c r="G912" s="350"/>
      <c r="H912" s="394"/>
      <c r="I912" s="403"/>
      <c r="J912" s="394"/>
      <c r="K912" s="403"/>
      <c r="L912" s="350">
        <f t="shared" si="33"/>
        <v>0</v>
      </c>
    </row>
    <row r="913" outlineLevel="1" spans="1:12">
      <c r="A913" s="299"/>
      <c r="B913" s="150">
        <v>111501147</v>
      </c>
      <c r="C913" s="346"/>
      <c r="D913" s="346"/>
      <c r="E913" s="299" t="s">
        <v>259</v>
      </c>
      <c r="F913" s="343"/>
      <c r="G913" s="350"/>
      <c r="H913" s="394"/>
      <c r="I913" s="403"/>
      <c r="J913" s="394"/>
      <c r="K913" s="403"/>
      <c r="L913" s="350">
        <f t="shared" si="33"/>
        <v>0</v>
      </c>
    </row>
    <row r="914" outlineLevel="1" spans="1:12">
      <c r="A914" s="299"/>
      <c r="B914" s="150">
        <v>111501148</v>
      </c>
      <c r="C914" s="346"/>
      <c r="D914" s="346"/>
      <c r="E914" s="299" t="s">
        <v>260</v>
      </c>
      <c r="F914" s="343"/>
      <c r="G914" s="350"/>
      <c r="H914" s="394"/>
      <c r="I914" s="403"/>
      <c r="J914" s="394"/>
      <c r="K914" s="403"/>
      <c r="L914" s="350">
        <f t="shared" si="33"/>
        <v>0</v>
      </c>
    </row>
    <row r="915" outlineLevel="1" spans="1:12">
      <c r="A915" s="299"/>
      <c r="B915" s="150">
        <v>111501149</v>
      </c>
      <c r="C915" s="346"/>
      <c r="D915" s="346"/>
      <c r="E915" s="299" t="s">
        <v>261</v>
      </c>
      <c r="F915" s="343"/>
      <c r="G915" s="350"/>
      <c r="H915" s="394"/>
      <c r="I915" s="403"/>
      <c r="J915" s="394"/>
      <c r="K915" s="403"/>
      <c r="L915" s="350">
        <f t="shared" si="33"/>
        <v>0</v>
      </c>
    </row>
    <row r="916" outlineLevel="1" spans="1:12">
      <c r="A916" s="299"/>
      <c r="B916" s="150">
        <v>111501150</v>
      </c>
      <c r="C916" s="346"/>
      <c r="D916" s="346"/>
      <c r="E916" s="299" t="s">
        <v>262</v>
      </c>
      <c r="F916" s="343"/>
      <c r="G916" s="350"/>
      <c r="H916" s="394"/>
      <c r="I916" s="403"/>
      <c r="J916" s="394"/>
      <c r="K916" s="403"/>
      <c r="L916" s="350">
        <f t="shared" si="33"/>
        <v>0</v>
      </c>
    </row>
    <row r="917" outlineLevel="1" spans="1:12">
      <c r="A917" s="299"/>
      <c r="B917" s="150">
        <v>111501151</v>
      </c>
      <c r="C917" s="346"/>
      <c r="D917" s="346"/>
      <c r="E917" s="299" t="s">
        <v>263</v>
      </c>
      <c r="F917" s="343"/>
      <c r="G917" s="350"/>
      <c r="H917" s="394"/>
      <c r="I917" s="403"/>
      <c r="J917" s="394"/>
      <c r="K917" s="403"/>
      <c r="L917" s="350">
        <f t="shared" si="33"/>
        <v>0</v>
      </c>
    </row>
    <row r="918" outlineLevel="1" spans="1:12">
      <c r="A918" s="299"/>
      <c r="B918" s="150">
        <v>111501152</v>
      </c>
      <c r="C918" s="346"/>
      <c r="D918" s="346"/>
      <c r="E918" s="299" t="s">
        <v>264</v>
      </c>
      <c r="F918" s="343"/>
      <c r="G918" s="350"/>
      <c r="H918" s="394"/>
      <c r="I918" s="403"/>
      <c r="J918" s="394"/>
      <c r="K918" s="403"/>
      <c r="L918" s="350">
        <f t="shared" si="33"/>
        <v>0</v>
      </c>
    </row>
    <row r="919" outlineLevel="1" spans="1:12">
      <c r="A919" s="299"/>
      <c r="B919" s="150">
        <v>111501153</v>
      </c>
      <c r="C919" s="346"/>
      <c r="D919" s="346"/>
      <c r="E919" s="299" t="s">
        <v>265</v>
      </c>
      <c r="F919" s="343"/>
      <c r="G919" s="350"/>
      <c r="H919" s="394"/>
      <c r="I919" s="403"/>
      <c r="J919" s="394"/>
      <c r="K919" s="403"/>
      <c r="L919" s="350">
        <f t="shared" si="33"/>
        <v>0</v>
      </c>
    </row>
    <row r="920" outlineLevel="1" spans="1:12">
      <c r="A920" s="299"/>
      <c r="B920" s="150">
        <v>111501154</v>
      </c>
      <c r="C920" s="346"/>
      <c r="D920" s="346"/>
      <c r="E920" s="299" t="s">
        <v>266</v>
      </c>
      <c r="F920" s="343"/>
      <c r="G920" s="350"/>
      <c r="H920" s="394"/>
      <c r="I920" s="403"/>
      <c r="J920" s="394"/>
      <c r="K920" s="403"/>
      <c r="L920" s="350">
        <f t="shared" si="33"/>
        <v>0</v>
      </c>
    </row>
    <row r="921" outlineLevel="1" spans="1:12">
      <c r="A921" s="299"/>
      <c r="B921" s="150">
        <v>111501155</v>
      </c>
      <c r="C921" s="346"/>
      <c r="D921" s="346"/>
      <c r="E921" s="299" t="s">
        <v>267</v>
      </c>
      <c r="F921" s="343"/>
      <c r="G921" s="350"/>
      <c r="H921" s="394"/>
      <c r="I921" s="403"/>
      <c r="J921" s="394"/>
      <c r="K921" s="403"/>
      <c r="L921" s="350">
        <f t="shared" si="33"/>
        <v>0</v>
      </c>
    </row>
    <row r="922" outlineLevel="1" spans="1:12">
      <c r="A922" s="299"/>
      <c r="B922" s="150">
        <v>111501156</v>
      </c>
      <c r="C922" s="346"/>
      <c r="D922" s="346"/>
      <c r="E922" s="299" t="s">
        <v>268</v>
      </c>
      <c r="F922" s="343"/>
      <c r="G922" s="350"/>
      <c r="H922" s="394"/>
      <c r="I922" s="403"/>
      <c r="J922" s="394"/>
      <c r="K922" s="403"/>
      <c r="L922" s="350">
        <f t="shared" si="33"/>
        <v>0</v>
      </c>
    </row>
    <row r="923" outlineLevel="1" spans="1:12">
      <c r="A923" s="299"/>
      <c r="B923" s="150">
        <v>111501157</v>
      </c>
      <c r="C923" s="346"/>
      <c r="D923" s="346"/>
      <c r="E923" s="299" t="s">
        <v>269</v>
      </c>
      <c r="F923" s="343"/>
      <c r="G923" s="350"/>
      <c r="H923" s="394"/>
      <c r="I923" s="403"/>
      <c r="J923" s="394"/>
      <c r="K923" s="403"/>
      <c r="L923" s="350">
        <f t="shared" si="33"/>
        <v>0</v>
      </c>
    </row>
    <row r="924" outlineLevel="1" spans="1:12">
      <c r="A924" s="299"/>
      <c r="B924" s="150">
        <v>111501158</v>
      </c>
      <c r="C924" s="346"/>
      <c r="D924" s="346"/>
      <c r="E924" s="299" t="s">
        <v>270</v>
      </c>
      <c r="F924" s="343"/>
      <c r="G924" s="350"/>
      <c r="H924" s="394"/>
      <c r="I924" s="403"/>
      <c r="J924" s="394"/>
      <c r="K924" s="403"/>
      <c r="L924" s="350">
        <f t="shared" si="33"/>
        <v>0</v>
      </c>
    </row>
    <row r="925" outlineLevel="1" spans="1:12">
      <c r="A925" s="299"/>
      <c r="B925" s="150">
        <v>111501159</v>
      </c>
      <c r="C925" s="346"/>
      <c r="D925" s="346"/>
      <c r="E925" s="299" t="s">
        <v>271</v>
      </c>
      <c r="F925" s="343"/>
      <c r="G925" s="350"/>
      <c r="H925" s="394"/>
      <c r="I925" s="403"/>
      <c r="J925" s="394"/>
      <c r="K925" s="403"/>
      <c r="L925" s="350">
        <f t="shared" si="33"/>
        <v>0</v>
      </c>
    </row>
    <row r="926" outlineLevel="1" spans="1:12">
      <c r="A926" s="299"/>
      <c r="B926" s="150">
        <v>111501160</v>
      </c>
      <c r="C926" s="346"/>
      <c r="D926" s="346"/>
      <c r="E926" s="299" t="s">
        <v>272</v>
      </c>
      <c r="F926" s="343"/>
      <c r="G926" s="350"/>
      <c r="H926" s="394"/>
      <c r="I926" s="403"/>
      <c r="J926" s="394"/>
      <c r="K926" s="403"/>
      <c r="L926" s="350">
        <f t="shared" si="33"/>
        <v>0</v>
      </c>
    </row>
    <row r="927" outlineLevel="1" spans="1:12">
      <c r="A927" s="299"/>
      <c r="B927" s="150">
        <v>111501161</v>
      </c>
      <c r="C927" s="346"/>
      <c r="D927" s="346"/>
      <c r="E927" s="299" t="s">
        <v>273</v>
      </c>
      <c r="F927" s="343"/>
      <c r="G927" s="350"/>
      <c r="H927" s="394"/>
      <c r="I927" s="403"/>
      <c r="J927" s="394"/>
      <c r="K927" s="403"/>
      <c r="L927" s="350">
        <f t="shared" si="33"/>
        <v>0</v>
      </c>
    </row>
    <row r="928" outlineLevel="1" spans="1:12">
      <c r="A928" s="299"/>
      <c r="B928" s="150">
        <v>111501162</v>
      </c>
      <c r="C928" s="346"/>
      <c r="D928" s="346"/>
      <c r="E928" s="299" t="s">
        <v>274</v>
      </c>
      <c r="F928" s="343"/>
      <c r="G928" s="350"/>
      <c r="H928" s="394"/>
      <c r="I928" s="403"/>
      <c r="J928" s="394"/>
      <c r="K928" s="403"/>
      <c r="L928" s="350">
        <f t="shared" si="33"/>
        <v>0</v>
      </c>
    </row>
    <row r="929" outlineLevel="1" spans="1:12">
      <c r="A929" s="299"/>
      <c r="B929" s="150">
        <v>111501163</v>
      </c>
      <c r="C929" s="346"/>
      <c r="D929" s="346"/>
      <c r="E929" s="299" t="s">
        <v>275</v>
      </c>
      <c r="F929" s="343"/>
      <c r="G929" s="350"/>
      <c r="H929" s="394"/>
      <c r="I929" s="403"/>
      <c r="J929" s="394"/>
      <c r="K929" s="403"/>
      <c r="L929" s="350">
        <f t="shared" si="33"/>
        <v>0</v>
      </c>
    </row>
    <row r="930" outlineLevel="1" spans="1:12">
      <c r="A930" s="299"/>
      <c r="B930" s="150">
        <v>111501164</v>
      </c>
      <c r="C930" s="346"/>
      <c r="D930" s="346"/>
      <c r="E930" s="299" t="s">
        <v>276</v>
      </c>
      <c r="F930" s="343"/>
      <c r="G930" s="350"/>
      <c r="H930" s="394"/>
      <c r="I930" s="403"/>
      <c r="J930" s="394"/>
      <c r="K930" s="403"/>
      <c r="L930" s="350">
        <f t="shared" si="33"/>
        <v>0</v>
      </c>
    </row>
    <row r="931" outlineLevel="1" spans="1:12">
      <c r="A931" s="299"/>
      <c r="B931" s="150">
        <v>111501165</v>
      </c>
      <c r="C931" s="346"/>
      <c r="D931" s="346"/>
      <c r="E931" s="299" t="s">
        <v>277</v>
      </c>
      <c r="F931" s="343"/>
      <c r="G931" s="350"/>
      <c r="H931" s="394"/>
      <c r="I931" s="403"/>
      <c r="J931" s="394"/>
      <c r="K931" s="403"/>
      <c r="L931" s="350">
        <f t="shared" si="33"/>
        <v>0</v>
      </c>
    </row>
    <row r="932" outlineLevel="1" spans="1:12">
      <c r="A932" s="299"/>
      <c r="B932" s="150">
        <v>111501166</v>
      </c>
      <c r="C932" s="346"/>
      <c r="D932" s="346"/>
      <c r="E932" s="299" t="s">
        <v>278</v>
      </c>
      <c r="F932" s="343"/>
      <c r="G932" s="350"/>
      <c r="H932" s="394"/>
      <c r="I932" s="403"/>
      <c r="J932" s="394"/>
      <c r="K932" s="403"/>
      <c r="L932" s="350">
        <f t="shared" si="33"/>
        <v>0</v>
      </c>
    </row>
    <row r="933" outlineLevel="1" spans="1:12">
      <c r="A933" s="299"/>
      <c r="B933" s="150">
        <v>111501167</v>
      </c>
      <c r="C933" s="346"/>
      <c r="D933" s="346"/>
      <c r="E933" s="299" t="s">
        <v>279</v>
      </c>
      <c r="F933" s="343"/>
      <c r="G933" s="350"/>
      <c r="H933" s="394"/>
      <c r="I933" s="403"/>
      <c r="J933" s="394"/>
      <c r="K933" s="403"/>
      <c r="L933" s="350">
        <f t="shared" si="33"/>
        <v>0</v>
      </c>
    </row>
    <row r="934" outlineLevel="1" spans="1:12">
      <c r="A934" s="299"/>
      <c r="B934" s="150">
        <v>111501168</v>
      </c>
      <c r="C934" s="346"/>
      <c r="D934" s="346"/>
      <c r="E934" s="299" t="s">
        <v>280</v>
      </c>
      <c r="F934" s="343"/>
      <c r="G934" s="350"/>
      <c r="H934" s="394"/>
      <c r="I934" s="403"/>
      <c r="J934" s="394"/>
      <c r="K934" s="403"/>
      <c r="L934" s="350">
        <f t="shared" si="33"/>
        <v>0</v>
      </c>
    </row>
    <row r="935" outlineLevel="1" spans="1:12">
      <c r="A935" s="299"/>
      <c r="B935" s="150">
        <v>111501169</v>
      </c>
      <c r="C935" s="346"/>
      <c r="D935" s="346"/>
      <c r="E935" s="299" t="s">
        <v>281</v>
      </c>
      <c r="F935" s="343"/>
      <c r="G935" s="350"/>
      <c r="H935" s="394"/>
      <c r="I935" s="403"/>
      <c r="J935" s="394"/>
      <c r="K935" s="403"/>
      <c r="L935" s="350">
        <f t="shared" si="33"/>
        <v>0</v>
      </c>
    </row>
    <row r="936" outlineLevel="1" spans="1:12">
      <c r="A936" s="299"/>
      <c r="B936" s="150">
        <v>111501170</v>
      </c>
      <c r="C936" s="346"/>
      <c r="D936" s="346"/>
      <c r="E936" s="299" t="s">
        <v>282</v>
      </c>
      <c r="F936" s="343"/>
      <c r="G936" s="350"/>
      <c r="H936" s="394"/>
      <c r="I936" s="403"/>
      <c r="J936" s="394"/>
      <c r="K936" s="403"/>
      <c r="L936" s="350">
        <f t="shared" si="33"/>
        <v>0</v>
      </c>
    </row>
    <row r="937" outlineLevel="1" spans="1:12">
      <c r="A937" s="299"/>
      <c r="B937" s="150">
        <v>111501171</v>
      </c>
      <c r="C937" s="346"/>
      <c r="D937" s="346"/>
      <c r="E937" s="299" t="s">
        <v>283</v>
      </c>
      <c r="F937" s="343"/>
      <c r="G937" s="350"/>
      <c r="H937" s="394"/>
      <c r="I937" s="403"/>
      <c r="J937" s="394"/>
      <c r="K937" s="403"/>
      <c r="L937" s="350">
        <f t="shared" si="33"/>
        <v>0</v>
      </c>
    </row>
    <row r="938" outlineLevel="1" spans="1:12">
      <c r="A938" s="299"/>
      <c r="B938" s="150">
        <v>111501172</v>
      </c>
      <c r="C938" s="346"/>
      <c r="D938" s="346"/>
      <c r="E938" s="299" t="s">
        <v>284</v>
      </c>
      <c r="F938" s="343"/>
      <c r="G938" s="350"/>
      <c r="H938" s="394"/>
      <c r="I938" s="403"/>
      <c r="J938" s="394"/>
      <c r="K938" s="403"/>
      <c r="L938" s="350">
        <f t="shared" si="33"/>
        <v>0</v>
      </c>
    </row>
    <row r="939" outlineLevel="1" spans="1:12">
      <c r="A939" s="299"/>
      <c r="B939" s="150">
        <v>111501173</v>
      </c>
      <c r="C939" s="346"/>
      <c r="D939" s="346"/>
      <c r="E939" s="299" t="s">
        <v>285</v>
      </c>
      <c r="F939" s="343"/>
      <c r="G939" s="350"/>
      <c r="H939" s="394"/>
      <c r="I939" s="403"/>
      <c r="J939" s="394"/>
      <c r="K939" s="403"/>
      <c r="L939" s="350">
        <f t="shared" si="33"/>
        <v>0</v>
      </c>
    </row>
    <row r="940" outlineLevel="1" spans="1:12">
      <c r="A940" s="299"/>
      <c r="B940" s="150">
        <v>111501174</v>
      </c>
      <c r="C940" s="346"/>
      <c r="D940" s="346"/>
      <c r="E940" s="299" t="s">
        <v>286</v>
      </c>
      <c r="F940" s="343"/>
      <c r="G940" s="350"/>
      <c r="H940" s="394"/>
      <c r="I940" s="403"/>
      <c r="J940" s="394"/>
      <c r="K940" s="403"/>
      <c r="L940" s="350">
        <f t="shared" si="33"/>
        <v>0</v>
      </c>
    </row>
    <row r="941" outlineLevel="1" spans="1:12">
      <c r="A941" s="299"/>
      <c r="B941" s="150">
        <v>111501175</v>
      </c>
      <c r="C941" s="346"/>
      <c r="D941" s="346"/>
      <c r="E941" s="299" t="s">
        <v>287</v>
      </c>
      <c r="F941" s="343"/>
      <c r="G941" s="350"/>
      <c r="H941" s="394"/>
      <c r="I941" s="403"/>
      <c r="J941" s="394"/>
      <c r="K941" s="403"/>
      <c r="L941" s="350">
        <f t="shared" si="33"/>
        <v>0</v>
      </c>
    </row>
    <row r="942" outlineLevel="1" spans="1:12">
      <c r="A942" s="299"/>
      <c r="B942" s="150">
        <v>111501176</v>
      </c>
      <c r="C942" s="346"/>
      <c r="D942" s="346"/>
      <c r="E942" s="299" t="s">
        <v>288</v>
      </c>
      <c r="F942" s="343"/>
      <c r="G942" s="350"/>
      <c r="H942" s="394"/>
      <c r="I942" s="403"/>
      <c r="J942" s="394"/>
      <c r="K942" s="403"/>
      <c r="L942" s="350">
        <f t="shared" si="33"/>
        <v>0</v>
      </c>
    </row>
    <row r="943" outlineLevel="1" spans="1:12">
      <c r="A943" s="299"/>
      <c r="B943" s="150">
        <v>111501177</v>
      </c>
      <c r="C943" s="346"/>
      <c r="D943" s="346"/>
      <c r="E943" s="299" t="s">
        <v>289</v>
      </c>
      <c r="F943" s="343"/>
      <c r="G943" s="350"/>
      <c r="H943" s="394"/>
      <c r="I943" s="403"/>
      <c r="J943" s="394"/>
      <c r="K943" s="403"/>
      <c r="L943" s="350">
        <f t="shared" si="33"/>
        <v>0</v>
      </c>
    </row>
    <row r="944" outlineLevel="1" spans="1:12">
      <c r="A944" s="299"/>
      <c r="B944" s="150">
        <v>111501178</v>
      </c>
      <c r="C944" s="346"/>
      <c r="D944" s="346"/>
      <c r="E944" s="299" t="s">
        <v>290</v>
      </c>
      <c r="F944" s="343"/>
      <c r="G944" s="350"/>
      <c r="H944" s="394"/>
      <c r="I944" s="403"/>
      <c r="J944" s="394"/>
      <c r="K944" s="403"/>
      <c r="L944" s="350">
        <f t="shared" si="33"/>
        <v>0</v>
      </c>
    </row>
    <row r="945" outlineLevel="1" spans="1:12">
      <c r="A945" s="299"/>
      <c r="B945" s="150">
        <v>111501179</v>
      </c>
      <c r="C945" s="346"/>
      <c r="D945" s="346"/>
      <c r="E945" s="299" t="s">
        <v>291</v>
      </c>
      <c r="F945" s="343"/>
      <c r="G945" s="350"/>
      <c r="H945" s="394"/>
      <c r="I945" s="403"/>
      <c r="J945" s="394"/>
      <c r="K945" s="403"/>
      <c r="L945" s="350">
        <f t="shared" si="33"/>
        <v>0</v>
      </c>
    </row>
    <row r="946" outlineLevel="1" spans="1:12">
      <c r="A946" s="299"/>
      <c r="B946" s="150">
        <v>111501180</v>
      </c>
      <c r="C946" s="346"/>
      <c r="D946" s="346"/>
      <c r="E946" s="299" t="s">
        <v>292</v>
      </c>
      <c r="F946" s="343"/>
      <c r="G946" s="350"/>
      <c r="H946" s="394"/>
      <c r="I946" s="403"/>
      <c r="J946" s="394"/>
      <c r="K946" s="403"/>
      <c r="L946" s="350">
        <f t="shared" si="33"/>
        <v>0</v>
      </c>
    </row>
    <row r="947" outlineLevel="1" spans="1:12">
      <c r="A947" s="299"/>
      <c r="B947" s="150">
        <v>111501181</v>
      </c>
      <c r="C947" s="346"/>
      <c r="D947" s="346"/>
      <c r="E947" s="299" t="s">
        <v>293</v>
      </c>
      <c r="F947" s="343"/>
      <c r="G947" s="350"/>
      <c r="H947" s="394"/>
      <c r="I947" s="403"/>
      <c r="J947" s="394"/>
      <c r="K947" s="403"/>
      <c r="L947" s="350">
        <f t="shared" si="33"/>
        <v>0</v>
      </c>
    </row>
    <row r="948" outlineLevel="1" spans="1:12">
      <c r="A948" s="299"/>
      <c r="B948" s="150">
        <v>111501182</v>
      </c>
      <c r="C948" s="346"/>
      <c r="D948" s="346"/>
      <c r="E948" s="299" t="s">
        <v>294</v>
      </c>
      <c r="F948" s="343"/>
      <c r="G948" s="350"/>
      <c r="H948" s="394"/>
      <c r="I948" s="403"/>
      <c r="J948" s="394"/>
      <c r="K948" s="403"/>
      <c r="L948" s="350">
        <f t="shared" si="33"/>
        <v>0</v>
      </c>
    </row>
    <row r="949" outlineLevel="1" spans="1:12">
      <c r="A949" s="299"/>
      <c r="B949" s="150">
        <v>111501183</v>
      </c>
      <c r="C949" s="346"/>
      <c r="D949" s="346"/>
      <c r="E949" s="299" t="s">
        <v>295</v>
      </c>
      <c r="F949" s="343"/>
      <c r="G949" s="350"/>
      <c r="H949" s="394"/>
      <c r="I949" s="403"/>
      <c r="J949" s="394"/>
      <c r="K949" s="403"/>
      <c r="L949" s="350">
        <f t="shared" si="33"/>
        <v>0</v>
      </c>
    </row>
    <row r="950" outlineLevel="1" spans="1:12">
      <c r="A950" s="299"/>
      <c r="B950" s="150">
        <v>111501184</v>
      </c>
      <c r="C950" s="346"/>
      <c r="D950" s="346"/>
      <c r="E950" s="299" t="s">
        <v>296</v>
      </c>
      <c r="F950" s="343"/>
      <c r="G950" s="350"/>
      <c r="H950" s="394"/>
      <c r="I950" s="403"/>
      <c r="J950" s="394"/>
      <c r="K950" s="403"/>
      <c r="L950" s="350">
        <f t="shared" si="33"/>
        <v>0</v>
      </c>
    </row>
    <row r="951" outlineLevel="1" spans="1:12">
      <c r="A951" s="299"/>
      <c r="B951" s="150">
        <v>111501185</v>
      </c>
      <c r="C951" s="346"/>
      <c r="D951" s="346"/>
      <c r="E951" s="299" t="s">
        <v>297</v>
      </c>
      <c r="F951" s="343"/>
      <c r="G951" s="350"/>
      <c r="H951" s="394"/>
      <c r="I951" s="403"/>
      <c r="J951" s="394"/>
      <c r="K951" s="403"/>
      <c r="L951" s="350">
        <f t="shared" si="33"/>
        <v>0</v>
      </c>
    </row>
    <row r="952" outlineLevel="1" spans="1:12">
      <c r="A952" s="299"/>
      <c r="B952" s="150">
        <v>111501186</v>
      </c>
      <c r="C952" s="346"/>
      <c r="D952" s="346"/>
      <c r="E952" s="299" t="s">
        <v>298</v>
      </c>
      <c r="F952" s="343"/>
      <c r="G952" s="350"/>
      <c r="H952" s="394"/>
      <c r="I952" s="403"/>
      <c r="J952" s="394"/>
      <c r="K952" s="403"/>
      <c r="L952" s="350">
        <f t="shared" si="33"/>
        <v>0</v>
      </c>
    </row>
    <row r="953" outlineLevel="1" spans="1:12">
      <c r="A953" s="299"/>
      <c r="B953" s="150">
        <v>111501187</v>
      </c>
      <c r="C953" s="346"/>
      <c r="D953" s="346"/>
      <c r="E953" s="299" t="s">
        <v>299</v>
      </c>
      <c r="F953" s="343"/>
      <c r="G953" s="350"/>
      <c r="H953" s="394"/>
      <c r="I953" s="403"/>
      <c r="J953" s="394"/>
      <c r="K953" s="403"/>
      <c r="L953" s="350">
        <f t="shared" si="33"/>
        <v>0</v>
      </c>
    </row>
    <row r="954" outlineLevel="1" spans="1:12">
      <c r="A954" s="299"/>
      <c r="B954" s="150">
        <v>111501188</v>
      </c>
      <c r="C954" s="346"/>
      <c r="D954" s="346"/>
      <c r="E954" s="299" t="s">
        <v>300</v>
      </c>
      <c r="F954" s="343"/>
      <c r="G954" s="350"/>
      <c r="H954" s="394"/>
      <c r="I954" s="403"/>
      <c r="J954" s="394"/>
      <c r="K954" s="403"/>
      <c r="L954" s="350">
        <f t="shared" si="33"/>
        <v>0</v>
      </c>
    </row>
    <row r="955" outlineLevel="1" spans="1:12">
      <c r="A955" s="299"/>
      <c r="B955" s="150">
        <v>111501189</v>
      </c>
      <c r="C955" s="346"/>
      <c r="D955" s="346"/>
      <c r="E955" s="299" t="s">
        <v>301</v>
      </c>
      <c r="F955" s="343"/>
      <c r="G955" s="350"/>
      <c r="H955" s="394"/>
      <c r="I955" s="403"/>
      <c r="J955" s="394"/>
      <c r="K955" s="403"/>
      <c r="L955" s="350">
        <f t="shared" si="33"/>
        <v>0</v>
      </c>
    </row>
    <row r="956" outlineLevel="1" spans="1:12">
      <c r="A956" s="299"/>
      <c r="B956" s="150">
        <v>111501190</v>
      </c>
      <c r="C956" s="346"/>
      <c r="D956" s="346"/>
      <c r="E956" s="299" t="s">
        <v>302</v>
      </c>
      <c r="F956" s="343"/>
      <c r="G956" s="350"/>
      <c r="H956" s="394"/>
      <c r="I956" s="403"/>
      <c r="J956" s="394"/>
      <c r="K956" s="403"/>
      <c r="L956" s="350">
        <f t="shared" si="33"/>
        <v>0</v>
      </c>
    </row>
    <row r="957" outlineLevel="1" spans="1:12">
      <c r="A957" s="299"/>
      <c r="B957" s="150">
        <v>111501191</v>
      </c>
      <c r="C957" s="346"/>
      <c r="D957" s="346"/>
      <c r="E957" s="299" t="s">
        <v>303</v>
      </c>
      <c r="F957" s="343"/>
      <c r="G957" s="350"/>
      <c r="H957" s="394"/>
      <c r="I957" s="403"/>
      <c r="J957" s="394"/>
      <c r="K957" s="403"/>
      <c r="L957" s="350">
        <f t="shared" si="33"/>
        <v>0</v>
      </c>
    </row>
    <row r="958" outlineLevel="1" spans="1:12">
      <c r="A958" s="299"/>
      <c r="B958" s="150">
        <v>111501192</v>
      </c>
      <c r="C958" s="346"/>
      <c r="D958" s="346"/>
      <c r="E958" s="299" t="s">
        <v>304</v>
      </c>
      <c r="F958" s="343"/>
      <c r="G958" s="350"/>
      <c r="H958" s="394"/>
      <c r="I958" s="403"/>
      <c r="J958" s="394"/>
      <c r="K958" s="403"/>
      <c r="L958" s="350">
        <f t="shared" si="33"/>
        <v>0</v>
      </c>
    </row>
    <row r="959" outlineLevel="1" spans="1:12">
      <c r="A959" s="299"/>
      <c r="B959" s="150">
        <v>111501193</v>
      </c>
      <c r="C959" s="346"/>
      <c r="D959" s="346"/>
      <c r="E959" s="299" t="s">
        <v>305</v>
      </c>
      <c r="F959" s="343"/>
      <c r="G959" s="350"/>
      <c r="H959" s="394"/>
      <c r="I959" s="403"/>
      <c r="J959" s="394"/>
      <c r="K959" s="403"/>
      <c r="L959" s="350">
        <f t="shared" si="33"/>
        <v>0</v>
      </c>
    </row>
    <row r="960" outlineLevel="1" spans="1:12">
      <c r="A960" s="299"/>
      <c r="B960" s="150">
        <v>111501194</v>
      </c>
      <c r="C960" s="346"/>
      <c r="D960" s="346"/>
      <c r="E960" s="299" t="s">
        <v>306</v>
      </c>
      <c r="F960" s="343"/>
      <c r="G960" s="350"/>
      <c r="H960" s="394"/>
      <c r="I960" s="403"/>
      <c r="J960" s="394"/>
      <c r="K960" s="403"/>
      <c r="L960" s="350">
        <f t="shared" si="33"/>
        <v>0</v>
      </c>
    </row>
    <row r="961" outlineLevel="1" spans="1:12">
      <c r="A961" s="299"/>
      <c r="B961" s="150">
        <v>111501195</v>
      </c>
      <c r="C961" s="346"/>
      <c r="D961" s="346"/>
      <c r="E961" s="299" t="s">
        <v>307</v>
      </c>
      <c r="F961" s="343"/>
      <c r="G961" s="350"/>
      <c r="H961" s="394"/>
      <c r="I961" s="403"/>
      <c r="J961" s="394"/>
      <c r="K961" s="403"/>
      <c r="L961" s="350">
        <f t="shared" si="33"/>
        <v>0</v>
      </c>
    </row>
    <row r="962" outlineLevel="1" spans="1:12">
      <c r="A962" s="299"/>
      <c r="B962" s="150">
        <v>111501196</v>
      </c>
      <c r="C962" s="346"/>
      <c r="D962" s="346"/>
      <c r="E962" s="299" t="s">
        <v>308</v>
      </c>
      <c r="F962" s="343"/>
      <c r="G962" s="350"/>
      <c r="H962" s="394"/>
      <c r="I962" s="403"/>
      <c r="J962" s="394"/>
      <c r="K962" s="403"/>
      <c r="L962" s="350">
        <f t="shared" si="33"/>
        <v>0</v>
      </c>
    </row>
    <row r="963" outlineLevel="1" spans="1:12">
      <c r="A963" s="299"/>
      <c r="B963" s="150">
        <v>111501197</v>
      </c>
      <c r="C963" s="346"/>
      <c r="D963" s="346"/>
      <c r="E963" s="299" t="s">
        <v>309</v>
      </c>
      <c r="F963" s="343"/>
      <c r="G963" s="350"/>
      <c r="H963" s="394"/>
      <c r="I963" s="403"/>
      <c r="J963" s="394"/>
      <c r="K963" s="403"/>
      <c r="L963" s="350">
        <f t="shared" si="33"/>
        <v>0</v>
      </c>
    </row>
    <row r="964" outlineLevel="1" spans="1:12">
      <c r="A964" s="299"/>
      <c r="B964" s="150">
        <v>111501198</v>
      </c>
      <c r="C964" s="346"/>
      <c r="D964" s="346"/>
      <c r="E964" s="299" t="s">
        <v>310</v>
      </c>
      <c r="F964" s="343"/>
      <c r="G964" s="350"/>
      <c r="H964" s="394"/>
      <c r="I964" s="403"/>
      <c r="J964" s="394"/>
      <c r="K964" s="403"/>
      <c r="L964" s="350">
        <f t="shared" si="33"/>
        <v>0</v>
      </c>
    </row>
    <row r="965" outlineLevel="1" spans="1:12">
      <c r="A965" s="299"/>
      <c r="B965" s="150">
        <v>111501199</v>
      </c>
      <c r="C965" s="346"/>
      <c r="D965" s="346"/>
      <c r="E965" s="299" t="s">
        <v>311</v>
      </c>
      <c r="F965" s="343"/>
      <c r="G965" s="350"/>
      <c r="H965" s="394"/>
      <c r="I965" s="403"/>
      <c r="J965" s="394"/>
      <c r="K965" s="403"/>
      <c r="L965" s="350">
        <f t="shared" si="33"/>
        <v>0</v>
      </c>
    </row>
    <row r="966" outlineLevel="1" spans="1:12">
      <c r="A966" s="299"/>
      <c r="B966" s="150">
        <v>111501200</v>
      </c>
      <c r="C966" s="346"/>
      <c r="D966" s="346"/>
      <c r="E966" s="299" t="s">
        <v>312</v>
      </c>
      <c r="F966" s="343"/>
      <c r="G966" s="350"/>
      <c r="H966" s="394"/>
      <c r="I966" s="403"/>
      <c r="J966" s="394"/>
      <c r="K966" s="403"/>
      <c r="L966" s="350">
        <f t="shared" ref="L966:L971" si="34">G966+I966-K966</f>
        <v>0</v>
      </c>
    </row>
    <row r="967" outlineLevel="1" spans="1:12">
      <c r="A967" s="299"/>
      <c r="B967" s="150">
        <v>111501201</v>
      </c>
      <c r="C967" s="346"/>
      <c r="D967" s="346"/>
      <c r="E967" s="299" t="s">
        <v>313</v>
      </c>
      <c r="F967" s="343"/>
      <c r="G967" s="350"/>
      <c r="H967" s="394"/>
      <c r="I967" s="403"/>
      <c r="J967" s="394"/>
      <c r="K967" s="403"/>
      <c r="L967" s="350">
        <f t="shared" si="34"/>
        <v>0</v>
      </c>
    </row>
    <row r="968" outlineLevel="1" spans="1:12">
      <c r="A968" s="299"/>
      <c r="B968" s="150">
        <v>111501202</v>
      </c>
      <c r="C968" s="346"/>
      <c r="D968" s="346"/>
      <c r="E968" s="299" t="s">
        <v>314</v>
      </c>
      <c r="F968" s="343"/>
      <c r="G968" s="350"/>
      <c r="H968" s="394"/>
      <c r="I968" s="403"/>
      <c r="J968" s="394"/>
      <c r="K968" s="403"/>
      <c r="L968" s="350">
        <f t="shared" si="34"/>
        <v>0</v>
      </c>
    </row>
    <row r="969" outlineLevel="1" spans="1:12">
      <c r="A969" s="299"/>
      <c r="B969" s="150">
        <v>111501203</v>
      </c>
      <c r="C969" s="346"/>
      <c r="D969" s="346"/>
      <c r="E969" s="299" t="s">
        <v>315</v>
      </c>
      <c r="F969" s="343"/>
      <c r="G969" s="350"/>
      <c r="H969" s="394"/>
      <c r="I969" s="403"/>
      <c r="J969" s="394"/>
      <c r="K969" s="403"/>
      <c r="L969" s="350">
        <f t="shared" si="34"/>
        <v>0</v>
      </c>
    </row>
    <row r="970" outlineLevel="1" spans="1:12">
      <c r="A970" s="299"/>
      <c r="B970" s="150">
        <v>111501204</v>
      </c>
      <c r="C970" s="346"/>
      <c r="D970" s="346"/>
      <c r="E970" s="299" t="s">
        <v>316</v>
      </c>
      <c r="F970" s="343"/>
      <c r="G970" s="350"/>
      <c r="H970" s="394"/>
      <c r="I970" s="403"/>
      <c r="J970" s="394"/>
      <c r="K970" s="403"/>
      <c r="L970" s="350">
        <f t="shared" si="34"/>
        <v>0</v>
      </c>
    </row>
    <row r="971" outlineLevel="1" spans="1:12">
      <c r="A971" s="299"/>
      <c r="B971" s="150">
        <v>111501205</v>
      </c>
      <c r="C971" s="346"/>
      <c r="D971" s="346"/>
      <c r="E971" s="299" t="s">
        <v>317</v>
      </c>
      <c r="F971" s="343"/>
      <c r="G971" s="350"/>
      <c r="H971" s="394"/>
      <c r="I971" s="403"/>
      <c r="J971" s="394"/>
      <c r="K971" s="403"/>
      <c r="L971" s="350">
        <f t="shared" si="34"/>
        <v>0</v>
      </c>
    </row>
    <row r="972" outlineLevel="1" spans="1:12">
      <c r="A972" s="299"/>
      <c r="B972" s="150"/>
      <c r="C972" s="346"/>
      <c r="D972" s="346"/>
      <c r="E972" s="375"/>
      <c r="F972" s="343"/>
      <c r="G972" s="350"/>
      <c r="H972" s="394"/>
      <c r="I972" s="403"/>
      <c r="J972" s="394"/>
      <c r="K972" s="403"/>
      <c r="L972" s="350">
        <f t="shared" si="33"/>
        <v>0</v>
      </c>
    </row>
    <row r="973" outlineLevel="1" spans="1:12">
      <c r="A973" s="299"/>
      <c r="B973" s="150"/>
      <c r="C973" s="346"/>
      <c r="D973" s="346"/>
      <c r="E973" s="375"/>
      <c r="F973" s="343"/>
      <c r="G973" s="348"/>
      <c r="H973" s="394"/>
      <c r="I973" s="403"/>
      <c r="J973" s="394"/>
      <c r="K973" s="403"/>
      <c r="L973" s="350">
        <f t="shared" si="33"/>
        <v>0</v>
      </c>
    </row>
    <row r="974" spans="1:12">
      <c r="A974" s="306"/>
      <c r="B974" s="150"/>
      <c r="C974" s="357"/>
      <c r="D974" s="306"/>
      <c r="E974" s="342"/>
      <c r="F974" s="343"/>
      <c r="G974" s="348"/>
      <c r="H974" s="388"/>
      <c r="I974" s="348"/>
      <c r="J974" s="388"/>
      <c r="K974" s="348"/>
      <c r="L974" s="337"/>
    </row>
    <row r="975" spans="1:13">
      <c r="A975" s="346"/>
      <c r="B975" s="380"/>
      <c r="C975" s="390" t="s">
        <v>958</v>
      </c>
      <c r="D975" s="382"/>
      <c r="E975" s="391"/>
      <c r="F975" s="383"/>
      <c r="G975" s="392">
        <f>SUM(G765:G974)</f>
        <v>0</v>
      </c>
      <c r="H975" s="393"/>
      <c r="I975" s="402">
        <f>SUM(I765:I974)</f>
        <v>0</v>
      </c>
      <c r="J975" s="393"/>
      <c r="K975" s="402">
        <f>SUM(K765:K974)</f>
        <v>0</v>
      </c>
      <c r="L975" s="392">
        <f>SUM(L765:L974)</f>
        <v>0</v>
      </c>
      <c r="M975" s="300" t="s">
        <v>893</v>
      </c>
    </row>
    <row r="976" spans="1:12">
      <c r="A976" s="303"/>
      <c r="B976" s="340"/>
      <c r="C976" s="303"/>
      <c r="D976" s="303"/>
      <c r="E976" s="342"/>
      <c r="F976" s="386"/>
      <c r="G976" s="374"/>
      <c r="H976" s="387"/>
      <c r="I976" s="401"/>
      <c r="J976" s="387"/>
      <c r="K976" s="401"/>
      <c r="L976" s="350"/>
    </row>
    <row r="977" spans="1:12">
      <c r="A977" s="306"/>
      <c r="B977" s="150"/>
      <c r="C977" s="345" t="s">
        <v>959</v>
      </c>
      <c r="D977" s="306"/>
      <c r="E977" s="342"/>
      <c r="F977" s="343"/>
      <c r="G977" s="348"/>
      <c r="H977" s="388"/>
      <c r="I977" s="348"/>
      <c r="J977" s="388"/>
      <c r="K977" s="348"/>
      <c r="L977" s="337"/>
    </row>
    <row r="978" outlineLevel="1" spans="1:12">
      <c r="A978" s="306"/>
      <c r="B978" s="150"/>
      <c r="C978" s="344"/>
      <c r="D978" s="347" t="s">
        <v>375</v>
      </c>
      <c r="E978" s="342"/>
      <c r="F978" s="343"/>
      <c r="G978" s="348"/>
      <c r="H978" s="388"/>
      <c r="I978" s="348"/>
      <c r="J978" s="388"/>
      <c r="K978" s="348"/>
      <c r="L978" s="337"/>
    </row>
    <row r="979" outlineLevel="1" spans="1:12">
      <c r="A979" s="306"/>
      <c r="B979" s="150">
        <v>111601001</v>
      </c>
      <c r="C979" s="357"/>
      <c r="E979" s="306" t="s">
        <v>364</v>
      </c>
      <c r="F979" s="343"/>
      <c r="G979" s="348"/>
      <c r="H979" s="388"/>
      <c r="I979" s="348"/>
      <c r="J979" s="388"/>
      <c r="K979" s="348"/>
      <c r="L979" s="337">
        <f t="shared" ref="L979:L989" si="35">G979+I979-K979</f>
        <v>0</v>
      </c>
    </row>
    <row r="980" outlineLevel="1" spans="1:12">
      <c r="A980" s="306"/>
      <c r="B980" s="150"/>
      <c r="C980" s="357"/>
      <c r="E980" s="306"/>
      <c r="F980" s="343"/>
      <c r="G980" s="348"/>
      <c r="H980" s="388"/>
      <c r="I980" s="348"/>
      <c r="J980" s="388"/>
      <c r="K980" s="348"/>
      <c r="L980" s="337">
        <f t="shared" si="35"/>
        <v>0</v>
      </c>
    </row>
    <row r="981" outlineLevel="1" spans="1:12">
      <c r="A981" s="306"/>
      <c r="B981" s="150"/>
      <c r="C981" s="357"/>
      <c r="E981" s="306"/>
      <c r="F981" s="343"/>
      <c r="G981" s="348"/>
      <c r="H981" s="388"/>
      <c r="I981" s="348"/>
      <c r="J981" s="388"/>
      <c r="K981" s="348"/>
      <c r="L981" s="337">
        <f t="shared" si="35"/>
        <v>0</v>
      </c>
    </row>
    <row r="982" outlineLevel="1" spans="1:12">
      <c r="A982" s="306"/>
      <c r="B982" s="150"/>
      <c r="C982" s="357"/>
      <c r="D982" s="306"/>
      <c r="E982" s="342"/>
      <c r="F982" s="343"/>
      <c r="G982" s="348"/>
      <c r="H982" s="388"/>
      <c r="I982" s="348"/>
      <c r="J982" s="388"/>
      <c r="K982" s="348"/>
      <c r="L982" s="337"/>
    </row>
    <row r="983" outlineLevel="1" spans="1:12">
      <c r="A983" s="306"/>
      <c r="B983" s="150"/>
      <c r="C983" s="357"/>
      <c r="D983" s="351" t="s">
        <v>765</v>
      </c>
      <c r="E983" s="352"/>
      <c r="F983" s="353"/>
      <c r="G983" s="354">
        <f>SUM(G978:G982)</f>
        <v>0</v>
      </c>
      <c r="H983" s="355"/>
      <c r="I983" s="354">
        <f>SUM(I978:I982)</f>
        <v>0</v>
      </c>
      <c r="J983" s="355"/>
      <c r="K983" s="354">
        <f>SUM(K978:K982)</f>
        <v>0</v>
      </c>
      <c r="L983" s="354">
        <f>SUM(L978:L982)</f>
        <v>0</v>
      </c>
    </row>
    <row r="984" outlineLevel="1" spans="1:12">
      <c r="A984" s="306"/>
      <c r="B984" s="150"/>
      <c r="C984" s="357"/>
      <c r="D984" s="306"/>
      <c r="E984" s="342"/>
      <c r="F984" s="343"/>
      <c r="G984" s="348"/>
      <c r="H984" s="388"/>
      <c r="I984" s="348"/>
      <c r="J984" s="388"/>
      <c r="K984" s="348"/>
      <c r="L984" s="337"/>
    </row>
    <row r="985" outlineLevel="1" spans="1:12">
      <c r="A985" s="306"/>
      <c r="B985" s="150"/>
      <c r="C985" s="357"/>
      <c r="D985" s="347" t="s">
        <v>364</v>
      </c>
      <c r="E985" s="342"/>
      <c r="F985" s="343"/>
      <c r="G985" s="348"/>
      <c r="H985" s="388"/>
      <c r="I985" s="348"/>
      <c r="J985" s="388"/>
      <c r="K985" s="348"/>
      <c r="L985" s="337"/>
    </row>
    <row r="986" outlineLevel="1" spans="1:12">
      <c r="A986" s="306"/>
      <c r="B986" s="150"/>
      <c r="C986" s="357"/>
      <c r="E986" s="306"/>
      <c r="F986" s="343"/>
      <c r="G986" s="348"/>
      <c r="H986" s="388"/>
      <c r="I986" s="348"/>
      <c r="J986" s="388"/>
      <c r="K986" s="348"/>
      <c r="L986" s="337">
        <f t="shared" si="35"/>
        <v>0</v>
      </c>
    </row>
    <row r="987" outlineLevel="1" spans="1:12">
      <c r="A987" s="306"/>
      <c r="B987" s="150"/>
      <c r="C987" s="357"/>
      <c r="E987" s="306"/>
      <c r="F987" s="343"/>
      <c r="G987" s="348"/>
      <c r="H987" s="388"/>
      <c r="I987" s="348"/>
      <c r="J987" s="388"/>
      <c r="K987" s="348"/>
      <c r="L987" s="337">
        <f t="shared" si="35"/>
        <v>0</v>
      </c>
    </row>
    <row r="988" outlineLevel="1" spans="1:12">
      <c r="A988" s="306"/>
      <c r="B988" s="150"/>
      <c r="C988" s="357"/>
      <c r="E988" s="306"/>
      <c r="F988" s="343"/>
      <c r="G988" s="348"/>
      <c r="H988" s="388"/>
      <c r="I988" s="348"/>
      <c r="J988" s="388"/>
      <c r="K988" s="348"/>
      <c r="L988" s="337">
        <f t="shared" si="35"/>
        <v>0</v>
      </c>
    </row>
    <row r="989" outlineLevel="1" spans="1:12">
      <c r="A989" s="306"/>
      <c r="B989" s="150"/>
      <c r="C989" s="357"/>
      <c r="D989" s="306"/>
      <c r="E989" s="342"/>
      <c r="F989" s="343"/>
      <c r="G989" s="348"/>
      <c r="H989" s="388"/>
      <c r="I989" s="348"/>
      <c r="J989" s="388"/>
      <c r="K989" s="348"/>
      <c r="L989" s="337">
        <f t="shared" si="35"/>
        <v>0</v>
      </c>
    </row>
    <row r="990" outlineLevel="1" spans="1:12">
      <c r="A990" s="306"/>
      <c r="B990" s="150"/>
      <c r="C990" s="357"/>
      <c r="D990" s="351" t="s">
        <v>765</v>
      </c>
      <c r="E990" s="352"/>
      <c r="F990" s="353"/>
      <c r="G990" s="354">
        <f>SUM(G985:G989)</f>
        <v>0</v>
      </c>
      <c r="H990" s="355"/>
      <c r="I990" s="354">
        <f>SUM(I985:I989)</f>
        <v>0</v>
      </c>
      <c r="J990" s="355"/>
      <c r="K990" s="354">
        <f>SUM(K985:K989)</f>
        <v>0</v>
      </c>
      <c r="L990" s="354">
        <f>SUM(L985:L989)</f>
        <v>0</v>
      </c>
    </row>
    <row r="991" spans="1:12">
      <c r="A991" s="303"/>
      <c r="B991" s="340"/>
      <c r="C991" s="303"/>
      <c r="D991" s="303"/>
      <c r="E991" s="342"/>
      <c r="F991" s="386"/>
      <c r="G991" s="401"/>
      <c r="H991" s="387"/>
      <c r="I991" s="401"/>
      <c r="J991" s="387"/>
      <c r="K991" s="401"/>
      <c r="L991" s="401"/>
    </row>
    <row r="992" spans="1:12">
      <c r="A992" s="346"/>
      <c r="B992" s="380"/>
      <c r="C992" s="390" t="s">
        <v>960</v>
      </c>
      <c r="D992" s="382"/>
      <c r="E992" s="391"/>
      <c r="F992" s="383"/>
      <c r="G992" s="392">
        <f>G990+G983</f>
        <v>0</v>
      </c>
      <c r="H992" s="393"/>
      <c r="I992" s="402">
        <f>I990+I983</f>
        <v>0</v>
      </c>
      <c r="J992" s="393"/>
      <c r="K992" s="402">
        <f>K990+K983</f>
        <v>0</v>
      </c>
      <c r="L992" s="392">
        <f>L990+L983</f>
        <v>0</v>
      </c>
    </row>
    <row r="993" spans="1:12">
      <c r="A993" s="303"/>
      <c r="B993" s="340"/>
      <c r="C993" s="303"/>
      <c r="D993" s="303"/>
      <c r="E993" s="342"/>
      <c r="F993" s="386"/>
      <c r="G993" s="374"/>
      <c r="H993" s="387"/>
      <c r="I993" s="401"/>
      <c r="J993" s="387"/>
      <c r="K993" s="401"/>
      <c r="L993" s="350"/>
    </row>
    <row r="994" spans="1:12">
      <c r="A994" s="419"/>
      <c r="B994" s="420"/>
      <c r="C994" s="421" t="s">
        <v>961</v>
      </c>
      <c r="D994" s="421"/>
      <c r="E994" s="422"/>
      <c r="F994" s="423"/>
      <c r="G994" s="424">
        <f>G160+G173+G402+G625+G640+G653+G677+G711+G755+G763+G975+G992</f>
        <v>9000000</v>
      </c>
      <c r="H994" s="425"/>
      <c r="I994" s="439">
        <f>I160+I173+I402+I625+I640+I653+I677+I711+I755+I763+I975+I992</f>
        <v>2500000</v>
      </c>
      <c r="J994" s="425"/>
      <c r="K994" s="439">
        <f>K160+K173+K402+K625+K640+K653+K677+K711+K755+K763+K975+K992</f>
        <v>2500000</v>
      </c>
      <c r="L994" s="424">
        <f>L160+L173+L402+L625+L640+L653+L677+L711+L755+L763+L975+L992</f>
        <v>9000000</v>
      </c>
    </row>
    <row r="995" s="300" customFormat="1" spans="1:12">
      <c r="A995" s="312"/>
      <c r="B995" s="426"/>
      <c r="C995" s="427" t="s">
        <v>893</v>
      </c>
      <c r="D995" s="312"/>
      <c r="E995" s="428"/>
      <c r="F995" s="429"/>
      <c r="G995" s="430"/>
      <c r="H995" s="431"/>
      <c r="I995" s="440"/>
      <c r="J995" s="431"/>
      <c r="K995" s="440"/>
      <c r="L995" s="441"/>
    </row>
    <row r="996" spans="1:12">
      <c r="A996" s="303"/>
      <c r="B996" s="340"/>
      <c r="C996" s="303"/>
      <c r="D996" s="303"/>
      <c r="E996" s="342"/>
      <c r="F996" s="386"/>
      <c r="G996" s="432"/>
      <c r="H996" s="387"/>
      <c r="I996" s="401"/>
      <c r="J996" s="387"/>
      <c r="K996" s="401"/>
      <c r="L996" s="350"/>
    </row>
    <row r="997" spans="1:12">
      <c r="A997" s="306"/>
      <c r="B997" s="334" t="s">
        <v>962</v>
      </c>
      <c r="C997" s="306"/>
      <c r="D997" s="306"/>
      <c r="E997" s="335"/>
      <c r="F997" s="343"/>
      <c r="G997" s="348"/>
      <c r="H997" s="338"/>
      <c r="I997" s="337"/>
      <c r="J997" s="338"/>
      <c r="K997" s="337"/>
      <c r="L997" s="442"/>
    </row>
    <row r="998" spans="1:12">
      <c r="A998" s="306"/>
      <c r="B998" s="339"/>
      <c r="C998" s="306"/>
      <c r="D998" s="306"/>
      <c r="E998" s="335"/>
      <c r="F998" s="343"/>
      <c r="G998" s="348"/>
      <c r="H998" s="338"/>
      <c r="I998" s="337"/>
      <c r="J998" s="338"/>
      <c r="K998" s="337"/>
      <c r="L998" s="442"/>
    </row>
    <row r="999" spans="1:12">
      <c r="A999" s="306"/>
      <c r="B999" s="339"/>
      <c r="C999" s="345" t="s">
        <v>963</v>
      </c>
      <c r="D999" s="306"/>
      <c r="E999" s="335"/>
      <c r="F999" s="343"/>
      <c r="G999" s="348"/>
      <c r="H999" s="338"/>
      <c r="I999" s="337"/>
      <c r="J999" s="338"/>
      <c r="K999" s="337"/>
      <c r="L999" s="442"/>
    </row>
    <row r="1000" outlineLevel="1" spans="1:12">
      <c r="A1000" s="306"/>
      <c r="B1000" s="339"/>
      <c r="C1000" s="344"/>
      <c r="D1000" s="347" t="s">
        <v>378</v>
      </c>
      <c r="E1000" s="342"/>
      <c r="F1000" s="343"/>
      <c r="G1000" s="348"/>
      <c r="H1000" s="388"/>
      <c r="I1000" s="348"/>
      <c r="J1000" s="388"/>
      <c r="K1000" s="348"/>
      <c r="L1000" s="337"/>
    </row>
    <row r="1001" outlineLevel="1" spans="1:12">
      <c r="A1001" s="306"/>
      <c r="B1001" s="433">
        <v>120101001</v>
      </c>
      <c r="C1001" s="344"/>
      <c r="D1001" s="306"/>
      <c r="E1001" s="342" t="s">
        <v>379</v>
      </c>
      <c r="F1001" s="343"/>
      <c r="G1001" s="350"/>
      <c r="H1001" s="388"/>
      <c r="I1001" s="348"/>
      <c r="J1001" s="388"/>
      <c r="K1001" s="348"/>
      <c r="L1001" s="337">
        <f t="shared" ref="L1001:L1007" si="36">G1001+I1001-K1001</f>
        <v>0</v>
      </c>
    </row>
    <row r="1002" outlineLevel="1" spans="1:12">
      <c r="A1002" s="306"/>
      <c r="B1002" s="433">
        <v>120101002</v>
      </c>
      <c r="C1002" s="344"/>
      <c r="D1002" s="306"/>
      <c r="E1002" s="342" t="s">
        <v>380</v>
      </c>
      <c r="F1002" s="343"/>
      <c r="G1002" s="350"/>
      <c r="H1002" s="388"/>
      <c r="I1002" s="348"/>
      <c r="J1002" s="388"/>
      <c r="K1002" s="348"/>
      <c r="L1002" s="337">
        <f t="shared" si="36"/>
        <v>0</v>
      </c>
    </row>
    <row r="1003" outlineLevel="1" spans="1:12">
      <c r="A1003" s="306"/>
      <c r="B1003" s="433">
        <v>120101003</v>
      </c>
      <c r="C1003" s="344"/>
      <c r="D1003" s="306"/>
      <c r="E1003" s="342" t="s">
        <v>381</v>
      </c>
      <c r="F1003" s="343"/>
      <c r="G1003" s="350"/>
      <c r="H1003" s="388"/>
      <c r="I1003" s="348"/>
      <c r="J1003" s="388"/>
      <c r="K1003" s="348"/>
      <c r="L1003" s="337">
        <f t="shared" si="36"/>
        <v>0</v>
      </c>
    </row>
    <row r="1004" outlineLevel="1" spans="1:12">
      <c r="A1004" s="306"/>
      <c r="B1004" s="433">
        <v>120101004</v>
      </c>
      <c r="C1004" s="344"/>
      <c r="D1004" s="306"/>
      <c r="E1004" s="342" t="s">
        <v>964</v>
      </c>
      <c r="F1004" s="343"/>
      <c r="G1004" s="350"/>
      <c r="H1004" s="388"/>
      <c r="I1004" s="348"/>
      <c r="J1004" s="388"/>
      <c r="K1004" s="348"/>
      <c r="L1004" s="337">
        <f t="shared" si="36"/>
        <v>0</v>
      </c>
    </row>
    <row r="1005" outlineLevel="1" spans="1:12">
      <c r="A1005" s="306"/>
      <c r="B1005" s="433">
        <v>120101005</v>
      </c>
      <c r="C1005" s="306"/>
      <c r="D1005" s="306"/>
      <c r="E1005" s="342" t="s">
        <v>965</v>
      </c>
      <c r="F1005" s="356"/>
      <c r="G1005" s="350"/>
      <c r="H1005" s="388"/>
      <c r="I1005" s="348"/>
      <c r="J1005" s="388"/>
      <c r="K1005" s="348"/>
      <c r="L1005" s="337">
        <f t="shared" si="36"/>
        <v>0</v>
      </c>
    </row>
    <row r="1006" outlineLevel="1" spans="1:12">
      <c r="A1006" s="306"/>
      <c r="B1006" s="433">
        <v>120101006</v>
      </c>
      <c r="C1006" s="306"/>
      <c r="D1006" s="306"/>
      <c r="E1006" s="342" t="s">
        <v>345</v>
      </c>
      <c r="F1006" s="343"/>
      <c r="G1006" s="350"/>
      <c r="H1006" s="388"/>
      <c r="I1006" s="348"/>
      <c r="J1006" s="388"/>
      <c r="K1006" s="348"/>
      <c r="L1006" s="337">
        <f t="shared" si="36"/>
        <v>0</v>
      </c>
    </row>
    <row r="1007" outlineLevel="1" spans="1:12">
      <c r="A1007" s="306"/>
      <c r="B1007" s="433">
        <v>120101007</v>
      </c>
      <c r="C1007" s="306"/>
      <c r="D1007" s="306"/>
      <c r="E1007" s="342" t="s">
        <v>384</v>
      </c>
      <c r="F1007" s="343"/>
      <c r="G1007" s="350"/>
      <c r="H1007" s="388"/>
      <c r="I1007" s="348"/>
      <c r="J1007" s="388"/>
      <c r="K1007" s="348"/>
      <c r="L1007" s="337">
        <f t="shared" si="36"/>
        <v>0</v>
      </c>
    </row>
    <row r="1008" outlineLevel="1" spans="1:12">
      <c r="A1008" s="306"/>
      <c r="B1008" s="339"/>
      <c r="C1008" s="306"/>
      <c r="D1008" s="306"/>
      <c r="E1008" s="335"/>
      <c r="F1008" s="343"/>
      <c r="G1008" s="348"/>
      <c r="H1008" s="338"/>
      <c r="I1008" s="337"/>
      <c r="J1008" s="338"/>
      <c r="K1008" s="337"/>
      <c r="L1008" s="348"/>
    </row>
    <row r="1009" outlineLevel="1" spans="1:12">
      <c r="A1009" s="299"/>
      <c r="B1009" s="339"/>
      <c r="D1009" s="396" t="s">
        <v>966</v>
      </c>
      <c r="E1009" s="434"/>
      <c r="F1009" s="435"/>
      <c r="G1009" s="373">
        <f>SUM(G1000:G1008)</f>
        <v>0</v>
      </c>
      <c r="H1009" s="398"/>
      <c r="I1009" s="443">
        <f>SUM(I1000:I1008)</f>
        <v>0</v>
      </c>
      <c r="J1009" s="398"/>
      <c r="K1009" s="443">
        <f>SUM(K1000:K1008)</f>
        <v>0</v>
      </c>
      <c r="L1009" s="373">
        <f>SUM(L1000:L1008)</f>
        <v>0</v>
      </c>
    </row>
    <row r="1010" outlineLevel="1" spans="1:12">
      <c r="A1010" s="306"/>
      <c r="B1010" s="339"/>
      <c r="C1010" s="306"/>
      <c r="D1010" s="306"/>
      <c r="E1010" s="335"/>
      <c r="F1010" s="343"/>
      <c r="G1010" s="348"/>
      <c r="H1010" s="338"/>
      <c r="I1010" s="337"/>
      <c r="J1010" s="338"/>
      <c r="K1010" s="337"/>
      <c r="L1010" s="337"/>
    </row>
    <row r="1011" outlineLevel="1" spans="1:12">
      <c r="A1011" s="306"/>
      <c r="B1011" s="339"/>
      <c r="C1011" s="344"/>
      <c r="D1011" s="347" t="s">
        <v>385</v>
      </c>
      <c r="E1011" s="335"/>
      <c r="F1011" s="343"/>
      <c r="G1011" s="348"/>
      <c r="H1011" s="338"/>
      <c r="I1011" s="337"/>
      <c r="J1011" s="338"/>
      <c r="K1011" s="337"/>
      <c r="L1011" s="337">
        <f t="shared" ref="L1011:L1018" si="37">G1011-I1011+K1011</f>
        <v>0</v>
      </c>
    </row>
    <row r="1012" outlineLevel="1" spans="1:12">
      <c r="A1012" s="306"/>
      <c r="B1012" s="433">
        <v>120102001</v>
      </c>
      <c r="C1012" s="344"/>
      <c r="D1012" s="306"/>
      <c r="E1012" s="342" t="s">
        <v>379</v>
      </c>
      <c r="F1012" s="343"/>
      <c r="G1012" s="350"/>
      <c r="H1012" s="338"/>
      <c r="I1012" s="337"/>
      <c r="J1012" s="338"/>
      <c r="K1012" s="337"/>
      <c r="L1012" s="337">
        <f t="shared" si="37"/>
        <v>0</v>
      </c>
    </row>
    <row r="1013" outlineLevel="1" spans="1:12">
      <c r="A1013" s="306"/>
      <c r="B1013" s="433">
        <v>120102002</v>
      </c>
      <c r="C1013" s="344"/>
      <c r="D1013" s="306"/>
      <c r="E1013" s="342" t="s">
        <v>380</v>
      </c>
      <c r="F1013" s="343"/>
      <c r="G1013" s="350"/>
      <c r="H1013" s="338"/>
      <c r="I1013" s="337"/>
      <c r="J1013" s="338"/>
      <c r="K1013" s="337"/>
      <c r="L1013" s="337">
        <f t="shared" si="37"/>
        <v>0</v>
      </c>
    </row>
    <row r="1014" outlineLevel="1" spans="1:12">
      <c r="A1014" s="306"/>
      <c r="B1014" s="433">
        <v>120102003</v>
      </c>
      <c r="C1014" s="344"/>
      <c r="D1014" s="306"/>
      <c r="E1014" s="335" t="s">
        <v>381</v>
      </c>
      <c r="F1014" s="343"/>
      <c r="G1014" s="350"/>
      <c r="H1014" s="338"/>
      <c r="I1014" s="337"/>
      <c r="J1014" s="338"/>
      <c r="K1014" s="337"/>
      <c r="L1014" s="337">
        <f t="shared" si="37"/>
        <v>0</v>
      </c>
    </row>
    <row r="1015" outlineLevel="1" spans="1:12">
      <c r="A1015" s="306"/>
      <c r="B1015" s="433">
        <v>120102004</v>
      </c>
      <c r="C1015" s="344"/>
      <c r="D1015" s="306"/>
      <c r="E1015" s="342" t="s">
        <v>964</v>
      </c>
      <c r="F1015" s="343"/>
      <c r="G1015" s="350"/>
      <c r="H1015" s="338"/>
      <c r="I1015" s="337"/>
      <c r="J1015" s="338"/>
      <c r="K1015" s="337"/>
      <c r="L1015" s="337">
        <f t="shared" si="37"/>
        <v>0</v>
      </c>
    </row>
    <row r="1016" outlineLevel="1" spans="1:12">
      <c r="A1016" s="306"/>
      <c r="B1016" s="433">
        <v>120102005</v>
      </c>
      <c r="C1016" s="306"/>
      <c r="D1016" s="306"/>
      <c r="E1016" s="342" t="s">
        <v>965</v>
      </c>
      <c r="F1016" s="343"/>
      <c r="G1016" s="350"/>
      <c r="H1016" s="338"/>
      <c r="I1016" s="337"/>
      <c r="J1016" s="338"/>
      <c r="K1016" s="337"/>
      <c r="L1016" s="337">
        <f t="shared" si="37"/>
        <v>0</v>
      </c>
    </row>
    <row r="1017" outlineLevel="1" spans="1:12">
      <c r="A1017" s="306"/>
      <c r="B1017" s="433">
        <v>120102006</v>
      </c>
      <c r="C1017" s="306"/>
      <c r="D1017" s="306"/>
      <c r="E1017" s="335" t="s">
        <v>345</v>
      </c>
      <c r="F1017" s="343"/>
      <c r="G1017" s="350"/>
      <c r="H1017" s="338"/>
      <c r="I1017" s="337"/>
      <c r="J1017" s="338"/>
      <c r="K1017" s="337"/>
      <c r="L1017" s="337">
        <f t="shared" si="37"/>
        <v>0</v>
      </c>
    </row>
    <row r="1018" outlineLevel="1" spans="1:12">
      <c r="A1018" s="306"/>
      <c r="B1018" s="433">
        <v>120102007</v>
      </c>
      <c r="C1018" s="306"/>
      <c r="D1018" s="306"/>
      <c r="E1018" s="335" t="s">
        <v>384</v>
      </c>
      <c r="F1018" s="343"/>
      <c r="G1018" s="350"/>
      <c r="H1018" s="338"/>
      <c r="I1018" s="337"/>
      <c r="J1018" s="338"/>
      <c r="K1018" s="337"/>
      <c r="L1018" s="337">
        <f t="shared" si="37"/>
        <v>0</v>
      </c>
    </row>
    <row r="1019" outlineLevel="1" spans="1:12">
      <c r="A1019" s="306"/>
      <c r="B1019" s="436"/>
      <c r="C1019" s="437"/>
      <c r="D1019" s="437"/>
      <c r="E1019" s="335"/>
      <c r="F1019" s="343"/>
      <c r="G1019" s="348"/>
      <c r="H1019" s="338"/>
      <c r="I1019" s="337"/>
      <c r="J1019" s="338"/>
      <c r="K1019" s="337"/>
      <c r="L1019" s="337"/>
    </row>
    <row r="1020" outlineLevel="1" spans="1:12">
      <c r="A1020" s="306"/>
      <c r="B1020" s="436"/>
      <c r="D1020" s="396" t="s">
        <v>967</v>
      </c>
      <c r="E1020" s="438"/>
      <c r="F1020" s="361"/>
      <c r="G1020" s="362">
        <f>SUM(G1011:G1019)</f>
        <v>0</v>
      </c>
      <c r="H1020" s="363"/>
      <c r="I1020" s="368">
        <f>SUM(I1011:I1019)</f>
        <v>0</v>
      </c>
      <c r="J1020" s="363"/>
      <c r="K1020" s="368">
        <f>SUM(K1011:K1019)</f>
        <v>0</v>
      </c>
      <c r="L1020" s="362">
        <f>SUM(L1011:L1019)</f>
        <v>0</v>
      </c>
    </row>
    <row r="1021" outlineLevel="1" spans="1:12">
      <c r="A1021" s="306"/>
      <c r="B1021" s="436"/>
      <c r="C1021" s="437"/>
      <c r="D1021" s="437"/>
      <c r="E1021" s="335"/>
      <c r="F1021" s="343"/>
      <c r="G1021" s="348"/>
      <c r="H1021" s="338"/>
      <c r="I1021" s="337"/>
      <c r="J1021" s="338"/>
      <c r="K1021" s="337"/>
      <c r="L1021" s="337"/>
    </row>
    <row r="1022" outlineLevel="1" spans="1:12">
      <c r="A1022" s="306"/>
      <c r="B1022" s="339"/>
      <c r="C1022" s="344"/>
      <c r="D1022" s="347" t="s">
        <v>968</v>
      </c>
      <c r="E1022" s="342"/>
      <c r="F1022" s="343"/>
      <c r="G1022" s="348"/>
      <c r="H1022" s="388"/>
      <c r="I1022" s="348"/>
      <c r="J1022" s="388"/>
      <c r="K1022" s="348"/>
      <c r="L1022" s="337"/>
    </row>
    <row r="1023" outlineLevel="1" spans="1:12">
      <c r="A1023" s="306"/>
      <c r="B1023" s="433">
        <v>120103001</v>
      </c>
      <c r="C1023" s="344"/>
      <c r="D1023" s="306"/>
      <c r="E1023" s="342" t="s">
        <v>969</v>
      </c>
      <c r="F1023" s="343"/>
      <c r="G1023" s="350"/>
      <c r="H1023" s="388"/>
      <c r="I1023" s="348"/>
      <c r="J1023" s="388"/>
      <c r="K1023" s="348"/>
      <c r="L1023" s="337">
        <f>G1023+I1023-K1023</f>
        <v>0</v>
      </c>
    </row>
    <row r="1024" outlineLevel="1" spans="1:12">
      <c r="A1024" s="306"/>
      <c r="B1024" s="433"/>
      <c r="C1024" s="306"/>
      <c r="D1024" s="306"/>
      <c r="E1024" s="342"/>
      <c r="F1024" s="356"/>
      <c r="G1024" s="350"/>
      <c r="H1024" s="388"/>
      <c r="I1024" s="348"/>
      <c r="J1024" s="388"/>
      <c r="K1024" s="348"/>
      <c r="L1024" s="337">
        <f>G1024+I1024-K1024</f>
        <v>0</v>
      </c>
    </row>
    <row r="1025" outlineLevel="1" spans="1:12">
      <c r="A1025" s="306"/>
      <c r="B1025" s="339"/>
      <c r="C1025" s="306"/>
      <c r="D1025" s="306"/>
      <c r="E1025" s="335"/>
      <c r="F1025" s="343"/>
      <c r="G1025" s="348"/>
      <c r="H1025" s="338"/>
      <c r="I1025" s="337"/>
      <c r="J1025" s="338"/>
      <c r="K1025" s="337"/>
      <c r="L1025" s="348"/>
    </row>
    <row r="1026" outlineLevel="1" spans="1:12">
      <c r="A1026" s="299"/>
      <c r="B1026" s="339"/>
      <c r="D1026" s="396" t="s">
        <v>970</v>
      </c>
      <c r="E1026" s="434"/>
      <c r="F1026" s="435"/>
      <c r="G1026" s="373">
        <f>SUM(G1022:G1025)</f>
        <v>0</v>
      </c>
      <c r="H1026" s="398"/>
      <c r="I1026" s="443">
        <f>SUM(I1022:I1025)</f>
        <v>0</v>
      </c>
      <c r="J1026" s="398"/>
      <c r="K1026" s="443">
        <f>SUM(K1022:K1025)</f>
        <v>0</v>
      </c>
      <c r="L1026" s="373">
        <f>SUM(L1022:L1025)</f>
        <v>0</v>
      </c>
    </row>
    <row r="1027" spans="1:12">
      <c r="A1027" s="306"/>
      <c r="B1027" s="339"/>
      <c r="C1027" s="306"/>
      <c r="D1027" s="306"/>
      <c r="E1027" s="335"/>
      <c r="F1027" s="343"/>
      <c r="G1027" s="348"/>
      <c r="H1027" s="338"/>
      <c r="I1027" s="337"/>
      <c r="J1027" s="338"/>
      <c r="K1027" s="337"/>
      <c r="L1027" s="337"/>
    </row>
    <row r="1028" spans="1:13">
      <c r="A1028" s="299"/>
      <c r="B1028" s="446"/>
      <c r="C1028" s="447" t="s">
        <v>971</v>
      </c>
      <c r="D1028" s="448"/>
      <c r="E1028" s="449"/>
      <c r="F1028" s="450"/>
      <c r="G1028" s="392">
        <f>G1009-G1020+G1026</f>
        <v>0</v>
      </c>
      <c r="H1028" s="393"/>
      <c r="I1028" s="402">
        <f>I1009+I1020+I1026</f>
        <v>0</v>
      </c>
      <c r="J1028" s="393"/>
      <c r="K1028" s="402">
        <f>K1009+K1020+K1026</f>
        <v>0</v>
      </c>
      <c r="L1028" s="392">
        <f>L1009-L1020+L1026</f>
        <v>0</v>
      </c>
      <c r="M1028" s="300" t="s">
        <v>893</v>
      </c>
    </row>
    <row r="1029" spans="1:12">
      <c r="A1029" s="306"/>
      <c r="B1029" s="340"/>
      <c r="C1029" s="303"/>
      <c r="D1029" s="303"/>
      <c r="E1029" s="342"/>
      <c r="F1029" s="386"/>
      <c r="G1029" s="374"/>
      <c r="H1029" s="387"/>
      <c r="I1029" s="401"/>
      <c r="J1029" s="387"/>
      <c r="K1029" s="401"/>
      <c r="L1029" s="350"/>
    </row>
    <row r="1030" spans="1:12">
      <c r="A1030" s="306"/>
      <c r="B1030" s="339"/>
      <c r="C1030" s="345" t="s">
        <v>972</v>
      </c>
      <c r="D1030" s="306"/>
      <c r="E1030" s="335"/>
      <c r="F1030" s="343"/>
      <c r="G1030" s="348"/>
      <c r="H1030" s="338"/>
      <c r="I1030" s="337"/>
      <c r="J1030" s="338"/>
      <c r="K1030" s="337"/>
      <c r="L1030" s="442"/>
    </row>
    <row r="1031" outlineLevel="1" spans="1:12">
      <c r="A1031" s="306"/>
      <c r="B1031" s="339"/>
      <c r="C1031" s="344"/>
      <c r="D1031" s="347" t="s">
        <v>378</v>
      </c>
      <c r="E1031" s="342"/>
      <c r="F1031" s="343"/>
      <c r="G1031" s="348"/>
      <c r="H1031" s="388"/>
      <c r="I1031" s="348"/>
      <c r="J1031" s="388"/>
      <c r="K1031" s="348"/>
      <c r="L1031" s="337"/>
    </row>
    <row r="1032" outlineLevel="1" spans="1:12">
      <c r="A1032" s="306"/>
      <c r="B1032" s="433">
        <v>120201001</v>
      </c>
      <c r="C1032" s="344"/>
      <c r="D1032" s="306"/>
      <c r="E1032" s="342" t="s">
        <v>389</v>
      </c>
      <c r="F1032" s="343"/>
      <c r="G1032" s="350"/>
      <c r="H1032" s="388"/>
      <c r="I1032" s="348"/>
      <c r="J1032" s="388"/>
      <c r="K1032" s="348"/>
      <c r="L1032" s="337">
        <f>G1032+I1032-K1032</f>
        <v>0</v>
      </c>
    </row>
    <row r="1033" outlineLevel="1" spans="1:12">
      <c r="A1033" s="306"/>
      <c r="B1033" s="433">
        <v>120201002</v>
      </c>
      <c r="C1033" s="306"/>
      <c r="D1033" s="306"/>
      <c r="E1033" s="342" t="s">
        <v>390</v>
      </c>
      <c r="F1033" s="356"/>
      <c r="G1033" s="348"/>
      <c r="H1033" s="388"/>
      <c r="I1033" s="348"/>
      <c r="J1033" s="388"/>
      <c r="K1033" s="348"/>
      <c r="L1033" s="337">
        <f>G1033+I1033-K1033</f>
        <v>0</v>
      </c>
    </row>
    <row r="1034" outlineLevel="1" spans="1:12">
      <c r="A1034" s="306"/>
      <c r="B1034" s="433">
        <v>120201003</v>
      </c>
      <c r="C1034" s="306"/>
      <c r="D1034" s="306"/>
      <c r="E1034" s="342" t="s">
        <v>391</v>
      </c>
      <c r="F1034" s="343"/>
      <c r="G1034" s="348"/>
      <c r="H1034" s="388"/>
      <c r="I1034" s="348"/>
      <c r="J1034" s="388"/>
      <c r="K1034" s="348"/>
      <c r="L1034" s="337">
        <f>G1034+I1034-K1034</f>
        <v>0</v>
      </c>
    </row>
    <row r="1035" outlineLevel="1" spans="1:12">
      <c r="A1035" s="306"/>
      <c r="B1035" s="433">
        <v>120201004</v>
      </c>
      <c r="C1035" s="306"/>
      <c r="D1035" s="306"/>
      <c r="E1035" s="342" t="s">
        <v>364</v>
      </c>
      <c r="F1035" s="343"/>
      <c r="G1035" s="348"/>
      <c r="H1035" s="388"/>
      <c r="I1035" s="348"/>
      <c r="J1035" s="388"/>
      <c r="K1035" s="348"/>
      <c r="L1035" s="337"/>
    </row>
    <row r="1036" outlineLevel="1" spans="1:12">
      <c r="A1036" s="306"/>
      <c r="B1036" s="339"/>
      <c r="C1036" s="306"/>
      <c r="D1036" s="306"/>
      <c r="E1036" s="335"/>
      <c r="F1036" s="343"/>
      <c r="G1036" s="348"/>
      <c r="H1036" s="338"/>
      <c r="I1036" s="337"/>
      <c r="J1036" s="338"/>
      <c r="K1036" s="337"/>
      <c r="L1036" s="348"/>
    </row>
    <row r="1037" outlineLevel="1" spans="1:12">
      <c r="A1037" s="299"/>
      <c r="B1037" s="339"/>
      <c r="D1037" s="396" t="s">
        <v>966</v>
      </c>
      <c r="E1037" s="434"/>
      <c r="F1037" s="435"/>
      <c r="G1037" s="373">
        <f>SUM(G1031:G1036)</f>
        <v>0</v>
      </c>
      <c r="H1037" s="398"/>
      <c r="I1037" s="443">
        <f>SUM(I1031:I1036)</f>
        <v>0</v>
      </c>
      <c r="J1037" s="398"/>
      <c r="K1037" s="443">
        <f>SUM(K1031:K1036)</f>
        <v>0</v>
      </c>
      <c r="L1037" s="373">
        <f>SUM(L1031:L1036)</f>
        <v>0</v>
      </c>
    </row>
    <row r="1038" outlineLevel="1" spans="1:12">
      <c r="A1038" s="306"/>
      <c r="B1038" s="339"/>
      <c r="C1038" s="306"/>
      <c r="D1038" s="306"/>
      <c r="E1038" s="335"/>
      <c r="F1038" s="343"/>
      <c r="G1038" s="348"/>
      <c r="H1038" s="338"/>
      <c r="I1038" s="337"/>
      <c r="J1038" s="338"/>
      <c r="K1038" s="337"/>
      <c r="L1038" s="337"/>
    </row>
    <row r="1039" outlineLevel="1" spans="1:12">
      <c r="A1039" s="306"/>
      <c r="B1039" s="339"/>
      <c r="C1039" s="344"/>
      <c r="D1039" s="347" t="s">
        <v>385</v>
      </c>
      <c r="E1039" s="335"/>
      <c r="F1039" s="343"/>
      <c r="G1039" s="348"/>
      <c r="H1039" s="338"/>
      <c r="I1039" s="337"/>
      <c r="J1039" s="338"/>
      <c r="K1039" s="337"/>
      <c r="L1039" s="337">
        <f>G1039+I1039-K1039</f>
        <v>0</v>
      </c>
    </row>
    <row r="1040" outlineLevel="1" spans="1:12">
      <c r="A1040" s="306"/>
      <c r="B1040" s="433">
        <v>120202001</v>
      </c>
      <c r="C1040" s="344"/>
      <c r="D1040" s="306"/>
      <c r="E1040" s="342" t="s">
        <v>389</v>
      </c>
      <c r="F1040" s="343"/>
      <c r="G1040" s="350"/>
      <c r="H1040" s="338"/>
      <c r="I1040" s="337"/>
      <c r="J1040" s="338"/>
      <c r="K1040" s="337"/>
      <c r="L1040" s="337">
        <f>G1040+I1040-K1040</f>
        <v>0</v>
      </c>
    </row>
    <row r="1041" outlineLevel="1" spans="1:12">
      <c r="A1041" s="306"/>
      <c r="B1041" s="433">
        <v>120202002</v>
      </c>
      <c r="C1041" s="306"/>
      <c r="D1041" s="306"/>
      <c r="E1041" s="342" t="s">
        <v>390</v>
      </c>
      <c r="F1041" s="343"/>
      <c r="G1041" s="348"/>
      <c r="H1041" s="338"/>
      <c r="I1041" s="337"/>
      <c r="J1041" s="338"/>
      <c r="K1041" s="337"/>
      <c r="L1041" s="337">
        <f>G1041+I1041-K1041</f>
        <v>0</v>
      </c>
    </row>
    <row r="1042" outlineLevel="1" spans="1:12">
      <c r="A1042" s="306"/>
      <c r="B1042" s="433">
        <v>120202003</v>
      </c>
      <c r="C1042" s="306"/>
      <c r="D1042" s="306"/>
      <c r="E1042" s="342" t="s">
        <v>391</v>
      </c>
      <c r="F1042" s="343"/>
      <c r="G1042" s="348"/>
      <c r="H1042" s="338"/>
      <c r="I1042" s="337"/>
      <c r="J1042" s="338"/>
      <c r="K1042" s="337"/>
      <c r="L1042" s="337"/>
    </row>
    <row r="1043" outlineLevel="1" spans="1:12">
      <c r="A1043" s="306"/>
      <c r="B1043" s="433">
        <v>120202004</v>
      </c>
      <c r="C1043" s="306"/>
      <c r="D1043" s="306"/>
      <c r="E1043" s="342" t="s">
        <v>364</v>
      </c>
      <c r="F1043" s="343"/>
      <c r="G1043" s="348"/>
      <c r="H1043" s="338"/>
      <c r="I1043" s="337"/>
      <c r="J1043" s="338"/>
      <c r="K1043" s="337"/>
      <c r="L1043" s="337"/>
    </row>
    <row r="1044" outlineLevel="1" spans="1:12">
      <c r="A1044" s="306"/>
      <c r="B1044" s="436"/>
      <c r="C1044" s="437"/>
      <c r="D1044" s="437"/>
      <c r="E1044" s="335"/>
      <c r="F1044" s="343"/>
      <c r="G1044" s="348"/>
      <c r="H1044" s="338"/>
      <c r="I1044" s="337"/>
      <c r="J1044" s="338"/>
      <c r="K1044" s="337"/>
      <c r="L1044" s="337"/>
    </row>
    <row r="1045" outlineLevel="1" spans="1:12">
      <c r="A1045" s="306"/>
      <c r="B1045" s="436"/>
      <c r="D1045" s="396" t="s">
        <v>967</v>
      </c>
      <c r="E1045" s="438"/>
      <c r="F1045" s="361"/>
      <c r="G1045" s="362">
        <f>SUM(G1039:G1044)</f>
        <v>0</v>
      </c>
      <c r="H1045" s="363"/>
      <c r="I1045" s="368">
        <f>SUM(I1039:I1044)</f>
        <v>0</v>
      </c>
      <c r="J1045" s="363"/>
      <c r="K1045" s="368">
        <f>SUM(K1039:K1044)</f>
        <v>0</v>
      </c>
      <c r="L1045" s="362">
        <f>SUM(L1039:L1044)</f>
        <v>0</v>
      </c>
    </row>
    <row r="1046" outlineLevel="1" spans="1:12">
      <c r="A1046" s="306"/>
      <c r="B1046" s="436"/>
      <c r="C1046" s="437"/>
      <c r="D1046" s="437"/>
      <c r="E1046" s="335"/>
      <c r="F1046" s="343"/>
      <c r="G1046" s="348"/>
      <c r="H1046" s="338"/>
      <c r="I1046" s="337"/>
      <c r="J1046" s="338"/>
      <c r="K1046" s="337"/>
      <c r="L1046" s="337"/>
    </row>
    <row r="1047" outlineLevel="1" spans="1:12">
      <c r="A1047" s="306"/>
      <c r="B1047" s="339"/>
      <c r="C1047" s="344"/>
      <c r="D1047" s="347" t="s">
        <v>968</v>
      </c>
      <c r="E1047" s="342"/>
      <c r="F1047" s="343"/>
      <c r="G1047" s="348"/>
      <c r="H1047" s="388"/>
      <c r="I1047" s="348"/>
      <c r="J1047" s="388"/>
      <c r="K1047" s="348"/>
      <c r="L1047" s="337"/>
    </row>
    <row r="1048" outlineLevel="1" spans="1:12">
      <c r="A1048" s="306"/>
      <c r="B1048" s="433">
        <v>120203001</v>
      </c>
      <c r="C1048" s="344"/>
      <c r="D1048" s="306"/>
      <c r="E1048" s="342" t="s">
        <v>973</v>
      </c>
      <c r="F1048" s="343"/>
      <c r="G1048" s="348"/>
      <c r="H1048" s="388"/>
      <c r="I1048" s="348"/>
      <c r="J1048" s="388"/>
      <c r="K1048" s="348"/>
      <c r="L1048" s="337">
        <f>G1048+I1048-K1048</f>
        <v>0</v>
      </c>
    </row>
    <row r="1049" outlineLevel="1" spans="1:12">
      <c r="A1049" s="306"/>
      <c r="B1049" s="433"/>
      <c r="C1049" s="306"/>
      <c r="D1049" s="306"/>
      <c r="E1049" s="342"/>
      <c r="F1049" s="356"/>
      <c r="G1049" s="348"/>
      <c r="H1049" s="388"/>
      <c r="I1049" s="348"/>
      <c r="J1049" s="388"/>
      <c r="K1049" s="348"/>
      <c r="L1049" s="337">
        <f>G1049+I1049-K1049</f>
        <v>0</v>
      </c>
    </row>
    <row r="1050" outlineLevel="1" spans="1:12">
      <c r="A1050" s="306"/>
      <c r="B1050" s="339"/>
      <c r="C1050" s="306"/>
      <c r="D1050" s="306"/>
      <c r="E1050" s="335"/>
      <c r="F1050" s="343"/>
      <c r="G1050" s="348"/>
      <c r="H1050" s="338"/>
      <c r="I1050" s="337"/>
      <c r="J1050" s="338"/>
      <c r="K1050" s="337"/>
      <c r="L1050" s="348"/>
    </row>
    <row r="1051" outlineLevel="1" spans="1:12">
      <c r="A1051" s="299"/>
      <c r="B1051" s="339"/>
      <c r="D1051" s="396" t="s">
        <v>970</v>
      </c>
      <c r="E1051" s="434"/>
      <c r="F1051" s="435"/>
      <c r="G1051" s="373">
        <f>SUM(G1047:G1050)</f>
        <v>0</v>
      </c>
      <c r="H1051" s="398"/>
      <c r="I1051" s="443">
        <f>SUM(I1047:I1050)</f>
        <v>0</v>
      </c>
      <c r="J1051" s="398"/>
      <c r="K1051" s="443">
        <f>SUM(K1047:K1050)</f>
        <v>0</v>
      </c>
      <c r="L1051" s="373">
        <f>SUM(L1047:L1050)</f>
        <v>0</v>
      </c>
    </row>
    <row r="1052" spans="1:12">
      <c r="A1052" s="306"/>
      <c r="B1052" s="436"/>
      <c r="C1052" s="437"/>
      <c r="D1052" s="437"/>
      <c r="E1052" s="335"/>
      <c r="F1052" s="343"/>
      <c r="G1052" s="348"/>
      <c r="H1052" s="338"/>
      <c r="I1052" s="337"/>
      <c r="J1052" s="338"/>
      <c r="K1052" s="337"/>
      <c r="L1052" s="337"/>
    </row>
    <row r="1053" spans="1:13">
      <c r="A1053" s="299"/>
      <c r="B1053" s="446"/>
      <c r="C1053" s="447" t="s">
        <v>974</v>
      </c>
      <c r="D1053" s="448"/>
      <c r="E1053" s="449"/>
      <c r="F1053" s="450"/>
      <c r="G1053" s="392">
        <f>G1037-G1045+G1051</f>
        <v>0</v>
      </c>
      <c r="H1053" s="393"/>
      <c r="I1053" s="402">
        <f>I1037-I1045+I1051</f>
        <v>0</v>
      </c>
      <c r="J1053" s="393"/>
      <c r="K1053" s="402">
        <f>K1037-K1045+K1051</f>
        <v>0</v>
      </c>
      <c r="L1053" s="392">
        <f>L1037-L1045+L1051</f>
        <v>0</v>
      </c>
      <c r="M1053" s="300" t="s">
        <v>893</v>
      </c>
    </row>
    <row r="1054" spans="1:12">
      <c r="A1054" s="306"/>
      <c r="B1054" s="340"/>
      <c r="C1054" s="303"/>
      <c r="D1054" s="303"/>
      <c r="E1054" s="342"/>
      <c r="F1054" s="386"/>
      <c r="G1054" s="374"/>
      <c r="H1054" s="387"/>
      <c r="I1054" s="401"/>
      <c r="J1054" s="387"/>
      <c r="K1054" s="401"/>
      <c r="L1054" s="350"/>
    </row>
    <row r="1055" spans="1:12">
      <c r="A1055" s="306"/>
      <c r="B1055" s="339"/>
      <c r="C1055" s="345" t="s">
        <v>975</v>
      </c>
      <c r="D1055" s="306"/>
      <c r="E1055" s="335"/>
      <c r="F1055" s="343"/>
      <c r="G1055" s="348"/>
      <c r="H1055" s="338"/>
      <c r="I1055" s="337"/>
      <c r="J1055" s="338"/>
      <c r="K1055" s="337"/>
      <c r="L1055" s="442"/>
    </row>
    <row r="1056" outlineLevel="1" spans="1:12">
      <c r="A1056" s="306"/>
      <c r="B1056" s="339"/>
      <c r="C1056" s="344"/>
      <c r="D1056" s="347" t="s">
        <v>378</v>
      </c>
      <c r="E1056" s="342"/>
      <c r="F1056" s="343"/>
      <c r="G1056" s="348"/>
      <c r="H1056" s="388"/>
      <c r="I1056" s="348"/>
      <c r="J1056" s="388"/>
      <c r="K1056" s="348"/>
      <c r="L1056" s="337"/>
    </row>
    <row r="1057" outlineLevel="1" spans="1:12">
      <c r="A1057" s="306"/>
      <c r="B1057" s="433">
        <v>120301001</v>
      </c>
      <c r="C1057" s="344"/>
      <c r="D1057" s="306"/>
      <c r="E1057" s="342" t="s">
        <v>380</v>
      </c>
      <c r="F1057" s="343"/>
      <c r="G1057" s="350"/>
      <c r="H1057" s="388"/>
      <c r="I1057" s="348"/>
      <c r="J1057" s="388"/>
      <c r="K1057" s="348"/>
      <c r="L1057" s="337">
        <f>G1057+I1057-K1057</f>
        <v>0</v>
      </c>
    </row>
    <row r="1058" outlineLevel="1" spans="1:12">
      <c r="A1058" s="306"/>
      <c r="B1058" s="433">
        <v>120301002</v>
      </c>
      <c r="C1058" s="306"/>
      <c r="D1058" s="306"/>
      <c r="E1058" s="342" t="s">
        <v>345</v>
      </c>
      <c r="F1058" s="356"/>
      <c r="G1058" s="348"/>
      <c r="H1058" s="388"/>
      <c r="I1058" s="348"/>
      <c r="J1058" s="388"/>
      <c r="K1058" s="348"/>
      <c r="L1058" s="337">
        <f>G1058+I1058-K1058</f>
        <v>0</v>
      </c>
    </row>
    <row r="1059" outlineLevel="1" spans="1:12">
      <c r="A1059" s="306"/>
      <c r="B1059" s="433">
        <v>120301003</v>
      </c>
      <c r="C1059" s="306"/>
      <c r="D1059" s="306"/>
      <c r="E1059" s="342" t="s">
        <v>393</v>
      </c>
      <c r="F1059" s="356"/>
      <c r="G1059" s="348"/>
      <c r="H1059" s="388"/>
      <c r="I1059" s="348"/>
      <c r="J1059" s="388"/>
      <c r="K1059" s="348"/>
      <c r="L1059" s="337">
        <f>G1059+I1059-K1059</f>
        <v>0</v>
      </c>
    </row>
    <row r="1060" outlineLevel="1" spans="1:12">
      <c r="A1060" s="306"/>
      <c r="B1060" s="433">
        <v>120301004</v>
      </c>
      <c r="C1060" s="306"/>
      <c r="D1060" s="306"/>
      <c r="E1060" s="342" t="s">
        <v>364</v>
      </c>
      <c r="F1060" s="343"/>
      <c r="G1060" s="348"/>
      <c r="H1060" s="388"/>
      <c r="I1060" s="348"/>
      <c r="J1060" s="388"/>
      <c r="K1060" s="348"/>
      <c r="L1060" s="337"/>
    </row>
    <row r="1061" outlineLevel="1" spans="1:12">
      <c r="A1061" s="306"/>
      <c r="B1061" s="339"/>
      <c r="C1061" s="306"/>
      <c r="D1061" s="306"/>
      <c r="E1061" s="335"/>
      <c r="F1061" s="343"/>
      <c r="G1061" s="348"/>
      <c r="H1061" s="338"/>
      <c r="I1061" s="337"/>
      <c r="J1061" s="338"/>
      <c r="K1061" s="337"/>
      <c r="L1061" s="348"/>
    </row>
    <row r="1062" outlineLevel="1" spans="1:12">
      <c r="A1062" s="299"/>
      <c r="B1062" s="339"/>
      <c r="D1062" s="396" t="s">
        <v>966</v>
      </c>
      <c r="E1062" s="434"/>
      <c r="F1062" s="435"/>
      <c r="G1062" s="373">
        <f>SUM(G1056:G1061)</f>
        <v>0</v>
      </c>
      <c r="H1062" s="398"/>
      <c r="I1062" s="443">
        <f>SUM(I1056:I1061)</f>
        <v>0</v>
      </c>
      <c r="J1062" s="398"/>
      <c r="K1062" s="443">
        <f>SUM(K1056:K1061)</f>
        <v>0</v>
      </c>
      <c r="L1062" s="373">
        <f>SUM(L1056:L1061)</f>
        <v>0</v>
      </c>
    </row>
    <row r="1063" outlineLevel="1" spans="1:12">
      <c r="A1063" s="306"/>
      <c r="B1063" s="339"/>
      <c r="C1063" s="306"/>
      <c r="D1063" s="306"/>
      <c r="E1063" s="335"/>
      <c r="F1063" s="343"/>
      <c r="G1063" s="348"/>
      <c r="H1063" s="338"/>
      <c r="I1063" s="337"/>
      <c r="J1063" s="338"/>
      <c r="K1063" s="337"/>
      <c r="L1063" s="337"/>
    </row>
    <row r="1064" outlineLevel="1" spans="1:12">
      <c r="A1064" s="306"/>
      <c r="B1064" s="339"/>
      <c r="C1064" s="344"/>
      <c r="D1064" s="347" t="s">
        <v>385</v>
      </c>
      <c r="E1064" s="335"/>
      <c r="F1064" s="343"/>
      <c r="G1064" s="348"/>
      <c r="H1064" s="338"/>
      <c r="I1064" s="337"/>
      <c r="J1064" s="338"/>
      <c r="K1064" s="337"/>
      <c r="L1064" s="337">
        <f>G1064+I1064-K1064</f>
        <v>0</v>
      </c>
    </row>
    <row r="1065" outlineLevel="1" spans="1:12">
      <c r="A1065" s="306"/>
      <c r="B1065" s="433">
        <v>120302001</v>
      </c>
      <c r="C1065" s="344"/>
      <c r="D1065" s="306"/>
      <c r="E1065" s="342" t="s">
        <v>380</v>
      </c>
      <c r="F1065" s="343"/>
      <c r="G1065" s="350"/>
      <c r="H1065" s="338"/>
      <c r="I1065" s="337"/>
      <c r="J1065" s="338"/>
      <c r="K1065" s="337"/>
      <c r="L1065" s="337">
        <f>G1065+I1065-K1065</f>
        <v>0</v>
      </c>
    </row>
    <row r="1066" outlineLevel="1" spans="1:12">
      <c r="A1066" s="306"/>
      <c r="B1066" s="433">
        <v>120302002</v>
      </c>
      <c r="C1066" s="306"/>
      <c r="D1066" s="306"/>
      <c r="E1066" s="342" t="s">
        <v>345</v>
      </c>
      <c r="F1066" s="343"/>
      <c r="G1066" s="348"/>
      <c r="H1066" s="338"/>
      <c r="I1066" s="337"/>
      <c r="J1066" s="338"/>
      <c r="K1066" s="337"/>
      <c r="L1066" s="337">
        <f>G1066+I1066-K1066</f>
        <v>0</v>
      </c>
    </row>
    <row r="1067" outlineLevel="1" spans="1:12">
      <c r="A1067" s="306"/>
      <c r="B1067" s="433">
        <v>120302003</v>
      </c>
      <c r="C1067" s="306"/>
      <c r="D1067" s="306"/>
      <c r="E1067" s="342" t="s">
        <v>393</v>
      </c>
      <c r="F1067" s="343"/>
      <c r="G1067" s="348"/>
      <c r="H1067" s="338"/>
      <c r="I1067" s="337"/>
      <c r="J1067" s="338"/>
      <c r="K1067" s="337"/>
      <c r="L1067" s="337">
        <f>G1067+I1067-K1067</f>
        <v>0</v>
      </c>
    </row>
    <row r="1068" outlineLevel="1" spans="1:12">
      <c r="A1068" s="306"/>
      <c r="B1068" s="433">
        <v>120302004</v>
      </c>
      <c r="C1068" s="306"/>
      <c r="D1068" s="306"/>
      <c r="E1068" s="342" t="s">
        <v>364</v>
      </c>
      <c r="F1068" s="343"/>
      <c r="G1068" s="348"/>
      <c r="H1068" s="338"/>
      <c r="I1068" s="337"/>
      <c r="J1068" s="338"/>
      <c r="K1068" s="337"/>
      <c r="L1068" s="337"/>
    </row>
    <row r="1069" outlineLevel="1" spans="1:12">
      <c r="A1069" s="306"/>
      <c r="B1069" s="436"/>
      <c r="C1069" s="437"/>
      <c r="D1069" s="437"/>
      <c r="E1069" s="335"/>
      <c r="F1069" s="343"/>
      <c r="G1069" s="348"/>
      <c r="H1069" s="338"/>
      <c r="I1069" s="337"/>
      <c r="J1069" s="338"/>
      <c r="K1069" s="337"/>
      <c r="L1069" s="337"/>
    </row>
    <row r="1070" outlineLevel="1" spans="1:12">
      <c r="A1070" s="306"/>
      <c r="B1070" s="436"/>
      <c r="D1070" s="396" t="s">
        <v>967</v>
      </c>
      <c r="E1070" s="438"/>
      <c r="F1070" s="361"/>
      <c r="G1070" s="362">
        <f>SUM(G1064:G1069)</f>
        <v>0</v>
      </c>
      <c r="H1070" s="363"/>
      <c r="I1070" s="368">
        <f>SUM(I1064:I1069)</f>
        <v>0</v>
      </c>
      <c r="J1070" s="363"/>
      <c r="K1070" s="368">
        <f>SUM(K1064:K1069)</f>
        <v>0</v>
      </c>
      <c r="L1070" s="362">
        <f>SUM(L1064:L1069)</f>
        <v>0</v>
      </c>
    </row>
    <row r="1071" spans="1:12">
      <c r="A1071" s="306"/>
      <c r="B1071" s="436"/>
      <c r="C1071" s="437"/>
      <c r="D1071" s="437"/>
      <c r="E1071" s="335"/>
      <c r="F1071" s="343"/>
      <c r="G1071" s="348"/>
      <c r="H1071" s="338"/>
      <c r="I1071" s="337"/>
      <c r="J1071" s="338"/>
      <c r="K1071" s="337"/>
      <c r="L1071" s="337"/>
    </row>
    <row r="1072" spans="1:13">
      <c r="A1072" s="299"/>
      <c r="B1072" s="446"/>
      <c r="C1072" s="447" t="s">
        <v>976</v>
      </c>
      <c r="D1072" s="448"/>
      <c r="E1072" s="449"/>
      <c r="F1072" s="450"/>
      <c r="G1072" s="392">
        <f>G1062-G1070</f>
        <v>0</v>
      </c>
      <c r="H1072" s="393"/>
      <c r="I1072" s="392">
        <f>I1062-I1070</f>
        <v>0</v>
      </c>
      <c r="J1072" s="393"/>
      <c r="K1072" s="392">
        <f t="shared" ref="K1072:L1072" si="38">K1062-K1070</f>
        <v>0</v>
      </c>
      <c r="L1072" s="392">
        <f t="shared" si="38"/>
        <v>0</v>
      </c>
      <c r="M1072" s="300" t="s">
        <v>893</v>
      </c>
    </row>
    <row r="1073" spans="1:12">
      <c r="A1073" s="306"/>
      <c r="B1073" s="150"/>
      <c r="C1073" s="344"/>
      <c r="D1073" s="306"/>
      <c r="E1073" s="342"/>
      <c r="F1073" s="343"/>
      <c r="G1073" s="348"/>
      <c r="H1073" s="388"/>
      <c r="I1073" s="348"/>
      <c r="J1073" s="388"/>
      <c r="K1073" s="348"/>
      <c r="L1073" s="337"/>
    </row>
    <row r="1074" spans="1:12">
      <c r="A1074" s="306"/>
      <c r="B1074" s="150"/>
      <c r="C1074" s="345" t="s">
        <v>977</v>
      </c>
      <c r="D1074" s="306"/>
      <c r="E1074" s="342"/>
      <c r="F1074" s="343"/>
      <c r="G1074" s="348"/>
      <c r="H1074" s="388"/>
      <c r="I1074" s="348"/>
      <c r="J1074" s="388"/>
      <c r="K1074" s="348"/>
      <c r="L1074" s="337">
        <f>G1074+I1074-K1074</f>
        <v>0</v>
      </c>
    </row>
    <row r="1075" outlineLevel="1" spans="1:12">
      <c r="A1075" s="306"/>
      <c r="B1075" s="150">
        <v>120401001</v>
      </c>
      <c r="C1075" s="357"/>
      <c r="D1075" s="306" t="s">
        <v>395</v>
      </c>
      <c r="E1075" s="342"/>
      <c r="F1075" s="343"/>
      <c r="G1075" s="348"/>
      <c r="H1075" s="388"/>
      <c r="I1075" s="348"/>
      <c r="J1075" s="388"/>
      <c r="K1075" s="348"/>
      <c r="L1075" s="337">
        <f>G1075+I1075-K1075</f>
        <v>0</v>
      </c>
    </row>
    <row r="1076" outlineLevel="1" spans="1:12">
      <c r="A1076" s="306"/>
      <c r="B1076" s="150"/>
      <c r="C1076" s="357"/>
      <c r="D1076" s="306"/>
      <c r="E1076" s="342"/>
      <c r="F1076" s="343"/>
      <c r="G1076" s="348"/>
      <c r="H1076" s="388"/>
      <c r="I1076" s="348"/>
      <c r="J1076" s="388"/>
      <c r="K1076" s="348"/>
      <c r="L1076" s="348">
        <f>G1076+I1076-K1076</f>
        <v>0</v>
      </c>
    </row>
    <row r="1077" spans="1:12">
      <c r="A1077" s="306"/>
      <c r="B1077" s="150"/>
      <c r="C1077" s="357"/>
      <c r="D1077" s="306"/>
      <c r="E1077" s="342"/>
      <c r="F1077" s="343"/>
      <c r="G1077" s="348"/>
      <c r="H1077" s="388"/>
      <c r="I1077" s="348"/>
      <c r="J1077" s="388"/>
      <c r="K1077" s="348"/>
      <c r="L1077" s="337"/>
    </row>
    <row r="1078" spans="1:12">
      <c r="A1078" s="306"/>
      <c r="B1078" s="380"/>
      <c r="C1078" s="390" t="s">
        <v>978</v>
      </c>
      <c r="D1078" s="382"/>
      <c r="E1078" s="391"/>
      <c r="F1078" s="383"/>
      <c r="G1078" s="392">
        <f>SUM(G1073:G1077)</f>
        <v>0</v>
      </c>
      <c r="H1078" s="393"/>
      <c r="I1078" s="402">
        <f>SUM(I1073:I1077)</f>
        <v>0</v>
      </c>
      <c r="J1078" s="393"/>
      <c r="K1078" s="402">
        <f>SUM(K1073:K1077)</f>
        <v>0</v>
      </c>
      <c r="L1078" s="392">
        <f>SUM(L1073:L1077)</f>
        <v>0</v>
      </c>
    </row>
    <row r="1079" spans="1:12">
      <c r="A1079" s="306"/>
      <c r="B1079" s="340"/>
      <c r="C1079" s="303"/>
      <c r="D1079" s="303"/>
      <c r="E1079" s="342"/>
      <c r="F1079" s="386"/>
      <c r="G1079" s="350"/>
      <c r="H1079" s="387"/>
      <c r="I1079" s="401"/>
      <c r="J1079" s="387"/>
      <c r="K1079" s="401"/>
      <c r="L1079" s="350"/>
    </row>
    <row r="1080" spans="1:12">
      <c r="A1080" s="306"/>
      <c r="B1080" s="150"/>
      <c r="C1080" s="345" t="s">
        <v>979</v>
      </c>
      <c r="D1080" s="306"/>
      <c r="E1080" s="342"/>
      <c r="F1080" s="343"/>
      <c r="G1080" s="348"/>
      <c r="H1080" s="388"/>
      <c r="I1080" s="348"/>
      <c r="J1080" s="388"/>
      <c r="K1080" s="348"/>
      <c r="L1080" s="337"/>
    </row>
    <row r="1081" outlineLevel="1" spans="1:12">
      <c r="A1081" s="346"/>
      <c r="B1081" s="150"/>
      <c r="D1081" s="347" t="s">
        <v>397</v>
      </c>
      <c r="E1081" s="346"/>
      <c r="F1081" s="343"/>
      <c r="G1081" s="348"/>
      <c r="H1081" s="349"/>
      <c r="I1081" s="350"/>
      <c r="J1081" s="349"/>
      <c r="K1081" s="350"/>
      <c r="L1081" s="337"/>
    </row>
    <row r="1082" outlineLevel="1" spans="1:12">
      <c r="A1082" s="346"/>
      <c r="B1082" s="150">
        <v>120501001</v>
      </c>
      <c r="D1082" s="346"/>
      <c r="E1082" s="299" t="s">
        <v>113</v>
      </c>
      <c r="F1082" s="343"/>
      <c r="G1082" s="350"/>
      <c r="H1082" s="349"/>
      <c r="I1082" s="350"/>
      <c r="J1082" s="349"/>
      <c r="K1082" s="350"/>
      <c r="L1082" s="337">
        <f>G1082+I1082-K1082</f>
        <v>0</v>
      </c>
    </row>
    <row r="1083" outlineLevel="1" spans="1:12">
      <c r="A1083" s="346"/>
      <c r="B1083" s="150">
        <v>120501002</v>
      </c>
      <c r="D1083" s="346"/>
      <c r="E1083" s="299" t="s">
        <v>114</v>
      </c>
      <c r="F1083" s="343"/>
      <c r="G1083" s="350"/>
      <c r="H1083" s="349"/>
      <c r="I1083" s="350"/>
      <c r="J1083" s="349"/>
      <c r="K1083" s="350"/>
      <c r="L1083" s="337">
        <f t="shared" ref="L1083:L1146" si="39">G1083+I1083-K1083</f>
        <v>0</v>
      </c>
    </row>
    <row r="1084" outlineLevel="1" spans="1:12">
      <c r="A1084" s="346"/>
      <c r="B1084" s="150">
        <v>120501003</v>
      </c>
      <c r="D1084" s="346"/>
      <c r="E1084" s="299" t="s">
        <v>115</v>
      </c>
      <c r="F1084" s="343"/>
      <c r="G1084" s="350"/>
      <c r="H1084" s="349"/>
      <c r="I1084" s="350"/>
      <c r="J1084" s="349"/>
      <c r="K1084" s="350"/>
      <c r="L1084" s="337">
        <f t="shared" si="39"/>
        <v>0</v>
      </c>
    </row>
    <row r="1085" outlineLevel="1" spans="1:12">
      <c r="A1085" s="346"/>
      <c r="B1085" s="150">
        <v>120501004</v>
      </c>
      <c r="D1085" s="346"/>
      <c r="E1085" s="299" t="s">
        <v>116</v>
      </c>
      <c r="F1085" s="343"/>
      <c r="G1085" s="350"/>
      <c r="H1085" s="349"/>
      <c r="I1085" s="350"/>
      <c r="J1085" s="349"/>
      <c r="K1085" s="350"/>
      <c r="L1085" s="337">
        <f t="shared" si="39"/>
        <v>0</v>
      </c>
    </row>
    <row r="1086" outlineLevel="1" spans="1:12">
      <c r="A1086" s="346"/>
      <c r="B1086" s="150">
        <v>120501005</v>
      </c>
      <c r="D1086" s="346"/>
      <c r="E1086" s="299" t="s">
        <v>117</v>
      </c>
      <c r="F1086" s="343"/>
      <c r="G1086" s="350"/>
      <c r="H1086" s="349"/>
      <c r="I1086" s="350"/>
      <c r="J1086" s="349"/>
      <c r="K1086" s="350"/>
      <c r="L1086" s="337">
        <f t="shared" si="39"/>
        <v>0</v>
      </c>
    </row>
    <row r="1087" outlineLevel="1" spans="1:12">
      <c r="A1087" s="346"/>
      <c r="B1087" s="150">
        <v>120501006</v>
      </c>
      <c r="D1087" s="346"/>
      <c r="E1087" s="299" t="s">
        <v>118</v>
      </c>
      <c r="F1087" s="343"/>
      <c r="G1087" s="350"/>
      <c r="H1087" s="349"/>
      <c r="I1087" s="350"/>
      <c r="J1087" s="349"/>
      <c r="K1087" s="350"/>
      <c r="L1087" s="337">
        <f t="shared" si="39"/>
        <v>0</v>
      </c>
    </row>
    <row r="1088" outlineLevel="1" spans="1:12">
      <c r="A1088" s="346"/>
      <c r="B1088" s="150">
        <v>120501007</v>
      </c>
      <c r="D1088" s="346"/>
      <c r="E1088" s="299" t="s">
        <v>119</v>
      </c>
      <c r="F1088" s="343"/>
      <c r="G1088" s="350"/>
      <c r="H1088" s="349"/>
      <c r="I1088" s="350"/>
      <c r="J1088" s="349"/>
      <c r="K1088" s="350"/>
      <c r="L1088" s="337">
        <f t="shared" si="39"/>
        <v>0</v>
      </c>
    </row>
    <row r="1089" outlineLevel="1" spans="1:12">
      <c r="A1089" s="346"/>
      <c r="B1089" s="150">
        <v>120501008</v>
      </c>
      <c r="D1089" s="346"/>
      <c r="E1089" s="299" t="s">
        <v>120</v>
      </c>
      <c r="F1089" s="343"/>
      <c r="G1089" s="350"/>
      <c r="H1089" s="349"/>
      <c r="I1089" s="350"/>
      <c r="J1089" s="349"/>
      <c r="K1089" s="350"/>
      <c r="L1089" s="337">
        <f t="shared" si="39"/>
        <v>0</v>
      </c>
    </row>
    <row r="1090" outlineLevel="1" spans="1:12">
      <c r="A1090" s="346"/>
      <c r="B1090" s="150">
        <v>120501009</v>
      </c>
      <c r="D1090" s="346"/>
      <c r="E1090" s="299" t="s">
        <v>121</v>
      </c>
      <c r="F1090" s="343"/>
      <c r="G1090" s="350"/>
      <c r="H1090" s="349"/>
      <c r="I1090" s="350"/>
      <c r="J1090" s="349"/>
      <c r="K1090" s="350"/>
      <c r="L1090" s="337">
        <f t="shared" si="39"/>
        <v>0</v>
      </c>
    </row>
    <row r="1091" outlineLevel="1" spans="1:12">
      <c r="A1091" s="346"/>
      <c r="B1091" s="150">
        <v>120501010</v>
      </c>
      <c r="D1091" s="346"/>
      <c r="E1091" s="299" t="s">
        <v>980</v>
      </c>
      <c r="F1091" s="343"/>
      <c r="G1091" s="350"/>
      <c r="H1091" s="349"/>
      <c r="I1091" s="350"/>
      <c r="J1091" s="349"/>
      <c r="K1091" s="350"/>
      <c r="L1091" s="337">
        <f t="shared" si="39"/>
        <v>0</v>
      </c>
    </row>
    <row r="1092" outlineLevel="1" spans="1:12">
      <c r="A1092" s="346"/>
      <c r="B1092" s="150">
        <v>120501011</v>
      </c>
      <c r="D1092" s="346"/>
      <c r="E1092" s="299" t="s">
        <v>123</v>
      </c>
      <c r="F1092" s="343"/>
      <c r="G1092" s="350"/>
      <c r="H1092" s="349"/>
      <c r="I1092" s="350"/>
      <c r="J1092" s="349"/>
      <c r="K1092" s="350"/>
      <c r="L1092" s="337">
        <f t="shared" si="39"/>
        <v>0</v>
      </c>
    </row>
    <row r="1093" outlineLevel="1" spans="1:12">
      <c r="A1093" s="346"/>
      <c r="B1093" s="150">
        <v>120501012</v>
      </c>
      <c r="D1093" s="346"/>
      <c r="E1093" s="299" t="s">
        <v>124</v>
      </c>
      <c r="F1093" s="343"/>
      <c r="G1093" s="350"/>
      <c r="H1093" s="349"/>
      <c r="I1093" s="350"/>
      <c r="J1093" s="349"/>
      <c r="K1093" s="350"/>
      <c r="L1093" s="337">
        <f t="shared" si="39"/>
        <v>0</v>
      </c>
    </row>
    <row r="1094" outlineLevel="1" spans="1:12">
      <c r="A1094" s="346"/>
      <c r="B1094" s="150">
        <v>120501013</v>
      </c>
      <c r="D1094" s="346"/>
      <c r="E1094" s="299" t="s">
        <v>125</v>
      </c>
      <c r="F1094" s="343"/>
      <c r="G1094" s="350"/>
      <c r="H1094" s="349"/>
      <c r="I1094" s="350"/>
      <c r="J1094" s="349"/>
      <c r="K1094" s="350"/>
      <c r="L1094" s="337">
        <f t="shared" si="39"/>
        <v>0</v>
      </c>
    </row>
    <row r="1095" outlineLevel="1" spans="1:12">
      <c r="A1095" s="346"/>
      <c r="B1095" s="150">
        <v>120501014</v>
      </c>
      <c r="D1095" s="346"/>
      <c r="E1095" s="299" t="s">
        <v>126</v>
      </c>
      <c r="F1095" s="343"/>
      <c r="G1095" s="350"/>
      <c r="H1095" s="349"/>
      <c r="I1095" s="350"/>
      <c r="J1095" s="349"/>
      <c r="K1095" s="350"/>
      <c r="L1095" s="337">
        <f t="shared" si="39"/>
        <v>0</v>
      </c>
    </row>
    <row r="1096" outlineLevel="1" spans="1:12">
      <c r="A1096" s="346"/>
      <c r="B1096" s="150">
        <v>120501015</v>
      </c>
      <c r="D1096" s="346"/>
      <c r="E1096" s="299" t="s">
        <v>127</v>
      </c>
      <c r="F1096" s="343"/>
      <c r="G1096" s="350"/>
      <c r="H1096" s="349"/>
      <c r="I1096" s="350"/>
      <c r="J1096" s="349"/>
      <c r="K1096" s="350"/>
      <c r="L1096" s="337">
        <f t="shared" si="39"/>
        <v>0</v>
      </c>
    </row>
    <row r="1097" outlineLevel="1" spans="1:12">
      <c r="A1097" s="346"/>
      <c r="B1097" s="150">
        <v>120501016</v>
      </c>
      <c r="D1097" s="346"/>
      <c r="E1097" s="299" t="s">
        <v>128</v>
      </c>
      <c r="F1097" s="343"/>
      <c r="G1097" s="350"/>
      <c r="H1097" s="349"/>
      <c r="I1097" s="350"/>
      <c r="J1097" s="349"/>
      <c r="K1097" s="350"/>
      <c r="L1097" s="337">
        <f t="shared" si="39"/>
        <v>0</v>
      </c>
    </row>
    <row r="1098" outlineLevel="1" spans="1:12">
      <c r="A1098" s="346"/>
      <c r="B1098" s="150">
        <v>120501017</v>
      </c>
      <c r="D1098" s="346"/>
      <c r="E1098" s="299" t="s">
        <v>129</v>
      </c>
      <c r="F1098" s="343"/>
      <c r="G1098" s="350"/>
      <c r="H1098" s="349"/>
      <c r="I1098" s="350"/>
      <c r="J1098" s="349"/>
      <c r="K1098" s="350"/>
      <c r="L1098" s="337">
        <f t="shared" si="39"/>
        <v>0</v>
      </c>
    </row>
    <row r="1099" outlineLevel="1" spans="1:12">
      <c r="A1099" s="346"/>
      <c r="B1099" s="150">
        <v>120501018</v>
      </c>
      <c r="D1099" s="346"/>
      <c r="E1099" s="299" t="s">
        <v>130</v>
      </c>
      <c r="F1099" s="343"/>
      <c r="G1099" s="350"/>
      <c r="H1099" s="349"/>
      <c r="I1099" s="350"/>
      <c r="J1099" s="349"/>
      <c r="K1099" s="350"/>
      <c r="L1099" s="337">
        <f t="shared" si="39"/>
        <v>0</v>
      </c>
    </row>
    <row r="1100" outlineLevel="1" spans="1:12">
      <c r="A1100" s="346"/>
      <c r="B1100" s="150">
        <v>120501019</v>
      </c>
      <c r="D1100" s="346"/>
      <c r="E1100" s="299" t="s">
        <v>131</v>
      </c>
      <c r="F1100" s="343"/>
      <c r="G1100" s="350"/>
      <c r="H1100" s="349"/>
      <c r="I1100" s="350"/>
      <c r="J1100" s="349"/>
      <c r="K1100" s="350"/>
      <c r="L1100" s="337">
        <f t="shared" si="39"/>
        <v>0</v>
      </c>
    </row>
    <row r="1101" outlineLevel="1" spans="1:12">
      <c r="A1101" s="346"/>
      <c r="B1101" s="150">
        <v>120501020</v>
      </c>
      <c r="D1101" s="346"/>
      <c r="E1101" s="299" t="s">
        <v>132</v>
      </c>
      <c r="F1101" s="343"/>
      <c r="G1101" s="350"/>
      <c r="H1101" s="349"/>
      <c r="I1101" s="350"/>
      <c r="J1101" s="349"/>
      <c r="K1101" s="350"/>
      <c r="L1101" s="337">
        <f t="shared" si="39"/>
        <v>0</v>
      </c>
    </row>
    <row r="1102" outlineLevel="1" spans="1:12">
      <c r="A1102" s="346"/>
      <c r="B1102" s="150">
        <v>120501021</v>
      </c>
      <c r="D1102" s="346"/>
      <c r="E1102" s="299" t="s">
        <v>133</v>
      </c>
      <c r="F1102" s="343"/>
      <c r="G1102" s="350"/>
      <c r="H1102" s="349"/>
      <c r="I1102" s="350"/>
      <c r="J1102" s="349"/>
      <c r="K1102" s="350"/>
      <c r="L1102" s="337">
        <f t="shared" si="39"/>
        <v>0</v>
      </c>
    </row>
    <row r="1103" outlineLevel="1" spans="1:12">
      <c r="A1103" s="346"/>
      <c r="B1103" s="150">
        <v>120501022</v>
      </c>
      <c r="D1103" s="346"/>
      <c r="E1103" s="299" t="s">
        <v>134</v>
      </c>
      <c r="F1103" s="343"/>
      <c r="G1103" s="350"/>
      <c r="H1103" s="349"/>
      <c r="I1103" s="350"/>
      <c r="J1103" s="349"/>
      <c r="K1103" s="350"/>
      <c r="L1103" s="337">
        <f t="shared" si="39"/>
        <v>0</v>
      </c>
    </row>
    <row r="1104" outlineLevel="1" spans="1:12">
      <c r="A1104" s="346"/>
      <c r="B1104" s="150">
        <v>120501023</v>
      </c>
      <c r="D1104" s="346"/>
      <c r="E1104" s="299" t="s">
        <v>135</v>
      </c>
      <c r="F1104" s="343"/>
      <c r="G1104" s="350"/>
      <c r="H1104" s="349"/>
      <c r="I1104" s="350"/>
      <c r="J1104" s="349"/>
      <c r="K1104" s="350"/>
      <c r="L1104" s="337">
        <f t="shared" si="39"/>
        <v>0</v>
      </c>
    </row>
    <row r="1105" outlineLevel="1" spans="1:12">
      <c r="A1105" s="346"/>
      <c r="B1105" s="150">
        <v>120501024</v>
      </c>
      <c r="D1105" s="346"/>
      <c r="E1105" s="299" t="s">
        <v>136</v>
      </c>
      <c r="F1105" s="343"/>
      <c r="G1105" s="350"/>
      <c r="H1105" s="349"/>
      <c r="I1105" s="350"/>
      <c r="J1105" s="349"/>
      <c r="K1105" s="350"/>
      <c r="L1105" s="337">
        <f t="shared" si="39"/>
        <v>0</v>
      </c>
    </row>
    <row r="1106" outlineLevel="1" spans="1:12">
      <c r="A1106" s="346"/>
      <c r="B1106" s="150">
        <v>120501025</v>
      </c>
      <c r="D1106" s="346"/>
      <c r="E1106" s="299" t="s">
        <v>137</v>
      </c>
      <c r="F1106" s="343"/>
      <c r="G1106" s="350"/>
      <c r="H1106" s="349"/>
      <c r="I1106" s="350"/>
      <c r="J1106" s="349"/>
      <c r="K1106" s="350"/>
      <c r="L1106" s="337">
        <f t="shared" si="39"/>
        <v>0</v>
      </c>
    </row>
    <row r="1107" outlineLevel="1" spans="1:12">
      <c r="A1107" s="346"/>
      <c r="B1107" s="150">
        <v>120501026</v>
      </c>
      <c r="D1107" s="346"/>
      <c r="E1107" s="299" t="s">
        <v>138</v>
      </c>
      <c r="F1107" s="343"/>
      <c r="G1107" s="350"/>
      <c r="H1107" s="349"/>
      <c r="I1107" s="350"/>
      <c r="J1107" s="349"/>
      <c r="K1107" s="350"/>
      <c r="L1107" s="337">
        <f t="shared" si="39"/>
        <v>0</v>
      </c>
    </row>
    <row r="1108" outlineLevel="1" spans="1:12">
      <c r="A1108" s="346"/>
      <c r="B1108" s="150">
        <v>120501027</v>
      </c>
      <c r="D1108" s="346"/>
      <c r="E1108" s="299" t="s">
        <v>139</v>
      </c>
      <c r="F1108" s="343"/>
      <c r="G1108" s="350"/>
      <c r="H1108" s="349"/>
      <c r="I1108" s="350"/>
      <c r="J1108" s="349"/>
      <c r="K1108" s="350"/>
      <c r="L1108" s="337">
        <f t="shared" si="39"/>
        <v>0</v>
      </c>
    </row>
    <row r="1109" outlineLevel="1" spans="1:12">
      <c r="A1109" s="346"/>
      <c r="B1109" s="150">
        <v>120501028</v>
      </c>
      <c r="D1109" s="346"/>
      <c r="E1109" s="299" t="s">
        <v>140</v>
      </c>
      <c r="F1109" s="343"/>
      <c r="G1109" s="350"/>
      <c r="H1109" s="349"/>
      <c r="I1109" s="350"/>
      <c r="J1109" s="349"/>
      <c r="K1109" s="350"/>
      <c r="L1109" s="337">
        <f t="shared" si="39"/>
        <v>0</v>
      </c>
    </row>
    <row r="1110" outlineLevel="1" spans="1:12">
      <c r="A1110" s="346"/>
      <c r="B1110" s="150">
        <v>120501029</v>
      </c>
      <c r="D1110" s="346"/>
      <c r="E1110" s="299" t="s">
        <v>141</v>
      </c>
      <c r="F1110" s="343"/>
      <c r="G1110" s="350"/>
      <c r="H1110" s="349"/>
      <c r="I1110" s="350"/>
      <c r="J1110" s="349"/>
      <c r="K1110" s="350"/>
      <c r="L1110" s="337">
        <f t="shared" si="39"/>
        <v>0</v>
      </c>
    </row>
    <row r="1111" outlineLevel="1" spans="1:12">
      <c r="A1111" s="346"/>
      <c r="B1111" s="150">
        <v>120501030</v>
      </c>
      <c r="D1111" s="346"/>
      <c r="E1111" s="299" t="s">
        <v>142</v>
      </c>
      <c r="F1111" s="343"/>
      <c r="G1111" s="350"/>
      <c r="H1111" s="349"/>
      <c r="I1111" s="350"/>
      <c r="J1111" s="349"/>
      <c r="K1111" s="350"/>
      <c r="L1111" s="337">
        <f t="shared" si="39"/>
        <v>0</v>
      </c>
    </row>
    <row r="1112" outlineLevel="1" spans="1:12">
      <c r="A1112" s="346"/>
      <c r="B1112" s="150">
        <v>120501031</v>
      </c>
      <c r="D1112" s="346"/>
      <c r="E1112" s="299" t="s">
        <v>143</v>
      </c>
      <c r="F1112" s="343"/>
      <c r="G1112" s="350"/>
      <c r="H1112" s="349"/>
      <c r="I1112" s="350"/>
      <c r="J1112" s="349"/>
      <c r="K1112" s="350"/>
      <c r="L1112" s="337">
        <f t="shared" si="39"/>
        <v>0</v>
      </c>
    </row>
    <row r="1113" outlineLevel="1" spans="1:12">
      <c r="A1113" s="346"/>
      <c r="B1113" s="150">
        <v>120501032</v>
      </c>
      <c r="D1113" s="346"/>
      <c r="E1113" s="299" t="s">
        <v>144</v>
      </c>
      <c r="F1113" s="343"/>
      <c r="G1113" s="350"/>
      <c r="H1113" s="349"/>
      <c r="I1113" s="350"/>
      <c r="J1113" s="349"/>
      <c r="K1113" s="350"/>
      <c r="L1113" s="337">
        <f t="shared" si="39"/>
        <v>0</v>
      </c>
    </row>
    <row r="1114" outlineLevel="1" spans="1:12">
      <c r="A1114" s="346"/>
      <c r="B1114" s="150">
        <v>120501033</v>
      </c>
      <c r="D1114" s="346"/>
      <c r="E1114" s="299" t="s">
        <v>145</v>
      </c>
      <c r="F1114" s="343"/>
      <c r="G1114" s="350"/>
      <c r="H1114" s="349"/>
      <c r="I1114" s="350"/>
      <c r="J1114" s="349"/>
      <c r="K1114" s="350"/>
      <c r="L1114" s="337">
        <f t="shared" si="39"/>
        <v>0</v>
      </c>
    </row>
    <row r="1115" outlineLevel="1" spans="1:12">
      <c r="A1115" s="346"/>
      <c r="B1115" s="150">
        <v>120501034</v>
      </c>
      <c r="D1115" s="346"/>
      <c r="E1115" s="299" t="s">
        <v>146</v>
      </c>
      <c r="F1115" s="343"/>
      <c r="G1115" s="350"/>
      <c r="H1115" s="349"/>
      <c r="I1115" s="350"/>
      <c r="J1115" s="349"/>
      <c r="K1115" s="350"/>
      <c r="L1115" s="337">
        <f t="shared" si="39"/>
        <v>0</v>
      </c>
    </row>
    <row r="1116" outlineLevel="1" spans="1:12">
      <c r="A1116" s="346"/>
      <c r="B1116" s="150">
        <v>120501035</v>
      </c>
      <c r="D1116" s="346"/>
      <c r="E1116" s="299" t="s">
        <v>147</v>
      </c>
      <c r="F1116" s="343"/>
      <c r="G1116" s="350"/>
      <c r="H1116" s="349"/>
      <c r="I1116" s="350"/>
      <c r="J1116" s="349"/>
      <c r="K1116" s="350"/>
      <c r="L1116" s="337">
        <f t="shared" si="39"/>
        <v>0</v>
      </c>
    </row>
    <row r="1117" outlineLevel="1" spans="1:12">
      <c r="A1117" s="346"/>
      <c r="B1117" s="150">
        <v>120501036</v>
      </c>
      <c r="D1117" s="346"/>
      <c r="E1117" s="299" t="s">
        <v>148</v>
      </c>
      <c r="F1117" s="343"/>
      <c r="G1117" s="350"/>
      <c r="H1117" s="349"/>
      <c r="I1117" s="350"/>
      <c r="J1117" s="349"/>
      <c r="K1117" s="350"/>
      <c r="L1117" s="337">
        <f t="shared" si="39"/>
        <v>0</v>
      </c>
    </row>
    <row r="1118" outlineLevel="1" spans="1:12">
      <c r="A1118" s="346"/>
      <c r="B1118" s="150">
        <v>120501037</v>
      </c>
      <c r="D1118" s="346"/>
      <c r="E1118" s="299" t="s">
        <v>149</v>
      </c>
      <c r="F1118" s="343"/>
      <c r="G1118" s="350"/>
      <c r="H1118" s="349"/>
      <c r="I1118" s="350"/>
      <c r="J1118" s="349"/>
      <c r="K1118" s="350"/>
      <c r="L1118" s="337">
        <f t="shared" si="39"/>
        <v>0</v>
      </c>
    </row>
    <row r="1119" outlineLevel="1" spans="1:12">
      <c r="A1119" s="346"/>
      <c r="B1119" s="150">
        <v>120501038</v>
      </c>
      <c r="D1119" s="346"/>
      <c r="E1119" s="299" t="s">
        <v>150</v>
      </c>
      <c r="F1119" s="343"/>
      <c r="G1119" s="350"/>
      <c r="H1119" s="349"/>
      <c r="I1119" s="350"/>
      <c r="J1119" s="349"/>
      <c r="K1119" s="350"/>
      <c r="L1119" s="337">
        <f t="shared" si="39"/>
        <v>0</v>
      </c>
    </row>
    <row r="1120" outlineLevel="1" spans="1:12">
      <c r="A1120" s="346"/>
      <c r="B1120" s="150">
        <v>120501039</v>
      </c>
      <c r="D1120" s="346"/>
      <c r="E1120" s="299" t="s">
        <v>151</v>
      </c>
      <c r="F1120" s="343"/>
      <c r="G1120" s="350"/>
      <c r="H1120" s="349"/>
      <c r="I1120" s="350"/>
      <c r="J1120" s="349"/>
      <c r="K1120" s="350"/>
      <c r="L1120" s="337">
        <f t="shared" si="39"/>
        <v>0</v>
      </c>
    </row>
    <row r="1121" outlineLevel="1" spans="1:12">
      <c r="A1121" s="346"/>
      <c r="B1121" s="150">
        <v>120501040</v>
      </c>
      <c r="D1121" s="346"/>
      <c r="E1121" s="299" t="s">
        <v>152</v>
      </c>
      <c r="F1121" s="343"/>
      <c r="G1121" s="350"/>
      <c r="H1121" s="349"/>
      <c r="I1121" s="350"/>
      <c r="J1121" s="349"/>
      <c r="K1121" s="350"/>
      <c r="L1121" s="337">
        <f t="shared" si="39"/>
        <v>0</v>
      </c>
    </row>
    <row r="1122" outlineLevel="1" spans="1:12">
      <c r="A1122" s="346"/>
      <c r="B1122" s="150">
        <v>120501041</v>
      </c>
      <c r="D1122" s="346"/>
      <c r="E1122" s="299" t="s">
        <v>153</v>
      </c>
      <c r="F1122" s="343"/>
      <c r="G1122" s="350"/>
      <c r="H1122" s="349"/>
      <c r="I1122" s="350"/>
      <c r="J1122" s="349"/>
      <c r="K1122" s="350"/>
      <c r="L1122" s="337">
        <f t="shared" si="39"/>
        <v>0</v>
      </c>
    </row>
    <row r="1123" outlineLevel="1" spans="1:12">
      <c r="A1123" s="346"/>
      <c r="B1123" s="150">
        <v>120501042</v>
      </c>
      <c r="D1123" s="346"/>
      <c r="E1123" s="299" t="s">
        <v>154</v>
      </c>
      <c r="F1123" s="343"/>
      <c r="G1123" s="350"/>
      <c r="H1123" s="349"/>
      <c r="I1123" s="350"/>
      <c r="J1123" s="349"/>
      <c r="K1123" s="350"/>
      <c r="L1123" s="337">
        <f t="shared" si="39"/>
        <v>0</v>
      </c>
    </row>
    <row r="1124" outlineLevel="1" spans="1:12">
      <c r="A1124" s="346"/>
      <c r="B1124" s="150">
        <v>120501043</v>
      </c>
      <c r="D1124" s="346"/>
      <c r="E1124" s="299" t="s">
        <v>155</v>
      </c>
      <c r="F1124" s="343"/>
      <c r="G1124" s="350"/>
      <c r="H1124" s="349"/>
      <c r="I1124" s="350"/>
      <c r="J1124" s="349"/>
      <c r="K1124" s="350"/>
      <c r="L1124" s="337">
        <f t="shared" si="39"/>
        <v>0</v>
      </c>
    </row>
    <row r="1125" outlineLevel="1" spans="1:12">
      <c r="A1125" s="346"/>
      <c r="B1125" s="150">
        <v>120501044</v>
      </c>
      <c r="D1125" s="346"/>
      <c r="E1125" s="299" t="s">
        <v>156</v>
      </c>
      <c r="F1125" s="343"/>
      <c r="G1125" s="350"/>
      <c r="H1125" s="349"/>
      <c r="I1125" s="350"/>
      <c r="J1125" s="349"/>
      <c r="K1125" s="350"/>
      <c r="L1125" s="337">
        <f t="shared" si="39"/>
        <v>0</v>
      </c>
    </row>
    <row r="1126" outlineLevel="1" spans="1:12">
      <c r="A1126" s="346"/>
      <c r="B1126" s="150">
        <v>120501045</v>
      </c>
      <c r="D1126" s="346"/>
      <c r="E1126" s="299" t="s">
        <v>157</v>
      </c>
      <c r="F1126" s="343"/>
      <c r="G1126" s="350"/>
      <c r="H1126" s="349"/>
      <c r="I1126" s="350"/>
      <c r="J1126" s="349"/>
      <c r="K1126" s="350"/>
      <c r="L1126" s="337">
        <f t="shared" si="39"/>
        <v>0</v>
      </c>
    </row>
    <row r="1127" outlineLevel="1" spans="1:12">
      <c r="A1127" s="346"/>
      <c r="B1127" s="150">
        <v>120501046</v>
      </c>
      <c r="D1127" s="346"/>
      <c r="E1127" s="299" t="s">
        <v>158</v>
      </c>
      <c r="F1127" s="343"/>
      <c r="G1127" s="350"/>
      <c r="H1127" s="349"/>
      <c r="I1127" s="350"/>
      <c r="J1127" s="349"/>
      <c r="K1127" s="350"/>
      <c r="L1127" s="337">
        <f t="shared" si="39"/>
        <v>0</v>
      </c>
    </row>
    <row r="1128" outlineLevel="1" spans="1:12">
      <c r="A1128" s="346"/>
      <c r="B1128" s="150">
        <v>120501047</v>
      </c>
      <c r="D1128" s="346"/>
      <c r="E1128" s="299" t="s">
        <v>159</v>
      </c>
      <c r="F1128" s="343"/>
      <c r="G1128" s="350"/>
      <c r="H1128" s="349"/>
      <c r="I1128" s="350"/>
      <c r="J1128" s="349"/>
      <c r="K1128" s="350"/>
      <c r="L1128" s="337">
        <f t="shared" si="39"/>
        <v>0</v>
      </c>
    </row>
    <row r="1129" outlineLevel="1" spans="1:12">
      <c r="A1129" s="346"/>
      <c r="B1129" s="150">
        <v>120501048</v>
      </c>
      <c r="D1129" s="346"/>
      <c r="E1129" s="299" t="s">
        <v>160</v>
      </c>
      <c r="F1129" s="343"/>
      <c r="G1129" s="350"/>
      <c r="H1129" s="349"/>
      <c r="I1129" s="350"/>
      <c r="J1129" s="349"/>
      <c r="K1129" s="350"/>
      <c r="L1129" s="337">
        <f t="shared" si="39"/>
        <v>0</v>
      </c>
    </row>
    <row r="1130" outlineLevel="1" spans="1:12">
      <c r="A1130" s="346"/>
      <c r="B1130" s="150">
        <v>120501049</v>
      </c>
      <c r="D1130" s="346"/>
      <c r="E1130" s="299" t="s">
        <v>161</v>
      </c>
      <c r="F1130" s="343"/>
      <c r="G1130" s="350"/>
      <c r="H1130" s="349"/>
      <c r="I1130" s="350"/>
      <c r="J1130" s="349"/>
      <c r="K1130" s="350"/>
      <c r="L1130" s="337">
        <f t="shared" si="39"/>
        <v>0</v>
      </c>
    </row>
    <row r="1131" outlineLevel="1" spans="1:12">
      <c r="A1131" s="346"/>
      <c r="B1131" s="150">
        <v>120501050</v>
      </c>
      <c r="D1131" s="346"/>
      <c r="E1131" s="299" t="s">
        <v>162</v>
      </c>
      <c r="F1131" s="343"/>
      <c r="G1131" s="350"/>
      <c r="H1131" s="349"/>
      <c r="I1131" s="350"/>
      <c r="J1131" s="349"/>
      <c r="K1131" s="350"/>
      <c r="L1131" s="337">
        <f t="shared" si="39"/>
        <v>0</v>
      </c>
    </row>
    <row r="1132" outlineLevel="1" spans="1:12">
      <c r="A1132" s="346"/>
      <c r="B1132" s="150">
        <v>120501051</v>
      </c>
      <c r="D1132" s="346"/>
      <c r="E1132" s="299" t="s">
        <v>163</v>
      </c>
      <c r="F1132" s="343"/>
      <c r="G1132" s="350"/>
      <c r="H1132" s="349"/>
      <c r="I1132" s="350"/>
      <c r="J1132" s="349"/>
      <c r="K1132" s="350"/>
      <c r="L1132" s="337">
        <f t="shared" si="39"/>
        <v>0</v>
      </c>
    </row>
    <row r="1133" outlineLevel="1" spans="1:12">
      <c r="A1133" s="346"/>
      <c r="B1133" s="150">
        <v>120501052</v>
      </c>
      <c r="D1133" s="346"/>
      <c r="E1133" s="299" t="s">
        <v>164</v>
      </c>
      <c r="F1133" s="343"/>
      <c r="G1133" s="350"/>
      <c r="H1133" s="349"/>
      <c r="I1133" s="350"/>
      <c r="J1133" s="349"/>
      <c r="K1133" s="350"/>
      <c r="L1133" s="337">
        <f t="shared" si="39"/>
        <v>0</v>
      </c>
    </row>
    <row r="1134" outlineLevel="1" spans="1:12">
      <c r="A1134" s="346"/>
      <c r="B1134" s="150">
        <v>120501053</v>
      </c>
      <c r="D1134" s="346"/>
      <c r="E1134" s="299" t="s">
        <v>165</v>
      </c>
      <c r="F1134" s="343"/>
      <c r="G1134" s="350"/>
      <c r="H1134" s="349"/>
      <c r="I1134" s="350"/>
      <c r="J1134" s="349"/>
      <c r="K1134" s="350"/>
      <c r="L1134" s="337">
        <f t="shared" si="39"/>
        <v>0</v>
      </c>
    </row>
    <row r="1135" outlineLevel="1" spans="1:12">
      <c r="A1135" s="346"/>
      <c r="B1135" s="150">
        <v>120501054</v>
      </c>
      <c r="D1135" s="346"/>
      <c r="E1135" s="299" t="s">
        <v>166</v>
      </c>
      <c r="F1135" s="343"/>
      <c r="G1135" s="350"/>
      <c r="H1135" s="349"/>
      <c r="I1135" s="350"/>
      <c r="J1135" s="349"/>
      <c r="K1135" s="350"/>
      <c r="L1135" s="337">
        <f t="shared" si="39"/>
        <v>0</v>
      </c>
    </row>
    <row r="1136" outlineLevel="1" spans="1:12">
      <c r="A1136" s="346"/>
      <c r="B1136" s="150">
        <v>120501055</v>
      </c>
      <c r="D1136" s="346"/>
      <c r="E1136" s="299" t="s">
        <v>167</v>
      </c>
      <c r="F1136" s="343"/>
      <c r="G1136" s="350"/>
      <c r="H1136" s="349"/>
      <c r="I1136" s="350"/>
      <c r="J1136" s="349"/>
      <c r="K1136" s="350"/>
      <c r="L1136" s="337">
        <f t="shared" si="39"/>
        <v>0</v>
      </c>
    </row>
    <row r="1137" outlineLevel="1" spans="1:12">
      <c r="A1137" s="346"/>
      <c r="B1137" s="150">
        <v>120501056</v>
      </c>
      <c r="D1137" s="346"/>
      <c r="E1137" s="299" t="s">
        <v>168</v>
      </c>
      <c r="F1137" s="343"/>
      <c r="G1137" s="350"/>
      <c r="H1137" s="349"/>
      <c r="I1137" s="350"/>
      <c r="J1137" s="349"/>
      <c r="K1137" s="350"/>
      <c r="L1137" s="337">
        <f t="shared" si="39"/>
        <v>0</v>
      </c>
    </row>
    <row r="1138" outlineLevel="1" spans="1:12">
      <c r="A1138" s="346"/>
      <c r="B1138" s="150">
        <v>120501057</v>
      </c>
      <c r="D1138" s="346"/>
      <c r="E1138" s="299" t="s">
        <v>169</v>
      </c>
      <c r="F1138" s="343"/>
      <c r="G1138" s="350"/>
      <c r="H1138" s="349"/>
      <c r="I1138" s="350"/>
      <c r="J1138" s="349"/>
      <c r="K1138" s="350"/>
      <c r="L1138" s="337">
        <f t="shared" si="39"/>
        <v>0</v>
      </c>
    </row>
    <row r="1139" outlineLevel="1" spans="1:12">
      <c r="A1139" s="346"/>
      <c r="B1139" s="150">
        <v>120501058</v>
      </c>
      <c r="D1139" s="346"/>
      <c r="E1139" s="299" t="s">
        <v>170</v>
      </c>
      <c r="F1139" s="343"/>
      <c r="G1139" s="350"/>
      <c r="H1139" s="349"/>
      <c r="I1139" s="350"/>
      <c r="J1139" s="349"/>
      <c r="K1139" s="350"/>
      <c r="L1139" s="337">
        <f t="shared" si="39"/>
        <v>0</v>
      </c>
    </row>
    <row r="1140" outlineLevel="1" spans="1:12">
      <c r="A1140" s="346"/>
      <c r="B1140" s="150">
        <v>120501059</v>
      </c>
      <c r="D1140" s="346"/>
      <c r="E1140" s="299" t="s">
        <v>171</v>
      </c>
      <c r="F1140" s="343"/>
      <c r="G1140" s="350"/>
      <c r="H1140" s="349"/>
      <c r="I1140" s="350"/>
      <c r="J1140" s="349"/>
      <c r="K1140" s="350"/>
      <c r="L1140" s="337">
        <f t="shared" si="39"/>
        <v>0</v>
      </c>
    </row>
    <row r="1141" outlineLevel="1" spans="1:12">
      <c r="A1141" s="346"/>
      <c r="B1141" s="150">
        <v>120501060</v>
      </c>
      <c r="D1141" s="346"/>
      <c r="E1141" s="299" t="s">
        <v>172</v>
      </c>
      <c r="F1141" s="343"/>
      <c r="G1141" s="350"/>
      <c r="H1141" s="349"/>
      <c r="I1141" s="350"/>
      <c r="J1141" s="349"/>
      <c r="K1141" s="350"/>
      <c r="L1141" s="337">
        <f t="shared" si="39"/>
        <v>0</v>
      </c>
    </row>
    <row r="1142" outlineLevel="1" spans="1:12">
      <c r="A1142" s="346"/>
      <c r="B1142" s="150">
        <v>120501061</v>
      </c>
      <c r="D1142" s="346"/>
      <c r="E1142" s="299" t="s">
        <v>173</v>
      </c>
      <c r="F1142" s="343"/>
      <c r="G1142" s="350"/>
      <c r="H1142" s="349"/>
      <c r="I1142" s="350"/>
      <c r="J1142" s="349"/>
      <c r="K1142" s="350"/>
      <c r="L1142" s="337">
        <f t="shared" si="39"/>
        <v>0</v>
      </c>
    </row>
    <row r="1143" outlineLevel="1" spans="1:12">
      <c r="A1143" s="346"/>
      <c r="B1143" s="150">
        <v>120501062</v>
      </c>
      <c r="D1143" s="346"/>
      <c r="E1143" s="299" t="s">
        <v>174</v>
      </c>
      <c r="F1143" s="343"/>
      <c r="G1143" s="350"/>
      <c r="H1143" s="349"/>
      <c r="I1143" s="350"/>
      <c r="J1143" s="349"/>
      <c r="K1143" s="350"/>
      <c r="L1143" s="337">
        <f t="shared" si="39"/>
        <v>0</v>
      </c>
    </row>
    <row r="1144" outlineLevel="1" spans="1:12">
      <c r="A1144" s="346"/>
      <c r="B1144" s="150">
        <v>120501063</v>
      </c>
      <c r="D1144" s="346"/>
      <c r="E1144" s="299" t="s">
        <v>175</v>
      </c>
      <c r="F1144" s="343"/>
      <c r="G1144" s="350"/>
      <c r="H1144" s="349"/>
      <c r="I1144" s="350"/>
      <c r="J1144" s="349"/>
      <c r="K1144" s="350"/>
      <c r="L1144" s="337">
        <f t="shared" si="39"/>
        <v>0</v>
      </c>
    </row>
    <row r="1145" outlineLevel="1" spans="1:12">
      <c r="A1145" s="346"/>
      <c r="B1145" s="150">
        <v>120501064</v>
      </c>
      <c r="D1145" s="346"/>
      <c r="E1145" s="299" t="s">
        <v>176</v>
      </c>
      <c r="F1145" s="343"/>
      <c r="G1145" s="350"/>
      <c r="H1145" s="349"/>
      <c r="I1145" s="350"/>
      <c r="J1145" s="349"/>
      <c r="K1145" s="350"/>
      <c r="L1145" s="337">
        <f t="shared" si="39"/>
        <v>0</v>
      </c>
    </row>
    <row r="1146" outlineLevel="1" spans="1:12">
      <c r="A1146" s="346"/>
      <c r="B1146" s="150">
        <v>120501065</v>
      </c>
      <c r="D1146" s="346"/>
      <c r="E1146" s="299" t="s">
        <v>177</v>
      </c>
      <c r="F1146" s="343"/>
      <c r="G1146" s="350"/>
      <c r="H1146" s="349"/>
      <c r="I1146" s="350"/>
      <c r="J1146" s="349"/>
      <c r="K1146" s="350"/>
      <c r="L1146" s="337">
        <f t="shared" si="39"/>
        <v>0</v>
      </c>
    </row>
    <row r="1147" outlineLevel="1" spans="1:12">
      <c r="A1147" s="346"/>
      <c r="B1147" s="150">
        <v>120501066</v>
      </c>
      <c r="D1147" s="346"/>
      <c r="E1147" s="299" t="s">
        <v>981</v>
      </c>
      <c r="F1147" s="343"/>
      <c r="G1147" s="350"/>
      <c r="H1147" s="349"/>
      <c r="I1147" s="350"/>
      <c r="J1147" s="349"/>
      <c r="K1147" s="350"/>
      <c r="L1147" s="337">
        <f t="shared" ref="L1147:L1210" si="40">G1147+I1147-K1147</f>
        <v>0</v>
      </c>
    </row>
    <row r="1148" outlineLevel="1" spans="1:12">
      <c r="A1148" s="346"/>
      <c r="B1148" s="150">
        <v>120501067</v>
      </c>
      <c r="D1148" s="346"/>
      <c r="E1148" s="299" t="s">
        <v>179</v>
      </c>
      <c r="F1148" s="343"/>
      <c r="G1148" s="350"/>
      <c r="H1148" s="349"/>
      <c r="I1148" s="350"/>
      <c r="J1148" s="349"/>
      <c r="K1148" s="350"/>
      <c r="L1148" s="337">
        <f t="shared" si="40"/>
        <v>0</v>
      </c>
    </row>
    <row r="1149" outlineLevel="1" spans="1:12">
      <c r="A1149" s="346"/>
      <c r="B1149" s="150">
        <v>120501068</v>
      </c>
      <c r="D1149" s="346"/>
      <c r="E1149" s="299" t="s">
        <v>180</v>
      </c>
      <c r="F1149" s="343"/>
      <c r="G1149" s="350"/>
      <c r="H1149" s="349"/>
      <c r="I1149" s="350"/>
      <c r="J1149" s="349"/>
      <c r="K1149" s="350"/>
      <c r="L1149" s="337">
        <f t="shared" si="40"/>
        <v>0</v>
      </c>
    </row>
    <row r="1150" outlineLevel="1" spans="1:12">
      <c r="A1150" s="346"/>
      <c r="B1150" s="150">
        <v>120501069</v>
      </c>
      <c r="D1150" s="346"/>
      <c r="E1150" s="299" t="s">
        <v>181</v>
      </c>
      <c r="F1150" s="343"/>
      <c r="G1150" s="350"/>
      <c r="H1150" s="349"/>
      <c r="I1150" s="350"/>
      <c r="J1150" s="349"/>
      <c r="K1150" s="350"/>
      <c r="L1150" s="337">
        <f t="shared" si="40"/>
        <v>0</v>
      </c>
    </row>
    <row r="1151" outlineLevel="1" spans="1:12">
      <c r="A1151" s="346"/>
      <c r="B1151" s="150">
        <v>120501070</v>
      </c>
      <c r="D1151" s="346"/>
      <c r="E1151" s="299" t="s">
        <v>182</v>
      </c>
      <c r="F1151" s="343"/>
      <c r="G1151" s="350"/>
      <c r="H1151" s="349"/>
      <c r="I1151" s="350"/>
      <c r="J1151" s="349"/>
      <c r="K1151" s="350"/>
      <c r="L1151" s="337">
        <f t="shared" si="40"/>
        <v>0</v>
      </c>
    </row>
    <row r="1152" outlineLevel="1" spans="1:12">
      <c r="A1152" s="346"/>
      <c r="B1152" s="150">
        <v>120501071</v>
      </c>
      <c r="D1152" s="346"/>
      <c r="E1152" s="299" t="s">
        <v>183</v>
      </c>
      <c r="F1152" s="343"/>
      <c r="G1152" s="350"/>
      <c r="H1152" s="349"/>
      <c r="I1152" s="350"/>
      <c r="J1152" s="349"/>
      <c r="K1152" s="350"/>
      <c r="L1152" s="337">
        <f t="shared" si="40"/>
        <v>0</v>
      </c>
    </row>
    <row r="1153" outlineLevel="1" spans="1:12">
      <c r="A1153" s="346"/>
      <c r="B1153" s="150">
        <v>120501072</v>
      </c>
      <c r="D1153" s="346"/>
      <c r="E1153" s="299" t="s">
        <v>184</v>
      </c>
      <c r="F1153" s="343"/>
      <c r="G1153" s="350"/>
      <c r="H1153" s="349"/>
      <c r="I1153" s="350"/>
      <c r="J1153" s="349"/>
      <c r="K1153" s="350"/>
      <c r="L1153" s="337">
        <f t="shared" si="40"/>
        <v>0</v>
      </c>
    </row>
    <row r="1154" outlineLevel="1" spans="1:12">
      <c r="A1154" s="346"/>
      <c r="B1154" s="150">
        <v>120501073</v>
      </c>
      <c r="D1154" s="346"/>
      <c r="E1154" s="299" t="s">
        <v>185</v>
      </c>
      <c r="F1154" s="343"/>
      <c r="G1154" s="350"/>
      <c r="H1154" s="349"/>
      <c r="I1154" s="350"/>
      <c r="J1154" s="349"/>
      <c r="K1154" s="350"/>
      <c r="L1154" s="337">
        <f t="shared" si="40"/>
        <v>0</v>
      </c>
    </row>
    <row r="1155" outlineLevel="1" spans="1:12">
      <c r="A1155" s="346"/>
      <c r="B1155" s="150">
        <v>120501074</v>
      </c>
      <c r="D1155" s="346"/>
      <c r="E1155" s="299" t="s">
        <v>186</v>
      </c>
      <c r="F1155" s="343"/>
      <c r="G1155" s="350"/>
      <c r="H1155" s="349"/>
      <c r="I1155" s="350"/>
      <c r="J1155" s="349"/>
      <c r="K1155" s="350"/>
      <c r="L1155" s="337">
        <f t="shared" si="40"/>
        <v>0</v>
      </c>
    </row>
    <row r="1156" outlineLevel="1" spans="1:12">
      <c r="A1156" s="346"/>
      <c r="B1156" s="150">
        <v>120501075</v>
      </c>
      <c r="D1156" s="346"/>
      <c r="E1156" s="299" t="s">
        <v>187</v>
      </c>
      <c r="F1156" s="343"/>
      <c r="G1156" s="350"/>
      <c r="H1156" s="349"/>
      <c r="I1156" s="350"/>
      <c r="J1156" s="349"/>
      <c r="K1156" s="350"/>
      <c r="L1156" s="337">
        <f t="shared" si="40"/>
        <v>0</v>
      </c>
    </row>
    <row r="1157" outlineLevel="1" spans="1:12">
      <c r="A1157" s="346"/>
      <c r="B1157" s="150">
        <v>120501076</v>
      </c>
      <c r="D1157" s="346"/>
      <c r="E1157" s="299" t="s">
        <v>188</v>
      </c>
      <c r="F1157" s="343"/>
      <c r="G1157" s="350"/>
      <c r="H1157" s="349"/>
      <c r="I1157" s="350"/>
      <c r="J1157" s="349"/>
      <c r="K1157" s="350"/>
      <c r="L1157" s="337">
        <f t="shared" si="40"/>
        <v>0</v>
      </c>
    </row>
    <row r="1158" outlineLevel="1" spans="1:12">
      <c r="A1158" s="346"/>
      <c r="B1158" s="150">
        <v>120501077</v>
      </c>
      <c r="D1158" s="346"/>
      <c r="E1158" s="299" t="s">
        <v>189</v>
      </c>
      <c r="F1158" s="343"/>
      <c r="G1158" s="350"/>
      <c r="H1158" s="349"/>
      <c r="I1158" s="350"/>
      <c r="J1158" s="349"/>
      <c r="K1158" s="350"/>
      <c r="L1158" s="337">
        <f t="shared" si="40"/>
        <v>0</v>
      </c>
    </row>
    <row r="1159" outlineLevel="1" spans="1:12">
      <c r="A1159" s="346"/>
      <c r="B1159" s="150">
        <v>120501078</v>
      </c>
      <c r="D1159" s="346"/>
      <c r="E1159" s="299" t="s">
        <v>190</v>
      </c>
      <c r="F1159" s="343"/>
      <c r="G1159" s="350"/>
      <c r="H1159" s="349"/>
      <c r="I1159" s="350"/>
      <c r="J1159" s="349"/>
      <c r="K1159" s="350"/>
      <c r="L1159" s="337">
        <f t="shared" si="40"/>
        <v>0</v>
      </c>
    </row>
    <row r="1160" outlineLevel="1" spans="1:12">
      <c r="A1160" s="346"/>
      <c r="B1160" s="150">
        <v>120501079</v>
      </c>
      <c r="D1160" s="346"/>
      <c r="E1160" s="299" t="s">
        <v>191</v>
      </c>
      <c r="F1160" s="343"/>
      <c r="G1160" s="350"/>
      <c r="H1160" s="349"/>
      <c r="I1160" s="350"/>
      <c r="J1160" s="349"/>
      <c r="K1160" s="350"/>
      <c r="L1160" s="337">
        <f t="shared" si="40"/>
        <v>0</v>
      </c>
    </row>
    <row r="1161" outlineLevel="1" spans="1:12">
      <c r="A1161" s="346"/>
      <c r="B1161" s="150">
        <v>120501080</v>
      </c>
      <c r="D1161" s="346"/>
      <c r="E1161" s="299" t="s">
        <v>192</v>
      </c>
      <c r="F1161" s="343"/>
      <c r="G1161" s="350"/>
      <c r="H1161" s="349"/>
      <c r="I1161" s="350"/>
      <c r="J1161" s="349"/>
      <c r="K1161" s="350"/>
      <c r="L1161" s="337">
        <f t="shared" si="40"/>
        <v>0</v>
      </c>
    </row>
    <row r="1162" outlineLevel="1" spans="1:12">
      <c r="A1162" s="346"/>
      <c r="B1162" s="150">
        <v>120501081</v>
      </c>
      <c r="D1162" s="346"/>
      <c r="E1162" s="299" t="s">
        <v>193</v>
      </c>
      <c r="F1162" s="343"/>
      <c r="G1162" s="350"/>
      <c r="H1162" s="349"/>
      <c r="I1162" s="350"/>
      <c r="J1162" s="349"/>
      <c r="K1162" s="350"/>
      <c r="L1162" s="337">
        <f t="shared" si="40"/>
        <v>0</v>
      </c>
    </row>
    <row r="1163" outlineLevel="1" spans="1:12">
      <c r="A1163" s="346"/>
      <c r="B1163" s="150">
        <v>120501082</v>
      </c>
      <c r="D1163" s="346"/>
      <c r="E1163" s="299" t="s">
        <v>194</v>
      </c>
      <c r="F1163" s="343"/>
      <c r="G1163" s="350"/>
      <c r="H1163" s="349"/>
      <c r="I1163" s="350"/>
      <c r="J1163" s="349"/>
      <c r="K1163" s="350"/>
      <c r="L1163" s="337">
        <f t="shared" si="40"/>
        <v>0</v>
      </c>
    </row>
    <row r="1164" outlineLevel="1" spans="1:12">
      <c r="A1164" s="346"/>
      <c r="B1164" s="150">
        <v>120501083</v>
      </c>
      <c r="D1164" s="346"/>
      <c r="E1164" s="299" t="s">
        <v>195</v>
      </c>
      <c r="F1164" s="343"/>
      <c r="G1164" s="350"/>
      <c r="H1164" s="349"/>
      <c r="I1164" s="350"/>
      <c r="J1164" s="349"/>
      <c r="K1164" s="350"/>
      <c r="L1164" s="337">
        <f t="shared" si="40"/>
        <v>0</v>
      </c>
    </row>
    <row r="1165" outlineLevel="1" spans="1:12">
      <c r="A1165" s="346"/>
      <c r="B1165" s="150">
        <v>120501084</v>
      </c>
      <c r="D1165" s="346"/>
      <c r="E1165" s="299" t="s">
        <v>196</v>
      </c>
      <c r="F1165" s="343"/>
      <c r="G1165" s="350"/>
      <c r="H1165" s="349"/>
      <c r="I1165" s="350"/>
      <c r="J1165" s="349"/>
      <c r="K1165" s="350"/>
      <c r="L1165" s="337">
        <f t="shared" si="40"/>
        <v>0</v>
      </c>
    </row>
    <row r="1166" outlineLevel="1" spans="1:12">
      <c r="A1166" s="346"/>
      <c r="B1166" s="150">
        <v>120501085</v>
      </c>
      <c r="D1166" s="346"/>
      <c r="E1166" s="299" t="s">
        <v>197</v>
      </c>
      <c r="F1166" s="343"/>
      <c r="G1166" s="350"/>
      <c r="H1166" s="349"/>
      <c r="I1166" s="350"/>
      <c r="J1166" s="349"/>
      <c r="K1166" s="350"/>
      <c r="L1166" s="337">
        <f t="shared" si="40"/>
        <v>0</v>
      </c>
    </row>
    <row r="1167" outlineLevel="1" spans="1:12">
      <c r="A1167" s="346"/>
      <c r="B1167" s="150">
        <v>120501086</v>
      </c>
      <c r="D1167" s="346"/>
      <c r="E1167" s="299" t="s">
        <v>198</v>
      </c>
      <c r="F1167" s="343"/>
      <c r="G1167" s="350"/>
      <c r="H1167" s="349"/>
      <c r="I1167" s="350"/>
      <c r="J1167" s="349"/>
      <c r="K1167" s="350"/>
      <c r="L1167" s="337">
        <f t="shared" si="40"/>
        <v>0</v>
      </c>
    </row>
    <row r="1168" outlineLevel="1" spans="1:12">
      <c r="A1168" s="346"/>
      <c r="B1168" s="150">
        <v>120501087</v>
      </c>
      <c r="D1168" s="346"/>
      <c r="E1168" s="299" t="s">
        <v>199</v>
      </c>
      <c r="F1168" s="343"/>
      <c r="G1168" s="350"/>
      <c r="H1168" s="349"/>
      <c r="I1168" s="350"/>
      <c r="J1168" s="349"/>
      <c r="K1168" s="350"/>
      <c r="L1168" s="337">
        <f t="shared" si="40"/>
        <v>0</v>
      </c>
    </row>
    <row r="1169" outlineLevel="1" spans="1:12">
      <c r="A1169" s="346"/>
      <c r="B1169" s="150">
        <v>120501088</v>
      </c>
      <c r="D1169" s="346"/>
      <c r="E1169" s="299" t="s">
        <v>200</v>
      </c>
      <c r="F1169" s="343"/>
      <c r="G1169" s="350"/>
      <c r="H1169" s="349"/>
      <c r="I1169" s="350"/>
      <c r="J1169" s="349"/>
      <c r="K1169" s="350"/>
      <c r="L1169" s="337">
        <f t="shared" si="40"/>
        <v>0</v>
      </c>
    </row>
    <row r="1170" outlineLevel="1" spans="1:12">
      <c r="A1170" s="346"/>
      <c r="B1170" s="150">
        <v>120501089</v>
      </c>
      <c r="D1170" s="346"/>
      <c r="E1170" s="299" t="s">
        <v>201</v>
      </c>
      <c r="F1170" s="343"/>
      <c r="G1170" s="350"/>
      <c r="H1170" s="349"/>
      <c r="I1170" s="350"/>
      <c r="J1170" s="349"/>
      <c r="K1170" s="350"/>
      <c r="L1170" s="337">
        <f t="shared" si="40"/>
        <v>0</v>
      </c>
    </row>
    <row r="1171" outlineLevel="1" spans="1:12">
      <c r="A1171" s="346"/>
      <c r="B1171" s="150">
        <v>120501090</v>
      </c>
      <c r="D1171" s="346"/>
      <c r="E1171" s="299" t="s">
        <v>202</v>
      </c>
      <c r="F1171" s="343"/>
      <c r="G1171" s="350"/>
      <c r="H1171" s="349"/>
      <c r="I1171" s="350"/>
      <c r="J1171" s="349"/>
      <c r="K1171" s="350"/>
      <c r="L1171" s="337">
        <f t="shared" si="40"/>
        <v>0</v>
      </c>
    </row>
    <row r="1172" outlineLevel="1" spans="1:12">
      <c r="A1172" s="346"/>
      <c r="B1172" s="150">
        <v>120501091</v>
      </c>
      <c r="D1172" s="346"/>
      <c r="E1172" s="299" t="s">
        <v>203</v>
      </c>
      <c r="F1172" s="343"/>
      <c r="G1172" s="350"/>
      <c r="H1172" s="349"/>
      <c r="I1172" s="350"/>
      <c r="J1172" s="349"/>
      <c r="K1172" s="350"/>
      <c r="L1172" s="337">
        <f t="shared" si="40"/>
        <v>0</v>
      </c>
    </row>
    <row r="1173" outlineLevel="1" spans="1:12">
      <c r="A1173" s="346"/>
      <c r="B1173" s="150">
        <v>120501092</v>
      </c>
      <c r="D1173" s="346"/>
      <c r="E1173" s="299" t="s">
        <v>982</v>
      </c>
      <c r="F1173" s="343"/>
      <c r="G1173" s="350"/>
      <c r="H1173" s="349"/>
      <c r="I1173" s="350"/>
      <c r="J1173" s="349"/>
      <c r="K1173" s="350"/>
      <c r="L1173" s="337">
        <f t="shared" si="40"/>
        <v>0</v>
      </c>
    </row>
    <row r="1174" outlineLevel="1" spans="1:12">
      <c r="A1174" s="346"/>
      <c r="B1174" s="150">
        <v>120501093</v>
      </c>
      <c r="D1174" s="346"/>
      <c r="E1174" s="299" t="s">
        <v>205</v>
      </c>
      <c r="F1174" s="343"/>
      <c r="G1174" s="350"/>
      <c r="H1174" s="349"/>
      <c r="I1174" s="350"/>
      <c r="J1174" s="349"/>
      <c r="K1174" s="350"/>
      <c r="L1174" s="337">
        <f t="shared" si="40"/>
        <v>0</v>
      </c>
    </row>
    <row r="1175" outlineLevel="1" spans="1:12">
      <c r="A1175" s="346"/>
      <c r="B1175" s="150">
        <v>120501094</v>
      </c>
      <c r="D1175" s="346"/>
      <c r="E1175" s="299" t="s">
        <v>206</v>
      </c>
      <c r="F1175" s="343"/>
      <c r="G1175" s="350"/>
      <c r="H1175" s="349"/>
      <c r="I1175" s="350"/>
      <c r="J1175" s="349"/>
      <c r="K1175" s="350"/>
      <c r="L1175" s="337">
        <f t="shared" si="40"/>
        <v>0</v>
      </c>
    </row>
    <row r="1176" outlineLevel="1" spans="1:12">
      <c r="A1176" s="346"/>
      <c r="B1176" s="150">
        <v>120501095</v>
      </c>
      <c r="D1176" s="346"/>
      <c r="E1176" s="299" t="s">
        <v>207</v>
      </c>
      <c r="F1176" s="343"/>
      <c r="G1176" s="350"/>
      <c r="H1176" s="349"/>
      <c r="I1176" s="350"/>
      <c r="J1176" s="349"/>
      <c r="K1176" s="350"/>
      <c r="L1176" s="337">
        <f t="shared" si="40"/>
        <v>0</v>
      </c>
    </row>
    <row r="1177" outlineLevel="1" spans="1:12">
      <c r="A1177" s="346"/>
      <c r="B1177" s="150">
        <v>120501096</v>
      </c>
      <c r="D1177" s="346"/>
      <c r="E1177" s="299" t="s">
        <v>208</v>
      </c>
      <c r="F1177" s="343"/>
      <c r="G1177" s="350"/>
      <c r="H1177" s="349"/>
      <c r="I1177" s="350"/>
      <c r="J1177" s="349"/>
      <c r="K1177" s="350"/>
      <c r="L1177" s="337">
        <f t="shared" si="40"/>
        <v>0</v>
      </c>
    </row>
    <row r="1178" outlineLevel="1" spans="1:12">
      <c r="A1178" s="346"/>
      <c r="B1178" s="150">
        <v>120501097</v>
      </c>
      <c r="D1178" s="346"/>
      <c r="E1178" s="299" t="s">
        <v>209</v>
      </c>
      <c r="F1178" s="343"/>
      <c r="G1178" s="350"/>
      <c r="H1178" s="349"/>
      <c r="I1178" s="350"/>
      <c r="J1178" s="349"/>
      <c r="K1178" s="350"/>
      <c r="L1178" s="337">
        <f t="shared" si="40"/>
        <v>0</v>
      </c>
    </row>
    <row r="1179" outlineLevel="1" spans="1:12">
      <c r="A1179" s="346"/>
      <c r="B1179" s="150">
        <v>120501098</v>
      </c>
      <c r="D1179" s="346"/>
      <c r="E1179" s="299" t="s">
        <v>210</v>
      </c>
      <c r="F1179" s="343"/>
      <c r="G1179" s="350"/>
      <c r="H1179" s="349"/>
      <c r="I1179" s="350"/>
      <c r="J1179" s="349"/>
      <c r="K1179" s="350"/>
      <c r="L1179" s="337">
        <f t="shared" si="40"/>
        <v>0</v>
      </c>
    </row>
    <row r="1180" outlineLevel="1" spans="1:12">
      <c r="A1180" s="346"/>
      <c r="B1180" s="150">
        <v>120501099</v>
      </c>
      <c r="D1180" s="346"/>
      <c r="E1180" s="299" t="s">
        <v>211</v>
      </c>
      <c r="F1180" s="343"/>
      <c r="G1180" s="350"/>
      <c r="H1180" s="349"/>
      <c r="I1180" s="350"/>
      <c r="J1180" s="349"/>
      <c r="K1180" s="350"/>
      <c r="L1180" s="337">
        <f t="shared" si="40"/>
        <v>0</v>
      </c>
    </row>
    <row r="1181" outlineLevel="1" spans="1:12">
      <c r="A1181" s="346"/>
      <c r="B1181" s="150">
        <v>120501100</v>
      </c>
      <c r="D1181" s="346"/>
      <c r="E1181" s="299" t="s">
        <v>212</v>
      </c>
      <c r="F1181" s="343"/>
      <c r="G1181" s="350"/>
      <c r="H1181" s="349"/>
      <c r="I1181" s="350"/>
      <c r="J1181" s="349"/>
      <c r="K1181" s="350"/>
      <c r="L1181" s="337">
        <f t="shared" si="40"/>
        <v>0</v>
      </c>
    </row>
    <row r="1182" outlineLevel="1" spans="1:12">
      <c r="A1182" s="346"/>
      <c r="B1182" s="150">
        <v>120501101</v>
      </c>
      <c r="D1182" s="346"/>
      <c r="E1182" s="299" t="s">
        <v>213</v>
      </c>
      <c r="F1182" s="343"/>
      <c r="G1182" s="350"/>
      <c r="H1182" s="349"/>
      <c r="I1182" s="350"/>
      <c r="J1182" s="349"/>
      <c r="K1182" s="350"/>
      <c r="L1182" s="337">
        <f t="shared" si="40"/>
        <v>0</v>
      </c>
    </row>
    <row r="1183" outlineLevel="1" spans="1:12">
      <c r="A1183" s="346"/>
      <c r="B1183" s="150">
        <v>120501102</v>
      </c>
      <c r="D1183" s="346"/>
      <c r="E1183" s="299" t="s">
        <v>214</v>
      </c>
      <c r="F1183" s="343"/>
      <c r="G1183" s="350"/>
      <c r="H1183" s="349"/>
      <c r="I1183" s="350"/>
      <c r="J1183" s="349"/>
      <c r="K1183" s="350"/>
      <c r="L1183" s="337">
        <f t="shared" si="40"/>
        <v>0</v>
      </c>
    </row>
    <row r="1184" outlineLevel="1" spans="1:12">
      <c r="A1184" s="346"/>
      <c r="B1184" s="150">
        <v>120501103</v>
      </c>
      <c r="D1184" s="346"/>
      <c r="E1184" s="299" t="s">
        <v>215</v>
      </c>
      <c r="F1184" s="343"/>
      <c r="G1184" s="350"/>
      <c r="H1184" s="349"/>
      <c r="I1184" s="350"/>
      <c r="J1184" s="349"/>
      <c r="K1184" s="350"/>
      <c r="L1184" s="337">
        <f t="shared" si="40"/>
        <v>0</v>
      </c>
    </row>
    <row r="1185" outlineLevel="1" spans="1:12">
      <c r="A1185" s="346"/>
      <c r="B1185" s="150">
        <v>120501104</v>
      </c>
      <c r="D1185" s="346"/>
      <c r="E1185" s="299" t="s">
        <v>216</v>
      </c>
      <c r="F1185" s="343"/>
      <c r="G1185" s="350"/>
      <c r="H1185" s="349"/>
      <c r="I1185" s="350"/>
      <c r="J1185" s="349"/>
      <c r="K1185" s="350"/>
      <c r="L1185" s="337">
        <f t="shared" si="40"/>
        <v>0</v>
      </c>
    </row>
    <row r="1186" outlineLevel="1" spans="1:12">
      <c r="A1186" s="346"/>
      <c r="B1186" s="150">
        <v>120501105</v>
      </c>
      <c r="D1186" s="346"/>
      <c r="E1186" s="299" t="s">
        <v>217</v>
      </c>
      <c r="F1186" s="343"/>
      <c r="G1186" s="350"/>
      <c r="H1186" s="349"/>
      <c r="I1186" s="350"/>
      <c r="J1186" s="349"/>
      <c r="K1186" s="350"/>
      <c r="L1186" s="337">
        <f t="shared" si="40"/>
        <v>0</v>
      </c>
    </row>
    <row r="1187" outlineLevel="1" spans="1:12">
      <c r="A1187" s="346"/>
      <c r="B1187" s="150">
        <v>120501106</v>
      </c>
      <c r="D1187" s="346"/>
      <c r="E1187" s="299" t="s">
        <v>218</v>
      </c>
      <c r="F1187" s="343"/>
      <c r="G1187" s="350"/>
      <c r="H1187" s="349"/>
      <c r="I1187" s="350"/>
      <c r="J1187" s="349"/>
      <c r="K1187" s="350"/>
      <c r="L1187" s="337">
        <f t="shared" si="40"/>
        <v>0</v>
      </c>
    </row>
    <row r="1188" outlineLevel="1" spans="1:12">
      <c r="A1188" s="346"/>
      <c r="B1188" s="150">
        <v>120501107</v>
      </c>
      <c r="D1188" s="346"/>
      <c r="E1188" s="299" t="s">
        <v>219</v>
      </c>
      <c r="F1188" s="343"/>
      <c r="G1188" s="350"/>
      <c r="H1188" s="349"/>
      <c r="I1188" s="350"/>
      <c r="J1188" s="349"/>
      <c r="K1188" s="350"/>
      <c r="L1188" s="337">
        <f t="shared" si="40"/>
        <v>0</v>
      </c>
    </row>
    <row r="1189" outlineLevel="1" spans="1:12">
      <c r="A1189" s="346"/>
      <c r="B1189" s="150">
        <v>120501108</v>
      </c>
      <c r="D1189" s="346"/>
      <c r="E1189" s="299" t="s">
        <v>220</v>
      </c>
      <c r="F1189" s="343"/>
      <c r="G1189" s="350"/>
      <c r="H1189" s="349"/>
      <c r="I1189" s="350"/>
      <c r="J1189" s="349"/>
      <c r="K1189" s="350"/>
      <c r="L1189" s="337">
        <f t="shared" si="40"/>
        <v>0</v>
      </c>
    </row>
    <row r="1190" outlineLevel="1" spans="1:12">
      <c r="A1190" s="346"/>
      <c r="B1190" s="150">
        <v>120501109</v>
      </c>
      <c r="D1190" s="346"/>
      <c r="E1190" s="299" t="s">
        <v>221</v>
      </c>
      <c r="F1190" s="343"/>
      <c r="G1190" s="350"/>
      <c r="H1190" s="349"/>
      <c r="I1190" s="350"/>
      <c r="J1190" s="349"/>
      <c r="K1190" s="350"/>
      <c r="L1190" s="337">
        <f t="shared" si="40"/>
        <v>0</v>
      </c>
    </row>
    <row r="1191" outlineLevel="1" spans="1:12">
      <c r="A1191" s="346"/>
      <c r="B1191" s="150">
        <v>120501110</v>
      </c>
      <c r="D1191" s="346"/>
      <c r="E1191" s="299" t="s">
        <v>222</v>
      </c>
      <c r="F1191" s="343"/>
      <c r="G1191" s="350"/>
      <c r="H1191" s="349"/>
      <c r="I1191" s="350"/>
      <c r="J1191" s="349"/>
      <c r="K1191" s="350"/>
      <c r="L1191" s="337">
        <f t="shared" si="40"/>
        <v>0</v>
      </c>
    </row>
    <row r="1192" outlineLevel="1" spans="1:12">
      <c r="A1192" s="346"/>
      <c r="B1192" s="150">
        <v>120501111</v>
      </c>
      <c r="D1192" s="346"/>
      <c r="E1192" s="299" t="s">
        <v>223</v>
      </c>
      <c r="F1192" s="343"/>
      <c r="G1192" s="350"/>
      <c r="H1192" s="349"/>
      <c r="I1192" s="350"/>
      <c r="J1192" s="349"/>
      <c r="K1192" s="350"/>
      <c r="L1192" s="337">
        <f t="shared" si="40"/>
        <v>0</v>
      </c>
    </row>
    <row r="1193" outlineLevel="1" spans="1:12">
      <c r="A1193" s="346"/>
      <c r="B1193" s="150">
        <v>120501112</v>
      </c>
      <c r="D1193" s="346"/>
      <c r="E1193" s="299" t="s">
        <v>224</v>
      </c>
      <c r="F1193" s="343"/>
      <c r="G1193" s="350"/>
      <c r="H1193" s="349"/>
      <c r="I1193" s="350"/>
      <c r="J1193" s="349"/>
      <c r="K1193" s="350"/>
      <c r="L1193" s="337">
        <f t="shared" si="40"/>
        <v>0</v>
      </c>
    </row>
    <row r="1194" outlineLevel="1" spans="1:12">
      <c r="A1194" s="346"/>
      <c r="B1194" s="150">
        <v>120501113</v>
      </c>
      <c r="D1194" s="346"/>
      <c r="E1194" s="299" t="s">
        <v>225</v>
      </c>
      <c r="F1194" s="343"/>
      <c r="G1194" s="350"/>
      <c r="H1194" s="349"/>
      <c r="I1194" s="350"/>
      <c r="J1194" s="349"/>
      <c r="K1194" s="350"/>
      <c r="L1194" s="337">
        <f t="shared" si="40"/>
        <v>0</v>
      </c>
    </row>
    <row r="1195" outlineLevel="1" spans="1:12">
      <c r="A1195" s="346"/>
      <c r="B1195" s="150">
        <v>120501114</v>
      </c>
      <c r="D1195" s="346"/>
      <c r="E1195" s="299" t="s">
        <v>226</v>
      </c>
      <c r="F1195" s="343"/>
      <c r="G1195" s="350"/>
      <c r="H1195" s="349"/>
      <c r="I1195" s="350"/>
      <c r="J1195" s="349"/>
      <c r="K1195" s="350"/>
      <c r="L1195" s="337">
        <f t="shared" si="40"/>
        <v>0</v>
      </c>
    </row>
    <row r="1196" outlineLevel="1" spans="1:12">
      <c r="A1196" s="346"/>
      <c r="B1196" s="150">
        <v>120501115</v>
      </c>
      <c r="D1196" s="346"/>
      <c r="E1196" s="299" t="s">
        <v>227</v>
      </c>
      <c r="F1196" s="343"/>
      <c r="G1196" s="350"/>
      <c r="H1196" s="349"/>
      <c r="I1196" s="350"/>
      <c r="J1196" s="349"/>
      <c r="K1196" s="350"/>
      <c r="L1196" s="337">
        <f t="shared" si="40"/>
        <v>0</v>
      </c>
    </row>
    <row r="1197" outlineLevel="1" spans="1:12">
      <c r="A1197" s="346"/>
      <c r="B1197" s="150">
        <v>120501116</v>
      </c>
      <c r="D1197" s="346"/>
      <c r="E1197" s="299" t="s">
        <v>228</v>
      </c>
      <c r="F1197" s="343"/>
      <c r="G1197" s="350"/>
      <c r="H1197" s="349"/>
      <c r="I1197" s="350"/>
      <c r="J1197" s="349"/>
      <c r="K1197" s="350"/>
      <c r="L1197" s="337">
        <f t="shared" si="40"/>
        <v>0</v>
      </c>
    </row>
    <row r="1198" outlineLevel="1" spans="1:12">
      <c r="A1198" s="346"/>
      <c r="B1198" s="150">
        <v>120501117</v>
      </c>
      <c r="D1198" s="346"/>
      <c r="E1198" s="299" t="s">
        <v>229</v>
      </c>
      <c r="F1198" s="343"/>
      <c r="G1198" s="350"/>
      <c r="H1198" s="349"/>
      <c r="I1198" s="350"/>
      <c r="J1198" s="349"/>
      <c r="K1198" s="350"/>
      <c r="L1198" s="337">
        <f t="shared" si="40"/>
        <v>0</v>
      </c>
    </row>
    <row r="1199" outlineLevel="1" spans="1:12">
      <c r="A1199" s="346"/>
      <c r="B1199" s="150">
        <v>120501118</v>
      </c>
      <c r="D1199" s="346"/>
      <c r="E1199" s="299" t="s">
        <v>230</v>
      </c>
      <c r="F1199" s="343"/>
      <c r="G1199" s="350"/>
      <c r="H1199" s="349"/>
      <c r="I1199" s="350"/>
      <c r="J1199" s="349"/>
      <c r="K1199" s="350"/>
      <c r="L1199" s="337">
        <f t="shared" si="40"/>
        <v>0</v>
      </c>
    </row>
    <row r="1200" outlineLevel="1" spans="1:12">
      <c r="A1200" s="346"/>
      <c r="B1200" s="150">
        <v>120501119</v>
      </c>
      <c r="D1200" s="346"/>
      <c r="E1200" s="299" t="s">
        <v>231</v>
      </c>
      <c r="F1200" s="343"/>
      <c r="G1200" s="350"/>
      <c r="H1200" s="349"/>
      <c r="I1200" s="350"/>
      <c r="J1200" s="349"/>
      <c r="K1200" s="350"/>
      <c r="L1200" s="337">
        <f t="shared" si="40"/>
        <v>0</v>
      </c>
    </row>
    <row r="1201" outlineLevel="1" spans="1:12">
      <c r="A1201" s="346"/>
      <c r="B1201" s="150">
        <v>120501120</v>
      </c>
      <c r="D1201" s="346"/>
      <c r="E1201" s="299" t="s">
        <v>232</v>
      </c>
      <c r="F1201" s="343"/>
      <c r="G1201" s="350"/>
      <c r="H1201" s="349"/>
      <c r="I1201" s="350"/>
      <c r="J1201" s="349"/>
      <c r="K1201" s="350"/>
      <c r="L1201" s="337">
        <f t="shared" si="40"/>
        <v>0</v>
      </c>
    </row>
    <row r="1202" outlineLevel="1" spans="1:12">
      <c r="A1202" s="346"/>
      <c r="B1202" s="150">
        <v>120501121</v>
      </c>
      <c r="D1202" s="346"/>
      <c r="E1202" s="299" t="s">
        <v>233</v>
      </c>
      <c r="F1202" s="343"/>
      <c r="G1202" s="350"/>
      <c r="H1202" s="349"/>
      <c r="I1202" s="350"/>
      <c r="J1202" s="349"/>
      <c r="K1202" s="350"/>
      <c r="L1202" s="337">
        <f t="shared" si="40"/>
        <v>0</v>
      </c>
    </row>
    <row r="1203" outlineLevel="1" spans="1:12">
      <c r="A1203" s="346"/>
      <c r="B1203" s="150">
        <v>120501122</v>
      </c>
      <c r="D1203" s="346"/>
      <c r="E1203" s="299" t="s">
        <v>234</v>
      </c>
      <c r="F1203" s="343"/>
      <c r="G1203" s="350"/>
      <c r="H1203" s="349"/>
      <c r="I1203" s="350"/>
      <c r="J1203" s="349"/>
      <c r="K1203" s="350"/>
      <c r="L1203" s="337">
        <f t="shared" si="40"/>
        <v>0</v>
      </c>
    </row>
    <row r="1204" outlineLevel="1" spans="1:12">
      <c r="A1204" s="346"/>
      <c r="B1204" s="150">
        <v>120501123</v>
      </c>
      <c r="D1204" s="346"/>
      <c r="E1204" s="299" t="s">
        <v>235</v>
      </c>
      <c r="F1204" s="343"/>
      <c r="G1204" s="350"/>
      <c r="H1204" s="349"/>
      <c r="I1204" s="350"/>
      <c r="J1204" s="349"/>
      <c r="K1204" s="350"/>
      <c r="L1204" s="337">
        <f t="shared" si="40"/>
        <v>0</v>
      </c>
    </row>
    <row r="1205" outlineLevel="1" spans="1:12">
      <c r="A1205" s="346"/>
      <c r="B1205" s="150">
        <v>120501124</v>
      </c>
      <c r="D1205" s="346"/>
      <c r="E1205" s="299" t="s">
        <v>236</v>
      </c>
      <c r="F1205" s="343"/>
      <c r="G1205" s="350"/>
      <c r="H1205" s="349"/>
      <c r="I1205" s="350"/>
      <c r="J1205" s="349"/>
      <c r="K1205" s="350"/>
      <c r="L1205" s="337">
        <f t="shared" si="40"/>
        <v>0</v>
      </c>
    </row>
    <row r="1206" outlineLevel="1" spans="1:12">
      <c r="A1206" s="346"/>
      <c r="B1206" s="150">
        <v>120501125</v>
      </c>
      <c r="D1206" s="346"/>
      <c r="E1206" s="299" t="s">
        <v>237</v>
      </c>
      <c r="F1206" s="343"/>
      <c r="G1206" s="350"/>
      <c r="H1206" s="349"/>
      <c r="I1206" s="350"/>
      <c r="J1206" s="349"/>
      <c r="K1206" s="350"/>
      <c r="L1206" s="337">
        <f t="shared" si="40"/>
        <v>0</v>
      </c>
    </row>
    <row r="1207" outlineLevel="1" spans="1:12">
      <c r="A1207" s="346"/>
      <c r="B1207" s="150">
        <v>120501126</v>
      </c>
      <c r="D1207" s="346"/>
      <c r="E1207" s="299" t="s">
        <v>238</v>
      </c>
      <c r="F1207" s="343"/>
      <c r="G1207" s="350"/>
      <c r="H1207" s="349"/>
      <c r="I1207" s="350"/>
      <c r="J1207" s="349"/>
      <c r="K1207" s="350"/>
      <c r="L1207" s="337">
        <f t="shared" si="40"/>
        <v>0</v>
      </c>
    </row>
    <row r="1208" outlineLevel="1" spans="1:12">
      <c r="A1208" s="346"/>
      <c r="B1208" s="150">
        <v>120501127</v>
      </c>
      <c r="D1208" s="346"/>
      <c r="E1208" s="299" t="s">
        <v>239</v>
      </c>
      <c r="F1208" s="343"/>
      <c r="G1208" s="350"/>
      <c r="H1208" s="349"/>
      <c r="I1208" s="350"/>
      <c r="J1208" s="349"/>
      <c r="K1208" s="350"/>
      <c r="L1208" s="337">
        <f t="shared" si="40"/>
        <v>0</v>
      </c>
    </row>
    <row r="1209" outlineLevel="1" spans="1:12">
      <c r="A1209" s="346"/>
      <c r="B1209" s="150">
        <v>120501128</v>
      </c>
      <c r="D1209" s="346"/>
      <c r="E1209" s="299" t="s">
        <v>240</v>
      </c>
      <c r="F1209" s="343"/>
      <c r="G1209" s="350"/>
      <c r="H1209" s="349"/>
      <c r="I1209" s="350"/>
      <c r="J1209" s="349"/>
      <c r="K1209" s="350"/>
      <c r="L1209" s="337">
        <f t="shared" si="40"/>
        <v>0</v>
      </c>
    </row>
    <row r="1210" outlineLevel="1" spans="1:12">
      <c r="A1210" s="346"/>
      <c r="B1210" s="150">
        <v>120501129</v>
      </c>
      <c r="D1210" s="346"/>
      <c r="E1210" s="299" t="s">
        <v>241</v>
      </c>
      <c r="F1210" s="343"/>
      <c r="G1210" s="350"/>
      <c r="H1210" s="349"/>
      <c r="I1210" s="350"/>
      <c r="J1210" s="349"/>
      <c r="K1210" s="350"/>
      <c r="L1210" s="337">
        <f t="shared" si="40"/>
        <v>0</v>
      </c>
    </row>
    <row r="1211" outlineLevel="1" spans="1:12">
      <c r="A1211" s="346"/>
      <c r="B1211" s="150">
        <v>120501130</v>
      </c>
      <c r="D1211" s="346"/>
      <c r="E1211" s="299" t="s">
        <v>242</v>
      </c>
      <c r="F1211" s="343"/>
      <c r="G1211" s="350"/>
      <c r="H1211" s="349"/>
      <c r="I1211" s="350"/>
      <c r="J1211" s="349"/>
      <c r="K1211" s="350"/>
      <c r="L1211" s="337">
        <f t="shared" ref="L1211:L1274" si="41">G1211+I1211-K1211</f>
        <v>0</v>
      </c>
    </row>
    <row r="1212" outlineLevel="1" spans="1:12">
      <c r="A1212" s="346"/>
      <c r="B1212" s="150">
        <v>120501131</v>
      </c>
      <c r="D1212" s="346"/>
      <c r="E1212" s="299" t="s">
        <v>243</v>
      </c>
      <c r="F1212" s="343"/>
      <c r="G1212" s="350"/>
      <c r="H1212" s="349"/>
      <c r="I1212" s="350"/>
      <c r="J1212" s="349"/>
      <c r="K1212" s="350"/>
      <c r="L1212" s="337">
        <f t="shared" si="41"/>
        <v>0</v>
      </c>
    </row>
    <row r="1213" outlineLevel="1" spans="1:12">
      <c r="A1213" s="346"/>
      <c r="B1213" s="150">
        <v>120501132</v>
      </c>
      <c r="D1213" s="346"/>
      <c r="E1213" s="299" t="s">
        <v>244</v>
      </c>
      <c r="F1213" s="343"/>
      <c r="G1213" s="350"/>
      <c r="H1213" s="349"/>
      <c r="I1213" s="350"/>
      <c r="J1213" s="349"/>
      <c r="K1213" s="350"/>
      <c r="L1213" s="337">
        <f t="shared" si="41"/>
        <v>0</v>
      </c>
    </row>
    <row r="1214" outlineLevel="1" spans="1:12">
      <c r="A1214" s="346"/>
      <c r="B1214" s="150">
        <v>120501133</v>
      </c>
      <c r="D1214" s="346"/>
      <c r="E1214" s="299" t="s">
        <v>245</v>
      </c>
      <c r="F1214" s="343"/>
      <c r="G1214" s="350"/>
      <c r="H1214" s="349"/>
      <c r="I1214" s="350"/>
      <c r="J1214" s="349"/>
      <c r="K1214" s="350"/>
      <c r="L1214" s="337">
        <f t="shared" si="41"/>
        <v>0</v>
      </c>
    </row>
    <row r="1215" outlineLevel="1" spans="1:12">
      <c r="A1215" s="346"/>
      <c r="B1215" s="150">
        <v>120501134</v>
      </c>
      <c r="D1215" s="346"/>
      <c r="E1215" s="299" t="s">
        <v>246</v>
      </c>
      <c r="F1215" s="343"/>
      <c r="G1215" s="350"/>
      <c r="H1215" s="349"/>
      <c r="I1215" s="350"/>
      <c r="J1215" s="349"/>
      <c r="K1215" s="350"/>
      <c r="L1215" s="337">
        <f t="shared" si="41"/>
        <v>0</v>
      </c>
    </row>
    <row r="1216" outlineLevel="1" spans="1:12">
      <c r="A1216" s="346"/>
      <c r="B1216" s="150">
        <v>120501135</v>
      </c>
      <c r="D1216" s="346"/>
      <c r="E1216" s="299" t="s">
        <v>247</v>
      </c>
      <c r="F1216" s="343"/>
      <c r="G1216" s="350"/>
      <c r="H1216" s="349"/>
      <c r="I1216" s="350"/>
      <c r="J1216" s="349"/>
      <c r="K1216" s="350"/>
      <c r="L1216" s="337">
        <f t="shared" si="41"/>
        <v>0</v>
      </c>
    </row>
    <row r="1217" outlineLevel="1" spans="1:12">
      <c r="A1217" s="346"/>
      <c r="B1217" s="150">
        <v>120501136</v>
      </c>
      <c r="D1217" s="346"/>
      <c r="E1217" s="299" t="s">
        <v>248</v>
      </c>
      <c r="F1217" s="343"/>
      <c r="G1217" s="350"/>
      <c r="H1217" s="349"/>
      <c r="I1217" s="350"/>
      <c r="J1217" s="349"/>
      <c r="K1217" s="350"/>
      <c r="L1217" s="337">
        <f t="shared" si="41"/>
        <v>0</v>
      </c>
    </row>
    <row r="1218" outlineLevel="1" spans="1:12">
      <c r="A1218" s="346"/>
      <c r="B1218" s="150">
        <v>120501137</v>
      </c>
      <c r="D1218" s="346"/>
      <c r="E1218" s="299" t="s">
        <v>249</v>
      </c>
      <c r="F1218" s="343"/>
      <c r="G1218" s="350"/>
      <c r="H1218" s="349"/>
      <c r="I1218" s="350"/>
      <c r="J1218" s="349"/>
      <c r="K1218" s="350"/>
      <c r="L1218" s="337">
        <f t="shared" si="41"/>
        <v>0</v>
      </c>
    </row>
    <row r="1219" outlineLevel="1" spans="1:12">
      <c r="A1219" s="346"/>
      <c r="B1219" s="150">
        <v>120501138</v>
      </c>
      <c r="D1219" s="346"/>
      <c r="E1219" s="299" t="s">
        <v>250</v>
      </c>
      <c r="F1219" s="343"/>
      <c r="G1219" s="350"/>
      <c r="H1219" s="349"/>
      <c r="I1219" s="350"/>
      <c r="J1219" s="349"/>
      <c r="K1219" s="350"/>
      <c r="L1219" s="337">
        <f t="shared" si="41"/>
        <v>0</v>
      </c>
    </row>
    <row r="1220" outlineLevel="1" spans="1:12">
      <c r="A1220" s="346"/>
      <c r="B1220" s="150">
        <v>120501139</v>
      </c>
      <c r="D1220" s="346"/>
      <c r="E1220" s="299" t="s">
        <v>251</v>
      </c>
      <c r="F1220" s="343"/>
      <c r="G1220" s="350"/>
      <c r="H1220" s="349"/>
      <c r="I1220" s="350"/>
      <c r="J1220" s="349"/>
      <c r="K1220" s="350"/>
      <c r="L1220" s="337">
        <f t="shared" si="41"/>
        <v>0</v>
      </c>
    </row>
    <row r="1221" outlineLevel="1" spans="1:12">
      <c r="A1221" s="346"/>
      <c r="B1221" s="150">
        <v>120501140</v>
      </c>
      <c r="D1221" s="346"/>
      <c r="E1221" s="299" t="s">
        <v>252</v>
      </c>
      <c r="F1221" s="343"/>
      <c r="G1221" s="350"/>
      <c r="H1221" s="349"/>
      <c r="I1221" s="350"/>
      <c r="J1221" s="349"/>
      <c r="K1221" s="350"/>
      <c r="L1221" s="337">
        <f t="shared" si="41"/>
        <v>0</v>
      </c>
    </row>
    <row r="1222" outlineLevel="1" spans="1:12">
      <c r="A1222" s="346"/>
      <c r="B1222" s="150">
        <v>120501141</v>
      </c>
      <c r="D1222" s="346"/>
      <c r="E1222" s="299" t="s">
        <v>253</v>
      </c>
      <c r="F1222" s="343"/>
      <c r="G1222" s="350"/>
      <c r="H1222" s="349"/>
      <c r="I1222" s="350"/>
      <c r="J1222" s="349"/>
      <c r="K1222" s="350"/>
      <c r="L1222" s="337">
        <f t="shared" si="41"/>
        <v>0</v>
      </c>
    </row>
    <row r="1223" outlineLevel="1" spans="1:12">
      <c r="A1223" s="346"/>
      <c r="B1223" s="150">
        <v>120501142</v>
      </c>
      <c r="D1223" s="346"/>
      <c r="E1223" s="299" t="s">
        <v>254</v>
      </c>
      <c r="F1223" s="343"/>
      <c r="G1223" s="350"/>
      <c r="H1223" s="349"/>
      <c r="I1223" s="350"/>
      <c r="J1223" s="349"/>
      <c r="K1223" s="350"/>
      <c r="L1223" s="337">
        <f t="shared" si="41"/>
        <v>0</v>
      </c>
    </row>
    <row r="1224" outlineLevel="1" spans="1:12">
      <c r="A1224" s="346"/>
      <c r="B1224" s="150">
        <v>120501143</v>
      </c>
      <c r="D1224" s="346"/>
      <c r="E1224" s="299" t="s">
        <v>255</v>
      </c>
      <c r="F1224" s="343"/>
      <c r="G1224" s="350"/>
      <c r="H1224" s="349"/>
      <c r="I1224" s="350"/>
      <c r="J1224" s="349"/>
      <c r="K1224" s="350"/>
      <c r="L1224" s="337">
        <f t="shared" si="41"/>
        <v>0</v>
      </c>
    </row>
    <row r="1225" outlineLevel="1" spans="1:12">
      <c r="A1225" s="346"/>
      <c r="B1225" s="150">
        <v>120501144</v>
      </c>
      <c r="D1225" s="346"/>
      <c r="E1225" s="299" t="s">
        <v>256</v>
      </c>
      <c r="F1225" s="343"/>
      <c r="G1225" s="350"/>
      <c r="H1225" s="349"/>
      <c r="I1225" s="350"/>
      <c r="J1225" s="349"/>
      <c r="K1225" s="350"/>
      <c r="L1225" s="337">
        <f t="shared" si="41"/>
        <v>0</v>
      </c>
    </row>
    <row r="1226" outlineLevel="1" spans="1:12">
      <c r="A1226" s="346"/>
      <c r="B1226" s="150">
        <v>120501145</v>
      </c>
      <c r="D1226" s="346"/>
      <c r="E1226" s="299" t="s">
        <v>257</v>
      </c>
      <c r="F1226" s="343"/>
      <c r="G1226" s="350"/>
      <c r="H1226" s="349"/>
      <c r="I1226" s="350"/>
      <c r="J1226" s="349"/>
      <c r="K1226" s="350"/>
      <c r="L1226" s="337">
        <f t="shared" si="41"/>
        <v>0</v>
      </c>
    </row>
    <row r="1227" outlineLevel="1" spans="1:12">
      <c r="A1227" s="346"/>
      <c r="B1227" s="150">
        <v>120501146</v>
      </c>
      <c r="D1227" s="346"/>
      <c r="E1227" s="299" t="s">
        <v>258</v>
      </c>
      <c r="F1227" s="343"/>
      <c r="G1227" s="350"/>
      <c r="H1227" s="349"/>
      <c r="I1227" s="350"/>
      <c r="J1227" s="349"/>
      <c r="K1227" s="350"/>
      <c r="L1227" s="337">
        <f t="shared" si="41"/>
        <v>0</v>
      </c>
    </row>
    <row r="1228" outlineLevel="1" spans="1:12">
      <c r="A1228" s="346"/>
      <c r="B1228" s="150">
        <v>120501147</v>
      </c>
      <c r="D1228" s="346"/>
      <c r="E1228" s="299" t="s">
        <v>259</v>
      </c>
      <c r="F1228" s="343"/>
      <c r="G1228" s="350"/>
      <c r="H1228" s="349"/>
      <c r="I1228" s="350"/>
      <c r="J1228" s="349"/>
      <c r="K1228" s="350"/>
      <c r="L1228" s="337">
        <f t="shared" si="41"/>
        <v>0</v>
      </c>
    </row>
    <row r="1229" outlineLevel="1" spans="1:12">
      <c r="A1229" s="346"/>
      <c r="B1229" s="150">
        <v>120501148</v>
      </c>
      <c r="D1229" s="346"/>
      <c r="E1229" s="299" t="s">
        <v>260</v>
      </c>
      <c r="F1229" s="343"/>
      <c r="G1229" s="350"/>
      <c r="H1229" s="349"/>
      <c r="I1229" s="350"/>
      <c r="J1229" s="349"/>
      <c r="K1229" s="350"/>
      <c r="L1229" s="337">
        <f t="shared" si="41"/>
        <v>0</v>
      </c>
    </row>
    <row r="1230" outlineLevel="1" spans="1:12">
      <c r="A1230" s="346"/>
      <c r="B1230" s="150">
        <v>120501149</v>
      </c>
      <c r="D1230" s="346"/>
      <c r="E1230" s="299" t="s">
        <v>261</v>
      </c>
      <c r="F1230" s="343"/>
      <c r="G1230" s="350"/>
      <c r="H1230" s="349"/>
      <c r="I1230" s="350"/>
      <c r="J1230" s="349"/>
      <c r="K1230" s="350"/>
      <c r="L1230" s="337">
        <f t="shared" si="41"/>
        <v>0</v>
      </c>
    </row>
    <row r="1231" outlineLevel="1" spans="1:12">
      <c r="A1231" s="346"/>
      <c r="B1231" s="150">
        <v>120501150</v>
      </c>
      <c r="D1231" s="346"/>
      <c r="E1231" s="299" t="s">
        <v>262</v>
      </c>
      <c r="F1231" s="343"/>
      <c r="G1231" s="350"/>
      <c r="H1231" s="349"/>
      <c r="I1231" s="350"/>
      <c r="J1231" s="349"/>
      <c r="K1231" s="350"/>
      <c r="L1231" s="337">
        <f t="shared" si="41"/>
        <v>0</v>
      </c>
    </row>
    <row r="1232" outlineLevel="1" spans="1:12">
      <c r="A1232" s="346"/>
      <c r="B1232" s="150">
        <v>120501151</v>
      </c>
      <c r="D1232" s="346"/>
      <c r="E1232" s="299" t="s">
        <v>263</v>
      </c>
      <c r="F1232" s="343"/>
      <c r="G1232" s="350"/>
      <c r="H1232" s="349"/>
      <c r="I1232" s="350"/>
      <c r="J1232" s="349"/>
      <c r="K1232" s="350"/>
      <c r="L1232" s="337">
        <f t="shared" si="41"/>
        <v>0</v>
      </c>
    </row>
    <row r="1233" outlineLevel="1" spans="1:12">
      <c r="A1233" s="346"/>
      <c r="B1233" s="150">
        <v>120501152</v>
      </c>
      <c r="D1233" s="346"/>
      <c r="E1233" s="299" t="s">
        <v>264</v>
      </c>
      <c r="F1233" s="343"/>
      <c r="G1233" s="350"/>
      <c r="H1233" s="349"/>
      <c r="I1233" s="350"/>
      <c r="J1233" s="349"/>
      <c r="K1233" s="350"/>
      <c r="L1233" s="337">
        <f t="shared" si="41"/>
        <v>0</v>
      </c>
    </row>
    <row r="1234" outlineLevel="1" spans="1:12">
      <c r="A1234" s="346"/>
      <c r="B1234" s="150">
        <v>120501153</v>
      </c>
      <c r="D1234" s="346"/>
      <c r="E1234" s="299" t="s">
        <v>265</v>
      </c>
      <c r="F1234" s="343"/>
      <c r="G1234" s="350"/>
      <c r="H1234" s="349"/>
      <c r="I1234" s="350"/>
      <c r="J1234" s="349"/>
      <c r="K1234" s="350"/>
      <c r="L1234" s="337">
        <f t="shared" si="41"/>
        <v>0</v>
      </c>
    </row>
    <row r="1235" outlineLevel="1" spans="1:12">
      <c r="A1235" s="346"/>
      <c r="B1235" s="150">
        <v>120501154</v>
      </c>
      <c r="D1235" s="346"/>
      <c r="E1235" s="299" t="s">
        <v>266</v>
      </c>
      <c r="F1235" s="343"/>
      <c r="G1235" s="350"/>
      <c r="H1235" s="349"/>
      <c r="I1235" s="350"/>
      <c r="J1235" s="349"/>
      <c r="K1235" s="350"/>
      <c r="L1235" s="337">
        <f t="shared" si="41"/>
        <v>0</v>
      </c>
    </row>
    <row r="1236" outlineLevel="1" spans="1:12">
      <c r="A1236" s="346"/>
      <c r="B1236" s="150">
        <v>120501155</v>
      </c>
      <c r="D1236" s="346"/>
      <c r="E1236" s="299" t="s">
        <v>267</v>
      </c>
      <c r="F1236" s="343"/>
      <c r="G1236" s="350"/>
      <c r="H1236" s="349"/>
      <c r="I1236" s="350"/>
      <c r="J1236" s="349"/>
      <c r="K1236" s="350"/>
      <c r="L1236" s="337">
        <f t="shared" si="41"/>
        <v>0</v>
      </c>
    </row>
    <row r="1237" outlineLevel="1" spans="1:12">
      <c r="A1237" s="346"/>
      <c r="B1237" s="150">
        <v>120501156</v>
      </c>
      <c r="D1237" s="346"/>
      <c r="E1237" s="299" t="s">
        <v>268</v>
      </c>
      <c r="F1237" s="343"/>
      <c r="G1237" s="350"/>
      <c r="H1237" s="349"/>
      <c r="I1237" s="350"/>
      <c r="J1237" s="349"/>
      <c r="K1237" s="350"/>
      <c r="L1237" s="337">
        <f t="shared" si="41"/>
        <v>0</v>
      </c>
    </row>
    <row r="1238" outlineLevel="1" spans="1:12">
      <c r="A1238" s="346"/>
      <c r="B1238" s="150">
        <v>120501157</v>
      </c>
      <c r="D1238" s="346"/>
      <c r="E1238" s="299" t="s">
        <v>269</v>
      </c>
      <c r="F1238" s="343"/>
      <c r="G1238" s="350"/>
      <c r="H1238" s="349"/>
      <c r="I1238" s="350"/>
      <c r="J1238" s="349"/>
      <c r="K1238" s="350"/>
      <c r="L1238" s="337">
        <f t="shared" si="41"/>
        <v>0</v>
      </c>
    </row>
    <row r="1239" outlineLevel="1" spans="1:12">
      <c r="A1239" s="346"/>
      <c r="B1239" s="150">
        <v>120501158</v>
      </c>
      <c r="D1239" s="346"/>
      <c r="E1239" s="299" t="s">
        <v>270</v>
      </c>
      <c r="F1239" s="343"/>
      <c r="G1239" s="350"/>
      <c r="H1239" s="349"/>
      <c r="I1239" s="350"/>
      <c r="J1239" s="349"/>
      <c r="K1239" s="350"/>
      <c r="L1239" s="337">
        <f t="shared" si="41"/>
        <v>0</v>
      </c>
    </row>
    <row r="1240" outlineLevel="1" spans="1:12">
      <c r="A1240" s="346"/>
      <c r="B1240" s="150">
        <v>120501159</v>
      </c>
      <c r="D1240" s="346"/>
      <c r="E1240" s="299" t="s">
        <v>271</v>
      </c>
      <c r="F1240" s="343"/>
      <c r="G1240" s="350"/>
      <c r="H1240" s="349"/>
      <c r="I1240" s="350"/>
      <c r="J1240" s="349"/>
      <c r="K1240" s="350"/>
      <c r="L1240" s="337">
        <f t="shared" si="41"/>
        <v>0</v>
      </c>
    </row>
    <row r="1241" outlineLevel="1" spans="1:12">
      <c r="A1241" s="346"/>
      <c r="B1241" s="150">
        <v>120501160</v>
      </c>
      <c r="D1241" s="346"/>
      <c r="E1241" s="299" t="s">
        <v>272</v>
      </c>
      <c r="F1241" s="343"/>
      <c r="G1241" s="350"/>
      <c r="H1241" s="349"/>
      <c r="I1241" s="350"/>
      <c r="J1241" s="349"/>
      <c r="K1241" s="350"/>
      <c r="L1241" s="337">
        <f t="shared" si="41"/>
        <v>0</v>
      </c>
    </row>
    <row r="1242" outlineLevel="1" spans="1:12">
      <c r="A1242" s="346"/>
      <c r="B1242" s="150">
        <v>120501161</v>
      </c>
      <c r="D1242" s="346"/>
      <c r="E1242" s="299" t="s">
        <v>273</v>
      </c>
      <c r="F1242" s="343"/>
      <c r="G1242" s="350"/>
      <c r="H1242" s="349"/>
      <c r="I1242" s="350"/>
      <c r="J1242" s="349"/>
      <c r="K1242" s="350"/>
      <c r="L1242" s="337">
        <f t="shared" si="41"/>
        <v>0</v>
      </c>
    </row>
    <row r="1243" outlineLevel="1" spans="1:12">
      <c r="A1243" s="346"/>
      <c r="B1243" s="150">
        <v>120501162</v>
      </c>
      <c r="D1243" s="346"/>
      <c r="E1243" s="299" t="s">
        <v>274</v>
      </c>
      <c r="F1243" s="343"/>
      <c r="G1243" s="350"/>
      <c r="H1243" s="349"/>
      <c r="I1243" s="350"/>
      <c r="J1243" s="349"/>
      <c r="K1243" s="350"/>
      <c r="L1243" s="337">
        <f t="shared" si="41"/>
        <v>0</v>
      </c>
    </row>
    <row r="1244" outlineLevel="1" spans="1:12">
      <c r="A1244" s="346"/>
      <c r="B1244" s="150">
        <v>120501163</v>
      </c>
      <c r="D1244" s="346"/>
      <c r="E1244" s="299" t="s">
        <v>275</v>
      </c>
      <c r="F1244" s="343"/>
      <c r="G1244" s="350"/>
      <c r="H1244" s="349"/>
      <c r="I1244" s="350"/>
      <c r="J1244" s="349"/>
      <c r="K1244" s="350"/>
      <c r="L1244" s="337">
        <f t="shared" si="41"/>
        <v>0</v>
      </c>
    </row>
    <row r="1245" outlineLevel="1" spans="1:12">
      <c r="A1245" s="346"/>
      <c r="B1245" s="150">
        <v>120501164</v>
      </c>
      <c r="D1245" s="346"/>
      <c r="E1245" s="299" t="s">
        <v>276</v>
      </c>
      <c r="F1245" s="343"/>
      <c r="G1245" s="350"/>
      <c r="H1245" s="349"/>
      <c r="I1245" s="350"/>
      <c r="J1245" s="349"/>
      <c r="K1245" s="350"/>
      <c r="L1245" s="337">
        <f t="shared" si="41"/>
        <v>0</v>
      </c>
    </row>
    <row r="1246" outlineLevel="1" spans="1:12">
      <c r="A1246" s="346"/>
      <c r="B1246" s="150">
        <v>120501165</v>
      </c>
      <c r="D1246" s="346"/>
      <c r="E1246" s="299" t="s">
        <v>277</v>
      </c>
      <c r="F1246" s="343"/>
      <c r="G1246" s="350"/>
      <c r="H1246" s="349"/>
      <c r="I1246" s="350"/>
      <c r="J1246" s="349"/>
      <c r="K1246" s="350"/>
      <c r="L1246" s="337">
        <f t="shared" si="41"/>
        <v>0</v>
      </c>
    </row>
    <row r="1247" outlineLevel="1" spans="1:12">
      <c r="A1247" s="346"/>
      <c r="B1247" s="150">
        <v>120501166</v>
      </c>
      <c r="D1247" s="346"/>
      <c r="E1247" s="299" t="s">
        <v>278</v>
      </c>
      <c r="F1247" s="343"/>
      <c r="G1247" s="350"/>
      <c r="H1247" s="349"/>
      <c r="I1247" s="350"/>
      <c r="J1247" s="349"/>
      <c r="K1247" s="350"/>
      <c r="L1247" s="337">
        <f t="shared" si="41"/>
        <v>0</v>
      </c>
    </row>
    <row r="1248" outlineLevel="1" spans="1:12">
      <c r="A1248" s="346"/>
      <c r="B1248" s="150">
        <v>120501167</v>
      </c>
      <c r="D1248" s="346"/>
      <c r="E1248" s="299" t="s">
        <v>279</v>
      </c>
      <c r="F1248" s="343"/>
      <c r="G1248" s="350"/>
      <c r="H1248" s="349"/>
      <c r="I1248" s="350"/>
      <c r="J1248" s="349"/>
      <c r="K1248" s="350"/>
      <c r="L1248" s="337">
        <f t="shared" si="41"/>
        <v>0</v>
      </c>
    </row>
    <row r="1249" outlineLevel="1" spans="1:12">
      <c r="A1249" s="346"/>
      <c r="B1249" s="150">
        <v>120501168</v>
      </c>
      <c r="D1249" s="346"/>
      <c r="E1249" s="299" t="s">
        <v>280</v>
      </c>
      <c r="F1249" s="343"/>
      <c r="G1249" s="350"/>
      <c r="H1249" s="349"/>
      <c r="I1249" s="350"/>
      <c r="J1249" s="349"/>
      <c r="K1249" s="350"/>
      <c r="L1249" s="337">
        <f t="shared" si="41"/>
        <v>0</v>
      </c>
    </row>
    <row r="1250" outlineLevel="1" spans="1:12">
      <c r="A1250" s="346"/>
      <c r="B1250" s="150">
        <v>120501169</v>
      </c>
      <c r="D1250" s="346"/>
      <c r="E1250" s="299" t="s">
        <v>281</v>
      </c>
      <c r="F1250" s="343"/>
      <c r="G1250" s="350"/>
      <c r="H1250" s="349"/>
      <c r="I1250" s="350"/>
      <c r="J1250" s="349"/>
      <c r="K1250" s="350"/>
      <c r="L1250" s="337">
        <f t="shared" si="41"/>
        <v>0</v>
      </c>
    </row>
    <row r="1251" outlineLevel="1" spans="1:12">
      <c r="A1251" s="346"/>
      <c r="B1251" s="150">
        <v>120501170</v>
      </c>
      <c r="D1251" s="346"/>
      <c r="E1251" s="299" t="s">
        <v>282</v>
      </c>
      <c r="F1251" s="343"/>
      <c r="G1251" s="350"/>
      <c r="H1251" s="349"/>
      <c r="I1251" s="350"/>
      <c r="J1251" s="349"/>
      <c r="K1251" s="350"/>
      <c r="L1251" s="337">
        <f t="shared" si="41"/>
        <v>0</v>
      </c>
    </row>
    <row r="1252" outlineLevel="1" spans="1:12">
      <c r="A1252" s="346"/>
      <c r="B1252" s="150">
        <v>120501171</v>
      </c>
      <c r="D1252" s="346"/>
      <c r="E1252" s="299" t="s">
        <v>283</v>
      </c>
      <c r="F1252" s="343"/>
      <c r="G1252" s="350"/>
      <c r="H1252" s="349"/>
      <c r="I1252" s="350"/>
      <c r="J1252" s="349"/>
      <c r="K1252" s="350"/>
      <c r="L1252" s="337">
        <f t="shared" si="41"/>
        <v>0</v>
      </c>
    </row>
    <row r="1253" outlineLevel="1" spans="1:12">
      <c r="A1253" s="346"/>
      <c r="B1253" s="150">
        <v>120501172</v>
      </c>
      <c r="D1253" s="346"/>
      <c r="E1253" s="299" t="s">
        <v>284</v>
      </c>
      <c r="F1253" s="343"/>
      <c r="G1253" s="350"/>
      <c r="H1253" s="349"/>
      <c r="I1253" s="350"/>
      <c r="J1253" s="349"/>
      <c r="K1253" s="350"/>
      <c r="L1253" s="337">
        <f t="shared" si="41"/>
        <v>0</v>
      </c>
    </row>
    <row r="1254" outlineLevel="1" spans="1:12">
      <c r="A1254" s="346"/>
      <c r="B1254" s="150">
        <v>120501173</v>
      </c>
      <c r="D1254" s="346"/>
      <c r="E1254" s="299" t="s">
        <v>285</v>
      </c>
      <c r="F1254" s="343"/>
      <c r="G1254" s="350"/>
      <c r="H1254" s="349"/>
      <c r="I1254" s="350"/>
      <c r="J1254" s="349"/>
      <c r="K1254" s="350"/>
      <c r="L1254" s="337">
        <f t="shared" si="41"/>
        <v>0</v>
      </c>
    </row>
    <row r="1255" outlineLevel="1" spans="1:12">
      <c r="A1255" s="346"/>
      <c r="B1255" s="150">
        <v>120501174</v>
      </c>
      <c r="D1255" s="346"/>
      <c r="E1255" s="299" t="s">
        <v>286</v>
      </c>
      <c r="F1255" s="343"/>
      <c r="G1255" s="350"/>
      <c r="H1255" s="349"/>
      <c r="I1255" s="350"/>
      <c r="J1255" s="349"/>
      <c r="K1255" s="350"/>
      <c r="L1255" s="337">
        <f t="shared" si="41"/>
        <v>0</v>
      </c>
    </row>
    <row r="1256" outlineLevel="1" spans="1:12">
      <c r="A1256" s="346"/>
      <c r="B1256" s="150">
        <v>120501175</v>
      </c>
      <c r="D1256" s="346"/>
      <c r="E1256" s="299" t="s">
        <v>287</v>
      </c>
      <c r="F1256" s="343"/>
      <c r="G1256" s="350"/>
      <c r="H1256" s="349"/>
      <c r="I1256" s="350"/>
      <c r="J1256" s="349"/>
      <c r="K1256" s="350"/>
      <c r="L1256" s="337">
        <f t="shared" si="41"/>
        <v>0</v>
      </c>
    </row>
    <row r="1257" outlineLevel="1" spans="1:12">
      <c r="A1257" s="346"/>
      <c r="B1257" s="150">
        <v>120501176</v>
      </c>
      <c r="D1257" s="346"/>
      <c r="E1257" s="299" t="s">
        <v>288</v>
      </c>
      <c r="F1257" s="343"/>
      <c r="G1257" s="350"/>
      <c r="H1257" s="349"/>
      <c r="I1257" s="350"/>
      <c r="J1257" s="349"/>
      <c r="K1257" s="350"/>
      <c r="L1257" s="337">
        <f t="shared" si="41"/>
        <v>0</v>
      </c>
    </row>
    <row r="1258" outlineLevel="1" spans="1:12">
      <c r="A1258" s="346"/>
      <c r="B1258" s="150">
        <v>120501177</v>
      </c>
      <c r="D1258" s="346"/>
      <c r="E1258" s="299" t="s">
        <v>289</v>
      </c>
      <c r="F1258" s="343"/>
      <c r="G1258" s="350"/>
      <c r="H1258" s="349"/>
      <c r="I1258" s="350"/>
      <c r="J1258" s="349"/>
      <c r="K1258" s="350"/>
      <c r="L1258" s="337">
        <f t="shared" si="41"/>
        <v>0</v>
      </c>
    </row>
    <row r="1259" outlineLevel="1" spans="1:12">
      <c r="A1259" s="346"/>
      <c r="B1259" s="150">
        <v>120501178</v>
      </c>
      <c r="D1259" s="346"/>
      <c r="E1259" s="299" t="s">
        <v>290</v>
      </c>
      <c r="F1259" s="343"/>
      <c r="G1259" s="350"/>
      <c r="H1259" s="349"/>
      <c r="I1259" s="350"/>
      <c r="J1259" s="349"/>
      <c r="K1259" s="350"/>
      <c r="L1259" s="337">
        <f t="shared" si="41"/>
        <v>0</v>
      </c>
    </row>
    <row r="1260" outlineLevel="1" spans="1:12">
      <c r="A1260" s="346"/>
      <c r="B1260" s="150">
        <v>120501179</v>
      </c>
      <c r="D1260" s="346"/>
      <c r="E1260" s="299" t="s">
        <v>291</v>
      </c>
      <c r="F1260" s="343"/>
      <c r="G1260" s="350"/>
      <c r="H1260" s="349"/>
      <c r="I1260" s="350"/>
      <c r="J1260" s="349"/>
      <c r="K1260" s="350"/>
      <c r="L1260" s="337">
        <f t="shared" si="41"/>
        <v>0</v>
      </c>
    </row>
    <row r="1261" outlineLevel="1" spans="1:12">
      <c r="A1261" s="346"/>
      <c r="B1261" s="150">
        <v>120501180</v>
      </c>
      <c r="D1261" s="346"/>
      <c r="E1261" s="299" t="s">
        <v>292</v>
      </c>
      <c r="F1261" s="343"/>
      <c r="G1261" s="350"/>
      <c r="H1261" s="349"/>
      <c r="I1261" s="350"/>
      <c r="J1261" s="349"/>
      <c r="K1261" s="350"/>
      <c r="L1261" s="337">
        <f t="shared" si="41"/>
        <v>0</v>
      </c>
    </row>
    <row r="1262" outlineLevel="1" spans="1:12">
      <c r="A1262" s="346"/>
      <c r="B1262" s="150">
        <v>120501181</v>
      </c>
      <c r="D1262" s="346"/>
      <c r="E1262" s="299" t="s">
        <v>293</v>
      </c>
      <c r="F1262" s="343"/>
      <c r="G1262" s="350"/>
      <c r="H1262" s="349"/>
      <c r="I1262" s="350"/>
      <c r="J1262" s="349"/>
      <c r="K1262" s="350"/>
      <c r="L1262" s="337">
        <f t="shared" si="41"/>
        <v>0</v>
      </c>
    </row>
    <row r="1263" outlineLevel="1" spans="1:12">
      <c r="A1263" s="346"/>
      <c r="B1263" s="150">
        <v>120501182</v>
      </c>
      <c r="D1263" s="346"/>
      <c r="E1263" s="299" t="s">
        <v>294</v>
      </c>
      <c r="F1263" s="343"/>
      <c r="G1263" s="350"/>
      <c r="H1263" s="349"/>
      <c r="I1263" s="350"/>
      <c r="J1263" s="349"/>
      <c r="K1263" s="350"/>
      <c r="L1263" s="337">
        <f t="shared" si="41"/>
        <v>0</v>
      </c>
    </row>
    <row r="1264" outlineLevel="1" spans="1:12">
      <c r="A1264" s="346"/>
      <c r="B1264" s="150">
        <v>120501183</v>
      </c>
      <c r="D1264" s="346"/>
      <c r="E1264" s="299" t="s">
        <v>295</v>
      </c>
      <c r="F1264" s="343"/>
      <c r="G1264" s="350"/>
      <c r="H1264" s="349"/>
      <c r="I1264" s="350"/>
      <c r="J1264" s="349"/>
      <c r="K1264" s="350"/>
      <c r="L1264" s="337">
        <f t="shared" si="41"/>
        <v>0</v>
      </c>
    </row>
    <row r="1265" outlineLevel="1" spans="1:12">
      <c r="A1265" s="346"/>
      <c r="B1265" s="150">
        <v>120501184</v>
      </c>
      <c r="D1265" s="346"/>
      <c r="E1265" s="299" t="s">
        <v>296</v>
      </c>
      <c r="F1265" s="343"/>
      <c r="G1265" s="350"/>
      <c r="H1265" s="349"/>
      <c r="I1265" s="350"/>
      <c r="J1265" s="349"/>
      <c r="K1265" s="350"/>
      <c r="L1265" s="337">
        <f t="shared" si="41"/>
        <v>0</v>
      </c>
    </row>
    <row r="1266" outlineLevel="1" spans="1:12">
      <c r="A1266" s="346"/>
      <c r="B1266" s="150">
        <v>120501185</v>
      </c>
      <c r="D1266" s="346"/>
      <c r="E1266" s="299" t="s">
        <v>297</v>
      </c>
      <c r="F1266" s="343"/>
      <c r="G1266" s="350"/>
      <c r="H1266" s="349"/>
      <c r="I1266" s="350"/>
      <c r="J1266" s="349"/>
      <c r="K1266" s="350"/>
      <c r="L1266" s="337">
        <f t="shared" si="41"/>
        <v>0</v>
      </c>
    </row>
    <row r="1267" outlineLevel="1" spans="1:12">
      <c r="A1267" s="346"/>
      <c r="B1267" s="150">
        <v>120501186</v>
      </c>
      <c r="D1267" s="346"/>
      <c r="E1267" s="299" t="s">
        <v>298</v>
      </c>
      <c r="F1267" s="343"/>
      <c r="G1267" s="350"/>
      <c r="H1267" s="349"/>
      <c r="I1267" s="350"/>
      <c r="J1267" s="349"/>
      <c r="K1267" s="350"/>
      <c r="L1267" s="337">
        <f t="shared" si="41"/>
        <v>0</v>
      </c>
    </row>
    <row r="1268" outlineLevel="1" spans="1:12">
      <c r="A1268" s="346"/>
      <c r="B1268" s="150">
        <v>120501187</v>
      </c>
      <c r="D1268" s="346"/>
      <c r="E1268" s="299" t="s">
        <v>299</v>
      </c>
      <c r="F1268" s="343"/>
      <c r="G1268" s="350"/>
      <c r="H1268" s="349"/>
      <c r="I1268" s="350"/>
      <c r="J1268" s="349"/>
      <c r="K1268" s="350"/>
      <c r="L1268" s="337">
        <f t="shared" si="41"/>
        <v>0</v>
      </c>
    </row>
    <row r="1269" outlineLevel="1" spans="1:12">
      <c r="A1269" s="346"/>
      <c r="B1269" s="150">
        <v>120501188</v>
      </c>
      <c r="D1269" s="346"/>
      <c r="E1269" s="299" t="s">
        <v>300</v>
      </c>
      <c r="F1269" s="343"/>
      <c r="G1269" s="350"/>
      <c r="H1269" s="349"/>
      <c r="I1269" s="350"/>
      <c r="J1269" s="349"/>
      <c r="K1269" s="350"/>
      <c r="L1269" s="337">
        <f t="shared" si="41"/>
        <v>0</v>
      </c>
    </row>
    <row r="1270" outlineLevel="1" spans="1:12">
      <c r="A1270" s="346"/>
      <c r="B1270" s="150">
        <v>120501189</v>
      </c>
      <c r="D1270" s="346"/>
      <c r="E1270" s="299" t="s">
        <v>301</v>
      </c>
      <c r="F1270" s="343"/>
      <c r="G1270" s="350"/>
      <c r="H1270" s="349"/>
      <c r="I1270" s="350"/>
      <c r="J1270" s="349"/>
      <c r="K1270" s="350"/>
      <c r="L1270" s="337">
        <f t="shared" si="41"/>
        <v>0</v>
      </c>
    </row>
    <row r="1271" outlineLevel="1" spans="1:12">
      <c r="A1271" s="346"/>
      <c r="B1271" s="150">
        <v>120501190</v>
      </c>
      <c r="D1271" s="346"/>
      <c r="E1271" s="299" t="s">
        <v>302</v>
      </c>
      <c r="F1271" s="343"/>
      <c r="G1271" s="350"/>
      <c r="H1271" s="349"/>
      <c r="I1271" s="350"/>
      <c r="J1271" s="349"/>
      <c r="K1271" s="350"/>
      <c r="L1271" s="337">
        <f t="shared" si="41"/>
        <v>0</v>
      </c>
    </row>
    <row r="1272" outlineLevel="1" spans="1:12">
      <c r="A1272" s="346"/>
      <c r="B1272" s="150">
        <v>120501191</v>
      </c>
      <c r="D1272" s="346"/>
      <c r="E1272" s="299" t="s">
        <v>303</v>
      </c>
      <c r="F1272" s="343"/>
      <c r="G1272" s="350"/>
      <c r="H1272" s="349"/>
      <c r="I1272" s="350"/>
      <c r="J1272" s="349"/>
      <c r="K1272" s="350"/>
      <c r="L1272" s="337">
        <f t="shared" si="41"/>
        <v>0</v>
      </c>
    </row>
    <row r="1273" outlineLevel="1" spans="1:12">
      <c r="A1273" s="346"/>
      <c r="B1273" s="150">
        <v>120501192</v>
      </c>
      <c r="D1273" s="346"/>
      <c r="E1273" s="299" t="s">
        <v>304</v>
      </c>
      <c r="F1273" s="343"/>
      <c r="G1273" s="350"/>
      <c r="H1273" s="349"/>
      <c r="I1273" s="350"/>
      <c r="J1273" s="349"/>
      <c r="K1273" s="350"/>
      <c r="L1273" s="337">
        <f t="shared" si="41"/>
        <v>0</v>
      </c>
    </row>
    <row r="1274" outlineLevel="1" spans="1:12">
      <c r="A1274" s="346"/>
      <c r="B1274" s="150">
        <v>120501193</v>
      </c>
      <c r="D1274" s="346"/>
      <c r="E1274" s="299" t="s">
        <v>305</v>
      </c>
      <c r="F1274" s="343"/>
      <c r="G1274" s="350"/>
      <c r="H1274" s="349"/>
      <c r="I1274" s="350"/>
      <c r="J1274" s="349"/>
      <c r="K1274" s="350"/>
      <c r="L1274" s="337">
        <f t="shared" si="41"/>
        <v>0</v>
      </c>
    </row>
    <row r="1275" outlineLevel="1" spans="1:12">
      <c r="A1275" s="346"/>
      <c r="B1275" s="150">
        <v>120501194</v>
      </c>
      <c r="D1275" s="346"/>
      <c r="E1275" s="299" t="s">
        <v>306</v>
      </c>
      <c r="F1275" s="343"/>
      <c r="G1275" s="350"/>
      <c r="H1275" s="349"/>
      <c r="I1275" s="350"/>
      <c r="J1275" s="349"/>
      <c r="K1275" s="350"/>
      <c r="L1275" s="337">
        <f t="shared" ref="L1275:L1280" si="42">G1275+I1275-K1275</f>
        <v>0</v>
      </c>
    </row>
    <row r="1276" outlineLevel="1" spans="1:12">
      <c r="A1276" s="346"/>
      <c r="B1276" s="150">
        <v>120501195</v>
      </c>
      <c r="D1276" s="346"/>
      <c r="E1276" s="299" t="s">
        <v>307</v>
      </c>
      <c r="F1276" s="343"/>
      <c r="G1276" s="350"/>
      <c r="H1276" s="349"/>
      <c r="I1276" s="350"/>
      <c r="J1276" s="349"/>
      <c r="K1276" s="350"/>
      <c r="L1276" s="337">
        <f t="shared" si="42"/>
        <v>0</v>
      </c>
    </row>
    <row r="1277" outlineLevel="1" spans="1:12">
      <c r="A1277" s="346"/>
      <c r="B1277" s="150">
        <v>120501196</v>
      </c>
      <c r="D1277" s="346"/>
      <c r="E1277" s="299" t="s">
        <v>308</v>
      </c>
      <c r="F1277" s="343"/>
      <c r="G1277" s="350"/>
      <c r="H1277" s="349"/>
      <c r="I1277" s="350"/>
      <c r="J1277" s="349"/>
      <c r="K1277" s="350"/>
      <c r="L1277" s="337">
        <f t="shared" si="42"/>
        <v>0</v>
      </c>
    </row>
    <row r="1278" outlineLevel="1" spans="1:12">
      <c r="A1278" s="346"/>
      <c r="B1278" s="150">
        <v>120501197</v>
      </c>
      <c r="D1278" s="346"/>
      <c r="E1278" s="299" t="s">
        <v>309</v>
      </c>
      <c r="F1278" s="343"/>
      <c r="G1278" s="350"/>
      <c r="H1278" s="349"/>
      <c r="I1278" s="350"/>
      <c r="J1278" s="349"/>
      <c r="K1278" s="350"/>
      <c r="L1278" s="337">
        <f t="shared" si="42"/>
        <v>0</v>
      </c>
    </row>
    <row r="1279" outlineLevel="1" spans="1:12">
      <c r="A1279" s="346"/>
      <c r="B1279" s="150">
        <v>120501198</v>
      </c>
      <c r="D1279" s="346"/>
      <c r="E1279" s="299" t="s">
        <v>310</v>
      </c>
      <c r="F1279" s="343"/>
      <c r="G1279" s="350"/>
      <c r="H1279" s="349"/>
      <c r="I1279" s="350"/>
      <c r="J1279" s="349"/>
      <c r="K1279" s="350"/>
      <c r="L1279" s="337">
        <f t="shared" si="42"/>
        <v>0</v>
      </c>
    </row>
    <row r="1280" outlineLevel="1" spans="1:12">
      <c r="A1280" s="346"/>
      <c r="B1280" s="150">
        <v>120501199</v>
      </c>
      <c r="D1280" s="346"/>
      <c r="E1280" s="299" t="s">
        <v>311</v>
      </c>
      <c r="F1280" s="343"/>
      <c r="G1280" s="350"/>
      <c r="H1280" s="349"/>
      <c r="I1280" s="350"/>
      <c r="J1280" s="349"/>
      <c r="K1280" s="350"/>
      <c r="L1280" s="337">
        <f t="shared" si="42"/>
        <v>0</v>
      </c>
    </row>
    <row r="1281" outlineLevel="1" spans="1:12">
      <c r="A1281" s="346"/>
      <c r="B1281" s="150"/>
      <c r="D1281" s="346"/>
      <c r="E1281" s="299"/>
      <c r="F1281" s="343"/>
      <c r="G1281" s="350"/>
      <c r="H1281" s="349"/>
      <c r="I1281" s="350"/>
      <c r="J1281" s="349"/>
      <c r="K1281" s="350"/>
      <c r="L1281" s="337"/>
    </row>
    <row r="1282" outlineLevel="1" spans="1:12">
      <c r="A1282" s="346"/>
      <c r="B1282" s="150"/>
      <c r="D1282" s="346"/>
      <c r="E1282" s="299"/>
      <c r="F1282" s="343"/>
      <c r="G1282" s="350"/>
      <c r="H1282" s="349"/>
      <c r="I1282" s="350"/>
      <c r="J1282" s="349"/>
      <c r="K1282" s="350"/>
      <c r="L1282" s="337">
        <f t="shared" ref="L1282" si="43">G1282+I1282-K1282</f>
        <v>0</v>
      </c>
    </row>
    <row r="1283" outlineLevel="1" spans="1:12">
      <c r="A1283" s="346"/>
      <c r="B1283" s="150"/>
      <c r="D1283" s="351" t="s">
        <v>765</v>
      </c>
      <c r="E1283" s="352"/>
      <c r="F1283" s="353"/>
      <c r="G1283" s="354">
        <f>SUM(G1081:G1282)</f>
        <v>0</v>
      </c>
      <c r="H1283" s="355"/>
      <c r="I1283" s="354">
        <f>SUM(I1081:I1282)</f>
        <v>0</v>
      </c>
      <c r="J1283" s="355"/>
      <c r="K1283" s="354">
        <f>SUM(K1081:K1282)</f>
        <v>0</v>
      </c>
      <c r="L1283" s="354">
        <f>SUM(L1081:L1282)</f>
        <v>0</v>
      </c>
    </row>
    <row r="1284" outlineLevel="1" spans="1:12">
      <c r="A1284" s="346"/>
      <c r="B1284" s="150"/>
      <c r="D1284" s="346"/>
      <c r="E1284" s="299"/>
      <c r="F1284" s="343"/>
      <c r="G1284" s="350"/>
      <c r="H1284" s="349"/>
      <c r="I1284" s="350"/>
      <c r="J1284" s="349"/>
      <c r="K1284" s="350"/>
      <c r="L1284" s="337"/>
    </row>
    <row r="1285" outlineLevel="1" spans="1:12">
      <c r="A1285" s="346"/>
      <c r="B1285" s="150"/>
      <c r="D1285" s="347" t="s">
        <v>398</v>
      </c>
      <c r="E1285" s="299"/>
      <c r="F1285" s="343"/>
      <c r="G1285" s="350"/>
      <c r="H1285" s="349"/>
      <c r="I1285" s="350"/>
      <c r="J1285" s="349"/>
      <c r="K1285" s="350"/>
      <c r="L1285" s="337">
        <f>G1285+I1285-K1285</f>
        <v>0</v>
      </c>
    </row>
    <row r="1286" outlineLevel="1" spans="1:12">
      <c r="A1286" s="346"/>
      <c r="B1286" s="150">
        <v>120502001</v>
      </c>
      <c r="D1286" s="346"/>
      <c r="E1286" s="299" t="s">
        <v>113</v>
      </c>
      <c r="F1286" s="343"/>
      <c r="G1286" s="350"/>
      <c r="H1286" s="349"/>
      <c r="I1286" s="350"/>
      <c r="J1286" s="349"/>
      <c r="K1286" s="350"/>
      <c r="L1286" s="337">
        <f>G1286+I1286-K1286</f>
        <v>0</v>
      </c>
    </row>
    <row r="1287" outlineLevel="1" spans="1:12">
      <c r="A1287" s="346"/>
      <c r="B1287" s="150">
        <v>120502002</v>
      </c>
      <c r="D1287" s="346"/>
      <c r="E1287" s="299" t="s">
        <v>114</v>
      </c>
      <c r="F1287" s="343"/>
      <c r="G1287" s="350"/>
      <c r="H1287" s="349"/>
      <c r="I1287" s="350"/>
      <c r="J1287" s="349"/>
      <c r="K1287" s="350"/>
      <c r="L1287" s="337">
        <f t="shared" ref="L1287:L1350" si="44">G1287+I1287-K1287</f>
        <v>0</v>
      </c>
    </row>
    <row r="1288" outlineLevel="1" spans="1:12">
      <c r="A1288" s="346"/>
      <c r="B1288" s="150">
        <v>120502003</v>
      </c>
      <c r="D1288" s="346"/>
      <c r="E1288" s="299" t="s">
        <v>115</v>
      </c>
      <c r="F1288" s="343"/>
      <c r="G1288" s="350"/>
      <c r="H1288" s="349"/>
      <c r="I1288" s="350"/>
      <c r="J1288" s="349"/>
      <c r="K1288" s="350"/>
      <c r="L1288" s="337">
        <f t="shared" si="44"/>
        <v>0</v>
      </c>
    </row>
    <row r="1289" outlineLevel="1" spans="1:12">
      <c r="A1289" s="346"/>
      <c r="B1289" s="150">
        <v>120502004</v>
      </c>
      <c r="D1289" s="346"/>
      <c r="E1289" s="299" t="s">
        <v>116</v>
      </c>
      <c r="F1289" s="343"/>
      <c r="G1289" s="350"/>
      <c r="H1289" s="349"/>
      <c r="I1289" s="350"/>
      <c r="J1289" s="349"/>
      <c r="K1289" s="350"/>
      <c r="L1289" s="337">
        <f t="shared" si="44"/>
        <v>0</v>
      </c>
    </row>
    <row r="1290" outlineLevel="1" spans="1:12">
      <c r="A1290" s="346"/>
      <c r="B1290" s="150">
        <v>120502005</v>
      </c>
      <c r="D1290" s="346"/>
      <c r="E1290" s="299" t="s">
        <v>117</v>
      </c>
      <c r="F1290" s="343"/>
      <c r="G1290" s="350"/>
      <c r="H1290" s="349"/>
      <c r="I1290" s="350"/>
      <c r="J1290" s="349"/>
      <c r="K1290" s="350"/>
      <c r="L1290" s="337">
        <f t="shared" si="44"/>
        <v>0</v>
      </c>
    </row>
    <row r="1291" outlineLevel="1" spans="1:12">
      <c r="A1291" s="346"/>
      <c r="B1291" s="150">
        <v>120502006</v>
      </c>
      <c r="D1291" s="346"/>
      <c r="E1291" s="299" t="s">
        <v>118</v>
      </c>
      <c r="F1291" s="343"/>
      <c r="G1291" s="350"/>
      <c r="H1291" s="349"/>
      <c r="I1291" s="350"/>
      <c r="J1291" s="349"/>
      <c r="K1291" s="350"/>
      <c r="L1291" s="337">
        <f t="shared" si="44"/>
        <v>0</v>
      </c>
    </row>
    <row r="1292" outlineLevel="1" spans="1:12">
      <c r="A1292" s="346"/>
      <c r="B1292" s="150">
        <v>120502007</v>
      </c>
      <c r="D1292" s="346"/>
      <c r="E1292" s="299" t="s">
        <v>119</v>
      </c>
      <c r="F1292" s="343"/>
      <c r="G1292" s="350"/>
      <c r="H1292" s="349"/>
      <c r="I1292" s="350"/>
      <c r="J1292" s="349"/>
      <c r="K1292" s="350"/>
      <c r="L1292" s="337">
        <f t="shared" si="44"/>
        <v>0</v>
      </c>
    </row>
    <row r="1293" outlineLevel="1" spans="1:12">
      <c r="A1293" s="346"/>
      <c r="B1293" s="150">
        <v>120502008</v>
      </c>
      <c r="D1293" s="346"/>
      <c r="E1293" s="299" t="s">
        <v>120</v>
      </c>
      <c r="F1293" s="343"/>
      <c r="G1293" s="350"/>
      <c r="H1293" s="349"/>
      <c r="I1293" s="350"/>
      <c r="J1293" s="349"/>
      <c r="K1293" s="350"/>
      <c r="L1293" s="337">
        <f t="shared" si="44"/>
        <v>0</v>
      </c>
    </row>
    <row r="1294" outlineLevel="1" spans="1:12">
      <c r="A1294" s="346"/>
      <c r="B1294" s="150">
        <v>120502009</v>
      </c>
      <c r="D1294" s="346"/>
      <c r="E1294" s="299" t="s">
        <v>121</v>
      </c>
      <c r="F1294" s="343"/>
      <c r="G1294" s="350"/>
      <c r="H1294" s="349"/>
      <c r="I1294" s="350"/>
      <c r="J1294" s="349"/>
      <c r="K1294" s="350"/>
      <c r="L1294" s="337">
        <f t="shared" si="44"/>
        <v>0</v>
      </c>
    </row>
    <row r="1295" outlineLevel="1" spans="1:12">
      <c r="A1295" s="346"/>
      <c r="B1295" s="150">
        <v>120502010</v>
      </c>
      <c r="D1295" s="346"/>
      <c r="E1295" s="299" t="s">
        <v>980</v>
      </c>
      <c r="F1295" s="343"/>
      <c r="G1295" s="350"/>
      <c r="H1295" s="349"/>
      <c r="I1295" s="350"/>
      <c r="J1295" s="349"/>
      <c r="K1295" s="350"/>
      <c r="L1295" s="337">
        <f t="shared" si="44"/>
        <v>0</v>
      </c>
    </row>
    <row r="1296" outlineLevel="1" spans="1:12">
      <c r="A1296" s="346"/>
      <c r="B1296" s="150">
        <v>120502011</v>
      </c>
      <c r="D1296" s="346"/>
      <c r="E1296" s="299" t="s">
        <v>123</v>
      </c>
      <c r="F1296" s="343"/>
      <c r="G1296" s="350"/>
      <c r="H1296" s="349"/>
      <c r="I1296" s="350"/>
      <c r="J1296" s="349"/>
      <c r="K1296" s="350"/>
      <c r="L1296" s="337">
        <f t="shared" si="44"/>
        <v>0</v>
      </c>
    </row>
    <row r="1297" outlineLevel="1" spans="1:12">
      <c r="A1297" s="346"/>
      <c r="B1297" s="150">
        <v>120502012</v>
      </c>
      <c r="D1297" s="346"/>
      <c r="E1297" s="299" t="s">
        <v>124</v>
      </c>
      <c r="F1297" s="343"/>
      <c r="G1297" s="350"/>
      <c r="H1297" s="349"/>
      <c r="I1297" s="350"/>
      <c r="J1297" s="349"/>
      <c r="K1297" s="350"/>
      <c r="L1297" s="337">
        <f t="shared" si="44"/>
        <v>0</v>
      </c>
    </row>
    <row r="1298" outlineLevel="1" spans="1:12">
      <c r="A1298" s="346"/>
      <c r="B1298" s="150">
        <v>120502013</v>
      </c>
      <c r="D1298" s="346"/>
      <c r="E1298" s="299" t="s">
        <v>125</v>
      </c>
      <c r="F1298" s="343"/>
      <c r="G1298" s="350"/>
      <c r="H1298" s="349"/>
      <c r="I1298" s="350"/>
      <c r="J1298" s="349"/>
      <c r="K1298" s="350"/>
      <c r="L1298" s="337">
        <f t="shared" si="44"/>
        <v>0</v>
      </c>
    </row>
    <row r="1299" outlineLevel="1" spans="1:12">
      <c r="A1299" s="346"/>
      <c r="B1299" s="150">
        <v>120502014</v>
      </c>
      <c r="D1299" s="346"/>
      <c r="E1299" s="299" t="s">
        <v>126</v>
      </c>
      <c r="F1299" s="343"/>
      <c r="G1299" s="350"/>
      <c r="H1299" s="349"/>
      <c r="I1299" s="350"/>
      <c r="J1299" s="349"/>
      <c r="K1299" s="350"/>
      <c r="L1299" s="337">
        <f t="shared" si="44"/>
        <v>0</v>
      </c>
    </row>
    <row r="1300" outlineLevel="1" spans="1:12">
      <c r="A1300" s="346"/>
      <c r="B1300" s="150">
        <v>120502015</v>
      </c>
      <c r="D1300" s="346"/>
      <c r="E1300" s="299" t="s">
        <v>127</v>
      </c>
      <c r="F1300" s="343"/>
      <c r="G1300" s="350"/>
      <c r="H1300" s="349"/>
      <c r="I1300" s="350"/>
      <c r="J1300" s="349"/>
      <c r="K1300" s="350"/>
      <c r="L1300" s="337">
        <f t="shared" si="44"/>
        <v>0</v>
      </c>
    </row>
    <row r="1301" outlineLevel="1" spans="1:12">
      <c r="A1301" s="346"/>
      <c r="B1301" s="150">
        <v>120502016</v>
      </c>
      <c r="D1301" s="346"/>
      <c r="E1301" s="299" t="s">
        <v>128</v>
      </c>
      <c r="F1301" s="343"/>
      <c r="G1301" s="350"/>
      <c r="H1301" s="349"/>
      <c r="I1301" s="350"/>
      <c r="J1301" s="349"/>
      <c r="K1301" s="350"/>
      <c r="L1301" s="337">
        <f t="shared" si="44"/>
        <v>0</v>
      </c>
    </row>
    <row r="1302" outlineLevel="1" spans="1:12">
      <c r="A1302" s="346"/>
      <c r="B1302" s="150">
        <v>120502017</v>
      </c>
      <c r="D1302" s="346"/>
      <c r="E1302" s="299" t="s">
        <v>129</v>
      </c>
      <c r="F1302" s="343"/>
      <c r="G1302" s="350"/>
      <c r="H1302" s="349"/>
      <c r="I1302" s="350"/>
      <c r="J1302" s="349"/>
      <c r="K1302" s="350"/>
      <c r="L1302" s="337">
        <f t="shared" si="44"/>
        <v>0</v>
      </c>
    </row>
    <row r="1303" outlineLevel="1" spans="1:12">
      <c r="A1303" s="346"/>
      <c r="B1303" s="150">
        <v>120502018</v>
      </c>
      <c r="D1303" s="346"/>
      <c r="E1303" s="299" t="s">
        <v>130</v>
      </c>
      <c r="F1303" s="343"/>
      <c r="G1303" s="350"/>
      <c r="H1303" s="349"/>
      <c r="I1303" s="350"/>
      <c r="J1303" s="349"/>
      <c r="K1303" s="350"/>
      <c r="L1303" s="337">
        <f t="shared" si="44"/>
        <v>0</v>
      </c>
    </row>
    <row r="1304" outlineLevel="1" spans="1:12">
      <c r="A1304" s="346"/>
      <c r="B1304" s="150">
        <v>120502019</v>
      </c>
      <c r="D1304" s="346"/>
      <c r="E1304" s="299" t="s">
        <v>131</v>
      </c>
      <c r="F1304" s="343"/>
      <c r="G1304" s="350"/>
      <c r="H1304" s="349"/>
      <c r="I1304" s="350"/>
      <c r="J1304" s="349"/>
      <c r="K1304" s="350"/>
      <c r="L1304" s="337">
        <f t="shared" si="44"/>
        <v>0</v>
      </c>
    </row>
    <row r="1305" outlineLevel="1" spans="1:12">
      <c r="A1305" s="346"/>
      <c r="B1305" s="150">
        <v>120502020</v>
      </c>
      <c r="D1305" s="346"/>
      <c r="E1305" s="299" t="s">
        <v>132</v>
      </c>
      <c r="F1305" s="343"/>
      <c r="G1305" s="350"/>
      <c r="H1305" s="349"/>
      <c r="I1305" s="350"/>
      <c r="J1305" s="349"/>
      <c r="K1305" s="350"/>
      <c r="L1305" s="337">
        <f t="shared" si="44"/>
        <v>0</v>
      </c>
    </row>
    <row r="1306" outlineLevel="1" spans="1:12">
      <c r="A1306" s="346"/>
      <c r="B1306" s="150">
        <v>120502021</v>
      </c>
      <c r="D1306" s="346"/>
      <c r="E1306" s="299" t="s">
        <v>133</v>
      </c>
      <c r="F1306" s="343"/>
      <c r="G1306" s="350"/>
      <c r="H1306" s="349"/>
      <c r="I1306" s="350"/>
      <c r="J1306" s="349"/>
      <c r="K1306" s="350"/>
      <c r="L1306" s="337">
        <f t="shared" si="44"/>
        <v>0</v>
      </c>
    </row>
    <row r="1307" outlineLevel="1" spans="1:12">
      <c r="A1307" s="346"/>
      <c r="B1307" s="150">
        <v>120502022</v>
      </c>
      <c r="D1307" s="346"/>
      <c r="E1307" s="299" t="s">
        <v>134</v>
      </c>
      <c r="F1307" s="343"/>
      <c r="G1307" s="350"/>
      <c r="H1307" s="349"/>
      <c r="I1307" s="350"/>
      <c r="J1307" s="349"/>
      <c r="K1307" s="350"/>
      <c r="L1307" s="337">
        <f t="shared" si="44"/>
        <v>0</v>
      </c>
    </row>
    <row r="1308" outlineLevel="1" spans="1:12">
      <c r="A1308" s="346"/>
      <c r="B1308" s="150">
        <v>120502023</v>
      </c>
      <c r="D1308" s="346"/>
      <c r="E1308" s="299" t="s">
        <v>135</v>
      </c>
      <c r="F1308" s="343"/>
      <c r="G1308" s="350"/>
      <c r="H1308" s="349"/>
      <c r="I1308" s="350"/>
      <c r="J1308" s="349"/>
      <c r="K1308" s="350"/>
      <c r="L1308" s="337">
        <f t="shared" si="44"/>
        <v>0</v>
      </c>
    </row>
    <row r="1309" outlineLevel="1" spans="1:12">
      <c r="A1309" s="346"/>
      <c r="B1309" s="150">
        <v>120502024</v>
      </c>
      <c r="D1309" s="346"/>
      <c r="E1309" s="299" t="s">
        <v>136</v>
      </c>
      <c r="F1309" s="343"/>
      <c r="G1309" s="350"/>
      <c r="H1309" s="349"/>
      <c r="I1309" s="350"/>
      <c r="J1309" s="349"/>
      <c r="K1309" s="350"/>
      <c r="L1309" s="337">
        <f t="shared" si="44"/>
        <v>0</v>
      </c>
    </row>
    <row r="1310" outlineLevel="1" spans="1:12">
      <c r="A1310" s="346"/>
      <c r="B1310" s="150">
        <v>120502025</v>
      </c>
      <c r="D1310" s="346"/>
      <c r="E1310" s="299" t="s">
        <v>137</v>
      </c>
      <c r="F1310" s="343"/>
      <c r="G1310" s="350"/>
      <c r="H1310" s="349"/>
      <c r="I1310" s="350"/>
      <c r="J1310" s="349"/>
      <c r="K1310" s="350"/>
      <c r="L1310" s="337">
        <f t="shared" si="44"/>
        <v>0</v>
      </c>
    </row>
    <row r="1311" outlineLevel="1" spans="1:12">
      <c r="A1311" s="346"/>
      <c r="B1311" s="150">
        <v>120502026</v>
      </c>
      <c r="D1311" s="346"/>
      <c r="E1311" s="299" t="s">
        <v>138</v>
      </c>
      <c r="F1311" s="343"/>
      <c r="G1311" s="350"/>
      <c r="H1311" s="349"/>
      <c r="I1311" s="350"/>
      <c r="J1311" s="349"/>
      <c r="K1311" s="350"/>
      <c r="L1311" s="337">
        <f t="shared" si="44"/>
        <v>0</v>
      </c>
    </row>
    <row r="1312" outlineLevel="1" spans="1:12">
      <c r="A1312" s="346"/>
      <c r="B1312" s="150">
        <v>120502027</v>
      </c>
      <c r="D1312" s="346"/>
      <c r="E1312" s="299" t="s">
        <v>139</v>
      </c>
      <c r="F1312" s="343"/>
      <c r="G1312" s="350"/>
      <c r="H1312" s="349"/>
      <c r="I1312" s="350"/>
      <c r="J1312" s="349"/>
      <c r="K1312" s="350"/>
      <c r="L1312" s="337">
        <f t="shared" si="44"/>
        <v>0</v>
      </c>
    </row>
    <row r="1313" outlineLevel="1" spans="1:12">
      <c r="A1313" s="346"/>
      <c r="B1313" s="150">
        <v>120502028</v>
      </c>
      <c r="D1313" s="346"/>
      <c r="E1313" s="299" t="s">
        <v>140</v>
      </c>
      <c r="F1313" s="343"/>
      <c r="G1313" s="350"/>
      <c r="H1313" s="349"/>
      <c r="I1313" s="350"/>
      <c r="J1313" s="349"/>
      <c r="K1313" s="350"/>
      <c r="L1313" s="337">
        <f t="shared" si="44"/>
        <v>0</v>
      </c>
    </row>
    <row r="1314" outlineLevel="1" spans="1:12">
      <c r="A1314" s="346"/>
      <c r="B1314" s="150">
        <v>120502029</v>
      </c>
      <c r="D1314" s="346"/>
      <c r="E1314" s="299" t="s">
        <v>141</v>
      </c>
      <c r="F1314" s="343"/>
      <c r="G1314" s="350"/>
      <c r="H1314" s="349"/>
      <c r="I1314" s="350"/>
      <c r="J1314" s="349"/>
      <c r="K1314" s="350"/>
      <c r="L1314" s="337">
        <f t="shared" si="44"/>
        <v>0</v>
      </c>
    </row>
    <row r="1315" outlineLevel="1" spans="1:12">
      <c r="A1315" s="346"/>
      <c r="B1315" s="150">
        <v>120502030</v>
      </c>
      <c r="D1315" s="346"/>
      <c r="E1315" s="299" t="s">
        <v>142</v>
      </c>
      <c r="F1315" s="343"/>
      <c r="G1315" s="350"/>
      <c r="H1315" s="349"/>
      <c r="I1315" s="350"/>
      <c r="J1315" s="349"/>
      <c r="K1315" s="350"/>
      <c r="L1315" s="337">
        <f t="shared" si="44"/>
        <v>0</v>
      </c>
    </row>
    <row r="1316" outlineLevel="1" spans="1:12">
      <c r="A1316" s="346"/>
      <c r="B1316" s="150">
        <v>120502031</v>
      </c>
      <c r="D1316" s="346"/>
      <c r="E1316" s="299" t="s">
        <v>143</v>
      </c>
      <c r="F1316" s="343"/>
      <c r="G1316" s="350"/>
      <c r="H1316" s="349"/>
      <c r="I1316" s="350"/>
      <c r="J1316" s="349"/>
      <c r="K1316" s="350"/>
      <c r="L1316" s="337">
        <f t="shared" si="44"/>
        <v>0</v>
      </c>
    </row>
    <row r="1317" outlineLevel="1" spans="1:12">
      <c r="A1317" s="346"/>
      <c r="B1317" s="150">
        <v>120502032</v>
      </c>
      <c r="D1317" s="346"/>
      <c r="E1317" s="299" t="s">
        <v>144</v>
      </c>
      <c r="F1317" s="343"/>
      <c r="G1317" s="350"/>
      <c r="H1317" s="349"/>
      <c r="I1317" s="350"/>
      <c r="J1317" s="349"/>
      <c r="K1317" s="350"/>
      <c r="L1317" s="337">
        <f t="shared" si="44"/>
        <v>0</v>
      </c>
    </row>
    <row r="1318" outlineLevel="1" spans="1:12">
      <c r="A1318" s="346"/>
      <c r="B1318" s="150">
        <v>120502033</v>
      </c>
      <c r="D1318" s="346"/>
      <c r="E1318" s="299" t="s">
        <v>145</v>
      </c>
      <c r="F1318" s="343"/>
      <c r="G1318" s="350"/>
      <c r="H1318" s="349"/>
      <c r="I1318" s="350"/>
      <c r="J1318" s="349"/>
      <c r="K1318" s="350"/>
      <c r="L1318" s="337">
        <f t="shared" si="44"/>
        <v>0</v>
      </c>
    </row>
    <row r="1319" outlineLevel="1" spans="1:12">
      <c r="A1319" s="346"/>
      <c r="B1319" s="150">
        <v>120502034</v>
      </c>
      <c r="D1319" s="346"/>
      <c r="E1319" s="299" t="s">
        <v>146</v>
      </c>
      <c r="F1319" s="343"/>
      <c r="G1319" s="350"/>
      <c r="H1319" s="349"/>
      <c r="I1319" s="350"/>
      <c r="J1319" s="349"/>
      <c r="K1319" s="350"/>
      <c r="L1319" s="337">
        <f t="shared" si="44"/>
        <v>0</v>
      </c>
    </row>
    <row r="1320" outlineLevel="1" spans="1:12">
      <c r="A1320" s="346"/>
      <c r="B1320" s="150">
        <v>120502035</v>
      </c>
      <c r="D1320" s="346"/>
      <c r="E1320" s="299" t="s">
        <v>147</v>
      </c>
      <c r="F1320" s="343"/>
      <c r="G1320" s="350"/>
      <c r="H1320" s="349"/>
      <c r="I1320" s="350"/>
      <c r="J1320" s="349"/>
      <c r="K1320" s="350"/>
      <c r="L1320" s="337">
        <f t="shared" si="44"/>
        <v>0</v>
      </c>
    </row>
    <row r="1321" outlineLevel="1" spans="1:12">
      <c r="A1321" s="346"/>
      <c r="B1321" s="150">
        <v>120502036</v>
      </c>
      <c r="D1321" s="346"/>
      <c r="E1321" s="299" t="s">
        <v>148</v>
      </c>
      <c r="F1321" s="343"/>
      <c r="G1321" s="350"/>
      <c r="H1321" s="349"/>
      <c r="I1321" s="350"/>
      <c r="J1321" s="349"/>
      <c r="K1321" s="350"/>
      <c r="L1321" s="337">
        <f t="shared" si="44"/>
        <v>0</v>
      </c>
    </row>
    <row r="1322" outlineLevel="1" spans="1:12">
      <c r="A1322" s="346"/>
      <c r="B1322" s="150">
        <v>120502037</v>
      </c>
      <c r="D1322" s="346"/>
      <c r="E1322" s="299" t="s">
        <v>149</v>
      </c>
      <c r="F1322" s="343"/>
      <c r="G1322" s="350"/>
      <c r="H1322" s="349"/>
      <c r="I1322" s="350"/>
      <c r="J1322" s="349"/>
      <c r="K1322" s="350"/>
      <c r="L1322" s="337">
        <f t="shared" si="44"/>
        <v>0</v>
      </c>
    </row>
    <row r="1323" outlineLevel="1" spans="1:12">
      <c r="A1323" s="346"/>
      <c r="B1323" s="150">
        <v>120502038</v>
      </c>
      <c r="D1323" s="346"/>
      <c r="E1323" s="299" t="s">
        <v>150</v>
      </c>
      <c r="F1323" s="343"/>
      <c r="G1323" s="350"/>
      <c r="H1323" s="349"/>
      <c r="I1323" s="350"/>
      <c r="J1323" s="349"/>
      <c r="K1323" s="350"/>
      <c r="L1323" s="337">
        <f t="shared" si="44"/>
        <v>0</v>
      </c>
    </row>
    <row r="1324" outlineLevel="1" spans="1:12">
      <c r="A1324" s="346"/>
      <c r="B1324" s="150">
        <v>120502039</v>
      </c>
      <c r="D1324" s="346"/>
      <c r="E1324" s="299" t="s">
        <v>151</v>
      </c>
      <c r="F1324" s="343"/>
      <c r="G1324" s="350"/>
      <c r="H1324" s="349"/>
      <c r="I1324" s="350"/>
      <c r="J1324" s="349"/>
      <c r="K1324" s="350"/>
      <c r="L1324" s="337">
        <f t="shared" si="44"/>
        <v>0</v>
      </c>
    </row>
    <row r="1325" outlineLevel="1" spans="1:12">
      <c r="A1325" s="346"/>
      <c r="B1325" s="150">
        <v>120502040</v>
      </c>
      <c r="D1325" s="346"/>
      <c r="E1325" s="299" t="s">
        <v>152</v>
      </c>
      <c r="F1325" s="343"/>
      <c r="G1325" s="350"/>
      <c r="H1325" s="349"/>
      <c r="I1325" s="350"/>
      <c r="J1325" s="349"/>
      <c r="K1325" s="350"/>
      <c r="L1325" s="337">
        <f t="shared" si="44"/>
        <v>0</v>
      </c>
    </row>
    <row r="1326" outlineLevel="1" spans="1:12">
      <c r="A1326" s="346"/>
      <c r="B1326" s="150">
        <v>120502041</v>
      </c>
      <c r="D1326" s="346"/>
      <c r="E1326" s="299" t="s">
        <v>153</v>
      </c>
      <c r="F1326" s="343"/>
      <c r="G1326" s="350"/>
      <c r="H1326" s="349"/>
      <c r="I1326" s="350"/>
      <c r="J1326" s="349"/>
      <c r="K1326" s="350"/>
      <c r="L1326" s="337">
        <f t="shared" si="44"/>
        <v>0</v>
      </c>
    </row>
    <row r="1327" outlineLevel="1" spans="1:12">
      <c r="A1327" s="346"/>
      <c r="B1327" s="150">
        <v>120502042</v>
      </c>
      <c r="D1327" s="346"/>
      <c r="E1327" s="299" t="s">
        <v>154</v>
      </c>
      <c r="F1327" s="343"/>
      <c r="G1327" s="350"/>
      <c r="H1327" s="349"/>
      <c r="I1327" s="350"/>
      <c r="J1327" s="349"/>
      <c r="K1327" s="350"/>
      <c r="L1327" s="337">
        <f t="shared" si="44"/>
        <v>0</v>
      </c>
    </row>
    <row r="1328" outlineLevel="1" spans="1:12">
      <c r="A1328" s="346"/>
      <c r="B1328" s="150">
        <v>120502043</v>
      </c>
      <c r="D1328" s="346"/>
      <c r="E1328" s="299" t="s">
        <v>155</v>
      </c>
      <c r="F1328" s="343"/>
      <c r="G1328" s="350"/>
      <c r="H1328" s="349"/>
      <c r="I1328" s="350"/>
      <c r="J1328" s="349"/>
      <c r="K1328" s="350"/>
      <c r="L1328" s="337">
        <f t="shared" si="44"/>
        <v>0</v>
      </c>
    </row>
    <row r="1329" outlineLevel="1" spans="1:12">
      <c r="A1329" s="346"/>
      <c r="B1329" s="150">
        <v>120502044</v>
      </c>
      <c r="D1329" s="346"/>
      <c r="E1329" s="299" t="s">
        <v>156</v>
      </c>
      <c r="F1329" s="343"/>
      <c r="G1329" s="350"/>
      <c r="H1329" s="349"/>
      <c r="I1329" s="350"/>
      <c r="J1329" s="349"/>
      <c r="K1329" s="350"/>
      <c r="L1329" s="337">
        <f t="shared" si="44"/>
        <v>0</v>
      </c>
    </row>
    <row r="1330" outlineLevel="1" spans="1:12">
      <c r="A1330" s="346"/>
      <c r="B1330" s="150">
        <v>120502045</v>
      </c>
      <c r="D1330" s="346"/>
      <c r="E1330" s="299" t="s">
        <v>157</v>
      </c>
      <c r="F1330" s="343"/>
      <c r="G1330" s="350"/>
      <c r="H1330" s="349"/>
      <c r="I1330" s="350"/>
      <c r="J1330" s="349"/>
      <c r="K1330" s="350"/>
      <c r="L1330" s="337">
        <f t="shared" si="44"/>
        <v>0</v>
      </c>
    </row>
    <row r="1331" outlineLevel="1" spans="1:12">
      <c r="A1331" s="346"/>
      <c r="B1331" s="150">
        <v>120502046</v>
      </c>
      <c r="D1331" s="346"/>
      <c r="E1331" s="299" t="s">
        <v>158</v>
      </c>
      <c r="F1331" s="343"/>
      <c r="G1331" s="350"/>
      <c r="H1331" s="349"/>
      <c r="I1331" s="350"/>
      <c r="J1331" s="349"/>
      <c r="K1331" s="350"/>
      <c r="L1331" s="337">
        <f t="shared" si="44"/>
        <v>0</v>
      </c>
    </row>
    <row r="1332" outlineLevel="1" spans="1:12">
      <c r="A1332" s="346"/>
      <c r="B1332" s="150">
        <v>120502047</v>
      </c>
      <c r="D1332" s="346"/>
      <c r="E1332" s="299" t="s">
        <v>159</v>
      </c>
      <c r="F1332" s="343"/>
      <c r="G1332" s="350"/>
      <c r="H1332" s="349"/>
      <c r="I1332" s="350"/>
      <c r="J1332" s="349"/>
      <c r="K1332" s="350"/>
      <c r="L1332" s="337">
        <f t="shared" si="44"/>
        <v>0</v>
      </c>
    </row>
    <row r="1333" outlineLevel="1" spans="1:12">
      <c r="A1333" s="346"/>
      <c r="B1333" s="150">
        <v>120502048</v>
      </c>
      <c r="D1333" s="346"/>
      <c r="E1333" s="299" t="s">
        <v>160</v>
      </c>
      <c r="F1333" s="343"/>
      <c r="G1333" s="350"/>
      <c r="H1333" s="349"/>
      <c r="I1333" s="350"/>
      <c r="J1333" s="349"/>
      <c r="K1333" s="350"/>
      <c r="L1333" s="337">
        <f t="shared" si="44"/>
        <v>0</v>
      </c>
    </row>
    <row r="1334" outlineLevel="1" spans="1:12">
      <c r="A1334" s="346"/>
      <c r="B1334" s="150">
        <v>120502049</v>
      </c>
      <c r="D1334" s="346"/>
      <c r="E1334" s="299" t="s">
        <v>161</v>
      </c>
      <c r="F1334" s="343"/>
      <c r="G1334" s="350"/>
      <c r="H1334" s="349"/>
      <c r="I1334" s="350"/>
      <c r="J1334" s="349"/>
      <c r="K1334" s="350"/>
      <c r="L1334" s="337">
        <f t="shared" si="44"/>
        <v>0</v>
      </c>
    </row>
    <row r="1335" outlineLevel="1" spans="1:12">
      <c r="A1335" s="346"/>
      <c r="B1335" s="150">
        <v>120502050</v>
      </c>
      <c r="D1335" s="346"/>
      <c r="E1335" s="299" t="s">
        <v>162</v>
      </c>
      <c r="F1335" s="343"/>
      <c r="G1335" s="350"/>
      <c r="H1335" s="349"/>
      <c r="I1335" s="350"/>
      <c r="J1335" s="349"/>
      <c r="K1335" s="350"/>
      <c r="L1335" s="337">
        <f t="shared" si="44"/>
        <v>0</v>
      </c>
    </row>
    <row r="1336" outlineLevel="1" spans="1:12">
      <c r="A1336" s="346"/>
      <c r="B1336" s="150">
        <v>120502051</v>
      </c>
      <c r="D1336" s="346"/>
      <c r="E1336" s="299" t="s">
        <v>163</v>
      </c>
      <c r="F1336" s="343"/>
      <c r="G1336" s="350"/>
      <c r="H1336" s="349"/>
      <c r="I1336" s="350"/>
      <c r="J1336" s="349"/>
      <c r="K1336" s="350"/>
      <c r="L1336" s="337">
        <f t="shared" si="44"/>
        <v>0</v>
      </c>
    </row>
    <row r="1337" outlineLevel="1" spans="1:12">
      <c r="A1337" s="346"/>
      <c r="B1337" s="150">
        <v>120502052</v>
      </c>
      <c r="D1337" s="346"/>
      <c r="E1337" s="299" t="s">
        <v>164</v>
      </c>
      <c r="F1337" s="343"/>
      <c r="G1337" s="350"/>
      <c r="H1337" s="349"/>
      <c r="I1337" s="350"/>
      <c r="J1337" s="349"/>
      <c r="K1337" s="350"/>
      <c r="L1337" s="337">
        <f t="shared" si="44"/>
        <v>0</v>
      </c>
    </row>
    <row r="1338" outlineLevel="1" spans="1:12">
      <c r="A1338" s="346"/>
      <c r="B1338" s="150">
        <v>120502053</v>
      </c>
      <c r="D1338" s="346"/>
      <c r="E1338" s="299" t="s">
        <v>165</v>
      </c>
      <c r="F1338" s="343"/>
      <c r="G1338" s="350"/>
      <c r="H1338" s="349"/>
      <c r="I1338" s="350"/>
      <c r="J1338" s="349"/>
      <c r="K1338" s="350"/>
      <c r="L1338" s="337">
        <f t="shared" si="44"/>
        <v>0</v>
      </c>
    </row>
    <row r="1339" outlineLevel="1" spans="1:12">
      <c r="A1339" s="346"/>
      <c r="B1339" s="150">
        <v>120502054</v>
      </c>
      <c r="D1339" s="346"/>
      <c r="E1339" s="299" t="s">
        <v>166</v>
      </c>
      <c r="F1339" s="343"/>
      <c r="G1339" s="350"/>
      <c r="H1339" s="349"/>
      <c r="I1339" s="350"/>
      <c r="J1339" s="349"/>
      <c r="K1339" s="350"/>
      <c r="L1339" s="337">
        <f t="shared" si="44"/>
        <v>0</v>
      </c>
    </row>
    <row r="1340" outlineLevel="1" spans="1:12">
      <c r="A1340" s="346"/>
      <c r="B1340" s="150">
        <v>120502055</v>
      </c>
      <c r="D1340" s="346"/>
      <c r="E1340" s="299" t="s">
        <v>167</v>
      </c>
      <c r="F1340" s="343"/>
      <c r="G1340" s="350"/>
      <c r="H1340" s="349"/>
      <c r="I1340" s="350"/>
      <c r="J1340" s="349"/>
      <c r="K1340" s="350"/>
      <c r="L1340" s="337">
        <f t="shared" si="44"/>
        <v>0</v>
      </c>
    </row>
    <row r="1341" outlineLevel="1" spans="1:12">
      <c r="A1341" s="346"/>
      <c r="B1341" s="150">
        <v>120502056</v>
      </c>
      <c r="D1341" s="346"/>
      <c r="E1341" s="299" t="s">
        <v>168</v>
      </c>
      <c r="F1341" s="343"/>
      <c r="G1341" s="350"/>
      <c r="H1341" s="349"/>
      <c r="I1341" s="350"/>
      <c r="J1341" s="349"/>
      <c r="K1341" s="350"/>
      <c r="L1341" s="337">
        <f t="shared" si="44"/>
        <v>0</v>
      </c>
    </row>
    <row r="1342" outlineLevel="1" spans="1:12">
      <c r="A1342" s="346"/>
      <c r="B1342" s="150">
        <v>120502057</v>
      </c>
      <c r="D1342" s="346"/>
      <c r="E1342" s="299" t="s">
        <v>169</v>
      </c>
      <c r="F1342" s="343"/>
      <c r="G1342" s="350"/>
      <c r="H1342" s="349"/>
      <c r="I1342" s="350"/>
      <c r="J1342" s="349"/>
      <c r="K1342" s="350"/>
      <c r="L1342" s="337">
        <f t="shared" si="44"/>
        <v>0</v>
      </c>
    </row>
    <row r="1343" outlineLevel="1" spans="1:12">
      <c r="A1343" s="346"/>
      <c r="B1343" s="150">
        <v>120502058</v>
      </c>
      <c r="D1343" s="346"/>
      <c r="E1343" s="299" t="s">
        <v>170</v>
      </c>
      <c r="F1343" s="343"/>
      <c r="G1343" s="350"/>
      <c r="H1343" s="349"/>
      <c r="I1343" s="350"/>
      <c r="J1343" s="349"/>
      <c r="K1343" s="350"/>
      <c r="L1343" s="337">
        <f t="shared" si="44"/>
        <v>0</v>
      </c>
    </row>
    <row r="1344" outlineLevel="1" spans="1:12">
      <c r="A1344" s="346"/>
      <c r="B1344" s="150">
        <v>120502059</v>
      </c>
      <c r="D1344" s="346"/>
      <c r="E1344" s="299" t="s">
        <v>171</v>
      </c>
      <c r="F1344" s="343"/>
      <c r="G1344" s="350"/>
      <c r="H1344" s="349"/>
      <c r="I1344" s="350"/>
      <c r="J1344" s="349"/>
      <c r="K1344" s="350"/>
      <c r="L1344" s="337">
        <f t="shared" si="44"/>
        <v>0</v>
      </c>
    </row>
    <row r="1345" outlineLevel="1" spans="1:12">
      <c r="A1345" s="346"/>
      <c r="B1345" s="150">
        <v>120502060</v>
      </c>
      <c r="D1345" s="346"/>
      <c r="E1345" s="299" t="s">
        <v>172</v>
      </c>
      <c r="F1345" s="343"/>
      <c r="G1345" s="350"/>
      <c r="H1345" s="349"/>
      <c r="I1345" s="350"/>
      <c r="J1345" s="349"/>
      <c r="K1345" s="350"/>
      <c r="L1345" s="337">
        <f t="shared" si="44"/>
        <v>0</v>
      </c>
    </row>
    <row r="1346" outlineLevel="1" spans="1:12">
      <c r="A1346" s="346"/>
      <c r="B1346" s="150">
        <v>120502061</v>
      </c>
      <c r="D1346" s="346"/>
      <c r="E1346" s="299" t="s">
        <v>173</v>
      </c>
      <c r="F1346" s="343"/>
      <c r="G1346" s="350"/>
      <c r="H1346" s="349"/>
      <c r="I1346" s="350"/>
      <c r="J1346" s="349"/>
      <c r="K1346" s="350"/>
      <c r="L1346" s="337">
        <f t="shared" si="44"/>
        <v>0</v>
      </c>
    </row>
    <row r="1347" outlineLevel="1" spans="1:12">
      <c r="A1347" s="346"/>
      <c r="B1347" s="150">
        <v>120502062</v>
      </c>
      <c r="D1347" s="346"/>
      <c r="E1347" s="299" t="s">
        <v>174</v>
      </c>
      <c r="F1347" s="343"/>
      <c r="G1347" s="350"/>
      <c r="H1347" s="349"/>
      <c r="I1347" s="350"/>
      <c r="J1347" s="349"/>
      <c r="K1347" s="350"/>
      <c r="L1347" s="337">
        <f t="shared" si="44"/>
        <v>0</v>
      </c>
    </row>
    <row r="1348" outlineLevel="1" spans="1:12">
      <c r="A1348" s="346"/>
      <c r="B1348" s="150">
        <v>120502063</v>
      </c>
      <c r="D1348" s="346"/>
      <c r="E1348" s="299" t="s">
        <v>175</v>
      </c>
      <c r="F1348" s="343"/>
      <c r="G1348" s="350"/>
      <c r="H1348" s="349"/>
      <c r="I1348" s="350"/>
      <c r="J1348" s="349"/>
      <c r="K1348" s="350"/>
      <c r="L1348" s="337">
        <f t="shared" si="44"/>
        <v>0</v>
      </c>
    </row>
    <row r="1349" outlineLevel="1" spans="1:12">
      <c r="A1349" s="346"/>
      <c r="B1349" s="150">
        <v>120502064</v>
      </c>
      <c r="D1349" s="346"/>
      <c r="E1349" s="299" t="s">
        <v>176</v>
      </c>
      <c r="F1349" s="343"/>
      <c r="G1349" s="350"/>
      <c r="H1349" s="349"/>
      <c r="I1349" s="350"/>
      <c r="J1349" s="349"/>
      <c r="K1349" s="350"/>
      <c r="L1349" s="337">
        <f t="shared" si="44"/>
        <v>0</v>
      </c>
    </row>
    <row r="1350" outlineLevel="1" spans="1:12">
      <c r="A1350" s="346"/>
      <c r="B1350" s="150">
        <v>120502065</v>
      </c>
      <c r="D1350" s="346"/>
      <c r="E1350" s="299" t="s">
        <v>177</v>
      </c>
      <c r="F1350" s="343"/>
      <c r="G1350" s="350"/>
      <c r="H1350" s="349"/>
      <c r="I1350" s="350"/>
      <c r="J1350" s="349"/>
      <c r="K1350" s="350"/>
      <c r="L1350" s="337">
        <f t="shared" si="44"/>
        <v>0</v>
      </c>
    </row>
    <row r="1351" outlineLevel="1" spans="1:12">
      <c r="A1351" s="346"/>
      <c r="B1351" s="150">
        <v>120502066</v>
      </c>
      <c r="D1351" s="346"/>
      <c r="E1351" s="299" t="s">
        <v>981</v>
      </c>
      <c r="F1351" s="343"/>
      <c r="G1351" s="350"/>
      <c r="H1351" s="349"/>
      <c r="I1351" s="350"/>
      <c r="J1351" s="349"/>
      <c r="K1351" s="350"/>
      <c r="L1351" s="337">
        <f t="shared" ref="L1351:L1414" si="45">G1351+I1351-K1351</f>
        <v>0</v>
      </c>
    </row>
    <row r="1352" outlineLevel="1" spans="1:12">
      <c r="A1352" s="346"/>
      <c r="B1352" s="150">
        <v>120502067</v>
      </c>
      <c r="D1352" s="346"/>
      <c r="E1352" s="299" t="s">
        <v>179</v>
      </c>
      <c r="F1352" s="343"/>
      <c r="G1352" s="350"/>
      <c r="H1352" s="349"/>
      <c r="I1352" s="350"/>
      <c r="J1352" s="349"/>
      <c r="K1352" s="350"/>
      <c r="L1352" s="337">
        <f t="shared" si="45"/>
        <v>0</v>
      </c>
    </row>
    <row r="1353" outlineLevel="1" spans="1:12">
      <c r="A1353" s="346"/>
      <c r="B1353" s="150">
        <v>120502068</v>
      </c>
      <c r="D1353" s="346"/>
      <c r="E1353" s="299" t="s">
        <v>180</v>
      </c>
      <c r="F1353" s="343"/>
      <c r="G1353" s="350"/>
      <c r="H1353" s="349"/>
      <c r="I1353" s="350"/>
      <c r="J1353" s="349"/>
      <c r="K1353" s="350"/>
      <c r="L1353" s="337">
        <f t="shared" si="45"/>
        <v>0</v>
      </c>
    </row>
    <row r="1354" outlineLevel="1" spans="1:12">
      <c r="A1354" s="346"/>
      <c r="B1354" s="150">
        <v>120502069</v>
      </c>
      <c r="D1354" s="346"/>
      <c r="E1354" s="299" t="s">
        <v>181</v>
      </c>
      <c r="F1354" s="343"/>
      <c r="G1354" s="350"/>
      <c r="H1354" s="349"/>
      <c r="I1354" s="350"/>
      <c r="J1354" s="349"/>
      <c r="K1354" s="350"/>
      <c r="L1354" s="337">
        <f t="shared" si="45"/>
        <v>0</v>
      </c>
    </row>
    <row r="1355" outlineLevel="1" spans="1:12">
      <c r="A1355" s="346"/>
      <c r="B1355" s="150">
        <v>120502070</v>
      </c>
      <c r="D1355" s="346"/>
      <c r="E1355" s="299" t="s">
        <v>182</v>
      </c>
      <c r="F1355" s="343"/>
      <c r="G1355" s="350"/>
      <c r="H1355" s="349"/>
      <c r="I1355" s="350"/>
      <c r="J1355" s="349"/>
      <c r="K1355" s="350"/>
      <c r="L1355" s="337">
        <f t="shared" si="45"/>
        <v>0</v>
      </c>
    </row>
    <row r="1356" outlineLevel="1" spans="1:12">
      <c r="A1356" s="346"/>
      <c r="B1356" s="150">
        <v>120502071</v>
      </c>
      <c r="D1356" s="346"/>
      <c r="E1356" s="299" t="s">
        <v>183</v>
      </c>
      <c r="F1356" s="343"/>
      <c r="G1356" s="350"/>
      <c r="H1356" s="349"/>
      <c r="I1356" s="350"/>
      <c r="J1356" s="349"/>
      <c r="K1356" s="350"/>
      <c r="L1356" s="337">
        <f t="shared" si="45"/>
        <v>0</v>
      </c>
    </row>
    <row r="1357" outlineLevel="1" spans="1:12">
      <c r="A1357" s="346"/>
      <c r="B1357" s="150">
        <v>120502072</v>
      </c>
      <c r="D1357" s="346"/>
      <c r="E1357" s="299" t="s">
        <v>184</v>
      </c>
      <c r="F1357" s="343"/>
      <c r="G1357" s="350"/>
      <c r="H1357" s="349"/>
      <c r="I1357" s="350"/>
      <c r="J1357" s="349"/>
      <c r="K1357" s="350"/>
      <c r="L1357" s="337">
        <f t="shared" si="45"/>
        <v>0</v>
      </c>
    </row>
    <row r="1358" outlineLevel="1" spans="1:12">
      <c r="A1358" s="346"/>
      <c r="B1358" s="150">
        <v>120502073</v>
      </c>
      <c r="D1358" s="346"/>
      <c r="E1358" s="299" t="s">
        <v>185</v>
      </c>
      <c r="F1358" s="343"/>
      <c r="G1358" s="350"/>
      <c r="H1358" s="349"/>
      <c r="I1358" s="350"/>
      <c r="J1358" s="349"/>
      <c r="K1358" s="350"/>
      <c r="L1358" s="337">
        <f t="shared" si="45"/>
        <v>0</v>
      </c>
    </row>
    <row r="1359" outlineLevel="1" spans="1:12">
      <c r="A1359" s="346"/>
      <c r="B1359" s="150">
        <v>120502074</v>
      </c>
      <c r="D1359" s="346"/>
      <c r="E1359" s="299" t="s">
        <v>186</v>
      </c>
      <c r="F1359" s="343"/>
      <c r="G1359" s="350"/>
      <c r="H1359" s="349"/>
      <c r="I1359" s="350"/>
      <c r="J1359" s="349"/>
      <c r="K1359" s="350"/>
      <c r="L1359" s="337">
        <f t="shared" si="45"/>
        <v>0</v>
      </c>
    </row>
    <row r="1360" outlineLevel="1" spans="1:12">
      <c r="A1360" s="346"/>
      <c r="B1360" s="150">
        <v>120502075</v>
      </c>
      <c r="D1360" s="346"/>
      <c r="E1360" s="299" t="s">
        <v>187</v>
      </c>
      <c r="F1360" s="343"/>
      <c r="G1360" s="350"/>
      <c r="H1360" s="349"/>
      <c r="I1360" s="350"/>
      <c r="J1360" s="349"/>
      <c r="K1360" s="350"/>
      <c r="L1360" s="337">
        <f t="shared" si="45"/>
        <v>0</v>
      </c>
    </row>
    <row r="1361" outlineLevel="1" spans="1:12">
      <c r="A1361" s="346"/>
      <c r="B1361" s="150">
        <v>120502076</v>
      </c>
      <c r="D1361" s="346"/>
      <c r="E1361" s="299" t="s">
        <v>188</v>
      </c>
      <c r="F1361" s="343"/>
      <c r="G1361" s="350"/>
      <c r="H1361" s="349"/>
      <c r="I1361" s="350"/>
      <c r="J1361" s="349"/>
      <c r="K1361" s="350"/>
      <c r="L1361" s="337">
        <f t="shared" si="45"/>
        <v>0</v>
      </c>
    </row>
    <row r="1362" outlineLevel="1" spans="1:12">
      <c r="A1362" s="346"/>
      <c r="B1362" s="150">
        <v>120502077</v>
      </c>
      <c r="D1362" s="346"/>
      <c r="E1362" s="299" t="s">
        <v>189</v>
      </c>
      <c r="F1362" s="343"/>
      <c r="G1362" s="350"/>
      <c r="H1362" s="349"/>
      <c r="I1362" s="350"/>
      <c r="J1362" s="349"/>
      <c r="K1362" s="350"/>
      <c r="L1362" s="337">
        <f t="shared" si="45"/>
        <v>0</v>
      </c>
    </row>
    <row r="1363" outlineLevel="1" spans="1:12">
      <c r="A1363" s="346"/>
      <c r="B1363" s="150">
        <v>120502078</v>
      </c>
      <c r="D1363" s="346"/>
      <c r="E1363" s="299" t="s">
        <v>190</v>
      </c>
      <c r="F1363" s="343"/>
      <c r="G1363" s="350"/>
      <c r="H1363" s="349"/>
      <c r="I1363" s="350"/>
      <c r="J1363" s="349"/>
      <c r="K1363" s="350"/>
      <c r="L1363" s="337">
        <f t="shared" si="45"/>
        <v>0</v>
      </c>
    </row>
    <row r="1364" outlineLevel="1" spans="1:12">
      <c r="A1364" s="346"/>
      <c r="B1364" s="150">
        <v>120502079</v>
      </c>
      <c r="D1364" s="346"/>
      <c r="E1364" s="299" t="s">
        <v>191</v>
      </c>
      <c r="F1364" s="343"/>
      <c r="G1364" s="350"/>
      <c r="H1364" s="349"/>
      <c r="I1364" s="350"/>
      <c r="J1364" s="349"/>
      <c r="K1364" s="350"/>
      <c r="L1364" s="337">
        <f t="shared" si="45"/>
        <v>0</v>
      </c>
    </row>
    <row r="1365" outlineLevel="1" spans="1:12">
      <c r="A1365" s="346"/>
      <c r="B1365" s="150">
        <v>120502080</v>
      </c>
      <c r="D1365" s="346"/>
      <c r="E1365" s="299" t="s">
        <v>192</v>
      </c>
      <c r="F1365" s="343"/>
      <c r="G1365" s="350"/>
      <c r="H1365" s="349"/>
      <c r="I1365" s="350"/>
      <c r="J1365" s="349"/>
      <c r="K1365" s="350"/>
      <c r="L1365" s="337">
        <f t="shared" si="45"/>
        <v>0</v>
      </c>
    </row>
    <row r="1366" outlineLevel="1" spans="1:12">
      <c r="A1366" s="346"/>
      <c r="B1366" s="150">
        <v>120502081</v>
      </c>
      <c r="D1366" s="346"/>
      <c r="E1366" s="299" t="s">
        <v>193</v>
      </c>
      <c r="F1366" s="343"/>
      <c r="G1366" s="350"/>
      <c r="H1366" s="349"/>
      <c r="I1366" s="350"/>
      <c r="J1366" s="349"/>
      <c r="K1366" s="350"/>
      <c r="L1366" s="337">
        <f t="shared" si="45"/>
        <v>0</v>
      </c>
    </row>
    <row r="1367" outlineLevel="1" spans="1:12">
      <c r="A1367" s="346"/>
      <c r="B1367" s="150">
        <v>120502082</v>
      </c>
      <c r="D1367" s="346"/>
      <c r="E1367" s="299" t="s">
        <v>194</v>
      </c>
      <c r="F1367" s="343"/>
      <c r="G1367" s="350"/>
      <c r="H1367" s="349"/>
      <c r="I1367" s="350"/>
      <c r="J1367" s="349"/>
      <c r="K1367" s="350"/>
      <c r="L1367" s="337">
        <f t="shared" si="45"/>
        <v>0</v>
      </c>
    </row>
    <row r="1368" outlineLevel="1" spans="1:12">
      <c r="A1368" s="346"/>
      <c r="B1368" s="150">
        <v>120502083</v>
      </c>
      <c r="D1368" s="346"/>
      <c r="E1368" s="299" t="s">
        <v>195</v>
      </c>
      <c r="F1368" s="343"/>
      <c r="G1368" s="350"/>
      <c r="H1368" s="349"/>
      <c r="I1368" s="350"/>
      <c r="J1368" s="349"/>
      <c r="K1368" s="350"/>
      <c r="L1368" s="337">
        <f t="shared" si="45"/>
        <v>0</v>
      </c>
    </row>
    <row r="1369" outlineLevel="1" spans="1:12">
      <c r="A1369" s="346"/>
      <c r="B1369" s="150">
        <v>120502084</v>
      </c>
      <c r="D1369" s="346"/>
      <c r="E1369" s="299" t="s">
        <v>196</v>
      </c>
      <c r="F1369" s="343"/>
      <c r="G1369" s="350"/>
      <c r="H1369" s="349"/>
      <c r="I1369" s="350"/>
      <c r="J1369" s="349"/>
      <c r="K1369" s="350"/>
      <c r="L1369" s="337">
        <f t="shared" si="45"/>
        <v>0</v>
      </c>
    </row>
    <row r="1370" outlineLevel="1" spans="1:12">
      <c r="A1370" s="346"/>
      <c r="B1370" s="150">
        <v>120502085</v>
      </c>
      <c r="D1370" s="346"/>
      <c r="E1370" s="299" t="s">
        <v>197</v>
      </c>
      <c r="F1370" s="343"/>
      <c r="G1370" s="350"/>
      <c r="H1370" s="349"/>
      <c r="I1370" s="350"/>
      <c r="J1370" s="349"/>
      <c r="K1370" s="350"/>
      <c r="L1370" s="337">
        <f t="shared" si="45"/>
        <v>0</v>
      </c>
    </row>
    <row r="1371" outlineLevel="1" spans="1:12">
      <c r="A1371" s="346"/>
      <c r="B1371" s="150">
        <v>120502086</v>
      </c>
      <c r="D1371" s="346"/>
      <c r="E1371" s="299" t="s">
        <v>198</v>
      </c>
      <c r="F1371" s="343"/>
      <c r="G1371" s="350"/>
      <c r="H1371" s="349"/>
      <c r="I1371" s="350"/>
      <c r="J1371" s="349"/>
      <c r="K1371" s="350"/>
      <c r="L1371" s="337">
        <f t="shared" si="45"/>
        <v>0</v>
      </c>
    </row>
    <row r="1372" outlineLevel="1" spans="1:12">
      <c r="A1372" s="346"/>
      <c r="B1372" s="150">
        <v>120502087</v>
      </c>
      <c r="D1372" s="346"/>
      <c r="E1372" s="299" t="s">
        <v>199</v>
      </c>
      <c r="F1372" s="343"/>
      <c r="G1372" s="350"/>
      <c r="H1372" s="349"/>
      <c r="I1372" s="350"/>
      <c r="J1372" s="349"/>
      <c r="K1372" s="350"/>
      <c r="L1372" s="337">
        <f t="shared" si="45"/>
        <v>0</v>
      </c>
    </row>
    <row r="1373" outlineLevel="1" spans="1:12">
      <c r="A1373" s="346"/>
      <c r="B1373" s="150">
        <v>120502088</v>
      </c>
      <c r="D1373" s="346"/>
      <c r="E1373" s="299" t="s">
        <v>200</v>
      </c>
      <c r="F1373" s="343"/>
      <c r="G1373" s="350"/>
      <c r="H1373" s="349"/>
      <c r="I1373" s="350"/>
      <c r="J1373" s="349"/>
      <c r="K1373" s="350"/>
      <c r="L1373" s="337">
        <f t="shared" si="45"/>
        <v>0</v>
      </c>
    </row>
    <row r="1374" outlineLevel="1" spans="1:12">
      <c r="A1374" s="346"/>
      <c r="B1374" s="150">
        <v>120502089</v>
      </c>
      <c r="D1374" s="346"/>
      <c r="E1374" s="299" t="s">
        <v>201</v>
      </c>
      <c r="F1374" s="343"/>
      <c r="G1374" s="350"/>
      <c r="H1374" s="349"/>
      <c r="I1374" s="350"/>
      <c r="J1374" s="349"/>
      <c r="K1374" s="350"/>
      <c r="L1374" s="337">
        <f t="shared" si="45"/>
        <v>0</v>
      </c>
    </row>
    <row r="1375" outlineLevel="1" spans="1:12">
      <c r="A1375" s="346"/>
      <c r="B1375" s="150">
        <v>120502090</v>
      </c>
      <c r="D1375" s="346"/>
      <c r="E1375" s="299" t="s">
        <v>202</v>
      </c>
      <c r="F1375" s="343"/>
      <c r="G1375" s="350"/>
      <c r="H1375" s="349"/>
      <c r="I1375" s="350"/>
      <c r="J1375" s="349"/>
      <c r="K1375" s="350"/>
      <c r="L1375" s="337">
        <f t="shared" si="45"/>
        <v>0</v>
      </c>
    </row>
    <row r="1376" outlineLevel="1" spans="1:12">
      <c r="A1376" s="346"/>
      <c r="B1376" s="150">
        <v>120502091</v>
      </c>
      <c r="D1376" s="346"/>
      <c r="E1376" s="299" t="s">
        <v>203</v>
      </c>
      <c r="F1376" s="343"/>
      <c r="G1376" s="350"/>
      <c r="H1376" s="349"/>
      <c r="I1376" s="350"/>
      <c r="J1376" s="349"/>
      <c r="K1376" s="350"/>
      <c r="L1376" s="337">
        <f t="shared" si="45"/>
        <v>0</v>
      </c>
    </row>
    <row r="1377" outlineLevel="1" spans="1:12">
      <c r="A1377" s="346"/>
      <c r="B1377" s="150">
        <v>120502092</v>
      </c>
      <c r="D1377" s="346"/>
      <c r="E1377" s="299" t="s">
        <v>982</v>
      </c>
      <c r="F1377" s="343"/>
      <c r="G1377" s="350"/>
      <c r="H1377" s="349"/>
      <c r="I1377" s="350"/>
      <c r="J1377" s="349"/>
      <c r="K1377" s="350"/>
      <c r="L1377" s="337">
        <f t="shared" si="45"/>
        <v>0</v>
      </c>
    </row>
    <row r="1378" outlineLevel="1" spans="1:12">
      <c r="A1378" s="346"/>
      <c r="B1378" s="150">
        <v>120502093</v>
      </c>
      <c r="D1378" s="346"/>
      <c r="E1378" s="299" t="s">
        <v>205</v>
      </c>
      <c r="F1378" s="343"/>
      <c r="G1378" s="350"/>
      <c r="H1378" s="349"/>
      <c r="I1378" s="350"/>
      <c r="J1378" s="349"/>
      <c r="K1378" s="350"/>
      <c r="L1378" s="337">
        <f t="shared" si="45"/>
        <v>0</v>
      </c>
    </row>
    <row r="1379" outlineLevel="1" spans="1:12">
      <c r="A1379" s="346"/>
      <c r="B1379" s="150">
        <v>120502094</v>
      </c>
      <c r="D1379" s="346"/>
      <c r="E1379" s="299" t="s">
        <v>206</v>
      </c>
      <c r="F1379" s="343"/>
      <c r="G1379" s="350"/>
      <c r="H1379" s="349"/>
      <c r="I1379" s="350"/>
      <c r="J1379" s="349"/>
      <c r="K1379" s="350"/>
      <c r="L1379" s="337">
        <f t="shared" si="45"/>
        <v>0</v>
      </c>
    </row>
    <row r="1380" outlineLevel="1" spans="1:12">
      <c r="A1380" s="346"/>
      <c r="B1380" s="150">
        <v>120502095</v>
      </c>
      <c r="D1380" s="346"/>
      <c r="E1380" s="299" t="s">
        <v>207</v>
      </c>
      <c r="F1380" s="343"/>
      <c r="G1380" s="350"/>
      <c r="H1380" s="349"/>
      <c r="I1380" s="350"/>
      <c r="J1380" s="349"/>
      <c r="K1380" s="350"/>
      <c r="L1380" s="337">
        <f t="shared" si="45"/>
        <v>0</v>
      </c>
    </row>
    <row r="1381" outlineLevel="1" spans="1:12">
      <c r="A1381" s="346"/>
      <c r="B1381" s="150">
        <v>120502096</v>
      </c>
      <c r="D1381" s="346"/>
      <c r="E1381" s="299" t="s">
        <v>208</v>
      </c>
      <c r="F1381" s="343"/>
      <c r="G1381" s="350"/>
      <c r="H1381" s="349"/>
      <c r="I1381" s="350"/>
      <c r="J1381" s="349"/>
      <c r="K1381" s="350"/>
      <c r="L1381" s="337">
        <f t="shared" si="45"/>
        <v>0</v>
      </c>
    </row>
    <row r="1382" outlineLevel="1" spans="1:12">
      <c r="A1382" s="346"/>
      <c r="B1382" s="150">
        <v>120502097</v>
      </c>
      <c r="D1382" s="346"/>
      <c r="E1382" s="299" t="s">
        <v>209</v>
      </c>
      <c r="F1382" s="343"/>
      <c r="G1382" s="350"/>
      <c r="H1382" s="349"/>
      <c r="I1382" s="350"/>
      <c r="J1382" s="349"/>
      <c r="K1382" s="350"/>
      <c r="L1382" s="337">
        <f t="shared" si="45"/>
        <v>0</v>
      </c>
    </row>
    <row r="1383" outlineLevel="1" spans="1:12">
      <c r="A1383" s="346"/>
      <c r="B1383" s="150">
        <v>120502098</v>
      </c>
      <c r="D1383" s="346"/>
      <c r="E1383" s="299" t="s">
        <v>210</v>
      </c>
      <c r="F1383" s="343"/>
      <c r="G1383" s="350"/>
      <c r="H1383" s="349"/>
      <c r="I1383" s="350"/>
      <c r="J1383" s="349"/>
      <c r="K1383" s="350"/>
      <c r="L1383" s="337">
        <f t="shared" si="45"/>
        <v>0</v>
      </c>
    </row>
    <row r="1384" outlineLevel="1" spans="1:12">
      <c r="A1384" s="346"/>
      <c r="B1384" s="150">
        <v>120502099</v>
      </c>
      <c r="D1384" s="346"/>
      <c r="E1384" s="299" t="s">
        <v>211</v>
      </c>
      <c r="F1384" s="343"/>
      <c r="G1384" s="350"/>
      <c r="H1384" s="349"/>
      <c r="I1384" s="350"/>
      <c r="J1384" s="349"/>
      <c r="K1384" s="350"/>
      <c r="L1384" s="337">
        <f t="shared" si="45"/>
        <v>0</v>
      </c>
    </row>
    <row r="1385" outlineLevel="1" spans="1:12">
      <c r="A1385" s="346"/>
      <c r="B1385" s="150">
        <v>120502100</v>
      </c>
      <c r="D1385" s="346"/>
      <c r="E1385" s="299" t="s">
        <v>212</v>
      </c>
      <c r="F1385" s="343"/>
      <c r="G1385" s="350"/>
      <c r="H1385" s="349"/>
      <c r="I1385" s="350"/>
      <c r="J1385" s="349"/>
      <c r="K1385" s="350"/>
      <c r="L1385" s="337">
        <f t="shared" si="45"/>
        <v>0</v>
      </c>
    </row>
    <row r="1386" outlineLevel="1" spans="1:12">
      <c r="A1386" s="346"/>
      <c r="B1386" s="150">
        <v>120502101</v>
      </c>
      <c r="D1386" s="346"/>
      <c r="E1386" s="299" t="s">
        <v>213</v>
      </c>
      <c r="F1386" s="343"/>
      <c r="G1386" s="350"/>
      <c r="H1386" s="349"/>
      <c r="I1386" s="350"/>
      <c r="J1386" s="349"/>
      <c r="K1386" s="350"/>
      <c r="L1386" s="337">
        <f t="shared" si="45"/>
        <v>0</v>
      </c>
    </row>
    <row r="1387" outlineLevel="1" spans="1:12">
      <c r="A1387" s="346"/>
      <c r="B1387" s="150">
        <v>120502102</v>
      </c>
      <c r="D1387" s="346"/>
      <c r="E1387" s="299" t="s">
        <v>214</v>
      </c>
      <c r="F1387" s="343"/>
      <c r="G1387" s="350"/>
      <c r="H1387" s="349"/>
      <c r="I1387" s="350"/>
      <c r="J1387" s="349"/>
      <c r="K1387" s="350"/>
      <c r="L1387" s="337">
        <f t="shared" si="45"/>
        <v>0</v>
      </c>
    </row>
    <row r="1388" outlineLevel="1" spans="1:12">
      <c r="A1388" s="346"/>
      <c r="B1388" s="150">
        <v>120502103</v>
      </c>
      <c r="D1388" s="346"/>
      <c r="E1388" s="299" t="s">
        <v>215</v>
      </c>
      <c r="F1388" s="343"/>
      <c r="G1388" s="350"/>
      <c r="H1388" s="349"/>
      <c r="I1388" s="350"/>
      <c r="J1388" s="349"/>
      <c r="K1388" s="350"/>
      <c r="L1388" s="337">
        <f t="shared" si="45"/>
        <v>0</v>
      </c>
    </row>
    <row r="1389" outlineLevel="1" spans="1:12">
      <c r="A1389" s="346"/>
      <c r="B1389" s="150">
        <v>120502104</v>
      </c>
      <c r="D1389" s="346"/>
      <c r="E1389" s="299" t="s">
        <v>216</v>
      </c>
      <c r="F1389" s="343"/>
      <c r="G1389" s="350"/>
      <c r="H1389" s="349"/>
      <c r="I1389" s="350"/>
      <c r="J1389" s="349"/>
      <c r="K1389" s="350"/>
      <c r="L1389" s="337">
        <f t="shared" si="45"/>
        <v>0</v>
      </c>
    </row>
    <row r="1390" outlineLevel="1" spans="1:12">
      <c r="A1390" s="346"/>
      <c r="B1390" s="150">
        <v>120502105</v>
      </c>
      <c r="D1390" s="346"/>
      <c r="E1390" s="299" t="s">
        <v>217</v>
      </c>
      <c r="F1390" s="343"/>
      <c r="G1390" s="350"/>
      <c r="H1390" s="349"/>
      <c r="I1390" s="350"/>
      <c r="J1390" s="349"/>
      <c r="K1390" s="350"/>
      <c r="L1390" s="337">
        <f t="shared" si="45"/>
        <v>0</v>
      </c>
    </row>
    <row r="1391" outlineLevel="1" spans="1:12">
      <c r="A1391" s="346"/>
      <c r="B1391" s="150">
        <v>120502106</v>
      </c>
      <c r="D1391" s="346"/>
      <c r="E1391" s="299" t="s">
        <v>218</v>
      </c>
      <c r="F1391" s="343"/>
      <c r="G1391" s="350"/>
      <c r="H1391" s="349"/>
      <c r="I1391" s="350"/>
      <c r="J1391" s="349"/>
      <c r="K1391" s="350"/>
      <c r="L1391" s="337">
        <f t="shared" si="45"/>
        <v>0</v>
      </c>
    </row>
    <row r="1392" outlineLevel="1" spans="1:12">
      <c r="A1392" s="346"/>
      <c r="B1392" s="150">
        <v>120502107</v>
      </c>
      <c r="D1392" s="346"/>
      <c r="E1392" s="299" t="s">
        <v>219</v>
      </c>
      <c r="F1392" s="343"/>
      <c r="G1392" s="350"/>
      <c r="H1392" s="349"/>
      <c r="I1392" s="350"/>
      <c r="J1392" s="349"/>
      <c r="K1392" s="350"/>
      <c r="L1392" s="337">
        <f t="shared" si="45"/>
        <v>0</v>
      </c>
    </row>
    <row r="1393" outlineLevel="1" spans="1:12">
      <c r="A1393" s="346"/>
      <c r="B1393" s="150">
        <v>120502108</v>
      </c>
      <c r="D1393" s="346"/>
      <c r="E1393" s="299" t="s">
        <v>220</v>
      </c>
      <c r="F1393" s="343"/>
      <c r="G1393" s="350"/>
      <c r="H1393" s="349"/>
      <c r="I1393" s="350"/>
      <c r="J1393" s="349"/>
      <c r="K1393" s="350"/>
      <c r="L1393" s="337">
        <f t="shared" si="45"/>
        <v>0</v>
      </c>
    </row>
    <row r="1394" outlineLevel="1" spans="1:12">
      <c r="A1394" s="346"/>
      <c r="B1394" s="150">
        <v>120502109</v>
      </c>
      <c r="D1394" s="346"/>
      <c r="E1394" s="299" t="s">
        <v>221</v>
      </c>
      <c r="F1394" s="343"/>
      <c r="G1394" s="350"/>
      <c r="H1394" s="349"/>
      <c r="I1394" s="350"/>
      <c r="J1394" s="349"/>
      <c r="K1394" s="350"/>
      <c r="L1394" s="337">
        <f t="shared" si="45"/>
        <v>0</v>
      </c>
    </row>
    <row r="1395" outlineLevel="1" spans="1:12">
      <c r="A1395" s="346"/>
      <c r="B1395" s="150">
        <v>120502110</v>
      </c>
      <c r="D1395" s="346"/>
      <c r="E1395" s="299" t="s">
        <v>222</v>
      </c>
      <c r="F1395" s="343"/>
      <c r="G1395" s="350"/>
      <c r="H1395" s="349"/>
      <c r="I1395" s="350"/>
      <c r="J1395" s="349"/>
      <c r="K1395" s="350"/>
      <c r="L1395" s="337">
        <f t="shared" si="45"/>
        <v>0</v>
      </c>
    </row>
    <row r="1396" outlineLevel="1" spans="1:12">
      <c r="A1396" s="346"/>
      <c r="B1396" s="150">
        <v>120502111</v>
      </c>
      <c r="D1396" s="346"/>
      <c r="E1396" s="299" t="s">
        <v>223</v>
      </c>
      <c r="F1396" s="343"/>
      <c r="G1396" s="350"/>
      <c r="H1396" s="349"/>
      <c r="I1396" s="350"/>
      <c r="J1396" s="349"/>
      <c r="K1396" s="350"/>
      <c r="L1396" s="337">
        <f t="shared" si="45"/>
        <v>0</v>
      </c>
    </row>
    <row r="1397" outlineLevel="1" spans="1:12">
      <c r="A1397" s="346"/>
      <c r="B1397" s="150">
        <v>120502112</v>
      </c>
      <c r="D1397" s="346"/>
      <c r="E1397" s="299" t="s">
        <v>224</v>
      </c>
      <c r="F1397" s="343"/>
      <c r="G1397" s="350"/>
      <c r="H1397" s="349"/>
      <c r="I1397" s="350"/>
      <c r="J1397" s="349"/>
      <c r="K1397" s="350"/>
      <c r="L1397" s="337">
        <f t="shared" si="45"/>
        <v>0</v>
      </c>
    </row>
    <row r="1398" outlineLevel="1" spans="1:12">
      <c r="A1398" s="346"/>
      <c r="B1398" s="150">
        <v>120502113</v>
      </c>
      <c r="D1398" s="346"/>
      <c r="E1398" s="299" t="s">
        <v>225</v>
      </c>
      <c r="F1398" s="343"/>
      <c r="G1398" s="350"/>
      <c r="H1398" s="349"/>
      <c r="I1398" s="350"/>
      <c r="J1398" s="349"/>
      <c r="K1398" s="350"/>
      <c r="L1398" s="337">
        <f t="shared" si="45"/>
        <v>0</v>
      </c>
    </row>
    <row r="1399" outlineLevel="1" spans="1:12">
      <c r="A1399" s="346"/>
      <c r="B1399" s="150">
        <v>120502114</v>
      </c>
      <c r="D1399" s="346"/>
      <c r="E1399" s="299" t="s">
        <v>226</v>
      </c>
      <c r="F1399" s="343"/>
      <c r="G1399" s="350"/>
      <c r="H1399" s="349"/>
      <c r="I1399" s="350"/>
      <c r="J1399" s="349"/>
      <c r="K1399" s="350"/>
      <c r="L1399" s="337">
        <f t="shared" si="45"/>
        <v>0</v>
      </c>
    </row>
    <row r="1400" outlineLevel="1" spans="1:12">
      <c r="A1400" s="346"/>
      <c r="B1400" s="150">
        <v>120502115</v>
      </c>
      <c r="D1400" s="346"/>
      <c r="E1400" s="299" t="s">
        <v>227</v>
      </c>
      <c r="F1400" s="343"/>
      <c r="G1400" s="350"/>
      <c r="H1400" s="349"/>
      <c r="I1400" s="350"/>
      <c r="J1400" s="349"/>
      <c r="K1400" s="350"/>
      <c r="L1400" s="337">
        <f t="shared" si="45"/>
        <v>0</v>
      </c>
    </row>
    <row r="1401" outlineLevel="1" spans="1:12">
      <c r="A1401" s="346"/>
      <c r="B1401" s="150">
        <v>120502116</v>
      </c>
      <c r="D1401" s="346"/>
      <c r="E1401" s="299" t="s">
        <v>228</v>
      </c>
      <c r="F1401" s="343"/>
      <c r="G1401" s="350"/>
      <c r="H1401" s="349"/>
      <c r="I1401" s="350"/>
      <c r="J1401" s="349"/>
      <c r="K1401" s="350"/>
      <c r="L1401" s="337">
        <f t="shared" si="45"/>
        <v>0</v>
      </c>
    </row>
    <row r="1402" outlineLevel="1" spans="1:12">
      <c r="A1402" s="346"/>
      <c r="B1402" s="150">
        <v>120502117</v>
      </c>
      <c r="D1402" s="346"/>
      <c r="E1402" s="299" t="s">
        <v>229</v>
      </c>
      <c r="F1402" s="343"/>
      <c r="G1402" s="350"/>
      <c r="H1402" s="349"/>
      <c r="I1402" s="350"/>
      <c r="J1402" s="349"/>
      <c r="K1402" s="350"/>
      <c r="L1402" s="337">
        <f t="shared" si="45"/>
        <v>0</v>
      </c>
    </row>
    <row r="1403" outlineLevel="1" spans="1:12">
      <c r="A1403" s="346"/>
      <c r="B1403" s="150">
        <v>120502118</v>
      </c>
      <c r="D1403" s="346"/>
      <c r="E1403" s="299" t="s">
        <v>230</v>
      </c>
      <c r="F1403" s="343"/>
      <c r="G1403" s="350"/>
      <c r="H1403" s="349"/>
      <c r="I1403" s="350"/>
      <c r="J1403" s="349"/>
      <c r="K1403" s="350"/>
      <c r="L1403" s="337">
        <f t="shared" si="45"/>
        <v>0</v>
      </c>
    </row>
    <row r="1404" outlineLevel="1" spans="1:12">
      <c r="A1404" s="346"/>
      <c r="B1404" s="150">
        <v>120502119</v>
      </c>
      <c r="D1404" s="346"/>
      <c r="E1404" s="299" t="s">
        <v>231</v>
      </c>
      <c r="F1404" s="343"/>
      <c r="G1404" s="350"/>
      <c r="H1404" s="349"/>
      <c r="I1404" s="350"/>
      <c r="J1404" s="349"/>
      <c r="K1404" s="350"/>
      <c r="L1404" s="337">
        <f t="shared" si="45"/>
        <v>0</v>
      </c>
    </row>
    <row r="1405" outlineLevel="1" spans="1:12">
      <c r="A1405" s="346"/>
      <c r="B1405" s="150">
        <v>120502120</v>
      </c>
      <c r="D1405" s="346"/>
      <c r="E1405" s="299" t="s">
        <v>232</v>
      </c>
      <c r="F1405" s="343"/>
      <c r="G1405" s="350"/>
      <c r="H1405" s="349"/>
      <c r="I1405" s="350"/>
      <c r="J1405" s="349"/>
      <c r="K1405" s="350"/>
      <c r="L1405" s="337">
        <f t="shared" si="45"/>
        <v>0</v>
      </c>
    </row>
    <row r="1406" outlineLevel="1" spans="1:12">
      <c r="A1406" s="346"/>
      <c r="B1406" s="150">
        <v>120502121</v>
      </c>
      <c r="D1406" s="346"/>
      <c r="E1406" s="299" t="s">
        <v>233</v>
      </c>
      <c r="F1406" s="343"/>
      <c r="G1406" s="350"/>
      <c r="H1406" s="349"/>
      <c r="I1406" s="350"/>
      <c r="J1406" s="349"/>
      <c r="K1406" s="350"/>
      <c r="L1406" s="337">
        <f t="shared" si="45"/>
        <v>0</v>
      </c>
    </row>
    <row r="1407" outlineLevel="1" spans="1:12">
      <c r="A1407" s="346"/>
      <c r="B1407" s="150">
        <v>120502122</v>
      </c>
      <c r="D1407" s="346"/>
      <c r="E1407" s="299" t="s">
        <v>234</v>
      </c>
      <c r="F1407" s="343"/>
      <c r="G1407" s="350"/>
      <c r="H1407" s="349"/>
      <c r="I1407" s="350"/>
      <c r="J1407" s="349"/>
      <c r="K1407" s="350"/>
      <c r="L1407" s="337">
        <f t="shared" si="45"/>
        <v>0</v>
      </c>
    </row>
    <row r="1408" outlineLevel="1" spans="1:12">
      <c r="A1408" s="346"/>
      <c r="B1408" s="150">
        <v>120502123</v>
      </c>
      <c r="D1408" s="346"/>
      <c r="E1408" s="299" t="s">
        <v>235</v>
      </c>
      <c r="F1408" s="343"/>
      <c r="G1408" s="350"/>
      <c r="H1408" s="349"/>
      <c r="I1408" s="350"/>
      <c r="J1408" s="349"/>
      <c r="K1408" s="350"/>
      <c r="L1408" s="337">
        <f t="shared" si="45"/>
        <v>0</v>
      </c>
    </row>
    <row r="1409" outlineLevel="1" spans="1:12">
      <c r="A1409" s="346"/>
      <c r="B1409" s="150">
        <v>120502124</v>
      </c>
      <c r="D1409" s="346"/>
      <c r="E1409" s="299" t="s">
        <v>236</v>
      </c>
      <c r="F1409" s="343"/>
      <c r="G1409" s="350"/>
      <c r="H1409" s="349"/>
      <c r="I1409" s="350"/>
      <c r="J1409" s="349"/>
      <c r="K1409" s="350"/>
      <c r="L1409" s="337">
        <f t="shared" si="45"/>
        <v>0</v>
      </c>
    </row>
    <row r="1410" outlineLevel="1" spans="1:12">
      <c r="A1410" s="346"/>
      <c r="B1410" s="150">
        <v>120502125</v>
      </c>
      <c r="D1410" s="346"/>
      <c r="E1410" s="299" t="s">
        <v>237</v>
      </c>
      <c r="F1410" s="343"/>
      <c r="G1410" s="350"/>
      <c r="H1410" s="349"/>
      <c r="I1410" s="350"/>
      <c r="J1410" s="349"/>
      <c r="K1410" s="350"/>
      <c r="L1410" s="337">
        <f t="shared" si="45"/>
        <v>0</v>
      </c>
    </row>
    <row r="1411" outlineLevel="1" spans="1:12">
      <c r="A1411" s="346"/>
      <c r="B1411" s="150">
        <v>120502126</v>
      </c>
      <c r="D1411" s="346"/>
      <c r="E1411" s="299" t="s">
        <v>238</v>
      </c>
      <c r="F1411" s="343"/>
      <c r="G1411" s="350"/>
      <c r="H1411" s="349"/>
      <c r="I1411" s="350"/>
      <c r="J1411" s="349"/>
      <c r="K1411" s="350"/>
      <c r="L1411" s="337">
        <f t="shared" si="45"/>
        <v>0</v>
      </c>
    </row>
    <row r="1412" outlineLevel="1" spans="1:12">
      <c r="A1412" s="346"/>
      <c r="B1412" s="150">
        <v>120502127</v>
      </c>
      <c r="D1412" s="346"/>
      <c r="E1412" s="299" t="s">
        <v>239</v>
      </c>
      <c r="F1412" s="343"/>
      <c r="G1412" s="350"/>
      <c r="H1412" s="349"/>
      <c r="I1412" s="350"/>
      <c r="J1412" s="349"/>
      <c r="K1412" s="350"/>
      <c r="L1412" s="337">
        <f t="shared" si="45"/>
        <v>0</v>
      </c>
    </row>
    <row r="1413" outlineLevel="1" spans="1:12">
      <c r="A1413" s="346"/>
      <c r="B1413" s="150">
        <v>120502128</v>
      </c>
      <c r="D1413" s="346"/>
      <c r="E1413" s="299" t="s">
        <v>240</v>
      </c>
      <c r="F1413" s="343"/>
      <c r="G1413" s="350"/>
      <c r="H1413" s="349"/>
      <c r="I1413" s="350"/>
      <c r="J1413" s="349"/>
      <c r="K1413" s="350"/>
      <c r="L1413" s="337">
        <f t="shared" si="45"/>
        <v>0</v>
      </c>
    </row>
    <row r="1414" outlineLevel="1" spans="1:12">
      <c r="A1414" s="346"/>
      <c r="B1414" s="150">
        <v>120502129</v>
      </c>
      <c r="D1414" s="346"/>
      <c r="E1414" s="299" t="s">
        <v>241</v>
      </c>
      <c r="F1414" s="343"/>
      <c r="G1414" s="350"/>
      <c r="H1414" s="349"/>
      <c r="I1414" s="350"/>
      <c r="J1414" s="349"/>
      <c r="K1414" s="350"/>
      <c r="L1414" s="337">
        <f t="shared" si="45"/>
        <v>0</v>
      </c>
    </row>
    <row r="1415" outlineLevel="1" spans="1:12">
      <c r="A1415" s="346"/>
      <c r="B1415" s="150">
        <v>120502130</v>
      </c>
      <c r="D1415" s="346"/>
      <c r="E1415" s="299" t="s">
        <v>242</v>
      </c>
      <c r="F1415" s="343"/>
      <c r="G1415" s="350"/>
      <c r="H1415" s="349"/>
      <c r="I1415" s="350"/>
      <c r="J1415" s="349"/>
      <c r="K1415" s="350"/>
      <c r="L1415" s="337">
        <f t="shared" ref="L1415:L1478" si="46">G1415+I1415-K1415</f>
        <v>0</v>
      </c>
    </row>
    <row r="1416" outlineLevel="1" spans="1:12">
      <c r="A1416" s="346"/>
      <c r="B1416" s="150">
        <v>120502131</v>
      </c>
      <c r="D1416" s="346"/>
      <c r="E1416" s="299" t="s">
        <v>243</v>
      </c>
      <c r="F1416" s="343"/>
      <c r="G1416" s="350"/>
      <c r="H1416" s="349"/>
      <c r="I1416" s="350"/>
      <c r="J1416" s="349"/>
      <c r="K1416" s="350"/>
      <c r="L1416" s="337">
        <f t="shared" si="46"/>
        <v>0</v>
      </c>
    </row>
    <row r="1417" outlineLevel="1" spans="1:12">
      <c r="A1417" s="346"/>
      <c r="B1417" s="150">
        <v>120502132</v>
      </c>
      <c r="D1417" s="346"/>
      <c r="E1417" s="299" t="s">
        <v>244</v>
      </c>
      <c r="F1417" s="343"/>
      <c r="G1417" s="350"/>
      <c r="H1417" s="349"/>
      <c r="I1417" s="350"/>
      <c r="J1417" s="349"/>
      <c r="K1417" s="350"/>
      <c r="L1417" s="337">
        <f t="shared" si="46"/>
        <v>0</v>
      </c>
    </row>
    <row r="1418" outlineLevel="1" spans="1:12">
      <c r="A1418" s="346"/>
      <c r="B1418" s="150">
        <v>120502133</v>
      </c>
      <c r="D1418" s="346"/>
      <c r="E1418" s="299" t="s">
        <v>245</v>
      </c>
      <c r="F1418" s="343"/>
      <c r="G1418" s="350"/>
      <c r="H1418" s="349"/>
      <c r="I1418" s="350"/>
      <c r="J1418" s="349"/>
      <c r="K1418" s="350"/>
      <c r="L1418" s="337">
        <f t="shared" si="46"/>
        <v>0</v>
      </c>
    </row>
    <row r="1419" outlineLevel="1" spans="1:12">
      <c r="A1419" s="346"/>
      <c r="B1419" s="150">
        <v>120502134</v>
      </c>
      <c r="D1419" s="346"/>
      <c r="E1419" s="299" t="s">
        <v>246</v>
      </c>
      <c r="F1419" s="343"/>
      <c r="G1419" s="350"/>
      <c r="H1419" s="349"/>
      <c r="I1419" s="350"/>
      <c r="J1419" s="349"/>
      <c r="K1419" s="350"/>
      <c r="L1419" s="337">
        <f t="shared" si="46"/>
        <v>0</v>
      </c>
    </row>
    <row r="1420" outlineLevel="1" spans="1:12">
      <c r="A1420" s="346"/>
      <c r="B1420" s="150">
        <v>120502135</v>
      </c>
      <c r="D1420" s="346"/>
      <c r="E1420" s="299" t="s">
        <v>247</v>
      </c>
      <c r="F1420" s="343"/>
      <c r="G1420" s="350"/>
      <c r="H1420" s="349"/>
      <c r="I1420" s="350"/>
      <c r="J1420" s="349"/>
      <c r="K1420" s="350"/>
      <c r="L1420" s="337">
        <f t="shared" si="46"/>
        <v>0</v>
      </c>
    </row>
    <row r="1421" outlineLevel="1" spans="1:12">
      <c r="A1421" s="346"/>
      <c r="B1421" s="150">
        <v>120502136</v>
      </c>
      <c r="D1421" s="346"/>
      <c r="E1421" s="299" t="s">
        <v>248</v>
      </c>
      <c r="F1421" s="343"/>
      <c r="G1421" s="350"/>
      <c r="H1421" s="349"/>
      <c r="I1421" s="350"/>
      <c r="J1421" s="349"/>
      <c r="K1421" s="350"/>
      <c r="L1421" s="337">
        <f t="shared" si="46"/>
        <v>0</v>
      </c>
    </row>
    <row r="1422" outlineLevel="1" spans="1:12">
      <c r="A1422" s="346"/>
      <c r="B1422" s="150">
        <v>120502137</v>
      </c>
      <c r="D1422" s="346"/>
      <c r="E1422" s="299" t="s">
        <v>249</v>
      </c>
      <c r="F1422" s="343"/>
      <c r="G1422" s="350"/>
      <c r="H1422" s="349"/>
      <c r="I1422" s="350"/>
      <c r="J1422" s="349"/>
      <c r="K1422" s="350"/>
      <c r="L1422" s="337">
        <f t="shared" si="46"/>
        <v>0</v>
      </c>
    </row>
    <row r="1423" outlineLevel="1" spans="1:12">
      <c r="A1423" s="346"/>
      <c r="B1423" s="150">
        <v>120502138</v>
      </c>
      <c r="D1423" s="346"/>
      <c r="E1423" s="299" t="s">
        <v>250</v>
      </c>
      <c r="F1423" s="343"/>
      <c r="G1423" s="350"/>
      <c r="H1423" s="349"/>
      <c r="I1423" s="350"/>
      <c r="J1423" s="349"/>
      <c r="K1423" s="350"/>
      <c r="L1423" s="337">
        <f t="shared" si="46"/>
        <v>0</v>
      </c>
    </row>
    <row r="1424" outlineLevel="1" spans="1:12">
      <c r="A1424" s="346"/>
      <c r="B1424" s="150">
        <v>120502139</v>
      </c>
      <c r="D1424" s="346"/>
      <c r="E1424" s="299" t="s">
        <v>251</v>
      </c>
      <c r="F1424" s="343"/>
      <c r="G1424" s="350"/>
      <c r="H1424" s="349"/>
      <c r="I1424" s="350"/>
      <c r="J1424" s="349"/>
      <c r="K1424" s="350"/>
      <c r="L1424" s="337">
        <f t="shared" si="46"/>
        <v>0</v>
      </c>
    </row>
    <row r="1425" outlineLevel="1" spans="1:12">
      <c r="A1425" s="346"/>
      <c r="B1425" s="150">
        <v>120502140</v>
      </c>
      <c r="D1425" s="346"/>
      <c r="E1425" s="299" t="s">
        <v>252</v>
      </c>
      <c r="F1425" s="343"/>
      <c r="G1425" s="350"/>
      <c r="H1425" s="349"/>
      <c r="I1425" s="350"/>
      <c r="J1425" s="349"/>
      <c r="K1425" s="350"/>
      <c r="L1425" s="337">
        <f t="shared" si="46"/>
        <v>0</v>
      </c>
    </row>
    <row r="1426" outlineLevel="1" spans="1:12">
      <c r="A1426" s="346"/>
      <c r="B1426" s="150">
        <v>120502141</v>
      </c>
      <c r="D1426" s="346"/>
      <c r="E1426" s="299" t="s">
        <v>253</v>
      </c>
      <c r="F1426" s="343"/>
      <c r="G1426" s="350"/>
      <c r="H1426" s="349"/>
      <c r="I1426" s="350"/>
      <c r="J1426" s="349"/>
      <c r="K1426" s="350"/>
      <c r="L1426" s="337">
        <f t="shared" si="46"/>
        <v>0</v>
      </c>
    </row>
    <row r="1427" outlineLevel="1" spans="1:12">
      <c r="A1427" s="346"/>
      <c r="B1427" s="150">
        <v>120502142</v>
      </c>
      <c r="D1427" s="346"/>
      <c r="E1427" s="299" t="s">
        <v>254</v>
      </c>
      <c r="F1427" s="343"/>
      <c r="G1427" s="350"/>
      <c r="H1427" s="349"/>
      <c r="I1427" s="350"/>
      <c r="J1427" s="349"/>
      <c r="K1427" s="350"/>
      <c r="L1427" s="337">
        <f t="shared" si="46"/>
        <v>0</v>
      </c>
    </row>
    <row r="1428" outlineLevel="1" spans="1:12">
      <c r="A1428" s="346"/>
      <c r="B1428" s="150">
        <v>120502143</v>
      </c>
      <c r="D1428" s="346"/>
      <c r="E1428" s="299" t="s">
        <v>255</v>
      </c>
      <c r="F1428" s="343"/>
      <c r="G1428" s="350"/>
      <c r="H1428" s="349"/>
      <c r="I1428" s="350"/>
      <c r="J1428" s="349"/>
      <c r="K1428" s="350"/>
      <c r="L1428" s="337">
        <f t="shared" si="46"/>
        <v>0</v>
      </c>
    </row>
    <row r="1429" outlineLevel="1" spans="1:12">
      <c r="A1429" s="346"/>
      <c r="B1429" s="150">
        <v>120502144</v>
      </c>
      <c r="D1429" s="346"/>
      <c r="E1429" s="299" t="s">
        <v>256</v>
      </c>
      <c r="F1429" s="343"/>
      <c r="G1429" s="350"/>
      <c r="H1429" s="349"/>
      <c r="I1429" s="350"/>
      <c r="J1429" s="349"/>
      <c r="K1429" s="350"/>
      <c r="L1429" s="337">
        <f t="shared" si="46"/>
        <v>0</v>
      </c>
    </row>
    <row r="1430" outlineLevel="1" spans="1:12">
      <c r="A1430" s="346"/>
      <c r="B1430" s="150">
        <v>120502145</v>
      </c>
      <c r="D1430" s="346"/>
      <c r="E1430" s="299" t="s">
        <v>257</v>
      </c>
      <c r="F1430" s="343"/>
      <c r="G1430" s="350"/>
      <c r="H1430" s="349"/>
      <c r="I1430" s="350"/>
      <c r="J1430" s="349"/>
      <c r="K1430" s="350"/>
      <c r="L1430" s="337">
        <f t="shared" si="46"/>
        <v>0</v>
      </c>
    </row>
    <row r="1431" outlineLevel="1" spans="1:12">
      <c r="A1431" s="346"/>
      <c r="B1431" s="150">
        <v>120502146</v>
      </c>
      <c r="D1431" s="346"/>
      <c r="E1431" s="299" t="s">
        <v>258</v>
      </c>
      <c r="F1431" s="343"/>
      <c r="G1431" s="350"/>
      <c r="H1431" s="349"/>
      <c r="I1431" s="350"/>
      <c r="J1431" s="349"/>
      <c r="K1431" s="350"/>
      <c r="L1431" s="337">
        <f t="shared" si="46"/>
        <v>0</v>
      </c>
    </row>
    <row r="1432" outlineLevel="1" spans="1:12">
      <c r="A1432" s="346"/>
      <c r="B1432" s="150">
        <v>120502147</v>
      </c>
      <c r="D1432" s="346"/>
      <c r="E1432" s="299" t="s">
        <v>259</v>
      </c>
      <c r="F1432" s="343"/>
      <c r="G1432" s="350"/>
      <c r="H1432" s="349"/>
      <c r="I1432" s="350"/>
      <c r="J1432" s="349"/>
      <c r="K1432" s="350"/>
      <c r="L1432" s="337">
        <f t="shared" si="46"/>
        <v>0</v>
      </c>
    </row>
    <row r="1433" outlineLevel="1" spans="1:12">
      <c r="A1433" s="346"/>
      <c r="B1433" s="150">
        <v>120502148</v>
      </c>
      <c r="D1433" s="346"/>
      <c r="E1433" s="299" t="s">
        <v>260</v>
      </c>
      <c r="F1433" s="343"/>
      <c r="G1433" s="350"/>
      <c r="H1433" s="349"/>
      <c r="I1433" s="350"/>
      <c r="J1433" s="349"/>
      <c r="K1433" s="350"/>
      <c r="L1433" s="337">
        <f t="shared" si="46"/>
        <v>0</v>
      </c>
    </row>
    <row r="1434" outlineLevel="1" spans="1:12">
      <c r="A1434" s="346"/>
      <c r="B1434" s="150">
        <v>120502149</v>
      </c>
      <c r="D1434" s="346"/>
      <c r="E1434" s="299" t="s">
        <v>261</v>
      </c>
      <c r="F1434" s="343"/>
      <c r="G1434" s="350"/>
      <c r="H1434" s="349"/>
      <c r="I1434" s="350"/>
      <c r="J1434" s="349"/>
      <c r="K1434" s="350"/>
      <c r="L1434" s="337">
        <f t="shared" si="46"/>
        <v>0</v>
      </c>
    </row>
    <row r="1435" outlineLevel="1" spans="1:12">
      <c r="A1435" s="346"/>
      <c r="B1435" s="150">
        <v>120502150</v>
      </c>
      <c r="D1435" s="346"/>
      <c r="E1435" s="299" t="s">
        <v>262</v>
      </c>
      <c r="F1435" s="343"/>
      <c r="G1435" s="350"/>
      <c r="H1435" s="349"/>
      <c r="I1435" s="350"/>
      <c r="J1435" s="349"/>
      <c r="K1435" s="350"/>
      <c r="L1435" s="337">
        <f t="shared" si="46"/>
        <v>0</v>
      </c>
    </row>
    <row r="1436" outlineLevel="1" spans="1:12">
      <c r="A1436" s="346"/>
      <c r="B1436" s="150">
        <v>120502151</v>
      </c>
      <c r="D1436" s="346"/>
      <c r="E1436" s="299" t="s">
        <v>263</v>
      </c>
      <c r="F1436" s="343"/>
      <c r="G1436" s="350"/>
      <c r="H1436" s="349"/>
      <c r="I1436" s="350"/>
      <c r="J1436" s="349"/>
      <c r="K1436" s="350"/>
      <c r="L1436" s="337">
        <f t="shared" si="46"/>
        <v>0</v>
      </c>
    </row>
    <row r="1437" outlineLevel="1" spans="1:12">
      <c r="A1437" s="346"/>
      <c r="B1437" s="150">
        <v>120502152</v>
      </c>
      <c r="D1437" s="346"/>
      <c r="E1437" s="299" t="s">
        <v>264</v>
      </c>
      <c r="F1437" s="343"/>
      <c r="G1437" s="350"/>
      <c r="H1437" s="349"/>
      <c r="I1437" s="350"/>
      <c r="J1437" s="349"/>
      <c r="K1437" s="350"/>
      <c r="L1437" s="337">
        <f t="shared" si="46"/>
        <v>0</v>
      </c>
    </row>
    <row r="1438" outlineLevel="1" spans="1:12">
      <c r="A1438" s="346"/>
      <c r="B1438" s="150">
        <v>120502153</v>
      </c>
      <c r="D1438" s="346"/>
      <c r="E1438" s="299" t="s">
        <v>265</v>
      </c>
      <c r="F1438" s="343"/>
      <c r="G1438" s="350"/>
      <c r="H1438" s="349"/>
      <c r="I1438" s="350"/>
      <c r="J1438" s="349"/>
      <c r="K1438" s="350"/>
      <c r="L1438" s="337">
        <f t="shared" si="46"/>
        <v>0</v>
      </c>
    </row>
    <row r="1439" outlineLevel="1" spans="1:12">
      <c r="A1439" s="346"/>
      <c r="B1439" s="150">
        <v>120502154</v>
      </c>
      <c r="D1439" s="346"/>
      <c r="E1439" s="299" t="s">
        <v>266</v>
      </c>
      <c r="F1439" s="343"/>
      <c r="G1439" s="350"/>
      <c r="H1439" s="349"/>
      <c r="I1439" s="350"/>
      <c r="J1439" s="349"/>
      <c r="K1439" s="350"/>
      <c r="L1439" s="337">
        <f t="shared" si="46"/>
        <v>0</v>
      </c>
    </row>
    <row r="1440" outlineLevel="1" spans="1:12">
      <c r="A1440" s="346"/>
      <c r="B1440" s="150">
        <v>120502155</v>
      </c>
      <c r="D1440" s="346"/>
      <c r="E1440" s="299" t="s">
        <v>267</v>
      </c>
      <c r="F1440" s="343"/>
      <c r="G1440" s="350"/>
      <c r="H1440" s="349"/>
      <c r="I1440" s="350"/>
      <c r="J1440" s="349"/>
      <c r="K1440" s="350"/>
      <c r="L1440" s="337">
        <f t="shared" si="46"/>
        <v>0</v>
      </c>
    </row>
    <row r="1441" outlineLevel="1" spans="1:12">
      <c r="A1441" s="346"/>
      <c r="B1441" s="150">
        <v>120502156</v>
      </c>
      <c r="D1441" s="346"/>
      <c r="E1441" s="299" t="s">
        <v>268</v>
      </c>
      <c r="F1441" s="343"/>
      <c r="G1441" s="350"/>
      <c r="H1441" s="349"/>
      <c r="I1441" s="350"/>
      <c r="J1441" s="349"/>
      <c r="K1441" s="350"/>
      <c r="L1441" s="337">
        <f t="shared" si="46"/>
        <v>0</v>
      </c>
    </row>
    <row r="1442" outlineLevel="1" spans="1:12">
      <c r="A1442" s="346"/>
      <c r="B1442" s="150">
        <v>120502157</v>
      </c>
      <c r="D1442" s="346"/>
      <c r="E1442" s="299" t="s">
        <v>269</v>
      </c>
      <c r="F1442" s="343"/>
      <c r="G1442" s="350"/>
      <c r="H1442" s="349"/>
      <c r="I1442" s="350"/>
      <c r="J1442" s="349"/>
      <c r="K1442" s="350"/>
      <c r="L1442" s="337">
        <f t="shared" si="46"/>
        <v>0</v>
      </c>
    </row>
    <row r="1443" outlineLevel="1" spans="1:12">
      <c r="A1443" s="346"/>
      <c r="B1443" s="150">
        <v>120502158</v>
      </c>
      <c r="D1443" s="346"/>
      <c r="E1443" s="299" t="s">
        <v>270</v>
      </c>
      <c r="F1443" s="343"/>
      <c r="G1443" s="350"/>
      <c r="H1443" s="349"/>
      <c r="I1443" s="350"/>
      <c r="J1443" s="349"/>
      <c r="K1443" s="350"/>
      <c r="L1443" s="337">
        <f t="shared" si="46"/>
        <v>0</v>
      </c>
    </row>
    <row r="1444" outlineLevel="1" spans="1:12">
      <c r="A1444" s="346"/>
      <c r="B1444" s="150">
        <v>120502159</v>
      </c>
      <c r="D1444" s="346"/>
      <c r="E1444" s="299" t="s">
        <v>271</v>
      </c>
      <c r="F1444" s="343"/>
      <c r="G1444" s="350"/>
      <c r="H1444" s="349"/>
      <c r="I1444" s="350"/>
      <c r="J1444" s="349"/>
      <c r="K1444" s="350"/>
      <c r="L1444" s="337">
        <f t="shared" si="46"/>
        <v>0</v>
      </c>
    </row>
    <row r="1445" outlineLevel="1" spans="1:12">
      <c r="A1445" s="346"/>
      <c r="B1445" s="150">
        <v>120502160</v>
      </c>
      <c r="D1445" s="346"/>
      <c r="E1445" s="299" t="s">
        <v>272</v>
      </c>
      <c r="F1445" s="343"/>
      <c r="G1445" s="350"/>
      <c r="H1445" s="349"/>
      <c r="I1445" s="350"/>
      <c r="J1445" s="349"/>
      <c r="K1445" s="350"/>
      <c r="L1445" s="337">
        <f t="shared" si="46"/>
        <v>0</v>
      </c>
    </row>
    <row r="1446" outlineLevel="1" spans="1:12">
      <c r="A1446" s="346"/>
      <c r="B1446" s="150">
        <v>120502161</v>
      </c>
      <c r="D1446" s="346"/>
      <c r="E1446" s="299" t="s">
        <v>273</v>
      </c>
      <c r="F1446" s="343"/>
      <c r="G1446" s="350"/>
      <c r="H1446" s="349"/>
      <c r="I1446" s="350"/>
      <c r="J1446" s="349"/>
      <c r="K1446" s="350"/>
      <c r="L1446" s="337">
        <f t="shared" si="46"/>
        <v>0</v>
      </c>
    </row>
    <row r="1447" outlineLevel="1" spans="1:12">
      <c r="A1447" s="346"/>
      <c r="B1447" s="150">
        <v>120502162</v>
      </c>
      <c r="D1447" s="346"/>
      <c r="E1447" s="299" t="s">
        <v>274</v>
      </c>
      <c r="F1447" s="343"/>
      <c r="G1447" s="350"/>
      <c r="H1447" s="349"/>
      <c r="I1447" s="350"/>
      <c r="J1447" s="349"/>
      <c r="K1447" s="350"/>
      <c r="L1447" s="337">
        <f t="shared" si="46"/>
        <v>0</v>
      </c>
    </row>
    <row r="1448" outlineLevel="1" spans="1:12">
      <c r="A1448" s="346"/>
      <c r="B1448" s="150">
        <v>120502163</v>
      </c>
      <c r="D1448" s="346"/>
      <c r="E1448" s="299" t="s">
        <v>275</v>
      </c>
      <c r="F1448" s="343"/>
      <c r="G1448" s="350"/>
      <c r="H1448" s="349"/>
      <c r="I1448" s="350"/>
      <c r="J1448" s="349"/>
      <c r="K1448" s="350"/>
      <c r="L1448" s="337">
        <f t="shared" si="46"/>
        <v>0</v>
      </c>
    </row>
    <row r="1449" outlineLevel="1" spans="1:12">
      <c r="A1449" s="346"/>
      <c r="B1449" s="150">
        <v>120502164</v>
      </c>
      <c r="D1449" s="346"/>
      <c r="E1449" s="299" t="s">
        <v>276</v>
      </c>
      <c r="F1449" s="343"/>
      <c r="G1449" s="350"/>
      <c r="H1449" s="349"/>
      <c r="I1449" s="350"/>
      <c r="J1449" s="349"/>
      <c r="K1449" s="350"/>
      <c r="L1449" s="337">
        <f t="shared" si="46"/>
        <v>0</v>
      </c>
    </row>
    <row r="1450" outlineLevel="1" spans="1:12">
      <c r="A1450" s="346"/>
      <c r="B1450" s="150">
        <v>120502165</v>
      </c>
      <c r="D1450" s="346"/>
      <c r="E1450" s="299" t="s">
        <v>277</v>
      </c>
      <c r="F1450" s="343"/>
      <c r="G1450" s="350"/>
      <c r="H1450" s="349"/>
      <c r="I1450" s="350"/>
      <c r="J1450" s="349"/>
      <c r="K1450" s="350"/>
      <c r="L1450" s="337">
        <f t="shared" si="46"/>
        <v>0</v>
      </c>
    </row>
    <row r="1451" outlineLevel="1" spans="1:12">
      <c r="A1451" s="346"/>
      <c r="B1451" s="150">
        <v>120502166</v>
      </c>
      <c r="D1451" s="346"/>
      <c r="E1451" s="299" t="s">
        <v>278</v>
      </c>
      <c r="F1451" s="343"/>
      <c r="G1451" s="350"/>
      <c r="H1451" s="349"/>
      <c r="I1451" s="350"/>
      <c r="J1451" s="349"/>
      <c r="K1451" s="350"/>
      <c r="L1451" s="337">
        <f t="shared" si="46"/>
        <v>0</v>
      </c>
    </row>
    <row r="1452" outlineLevel="1" spans="1:12">
      <c r="A1452" s="346"/>
      <c r="B1452" s="150">
        <v>120502167</v>
      </c>
      <c r="D1452" s="346"/>
      <c r="E1452" s="299" t="s">
        <v>279</v>
      </c>
      <c r="F1452" s="343"/>
      <c r="G1452" s="350"/>
      <c r="H1452" s="349"/>
      <c r="I1452" s="350"/>
      <c r="J1452" s="349"/>
      <c r="K1452" s="350"/>
      <c r="L1452" s="337">
        <f t="shared" si="46"/>
        <v>0</v>
      </c>
    </row>
    <row r="1453" outlineLevel="1" spans="1:12">
      <c r="A1453" s="346"/>
      <c r="B1453" s="150">
        <v>120502168</v>
      </c>
      <c r="D1453" s="346"/>
      <c r="E1453" s="299" t="s">
        <v>280</v>
      </c>
      <c r="F1453" s="343"/>
      <c r="G1453" s="350"/>
      <c r="H1453" s="349"/>
      <c r="I1453" s="350"/>
      <c r="J1453" s="349"/>
      <c r="K1453" s="350"/>
      <c r="L1453" s="337">
        <f t="shared" si="46"/>
        <v>0</v>
      </c>
    </row>
    <row r="1454" outlineLevel="1" spans="1:12">
      <c r="A1454" s="346"/>
      <c r="B1454" s="150">
        <v>120502169</v>
      </c>
      <c r="D1454" s="346"/>
      <c r="E1454" s="299" t="s">
        <v>281</v>
      </c>
      <c r="F1454" s="343"/>
      <c r="G1454" s="350"/>
      <c r="H1454" s="349"/>
      <c r="I1454" s="350"/>
      <c r="J1454" s="349"/>
      <c r="K1454" s="350"/>
      <c r="L1454" s="337">
        <f t="shared" si="46"/>
        <v>0</v>
      </c>
    </row>
    <row r="1455" outlineLevel="1" spans="1:12">
      <c r="A1455" s="346"/>
      <c r="B1455" s="150">
        <v>120502170</v>
      </c>
      <c r="D1455" s="346"/>
      <c r="E1455" s="299" t="s">
        <v>282</v>
      </c>
      <c r="F1455" s="343"/>
      <c r="G1455" s="350"/>
      <c r="H1455" s="349"/>
      <c r="I1455" s="350"/>
      <c r="J1455" s="349"/>
      <c r="K1455" s="350"/>
      <c r="L1455" s="337">
        <f t="shared" si="46"/>
        <v>0</v>
      </c>
    </row>
    <row r="1456" outlineLevel="1" spans="1:12">
      <c r="A1456" s="346"/>
      <c r="B1456" s="150">
        <v>120502171</v>
      </c>
      <c r="D1456" s="346"/>
      <c r="E1456" s="299" t="s">
        <v>283</v>
      </c>
      <c r="F1456" s="343"/>
      <c r="G1456" s="350"/>
      <c r="H1456" s="349"/>
      <c r="I1456" s="350"/>
      <c r="J1456" s="349"/>
      <c r="K1456" s="350"/>
      <c r="L1456" s="337">
        <f t="shared" si="46"/>
        <v>0</v>
      </c>
    </row>
    <row r="1457" outlineLevel="1" spans="1:12">
      <c r="A1457" s="346"/>
      <c r="B1457" s="150">
        <v>120502172</v>
      </c>
      <c r="D1457" s="346"/>
      <c r="E1457" s="299" t="s">
        <v>284</v>
      </c>
      <c r="F1457" s="343"/>
      <c r="G1457" s="350"/>
      <c r="H1457" s="349"/>
      <c r="I1457" s="350"/>
      <c r="J1457" s="349"/>
      <c r="K1457" s="350"/>
      <c r="L1457" s="337">
        <f t="shared" si="46"/>
        <v>0</v>
      </c>
    </row>
    <row r="1458" outlineLevel="1" spans="1:12">
      <c r="A1458" s="346"/>
      <c r="B1458" s="150">
        <v>120502173</v>
      </c>
      <c r="D1458" s="346"/>
      <c r="E1458" s="299" t="s">
        <v>285</v>
      </c>
      <c r="F1458" s="343"/>
      <c r="G1458" s="350"/>
      <c r="H1458" s="349"/>
      <c r="I1458" s="350"/>
      <c r="J1458" s="349"/>
      <c r="K1458" s="350"/>
      <c r="L1458" s="337">
        <f t="shared" si="46"/>
        <v>0</v>
      </c>
    </row>
    <row r="1459" outlineLevel="1" spans="1:12">
      <c r="A1459" s="346"/>
      <c r="B1459" s="150">
        <v>120502174</v>
      </c>
      <c r="D1459" s="346"/>
      <c r="E1459" s="299" t="s">
        <v>286</v>
      </c>
      <c r="F1459" s="343"/>
      <c r="G1459" s="350"/>
      <c r="H1459" s="349"/>
      <c r="I1459" s="350"/>
      <c r="J1459" s="349"/>
      <c r="K1459" s="350"/>
      <c r="L1459" s="337">
        <f t="shared" si="46"/>
        <v>0</v>
      </c>
    </row>
    <row r="1460" outlineLevel="1" spans="1:12">
      <c r="A1460" s="346"/>
      <c r="B1460" s="150">
        <v>120502175</v>
      </c>
      <c r="D1460" s="346"/>
      <c r="E1460" s="299" t="s">
        <v>287</v>
      </c>
      <c r="F1460" s="343"/>
      <c r="G1460" s="350"/>
      <c r="H1460" s="349"/>
      <c r="I1460" s="350"/>
      <c r="J1460" s="349"/>
      <c r="K1460" s="350"/>
      <c r="L1460" s="337">
        <f t="shared" si="46"/>
        <v>0</v>
      </c>
    </row>
    <row r="1461" outlineLevel="1" spans="1:12">
      <c r="A1461" s="346"/>
      <c r="B1461" s="150">
        <v>120502176</v>
      </c>
      <c r="D1461" s="346"/>
      <c r="E1461" s="299" t="s">
        <v>288</v>
      </c>
      <c r="F1461" s="343"/>
      <c r="G1461" s="350"/>
      <c r="H1461" s="349"/>
      <c r="I1461" s="350"/>
      <c r="J1461" s="349"/>
      <c r="K1461" s="350"/>
      <c r="L1461" s="337">
        <f t="shared" si="46"/>
        <v>0</v>
      </c>
    </row>
    <row r="1462" outlineLevel="1" spans="1:12">
      <c r="A1462" s="346"/>
      <c r="B1462" s="150">
        <v>120502177</v>
      </c>
      <c r="D1462" s="346"/>
      <c r="E1462" s="299" t="s">
        <v>289</v>
      </c>
      <c r="F1462" s="343"/>
      <c r="G1462" s="350"/>
      <c r="H1462" s="349"/>
      <c r="I1462" s="350"/>
      <c r="J1462" s="349"/>
      <c r="K1462" s="350"/>
      <c r="L1462" s="337">
        <f t="shared" si="46"/>
        <v>0</v>
      </c>
    </row>
    <row r="1463" outlineLevel="1" spans="1:12">
      <c r="A1463" s="346"/>
      <c r="B1463" s="150">
        <v>120502178</v>
      </c>
      <c r="D1463" s="346"/>
      <c r="E1463" s="299" t="s">
        <v>290</v>
      </c>
      <c r="F1463" s="343"/>
      <c r="G1463" s="350"/>
      <c r="H1463" s="349"/>
      <c r="I1463" s="350"/>
      <c r="J1463" s="349"/>
      <c r="K1463" s="350"/>
      <c r="L1463" s="337">
        <f t="shared" si="46"/>
        <v>0</v>
      </c>
    </row>
    <row r="1464" outlineLevel="1" spans="1:12">
      <c r="A1464" s="346"/>
      <c r="B1464" s="150">
        <v>120502179</v>
      </c>
      <c r="D1464" s="346"/>
      <c r="E1464" s="299" t="s">
        <v>291</v>
      </c>
      <c r="F1464" s="343"/>
      <c r="G1464" s="350"/>
      <c r="H1464" s="349"/>
      <c r="I1464" s="350"/>
      <c r="J1464" s="349"/>
      <c r="K1464" s="350"/>
      <c r="L1464" s="337">
        <f t="shared" si="46"/>
        <v>0</v>
      </c>
    </row>
    <row r="1465" outlineLevel="1" spans="1:12">
      <c r="A1465" s="346"/>
      <c r="B1465" s="150">
        <v>120502180</v>
      </c>
      <c r="D1465" s="346"/>
      <c r="E1465" s="299" t="s">
        <v>292</v>
      </c>
      <c r="F1465" s="343"/>
      <c r="G1465" s="350"/>
      <c r="H1465" s="349"/>
      <c r="I1465" s="350"/>
      <c r="J1465" s="349"/>
      <c r="K1465" s="350"/>
      <c r="L1465" s="337">
        <f t="shared" si="46"/>
        <v>0</v>
      </c>
    </row>
    <row r="1466" outlineLevel="1" spans="1:12">
      <c r="A1466" s="346"/>
      <c r="B1466" s="150">
        <v>120502181</v>
      </c>
      <c r="D1466" s="346"/>
      <c r="E1466" s="299" t="s">
        <v>293</v>
      </c>
      <c r="F1466" s="343"/>
      <c r="G1466" s="350"/>
      <c r="H1466" s="349"/>
      <c r="I1466" s="350"/>
      <c r="J1466" s="349"/>
      <c r="K1466" s="350"/>
      <c r="L1466" s="337">
        <f t="shared" si="46"/>
        <v>0</v>
      </c>
    </row>
    <row r="1467" outlineLevel="1" spans="1:12">
      <c r="A1467" s="346"/>
      <c r="B1467" s="150">
        <v>120502182</v>
      </c>
      <c r="D1467" s="346"/>
      <c r="E1467" s="299" t="s">
        <v>294</v>
      </c>
      <c r="F1467" s="343"/>
      <c r="G1467" s="350"/>
      <c r="H1467" s="349"/>
      <c r="I1467" s="350"/>
      <c r="J1467" s="349"/>
      <c r="K1467" s="350"/>
      <c r="L1467" s="337">
        <f t="shared" si="46"/>
        <v>0</v>
      </c>
    </row>
    <row r="1468" outlineLevel="1" spans="1:12">
      <c r="A1468" s="346"/>
      <c r="B1468" s="150">
        <v>120502183</v>
      </c>
      <c r="D1468" s="346"/>
      <c r="E1468" s="299" t="s">
        <v>295</v>
      </c>
      <c r="F1468" s="343"/>
      <c r="G1468" s="350"/>
      <c r="H1468" s="349"/>
      <c r="I1468" s="350"/>
      <c r="J1468" s="349"/>
      <c r="K1468" s="350"/>
      <c r="L1468" s="337">
        <f t="shared" si="46"/>
        <v>0</v>
      </c>
    </row>
    <row r="1469" outlineLevel="1" spans="1:12">
      <c r="A1469" s="346"/>
      <c r="B1469" s="150">
        <v>120502184</v>
      </c>
      <c r="D1469" s="346"/>
      <c r="E1469" s="299" t="s">
        <v>296</v>
      </c>
      <c r="F1469" s="343"/>
      <c r="G1469" s="350"/>
      <c r="H1469" s="349"/>
      <c r="I1469" s="350"/>
      <c r="J1469" s="349"/>
      <c r="K1469" s="350"/>
      <c r="L1469" s="337">
        <f t="shared" si="46"/>
        <v>0</v>
      </c>
    </row>
    <row r="1470" outlineLevel="1" spans="1:12">
      <c r="A1470" s="346"/>
      <c r="B1470" s="150">
        <v>120502185</v>
      </c>
      <c r="D1470" s="346"/>
      <c r="E1470" s="299" t="s">
        <v>297</v>
      </c>
      <c r="F1470" s="343"/>
      <c r="G1470" s="350"/>
      <c r="H1470" s="349"/>
      <c r="I1470" s="350"/>
      <c r="J1470" s="349"/>
      <c r="K1470" s="350"/>
      <c r="L1470" s="337">
        <f t="shared" si="46"/>
        <v>0</v>
      </c>
    </row>
    <row r="1471" outlineLevel="1" spans="1:12">
      <c r="A1471" s="346"/>
      <c r="B1471" s="150">
        <v>120502186</v>
      </c>
      <c r="D1471" s="346"/>
      <c r="E1471" s="299" t="s">
        <v>298</v>
      </c>
      <c r="F1471" s="343"/>
      <c r="G1471" s="350"/>
      <c r="H1471" s="349"/>
      <c r="I1471" s="350"/>
      <c r="J1471" s="349"/>
      <c r="K1471" s="350"/>
      <c r="L1471" s="337">
        <f t="shared" si="46"/>
        <v>0</v>
      </c>
    </row>
    <row r="1472" outlineLevel="1" spans="1:12">
      <c r="A1472" s="346"/>
      <c r="B1472" s="150">
        <v>120502187</v>
      </c>
      <c r="D1472" s="346"/>
      <c r="E1472" s="299" t="s">
        <v>299</v>
      </c>
      <c r="F1472" s="343"/>
      <c r="G1472" s="350"/>
      <c r="H1472" s="349"/>
      <c r="I1472" s="350"/>
      <c r="J1472" s="349"/>
      <c r="K1472" s="350"/>
      <c r="L1472" s="337">
        <f t="shared" si="46"/>
        <v>0</v>
      </c>
    </row>
    <row r="1473" outlineLevel="1" spans="1:12">
      <c r="A1473" s="346"/>
      <c r="B1473" s="150">
        <v>120502188</v>
      </c>
      <c r="D1473" s="346"/>
      <c r="E1473" s="299" t="s">
        <v>300</v>
      </c>
      <c r="F1473" s="343"/>
      <c r="G1473" s="350"/>
      <c r="H1473" s="349"/>
      <c r="I1473" s="350"/>
      <c r="J1473" s="349"/>
      <c r="K1473" s="350"/>
      <c r="L1473" s="337">
        <f t="shared" si="46"/>
        <v>0</v>
      </c>
    </row>
    <row r="1474" outlineLevel="1" spans="1:12">
      <c r="A1474" s="346"/>
      <c r="B1474" s="150">
        <v>120502189</v>
      </c>
      <c r="D1474" s="346"/>
      <c r="E1474" s="299" t="s">
        <v>301</v>
      </c>
      <c r="F1474" s="343"/>
      <c r="G1474" s="350"/>
      <c r="H1474" s="349"/>
      <c r="I1474" s="350"/>
      <c r="J1474" s="349"/>
      <c r="K1474" s="350"/>
      <c r="L1474" s="337">
        <f t="shared" si="46"/>
        <v>0</v>
      </c>
    </row>
    <row r="1475" outlineLevel="1" spans="1:12">
      <c r="A1475" s="346"/>
      <c r="B1475" s="150">
        <v>120502190</v>
      </c>
      <c r="D1475" s="346"/>
      <c r="E1475" s="299" t="s">
        <v>302</v>
      </c>
      <c r="F1475" s="343"/>
      <c r="G1475" s="350"/>
      <c r="H1475" s="349"/>
      <c r="I1475" s="350"/>
      <c r="J1475" s="349"/>
      <c r="K1475" s="350"/>
      <c r="L1475" s="337">
        <f t="shared" si="46"/>
        <v>0</v>
      </c>
    </row>
    <row r="1476" outlineLevel="1" spans="1:12">
      <c r="A1476" s="346"/>
      <c r="B1476" s="150">
        <v>120502191</v>
      </c>
      <c r="D1476" s="346"/>
      <c r="E1476" s="299" t="s">
        <v>303</v>
      </c>
      <c r="F1476" s="343"/>
      <c r="G1476" s="350"/>
      <c r="H1476" s="349"/>
      <c r="I1476" s="350"/>
      <c r="J1476" s="349"/>
      <c r="K1476" s="350"/>
      <c r="L1476" s="337">
        <f t="shared" si="46"/>
        <v>0</v>
      </c>
    </row>
    <row r="1477" outlineLevel="1" spans="1:12">
      <c r="A1477" s="346"/>
      <c r="B1477" s="150">
        <v>120502192</v>
      </c>
      <c r="D1477" s="346"/>
      <c r="E1477" s="299" t="s">
        <v>304</v>
      </c>
      <c r="F1477" s="343"/>
      <c r="G1477" s="350"/>
      <c r="H1477" s="349"/>
      <c r="I1477" s="350"/>
      <c r="J1477" s="349"/>
      <c r="K1477" s="350"/>
      <c r="L1477" s="337">
        <f t="shared" si="46"/>
        <v>0</v>
      </c>
    </row>
    <row r="1478" outlineLevel="1" spans="1:12">
      <c r="A1478" s="346"/>
      <c r="B1478" s="150">
        <v>120502193</v>
      </c>
      <c r="D1478" s="346"/>
      <c r="E1478" s="299" t="s">
        <v>305</v>
      </c>
      <c r="F1478" s="343"/>
      <c r="G1478" s="350"/>
      <c r="H1478" s="349"/>
      <c r="I1478" s="350"/>
      <c r="J1478" s="349"/>
      <c r="K1478" s="350"/>
      <c r="L1478" s="337">
        <f t="shared" si="46"/>
        <v>0</v>
      </c>
    </row>
    <row r="1479" outlineLevel="1" spans="1:12">
      <c r="A1479" s="346"/>
      <c r="B1479" s="150">
        <v>120502194</v>
      </c>
      <c r="D1479" s="346"/>
      <c r="E1479" s="299" t="s">
        <v>306</v>
      </c>
      <c r="F1479" s="343"/>
      <c r="G1479" s="350"/>
      <c r="H1479" s="349"/>
      <c r="I1479" s="350"/>
      <c r="J1479" s="349"/>
      <c r="K1479" s="350"/>
      <c r="L1479" s="337">
        <f t="shared" ref="L1479:L1485" si="47">G1479+I1479-K1479</f>
        <v>0</v>
      </c>
    </row>
    <row r="1480" outlineLevel="1" spans="1:12">
      <c r="A1480" s="346"/>
      <c r="B1480" s="150">
        <v>120502195</v>
      </c>
      <c r="D1480" s="346"/>
      <c r="E1480" s="299" t="s">
        <v>307</v>
      </c>
      <c r="F1480" s="343"/>
      <c r="G1480" s="350"/>
      <c r="H1480" s="349"/>
      <c r="I1480" s="350"/>
      <c r="J1480" s="349"/>
      <c r="K1480" s="350"/>
      <c r="L1480" s="337">
        <f t="shared" si="47"/>
        <v>0</v>
      </c>
    </row>
    <row r="1481" outlineLevel="1" spans="1:12">
      <c r="A1481" s="346"/>
      <c r="B1481" s="150">
        <v>120502196</v>
      </c>
      <c r="D1481" s="346"/>
      <c r="E1481" s="299" t="s">
        <v>308</v>
      </c>
      <c r="F1481" s="343"/>
      <c r="G1481" s="350"/>
      <c r="H1481" s="349"/>
      <c r="I1481" s="350"/>
      <c r="J1481" s="349"/>
      <c r="K1481" s="350"/>
      <c r="L1481" s="337">
        <f t="shared" si="47"/>
        <v>0</v>
      </c>
    </row>
    <row r="1482" outlineLevel="1" spans="1:12">
      <c r="A1482" s="346"/>
      <c r="B1482" s="150">
        <v>120502197</v>
      </c>
      <c r="D1482" s="346"/>
      <c r="E1482" s="299" t="s">
        <v>309</v>
      </c>
      <c r="F1482" s="343"/>
      <c r="G1482" s="350"/>
      <c r="H1482" s="349"/>
      <c r="I1482" s="350"/>
      <c r="J1482" s="349"/>
      <c r="K1482" s="350"/>
      <c r="L1482" s="337">
        <f t="shared" si="47"/>
        <v>0</v>
      </c>
    </row>
    <row r="1483" outlineLevel="1" spans="1:12">
      <c r="A1483" s="346"/>
      <c r="B1483" s="150">
        <v>120502198</v>
      </c>
      <c r="D1483" s="346"/>
      <c r="E1483" s="299" t="s">
        <v>310</v>
      </c>
      <c r="F1483" s="343"/>
      <c r="G1483" s="350"/>
      <c r="H1483" s="349"/>
      <c r="I1483" s="350"/>
      <c r="J1483" s="349"/>
      <c r="K1483" s="350"/>
      <c r="L1483" s="337">
        <f t="shared" si="47"/>
        <v>0</v>
      </c>
    </row>
    <row r="1484" outlineLevel="1" spans="1:12">
      <c r="A1484" s="346"/>
      <c r="B1484" s="150">
        <v>120502199</v>
      </c>
      <c r="D1484" s="346"/>
      <c r="E1484" s="299" t="s">
        <v>311</v>
      </c>
      <c r="F1484" s="343"/>
      <c r="G1484" s="350"/>
      <c r="H1484" s="349"/>
      <c r="I1484" s="350"/>
      <c r="J1484" s="349"/>
      <c r="K1484" s="350"/>
      <c r="L1484" s="337">
        <f t="shared" si="47"/>
        <v>0</v>
      </c>
    </row>
    <row r="1485" outlineLevel="1" spans="1:12">
      <c r="A1485" s="346"/>
      <c r="B1485" s="150"/>
      <c r="D1485" s="299"/>
      <c r="E1485" s="342"/>
      <c r="F1485" s="343"/>
      <c r="G1485" s="350"/>
      <c r="H1485" s="349"/>
      <c r="I1485" s="350"/>
      <c r="J1485" s="349"/>
      <c r="K1485" s="350"/>
      <c r="L1485" s="337">
        <f t="shared" si="47"/>
        <v>0</v>
      </c>
    </row>
    <row r="1486" outlineLevel="1" spans="1:12">
      <c r="A1486" s="346"/>
      <c r="B1486" s="150"/>
      <c r="D1486" s="351" t="s">
        <v>765</v>
      </c>
      <c r="E1486" s="376"/>
      <c r="F1486" s="353"/>
      <c r="G1486" s="354">
        <f>SUM(G1285:G1485)</f>
        <v>0</v>
      </c>
      <c r="H1486" s="355"/>
      <c r="I1486" s="354">
        <f>SUM(I1285:I1485)</f>
        <v>0</v>
      </c>
      <c r="J1486" s="355"/>
      <c r="K1486" s="354">
        <f>SUM(K1285:K1485)</f>
        <v>0</v>
      </c>
      <c r="L1486" s="354">
        <f>SUM(L1285:L1485)</f>
        <v>0</v>
      </c>
    </row>
    <row r="1487" outlineLevel="1" spans="1:12">
      <c r="A1487" s="346"/>
      <c r="B1487" s="150"/>
      <c r="D1487" s="299"/>
      <c r="E1487" s="342"/>
      <c r="F1487" s="343"/>
      <c r="G1487" s="350"/>
      <c r="H1487" s="349"/>
      <c r="I1487" s="350"/>
      <c r="J1487" s="349"/>
      <c r="K1487" s="350"/>
      <c r="L1487" s="337"/>
    </row>
    <row r="1488" outlineLevel="1" spans="1:12">
      <c r="A1488" s="346"/>
      <c r="B1488" s="150"/>
      <c r="D1488" s="347" t="s">
        <v>399</v>
      </c>
      <c r="E1488" s="299"/>
      <c r="F1488" s="343"/>
      <c r="G1488" s="350"/>
      <c r="H1488" s="349"/>
      <c r="I1488" s="350"/>
      <c r="J1488" s="349"/>
      <c r="K1488" s="350"/>
      <c r="L1488" s="337">
        <f>G1488+I1488-K1488</f>
        <v>0</v>
      </c>
    </row>
    <row r="1489" outlineLevel="1" spans="1:12">
      <c r="A1489" s="346"/>
      <c r="B1489" s="150">
        <v>120503001</v>
      </c>
      <c r="D1489" s="346"/>
      <c r="E1489" s="299" t="s">
        <v>113</v>
      </c>
      <c r="F1489" s="343"/>
      <c r="G1489" s="350"/>
      <c r="H1489" s="349"/>
      <c r="I1489" s="350"/>
      <c r="J1489" s="349"/>
      <c r="K1489" s="350"/>
      <c r="L1489" s="337">
        <f>G1489+I1489-K1489</f>
        <v>0</v>
      </c>
    </row>
    <row r="1490" outlineLevel="1" spans="1:12">
      <c r="A1490" s="346"/>
      <c r="B1490" s="150">
        <v>120503002</v>
      </c>
      <c r="D1490" s="346"/>
      <c r="E1490" s="299" t="s">
        <v>114</v>
      </c>
      <c r="F1490" s="343"/>
      <c r="G1490" s="350"/>
      <c r="H1490" s="349"/>
      <c r="I1490" s="350"/>
      <c r="J1490" s="349"/>
      <c r="K1490" s="350"/>
      <c r="L1490" s="337">
        <f t="shared" ref="L1490:L1553" si="48">G1490+I1490-K1490</f>
        <v>0</v>
      </c>
    </row>
    <row r="1491" outlineLevel="1" spans="1:12">
      <c r="A1491" s="346"/>
      <c r="B1491" s="150">
        <v>120503003</v>
      </c>
      <c r="D1491" s="346"/>
      <c r="E1491" s="299" t="s">
        <v>115</v>
      </c>
      <c r="F1491" s="343"/>
      <c r="G1491" s="350"/>
      <c r="H1491" s="349"/>
      <c r="I1491" s="350"/>
      <c r="J1491" s="349"/>
      <c r="K1491" s="350"/>
      <c r="L1491" s="337">
        <f t="shared" si="48"/>
        <v>0</v>
      </c>
    </row>
    <row r="1492" outlineLevel="1" spans="1:12">
      <c r="A1492" s="346"/>
      <c r="B1492" s="150">
        <v>120503004</v>
      </c>
      <c r="D1492" s="346"/>
      <c r="E1492" s="299" t="s">
        <v>116</v>
      </c>
      <c r="F1492" s="343"/>
      <c r="G1492" s="350"/>
      <c r="H1492" s="349"/>
      <c r="I1492" s="350"/>
      <c r="J1492" s="349"/>
      <c r="K1492" s="350"/>
      <c r="L1492" s="337">
        <f t="shared" si="48"/>
        <v>0</v>
      </c>
    </row>
    <row r="1493" outlineLevel="1" spans="1:12">
      <c r="A1493" s="346"/>
      <c r="B1493" s="150">
        <v>120503005</v>
      </c>
      <c r="D1493" s="346"/>
      <c r="E1493" s="299" t="s">
        <v>117</v>
      </c>
      <c r="F1493" s="343"/>
      <c r="G1493" s="350"/>
      <c r="H1493" s="349"/>
      <c r="I1493" s="350"/>
      <c r="J1493" s="349"/>
      <c r="K1493" s="350"/>
      <c r="L1493" s="337">
        <f t="shared" si="48"/>
        <v>0</v>
      </c>
    </row>
    <row r="1494" outlineLevel="1" spans="1:12">
      <c r="A1494" s="346"/>
      <c r="B1494" s="150">
        <v>120503006</v>
      </c>
      <c r="D1494" s="346"/>
      <c r="E1494" s="299" t="s">
        <v>118</v>
      </c>
      <c r="F1494" s="343"/>
      <c r="G1494" s="350"/>
      <c r="H1494" s="349"/>
      <c r="I1494" s="350"/>
      <c r="J1494" s="349"/>
      <c r="K1494" s="350"/>
      <c r="L1494" s="337">
        <f t="shared" si="48"/>
        <v>0</v>
      </c>
    </row>
    <row r="1495" outlineLevel="1" spans="1:12">
      <c r="A1495" s="346"/>
      <c r="B1495" s="150">
        <v>120503007</v>
      </c>
      <c r="D1495" s="346"/>
      <c r="E1495" s="299" t="s">
        <v>119</v>
      </c>
      <c r="F1495" s="343"/>
      <c r="G1495" s="350"/>
      <c r="H1495" s="349"/>
      <c r="I1495" s="350"/>
      <c r="J1495" s="349"/>
      <c r="K1495" s="350"/>
      <c r="L1495" s="337">
        <f t="shared" si="48"/>
        <v>0</v>
      </c>
    </row>
    <row r="1496" outlineLevel="1" spans="1:12">
      <c r="A1496" s="346"/>
      <c r="B1496" s="150">
        <v>120503008</v>
      </c>
      <c r="D1496" s="346"/>
      <c r="E1496" s="299" t="s">
        <v>120</v>
      </c>
      <c r="F1496" s="343"/>
      <c r="G1496" s="350"/>
      <c r="H1496" s="349"/>
      <c r="I1496" s="350"/>
      <c r="J1496" s="349"/>
      <c r="K1496" s="350"/>
      <c r="L1496" s="337">
        <f t="shared" si="48"/>
        <v>0</v>
      </c>
    </row>
    <row r="1497" outlineLevel="1" spans="1:12">
      <c r="A1497" s="346"/>
      <c r="B1497" s="150">
        <v>120503009</v>
      </c>
      <c r="D1497" s="346"/>
      <c r="E1497" s="299" t="s">
        <v>121</v>
      </c>
      <c r="F1497" s="343"/>
      <c r="G1497" s="350"/>
      <c r="H1497" s="349"/>
      <c r="I1497" s="350"/>
      <c r="J1497" s="349"/>
      <c r="K1497" s="350"/>
      <c r="L1497" s="337">
        <f t="shared" si="48"/>
        <v>0</v>
      </c>
    </row>
    <row r="1498" outlineLevel="1" spans="1:12">
      <c r="A1498" s="346"/>
      <c r="B1498" s="150">
        <v>120503010</v>
      </c>
      <c r="D1498" s="346"/>
      <c r="E1498" s="299" t="s">
        <v>980</v>
      </c>
      <c r="F1498" s="343"/>
      <c r="G1498" s="350"/>
      <c r="H1498" s="349"/>
      <c r="I1498" s="350"/>
      <c r="J1498" s="349"/>
      <c r="K1498" s="350"/>
      <c r="L1498" s="337">
        <f t="shared" si="48"/>
        <v>0</v>
      </c>
    </row>
    <row r="1499" outlineLevel="1" spans="1:12">
      <c r="A1499" s="346"/>
      <c r="B1499" s="150">
        <v>120503011</v>
      </c>
      <c r="D1499" s="346"/>
      <c r="E1499" s="299" t="s">
        <v>123</v>
      </c>
      <c r="F1499" s="343"/>
      <c r="G1499" s="350"/>
      <c r="H1499" s="349"/>
      <c r="I1499" s="350"/>
      <c r="J1499" s="349"/>
      <c r="K1499" s="350"/>
      <c r="L1499" s="337">
        <f t="shared" si="48"/>
        <v>0</v>
      </c>
    </row>
    <row r="1500" outlineLevel="1" spans="1:12">
      <c r="A1500" s="346"/>
      <c r="B1500" s="150">
        <v>120503012</v>
      </c>
      <c r="D1500" s="346"/>
      <c r="E1500" s="299" t="s">
        <v>124</v>
      </c>
      <c r="F1500" s="343"/>
      <c r="G1500" s="350"/>
      <c r="H1500" s="349"/>
      <c r="I1500" s="350"/>
      <c r="J1500" s="349"/>
      <c r="K1500" s="350"/>
      <c r="L1500" s="337">
        <f t="shared" si="48"/>
        <v>0</v>
      </c>
    </row>
    <row r="1501" outlineLevel="1" spans="1:12">
      <c r="A1501" s="346"/>
      <c r="B1501" s="150">
        <v>120503013</v>
      </c>
      <c r="D1501" s="346"/>
      <c r="E1501" s="299" t="s">
        <v>125</v>
      </c>
      <c r="F1501" s="343"/>
      <c r="G1501" s="350"/>
      <c r="H1501" s="349"/>
      <c r="I1501" s="350"/>
      <c r="J1501" s="349"/>
      <c r="K1501" s="350"/>
      <c r="L1501" s="337">
        <f t="shared" si="48"/>
        <v>0</v>
      </c>
    </row>
    <row r="1502" outlineLevel="1" spans="1:12">
      <c r="A1502" s="346"/>
      <c r="B1502" s="150">
        <v>120503014</v>
      </c>
      <c r="D1502" s="346"/>
      <c r="E1502" s="299" t="s">
        <v>126</v>
      </c>
      <c r="F1502" s="343"/>
      <c r="G1502" s="350"/>
      <c r="H1502" s="349"/>
      <c r="I1502" s="350"/>
      <c r="J1502" s="349"/>
      <c r="K1502" s="350"/>
      <c r="L1502" s="337">
        <f t="shared" si="48"/>
        <v>0</v>
      </c>
    </row>
    <row r="1503" outlineLevel="1" spans="1:12">
      <c r="A1503" s="346"/>
      <c r="B1503" s="150">
        <v>120503015</v>
      </c>
      <c r="D1503" s="346"/>
      <c r="E1503" s="299" t="s">
        <v>127</v>
      </c>
      <c r="F1503" s="343"/>
      <c r="G1503" s="350"/>
      <c r="H1503" s="349"/>
      <c r="I1503" s="350"/>
      <c r="J1503" s="349"/>
      <c r="K1503" s="350"/>
      <c r="L1503" s="337">
        <f t="shared" si="48"/>
        <v>0</v>
      </c>
    </row>
    <row r="1504" outlineLevel="1" spans="1:12">
      <c r="A1504" s="346"/>
      <c r="B1504" s="150">
        <v>120503016</v>
      </c>
      <c r="D1504" s="346"/>
      <c r="E1504" s="299" t="s">
        <v>128</v>
      </c>
      <c r="F1504" s="343"/>
      <c r="G1504" s="350"/>
      <c r="H1504" s="349"/>
      <c r="I1504" s="350"/>
      <c r="J1504" s="349"/>
      <c r="K1504" s="350"/>
      <c r="L1504" s="337">
        <f t="shared" si="48"/>
        <v>0</v>
      </c>
    </row>
    <row r="1505" outlineLevel="1" spans="1:12">
      <c r="A1505" s="346"/>
      <c r="B1505" s="150">
        <v>120503017</v>
      </c>
      <c r="D1505" s="346"/>
      <c r="E1505" s="299" t="s">
        <v>129</v>
      </c>
      <c r="F1505" s="343"/>
      <c r="G1505" s="350"/>
      <c r="H1505" s="349"/>
      <c r="I1505" s="350"/>
      <c r="J1505" s="349"/>
      <c r="K1505" s="350"/>
      <c r="L1505" s="337">
        <f t="shared" si="48"/>
        <v>0</v>
      </c>
    </row>
    <row r="1506" outlineLevel="1" spans="1:12">
      <c r="A1506" s="346"/>
      <c r="B1506" s="150">
        <v>120503018</v>
      </c>
      <c r="D1506" s="346"/>
      <c r="E1506" s="299" t="s">
        <v>130</v>
      </c>
      <c r="F1506" s="343"/>
      <c r="G1506" s="350"/>
      <c r="H1506" s="349"/>
      <c r="I1506" s="350"/>
      <c r="J1506" s="349"/>
      <c r="K1506" s="350"/>
      <c r="L1506" s="337">
        <f t="shared" si="48"/>
        <v>0</v>
      </c>
    </row>
    <row r="1507" outlineLevel="1" spans="1:12">
      <c r="A1507" s="346"/>
      <c r="B1507" s="150">
        <v>120503019</v>
      </c>
      <c r="D1507" s="346"/>
      <c r="E1507" s="299" t="s">
        <v>131</v>
      </c>
      <c r="F1507" s="343"/>
      <c r="G1507" s="350"/>
      <c r="H1507" s="349"/>
      <c r="I1507" s="350"/>
      <c r="J1507" s="349"/>
      <c r="K1507" s="350"/>
      <c r="L1507" s="337">
        <f t="shared" si="48"/>
        <v>0</v>
      </c>
    </row>
    <row r="1508" outlineLevel="1" spans="1:12">
      <c r="A1508" s="346"/>
      <c r="B1508" s="150">
        <v>120503020</v>
      </c>
      <c r="D1508" s="346"/>
      <c r="E1508" s="299" t="s">
        <v>132</v>
      </c>
      <c r="F1508" s="343"/>
      <c r="G1508" s="350"/>
      <c r="H1508" s="349"/>
      <c r="I1508" s="350"/>
      <c r="J1508" s="349"/>
      <c r="K1508" s="350"/>
      <c r="L1508" s="337">
        <f t="shared" si="48"/>
        <v>0</v>
      </c>
    </row>
    <row r="1509" outlineLevel="1" spans="1:12">
      <c r="A1509" s="346"/>
      <c r="B1509" s="150">
        <v>120503021</v>
      </c>
      <c r="D1509" s="346"/>
      <c r="E1509" s="299" t="s">
        <v>133</v>
      </c>
      <c r="F1509" s="343"/>
      <c r="G1509" s="350"/>
      <c r="H1509" s="349"/>
      <c r="I1509" s="350"/>
      <c r="J1509" s="349"/>
      <c r="K1509" s="350"/>
      <c r="L1509" s="337">
        <f t="shared" si="48"/>
        <v>0</v>
      </c>
    </row>
    <row r="1510" outlineLevel="1" spans="1:12">
      <c r="A1510" s="346"/>
      <c r="B1510" s="150">
        <v>120503022</v>
      </c>
      <c r="D1510" s="346"/>
      <c r="E1510" s="299" t="s">
        <v>134</v>
      </c>
      <c r="F1510" s="343"/>
      <c r="G1510" s="350"/>
      <c r="H1510" s="349"/>
      <c r="I1510" s="350"/>
      <c r="J1510" s="349"/>
      <c r="K1510" s="350"/>
      <c r="L1510" s="337">
        <f t="shared" si="48"/>
        <v>0</v>
      </c>
    </row>
    <row r="1511" outlineLevel="1" spans="1:12">
      <c r="A1511" s="346"/>
      <c r="B1511" s="150">
        <v>120503023</v>
      </c>
      <c r="D1511" s="346"/>
      <c r="E1511" s="299" t="s">
        <v>135</v>
      </c>
      <c r="F1511" s="343"/>
      <c r="G1511" s="350"/>
      <c r="H1511" s="349"/>
      <c r="I1511" s="350"/>
      <c r="J1511" s="349"/>
      <c r="K1511" s="350"/>
      <c r="L1511" s="337">
        <f t="shared" si="48"/>
        <v>0</v>
      </c>
    </row>
    <row r="1512" outlineLevel="1" spans="1:12">
      <c r="A1512" s="346"/>
      <c r="B1512" s="150">
        <v>120503024</v>
      </c>
      <c r="D1512" s="346"/>
      <c r="E1512" s="299" t="s">
        <v>136</v>
      </c>
      <c r="F1512" s="343"/>
      <c r="G1512" s="350"/>
      <c r="H1512" s="349"/>
      <c r="I1512" s="350"/>
      <c r="J1512" s="349"/>
      <c r="K1512" s="350"/>
      <c r="L1512" s="337">
        <f t="shared" si="48"/>
        <v>0</v>
      </c>
    </row>
    <row r="1513" outlineLevel="1" spans="1:12">
      <c r="A1513" s="346"/>
      <c r="B1513" s="150">
        <v>120503025</v>
      </c>
      <c r="D1513" s="346"/>
      <c r="E1513" s="299" t="s">
        <v>137</v>
      </c>
      <c r="F1513" s="343"/>
      <c r="G1513" s="350"/>
      <c r="H1513" s="349"/>
      <c r="I1513" s="350"/>
      <c r="J1513" s="349"/>
      <c r="K1513" s="350"/>
      <c r="L1513" s="337">
        <f t="shared" si="48"/>
        <v>0</v>
      </c>
    </row>
    <row r="1514" outlineLevel="1" spans="1:12">
      <c r="A1514" s="346"/>
      <c r="B1514" s="150">
        <v>120503026</v>
      </c>
      <c r="D1514" s="346"/>
      <c r="E1514" s="299" t="s">
        <v>138</v>
      </c>
      <c r="F1514" s="343"/>
      <c r="G1514" s="350"/>
      <c r="H1514" s="349"/>
      <c r="I1514" s="350"/>
      <c r="J1514" s="349"/>
      <c r="K1514" s="350"/>
      <c r="L1514" s="337">
        <f t="shared" si="48"/>
        <v>0</v>
      </c>
    </row>
    <row r="1515" outlineLevel="1" spans="1:12">
      <c r="A1515" s="346"/>
      <c r="B1515" s="150">
        <v>120503027</v>
      </c>
      <c r="D1515" s="346"/>
      <c r="E1515" s="299" t="s">
        <v>139</v>
      </c>
      <c r="F1515" s="343"/>
      <c r="G1515" s="350"/>
      <c r="H1515" s="349"/>
      <c r="I1515" s="350"/>
      <c r="J1515" s="349"/>
      <c r="K1515" s="350"/>
      <c r="L1515" s="337">
        <f t="shared" si="48"/>
        <v>0</v>
      </c>
    </row>
    <row r="1516" outlineLevel="1" spans="1:12">
      <c r="A1516" s="346"/>
      <c r="B1516" s="150">
        <v>120503028</v>
      </c>
      <c r="D1516" s="346"/>
      <c r="E1516" s="299" t="s">
        <v>140</v>
      </c>
      <c r="F1516" s="343"/>
      <c r="G1516" s="350"/>
      <c r="H1516" s="349"/>
      <c r="I1516" s="350"/>
      <c r="J1516" s="349"/>
      <c r="K1516" s="350"/>
      <c r="L1516" s="337">
        <f t="shared" si="48"/>
        <v>0</v>
      </c>
    </row>
    <row r="1517" outlineLevel="1" spans="1:12">
      <c r="A1517" s="346"/>
      <c r="B1517" s="150">
        <v>120503029</v>
      </c>
      <c r="D1517" s="346"/>
      <c r="E1517" s="299" t="s">
        <v>141</v>
      </c>
      <c r="F1517" s="343"/>
      <c r="G1517" s="350"/>
      <c r="H1517" s="349"/>
      <c r="I1517" s="350"/>
      <c r="J1517" s="349"/>
      <c r="K1517" s="350"/>
      <c r="L1517" s="337">
        <f t="shared" si="48"/>
        <v>0</v>
      </c>
    </row>
    <row r="1518" outlineLevel="1" spans="1:12">
      <c r="A1518" s="346"/>
      <c r="B1518" s="150">
        <v>120503030</v>
      </c>
      <c r="D1518" s="346"/>
      <c r="E1518" s="299" t="s">
        <v>142</v>
      </c>
      <c r="F1518" s="343"/>
      <c r="G1518" s="350"/>
      <c r="H1518" s="349"/>
      <c r="I1518" s="350"/>
      <c r="J1518" s="349"/>
      <c r="K1518" s="350"/>
      <c r="L1518" s="337">
        <f t="shared" si="48"/>
        <v>0</v>
      </c>
    </row>
    <row r="1519" outlineLevel="1" spans="1:12">
      <c r="A1519" s="346"/>
      <c r="B1519" s="150">
        <v>120503031</v>
      </c>
      <c r="D1519" s="346"/>
      <c r="E1519" s="299" t="s">
        <v>143</v>
      </c>
      <c r="F1519" s="343"/>
      <c r="G1519" s="350"/>
      <c r="H1519" s="349"/>
      <c r="I1519" s="350"/>
      <c r="J1519" s="349"/>
      <c r="K1519" s="350"/>
      <c r="L1519" s="337">
        <f t="shared" si="48"/>
        <v>0</v>
      </c>
    </row>
    <row r="1520" outlineLevel="1" spans="1:12">
      <c r="A1520" s="346"/>
      <c r="B1520" s="150">
        <v>120503032</v>
      </c>
      <c r="D1520" s="346"/>
      <c r="E1520" s="299" t="s">
        <v>144</v>
      </c>
      <c r="F1520" s="343"/>
      <c r="G1520" s="350"/>
      <c r="H1520" s="349"/>
      <c r="I1520" s="350"/>
      <c r="J1520" s="349"/>
      <c r="K1520" s="350"/>
      <c r="L1520" s="337">
        <f t="shared" si="48"/>
        <v>0</v>
      </c>
    </row>
    <row r="1521" outlineLevel="1" spans="1:12">
      <c r="A1521" s="346"/>
      <c r="B1521" s="150">
        <v>120503033</v>
      </c>
      <c r="D1521" s="346"/>
      <c r="E1521" s="299" t="s">
        <v>145</v>
      </c>
      <c r="F1521" s="343"/>
      <c r="G1521" s="350"/>
      <c r="H1521" s="349"/>
      <c r="I1521" s="350"/>
      <c r="J1521" s="349"/>
      <c r="K1521" s="350"/>
      <c r="L1521" s="337">
        <f t="shared" si="48"/>
        <v>0</v>
      </c>
    </row>
    <row r="1522" outlineLevel="1" spans="1:12">
      <c r="A1522" s="346"/>
      <c r="B1522" s="150">
        <v>120503034</v>
      </c>
      <c r="D1522" s="346"/>
      <c r="E1522" s="299" t="s">
        <v>146</v>
      </c>
      <c r="F1522" s="343"/>
      <c r="G1522" s="350"/>
      <c r="H1522" s="349"/>
      <c r="I1522" s="350"/>
      <c r="J1522" s="349"/>
      <c r="K1522" s="350"/>
      <c r="L1522" s="337">
        <f t="shared" si="48"/>
        <v>0</v>
      </c>
    </row>
    <row r="1523" outlineLevel="1" spans="1:12">
      <c r="A1523" s="346"/>
      <c r="B1523" s="150">
        <v>120503035</v>
      </c>
      <c r="D1523" s="346"/>
      <c r="E1523" s="299" t="s">
        <v>147</v>
      </c>
      <c r="F1523" s="343"/>
      <c r="G1523" s="350"/>
      <c r="H1523" s="349"/>
      <c r="I1523" s="350"/>
      <c r="J1523" s="349"/>
      <c r="K1523" s="350"/>
      <c r="L1523" s="337">
        <f t="shared" si="48"/>
        <v>0</v>
      </c>
    </row>
    <row r="1524" outlineLevel="1" spans="1:12">
      <c r="A1524" s="346"/>
      <c r="B1524" s="150">
        <v>120503036</v>
      </c>
      <c r="D1524" s="346"/>
      <c r="E1524" s="299" t="s">
        <v>148</v>
      </c>
      <c r="F1524" s="343"/>
      <c r="G1524" s="350"/>
      <c r="H1524" s="349"/>
      <c r="I1524" s="350"/>
      <c r="J1524" s="349"/>
      <c r="K1524" s="350"/>
      <c r="L1524" s="337">
        <f t="shared" si="48"/>
        <v>0</v>
      </c>
    </row>
    <row r="1525" outlineLevel="1" spans="1:12">
      <c r="A1525" s="346"/>
      <c r="B1525" s="150">
        <v>120503037</v>
      </c>
      <c r="D1525" s="346"/>
      <c r="E1525" s="299" t="s">
        <v>149</v>
      </c>
      <c r="F1525" s="343"/>
      <c r="G1525" s="350"/>
      <c r="H1525" s="349"/>
      <c r="I1525" s="350"/>
      <c r="J1525" s="349"/>
      <c r="K1525" s="350"/>
      <c r="L1525" s="337">
        <f t="shared" si="48"/>
        <v>0</v>
      </c>
    </row>
    <row r="1526" outlineLevel="1" spans="1:12">
      <c r="A1526" s="346"/>
      <c r="B1526" s="150">
        <v>120503038</v>
      </c>
      <c r="D1526" s="346"/>
      <c r="E1526" s="299" t="s">
        <v>150</v>
      </c>
      <c r="F1526" s="343"/>
      <c r="G1526" s="350"/>
      <c r="H1526" s="349"/>
      <c r="I1526" s="350"/>
      <c r="J1526" s="349"/>
      <c r="K1526" s="350"/>
      <c r="L1526" s="337">
        <f t="shared" si="48"/>
        <v>0</v>
      </c>
    </row>
    <row r="1527" outlineLevel="1" spans="1:12">
      <c r="A1527" s="346"/>
      <c r="B1527" s="150">
        <v>120503039</v>
      </c>
      <c r="D1527" s="346"/>
      <c r="E1527" s="299" t="s">
        <v>151</v>
      </c>
      <c r="F1527" s="343"/>
      <c r="G1527" s="350"/>
      <c r="H1527" s="349"/>
      <c r="I1527" s="350"/>
      <c r="J1527" s="349"/>
      <c r="K1527" s="350"/>
      <c r="L1527" s="337">
        <f t="shared" si="48"/>
        <v>0</v>
      </c>
    </row>
    <row r="1528" outlineLevel="1" spans="1:12">
      <c r="A1528" s="346"/>
      <c r="B1528" s="150">
        <v>120503040</v>
      </c>
      <c r="D1528" s="346"/>
      <c r="E1528" s="299" t="s">
        <v>152</v>
      </c>
      <c r="F1528" s="343"/>
      <c r="G1528" s="350"/>
      <c r="H1528" s="349"/>
      <c r="I1528" s="350"/>
      <c r="J1528" s="349"/>
      <c r="K1528" s="350"/>
      <c r="L1528" s="337">
        <f t="shared" si="48"/>
        <v>0</v>
      </c>
    </row>
    <row r="1529" outlineLevel="1" spans="1:12">
      <c r="A1529" s="346"/>
      <c r="B1529" s="150">
        <v>120503041</v>
      </c>
      <c r="D1529" s="346"/>
      <c r="E1529" s="299" t="s">
        <v>153</v>
      </c>
      <c r="F1529" s="343"/>
      <c r="G1529" s="350"/>
      <c r="H1529" s="349"/>
      <c r="I1529" s="350"/>
      <c r="J1529" s="349"/>
      <c r="K1529" s="350"/>
      <c r="L1529" s="337">
        <f t="shared" si="48"/>
        <v>0</v>
      </c>
    </row>
    <row r="1530" outlineLevel="1" spans="1:12">
      <c r="A1530" s="346"/>
      <c r="B1530" s="150">
        <v>120503042</v>
      </c>
      <c r="D1530" s="346"/>
      <c r="E1530" s="299" t="s">
        <v>154</v>
      </c>
      <c r="F1530" s="343"/>
      <c r="G1530" s="350"/>
      <c r="H1530" s="349"/>
      <c r="I1530" s="350"/>
      <c r="J1530" s="349"/>
      <c r="K1530" s="350"/>
      <c r="L1530" s="337">
        <f t="shared" si="48"/>
        <v>0</v>
      </c>
    </row>
    <row r="1531" outlineLevel="1" spans="1:12">
      <c r="A1531" s="346"/>
      <c r="B1531" s="150">
        <v>120503043</v>
      </c>
      <c r="D1531" s="346"/>
      <c r="E1531" s="299" t="s">
        <v>155</v>
      </c>
      <c r="F1531" s="343"/>
      <c r="G1531" s="350"/>
      <c r="H1531" s="349"/>
      <c r="I1531" s="350"/>
      <c r="J1531" s="349"/>
      <c r="K1531" s="350"/>
      <c r="L1531" s="337">
        <f t="shared" si="48"/>
        <v>0</v>
      </c>
    </row>
    <row r="1532" outlineLevel="1" spans="1:12">
      <c r="A1532" s="346"/>
      <c r="B1532" s="150">
        <v>120503044</v>
      </c>
      <c r="D1532" s="346"/>
      <c r="E1532" s="299" t="s">
        <v>156</v>
      </c>
      <c r="F1532" s="343"/>
      <c r="G1532" s="350"/>
      <c r="H1532" s="349"/>
      <c r="I1532" s="350"/>
      <c r="J1532" s="349"/>
      <c r="K1532" s="350"/>
      <c r="L1532" s="337">
        <f t="shared" si="48"/>
        <v>0</v>
      </c>
    </row>
    <row r="1533" outlineLevel="1" spans="1:12">
      <c r="A1533" s="346"/>
      <c r="B1533" s="150">
        <v>120503045</v>
      </c>
      <c r="D1533" s="346"/>
      <c r="E1533" s="299" t="s">
        <v>157</v>
      </c>
      <c r="F1533" s="343"/>
      <c r="G1533" s="350"/>
      <c r="H1533" s="349"/>
      <c r="I1533" s="350"/>
      <c r="J1533" s="349"/>
      <c r="K1533" s="350"/>
      <c r="L1533" s="337">
        <f t="shared" si="48"/>
        <v>0</v>
      </c>
    </row>
    <row r="1534" outlineLevel="1" spans="1:12">
      <c r="A1534" s="346"/>
      <c r="B1534" s="150">
        <v>120503046</v>
      </c>
      <c r="D1534" s="346"/>
      <c r="E1534" s="299" t="s">
        <v>158</v>
      </c>
      <c r="F1534" s="343"/>
      <c r="G1534" s="350"/>
      <c r="H1534" s="349"/>
      <c r="I1534" s="350"/>
      <c r="J1534" s="349"/>
      <c r="K1534" s="350"/>
      <c r="L1534" s="337">
        <f t="shared" si="48"/>
        <v>0</v>
      </c>
    </row>
    <row r="1535" outlineLevel="1" spans="1:12">
      <c r="A1535" s="346"/>
      <c r="B1535" s="150">
        <v>120503047</v>
      </c>
      <c r="D1535" s="346"/>
      <c r="E1535" s="299" t="s">
        <v>159</v>
      </c>
      <c r="F1535" s="343"/>
      <c r="G1535" s="350"/>
      <c r="H1535" s="349"/>
      <c r="I1535" s="350"/>
      <c r="J1535" s="349"/>
      <c r="K1535" s="350"/>
      <c r="L1535" s="337">
        <f t="shared" si="48"/>
        <v>0</v>
      </c>
    </row>
    <row r="1536" outlineLevel="1" spans="1:12">
      <c r="A1536" s="346"/>
      <c r="B1536" s="150">
        <v>120503048</v>
      </c>
      <c r="D1536" s="346"/>
      <c r="E1536" s="299" t="s">
        <v>160</v>
      </c>
      <c r="F1536" s="343"/>
      <c r="G1536" s="350"/>
      <c r="H1536" s="349"/>
      <c r="I1536" s="350"/>
      <c r="J1536" s="349"/>
      <c r="K1536" s="350"/>
      <c r="L1536" s="337">
        <f t="shared" si="48"/>
        <v>0</v>
      </c>
    </row>
    <row r="1537" outlineLevel="1" spans="1:12">
      <c r="A1537" s="346"/>
      <c r="B1537" s="150">
        <v>120503049</v>
      </c>
      <c r="D1537" s="346"/>
      <c r="E1537" s="299" t="s">
        <v>161</v>
      </c>
      <c r="F1537" s="343"/>
      <c r="G1537" s="350"/>
      <c r="H1537" s="349"/>
      <c r="I1537" s="350"/>
      <c r="J1537" s="349"/>
      <c r="K1537" s="350"/>
      <c r="L1537" s="337">
        <f t="shared" si="48"/>
        <v>0</v>
      </c>
    </row>
    <row r="1538" outlineLevel="1" spans="1:12">
      <c r="A1538" s="346"/>
      <c r="B1538" s="150">
        <v>120503050</v>
      </c>
      <c r="D1538" s="346"/>
      <c r="E1538" s="299" t="s">
        <v>162</v>
      </c>
      <c r="F1538" s="343"/>
      <c r="G1538" s="350"/>
      <c r="H1538" s="349"/>
      <c r="I1538" s="350"/>
      <c r="J1538" s="349"/>
      <c r="K1538" s="350"/>
      <c r="L1538" s="337">
        <f t="shared" si="48"/>
        <v>0</v>
      </c>
    </row>
    <row r="1539" outlineLevel="1" spans="1:12">
      <c r="A1539" s="346"/>
      <c r="B1539" s="150">
        <v>120503051</v>
      </c>
      <c r="D1539" s="346"/>
      <c r="E1539" s="299" t="s">
        <v>163</v>
      </c>
      <c r="F1539" s="343"/>
      <c r="G1539" s="350"/>
      <c r="H1539" s="349"/>
      <c r="I1539" s="350"/>
      <c r="J1539" s="349"/>
      <c r="K1539" s="350"/>
      <c r="L1539" s="337">
        <f t="shared" si="48"/>
        <v>0</v>
      </c>
    </row>
    <row r="1540" outlineLevel="1" spans="1:12">
      <c r="A1540" s="346"/>
      <c r="B1540" s="150">
        <v>120503052</v>
      </c>
      <c r="D1540" s="346"/>
      <c r="E1540" s="299" t="s">
        <v>164</v>
      </c>
      <c r="F1540" s="343"/>
      <c r="G1540" s="350"/>
      <c r="H1540" s="349"/>
      <c r="I1540" s="350"/>
      <c r="J1540" s="349"/>
      <c r="K1540" s="350"/>
      <c r="L1540" s="337">
        <f t="shared" si="48"/>
        <v>0</v>
      </c>
    </row>
    <row r="1541" outlineLevel="1" spans="1:12">
      <c r="A1541" s="346"/>
      <c r="B1541" s="150">
        <v>120503053</v>
      </c>
      <c r="D1541" s="346"/>
      <c r="E1541" s="299" t="s">
        <v>165</v>
      </c>
      <c r="F1541" s="343"/>
      <c r="G1541" s="350"/>
      <c r="H1541" s="349"/>
      <c r="I1541" s="350"/>
      <c r="J1541" s="349"/>
      <c r="K1541" s="350"/>
      <c r="L1541" s="337">
        <f t="shared" si="48"/>
        <v>0</v>
      </c>
    </row>
    <row r="1542" outlineLevel="1" spans="1:12">
      <c r="A1542" s="346"/>
      <c r="B1542" s="150">
        <v>120503054</v>
      </c>
      <c r="D1542" s="346"/>
      <c r="E1542" s="299" t="s">
        <v>166</v>
      </c>
      <c r="F1542" s="343"/>
      <c r="G1542" s="350"/>
      <c r="H1542" s="349"/>
      <c r="I1542" s="350"/>
      <c r="J1542" s="349"/>
      <c r="K1542" s="350"/>
      <c r="L1542" s="337">
        <f t="shared" si="48"/>
        <v>0</v>
      </c>
    </row>
    <row r="1543" outlineLevel="1" spans="1:12">
      <c r="A1543" s="346"/>
      <c r="B1543" s="150">
        <v>120503055</v>
      </c>
      <c r="D1543" s="346"/>
      <c r="E1543" s="299" t="s">
        <v>167</v>
      </c>
      <c r="F1543" s="343"/>
      <c r="G1543" s="350"/>
      <c r="H1543" s="349"/>
      <c r="I1543" s="350"/>
      <c r="J1543" s="349"/>
      <c r="K1543" s="350"/>
      <c r="L1543" s="337">
        <f t="shared" si="48"/>
        <v>0</v>
      </c>
    </row>
    <row r="1544" outlineLevel="1" spans="1:12">
      <c r="A1544" s="346"/>
      <c r="B1544" s="150">
        <v>120503056</v>
      </c>
      <c r="D1544" s="346"/>
      <c r="E1544" s="299" t="s">
        <v>168</v>
      </c>
      <c r="F1544" s="343"/>
      <c r="G1544" s="350"/>
      <c r="H1544" s="349"/>
      <c r="I1544" s="350"/>
      <c r="J1544" s="349"/>
      <c r="K1544" s="350"/>
      <c r="L1544" s="337">
        <f t="shared" si="48"/>
        <v>0</v>
      </c>
    </row>
    <row r="1545" outlineLevel="1" spans="1:12">
      <c r="A1545" s="346"/>
      <c r="B1545" s="150">
        <v>120503057</v>
      </c>
      <c r="D1545" s="346"/>
      <c r="E1545" s="299" t="s">
        <v>169</v>
      </c>
      <c r="F1545" s="343"/>
      <c r="G1545" s="350"/>
      <c r="H1545" s="349"/>
      <c r="I1545" s="350"/>
      <c r="J1545" s="349"/>
      <c r="K1545" s="350"/>
      <c r="L1545" s="337">
        <f t="shared" si="48"/>
        <v>0</v>
      </c>
    </row>
    <row r="1546" outlineLevel="1" spans="1:12">
      <c r="A1546" s="346"/>
      <c r="B1546" s="150">
        <v>120503058</v>
      </c>
      <c r="D1546" s="346"/>
      <c r="E1546" s="299" t="s">
        <v>170</v>
      </c>
      <c r="F1546" s="343"/>
      <c r="G1546" s="350"/>
      <c r="H1546" s="349"/>
      <c r="I1546" s="350"/>
      <c r="J1546" s="349"/>
      <c r="K1546" s="350"/>
      <c r="L1546" s="337">
        <f t="shared" si="48"/>
        <v>0</v>
      </c>
    </row>
    <row r="1547" outlineLevel="1" spans="1:12">
      <c r="A1547" s="346"/>
      <c r="B1547" s="150">
        <v>120503059</v>
      </c>
      <c r="D1547" s="346"/>
      <c r="E1547" s="299" t="s">
        <v>171</v>
      </c>
      <c r="F1547" s="343"/>
      <c r="G1547" s="350"/>
      <c r="H1547" s="349"/>
      <c r="I1547" s="350"/>
      <c r="J1547" s="349"/>
      <c r="K1547" s="350"/>
      <c r="L1547" s="337">
        <f t="shared" si="48"/>
        <v>0</v>
      </c>
    </row>
    <row r="1548" outlineLevel="1" spans="1:12">
      <c r="A1548" s="346"/>
      <c r="B1548" s="150">
        <v>120503060</v>
      </c>
      <c r="D1548" s="346"/>
      <c r="E1548" s="299" t="s">
        <v>172</v>
      </c>
      <c r="F1548" s="343"/>
      <c r="G1548" s="350"/>
      <c r="H1548" s="349"/>
      <c r="I1548" s="350"/>
      <c r="J1548" s="349"/>
      <c r="K1548" s="350"/>
      <c r="L1548" s="337">
        <f t="shared" si="48"/>
        <v>0</v>
      </c>
    </row>
    <row r="1549" outlineLevel="1" spans="1:12">
      <c r="A1549" s="346"/>
      <c r="B1549" s="150">
        <v>120503061</v>
      </c>
      <c r="D1549" s="346"/>
      <c r="E1549" s="299" t="s">
        <v>173</v>
      </c>
      <c r="F1549" s="343"/>
      <c r="G1549" s="350"/>
      <c r="H1549" s="349"/>
      <c r="I1549" s="350"/>
      <c r="J1549" s="349"/>
      <c r="K1549" s="350"/>
      <c r="L1549" s="337">
        <f t="shared" si="48"/>
        <v>0</v>
      </c>
    </row>
    <row r="1550" outlineLevel="1" spans="1:12">
      <c r="A1550" s="346"/>
      <c r="B1550" s="150">
        <v>120503062</v>
      </c>
      <c r="D1550" s="346"/>
      <c r="E1550" s="299" t="s">
        <v>174</v>
      </c>
      <c r="F1550" s="343"/>
      <c r="G1550" s="350"/>
      <c r="H1550" s="349"/>
      <c r="I1550" s="350"/>
      <c r="J1550" s="349"/>
      <c r="K1550" s="350"/>
      <c r="L1550" s="337">
        <f t="shared" si="48"/>
        <v>0</v>
      </c>
    </row>
    <row r="1551" outlineLevel="1" spans="1:12">
      <c r="A1551" s="346"/>
      <c r="B1551" s="150">
        <v>120503063</v>
      </c>
      <c r="D1551" s="346"/>
      <c r="E1551" s="299" t="s">
        <v>175</v>
      </c>
      <c r="F1551" s="343"/>
      <c r="G1551" s="350"/>
      <c r="H1551" s="349"/>
      <c r="I1551" s="350"/>
      <c r="J1551" s="349"/>
      <c r="K1551" s="350"/>
      <c r="L1551" s="337">
        <f t="shared" si="48"/>
        <v>0</v>
      </c>
    </row>
    <row r="1552" outlineLevel="1" spans="1:12">
      <c r="A1552" s="346"/>
      <c r="B1552" s="150">
        <v>120503064</v>
      </c>
      <c r="D1552" s="346"/>
      <c r="E1552" s="299" t="s">
        <v>176</v>
      </c>
      <c r="F1552" s="343"/>
      <c r="G1552" s="350"/>
      <c r="H1552" s="349"/>
      <c r="I1552" s="350"/>
      <c r="J1552" s="349"/>
      <c r="K1552" s="350"/>
      <c r="L1552" s="337">
        <f t="shared" si="48"/>
        <v>0</v>
      </c>
    </row>
    <row r="1553" outlineLevel="1" spans="1:12">
      <c r="A1553" s="346"/>
      <c r="B1553" s="150">
        <v>120503065</v>
      </c>
      <c r="D1553" s="346"/>
      <c r="E1553" s="299" t="s">
        <v>177</v>
      </c>
      <c r="F1553" s="343"/>
      <c r="G1553" s="350"/>
      <c r="H1553" s="349"/>
      <c r="I1553" s="350"/>
      <c r="J1553" s="349"/>
      <c r="K1553" s="350"/>
      <c r="L1553" s="337">
        <f t="shared" si="48"/>
        <v>0</v>
      </c>
    </row>
    <row r="1554" outlineLevel="1" spans="1:12">
      <c r="A1554" s="346"/>
      <c r="B1554" s="150">
        <v>120503066</v>
      </c>
      <c r="D1554" s="346"/>
      <c r="E1554" s="299" t="s">
        <v>981</v>
      </c>
      <c r="F1554" s="343"/>
      <c r="G1554" s="350"/>
      <c r="H1554" s="349"/>
      <c r="I1554" s="350"/>
      <c r="J1554" s="349"/>
      <c r="K1554" s="350"/>
      <c r="L1554" s="337">
        <f t="shared" ref="L1554:L1617" si="49">G1554+I1554-K1554</f>
        <v>0</v>
      </c>
    </row>
    <row r="1555" outlineLevel="1" spans="1:12">
      <c r="A1555" s="346"/>
      <c r="B1555" s="150">
        <v>120503067</v>
      </c>
      <c r="D1555" s="346"/>
      <c r="E1555" s="299" t="s">
        <v>179</v>
      </c>
      <c r="F1555" s="343"/>
      <c r="G1555" s="350"/>
      <c r="H1555" s="349"/>
      <c r="I1555" s="350"/>
      <c r="J1555" s="349"/>
      <c r="K1555" s="350"/>
      <c r="L1555" s="337">
        <f t="shared" si="49"/>
        <v>0</v>
      </c>
    </row>
    <row r="1556" outlineLevel="1" spans="1:12">
      <c r="A1556" s="346"/>
      <c r="B1556" s="150">
        <v>120503068</v>
      </c>
      <c r="D1556" s="346"/>
      <c r="E1556" s="299" t="s">
        <v>180</v>
      </c>
      <c r="F1556" s="343"/>
      <c r="G1556" s="350"/>
      <c r="H1556" s="349"/>
      <c r="I1556" s="350"/>
      <c r="J1556" s="349"/>
      <c r="K1556" s="350"/>
      <c r="L1556" s="337">
        <f t="shared" si="49"/>
        <v>0</v>
      </c>
    </row>
    <row r="1557" outlineLevel="1" spans="1:12">
      <c r="A1557" s="346"/>
      <c r="B1557" s="150">
        <v>120503069</v>
      </c>
      <c r="D1557" s="346"/>
      <c r="E1557" s="299" t="s">
        <v>181</v>
      </c>
      <c r="F1557" s="343"/>
      <c r="G1557" s="350"/>
      <c r="H1557" s="349"/>
      <c r="I1557" s="350"/>
      <c r="J1557" s="349"/>
      <c r="K1557" s="350"/>
      <c r="L1557" s="337">
        <f t="shared" si="49"/>
        <v>0</v>
      </c>
    </row>
    <row r="1558" outlineLevel="1" spans="1:12">
      <c r="A1558" s="346"/>
      <c r="B1558" s="150">
        <v>120503070</v>
      </c>
      <c r="D1558" s="346"/>
      <c r="E1558" s="299" t="s">
        <v>182</v>
      </c>
      <c r="F1558" s="343"/>
      <c r="G1558" s="350"/>
      <c r="H1558" s="349"/>
      <c r="I1558" s="350"/>
      <c r="J1558" s="349"/>
      <c r="K1558" s="350"/>
      <c r="L1558" s="337">
        <f t="shared" si="49"/>
        <v>0</v>
      </c>
    </row>
    <row r="1559" outlineLevel="1" spans="1:12">
      <c r="A1559" s="346"/>
      <c r="B1559" s="150">
        <v>120503071</v>
      </c>
      <c r="D1559" s="346"/>
      <c r="E1559" s="299" t="s">
        <v>183</v>
      </c>
      <c r="F1559" s="343"/>
      <c r="G1559" s="350"/>
      <c r="H1559" s="349"/>
      <c r="I1559" s="350"/>
      <c r="J1559" s="349"/>
      <c r="K1559" s="350"/>
      <c r="L1559" s="337">
        <f t="shared" si="49"/>
        <v>0</v>
      </c>
    </row>
    <row r="1560" outlineLevel="1" spans="1:12">
      <c r="A1560" s="346"/>
      <c r="B1560" s="150">
        <v>120503072</v>
      </c>
      <c r="D1560" s="346"/>
      <c r="E1560" s="299" t="s">
        <v>184</v>
      </c>
      <c r="F1560" s="343"/>
      <c r="G1560" s="350"/>
      <c r="H1560" s="349"/>
      <c r="I1560" s="350"/>
      <c r="J1560" s="349"/>
      <c r="K1560" s="350"/>
      <c r="L1560" s="337">
        <f t="shared" si="49"/>
        <v>0</v>
      </c>
    </row>
    <row r="1561" outlineLevel="1" spans="1:12">
      <c r="A1561" s="346"/>
      <c r="B1561" s="150">
        <v>120503073</v>
      </c>
      <c r="D1561" s="346"/>
      <c r="E1561" s="299" t="s">
        <v>185</v>
      </c>
      <c r="F1561" s="343"/>
      <c r="G1561" s="350"/>
      <c r="H1561" s="349"/>
      <c r="I1561" s="350"/>
      <c r="J1561" s="349"/>
      <c r="K1561" s="350"/>
      <c r="L1561" s="337">
        <f t="shared" si="49"/>
        <v>0</v>
      </c>
    </row>
    <row r="1562" outlineLevel="1" spans="1:12">
      <c r="A1562" s="346"/>
      <c r="B1562" s="150">
        <v>120503074</v>
      </c>
      <c r="D1562" s="346"/>
      <c r="E1562" s="299" t="s">
        <v>186</v>
      </c>
      <c r="F1562" s="343"/>
      <c r="G1562" s="350"/>
      <c r="H1562" s="349"/>
      <c r="I1562" s="350"/>
      <c r="J1562" s="349"/>
      <c r="K1562" s="350"/>
      <c r="L1562" s="337">
        <f t="shared" si="49"/>
        <v>0</v>
      </c>
    </row>
    <row r="1563" outlineLevel="1" spans="1:12">
      <c r="A1563" s="346"/>
      <c r="B1563" s="150">
        <v>120503075</v>
      </c>
      <c r="D1563" s="346"/>
      <c r="E1563" s="299" t="s">
        <v>187</v>
      </c>
      <c r="F1563" s="343"/>
      <c r="G1563" s="350"/>
      <c r="H1563" s="349"/>
      <c r="I1563" s="350"/>
      <c r="J1563" s="349"/>
      <c r="K1563" s="350"/>
      <c r="L1563" s="337">
        <f t="shared" si="49"/>
        <v>0</v>
      </c>
    </row>
    <row r="1564" outlineLevel="1" spans="1:12">
      <c r="A1564" s="346"/>
      <c r="B1564" s="150">
        <v>120503076</v>
      </c>
      <c r="D1564" s="346"/>
      <c r="E1564" s="299" t="s">
        <v>188</v>
      </c>
      <c r="F1564" s="343"/>
      <c r="G1564" s="350"/>
      <c r="H1564" s="349"/>
      <c r="I1564" s="350"/>
      <c r="J1564" s="349"/>
      <c r="K1564" s="350"/>
      <c r="L1564" s="337">
        <f t="shared" si="49"/>
        <v>0</v>
      </c>
    </row>
    <row r="1565" outlineLevel="1" spans="1:12">
      <c r="A1565" s="346"/>
      <c r="B1565" s="150">
        <v>120503077</v>
      </c>
      <c r="D1565" s="346"/>
      <c r="E1565" s="299" t="s">
        <v>189</v>
      </c>
      <c r="F1565" s="343"/>
      <c r="G1565" s="350"/>
      <c r="H1565" s="349"/>
      <c r="I1565" s="350"/>
      <c r="J1565" s="349"/>
      <c r="K1565" s="350"/>
      <c r="L1565" s="337">
        <f t="shared" si="49"/>
        <v>0</v>
      </c>
    </row>
    <row r="1566" outlineLevel="1" spans="1:12">
      <c r="A1566" s="346"/>
      <c r="B1566" s="150">
        <v>120503078</v>
      </c>
      <c r="D1566" s="346"/>
      <c r="E1566" s="299" t="s">
        <v>190</v>
      </c>
      <c r="F1566" s="343"/>
      <c r="G1566" s="350"/>
      <c r="H1566" s="349"/>
      <c r="I1566" s="350"/>
      <c r="J1566" s="349"/>
      <c r="K1566" s="350"/>
      <c r="L1566" s="337">
        <f t="shared" si="49"/>
        <v>0</v>
      </c>
    </row>
    <row r="1567" outlineLevel="1" spans="1:12">
      <c r="A1567" s="346"/>
      <c r="B1567" s="150">
        <v>120503079</v>
      </c>
      <c r="D1567" s="346"/>
      <c r="E1567" s="299" t="s">
        <v>191</v>
      </c>
      <c r="F1567" s="343"/>
      <c r="G1567" s="350"/>
      <c r="H1567" s="349"/>
      <c r="I1567" s="350"/>
      <c r="J1567" s="349"/>
      <c r="K1567" s="350"/>
      <c r="L1567" s="337">
        <f t="shared" si="49"/>
        <v>0</v>
      </c>
    </row>
    <row r="1568" outlineLevel="1" spans="1:12">
      <c r="A1568" s="346"/>
      <c r="B1568" s="150">
        <v>120503080</v>
      </c>
      <c r="D1568" s="346"/>
      <c r="E1568" s="299" t="s">
        <v>192</v>
      </c>
      <c r="F1568" s="343"/>
      <c r="G1568" s="350"/>
      <c r="H1568" s="349"/>
      <c r="I1568" s="350"/>
      <c r="J1568" s="349"/>
      <c r="K1568" s="350"/>
      <c r="L1568" s="337">
        <f t="shared" si="49"/>
        <v>0</v>
      </c>
    </row>
    <row r="1569" outlineLevel="1" spans="1:12">
      <c r="A1569" s="346"/>
      <c r="B1569" s="150">
        <v>120503081</v>
      </c>
      <c r="D1569" s="346"/>
      <c r="E1569" s="299" t="s">
        <v>193</v>
      </c>
      <c r="F1569" s="343"/>
      <c r="G1569" s="350"/>
      <c r="H1569" s="349"/>
      <c r="I1569" s="350"/>
      <c r="J1569" s="349"/>
      <c r="K1569" s="350"/>
      <c r="L1569" s="337">
        <f t="shared" si="49"/>
        <v>0</v>
      </c>
    </row>
    <row r="1570" outlineLevel="1" spans="1:12">
      <c r="A1570" s="346"/>
      <c r="B1570" s="150">
        <v>120503082</v>
      </c>
      <c r="D1570" s="346"/>
      <c r="E1570" s="299" t="s">
        <v>194</v>
      </c>
      <c r="F1570" s="343"/>
      <c r="G1570" s="350"/>
      <c r="H1570" s="349"/>
      <c r="I1570" s="350"/>
      <c r="J1570" s="349"/>
      <c r="K1570" s="350"/>
      <c r="L1570" s="337">
        <f t="shared" si="49"/>
        <v>0</v>
      </c>
    </row>
    <row r="1571" outlineLevel="1" spans="1:12">
      <c r="A1571" s="346"/>
      <c r="B1571" s="150">
        <v>120503083</v>
      </c>
      <c r="D1571" s="346"/>
      <c r="E1571" s="299" t="s">
        <v>195</v>
      </c>
      <c r="F1571" s="343"/>
      <c r="G1571" s="350"/>
      <c r="H1571" s="349"/>
      <c r="I1571" s="350"/>
      <c r="J1571" s="349"/>
      <c r="K1571" s="350"/>
      <c r="L1571" s="337">
        <f t="shared" si="49"/>
        <v>0</v>
      </c>
    </row>
    <row r="1572" outlineLevel="1" spans="1:12">
      <c r="A1572" s="346"/>
      <c r="B1572" s="150">
        <v>120503084</v>
      </c>
      <c r="D1572" s="346"/>
      <c r="E1572" s="299" t="s">
        <v>196</v>
      </c>
      <c r="F1572" s="343"/>
      <c r="G1572" s="350"/>
      <c r="H1572" s="349"/>
      <c r="I1572" s="350"/>
      <c r="J1572" s="349"/>
      <c r="K1572" s="350"/>
      <c r="L1572" s="337">
        <f t="shared" si="49"/>
        <v>0</v>
      </c>
    </row>
    <row r="1573" outlineLevel="1" spans="1:12">
      <c r="A1573" s="346"/>
      <c r="B1573" s="150">
        <v>120503085</v>
      </c>
      <c r="D1573" s="346"/>
      <c r="E1573" s="299" t="s">
        <v>197</v>
      </c>
      <c r="F1573" s="343"/>
      <c r="G1573" s="350"/>
      <c r="H1573" s="349"/>
      <c r="I1573" s="350"/>
      <c r="J1573" s="349"/>
      <c r="K1573" s="350"/>
      <c r="L1573" s="337">
        <f t="shared" si="49"/>
        <v>0</v>
      </c>
    </row>
    <row r="1574" outlineLevel="1" spans="1:12">
      <c r="A1574" s="346"/>
      <c r="B1574" s="150">
        <v>120503086</v>
      </c>
      <c r="D1574" s="346"/>
      <c r="E1574" s="299" t="s">
        <v>198</v>
      </c>
      <c r="F1574" s="343"/>
      <c r="G1574" s="350"/>
      <c r="H1574" s="349"/>
      <c r="I1574" s="350"/>
      <c r="J1574" s="349"/>
      <c r="K1574" s="350"/>
      <c r="L1574" s="337">
        <f t="shared" si="49"/>
        <v>0</v>
      </c>
    </row>
    <row r="1575" outlineLevel="1" spans="1:12">
      <c r="A1575" s="346"/>
      <c r="B1575" s="150">
        <v>120503087</v>
      </c>
      <c r="D1575" s="346"/>
      <c r="E1575" s="299" t="s">
        <v>199</v>
      </c>
      <c r="F1575" s="343"/>
      <c r="G1575" s="350"/>
      <c r="H1575" s="349"/>
      <c r="I1575" s="350"/>
      <c r="J1575" s="349"/>
      <c r="K1575" s="350"/>
      <c r="L1575" s="337">
        <f t="shared" si="49"/>
        <v>0</v>
      </c>
    </row>
    <row r="1576" outlineLevel="1" spans="1:12">
      <c r="A1576" s="346"/>
      <c r="B1576" s="150">
        <v>120503088</v>
      </c>
      <c r="D1576" s="346"/>
      <c r="E1576" s="299" t="s">
        <v>200</v>
      </c>
      <c r="F1576" s="343"/>
      <c r="G1576" s="350"/>
      <c r="H1576" s="349"/>
      <c r="I1576" s="350"/>
      <c r="J1576" s="349"/>
      <c r="K1576" s="350"/>
      <c r="L1576" s="337">
        <f t="shared" si="49"/>
        <v>0</v>
      </c>
    </row>
    <row r="1577" outlineLevel="1" spans="1:12">
      <c r="A1577" s="346"/>
      <c r="B1577" s="150">
        <v>120503089</v>
      </c>
      <c r="D1577" s="346"/>
      <c r="E1577" s="299" t="s">
        <v>201</v>
      </c>
      <c r="F1577" s="343"/>
      <c r="G1577" s="350"/>
      <c r="H1577" s="349"/>
      <c r="I1577" s="350"/>
      <c r="J1577" s="349"/>
      <c r="K1577" s="350"/>
      <c r="L1577" s="337">
        <f t="shared" si="49"/>
        <v>0</v>
      </c>
    </row>
    <row r="1578" outlineLevel="1" spans="1:12">
      <c r="A1578" s="346"/>
      <c r="B1578" s="150">
        <v>120503090</v>
      </c>
      <c r="D1578" s="346"/>
      <c r="E1578" s="299" t="s">
        <v>202</v>
      </c>
      <c r="F1578" s="343"/>
      <c r="G1578" s="350"/>
      <c r="H1578" s="349"/>
      <c r="I1578" s="350"/>
      <c r="J1578" s="349"/>
      <c r="K1578" s="350"/>
      <c r="L1578" s="337">
        <f t="shared" si="49"/>
        <v>0</v>
      </c>
    </row>
    <row r="1579" outlineLevel="1" spans="1:12">
      <c r="A1579" s="346"/>
      <c r="B1579" s="150">
        <v>120503091</v>
      </c>
      <c r="D1579" s="346"/>
      <c r="E1579" s="299" t="s">
        <v>203</v>
      </c>
      <c r="F1579" s="343"/>
      <c r="G1579" s="350"/>
      <c r="H1579" s="349"/>
      <c r="I1579" s="350"/>
      <c r="J1579" s="349"/>
      <c r="K1579" s="350"/>
      <c r="L1579" s="337">
        <f t="shared" si="49"/>
        <v>0</v>
      </c>
    </row>
    <row r="1580" outlineLevel="1" spans="1:12">
      <c r="A1580" s="346"/>
      <c r="B1580" s="150">
        <v>120503092</v>
      </c>
      <c r="D1580" s="346"/>
      <c r="E1580" s="299" t="s">
        <v>982</v>
      </c>
      <c r="F1580" s="343"/>
      <c r="G1580" s="350"/>
      <c r="H1580" s="349"/>
      <c r="I1580" s="350"/>
      <c r="J1580" s="349"/>
      <c r="K1580" s="350"/>
      <c r="L1580" s="337">
        <f t="shared" si="49"/>
        <v>0</v>
      </c>
    </row>
    <row r="1581" outlineLevel="1" spans="1:12">
      <c r="A1581" s="346"/>
      <c r="B1581" s="150">
        <v>120503093</v>
      </c>
      <c r="D1581" s="346"/>
      <c r="E1581" s="299" t="s">
        <v>205</v>
      </c>
      <c r="F1581" s="343"/>
      <c r="G1581" s="350"/>
      <c r="H1581" s="349"/>
      <c r="I1581" s="350"/>
      <c r="J1581" s="349"/>
      <c r="K1581" s="350"/>
      <c r="L1581" s="337">
        <f t="shared" si="49"/>
        <v>0</v>
      </c>
    </row>
    <row r="1582" outlineLevel="1" spans="1:12">
      <c r="A1582" s="346"/>
      <c r="B1582" s="150">
        <v>120503094</v>
      </c>
      <c r="D1582" s="346"/>
      <c r="E1582" s="299" t="s">
        <v>206</v>
      </c>
      <c r="F1582" s="343"/>
      <c r="G1582" s="350"/>
      <c r="H1582" s="349"/>
      <c r="I1582" s="350"/>
      <c r="J1582" s="349"/>
      <c r="K1582" s="350"/>
      <c r="L1582" s="337">
        <f t="shared" si="49"/>
        <v>0</v>
      </c>
    </row>
    <row r="1583" outlineLevel="1" spans="1:12">
      <c r="A1583" s="346"/>
      <c r="B1583" s="150">
        <v>120503095</v>
      </c>
      <c r="D1583" s="346"/>
      <c r="E1583" s="299" t="s">
        <v>207</v>
      </c>
      <c r="F1583" s="343"/>
      <c r="G1583" s="350"/>
      <c r="H1583" s="349"/>
      <c r="I1583" s="350"/>
      <c r="J1583" s="349"/>
      <c r="K1583" s="350"/>
      <c r="L1583" s="337">
        <f t="shared" si="49"/>
        <v>0</v>
      </c>
    </row>
    <row r="1584" outlineLevel="1" spans="1:12">
      <c r="A1584" s="346"/>
      <c r="B1584" s="150">
        <v>120503096</v>
      </c>
      <c r="D1584" s="346"/>
      <c r="E1584" s="299" t="s">
        <v>208</v>
      </c>
      <c r="F1584" s="343"/>
      <c r="G1584" s="350"/>
      <c r="H1584" s="349"/>
      <c r="I1584" s="350"/>
      <c r="J1584" s="349"/>
      <c r="K1584" s="350"/>
      <c r="L1584" s="337">
        <f t="shared" si="49"/>
        <v>0</v>
      </c>
    </row>
    <row r="1585" outlineLevel="1" spans="1:12">
      <c r="A1585" s="346"/>
      <c r="B1585" s="150">
        <v>120503097</v>
      </c>
      <c r="D1585" s="346"/>
      <c r="E1585" s="299" t="s">
        <v>209</v>
      </c>
      <c r="F1585" s="343"/>
      <c r="G1585" s="350"/>
      <c r="H1585" s="349"/>
      <c r="I1585" s="350"/>
      <c r="J1585" s="349"/>
      <c r="K1585" s="350"/>
      <c r="L1585" s="337">
        <f t="shared" si="49"/>
        <v>0</v>
      </c>
    </row>
    <row r="1586" outlineLevel="1" spans="1:12">
      <c r="A1586" s="346"/>
      <c r="B1586" s="150">
        <v>120503098</v>
      </c>
      <c r="D1586" s="346"/>
      <c r="E1586" s="299" t="s">
        <v>210</v>
      </c>
      <c r="F1586" s="343"/>
      <c r="G1586" s="350"/>
      <c r="H1586" s="349"/>
      <c r="I1586" s="350"/>
      <c r="J1586" s="349"/>
      <c r="K1586" s="350"/>
      <c r="L1586" s="337">
        <f t="shared" si="49"/>
        <v>0</v>
      </c>
    </row>
    <row r="1587" outlineLevel="1" spans="1:12">
      <c r="A1587" s="346"/>
      <c r="B1587" s="150">
        <v>120503099</v>
      </c>
      <c r="D1587" s="346"/>
      <c r="E1587" s="299" t="s">
        <v>211</v>
      </c>
      <c r="F1587" s="343"/>
      <c r="G1587" s="350"/>
      <c r="H1587" s="349"/>
      <c r="I1587" s="350"/>
      <c r="J1587" s="349"/>
      <c r="K1587" s="350"/>
      <c r="L1587" s="337">
        <f t="shared" si="49"/>
        <v>0</v>
      </c>
    </row>
    <row r="1588" outlineLevel="1" spans="1:12">
      <c r="A1588" s="346"/>
      <c r="B1588" s="150">
        <v>120503100</v>
      </c>
      <c r="D1588" s="346"/>
      <c r="E1588" s="299" t="s">
        <v>212</v>
      </c>
      <c r="F1588" s="343"/>
      <c r="G1588" s="350"/>
      <c r="H1588" s="349"/>
      <c r="I1588" s="350"/>
      <c r="J1588" s="349"/>
      <c r="K1588" s="350"/>
      <c r="L1588" s="337">
        <f t="shared" si="49"/>
        <v>0</v>
      </c>
    </row>
    <row r="1589" outlineLevel="1" spans="1:12">
      <c r="A1589" s="346"/>
      <c r="B1589" s="150">
        <v>120503101</v>
      </c>
      <c r="D1589" s="346"/>
      <c r="E1589" s="299" t="s">
        <v>213</v>
      </c>
      <c r="F1589" s="343"/>
      <c r="G1589" s="350"/>
      <c r="H1589" s="349"/>
      <c r="I1589" s="350"/>
      <c r="J1589" s="349"/>
      <c r="K1589" s="350"/>
      <c r="L1589" s="337">
        <f t="shared" si="49"/>
        <v>0</v>
      </c>
    </row>
    <row r="1590" outlineLevel="1" spans="1:12">
      <c r="A1590" s="346"/>
      <c r="B1590" s="150">
        <v>120503102</v>
      </c>
      <c r="D1590" s="346"/>
      <c r="E1590" s="299" t="s">
        <v>214</v>
      </c>
      <c r="F1590" s="343"/>
      <c r="G1590" s="350"/>
      <c r="H1590" s="349"/>
      <c r="I1590" s="350"/>
      <c r="J1590" s="349"/>
      <c r="K1590" s="350"/>
      <c r="L1590" s="337">
        <f t="shared" si="49"/>
        <v>0</v>
      </c>
    </row>
    <row r="1591" outlineLevel="1" spans="1:12">
      <c r="A1591" s="346"/>
      <c r="B1591" s="150">
        <v>120503103</v>
      </c>
      <c r="D1591" s="346"/>
      <c r="E1591" s="299" t="s">
        <v>215</v>
      </c>
      <c r="F1591" s="343"/>
      <c r="G1591" s="350"/>
      <c r="H1591" s="349"/>
      <c r="I1591" s="350"/>
      <c r="J1591" s="349"/>
      <c r="K1591" s="350"/>
      <c r="L1591" s="337">
        <f t="shared" si="49"/>
        <v>0</v>
      </c>
    </row>
    <row r="1592" outlineLevel="1" spans="1:12">
      <c r="A1592" s="346"/>
      <c r="B1592" s="150">
        <v>120503104</v>
      </c>
      <c r="D1592" s="346"/>
      <c r="E1592" s="299" t="s">
        <v>216</v>
      </c>
      <c r="F1592" s="343"/>
      <c r="G1592" s="350"/>
      <c r="H1592" s="349"/>
      <c r="I1592" s="350"/>
      <c r="J1592" s="349"/>
      <c r="K1592" s="350"/>
      <c r="L1592" s="337">
        <f t="shared" si="49"/>
        <v>0</v>
      </c>
    </row>
    <row r="1593" outlineLevel="1" spans="1:12">
      <c r="A1593" s="346"/>
      <c r="B1593" s="150">
        <v>120503105</v>
      </c>
      <c r="D1593" s="346"/>
      <c r="E1593" s="299" t="s">
        <v>217</v>
      </c>
      <c r="F1593" s="343"/>
      <c r="G1593" s="350"/>
      <c r="H1593" s="349"/>
      <c r="I1593" s="350"/>
      <c r="J1593" s="349"/>
      <c r="K1593" s="350"/>
      <c r="L1593" s="337">
        <f t="shared" si="49"/>
        <v>0</v>
      </c>
    </row>
    <row r="1594" outlineLevel="1" spans="1:12">
      <c r="A1594" s="346"/>
      <c r="B1594" s="150">
        <v>120503106</v>
      </c>
      <c r="D1594" s="346"/>
      <c r="E1594" s="299" t="s">
        <v>218</v>
      </c>
      <c r="F1594" s="343"/>
      <c r="G1594" s="350"/>
      <c r="H1594" s="349"/>
      <c r="I1594" s="350"/>
      <c r="J1594" s="349"/>
      <c r="K1594" s="350"/>
      <c r="L1594" s="337">
        <f t="shared" si="49"/>
        <v>0</v>
      </c>
    </row>
    <row r="1595" outlineLevel="1" spans="1:12">
      <c r="A1595" s="346"/>
      <c r="B1595" s="150">
        <v>120503107</v>
      </c>
      <c r="D1595" s="346"/>
      <c r="E1595" s="299" t="s">
        <v>219</v>
      </c>
      <c r="F1595" s="343"/>
      <c r="G1595" s="350"/>
      <c r="H1595" s="349"/>
      <c r="I1595" s="350"/>
      <c r="J1595" s="349"/>
      <c r="K1595" s="350"/>
      <c r="L1595" s="337">
        <f t="shared" si="49"/>
        <v>0</v>
      </c>
    </row>
    <row r="1596" outlineLevel="1" spans="1:12">
      <c r="A1596" s="346"/>
      <c r="B1596" s="150">
        <v>120503108</v>
      </c>
      <c r="D1596" s="346"/>
      <c r="E1596" s="299" t="s">
        <v>220</v>
      </c>
      <c r="F1596" s="343"/>
      <c r="G1596" s="350"/>
      <c r="H1596" s="349"/>
      <c r="I1596" s="350"/>
      <c r="J1596" s="349"/>
      <c r="K1596" s="350"/>
      <c r="L1596" s="337">
        <f t="shared" si="49"/>
        <v>0</v>
      </c>
    </row>
    <row r="1597" outlineLevel="1" spans="1:12">
      <c r="A1597" s="346"/>
      <c r="B1597" s="150">
        <v>120503109</v>
      </c>
      <c r="D1597" s="346"/>
      <c r="E1597" s="299" t="s">
        <v>221</v>
      </c>
      <c r="F1597" s="343"/>
      <c r="G1597" s="350"/>
      <c r="H1597" s="349"/>
      <c r="I1597" s="350"/>
      <c r="J1597" s="349"/>
      <c r="K1597" s="350"/>
      <c r="L1597" s="337">
        <f t="shared" si="49"/>
        <v>0</v>
      </c>
    </row>
    <row r="1598" outlineLevel="1" spans="1:12">
      <c r="A1598" s="346"/>
      <c r="B1598" s="150">
        <v>120503110</v>
      </c>
      <c r="D1598" s="346"/>
      <c r="E1598" s="299" t="s">
        <v>222</v>
      </c>
      <c r="F1598" s="343"/>
      <c r="G1598" s="350"/>
      <c r="H1598" s="349"/>
      <c r="I1598" s="350"/>
      <c r="J1598" s="349"/>
      <c r="K1598" s="350"/>
      <c r="L1598" s="337">
        <f t="shared" si="49"/>
        <v>0</v>
      </c>
    </row>
    <row r="1599" outlineLevel="1" spans="1:12">
      <c r="A1599" s="346"/>
      <c r="B1599" s="150">
        <v>120503111</v>
      </c>
      <c r="D1599" s="346"/>
      <c r="E1599" s="299" t="s">
        <v>223</v>
      </c>
      <c r="F1599" s="343"/>
      <c r="G1599" s="350"/>
      <c r="H1599" s="349"/>
      <c r="I1599" s="350"/>
      <c r="J1599" s="349"/>
      <c r="K1599" s="350"/>
      <c r="L1599" s="337">
        <f t="shared" si="49"/>
        <v>0</v>
      </c>
    </row>
    <row r="1600" outlineLevel="1" spans="1:12">
      <c r="A1600" s="346"/>
      <c r="B1600" s="150">
        <v>120503112</v>
      </c>
      <c r="D1600" s="346"/>
      <c r="E1600" s="299" t="s">
        <v>224</v>
      </c>
      <c r="F1600" s="343"/>
      <c r="G1600" s="350"/>
      <c r="H1600" s="349"/>
      <c r="I1600" s="350"/>
      <c r="J1600" s="349"/>
      <c r="K1600" s="350"/>
      <c r="L1600" s="337">
        <f t="shared" si="49"/>
        <v>0</v>
      </c>
    </row>
    <row r="1601" outlineLevel="1" spans="1:12">
      <c r="A1601" s="346"/>
      <c r="B1601" s="150">
        <v>120503113</v>
      </c>
      <c r="D1601" s="346"/>
      <c r="E1601" s="299" t="s">
        <v>225</v>
      </c>
      <c r="F1601" s="343"/>
      <c r="G1601" s="350"/>
      <c r="H1601" s="349"/>
      <c r="I1601" s="350"/>
      <c r="J1601" s="349"/>
      <c r="K1601" s="350"/>
      <c r="L1601" s="337">
        <f t="shared" si="49"/>
        <v>0</v>
      </c>
    </row>
    <row r="1602" outlineLevel="1" spans="1:12">
      <c r="A1602" s="346"/>
      <c r="B1602" s="150">
        <v>120503114</v>
      </c>
      <c r="D1602" s="346"/>
      <c r="E1602" s="299" t="s">
        <v>226</v>
      </c>
      <c r="F1602" s="343"/>
      <c r="G1602" s="350"/>
      <c r="H1602" s="349"/>
      <c r="I1602" s="350"/>
      <c r="J1602" s="349"/>
      <c r="K1602" s="350"/>
      <c r="L1602" s="337">
        <f t="shared" si="49"/>
        <v>0</v>
      </c>
    </row>
    <row r="1603" outlineLevel="1" spans="1:12">
      <c r="A1603" s="346"/>
      <c r="B1603" s="150">
        <v>120503115</v>
      </c>
      <c r="D1603" s="346"/>
      <c r="E1603" s="299" t="s">
        <v>227</v>
      </c>
      <c r="F1603" s="343"/>
      <c r="G1603" s="350"/>
      <c r="H1603" s="349"/>
      <c r="I1603" s="350"/>
      <c r="J1603" s="349"/>
      <c r="K1603" s="350"/>
      <c r="L1603" s="337">
        <f t="shared" si="49"/>
        <v>0</v>
      </c>
    </row>
    <row r="1604" outlineLevel="1" spans="1:12">
      <c r="A1604" s="346"/>
      <c r="B1604" s="150">
        <v>120503116</v>
      </c>
      <c r="D1604" s="346"/>
      <c r="E1604" s="299" t="s">
        <v>228</v>
      </c>
      <c r="F1604" s="343"/>
      <c r="G1604" s="350"/>
      <c r="H1604" s="349"/>
      <c r="I1604" s="350"/>
      <c r="J1604" s="349"/>
      <c r="K1604" s="350"/>
      <c r="L1604" s="337">
        <f t="shared" si="49"/>
        <v>0</v>
      </c>
    </row>
    <row r="1605" outlineLevel="1" spans="1:12">
      <c r="A1605" s="346"/>
      <c r="B1605" s="150">
        <v>120503117</v>
      </c>
      <c r="D1605" s="346"/>
      <c r="E1605" s="299" t="s">
        <v>229</v>
      </c>
      <c r="F1605" s="343"/>
      <c r="G1605" s="350"/>
      <c r="H1605" s="349"/>
      <c r="I1605" s="350"/>
      <c r="J1605" s="349"/>
      <c r="K1605" s="350"/>
      <c r="L1605" s="337">
        <f t="shared" si="49"/>
        <v>0</v>
      </c>
    </row>
    <row r="1606" outlineLevel="1" spans="1:12">
      <c r="A1606" s="346"/>
      <c r="B1606" s="150">
        <v>120503118</v>
      </c>
      <c r="D1606" s="346"/>
      <c r="E1606" s="299" t="s">
        <v>230</v>
      </c>
      <c r="F1606" s="343"/>
      <c r="G1606" s="350"/>
      <c r="H1606" s="349"/>
      <c r="I1606" s="350"/>
      <c r="J1606" s="349"/>
      <c r="K1606" s="350"/>
      <c r="L1606" s="337">
        <f t="shared" si="49"/>
        <v>0</v>
      </c>
    </row>
    <row r="1607" outlineLevel="1" spans="1:12">
      <c r="A1607" s="346"/>
      <c r="B1607" s="150">
        <v>120503119</v>
      </c>
      <c r="D1607" s="346"/>
      <c r="E1607" s="299" t="s">
        <v>231</v>
      </c>
      <c r="F1607" s="343"/>
      <c r="G1607" s="350"/>
      <c r="H1607" s="349"/>
      <c r="I1607" s="350"/>
      <c r="J1607" s="349"/>
      <c r="K1607" s="350"/>
      <c r="L1607" s="337">
        <f t="shared" si="49"/>
        <v>0</v>
      </c>
    </row>
    <row r="1608" outlineLevel="1" spans="1:12">
      <c r="A1608" s="346"/>
      <c r="B1608" s="150">
        <v>120503120</v>
      </c>
      <c r="D1608" s="346"/>
      <c r="E1608" s="299" t="s">
        <v>232</v>
      </c>
      <c r="F1608" s="343"/>
      <c r="G1608" s="350"/>
      <c r="H1608" s="349"/>
      <c r="I1608" s="350"/>
      <c r="J1608" s="349"/>
      <c r="K1608" s="350"/>
      <c r="L1608" s="337">
        <f t="shared" si="49"/>
        <v>0</v>
      </c>
    </row>
    <row r="1609" outlineLevel="1" spans="1:12">
      <c r="A1609" s="346"/>
      <c r="B1609" s="150">
        <v>120503121</v>
      </c>
      <c r="D1609" s="346"/>
      <c r="E1609" s="299" t="s">
        <v>233</v>
      </c>
      <c r="F1609" s="343"/>
      <c r="G1609" s="350"/>
      <c r="H1609" s="349"/>
      <c r="I1609" s="350"/>
      <c r="J1609" s="349"/>
      <c r="K1609" s="350"/>
      <c r="L1609" s="337">
        <f t="shared" si="49"/>
        <v>0</v>
      </c>
    </row>
    <row r="1610" outlineLevel="1" spans="1:12">
      <c r="A1610" s="346"/>
      <c r="B1610" s="150">
        <v>120503122</v>
      </c>
      <c r="D1610" s="346"/>
      <c r="E1610" s="299" t="s">
        <v>234</v>
      </c>
      <c r="F1610" s="343"/>
      <c r="G1610" s="350"/>
      <c r="H1610" s="349"/>
      <c r="I1610" s="350"/>
      <c r="J1610" s="349"/>
      <c r="K1610" s="350"/>
      <c r="L1610" s="337">
        <f t="shared" si="49"/>
        <v>0</v>
      </c>
    </row>
    <row r="1611" outlineLevel="1" spans="1:12">
      <c r="A1611" s="346"/>
      <c r="B1611" s="150">
        <v>120503123</v>
      </c>
      <c r="D1611" s="346"/>
      <c r="E1611" s="299" t="s">
        <v>235</v>
      </c>
      <c r="F1611" s="343"/>
      <c r="G1611" s="350"/>
      <c r="H1611" s="349"/>
      <c r="I1611" s="350"/>
      <c r="J1611" s="349"/>
      <c r="K1611" s="350"/>
      <c r="L1611" s="337">
        <f t="shared" si="49"/>
        <v>0</v>
      </c>
    </row>
    <row r="1612" outlineLevel="1" spans="1:12">
      <c r="A1612" s="346"/>
      <c r="B1612" s="150">
        <v>120503124</v>
      </c>
      <c r="D1612" s="346"/>
      <c r="E1612" s="299" t="s">
        <v>236</v>
      </c>
      <c r="F1612" s="343"/>
      <c r="G1612" s="350"/>
      <c r="H1612" s="349"/>
      <c r="I1612" s="350"/>
      <c r="J1612" s="349"/>
      <c r="K1612" s="350"/>
      <c r="L1612" s="337">
        <f t="shared" si="49"/>
        <v>0</v>
      </c>
    </row>
    <row r="1613" outlineLevel="1" spans="1:12">
      <c r="A1613" s="346"/>
      <c r="B1613" s="150">
        <v>120503125</v>
      </c>
      <c r="D1613" s="346"/>
      <c r="E1613" s="299" t="s">
        <v>237</v>
      </c>
      <c r="F1613" s="343"/>
      <c r="G1613" s="350"/>
      <c r="H1613" s="349"/>
      <c r="I1613" s="350"/>
      <c r="J1613" s="349"/>
      <c r="K1613" s="350"/>
      <c r="L1613" s="337">
        <f t="shared" si="49"/>
        <v>0</v>
      </c>
    </row>
    <row r="1614" outlineLevel="1" spans="1:12">
      <c r="A1614" s="346"/>
      <c r="B1614" s="150">
        <v>120503126</v>
      </c>
      <c r="D1614" s="346"/>
      <c r="E1614" s="299" t="s">
        <v>238</v>
      </c>
      <c r="F1614" s="343"/>
      <c r="G1614" s="350"/>
      <c r="H1614" s="349"/>
      <c r="I1614" s="350"/>
      <c r="J1614" s="349"/>
      <c r="K1614" s="350"/>
      <c r="L1614" s="337">
        <f t="shared" si="49"/>
        <v>0</v>
      </c>
    </row>
    <row r="1615" outlineLevel="1" spans="1:12">
      <c r="A1615" s="346"/>
      <c r="B1615" s="150">
        <v>120503127</v>
      </c>
      <c r="D1615" s="346"/>
      <c r="E1615" s="299" t="s">
        <v>239</v>
      </c>
      <c r="F1615" s="343"/>
      <c r="G1615" s="350"/>
      <c r="H1615" s="349"/>
      <c r="I1615" s="350"/>
      <c r="J1615" s="349"/>
      <c r="K1615" s="350"/>
      <c r="L1615" s="337">
        <f t="shared" si="49"/>
        <v>0</v>
      </c>
    </row>
    <row r="1616" outlineLevel="1" spans="1:12">
      <c r="A1616" s="346"/>
      <c r="B1616" s="150">
        <v>120503128</v>
      </c>
      <c r="D1616" s="346"/>
      <c r="E1616" s="299" t="s">
        <v>240</v>
      </c>
      <c r="F1616" s="343"/>
      <c r="G1616" s="350"/>
      <c r="H1616" s="349"/>
      <c r="I1616" s="350"/>
      <c r="J1616" s="349"/>
      <c r="K1616" s="350"/>
      <c r="L1616" s="337">
        <f t="shared" si="49"/>
        <v>0</v>
      </c>
    </row>
    <row r="1617" outlineLevel="1" spans="1:12">
      <c r="A1617" s="346"/>
      <c r="B1617" s="150">
        <v>120503129</v>
      </c>
      <c r="D1617" s="346"/>
      <c r="E1617" s="299" t="s">
        <v>241</v>
      </c>
      <c r="F1617" s="343"/>
      <c r="G1617" s="350"/>
      <c r="H1617" s="349"/>
      <c r="I1617" s="350"/>
      <c r="J1617" s="349"/>
      <c r="K1617" s="350"/>
      <c r="L1617" s="337">
        <f t="shared" si="49"/>
        <v>0</v>
      </c>
    </row>
    <row r="1618" outlineLevel="1" spans="1:12">
      <c r="A1618" s="346"/>
      <c r="B1618" s="150">
        <v>120503130</v>
      </c>
      <c r="D1618" s="346"/>
      <c r="E1618" s="299" t="s">
        <v>242</v>
      </c>
      <c r="F1618" s="343"/>
      <c r="G1618" s="350"/>
      <c r="H1618" s="349"/>
      <c r="I1618" s="350"/>
      <c r="J1618" s="349"/>
      <c r="K1618" s="350"/>
      <c r="L1618" s="337">
        <f t="shared" ref="L1618:L1681" si="50">G1618+I1618-K1618</f>
        <v>0</v>
      </c>
    </row>
    <row r="1619" outlineLevel="1" spans="1:12">
      <c r="A1619" s="346"/>
      <c r="B1619" s="150">
        <v>120503131</v>
      </c>
      <c r="D1619" s="346"/>
      <c r="E1619" s="299" t="s">
        <v>243</v>
      </c>
      <c r="F1619" s="343"/>
      <c r="G1619" s="350"/>
      <c r="H1619" s="349"/>
      <c r="I1619" s="350"/>
      <c r="J1619" s="349"/>
      <c r="K1619" s="350"/>
      <c r="L1619" s="337">
        <f t="shared" si="50"/>
        <v>0</v>
      </c>
    </row>
    <row r="1620" outlineLevel="1" spans="1:12">
      <c r="A1620" s="346"/>
      <c r="B1620" s="150">
        <v>120503132</v>
      </c>
      <c r="D1620" s="346"/>
      <c r="E1620" s="299" t="s">
        <v>244</v>
      </c>
      <c r="F1620" s="343"/>
      <c r="G1620" s="350"/>
      <c r="H1620" s="349"/>
      <c r="I1620" s="350"/>
      <c r="J1620" s="349"/>
      <c r="K1620" s="350"/>
      <c r="L1620" s="337">
        <f t="shared" si="50"/>
        <v>0</v>
      </c>
    </row>
    <row r="1621" outlineLevel="1" spans="1:12">
      <c r="A1621" s="346"/>
      <c r="B1621" s="150">
        <v>120503133</v>
      </c>
      <c r="D1621" s="346"/>
      <c r="E1621" s="299" t="s">
        <v>245</v>
      </c>
      <c r="F1621" s="343"/>
      <c r="G1621" s="350"/>
      <c r="H1621" s="349"/>
      <c r="I1621" s="350"/>
      <c r="J1621" s="349"/>
      <c r="K1621" s="350"/>
      <c r="L1621" s="337">
        <f t="shared" si="50"/>
        <v>0</v>
      </c>
    </row>
    <row r="1622" outlineLevel="1" spans="1:12">
      <c r="A1622" s="346"/>
      <c r="B1622" s="150">
        <v>120503134</v>
      </c>
      <c r="D1622" s="346"/>
      <c r="E1622" s="299" t="s">
        <v>246</v>
      </c>
      <c r="F1622" s="343"/>
      <c r="G1622" s="350"/>
      <c r="H1622" s="349"/>
      <c r="I1622" s="350"/>
      <c r="J1622" s="349"/>
      <c r="K1622" s="350"/>
      <c r="L1622" s="337">
        <f t="shared" si="50"/>
        <v>0</v>
      </c>
    </row>
    <row r="1623" outlineLevel="1" spans="1:12">
      <c r="A1623" s="346"/>
      <c r="B1623" s="150">
        <v>120503135</v>
      </c>
      <c r="D1623" s="346"/>
      <c r="E1623" s="299" t="s">
        <v>247</v>
      </c>
      <c r="F1623" s="343"/>
      <c r="G1623" s="350"/>
      <c r="H1623" s="349"/>
      <c r="I1623" s="350"/>
      <c r="J1623" s="349"/>
      <c r="K1623" s="350"/>
      <c r="L1623" s="337">
        <f t="shared" si="50"/>
        <v>0</v>
      </c>
    </row>
    <row r="1624" outlineLevel="1" spans="1:12">
      <c r="A1624" s="346"/>
      <c r="B1624" s="150">
        <v>120503136</v>
      </c>
      <c r="D1624" s="346"/>
      <c r="E1624" s="299" t="s">
        <v>248</v>
      </c>
      <c r="F1624" s="343"/>
      <c r="G1624" s="350"/>
      <c r="H1624" s="349"/>
      <c r="I1624" s="350"/>
      <c r="J1624" s="349"/>
      <c r="K1624" s="350"/>
      <c r="L1624" s="337">
        <f t="shared" si="50"/>
        <v>0</v>
      </c>
    </row>
    <row r="1625" outlineLevel="1" spans="1:12">
      <c r="A1625" s="346"/>
      <c r="B1625" s="150">
        <v>120503137</v>
      </c>
      <c r="D1625" s="346"/>
      <c r="E1625" s="299" t="s">
        <v>249</v>
      </c>
      <c r="F1625" s="343"/>
      <c r="G1625" s="350"/>
      <c r="H1625" s="349"/>
      <c r="I1625" s="350"/>
      <c r="J1625" s="349"/>
      <c r="K1625" s="350"/>
      <c r="L1625" s="337">
        <f t="shared" si="50"/>
        <v>0</v>
      </c>
    </row>
    <row r="1626" outlineLevel="1" spans="1:12">
      <c r="A1626" s="346"/>
      <c r="B1626" s="150">
        <v>120503138</v>
      </c>
      <c r="D1626" s="346"/>
      <c r="E1626" s="299" t="s">
        <v>250</v>
      </c>
      <c r="F1626" s="343"/>
      <c r="G1626" s="350"/>
      <c r="H1626" s="349"/>
      <c r="I1626" s="350"/>
      <c r="J1626" s="349"/>
      <c r="K1626" s="350"/>
      <c r="L1626" s="337">
        <f t="shared" si="50"/>
        <v>0</v>
      </c>
    </row>
    <row r="1627" outlineLevel="1" spans="1:12">
      <c r="A1627" s="346"/>
      <c r="B1627" s="150">
        <v>120503139</v>
      </c>
      <c r="D1627" s="346"/>
      <c r="E1627" s="299" t="s">
        <v>251</v>
      </c>
      <c r="F1627" s="343"/>
      <c r="G1627" s="350"/>
      <c r="H1627" s="349"/>
      <c r="I1627" s="350"/>
      <c r="J1627" s="349"/>
      <c r="K1627" s="350"/>
      <c r="L1627" s="337">
        <f t="shared" si="50"/>
        <v>0</v>
      </c>
    </row>
    <row r="1628" outlineLevel="1" spans="1:12">
      <c r="A1628" s="346"/>
      <c r="B1628" s="150">
        <v>120503140</v>
      </c>
      <c r="D1628" s="346"/>
      <c r="E1628" s="299" t="s">
        <v>252</v>
      </c>
      <c r="F1628" s="343"/>
      <c r="G1628" s="350"/>
      <c r="H1628" s="349"/>
      <c r="I1628" s="350"/>
      <c r="J1628" s="349"/>
      <c r="K1628" s="350"/>
      <c r="L1628" s="337">
        <f t="shared" si="50"/>
        <v>0</v>
      </c>
    </row>
    <row r="1629" outlineLevel="1" spans="1:12">
      <c r="A1629" s="346"/>
      <c r="B1629" s="150">
        <v>120503141</v>
      </c>
      <c r="D1629" s="346"/>
      <c r="E1629" s="299" t="s">
        <v>253</v>
      </c>
      <c r="F1629" s="343"/>
      <c r="G1629" s="350"/>
      <c r="H1629" s="349"/>
      <c r="I1629" s="350"/>
      <c r="J1629" s="349"/>
      <c r="K1629" s="350"/>
      <c r="L1629" s="337">
        <f t="shared" si="50"/>
        <v>0</v>
      </c>
    </row>
    <row r="1630" outlineLevel="1" spans="1:12">
      <c r="A1630" s="346"/>
      <c r="B1630" s="150">
        <v>120503142</v>
      </c>
      <c r="D1630" s="346"/>
      <c r="E1630" s="299" t="s">
        <v>254</v>
      </c>
      <c r="F1630" s="343"/>
      <c r="G1630" s="350"/>
      <c r="H1630" s="349"/>
      <c r="I1630" s="350"/>
      <c r="J1630" s="349"/>
      <c r="K1630" s="350"/>
      <c r="L1630" s="337">
        <f t="shared" si="50"/>
        <v>0</v>
      </c>
    </row>
    <row r="1631" outlineLevel="1" spans="1:12">
      <c r="A1631" s="346"/>
      <c r="B1631" s="150">
        <v>120503143</v>
      </c>
      <c r="D1631" s="346"/>
      <c r="E1631" s="299" t="s">
        <v>255</v>
      </c>
      <c r="F1631" s="343"/>
      <c r="G1631" s="350"/>
      <c r="H1631" s="349"/>
      <c r="I1631" s="350"/>
      <c r="J1631" s="349"/>
      <c r="K1631" s="350"/>
      <c r="L1631" s="337">
        <f t="shared" si="50"/>
        <v>0</v>
      </c>
    </row>
    <row r="1632" outlineLevel="1" spans="1:12">
      <c r="A1632" s="346"/>
      <c r="B1632" s="150">
        <v>120503144</v>
      </c>
      <c r="D1632" s="346"/>
      <c r="E1632" s="299" t="s">
        <v>256</v>
      </c>
      <c r="F1632" s="343"/>
      <c r="G1632" s="350"/>
      <c r="H1632" s="349"/>
      <c r="I1632" s="350"/>
      <c r="J1632" s="349"/>
      <c r="K1632" s="350"/>
      <c r="L1632" s="337">
        <f t="shared" si="50"/>
        <v>0</v>
      </c>
    </row>
    <row r="1633" outlineLevel="1" spans="1:12">
      <c r="A1633" s="346"/>
      <c r="B1633" s="150">
        <v>120503145</v>
      </c>
      <c r="D1633" s="346"/>
      <c r="E1633" s="299" t="s">
        <v>257</v>
      </c>
      <c r="F1633" s="343"/>
      <c r="G1633" s="350"/>
      <c r="H1633" s="349"/>
      <c r="I1633" s="350"/>
      <c r="J1633" s="349"/>
      <c r="K1633" s="350"/>
      <c r="L1633" s="337">
        <f t="shared" si="50"/>
        <v>0</v>
      </c>
    </row>
    <row r="1634" outlineLevel="1" spans="1:12">
      <c r="A1634" s="346"/>
      <c r="B1634" s="150">
        <v>120503146</v>
      </c>
      <c r="D1634" s="346"/>
      <c r="E1634" s="299" t="s">
        <v>258</v>
      </c>
      <c r="F1634" s="343"/>
      <c r="G1634" s="350"/>
      <c r="H1634" s="349"/>
      <c r="I1634" s="350"/>
      <c r="J1634" s="349"/>
      <c r="K1634" s="350"/>
      <c r="L1634" s="337">
        <f t="shared" si="50"/>
        <v>0</v>
      </c>
    </row>
    <row r="1635" outlineLevel="1" spans="1:12">
      <c r="A1635" s="346"/>
      <c r="B1635" s="150">
        <v>120503147</v>
      </c>
      <c r="D1635" s="346"/>
      <c r="E1635" s="299" t="s">
        <v>259</v>
      </c>
      <c r="F1635" s="343"/>
      <c r="G1635" s="350"/>
      <c r="H1635" s="349"/>
      <c r="I1635" s="350"/>
      <c r="J1635" s="349"/>
      <c r="K1635" s="350"/>
      <c r="L1635" s="337">
        <f t="shared" si="50"/>
        <v>0</v>
      </c>
    </row>
    <row r="1636" outlineLevel="1" spans="1:12">
      <c r="A1636" s="346"/>
      <c r="B1636" s="150">
        <v>120503148</v>
      </c>
      <c r="D1636" s="346"/>
      <c r="E1636" s="299" t="s">
        <v>260</v>
      </c>
      <c r="F1636" s="343"/>
      <c r="G1636" s="350"/>
      <c r="H1636" s="349"/>
      <c r="I1636" s="350"/>
      <c r="J1636" s="349"/>
      <c r="K1636" s="350"/>
      <c r="L1636" s="337">
        <f t="shared" si="50"/>
        <v>0</v>
      </c>
    </row>
    <row r="1637" outlineLevel="1" spans="1:12">
      <c r="A1637" s="346"/>
      <c r="B1637" s="150">
        <v>120503149</v>
      </c>
      <c r="D1637" s="346"/>
      <c r="E1637" s="299" t="s">
        <v>261</v>
      </c>
      <c r="F1637" s="343"/>
      <c r="G1637" s="350"/>
      <c r="H1637" s="349"/>
      <c r="I1637" s="350"/>
      <c r="J1637" s="349"/>
      <c r="K1637" s="350"/>
      <c r="L1637" s="337">
        <f t="shared" si="50"/>
        <v>0</v>
      </c>
    </row>
    <row r="1638" outlineLevel="1" spans="1:12">
      <c r="A1638" s="346"/>
      <c r="B1638" s="150">
        <v>120503150</v>
      </c>
      <c r="D1638" s="346"/>
      <c r="E1638" s="299" t="s">
        <v>262</v>
      </c>
      <c r="F1638" s="343"/>
      <c r="G1638" s="350"/>
      <c r="H1638" s="349"/>
      <c r="I1638" s="350"/>
      <c r="J1638" s="349"/>
      <c r="K1638" s="350"/>
      <c r="L1638" s="337">
        <f t="shared" si="50"/>
        <v>0</v>
      </c>
    </row>
    <row r="1639" outlineLevel="1" spans="1:12">
      <c r="A1639" s="346"/>
      <c r="B1639" s="150">
        <v>120503151</v>
      </c>
      <c r="D1639" s="346"/>
      <c r="E1639" s="299" t="s">
        <v>263</v>
      </c>
      <c r="F1639" s="343"/>
      <c r="G1639" s="350"/>
      <c r="H1639" s="349"/>
      <c r="I1639" s="350"/>
      <c r="J1639" s="349"/>
      <c r="K1639" s="350"/>
      <c r="L1639" s="337">
        <f t="shared" si="50"/>
        <v>0</v>
      </c>
    </row>
    <row r="1640" outlineLevel="1" spans="1:12">
      <c r="A1640" s="346"/>
      <c r="B1640" s="150">
        <v>120503152</v>
      </c>
      <c r="D1640" s="346"/>
      <c r="E1640" s="299" t="s">
        <v>264</v>
      </c>
      <c r="F1640" s="343"/>
      <c r="G1640" s="350"/>
      <c r="H1640" s="349"/>
      <c r="I1640" s="350"/>
      <c r="J1640" s="349"/>
      <c r="K1640" s="350"/>
      <c r="L1640" s="337">
        <f t="shared" si="50"/>
        <v>0</v>
      </c>
    </row>
    <row r="1641" outlineLevel="1" spans="1:12">
      <c r="A1641" s="346"/>
      <c r="B1641" s="150">
        <v>120503153</v>
      </c>
      <c r="D1641" s="346"/>
      <c r="E1641" s="299" t="s">
        <v>265</v>
      </c>
      <c r="F1641" s="343"/>
      <c r="G1641" s="350"/>
      <c r="H1641" s="349"/>
      <c r="I1641" s="350"/>
      <c r="J1641" s="349"/>
      <c r="K1641" s="350"/>
      <c r="L1641" s="337">
        <f t="shared" si="50"/>
        <v>0</v>
      </c>
    </row>
    <row r="1642" outlineLevel="1" spans="1:12">
      <c r="A1642" s="346"/>
      <c r="B1642" s="150">
        <v>120503154</v>
      </c>
      <c r="D1642" s="346"/>
      <c r="E1642" s="299" t="s">
        <v>266</v>
      </c>
      <c r="F1642" s="343"/>
      <c r="G1642" s="350"/>
      <c r="H1642" s="349"/>
      <c r="I1642" s="350"/>
      <c r="J1642" s="349"/>
      <c r="K1642" s="350"/>
      <c r="L1642" s="337">
        <f t="shared" si="50"/>
        <v>0</v>
      </c>
    </row>
    <row r="1643" outlineLevel="1" spans="1:12">
      <c r="A1643" s="346"/>
      <c r="B1643" s="150">
        <v>120503155</v>
      </c>
      <c r="D1643" s="346"/>
      <c r="E1643" s="299" t="s">
        <v>267</v>
      </c>
      <c r="F1643" s="343"/>
      <c r="G1643" s="350"/>
      <c r="H1643" s="349"/>
      <c r="I1643" s="350"/>
      <c r="J1643" s="349"/>
      <c r="K1643" s="350"/>
      <c r="L1643" s="337">
        <f t="shared" si="50"/>
        <v>0</v>
      </c>
    </row>
    <row r="1644" outlineLevel="1" spans="1:12">
      <c r="A1644" s="346"/>
      <c r="B1644" s="150">
        <v>120503156</v>
      </c>
      <c r="D1644" s="346"/>
      <c r="E1644" s="299" t="s">
        <v>268</v>
      </c>
      <c r="F1644" s="343"/>
      <c r="G1644" s="350"/>
      <c r="H1644" s="349"/>
      <c r="I1644" s="350"/>
      <c r="J1644" s="349"/>
      <c r="K1644" s="350"/>
      <c r="L1644" s="337">
        <f t="shared" si="50"/>
        <v>0</v>
      </c>
    </row>
    <row r="1645" outlineLevel="1" spans="1:12">
      <c r="A1645" s="346"/>
      <c r="B1645" s="150">
        <v>120503157</v>
      </c>
      <c r="D1645" s="346"/>
      <c r="E1645" s="299" t="s">
        <v>269</v>
      </c>
      <c r="F1645" s="343"/>
      <c r="G1645" s="350"/>
      <c r="H1645" s="349"/>
      <c r="I1645" s="350"/>
      <c r="J1645" s="349"/>
      <c r="K1645" s="350"/>
      <c r="L1645" s="337">
        <f t="shared" si="50"/>
        <v>0</v>
      </c>
    </row>
    <row r="1646" outlineLevel="1" spans="1:12">
      <c r="A1646" s="346"/>
      <c r="B1646" s="150">
        <v>120503158</v>
      </c>
      <c r="D1646" s="346"/>
      <c r="E1646" s="299" t="s">
        <v>270</v>
      </c>
      <c r="F1646" s="343"/>
      <c r="G1646" s="350"/>
      <c r="H1646" s="349"/>
      <c r="I1646" s="350"/>
      <c r="J1646" s="349"/>
      <c r="K1646" s="350"/>
      <c r="L1646" s="337">
        <f t="shared" si="50"/>
        <v>0</v>
      </c>
    </row>
    <row r="1647" outlineLevel="1" spans="1:12">
      <c r="A1647" s="346"/>
      <c r="B1647" s="150">
        <v>120503159</v>
      </c>
      <c r="D1647" s="346"/>
      <c r="E1647" s="299" t="s">
        <v>271</v>
      </c>
      <c r="F1647" s="343"/>
      <c r="G1647" s="350"/>
      <c r="H1647" s="349"/>
      <c r="I1647" s="350"/>
      <c r="J1647" s="349"/>
      <c r="K1647" s="350"/>
      <c r="L1647" s="337">
        <f t="shared" si="50"/>
        <v>0</v>
      </c>
    </row>
    <row r="1648" outlineLevel="1" spans="1:12">
      <c r="A1648" s="346"/>
      <c r="B1648" s="150">
        <v>120503160</v>
      </c>
      <c r="D1648" s="346"/>
      <c r="E1648" s="299" t="s">
        <v>272</v>
      </c>
      <c r="F1648" s="343"/>
      <c r="G1648" s="350"/>
      <c r="H1648" s="349"/>
      <c r="I1648" s="350"/>
      <c r="J1648" s="349"/>
      <c r="K1648" s="350"/>
      <c r="L1648" s="337">
        <f t="shared" si="50"/>
        <v>0</v>
      </c>
    </row>
    <row r="1649" outlineLevel="1" spans="1:12">
      <c r="A1649" s="346"/>
      <c r="B1649" s="150">
        <v>120503161</v>
      </c>
      <c r="D1649" s="346"/>
      <c r="E1649" s="299" t="s">
        <v>273</v>
      </c>
      <c r="F1649" s="343"/>
      <c r="G1649" s="350"/>
      <c r="H1649" s="349"/>
      <c r="I1649" s="350"/>
      <c r="J1649" s="349"/>
      <c r="K1649" s="350"/>
      <c r="L1649" s="337">
        <f t="shared" si="50"/>
        <v>0</v>
      </c>
    </row>
    <row r="1650" outlineLevel="1" spans="1:12">
      <c r="A1650" s="346"/>
      <c r="B1650" s="150">
        <v>120503162</v>
      </c>
      <c r="D1650" s="346"/>
      <c r="E1650" s="299" t="s">
        <v>274</v>
      </c>
      <c r="F1650" s="343"/>
      <c r="G1650" s="350"/>
      <c r="H1650" s="349"/>
      <c r="I1650" s="350"/>
      <c r="J1650" s="349"/>
      <c r="K1650" s="350"/>
      <c r="L1650" s="337">
        <f t="shared" si="50"/>
        <v>0</v>
      </c>
    </row>
    <row r="1651" outlineLevel="1" spans="1:12">
      <c r="A1651" s="346"/>
      <c r="B1651" s="150">
        <v>120503163</v>
      </c>
      <c r="D1651" s="346"/>
      <c r="E1651" s="299" t="s">
        <v>275</v>
      </c>
      <c r="F1651" s="343"/>
      <c r="G1651" s="350"/>
      <c r="H1651" s="349"/>
      <c r="I1651" s="350"/>
      <c r="J1651" s="349"/>
      <c r="K1651" s="350"/>
      <c r="L1651" s="337">
        <f t="shared" si="50"/>
        <v>0</v>
      </c>
    </row>
    <row r="1652" outlineLevel="1" spans="1:12">
      <c r="A1652" s="346"/>
      <c r="B1652" s="150">
        <v>120503164</v>
      </c>
      <c r="D1652" s="346"/>
      <c r="E1652" s="299" t="s">
        <v>276</v>
      </c>
      <c r="F1652" s="343"/>
      <c r="G1652" s="350"/>
      <c r="H1652" s="349"/>
      <c r="I1652" s="350"/>
      <c r="J1652" s="349"/>
      <c r="K1652" s="350"/>
      <c r="L1652" s="337">
        <f t="shared" si="50"/>
        <v>0</v>
      </c>
    </row>
    <row r="1653" outlineLevel="1" spans="1:12">
      <c r="A1653" s="346"/>
      <c r="B1653" s="150">
        <v>120503165</v>
      </c>
      <c r="D1653" s="346"/>
      <c r="E1653" s="299" t="s">
        <v>277</v>
      </c>
      <c r="F1653" s="343"/>
      <c r="G1653" s="350"/>
      <c r="H1653" s="349"/>
      <c r="I1653" s="350"/>
      <c r="J1653" s="349"/>
      <c r="K1653" s="350"/>
      <c r="L1653" s="337">
        <f t="shared" si="50"/>
        <v>0</v>
      </c>
    </row>
    <row r="1654" outlineLevel="1" spans="1:12">
      <c r="A1654" s="346"/>
      <c r="B1654" s="150">
        <v>120503166</v>
      </c>
      <c r="D1654" s="346"/>
      <c r="E1654" s="299" t="s">
        <v>278</v>
      </c>
      <c r="F1654" s="343"/>
      <c r="G1654" s="350"/>
      <c r="H1654" s="349"/>
      <c r="I1654" s="350"/>
      <c r="J1654" s="349"/>
      <c r="K1654" s="350"/>
      <c r="L1654" s="337">
        <f t="shared" si="50"/>
        <v>0</v>
      </c>
    </row>
    <row r="1655" outlineLevel="1" spans="1:12">
      <c r="A1655" s="346"/>
      <c r="B1655" s="150">
        <v>120503167</v>
      </c>
      <c r="D1655" s="346"/>
      <c r="E1655" s="299" t="s">
        <v>279</v>
      </c>
      <c r="F1655" s="343"/>
      <c r="G1655" s="350"/>
      <c r="H1655" s="349"/>
      <c r="I1655" s="350"/>
      <c r="J1655" s="349"/>
      <c r="K1655" s="350"/>
      <c r="L1655" s="337">
        <f t="shared" si="50"/>
        <v>0</v>
      </c>
    </row>
    <row r="1656" outlineLevel="1" spans="1:12">
      <c r="A1656" s="346"/>
      <c r="B1656" s="150">
        <v>120503168</v>
      </c>
      <c r="D1656" s="346"/>
      <c r="E1656" s="299" t="s">
        <v>280</v>
      </c>
      <c r="F1656" s="343"/>
      <c r="G1656" s="350"/>
      <c r="H1656" s="349"/>
      <c r="I1656" s="350"/>
      <c r="J1656" s="349"/>
      <c r="K1656" s="350"/>
      <c r="L1656" s="337">
        <f t="shared" si="50"/>
        <v>0</v>
      </c>
    </row>
    <row r="1657" outlineLevel="1" spans="1:12">
      <c r="A1657" s="346"/>
      <c r="B1657" s="150">
        <v>120503169</v>
      </c>
      <c r="D1657" s="346"/>
      <c r="E1657" s="299" t="s">
        <v>281</v>
      </c>
      <c r="F1657" s="343"/>
      <c r="G1657" s="350"/>
      <c r="H1657" s="349"/>
      <c r="I1657" s="350"/>
      <c r="J1657" s="349"/>
      <c r="K1657" s="350"/>
      <c r="L1657" s="337">
        <f t="shared" si="50"/>
        <v>0</v>
      </c>
    </row>
    <row r="1658" outlineLevel="1" spans="1:12">
      <c r="A1658" s="346"/>
      <c r="B1658" s="150">
        <v>120503170</v>
      </c>
      <c r="D1658" s="346"/>
      <c r="E1658" s="299" t="s">
        <v>282</v>
      </c>
      <c r="F1658" s="343"/>
      <c r="G1658" s="350"/>
      <c r="H1658" s="349"/>
      <c r="I1658" s="350"/>
      <c r="J1658" s="349"/>
      <c r="K1658" s="350"/>
      <c r="L1658" s="337">
        <f t="shared" si="50"/>
        <v>0</v>
      </c>
    </row>
    <row r="1659" outlineLevel="1" spans="1:12">
      <c r="A1659" s="346"/>
      <c r="B1659" s="150">
        <v>120503171</v>
      </c>
      <c r="D1659" s="346"/>
      <c r="E1659" s="299" t="s">
        <v>283</v>
      </c>
      <c r="F1659" s="343"/>
      <c r="G1659" s="350"/>
      <c r="H1659" s="349"/>
      <c r="I1659" s="350"/>
      <c r="J1659" s="349"/>
      <c r="K1659" s="350"/>
      <c r="L1659" s="337">
        <f t="shared" si="50"/>
        <v>0</v>
      </c>
    </row>
    <row r="1660" outlineLevel="1" spans="1:12">
      <c r="A1660" s="346"/>
      <c r="B1660" s="150">
        <v>120503172</v>
      </c>
      <c r="D1660" s="346"/>
      <c r="E1660" s="299" t="s">
        <v>284</v>
      </c>
      <c r="F1660" s="343"/>
      <c r="G1660" s="350"/>
      <c r="H1660" s="349"/>
      <c r="I1660" s="350"/>
      <c r="J1660" s="349"/>
      <c r="K1660" s="350"/>
      <c r="L1660" s="337">
        <f t="shared" si="50"/>
        <v>0</v>
      </c>
    </row>
    <row r="1661" outlineLevel="1" spans="1:12">
      <c r="A1661" s="346"/>
      <c r="B1661" s="150">
        <v>120503173</v>
      </c>
      <c r="D1661" s="346"/>
      <c r="E1661" s="299" t="s">
        <v>285</v>
      </c>
      <c r="F1661" s="343"/>
      <c r="G1661" s="350"/>
      <c r="H1661" s="349"/>
      <c r="I1661" s="350"/>
      <c r="J1661" s="349"/>
      <c r="K1661" s="350"/>
      <c r="L1661" s="337">
        <f t="shared" si="50"/>
        <v>0</v>
      </c>
    </row>
    <row r="1662" outlineLevel="1" spans="1:12">
      <c r="A1662" s="346"/>
      <c r="B1662" s="150">
        <v>120503174</v>
      </c>
      <c r="D1662" s="346"/>
      <c r="E1662" s="299" t="s">
        <v>286</v>
      </c>
      <c r="F1662" s="343"/>
      <c r="G1662" s="350"/>
      <c r="H1662" s="349"/>
      <c r="I1662" s="350"/>
      <c r="J1662" s="349"/>
      <c r="K1662" s="350"/>
      <c r="L1662" s="337">
        <f t="shared" si="50"/>
        <v>0</v>
      </c>
    </row>
    <row r="1663" outlineLevel="1" spans="1:12">
      <c r="A1663" s="346"/>
      <c r="B1663" s="150">
        <v>120503175</v>
      </c>
      <c r="D1663" s="346"/>
      <c r="E1663" s="299" t="s">
        <v>287</v>
      </c>
      <c r="F1663" s="343"/>
      <c r="G1663" s="350"/>
      <c r="H1663" s="349"/>
      <c r="I1663" s="350"/>
      <c r="J1663" s="349"/>
      <c r="K1663" s="350"/>
      <c r="L1663" s="337">
        <f t="shared" si="50"/>
        <v>0</v>
      </c>
    </row>
    <row r="1664" outlineLevel="1" spans="1:12">
      <c r="A1664" s="346"/>
      <c r="B1664" s="150">
        <v>120503176</v>
      </c>
      <c r="D1664" s="346"/>
      <c r="E1664" s="299" t="s">
        <v>288</v>
      </c>
      <c r="F1664" s="343"/>
      <c r="G1664" s="350"/>
      <c r="H1664" s="349"/>
      <c r="I1664" s="350"/>
      <c r="J1664" s="349"/>
      <c r="K1664" s="350"/>
      <c r="L1664" s="337">
        <f t="shared" si="50"/>
        <v>0</v>
      </c>
    </row>
    <row r="1665" outlineLevel="1" spans="1:12">
      <c r="A1665" s="346"/>
      <c r="B1665" s="150">
        <v>120503177</v>
      </c>
      <c r="D1665" s="346"/>
      <c r="E1665" s="299" t="s">
        <v>289</v>
      </c>
      <c r="F1665" s="343"/>
      <c r="G1665" s="350"/>
      <c r="H1665" s="349"/>
      <c r="I1665" s="350"/>
      <c r="J1665" s="349"/>
      <c r="K1665" s="350"/>
      <c r="L1665" s="337">
        <f t="shared" si="50"/>
        <v>0</v>
      </c>
    </row>
    <row r="1666" outlineLevel="1" spans="1:12">
      <c r="A1666" s="346"/>
      <c r="B1666" s="150">
        <v>120503178</v>
      </c>
      <c r="D1666" s="346"/>
      <c r="E1666" s="299" t="s">
        <v>290</v>
      </c>
      <c r="F1666" s="343"/>
      <c r="G1666" s="350"/>
      <c r="H1666" s="349"/>
      <c r="I1666" s="350"/>
      <c r="J1666" s="349"/>
      <c r="K1666" s="350"/>
      <c r="L1666" s="337">
        <f t="shared" si="50"/>
        <v>0</v>
      </c>
    </row>
    <row r="1667" outlineLevel="1" spans="1:12">
      <c r="A1667" s="346"/>
      <c r="B1667" s="150">
        <v>120503179</v>
      </c>
      <c r="D1667" s="346"/>
      <c r="E1667" s="299" t="s">
        <v>291</v>
      </c>
      <c r="F1667" s="343"/>
      <c r="G1667" s="350"/>
      <c r="H1667" s="349"/>
      <c r="I1667" s="350"/>
      <c r="J1667" s="349"/>
      <c r="K1667" s="350"/>
      <c r="L1667" s="337">
        <f t="shared" si="50"/>
        <v>0</v>
      </c>
    </row>
    <row r="1668" outlineLevel="1" spans="1:12">
      <c r="A1668" s="346"/>
      <c r="B1668" s="150">
        <v>120503180</v>
      </c>
      <c r="D1668" s="346"/>
      <c r="E1668" s="299" t="s">
        <v>292</v>
      </c>
      <c r="F1668" s="343"/>
      <c r="G1668" s="350"/>
      <c r="H1668" s="349"/>
      <c r="I1668" s="350"/>
      <c r="J1668" s="349"/>
      <c r="K1668" s="350"/>
      <c r="L1668" s="337">
        <f t="shared" si="50"/>
        <v>0</v>
      </c>
    </row>
    <row r="1669" outlineLevel="1" spans="1:12">
      <c r="A1669" s="346"/>
      <c r="B1669" s="150">
        <v>120503181</v>
      </c>
      <c r="D1669" s="346"/>
      <c r="E1669" s="299" t="s">
        <v>293</v>
      </c>
      <c r="F1669" s="343"/>
      <c r="G1669" s="350"/>
      <c r="H1669" s="349"/>
      <c r="I1669" s="350"/>
      <c r="J1669" s="349"/>
      <c r="K1669" s="350"/>
      <c r="L1669" s="337">
        <f t="shared" si="50"/>
        <v>0</v>
      </c>
    </row>
    <row r="1670" outlineLevel="1" spans="1:12">
      <c r="A1670" s="346"/>
      <c r="B1670" s="150">
        <v>120503182</v>
      </c>
      <c r="D1670" s="346"/>
      <c r="E1670" s="299" t="s">
        <v>294</v>
      </c>
      <c r="F1670" s="343"/>
      <c r="G1670" s="350"/>
      <c r="H1670" s="349"/>
      <c r="I1670" s="350"/>
      <c r="J1670" s="349"/>
      <c r="K1670" s="350"/>
      <c r="L1670" s="337">
        <f t="shared" si="50"/>
        <v>0</v>
      </c>
    </row>
    <row r="1671" outlineLevel="1" spans="1:12">
      <c r="A1671" s="346"/>
      <c r="B1671" s="150">
        <v>120503183</v>
      </c>
      <c r="D1671" s="346"/>
      <c r="E1671" s="299" t="s">
        <v>295</v>
      </c>
      <c r="F1671" s="343"/>
      <c r="G1671" s="350"/>
      <c r="H1671" s="349"/>
      <c r="I1671" s="350"/>
      <c r="J1671" s="349"/>
      <c r="K1671" s="350"/>
      <c r="L1671" s="337">
        <f t="shared" si="50"/>
        <v>0</v>
      </c>
    </row>
    <row r="1672" outlineLevel="1" spans="1:12">
      <c r="A1672" s="346"/>
      <c r="B1672" s="150">
        <v>120503184</v>
      </c>
      <c r="D1672" s="346"/>
      <c r="E1672" s="299" t="s">
        <v>296</v>
      </c>
      <c r="F1672" s="343"/>
      <c r="G1672" s="350"/>
      <c r="H1672" s="349"/>
      <c r="I1672" s="350"/>
      <c r="J1672" s="349"/>
      <c r="K1672" s="350"/>
      <c r="L1672" s="337">
        <f t="shared" si="50"/>
        <v>0</v>
      </c>
    </row>
    <row r="1673" outlineLevel="1" spans="1:12">
      <c r="A1673" s="346"/>
      <c r="B1673" s="150">
        <v>120503185</v>
      </c>
      <c r="D1673" s="346"/>
      <c r="E1673" s="299" t="s">
        <v>297</v>
      </c>
      <c r="F1673" s="343"/>
      <c r="G1673" s="350"/>
      <c r="H1673" s="349"/>
      <c r="I1673" s="350"/>
      <c r="J1673" s="349"/>
      <c r="K1673" s="350"/>
      <c r="L1673" s="337">
        <f t="shared" si="50"/>
        <v>0</v>
      </c>
    </row>
    <row r="1674" outlineLevel="1" spans="1:12">
      <c r="A1674" s="346"/>
      <c r="B1674" s="150">
        <v>120503186</v>
      </c>
      <c r="D1674" s="346"/>
      <c r="E1674" s="299" t="s">
        <v>298</v>
      </c>
      <c r="F1674" s="343"/>
      <c r="G1674" s="350"/>
      <c r="H1674" s="349"/>
      <c r="I1674" s="350"/>
      <c r="J1674" s="349"/>
      <c r="K1674" s="350"/>
      <c r="L1674" s="337">
        <f t="shared" si="50"/>
        <v>0</v>
      </c>
    </row>
    <row r="1675" outlineLevel="1" spans="1:12">
      <c r="A1675" s="346"/>
      <c r="B1675" s="150">
        <v>120503187</v>
      </c>
      <c r="D1675" s="346"/>
      <c r="E1675" s="299" t="s">
        <v>299</v>
      </c>
      <c r="F1675" s="343"/>
      <c r="G1675" s="350"/>
      <c r="H1675" s="349"/>
      <c r="I1675" s="350"/>
      <c r="J1675" s="349"/>
      <c r="K1675" s="350"/>
      <c r="L1675" s="337">
        <f t="shared" si="50"/>
        <v>0</v>
      </c>
    </row>
    <row r="1676" outlineLevel="1" spans="1:12">
      <c r="A1676" s="346"/>
      <c r="B1676" s="150">
        <v>120503188</v>
      </c>
      <c r="D1676" s="346"/>
      <c r="E1676" s="299" t="s">
        <v>300</v>
      </c>
      <c r="F1676" s="343"/>
      <c r="G1676" s="350"/>
      <c r="H1676" s="349"/>
      <c r="I1676" s="350"/>
      <c r="J1676" s="349"/>
      <c r="K1676" s="350"/>
      <c r="L1676" s="337">
        <f t="shared" si="50"/>
        <v>0</v>
      </c>
    </row>
    <row r="1677" outlineLevel="1" spans="1:12">
      <c r="A1677" s="346"/>
      <c r="B1677" s="150">
        <v>120503189</v>
      </c>
      <c r="D1677" s="346"/>
      <c r="E1677" s="299" t="s">
        <v>301</v>
      </c>
      <c r="F1677" s="343"/>
      <c r="G1677" s="350"/>
      <c r="H1677" s="349"/>
      <c r="I1677" s="350"/>
      <c r="J1677" s="349"/>
      <c r="K1677" s="350"/>
      <c r="L1677" s="337">
        <f t="shared" si="50"/>
        <v>0</v>
      </c>
    </row>
    <row r="1678" outlineLevel="1" spans="1:12">
      <c r="A1678" s="346"/>
      <c r="B1678" s="150">
        <v>120503190</v>
      </c>
      <c r="D1678" s="346"/>
      <c r="E1678" s="299" t="s">
        <v>302</v>
      </c>
      <c r="F1678" s="343"/>
      <c r="G1678" s="350"/>
      <c r="H1678" s="349"/>
      <c r="I1678" s="350"/>
      <c r="J1678" s="349"/>
      <c r="K1678" s="350"/>
      <c r="L1678" s="337">
        <f t="shared" si="50"/>
        <v>0</v>
      </c>
    </row>
    <row r="1679" outlineLevel="1" spans="1:12">
      <c r="A1679" s="346"/>
      <c r="B1679" s="150">
        <v>120503191</v>
      </c>
      <c r="D1679" s="346"/>
      <c r="E1679" s="299" t="s">
        <v>303</v>
      </c>
      <c r="F1679" s="343"/>
      <c r="G1679" s="350"/>
      <c r="H1679" s="349"/>
      <c r="I1679" s="350"/>
      <c r="J1679" s="349"/>
      <c r="K1679" s="350"/>
      <c r="L1679" s="337">
        <f t="shared" si="50"/>
        <v>0</v>
      </c>
    </row>
    <row r="1680" outlineLevel="1" spans="1:12">
      <c r="A1680" s="346"/>
      <c r="B1680" s="150">
        <v>120503192</v>
      </c>
      <c r="D1680" s="346"/>
      <c r="E1680" s="299" t="s">
        <v>304</v>
      </c>
      <c r="F1680" s="343"/>
      <c r="G1680" s="350"/>
      <c r="H1680" s="349"/>
      <c r="I1680" s="350"/>
      <c r="J1680" s="349"/>
      <c r="K1680" s="350"/>
      <c r="L1680" s="337">
        <f t="shared" si="50"/>
        <v>0</v>
      </c>
    </row>
    <row r="1681" outlineLevel="1" spans="1:12">
      <c r="A1681" s="346"/>
      <c r="B1681" s="150">
        <v>120503193</v>
      </c>
      <c r="D1681" s="346"/>
      <c r="E1681" s="299" t="s">
        <v>305</v>
      </c>
      <c r="F1681" s="343"/>
      <c r="G1681" s="350"/>
      <c r="H1681" s="349"/>
      <c r="I1681" s="350"/>
      <c r="J1681" s="349"/>
      <c r="K1681" s="350"/>
      <c r="L1681" s="337">
        <f t="shared" si="50"/>
        <v>0</v>
      </c>
    </row>
    <row r="1682" outlineLevel="1" spans="1:12">
      <c r="A1682" s="346"/>
      <c r="B1682" s="150">
        <v>120503194</v>
      </c>
      <c r="D1682" s="346"/>
      <c r="E1682" s="299" t="s">
        <v>306</v>
      </c>
      <c r="F1682" s="343"/>
      <c r="G1682" s="350"/>
      <c r="H1682" s="349"/>
      <c r="I1682" s="350"/>
      <c r="J1682" s="349"/>
      <c r="K1682" s="350"/>
      <c r="L1682" s="337">
        <f t="shared" ref="L1682:L1688" si="51">G1682+I1682-K1682</f>
        <v>0</v>
      </c>
    </row>
    <row r="1683" outlineLevel="1" spans="1:12">
      <c r="A1683" s="346"/>
      <c r="B1683" s="150">
        <v>120503195</v>
      </c>
      <c r="D1683" s="346"/>
      <c r="E1683" s="299" t="s">
        <v>307</v>
      </c>
      <c r="F1683" s="343"/>
      <c r="G1683" s="350"/>
      <c r="H1683" s="349"/>
      <c r="I1683" s="350"/>
      <c r="J1683" s="349"/>
      <c r="K1683" s="350"/>
      <c r="L1683" s="337">
        <f t="shared" si="51"/>
        <v>0</v>
      </c>
    </row>
    <row r="1684" outlineLevel="1" spans="1:12">
      <c r="A1684" s="346"/>
      <c r="B1684" s="150">
        <v>120503196</v>
      </c>
      <c r="D1684" s="346"/>
      <c r="E1684" s="299" t="s">
        <v>308</v>
      </c>
      <c r="F1684" s="343"/>
      <c r="G1684" s="350"/>
      <c r="H1684" s="349"/>
      <c r="I1684" s="350"/>
      <c r="J1684" s="349"/>
      <c r="K1684" s="350"/>
      <c r="L1684" s="337">
        <f t="shared" si="51"/>
        <v>0</v>
      </c>
    </row>
    <row r="1685" outlineLevel="1" spans="1:12">
      <c r="A1685" s="346"/>
      <c r="B1685" s="150">
        <v>120503197</v>
      </c>
      <c r="D1685" s="346"/>
      <c r="E1685" s="299" t="s">
        <v>309</v>
      </c>
      <c r="F1685" s="343"/>
      <c r="G1685" s="350"/>
      <c r="H1685" s="349"/>
      <c r="I1685" s="350"/>
      <c r="J1685" s="349"/>
      <c r="K1685" s="350"/>
      <c r="L1685" s="337">
        <f t="shared" si="51"/>
        <v>0</v>
      </c>
    </row>
    <row r="1686" outlineLevel="1" spans="1:12">
      <c r="A1686" s="346"/>
      <c r="B1686" s="150">
        <v>120503198</v>
      </c>
      <c r="D1686" s="346"/>
      <c r="E1686" s="299" t="s">
        <v>310</v>
      </c>
      <c r="F1686" s="343"/>
      <c r="G1686" s="350"/>
      <c r="H1686" s="349"/>
      <c r="I1686" s="350"/>
      <c r="J1686" s="349"/>
      <c r="K1686" s="350"/>
      <c r="L1686" s="337">
        <f t="shared" si="51"/>
        <v>0</v>
      </c>
    </row>
    <row r="1687" outlineLevel="1" spans="1:12">
      <c r="A1687" s="346"/>
      <c r="B1687" s="150">
        <v>120503199</v>
      </c>
      <c r="D1687" s="346"/>
      <c r="E1687" s="299" t="s">
        <v>311</v>
      </c>
      <c r="F1687" s="343"/>
      <c r="G1687" s="350"/>
      <c r="H1687" s="349"/>
      <c r="I1687" s="350"/>
      <c r="J1687" s="349"/>
      <c r="K1687" s="350"/>
      <c r="L1687" s="337">
        <f t="shared" si="51"/>
        <v>0</v>
      </c>
    </row>
    <row r="1688" outlineLevel="1" spans="1:12">
      <c r="A1688" s="346"/>
      <c r="B1688" s="150"/>
      <c r="D1688" s="299"/>
      <c r="E1688" s="342"/>
      <c r="F1688" s="343"/>
      <c r="G1688" s="350"/>
      <c r="H1688" s="349"/>
      <c r="I1688" s="350"/>
      <c r="J1688" s="349"/>
      <c r="K1688" s="350"/>
      <c r="L1688" s="337">
        <f t="shared" si="51"/>
        <v>0</v>
      </c>
    </row>
    <row r="1689" outlineLevel="1" spans="1:12">
      <c r="A1689" s="346"/>
      <c r="B1689" s="150"/>
      <c r="D1689" s="351" t="s">
        <v>765</v>
      </c>
      <c r="E1689" s="376"/>
      <c r="F1689" s="353"/>
      <c r="G1689" s="354">
        <f>SUM(G1488:G1688)</f>
        <v>0</v>
      </c>
      <c r="H1689" s="355"/>
      <c r="I1689" s="354">
        <f>SUM(I1488:I1688)</f>
        <v>0</v>
      </c>
      <c r="J1689" s="355"/>
      <c r="K1689" s="354">
        <f>SUM(K1488:K1688)</f>
        <v>0</v>
      </c>
      <c r="L1689" s="354">
        <f>SUM(L1488:L1688)</f>
        <v>0</v>
      </c>
    </row>
    <row r="1690" outlineLevel="1" spans="1:12">
      <c r="A1690" s="346"/>
      <c r="B1690" s="150"/>
      <c r="D1690" s="299"/>
      <c r="E1690" s="342"/>
      <c r="F1690" s="343"/>
      <c r="G1690" s="350"/>
      <c r="H1690" s="349"/>
      <c r="I1690" s="350"/>
      <c r="J1690" s="349"/>
      <c r="K1690" s="350"/>
      <c r="L1690" s="337"/>
    </row>
    <row r="1691" outlineLevel="1" spans="1:12">
      <c r="A1691" s="346"/>
      <c r="B1691" s="150"/>
      <c r="D1691" s="347" t="s">
        <v>983</v>
      </c>
      <c r="E1691" s="299"/>
      <c r="F1691" s="343"/>
      <c r="G1691" s="350"/>
      <c r="H1691" s="349"/>
      <c r="I1691" s="350"/>
      <c r="J1691" s="349"/>
      <c r="K1691" s="350"/>
      <c r="L1691" s="337">
        <f>G1691+I1691-K1691</f>
        <v>0</v>
      </c>
    </row>
    <row r="1692" outlineLevel="1" spans="1:12">
      <c r="A1692" s="346"/>
      <c r="B1692" s="150">
        <v>120504001</v>
      </c>
      <c r="D1692" s="299"/>
      <c r="E1692" s="299" t="s">
        <v>984</v>
      </c>
      <c r="F1692" s="343"/>
      <c r="G1692" s="350"/>
      <c r="H1692" s="349"/>
      <c r="I1692" s="350"/>
      <c r="J1692" s="349"/>
      <c r="K1692" s="350"/>
      <c r="L1692" s="337">
        <f>G1692+I1692-K1692</f>
        <v>0</v>
      </c>
    </row>
    <row r="1693" outlineLevel="1" spans="1:12">
      <c r="A1693" s="346"/>
      <c r="B1693" s="150">
        <v>120504002</v>
      </c>
      <c r="D1693" s="299"/>
      <c r="E1693" s="299" t="s">
        <v>402</v>
      </c>
      <c r="F1693" s="343"/>
      <c r="G1693" s="350"/>
      <c r="H1693" s="349"/>
      <c r="I1693" s="350"/>
      <c r="J1693" s="349"/>
      <c r="K1693" s="350"/>
      <c r="L1693" s="337">
        <f>G1693+I1693-K1693</f>
        <v>0</v>
      </c>
    </row>
    <row r="1694" outlineLevel="1" spans="1:12">
      <c r="A1694" s="346"/>
      <c r="B1694" s="150">
        <v>120504003</v>
      </c>
      <c r="D1694" s="299"/>
      <c r="E1694" s="299" t="s">
        <v>364</v>
      </c>
      <c r="F1694" s="343"/>
      <c r="G1694" s="350"/>
      <c r="H1694" s="349"/>
      <c r="I1694" s="350"/>
      <c r="J1694" s="349"/>
      <c r="K1694" s="350"/>
      <c r="L1694" s="337">
        <f>G1694+I1694-K1694</f>
        <v>0</v>
      </c>
    </row>
    <row r="1695" outlineLevel="1" spans="1:12">
      <c r="A1695" s="346"/>
      <c r="B1695" s="150"/>
      <c r="D1695" s="299"/>
      <c r="E1695" s="299"/>
      <c r="F1695" s="343"/>
      <c r="G1695" s="350"/>
      <c r="H1695" s="349"/>
      <c r="I1695" s="350"/>
      <c r="J1695" s="349"/>
      <c r="K1695" s="350"/>
      <c r="L1695" s="337">
        <f>G1695+I1695-K1695</f>
        <v>0</v>
      </c>
    </row>
    <row r="1696" outlineLevel="1" spans="1:12">
      <c r="A1696" s="346"/>
      <c r="B1696" s="150"/>
      <c r="D1696" s="351" t="s">
        <v>765</v>
      </c>
      <c r="E1696" s="352"/>
      <c r="F1696" s="353"/>
      <c r="G1696" s="354">
        <f>SUM(G1691:G1695)</f>
        <v>0</v>
      </c>
      <c r="H1696" s="355"/>
      <c r="I1696" s="354">
        <f>SUM(I1691:I1695)</f>
        <v>0</v>
      </c>
      <c r="J1696" s="355"/>
      <c r="K1696" s="354">
        <f>SUM(K1691:K1695)</f>
        <v>0</v>
      </c>
      <c r="L1696" s="354">
        <f>SUM(L1691:L1695)</f>
        <v>0</v>
      </c>
    </row>
    <row r="1697" spans="1:12">
      <c r="A1697" s="306"/>
      <c r="B1697" s="150"/>
      <c r="C1697" s="357"/>
      <c r="D1697" s="306"/>
      <c r="E1697" s="342"/>
      <c r="F1697" s="343"/>
      <c r="G1697" s="348"/>
      <c r="H1697" s="388"/>
      <c r="I1697" s="348"/>
      <c r="J1697" s="388"/>
      <c r="K1697" s="348"/>
      <c r="L1697" s="337"/>
    </row>
    <row r="1698" spans="1:13">
      <c r="A1698" s="306"/>
      <c r="B1698" s="380"/>
      <c r="C1698" s="390" t="s">
        <v>985</v>
      </c>
      <c r="D1698" s="382"/>
      <c r="E1698" s="391"/>
      <c r="F1698" s="383"/>
      <c r="G1698" s="392">
        <f>G1696+G1486+G1283+G1689</f>
        <v>0</v>
      </c>
      <c r="H1698" s="393"/>
      <c r="I1698" s="392">
        <f>I1696+I1486+I1283+I1689</f>
        <v>0</v>
      </c>
      <c r="J1698" s="393"/>
      <c r="K1698" s="392">
        <f t="shared" ref="K1698:L1698" si="52">K1696+K1486+K1283+K1689</f>
        <v>0</v>
      </c>
      <c r="L1698" s="392">
        <f t="shared" si="52"/>
        <v>0</v>
      </c>
      <c r="M1698" s="300" t="s">
        <v>893</v>
      </c>
    </row>
    <row r="1699" spans="1:12">
      <c r="A1699" s="306"/>
      <c r="B1699" s="436"/>
      <c r="C1699" s="437"/>
      <c r="D1699" s="437"/>
      <c r="E1699" s="335"/>
      <c r="F1699" s="343"/>
      <c r="G1699" s="399"/>
      <c r="H1699" s="338"/>
      <c r="I1699" s="337"/>
      <c r="J1699" s="338"/>
      <c r="K1699" s="337"/>
      <c r="L1699" s="337"/>
    </row>
    <row r="1700" spans="1:12">
      <c r="A1700" s="299"/>
      <c r="B1700" s="150"/>
      <c r="C1700" s="345" t="s">
        <v>986</v>
      </c>
      <c r="D1700" s="299"/>
      <c r="E1700" s="342"/>
      <c r="F1700" s="343"/>
      <c r="G1700" s="348"/>
      <c r="H1700" s="394"/>
      <c r="I1700" s="403"/>
      <c r="J1700" s="394"/>
      <c r="K1700" s="403"/>
      <c r="L1700" s="350"/>
    </row>
    <row r="1701" spans="1:12">
      <c r="A1701" s="346"/>
      <c r="B1701" s="150"/>
      <c r="D1701" s="389" t="s">
        <v>890</v>
      </c>
      <c r="E1701" s="346"/>
      <c r="F1701" s="343"/>
      <c r="G1701" s="348"/>
      <c r="H1701" s="349"/>
      <c r="I1701" s="350"/>
      <c r="J1701" s="349"/>
      <c r="K1701" s="350"/>
      <c r="L1701" s="337"/>
    </row>
    <row r="1702" outlineLevel="1" spans="1:12">
      <c r="A1702" s="346"/>
      <c r="B1702" s="150"/>
      <c r="D1702" s="347" t="s">
        <v>63</v>
      </c>
      <c r="E1702" s="299"/>
      <c r="F1702" s="343"/>
      <c r="G1702" s="350"/>
      <c r="H1702" s="349"/>
      <c r="I1702" s="350"/>
      <c r="J1702" s="349"/>
      <c r="K1702" s="350"/>
      <c r="L1702" s="337">
        <f t="shared" ref="L1702:L1705" si="53">G1702+I1702-K1702</f>
        <v>0</v>
      </c>
    </row>
    <row r="1703" outlineLevel="1" spans="1:12">
      <c r="A1703" s="346"/>
      <c r="B1703" s="150">
        <v>120601001</v>
      </c>
      <c r="D1703" s="346"/>
      <c r="E1703" s="299" t="s">
        <v>364</v>
      </c>
      <c r="F1703" s="343"/>
      <c r="G1703" s="350"/>
      <c r="H1703" s="349"/>
      <c r="I1703" s="350"/>
      <c r="J1703" s="349"/>
      <c r="K1703" s="350"/>
      <c r="L1703" s="337">
        <f t="shared" si="53"/>
        <v>0</v>
      </c>
    </row>
    <row r="1704" outlineLevel="1" spans="1:12">
      <c r="A1704" s="346"/>
      <c r="B1704" s="150">
        <v>120601002</v>
      </c>
      <c r="D1704" s="346"/>
      <c r="E1704" s="299" t="s">
        <v>403</v>
      </c>
      <c r="F1704" s="343"/>
      <c r="G1704" s="350"/>
      <c r="H1704" s="349"/>
      <c r="I1704" s="350"/>
      <c r="J1704" s="349"/>
      <c r="K1704" s="350"/>
      <c r="L1704" s="337">
        <f t="shared" si="53"/>
        <v>0</v>
      </c>
    </row>
    <row r="1705" outlineLevel="1" spans="1:12">
      <c r="A1705" s="346"/>
      <c r="B1705" s="150"/>
      <c r="D1705" s="346"/>
      <c r="E1705" s="299"/>
      <c r="F1705" s="343"/>
      <c r="G1705" s="350"/>
      <c r="H1705" s="349"/>
      <c r="I1705" s="350"/>
      <c r="J1705" s="349"/>
      <c r="K1705" s="350"/>
      <c r="L1705" s="337">
        <f t="shared" si="53"/>
        <v>0</v>
      </c>
    </row>
    <row r="1706" spans="1:12">
      <c r="A1706" s="299"/>
      <c r="B1706" s="150"/>
      <c r="C1706" s="346"/>
      <c r="D1706" s="395"/>
      <c r="E1706" s="342"/>
      <c r="F1706" s="343"/>
      <c r="G1706" s="348"/>
      <c r="H1706" s="394"/>
      <c r="I1706" s="403"/>
      <c r="J1706" s="394"/>
      <c r="K1706" s="403"/>
      <c r="L1706" s="350"/>
    </row>
    <row r="1707" spans="1:12">
      <c r="A1707" s="346"/>
      <c r="B1707" s="358"/>
      <c r="C1707" s="396"/>
      <c r="D1707" s="396" t="s">
        <v>900</v>
      </c>
      <c r="E1707" s="360"/>
      <c r="F1707" s="361"/>
      <c r="G1707" s="397">
        <f>SUM(G1701:G1706)</f>
        <v>0</v>
      </c>
      <c r="H1707" s="398"/>
      <c r="I1707" s="404">
        <f>SUM(I1701:I1706)</f>
        <v>0</v>
      </c>
      <c r="J1707" s="398"/>
      <c r="K1707" s="404">
        <f>SUM(K1701:K1706)</f>
        <v>0</v>
      </c>
      <c r="L1707" s="397">
        <f>SUM(L1701:L1706)</f>
        <v>0</v>
      </c>
    </row>
    <row r="1708" spans="1:12">
      <c r="A1708" s="299"/>
      <c r="B1708" s="150"/>
      <c r="C1708" s="346"/>
      <c r="D1708" s="299"/>
      <c r="E1708" s="342"/>
      <c r="F1708" s="343"/>
      <c r="G1708" s="399"/>
      <c r="H1708" s="394"/>
      <c r="I1708" s="403"/>
      <c r="J1708" s="394"/>
      <c r="K1708" s="403"/>
      <c r="L1708" s="350"/>
    </row>
    <row r="1709" spans="1:12">
      <c r="A1709" s="299"/>
      <c r="B1709" s="150"/>
      <c r="C1709" s="389"/>
      <c r="D1709" s="389" t="s">
        <v>895</v>
      </c>
      <c r="E1709" s="346"/>
      <c r="F1709" s="343"/>
      <c r="G1709" s="348"/>
      <c r="H1709" s="394"/>
      <c r="I1709" s="403"/>
      <c r="J1709" s="394"/>
      <c r="K1709" s="403"/>
      <c r="L1709" s="350"/>
    </row>
    <row r="1710" outlineLevel="1" spans="1:12">
      <c r="A1710" s="299"/>
      <c r="B1710" s="150"/>
      <c r="C1710" s="346"/>
      <c r="D1710" s="347" t="s">
        <v>63</v>
      </c>
      <c r="E1710" s="299"/>
      <c r="F1710" s="343"/>
      <c r="G1710" s="348"/>
      <c r="H1710" s="394"/>
      <c r="I1710" s="403"/>
      <c r="J1710" s="394"/>
      <c r="K1710" s="403"/>
      <c r="L1710" s="350">
        <f t="shared" ref="L1710:L1919" si="54">G1710+I1710-K1710</f>
        <v>0</v>
      </c>
    </row>
    <row r="1711" outlineLevel="1" spans="1:12">
      <c r="A1711" s="299"/>
      <c r="B1711" s="150">
        <v>120701001</v>
      </c>
      <c r="C1711" s="346"/>
      <c r="D1711" s="346"/>
      <c r="E1711" s="299" t="s">
        <v>113</v>
      </c>
      <c r="F1711" s="343"/>
      <c r="G1711" s="350"/>
      <c r="H1711" s="394"/>
      <c r="I1711" s="403"/>
      <c r="J1711" s="394"/>
      <c r="K1711" s="403"/>
      <c r="L1711" s="350">
        <f t="shared" si="54"/>
        <v>0</v>
      </c>
    </row>
    <row r="1712" outlineLevel="1" spans="1:12">
      <c r="A1712" s="299"/>
      <c r="B1712" s="150">
        <v>120701002</v>
      </c>
      <c r="C1712" s="346"/>
      <c r="D1712" s="346"/>
      <c r="E1712" s="299" t="s">
        <v>114</v>
      </c>
      <c r="F1712" s="343"/>
      <c r="G1712" s="350"/>
      <c r="H1712" s="394"/>
      <c r="I1712" s="403"/>
      <c r="J1712" s="394"/>
      <c r="K1712" s="403"/>
      <c r="L1712" s="350">
        <f t="shared" si="54"/>
        <v>0</v>
      </c>
    </row>
    <row r="1713" outlineLevel="1" spans="1:12">
      <c r="A1713" s="299"/>
      <c r="B1713" s="150">
        <v>120701003</v>
      </c>
      <c r="C1713" s="346"/>
      <c r="D1713" s="346"/>
      <c r="E1713" s="299" t="s">
        <v>115</v>
      </c>
      <c r="F1713" s="343"/>
      <c r="G1713" s="350"/>
      <c r="H1713" s="394"/>
      <c r="I1713" s="403"/>
      <c r="J1713" s="394"/>
      <c r="K1713" s="403"/>
      <c r="L1713" s="350">
        <f t="shared" si="54"/>
        <v>0</v>
      </c>
    </row>
    <row r="1714" outlineLevel="1" spans="1:12">
      <c r="A1714" s="299"/>
      <c r="B1714" s="150">
        <v>120701004</v>
      </c>
      <c r="C1714" s="346"/>
      <c r="D1714" s="346"/>
      <c r="E1714" s="299" t="s">
        <v>116</v>
      </c>
      <c r="F1714" s="343"/>
      <c r="G1714" s="350"/>
      <c r="H1714" s="394"/>
      <c r="I1714" s="403"/>
      <c r="J1714" s="394"/>
      <c r="K1714" s="403"/>
      <c r="L1714" s="350">
        <f t="shared" si="54"/>
        <v>0</v>
      </c>
    </row>
    <row r="1715" outlineLevel="1" spans="1:12">
      <c r="A1715" s="299"/>
      <c r="B1715" s="150">
        <v>120701005</v>
      </c>
      <c r="C1715" s="346"/>
      <c r="D1715" s="346"/>
      <c r="E1715" s="299" t="s">
        <v>117</v>
      </c>
      <c r="F1715" s="343"/>
      <c r="G1715" s="350"/>
      <c r="H1715" s="394"/>
      <c r="I1715" s="403"/>
      <c r="J1715" s="394"/>
      <c r="K1715" s="403"/>
      <c r="L1715" s="350">
        <f t="shared" si="54"/>
        <v>0</v>
      </c>
    </row>
    <row r="1716" outlineLevel="1" spans="1:12">
      <c r="A1716" s="299"/>
      <c r="B1716" s="150">
        <v>120701006</v>
      </c>
      <c r="C1716" s="346"/>
      <c r="D1716" s="346"/>
      <c r="E1716" s="299" t="s">
        <v>118</v>
      </c>
      <c r="F1716" s="343"/>
      <c r="G1716" s="350"/>
      <c r="H1716" s="394"/>
      <c r="I1716" s="403"/>
      <c r="J1716" s="394"/>
      <c r="K1716" s="403"/>
      <c r="L1716" s="350">
        <f t="shared" si="54"/>
        <v>0</v>
      </c>
    </row>
    <row r="1717" outlineLevel="1" spans="1:12">
      <c r="A1717" s="299"/>
      <c r="B1717" s="150">
        <v>120701007</v>
      </c>
      <c r="C1717" s="346"/>
      <c r="D1717" s="346"/>
      <c r="E1717" s="299" t="s">
        <v>119</v>
      </c>
      <c r="F1717" s="343"/>
      <c r="G1717" s="350"/>
      <c r="H1717" s="394"/>
      <c r="I1717" s="403"/>
      <c r="J1717" s="394"/>
      <c r="K1717" s="403"/>
      <c r="L1717" s="350">
        <f t="shared" si="54"/>
        <v>0</v>
      </c>
    </row>
    <row r="1718" outlineLevel="1" spans="1:12">
      <c r="A1718" s="299"/>
      <c r="B1718" s="150">
        <v>120701008</v>
      </c>
      <c r="C1718" s="346"/>
      <c r="D1718" s="346"/>
      <c r="E1718" s="299" t="s">
        <v>120</v>
      </c>
      <c r="F1718" s="343"/>
      <c r="G1718" s="350"/>
      <c r="H1718" s="394"/>
      <c r="I1718" s="403"/>
      <c r="J1718" s="394"/>
      <c r="K1718" s="403"/>
      <c r="L1718" s="350">
        <f t="shared" si="54"/>
        <v>0</v>
      </c>
    </row>
    <row r="1719" outlineLevel="1" spans="1:12">
      <c r="A1719" s="299"/>
      <c r="B1719" s="150">
        <v>120701009</v>
      </c>
      <c r="C1719" s="346"/>
      <c r="D1719" s="346"/>
      <c r="E1719" s="299" t="s">
        <v>121</v>
      </c>
      <c r="F1719" s="343"/>
      <c r="G1719" s="350"/>
      <c r="H1719" s="394"/>
      <c r="I1719" s="403"/>
      <c r="J1719" s="394"/>
      <c r="K1719" s="403"/>
      <c r="L1719" s="350">
        <f t="shared" si="54"/>
        <v>0</v>
      </c>
    </row>
    <row r="1720" outlineLevel="1" spans="1:12">
      <c r="A1720" s="299"/>
      <c r="B1720" s="150">
        <v>120701010</v>
      </c>
      <c r="C1720" s="346"/>
      <c r="D1720" s="346"/>
      <c r="E1720" s="299" t="s">
        <v>122</v>
      </c>
      <c r="F1720" s="343"/>
      <c r="G1720" s="350"/>
      <c r="H1720" s="394"/>
      <c r="I1720" s="403"/>
      <c r="J1720" s="394"/>
      <c r="K1720" s="403"/>
      <c r="L1720" s="350">
        <f t="shared" si="54"/>
        <v>0</v>
      </c>
    </row>
    <row r="1721" outlineLevel="1" spans="1:12">
      <c r="A1721" s="299"/>
      <c r="B1721" s="150">
        <v>120701011</v>
      </c>
      <c r="C1721" s="346"/>
      <c r="D1721" s="346"/>
      <c r="E1721" s="299" t="s">
        <v>123</v>
      </c>
      <c r="F1721" s="343"/>
      <c r="G1721" s="350"/>
      <c r="H1721" s="394"/>
      <c r="I1721" s="403"/>
      <c r="J1721" s="394"/>
      <c r="K1721" s="403"/>
      <c r="L1721" s="350">
        <f t="shared" si="54"/>
        <v>0</v>
      </c>
    </row>
    <row r="1722" outlineLevel="1" spans="1:12">
      <c r="A1722" s="299"/>
      <c r="B1722" s="150">
        <v>120701012</v>
      </c>
      <c r="C1722" s="346"/>
      <c r="D1722" s="346"/>
      <c r="E1722" s="299" t="s">
        <v>124</v>
      </c>
      <c r="F1722" s="343"/>
      <c r="G1722" s="350"/>
      <c r="H1722" s="394"/>
      <c r="I1722" s="403"/>
      <c r="J1722" s="394"/>
      <c r="K1722" s="403"/>
      <c r="L1722" s="350">
        <f t="shared" si="54"/>
        <v>0</v>
      </c>
    </row>
    <row r="1723" outlineLevel="1" spans="1:12">
      <c r="A1723" s="299"/>
      <c r="B1723" s="150">
        <v>120701013</v>
      </c>
      <c r="C1723" s="346"/>
      <c r="D1723" s="346"/>
      <c r="E1723" s="299" t="s">
        <v>125</v>
      </c>
      <c r="F1723" s="343"/>
      <c r="G1723" s="350"/>
      <c r="H1723" s="394"/>
      <c r="I1723" s="403"/>
      <c r="J1723" s="394"/>
      <c r="K1723" s="403"/>
      <c r="L1723" s="350">
        <f t="shared" si="54"/>
        <v>0</v>
      </c>
    </row>
    <row r="1724" outlineLevel="1" spans="1:12">
      <c r="A1724" s="299"/>
      <c r="B1724" s="150">
        <v>120701014</v>
      </c>
      <c r="C1724" s="346"/>
      <c r="D1724" s="346"/>
      <c r="E1724" s="299" t="s">
        <v>126</v>
      </c>
      <c r="F1724" s="343"/>
      <c r="G1724" s="350"/>
      <c r="H1724" s="394"/>
      <c r="I1724" s="403"/>
      <c r="J1724" s="394"/>
      <c r="K1724" s="403"/>
      <c r="L1724" s="350">
        <f t="shared" si="54"/>
        <v>0</v>
      </c>
    </row>
    <row r="1725" outlineLevel="1" spans="1:12">
      <c r="A1725" s="299"/>
      <c r="B1725" s="150">
        <v>120701015</v>
      </c>
      <c r="C1725" s="346"/>
      <c r="D1725" s="346"/>
      <c r="E1725" s="299" t="s">
        <v>127</v>
      </c>
      <c r="F1725" s="343"/>
      <c r="G1725" s="350"/>
      <c r="H1725" s="394"/>
      <c r="I1725" s="403"/>
      <c r="J1725" s="394"/>
      <c r="K1725" s="403"/>
      <c r="L1725" s="350">
        <f t="shared" si="54"/>
        <v>0</v>
      </c>
    </row>
    <row r="1726" outlineLevel="1" spans="1:12">
      <c r="A1726" s="299"/>
      <c r="B1726" s="150">
        <v>120701016</v>
      </c>
      <c r="C1726" s="346"/>
      <c r="D1726" s="346"/>
      <c r="E1726" s="299" t="s">
        <v>128</v>
      </c>
      <c r="F1726" s="343"/>
      <c r="G1726" s="350"/>
      <c r="H1726" s="394"/>
      <c r="I1726" s="403"/>
      <c r="J1726" s="394"/>
      <c r="K1726" s="403"/>
      <c r="L1726" s="350">
        <f t="shared" si="54"/>
        <v>0</v>
      </c>
    </row>
    <row r="1727" outlineLevel="1" spans="1:12">
      <c r="A1727" s="299"/>
      <c r="B1727" s="150">
        <v>120701017</v>
      </c>
      <c r="C1727" s="346"/>
      <c r="D1727" s="346"/>
      <c r="E1727" s="299" t="s">
        <v>129</v>
      </c>
      <c r="F1727" s="343"/>
      <c r="G1727" s="350"/>
      <c r="H1727" s="394"/>
      <c r="I1727" s="403"/>
      <c r="J1727" s="394"/>
      <c r="K1727" s="403"/>
      <c r="L1727" s="350">
        <f t="shared" si="54"/>
        <v>0</v>
      </c>
    </row>
    <row r="1728" outlineLevel="1" spans="1:12">
      <c r="A1728" s="299"/>
      <c r="B1728" s="150">
        <v>120701018</v>
      </c>
      <c r="C1728" s="346"/>
      <c r="D1728" s="346"/>
      <c r="E1728" s="299" t="s">
        <v>130</v>
      </c>
      <c r="F1728" s="343"/>
      <c r="G1728" s="350"/>
      <c r="H1728" s="394"/>
      <c r="I1728" s="403"/>
      <c r="J1728" s="394"/>
      <c r="K1728" s="403"/>
      <c r="L1728" s="350">
        <f t="shared" si="54"/>
        <v>0</v>
      </c>
    </row>
    <row r="1729" outlineLevel="1" spans="1:12">
      <c r="A1729" s="299"/>
      <c r="B1729" s="150">
        <v>120701019</v>
      </c>
      <c r="C1729" s="346"/>
      <c r="D1729" s="346"/>
      <c r="E1729" s="299" t="s">
        <v>131</v>
      </c>
      <c r="F1729" s="343"/>
      <c r="G1729" s="350"/>
      <c r="H1729" s="394"/>
      <c r="I1729" s="403"/>
      <c r="J1729" s="394"/>
      <c r="K1729" s="403"/>
      <c r="L1729" s="350">
        <f t="shared" si="54"/>
        <v>0</v>
      </c>
    </row>
    <row r="1730" outlineLevel="1" spans="1:12">
      <c r="A1730" s="299"/>
      <c r="B1730" s="150">
        <v>120701020</v>
      </c>
      <c r="C1730" s="346"/>
      <c r="D1730" s="346"/>
      <c r="E1730" s="299" t="s">
        <v>132</v>
      </c>
      <c r="F1730" s="343"/>
      <c r="G1730" s="350"/>
      <c r="H1730" s="394"/>
      <c r="I1730" s="403"/>
      <c r="J1730" s="394"/>
      <c r="K1730" s="403"/>
      <c r="L1730" s="350">
        <f t="shared" si="54"/>
        <v>0</v>
      </c>
    </row>
    <row r="1731" outlineLevel="1" spans="1:12">
      <c r="A1731" s="299"/>
      <c r="B1731" s="150">
        <v>120701021</v>
      </c>
      <c r="C1731" s="346"/>
      <c r="D1731" s="346"/>
      <c r="E1731" s="299" t="s">
        <v>133</v>
      </c>
      <c r="F1731" s="343"/>
      <c r="G1731" s="350"/>
      <c r="H1731" s="394"/>
      <c r="I1731" s="403"/>
      <c r="J1731" s="394"/>
      <c r="K1731" s="403"/>
      <c r="L1731" s="350">
        <f t="shared" si="54"/>
        <v>0</v>
      </c>
    </row>
    <row r="1732" outlineLevel="1" spans="1:12">
      <c r="A1732" s="299"/>
      <c r="B1732" s="150">
        <v>120701022</v>
      </c>
      <c r="C1732" s="346"/>
      <c r="D1732" s="346"/>
      <c r="E1732" s="299" t="s">
        <v>134</v>
      </c>
      <c r="F1732" s="343"/>
      <c r="G1732" s="350"/>
      <c r="H1732" s="394"/>
      <c r="I1732" s="403"/>
      <c r="J1732" s="394"/>
      <c r="K1732" s="403"/>
      <c r="L1732" s="350">
        <f t="shared" si="54"/>
        <v>0</v>
      </c>
    </row>
    <row r="1733" outlineLevel="1" spans="1:12">
      <c r="A1733" s="299"/>
      <c r="B1733" s="150">
        <v>120701023</v>
      </c>
      <c r="C1733" s="346"/>
      <c r="D1733" s="346"/>
      <c r="E1733" s="299" t="s">
        <v>135</v>
      </c>
      <c r="F1733" s="343"/>
      <c r="G1733" s="350"/>
      <c r="H1733" s="394"/>
      <c r="I1733" s="403"/>
      <c r="J1733" s="394"/>
      <c r="K1733" s="403"/>
      <c r="L1733" s="350">
        <f t="shared" si="54"/>
        <v>0</v>
      </c>
    </row>
    <row r="1734" outlineLevel="1" spans="1:12">
      <c r="A1734" s="299"/>
      <c r="B1734" s="150">
        <v>120701024</v>
      </c>
      <c r="C1734" s="346"/>
      <c r="D1734" s="346"/>
      <c r="E1734" s="299" t="s">
        <v>136</v>
      </c>
      <c r="F1734" s="343"/>
      <c r="G1734" s="350"/>
      <c r="H1734" s="394"/>
      <c r="I1734" s="403"/>
      <c r="J1734" s="394"/>
      <c r="K1734" s="403"/>
      <c r="L1734" s="350">
        <f t="shared" si="54"/>
        <v>0</v>
      </c>
    </row>
    <row r="1735" outlineLevel="1" spans="1:12">
      <c r="A1735" s="299"/>
      <c r="B1735" s="150">
        <v>120701025</v>
      </c>
      <c r="C1735" s="346"/>
      <c r="D1735" s="346"/>
      <c r="E1735" s="299" t="s">
        <v>137</v>
      </c>
      <c r="F1735" s="343"/>
      <c r="G1735" s="350"/>
      <c r="H1735" s="394"/>
      <c r="I1735" s="403"/>
      <c r="J1735" s="394"/>
      <c r="K1735" s="403"/>
      <c r="L1735" s="350">
        <f t="shared" si="54"/>
        <v>0</v>
      </c>
    </row>
    <row r="1736" outlineLevel="1" spans="1:12">
      <c r="A1736" s="299"/>
      <c r="B1736" s="150">
        <v>120701026</v>
      </c>
      <c r="C1736" s="346"/>
      <c r="D1736" s="346"/>
      <c r="E1736" s="299" t="s">
        <v>138</v>
      </c>
      <c r="F1736" s="343"/>
      <c r="G1736" s="350"/>
      <c r="H1736" s="394"/>
      <c r="I1736" s="403"/>
      <c r="J1736" s="394"/>
      <c r="K1736" s="403"/>
      <c r="L1736" s="350">
        <f t="shared" si="54"/>
        <v>0</v>
      </c>
    </row>
    <row r="1737" outlineLevel="1" spans="1:12">
      <c r="A1737" s="299"/>
      <c r="B1737" s="150">
        <v>120701027</v>
      </c>
      <c r="C1737" s="346"/>
      <c r="D1737" s="346"/>
      <c r="E1737" s="299" t="s">
        <v>139</v>
      </c>
      <c r="F1737" s="343"/>
      <c r="G1737" s="350"/>
      <c r="H1737" s="394"/>
      <c r="I1737" s="403"/>
      <c r="J1737" s="394"/>
      <c r="K1737" s="403"/>
      <c r="L1737" s="350">
        <f t="shared" si="54"/>
        <v>0</v>
      </c>
    </row>
    <row r="1738" outlineLevel="1" spans="1:12">
      <c r="A1738" s="299"/>
      <c r="B1738" s="150">
        <v>120701028</v>
      </c>
      <c r="C1738" s="346"/>
      <c r="D1738" s="346"/>
      <c r="E1738" s="299" t="s">
        <v>140</v>
      </c>
      <c r="F1738" s="343"/>
      <c r="G1738" s="350"/>
      <c r="H1738" s="394"/>
      <c r="I1738" s="403"/>
      <c r="J1738" s="394"/>
      <c r="K1738" s="403"/>
      <c r="L1738" s="350">
        <f t="shared" si="54"/>
        <v>0</v>
      </c>
    </row>
    <row r="1739" outlineLevel="1" spans="1:12">
      <c r="A1739" s="299"/>
      <c r="B1739" s="150">
        <v>120701029</v>
      </c>
      <c r="C1739" s="346"/>
      <c r="D1739" s="346"/>
      <c r="E1739" s="299" t="s">
        <v>141</v>
      </c>
      <c r="F1739" s="343"/>
      <c r="G1739" s="350"/>
      <c r="H1739" s="394"/>
      <c r="I1739" s="403"/>
      <c r="J1739" s="394"/>
      <c r="K1739" s="403"/>
      <c r="L1739" s="350">
        <f t="shared" si="54"/>
        <v>0</v>
      </c>
    </row>
    <row r="1740" outlineLevel="1" spans="1:12">
      <c r="A1740" s="299"/>
      <c r="B1740" s="150">
        <v>120701030</v>
      </c>
      <c r="C1740" s="346"/>
      <c r="D1740" s="346"/>
      <c r="E1740" s="299" t="s">
        <v>142</v>
      </c>
      <c r="F1740" s="343"/>
      <c r="G1740" s="350"/>
      <c r="H1740" s="394"/>
      <c r="I1740" s="403"/>
      <c r="J1740" s="394"/>
      <c r="K1740" s="403"/>
      <c r="L1740" s="350">
        <f t="shared" si="54"/>
        <v>0</v>
      </c>
    </row>
    <row r="1741" outlineLevel="1" spans="1:12">
      <c r="A1741" s="299"/>
      <c r="B1741" s="150">
        <v>120701031</v>
      </c>
      <c r="C1741" s="346"/>
      <c r="D1741" s="346"/>
      <c r="E1741" s="299" t="s">
        <v>143</v>
      </c>
      <c r="F1741" s="343"/>
      <c r="G1741" s="350"/>
      <c r="H1741" s="394"/>
      <c r="I1741" s="403"/>
      <c r="J1741" s="394"/>
      <c r="K1741" s="403"/>
      <c r="L1741" s="350">
        <f t="shared" si="54"/>
        <v>0</v>
      </c>
    </row>
    <row r="1742" outlineLevel="1" spans="1:12">
      <c r="A1742" s="299"/>
      <c r="B1742" s="150">
        <v>120701032</v>
      </c>
      <c r="C1742" s="346"/>
      <c r="D1742" s="346"/>
      <c r="E1742" s="299" t="s">
        <v>144</v>
      </c>
      <c r="F1742" s="343"/>
      <c r="G1742" s="350"/>
      <c r="H1742" s="394"/>
      <c r="I1742" s="403"/>
      <c r="J1742" s="394"/>
      <c r="K1742" s="403"/>
      <c r="L1742" s="350">
        <f t="shared" si="54"/>
        <v>0</v>
      </c>
    </row>
    <row r="1743" outlineLevel="1" spans="1:12">
      <c r="A1743" s="299"/>
      <c r="B1743" s="150">
        <v>120701033</v>
      </c>
      <c r="C1743" s="346"/>
      <c r="D1743" s="346"/>
      <c r="E1743" s="299" t="s">
        <v>145</v>
      </c>
      <c r="F1743" s="343"/>
      <c r="G1743" s="350"/>
      <c r="H1743" s="394"/>
      <c r="I1743" s="403"/>
      <c r="J1743" s="394"/>
      <c r="K1743" s="403"/>
      <c r="L1743" s="350">
        <f t="shared" si="54"/>
        <v>0</v>
      </c>
    </row>
    <row r="1744" outlineLevel="1" spans="1:12">
      <c r="A1744" s="299"/>
      <c r="B1744" s="150">
        <v>120701034</v>
      </c>
      <c r="C1744" s="346"/>
      <c r="D1744" s="346"/>
      <c r="E1744" s="299" t="s">
        <v>146</v>
      </c>
      <c r="F1744" s="343"/>
      <c r="G1744" s="350"/>
      <c r="H1744" s="394"/>
      <c r="I1744" s="403"/>
      <c r="J1744" s="394"/>
      <c r="K1744" s="403"/>
      <c r="L1744" s="350">
        <f t="shared" si="54"/>
        <v>0</v>
      </c>
    </row>
    <row r="1745" outlineLevel="1" spans="1:12">
      <c r="A1745" s="299"/>
      <c r="B1745" s="150">
        <v>120701035</v>
      </c>
      <c r="C1745" s="346"/>
      <c r="D1745" s="346"/>
      <c r="E1745" s="299" t="s">
        <v>147</v>
      </c>
      <c r="F1745" s="343"/>
      <c r="G1745" s="350"/>
      <c r="H1745" s="394"/>
      <c r="I1745" s="403"/>
      <c r="J1745" s="394"/>
      <c r="K1745" s="403"/>
      <c r="L1745" s="350">
        <f t="shared" si="54"/>
        <v>0</v>
      </c>
    </row>
    <row r="1746" outlineLevel="1" spans="1:12">
      <c r="A1746" s="299"/>
      <c r="B1746" s="150">
        <v>120701036</v>
      </c>
      <c r="C1746" s="346"/>
      <c r="D1746" s="346"/>
      <c r="E1746" s="299" t="s">
        <v>148</v>
      </c>
      <c r="F1746" s="343"/>
      <c r="G1746" s="350"/>
      <c r="H1746" s="394"/>
      <c r="I1746" s="403"/>
      <c r="J1746" s="394"/>
      <c r="K1746" s="403"/>
      <c r="L1746" s="350">
        <f t="shared" si="54"/>
        <v>0</v>
      </c>
    </row>
    <row r="1747" outlineLevel="1" spans="1:12">
      <c r="A1747" s="299"/>
      <c r="B1747" s="150">
        <v>120701037</v>
      </c>
      <c r="C1747" s="346"/>
      <c r="D1747" s="346"/>
      <c r="E1747" s="299" t="s">
        <v>149</v>
      </c>
      <c r="F1747" s="343"/>
      <c r="G1747" s="350"/>
      <c r="H1747" s="394"/>
      <c r="I1747" s="403"/>
      <c r="J1747" s="394"/>
      <c r="K1747" s="403"/>
      <c r="L1747" s="350">
        <f t="shared" si="54"/>
        <v>0</v>
      </c>
    </row>
    <row r="1748" outlineLevel="1" spans="1:12">
      <c r="A1748" s="299"/>
      <c r="B1748" s="150">
        <v>120701038</v>
      </c>
      <c r="C1748" s="346"/>
      <c r="D1748" s="346"/>
      <c r="E1748" s="299" t="s">
        <v>150</v>
      </c>
      <c r="F1748" s="343"/>
      <c r="G1748" s="350"/>
      <c r="H1748" s="394"/>
      <c r="I1748" s="403"/>
      <c r="J1748" s="394"/>
      <c r="K1748" s="403"/>
      <c r="L1748" s="350">
        <f t="shared" si="54"/>
        <v>0</v>
      </c>
    </row>
    <row r="1749" outlineLevel="1" spans="1:12">
      <c r="A1749" s="299"/>
      <c r="B1749" s="150">
        <v>120701039</v>
      </c>
      <c r="C1749" s="346"/>
      <c r="D1749" s="346"/>
      <c r="E1749" s="299" t="s">
        <v>151</v>
      </c>
      <c r="F1749" s="343"/>
      <c r="G1749" s="350"/>
      <c r="H1749" s="394"/>
      <c r="I1749" s="403"/>
      <c r="J1749" s="394"/>
      <c r="K1749" s="403"/>
      <c r="L1749" s="350">
        <f t="shared" si="54"/>
        <v>0</v>
      </c>
    </row>
    <row r="1750" outlineLevel="1" spans="1:12">
      <c r="A1750" s="299"/>
      <c r="B1750" s="150">
        <v>120701040</v>
      </c>
      <c r="C1750" s="346"/>
      <c r="D1750" s="346"/>
      <c r="E1750" s="299" t="s">
        <v>152</v>
      </c>
      <c r="F1750" s="343"/>
      <c r="G1750" s="350"/>
      <c r="H1750" s="394"/>
      <c r="I1750" s="403"/>
      <c r="J1750" s="394"/>
      <c r="K1750" s="403"/>
      <c r="L1750" s="350">
        <f t="shared" si="54"/>
        <v>0</v>
      </c>
    </row>
    <row r="1751" outlineLevel="1" spans="1:12">
      <c r="A1751" s="299"/>
      <c r="B1751" s="150">
        <v>120701041</v>
      </c>
      <c r="C1751" s="346"/>
      <c r="D1751" s="346"/>
      <c r="E1751" s="299" t="s">
        <v>153</v>
      </c>
      <c r="F1751" s="343"/>
      <c r="G1751" s="350"/>
      <c r="H1751" s="394"/>
      <c r="I1751" s="403"/>
      <c r="J1751" s="394"/>
      <c r="K1751" s="403"/>
      <c r="L1751" s="350">
        <f t="shared" si="54"/>
        <v>0</v>
      </c>
    </row>
    <row r="1752" outlineLevel="1" spans="1:12">
      <c r="A1752" s="299"/>
      <c r="B1752" s="150">
        <v>120701042</v>
      </c>
      <c r="C1752" s="346"/>
      <c r="D1752" s="346"/>
      <c r="E1752" s="299" t="s">
        <v>154</v>
      </c>
      <c r="F1752" s="343"/>
      <c r="G1752" s="350"/>
      <c r="H1752" s="394"/>
      <c r="I1752" s="403"/>
      <c r="J1752" s="394"/>
      <c r="K1752" s="403"/>
      <c r="L1752" s="350">
        <f t="shared" si="54"/>
        <v>0</v>
      </c>
    </row>
    <row r="1753" outlineLevel="1" spans="1:12">
      <c r="A1753" s="299"/>
      <c r="B1753" s="150">
        <v>120701043</v>
      </c>
      <c r="C1753" s="346"/>
      <c r="D1753" s="346"/>
      <c r="E1753" s="299" t="s">
        <v>155</v>
      </c>
      <c r="F1753" s="343"/>
      <c r="G1753" s="350"/>
      <c r="H1753" s="394"/>
      <c r="I1753" s="403"/>
      <c r="J1753" s="394"/>
      <c r="K1753" s="403"/>
      <c r="L1753" s="350">
        <f t="shared" si="54"/>
        <v>0</v>
      </c>
    </row>
    <row r="1754" outlineLevel="1" spans="1:12">
      <c r="A1754" s="299"/>
      <c r="B1754" s="150">
        <v>120701044</v>
      </c>
      <c r="C1754" s="346"/>
      <c r="D1754" s="346"/>
      <c r="E1754" s="299" t="s">
        <v>156</v>
      </c>
      <c r="F1754" s="343"/>
      <c r="G1754" s="350"/>
      <c r="H1754" s="394"/>
      <c r="I1754" s="403"/>
      <c r="J1754" s="394"/>
      <c r="K1754" s="403"/>
      <c r="L1754" s="350">
        <f t="shared" si="54"/>
        <v>0</v>
      </c>
    </row>
    <row r="1755" outlineLevel="1" spans="1:12">
      <c r="A1755" s="299"/>
      <c r="B1755" s="150">
        <v>120701045</v>
      </c>
      <c r="C1755" s="346"/>
      <c r="D1755" s="346"/>
      <c r="E1755" s="299" t="s">
        <v>157</v>
      </c>
      <c r="F1755" s="343"/>
      <c r="G1755" s="350"/>
      <c r="H1755" s="394"/>
      <c r="I1755" s="403"/>
      <c r="J1755" s="394"/>
      <c r="K1755" s="403"/>
      <c r="L1755" s="350">
        <f t="shared" si="54"/>
        <v>0</v>
      </c>
    </row>
    <row r="1756" outlineLevel="1" spans="1:12">
      <c r="A1756" s="299"/>
      <c r="B1756" s="150">
        <v>120701046</v>
      </c>
      <c r="C1756" s="346"/>
      <c r="D1756" s="346"/>
      <c r="E1756" s="299" t="s">
        <v>158</v>
      </c>
      <c r="F1756" s="343"/>
      <c r="G1756" s="350"/>
      <c r="H1756" s="394"/>
      <c r="I1756" s="403"/>
      <c r="J1756" s="394"/>
      <c r="K1756" s="403"/>
      <c r="L1756" s="350">
        <f t="shared" si="54"/>
        <v>0</v>
      </c>
    </row>
    <row r="1757" outlineLevel="1" spans="1:12">
      <c r="A1757" s="299"/>
      <c r="B1757" s="150">
        <v>120701047</v>
      </c>
      <c r="C1757" s="346"/>
      <c r="D1757" s="346"/>
      <c r="E1757" s="299" t="s">
        <v>159</v>
      </c>
      <c r="F1757" s="343"/>
      <c r="G1757" s="350"/>
      <c r="H1757" s="394"/>
      <c r="I1757" s="403"/>
      <c r="J1757" s="394"/>
      <c r="K1757" s="403"/>
      <c r="L1757" s="350">
        <f t="shared" si="54"/>
        <v>0</v>
      </c>
    </row>
    <row r="1758" outlineLevel="1" spans="1:12">
      <c r="A1758" s="299"/>
      <c r="B1758" s="150">
        <v>120701048</v>
      </c>
      <c r="C1758" s="346"/>
      <c r="D1758" s="346"/>
      <c r="E1758" s="299" t="s">
        <v>160</v>
      </c>
      <c r="F1758" s="343"/>
      <c r="G1758" s="350"/>
      <c r="H1758" s="394"/>
      <c r="I1758" s="403"/>
      <c r="J1758" s="394"/>
      <c r="K1758" s="403"/>
      <c r="L1758" s="350">
        <f t="shared" si="54"/>
        <v>0</v>
      </c>
    </row>
    <row r="1759" outlineLevel="1" spans="1:12">
      <c r="A1759" s="299"/>
      <c r="B1759" s="150">
        <v>120701049</v>
      </c>
      <c r="C1759" s="346"/>
      <c r="D1759" s="346"/>
      <c r="E1759" s="299" t="s">
        <v>161</v>
      </c>
      <c r="F1759" s="343"/>
      <c r="G1759" s="350"/>
      <c r="H1759" s="394"/>
      <c r="I1759" s="403"/>
      <c r="J1759" s="394"/>
      <c r="K1759" s="403"/>
      <c r="L1759" s="350">
        <f t="shared" si="54"/>
        <v>0</v>
      </c>
    </row>
    <row r="1760" outlineLevel="1" spans="1:12">
      <c r="A1760" s="299"/>
      <c r="B1760" s="150">
        <v>120701050</v>
      </c>
      <c r="C1760" s="346"/>
      <c r="D1760" s="346"/>
      <c r="E1760" s="299" t="s">
        <v>162</v>
      </c>
      <c r="F1760" s="343"/>
      <c r="G1760" s="350"/>
      <c r="H1760" s="394"/>
      <c r="I1760" s="403"/>
      <c r="J1760" s="394"/>
      <c r="K1760" s="403"/>
      <c r="L1760" s="350">
        <f t="shared" si="54"/>
        <v>0</v>
      </c>
    </row>
    <row r="1761" outlineLevel="1" spans="1:12">
      <c r="A1761" s="299"/>
      <c r="B1761" s="150">
        <v>120701051</v>
      </c>
      <c r="C1761" s="346"/>
      <c r="D1761" s="346"/>
      <c r="E1761" s="299" t="s">
        <v>163</v>
      </c>
      <c r="F1761" s="343"/>
      <c r="G1761" s="350"/>
      <c r="H1761" s="394"/>
      <c r="I1761" s="403"/>
      <c r="J1761" s="394"/>
      <c r="K1761" s="403"/>
      <c r="L1761" s="350">
        <f t="shared" si="54"/>
        <v>0</v>
      </c>
    </row>
    <row r="1762" outlineLevel="1" spans="1:12">
      <c r="A1762" s="299"/>
      <c r="B1762" s="150">
        <v>120701052</v>
      </c>
      <c r="C1762" s="346"/>
      <c r="D1762" s="346"/>
      <c r="E1762" s="299" t="s">
        <v>164</v>
      </c>
      <c r="F1762" s="343"/>
      <c r="G1762" s="350"/>
      <c r="H1762" s="394"/>
      <c r="I1762" s="403"/>
      <c r="J1762" s="394"/>
      <c r="K1762" s="403"/>
      <c r="L1762" s="350">
        <f t="shared" si="54"/>
        <v>0</v>
      </c>
    </row>
    <row r="1763" outlineLevel="1" spans="1:12">
      <c r="A1763" s="299"/>
      <c r="B1763" s="150">
        <v>120701053</v>
      </c>
      <c r="C1763" s="346"/>
      <c r="D1763" s="346"/>
      <c r="E1763" s="299" t="s">
        <v>165</v>
      </c>
      <c r="F1763" s="343"/>
      <c r="G1763" s="350"/>
      <c r="H1763" s="394"/>
      <c r="I1763" s="403"/>
      <c r="J1763" s="394"/>
      <c r="K1763" s="403"/>
      <c r="L1763" s="350">
        <f t="shared" si="54"/>
        <v>0</v>
      </c>
    </row>
    <row r="1764" outlineLevel="1" spans="1:12">
      <c r="A1764" s="299"/>
      <c r="B1764" s="150">
        <v>120701054</v>
      </c>
      <c r="C1764" s="346"/>
      <c r="D1764" s="346"/>
      <c r="E1764" s="299" t="s">
        <v>166</v>
      </c>
      <c r="F1764" s="343"/>
      <c r="G1764" s="350"/>
      <c r="H1764" s="394"/>
      <c r="I1764" s="403"/>
      <c r="J1764" s="394"/>
      <c r="K1764" s="403"/>
      <c r="L1764" s="350">
        <f t="shared" si="54"/>
        <v>0</v>
      </c>
    </row>
    <row r="1765" outlineLevel="1" spans="1:12">
      <c r="A1765" s="299"/>
      <c r="B1765" s="150">
        <v>120701055</v>
      </c>
      <c r="C1765" s="346"/>
      <c r="D1765" s="346"/>
      <c r="E1765" s="299" t="s">
        <v>167</v>
      </c>
      <c r="F1765" s="343"/>
      <c r="G1765" s="350"/>
      <c r="H1765" s="394"/>
      <c r="I1765" s="403"/>
      <c r="J1765" s="394"/>
      <c r="K1765" s="403"/>
      <c r="L1765" s="350">
        <f t="shared" si="54"/>
        <v>0</v>
      </c>
    </row>
    <row r="1766" outlineLevel="1" spans="1:12">
      <c r="A1766" s="299"/>
      <c r="B1766" s="150">
        <v>120701056</v>
      </c>
      <c r="C1766" s="346"/>
      <c r="D1766" s="346"/>
      <c r="E1766" s="299" t="s">
        <v>168</v>
      </c>
      <c r="F1766" s="343"/>
      <c r="G1766" s="350"/>
      <c r="H1766" s="394"/>
      <c r="I1766" s="403"/>
      <c r="J1766" s="394"/>
      <c r="K1766" s="403"/>
      <c r="L1766" s="350">
        <f t="shared" si="54"/>
        <v>0</v>
      </c>
    </row>
    <row r="1767" outlineLevel="1" spans="1:12">
      <c r="A1767" s="299"/>
      <c r="B1767" s="150">
        <v>120701057</v>
      </c>
      <c r="C1767" s="346"/>
      <c r="D1767" s="346"/>
      <c r="E1767" s="299" t="s">
        <v>169</v>
      </c>
      <c r="F1767" s="343"/>
      <c r="G1767" s="350"/>
      <c r="H1767" s="394"/>
      <c r="I1767" s="403"/>
      <c r="J1767" s="394"/>
      <c r="K1767" s="403"/>
      <c r="L1767" s="350">
        <f t="shared" si="54"/>
        <v>0</v>
      </c>
    </row>
    <row r="1768" outlineLevel="1" spans="1:12">
      <c r="A1768" s="299"/>
      <c r="B1768" s="150">
        <v>120701058</v>
      </c>
      <c r="C1768" s="346"/>
      <c r="D1768" s="346"/>
      <c r="E1768" s="299" t="s">
        <v>170</v>
      </c>
      <c r="F1768" s="343"/>
      <c r="G1768" s="350"/>
      <c r="H1768" s="394"/>
      <c r="I1768" s="403"/>
      <c r="J1768" s="394"/>
      <c r="K1768" s="403"/>
      <c r="L1768" s="350">
        <f t="shared" si="54"/>
        <v>0</v>
      </c>
    </row>
    <row r="1769" outlineLevel="1" spans="1:12">
      <c r="A1769" s="299"/>
      <c r="B1769" s="150">
        <v>120701059</v>
      </c>
      <c r="C1769" s="346"/>
      <c r="D1769" s="346"/>
      <c r="E1769" s="299" t="s">
        <v>171</v>
      </c>
      <c r="F1769" s="343"/>
      <c r="G1769" s="350"/>
      <c r="H1769" s="394"/>
      <c r="I1769" s="403"/>
      <c r="J1769" s="394"/>
      <c r="K1769" s="403"/>
      <c r="L1769" s="350">
        <f t="shared" si="54"/>
        <v>0</v>
      </c>
    </row>
    <row r="1770" outlineLevel="1" spans="1:12">
      <c r="A1770" s="299"/>
      <c r="B1770" s="150">
        <v>120701060</v>
      </c>
      <c r="C1770" s="346"/>
      <c r="D1770" s="346"/>
      <c r="E1770" s="299" t="s">
        <v>172</v>
      </c>
      <c r="F1770" s="343"/>
      <c r="G1770" s="350"/>
      <c r="H1770" s="394"/>
      <c r="I1770" s="403"/>
      <c r="J1770" s="394"/>
      <c r="K1770" s="403"/>
      <c r="L1770" s="350">
        <f t="shared" si="54"/>
        <v>0</v>
      </c>
    </row>
    <row r="1771" outlineLevel="1" spans="1:12">
      <c r="A1771" s="299"/>
      <c r="B1771" s="150">
        <v>120701061</v>
      </c>
      <c r="C1771" s="346"/>
      <c r="D1771" s="346"/>
      <c r="E1771" s="299" t="s">
        <v>173</v>
      </c>
      <c r="F1771" s="343"/>
      <c r="G1771" s="350"/>
      <c r="H1771" s="394"/>
      <c r="I1771" s="403"/>
      <c r="J1771" s="394"/>
      <c r="K1771" s="403"/>
      <c r="L1771" s="350">
        <f t="shared" si="54"/>
        <v>0</v>
      </c>
    </row>
    <row r="1772" outlineLevel="1" spans="1:12">
      <c r="A1772" s="299"/>
      <c r="B1772" s="150">
        <v>120701062</v>
      </c>
      <c r="C1772" s="346"/>
      <c r="D1772" s="346"/>
      <c r="E1772" s="299" t="s">
        <v>174</v>
      </c>
      <c r="F1772" s="343"/>
      <c r="G1772" s="350"/>
      <c r="H1772" s="394"/>
      <c r="I1772" s="403"/>
      <c r="J1772" s="394"/>
      <c r="K1772" s="403"/>
      <c r="L1772" s="350">
        <f t="shared" si="54"/>
        <v>0</v>
      </c>
    </row>
    <row r="1773" outlineLevel="1" spans="1:12">
      <c r="A1773" s="299"/>
      <c r="B1773" s="150">
        <v>120701063</v>
      </c>
      <c r="C1773" s="346"/>
      <c r="D1773" s="346"/>
      <c r="E1773" s="299" t="s">
        <v>175</v>
      </c>
      <c r="F1773" s="343"/>
      <c r="G1773" s="350"/>
      <c r="H1773" s="394"/>
      <c r="I1773" s="403"/>
      <c r="J1773" s="394"/>
      <c r="K1773" s="403"/>
      <c r="L1773" s="350">
        <f t="shared" si="54"/>
        <v>0</v>
      </c>
    </row>
    <row r="1774" outlineLevel="1" spans="1:12">
      <c r="A1774" s="299"/>
      <c r="B1774" s="150">
        <v>120701064</v>
      </c>
      <c r="C1774" s="346"/>
      <c r="D1774" s="346"/>
      <c r="E1774" s="299" t="s">
        <v>176</v>
      </c>
      <c r="F1774" s="343"/>
      <c r="G1774" s="350"/>
      <c r="H1774" s="394"/>
      <c r="I1774" s="403"/>
      <c r="J1774" s="394"/>
      <c r="K1774" s="403"/>
      <c r="L1774" s="350">
        <f t="shared" si="54"/>
        <v>0</v>
      </c>
    </row>
    <row r="1775" outlineLevel="1" spans="1:12">
      <c r="A1775" s="299"/>
      <c r="B1775" s="150">
        <v>120701065</v>
      </c>
      <c r="C1775" s="346"/>
      <c r="D1775" s="346"/>
      <c r="E1775" s="299" t="s">
        <v>177</v>
      </c>
      <c r="F1775" s="343"/>
      <c r="G1775" s="350"/>
      <c r="H1775" s="394"/>
      <c r="I1775" s="403"/>
      <c r="J1775" s="394"/>
      <c r="K1775" s="403"/>
      <c r="L1775" s="350">
        <f t="shared" si="54"/>
        <v>0</v>
      </c>
    </row>
    <row r="1776" outlineLevel="1" spans="1:12">
      <c r="A1776" s="299"/>
      <c r="B1776" s="150">
        <v>120701066</v>
      </c>
      <c r="C1776" s="346"/>
      <c r="D1776" s="346"/>
      <c r="E1776" s="299" t="s">
        <v>178</v>
      </c>
      <c r="F1776" s="343"/>
      <c r="G1776" s="350"/>
      <c r="H1776" s="394"/>
      <c r="I1776" s="403"/>
      <c r="J1776" s="394"/>
      <c r="K1776" s="403"/>
      <c r="L1776" s="350">
        <f t="shared" si="54"/>
        <v>0</v>
      </c>
    </row>
    <row r="1777" outlineLevel="1" spans="1:12">
      <c r="A1777" s="299"/>
      <c r="B1777" s="150">
        <v>120701067</v>
      </c>
      <c r="C1777" s="346"/>
      <c r="D1777" s="346"/>
      <c r="E1777" s="299" t="s">
        <v>179</v>
      </c>
      <c r="F1777" s="343"/>
      <c r="G1777" s="350"/>
      <c r="H1777" s="394"/>
      <c r="I1777" s="403"/>
      <c r="J1777" s="394"/>
      <c r="K1777" s="403"/>
      <c r="L1777" s="350">
        <f t="shared" si="54"/>
        <v>0</v>
      </c>
    </row>
    <row r="1778" outlineLevel="1" spans="1:12">
      <c r="A1778" s="299"/>
      <c r="B1778" s="150">
        <v>120701068</v>
      </c>
      <c r="C1778" s="346"/>
      <c r="D1778" s="346"/>
      <c r="E1778" s="299" t="s">
        <v>180</v>
      </c>
      <c r="F1778" s="343"/>
      <c r="G1778" s="350"/>
      <c r="H1778" s="394"/>
      <c r="I1778" s="403"/>
      <c r="J1778" s="394"/>
      <c r="K1778" s="403"/>
      <c r="L1778" s="350">
        <f t="shared" si="54"/>
        <v>0</v>
      </c>
    </row>
    <row r="1779" outlineLevel="1" spans="1:12">
      <c r="A1779" s="299"/>
      <c r="B1779" s="150">
        <v>120701069</v>
      </c>
      <c r="C1779" s="346"/>
      <c r="D1779" s="346"/>
      <c r="E1779" s="299" t="s">
        <v>181</v>
      </c>
      <c r="F1779" s="343"/>
      <c r="G1779" s="350"/>
      <c r="H1779" s="394"/>
      <c r="I1779" s="403"/>
      <c r="J1779" s="394"/>
      <c r="K1779" s="403"/>
      <c r="L1779" s="350">
        <f t="shared" si="54"/>
        <v>0</v>
      </c>
    </row>
    <row r="1780" outlineLevel="1" spans="1:12">
      <c r="A1780" s="299"/>
      <c r="B1780" s="150">
        <v>120701070</v>
      </c>
      <c r="C1780" s="346"/>
      <c r="D1780" s="346"/>
      <c r="E1780" s="299" t="s">
        <v>182</v>
      </c>
      <c r="F1780" s="343"/>
      <c r="G1780" s="350"/>
      <c r="H1780" s="394"/>
      <c r="I1780" s="403"/>
      <c r="J1780" s="394"/>
      <c r="K1780" s="403"/>
      <c r="L1780" s="350">
        <f t="shared" si="54"/>
        <v>0</v>
      </c>
    </row>
    <row r="1781" outlineLevel="1" spans="1:12">
      <c r="A1781" s="299"/>
      <c r="B1781" s="150">
        <v>120701071</v>
      </c>
      <c r="C1781" s="346"/>
      <c r="D1781" s="346"/>
      <c r="E1781" s="299" t="s">
        <v>183</v>
      </c>
      <c r="F1781" s="343"/>
      <c r="G1781" s="350"/>
      <c r="H1781" s="394"/>
      <c r="I1781" s="403"/>
      <c r="J1781" s="394"/>
      <c r="K1781" s="403"/>
      <c r="L1781" s="350">
        <f t="shared" si="54"/>
        <v>0</v>
      </c>
    </row>
    <row r="1782" outlineLevel="1" spans="1:12">
      <c r="A1782" s="299"/>
      <c r="B1782" s="150">
        <v>120701072</v>
      </c>
      <c r="C1782" s="346"/>
      <c r="D1782" s="346"/>
      <c r="E1782" s="299" t="s">
        <v>184</v>
      </c>
      <c r="F1782" s="343"/>
      <c r="G1782" s="350"/>
      <c r="H1782" s="394"/>
      <c r="I1782" s="403"/>
      <c r="J1782" s="394"/>
      <c r="K1782" s="403"/>
      <c r="L1782" s="350">
        <f t="shared" si="54"/>
        <v>0</v>
      </c>
    </row>
    <row r="1783" outlineLevel="1" spans="1:12">
      <c r="A1783" s="299"/>
      <c r="B1783" s="150">
        <v>120701073</v>
      </c>
      <c r="C1783" s="346"/>
      <c r="D1783" s="346"/>
      <c r="E1783" s="299" t="s">
        <v>185</v>
      </c>
      <c r="F1783" s="343"/>
      <c r="G1783" s="350"/>
      <c r="H1783" s="394"/>
      <c r="I1783" s="403"/>
      <c r="J1783" s="394"/>
      <c r="K1783" s="403"/>
      <c r="L1783" s="350">
        <f t="shared" si="54"/>
        <v>0</v>
      </c>
    </row>
    <row r="1784" outlineLevel="1" spans="1:12">
      <c r="A1784" s="299"/>
      <c r="B1784" s="150">
        <v>120701074</v>
      </c>
      <c r="C1784" s="346"/>
      <c r="D1784" s="346"/>
      <c r="E1784" s="299" t="s">
        <v>186</v>
      </c>
      <c r="F1784" s="343"/>
      <c r="G1784" s="350"/>
      <c r="H1784" s="394"/>
      <c r="I1784" s="403"/>
      <c r="J1784" s="394"/>
      <c r="K1784" s="403"/>
      <c r="L1784" s="350">
        <f t="shared" si="54"/>
        <v>0</v>
      </c>
    </row>
    <row r="1785" outlineLevel="1" spans="1:12">
      <c r="A1785" s="299"/>
      <c r="B1785" s="150">
        <v>120701075</v>
      </c>
      <c r="C1785" s="346"/>
      <c r="D1785" s="346"/>
      <c r="E1785" s="299" t="s">
        <v>187</v>
      </c>
      <c r="F1785" s="343"/>
      <c r="G1785" s="350"/>
      <c r="H1785" s="394"/>
      <c r="I1785" s="403"/>
      <c r="J1785" s="394"/>
      <c r="K1785" s="403"/>
      <c r="L1785" s="350">
        <f t="shared" si="54"/>
        <v>0</v>
      </c>
    </row>
    <row r="1786" outlineLevel="1" spans="1:12">
      <c r="A1786" s="299"/>
      <c r="B1786" s="150">
        <v>120701076</v>
      </c>
      <c r="C1786" s="346"/>
      <c r="D1786" s="346"/>
      <c r="E1786" s="299" t="s">
        <v>188</v>
      </c>
      <c r="F1786" s="343"/>
      <c r="G1786" s="350"/>
      <c r="H1786" s="394"/>
      <c r="I1786" s="403"/>
      <c r="J1786" s="394"/>
      <c r="K1786" s="403"/>
      <c r="L1786" s="350">
        <f t="shared" si="54"/>
        <v>0</v>
      </c>
    </row>
    <row r="1787" outlineLevel="1" spans="1:12">
      <c r="A1787" s="299"/>
      <c r="B1787" s="150">
        <v>120701077</v>
      </c>
      <c r="C1787" s="346"/>
      <c r="D1787" s="346"/>
      <c r="E1787" s="299" t="s">
        <v>189</v>
      </c>
      <c r="F1787" s="343"/>
      <c r="G1787" s="350"/>
      <c r="H1787" s="394"/>
      <c r="I1787" s="403"/>
      <c r="J1787" s="394"/>
      <c r="K1787" s="403"/>
      <c r="L1787" s="350">
        <f t="shared" si="54"/>
        <v>0</v>
      </c>
    </row>
    <row r="1788" outlineLevel="1" spans="1:12">
      <c r="A1788" s="299"/>
      <c r="B1788" s="150">
        <v>120701078</v>
      </c>
      <c r="C1788" s="346"/>
      <c r="D1788" s="346"/>
      <c r="E1788" s="299" t="s">
        <v>190</v>
      </c>
      <c r="F1788" s="343"/>
      <c r="G1788" s="350"/>
      <c r="H1788" s="394"/>
      <c r="I1788" s="403"/>
      <c r="J1788" s="394"/>
      <c r="K1788" s="403"/>
      <c r="L1788" s="350">
        <f t="shared" si="54"/>
        <v>0</v>
      </c>
    </row>
    <row r="1789" outlineLevel="1" spans="1:12">
      <c r="A1789" s="299"/>
      <c r="B1789" s="150">
        <v>120701079</v>
      </c>
      <c r="C1789" s="346"/>
      <c r="D1789" s="346"/>
      <c r="E1789" s="299" t="s">
        <v>191</v>
      </c>
      <c r="F1789" s="343"/>
      <c r="G1789" s="350"/>
      <c r="H1789" s="394"/>
      <c r="I1789" s="403"/>
      <c r="J1789" s="394"/>
      <c r="K1789" s="403"/>
      <c r="L1789" s="350">
        <f t="shared" si="54"/>
        <v>0</v>
      </c>
    </row>
    <row r="1790" outlineLevel="1" spans="1:12">
      <c r="A1790" s="299"/>
      <c r="B1790" s="150">
        <v>120701080</v>
      </c>
      <c r="C1790" s="346"/>
      <c r="D1790" s="346"/>
      <c r="E1790" s="299" t="s">
        <v>192</v>
      </c>
      <c r="F1790" s="343"/>
      <c r="G1790" s="350"/>
      <c r="H1790" s="394"/>
      <c r="I1790" s="403"/>
      <c r="J1790" s="394"/>
      <c r="K1790" s="403"/>
      <c r="L1790" s="350">
        <f t="shared" si="54"/>
        <v>0</v>
      </c>
    </row>
    <row r="1791" outlineLevel="1" spans="1:12">
      <c r="A1791" s="299"/>
      <c r="B1791" s="150">
        <v>120701081</v>
      </c>
      <c r="C1791" s="346"/>
      <c r="D1791" s="346"/>
      <c r="E1791" s="299" t="s">
        <v>193</v>
      </c>
      <c r="F1791" s="343"/>
      <c r="G1791" s="350"/>
      <c r="H1791" s="394"/>
      <c r="I1791" s="403"/>
      <c r="J1791" s="394"/>
      <c r="K1791" s="403"/>
      <c r="L1791" s="350">
        <f t="shared" si="54"/>
        <v>0</v>
      </c>
    </row>
    <row r="1792" outlineLevel="1" spans="1:12">
      <c r="A1792" s="299"/>
      <c r="B1792" s="150">
        <v>120701082</v>
      </c>
      <c r="C1792" s="346"/>
      <c r="D1792" s="346"/>
      <c r="E1792" s="299" t="s">
        <v>194</v>
      </c>
      <c r="F1792" s="343"/>
      <c r="G1792" s="350"/>
      <c r="H1792" s="394"/>
      <c r="I1792" s="403"/>
      <c r="J1792" s="394"/>
      <c r="K1792" s="403"/>
      <c r="L1792" s="350">
        <f t="shared" si="54"/>
        <v>0</v>
      </c>
    </row>
    <row r="1793" outlineLevel="1" spans="1:12">
      <c r="A1793" s="299"/>
      <c r="B1793" s="150">
        <v>120701083</v>
      </c>
      <c r="C1793" s="346"/>
      <c r="D1793" s="346"/>
      <c r="E1793" s="299" t="s">
        <v>195</v>
      </c>
      <c r="F1793" s="343"/>
      <c r="G1793" s="350"/>
      <c r="H1793" s="394"/>
      <c r="I1793" s="403"/>
      <c r="J1793" s="394"/>
      <c r="K1793" s="403"/>
      <c r="L1793" s="350">
        <f t="shared" si="54"/>
        <v>0</v>
      </c>
    </row>
    <row r="1794" outlineLevel="1" spans="1:12">
      <c r="A1794" s="299"/>
      <c r="B1794" s="150">
        <v>120701084</v>
      </c>
      <c r="C1794" s="346"/>
      <c r="D1794" s="346"/>
      <c r="E1794" s="299" t="s">
        <v>196</v>
      </c>
      <c r="F1794" s="343"/>
      <c r="G1794" s="350"/>
      <c r="H1794" s="394"/>
      <c r="I1794" s="403"/>
      <c r="J1794" s="394"/>
      <c r="K1794" s="403"/>
      <c r="L1794" s="350">
        <f t="shared" si="54"/>
        <v>0</v>
      </c>
    </row>
    <row r="1795" outlineLevel="1" spans="1:12">
      <c r="A1795" s="299"/>
      <c r="B1795" s="150">
        <v>120701085</v>
      </c>
      <c r="C1795" s="346"/>
      <c r="D1795" s="346"/>
      <c r="E1795" s="299" t="s">
        <v>197</v>
      </c>
      <c r="F1795" s="343"/>
      <c r="G1795" s="350"/>
      <c r="H1795" s="394"/>
      <c r="I1795" s="403"/>
      <c r="J1795" s="394"/>
      <c r="K1795" s="403"/>
      <c r="L1795" s="350">
        <f t="shared" si="54"/>
        <v>0</v>
      </c>
    </row>
    <row r="1796" outlineLevel="1" spans="1:12">
      <c r="A1796" s="299"/>
      <c r="B1796" s="150">
        <v>120701086</v>
      </c>
      <c r="C1796" s="346"/>
      <c r="D1796" s="346"/>
      <c r="E1796" s="299" t="s">
        <v>198</v>
      </c>
      <c r="F1796" s="343"/>
      <c r="G1796" s="350"/>
      <c r="H1796" s="394"/>
      <c r="I1796" s="403"/>
      <c r="J1796" s="394"/>
      <c r="K1796" s="403"/>
      <c r="L1796" s="350">
        <f t="shared" si="54"/>
        <v>0</v>
      </c>
    </row>
    <row r="1797" outlineLevel="1" spans="1:12">
      <c r="A1797" s="299"/>
      <c r="B1797" s="150">
        <v>120701087</v>
      </c>
      <c r="C1797" s="346"/>
      <c r="D1797" s="346"/>
      <c r="E1797" s="299" t="s">
        <v>199</v>
      </c>
      <c r="F1797" s="343"/>
      <c r="G1797" s="350"/>
      <c r="H1797" s="394"/>
      <c r="I1797" s="403"/>
      <c r="J1797" s="394"/>
      <c r="K1797" s="403"/>
      <c r="L1797" s="350">
        <f t="shared" si="54"/>
        <v>0</v>
      </c>
    </row>
    <row r="1798" outlineLevel="1" spans="1:12">
      <c r="A1798" s="299"/>
      <c r="B1798" s="150">
        <v>120701088</v>
      </c>
      <c r="C1798" s="346"/>
      <c r="D1798" s="346"/>
      <c r="E1798" s="299" t="s">
        <v>200</v>
      </c>
      <c r="F1798" s="343"/>
      <c r="G1798" s="350"/>
      <c r="H1798" s="394"/>
      <c r="I1798" s="403"/>
      <c r="J1798" s="394"/>
      <c r="K1798" s="403"/>
      <c r="L1798" s="350">
        <f t="shared" si="54"/>
        <v>0</v>
      </c>
    </row>
    <row r="1799" outlineLevel="1" spans="1:12">
      <c r="A1799" s="299"/>
      <c r="B1799" s="150">
        <v>120701089</v>
      </c>
      <c r="C1799" s="346"/>
      <c r="D1799" s="346"/>
      <c r="E1799" s="299" t="s">
        <v>201</v>
      </c>
      <c r="F1799" s="343"/>
      <c r="G1799" s="350"/>
      <c r="H1799" s="394"/>
      <c r="I1799" s="403"/>
      <c r="J1799" s="394"/>
      <c r="K1799" s="403"/>
      <c r="L1799" s="350">
        <f t="shared" si="54"/>
        <v>0</v>
      </c>
    </row>
    <row r="1800" outlineLevel="1" spans="1:12">
      <c r="A1800" s="299"/>
      <c r="B1800" s="150">
        <v>120701090</v>
      </c>
      <c r="C1800" s="346"/>
      <c r="D1800" s="346"/>
      <c r="E1800" s="299" t="s">
        <v>202</v>
      </c>
      <c r="F1800" s="343"/>
      <c r="G1800" s="350"/>
      <c r="H1800" s="394"/>
      <c r="I1800" s="403"/>
      <c r="J1800" s="394"/>
      <c r="K1800" s="403"/>
      <c r="L1800" s="350">
        <f t="shared" si="54"/>
        <v>0</v>
      </c>
    </row>
    <row r="1801" outlineLevel="1" spans="1:12">
      <c r="A1801" s="299"/>
      <c r="B1801" s="150">
        <v>120701091</v>
      </c>
      <c r="C1801" s="346"/>
      <c r="D1801" s="346"/>
      <c r="E1801" s="299" t="s">
        <v>203</v>
      </c>
      <c r="F1801" s="343"/>
      <c r="G1801" s="350"/>
      <c r="H1801" s="394"/>
      <c r="I1801" s="403"/>
      <c r="J1801" s="394"/>
      <c r="K1801" s="403"/>
      <c r="L1801" s="350">
        <f t="shared" si="54"/>
        <v>0</v>
      </c>
    </row>
    <row r="1802" outlineLevel="1" spans="1:12">
      <c r="A1802" s="299"/>
      <c r="B1802" s="150">
        <v>120701092</v>
      </c>
      <c r="C1802" s="346"/>
      <c r="D1802" s="346"/>
      <c r="E1802" s="299" t="s">
        <v>204</v>
      </c>
      <c r="F1802" s="343"/>
      <c r="G1802" s="350"/>
      <c r="H1802" s="394"/>
      <c r="I1802" s="403"/>
      <c r="J1802" s="394"/>
      <c r="K1802" s="403"/>
      <c r="L1802" s="350">
        <f t="shared" si="54"/>
        <v>0</v>
      </c>
    </row>
    <row r="1803" outlineLevel="1" spans="1:12">
      <c r="A1803" s="299"/>
      <c r="B1803" s="150">
        <v>120701093</v>
      </c>
      <c r="C1803" s="346"/>
      <c r="D1803" s="346"/>
      <c r="E1803" s="299" t="s">
        <v>205</v>
      </c>
      <c r="F1803" s="343"/>
      <c r="G1803" s="350"/>
      <c r="H1803" s="394"/>
      <c r="I1803" s="403"/>
      <c r="J1803" s="394"/>
      <c r="K1803" s="403"/>
      <c r="L1803" s="350">
        <f t="shared" si="54"/>
        <v>0</v>
      </c>
    </row>
    <row r="1804" outlineLevel="1" spans="1:12">
      <c r="A1804" s="299"/>
      <c r="B1804" s="150">
        <v>120701094</v>
      </c>
      <c r="C1804" s="346"/>
      <c r="D1804" s="346"/>
      <c r="E1804" s="299" t="s">
        <v>206</v>
      </c>
      <c r="F1804" s="343"/>
      <c r="G1804" s="350"/>
      <c r="H1804" s="394"/>
      <c r="I1804" s="403"/>
      <c r="J1804" s="394"/>
      <c r="K1804" s="403"/>
      <c r="L1804" s="350">
        <f t="shared" si="54"/>
        <v>0</v>
      </c>
    </row>
    <row r="1805" outlineLevel="1" spans="1:12">
      <c r="A1805" s="299"/>
      <c r="B1805" s="150">
        <v>120701095</v>
      </c>
      <c r="C1805" s="346"/>
      <c r="D1805" s="346"/>
      <c r="E1805" s="299" t="s">
        <v>207</v>
      </c>
      <c r="F1805" s="343"/>
      <c r="G1805" s="350"/>
      <c r="H1805" s="394"/>
      <c r="I1805" s="403"/>
      <c r="J1805" s="394"/>
      <c r="K1805" s="403"/>
      <c r="L1805" s="350">
        <f t="shared" si="54"/>
        <v>0</v>
      </c>
    </row>
    <row r="1806" outlineLevel="1" spans="1:12">
      <c r="A1806" s="299"/>
      <c r="B1806" s="150">
        <v>120701096</v>
      </c>
      <c r="C1806" s="346"/>
      <c r="D1806" s="346"/>
      <c r="E1806" s="299" t="s">
        <v>208</v>
      </c>
      <c r="F1806" s="343"/>
      <c r="G1806" s="350"/>
      <c r="H1806" s="394"/>
      <c r="I1806" s="403"/>
      <c r="J1806" s="394"/>
      <c r="K1806" s="403"/>
      <c r="L1806" s="350">
        <f t="shared" si="54"/>
        <v>0</v>
      </c>
    </row>
    <row r="1807" outlineLevel="1" spans="1:12">
      <c r="A1807" s="299"/>
      <c r="B1807" s="150">
        <v>120701097</v>
      </c>
      <c r="C1807" s="346"/>
      <c r="D1807" s="346"/>
      <c r="E1807" s="299" t="s">
        <v>209</v>
      </c>
      <c r="F1807" s="343"/>
      <c r="G1807" s="350"/>
      <c r="H1807" s="394"/>
      <c r="I1807" s="403"/>
      <c r="J1807" s="394"/>
      <c r="K1807" s="403"/>
      <c r="L1807" s="350">
        <f t="shared" si="54"/>
        <v>0</v>
      </c>
    </row>
    <row r="1808" outlineLevel="1" spans="1:12">
      <c r="A1808" s="299"/>
      <c r="B1808" s="150">
        <v>120701098</v>
      </c>
      <c r="C1808" s="346"/>
      <c r="D1808" s="346"/>
      <c r="E1808" s="299" t="s">
        <v>210</v>
      </c>
      <c r="F1808" s="343"/>
      <c r="G1808" s="350"/>
      <c r="H1808" s="394"/>
      <c r="I1808" s="403"/>
      <c r="J1808" s="394"/>
      <c r="K1808" s="403"/>
      <c r="L1808" s="350">
        <f t="shared" si="54"/>
        <v>0</v>
      </c>
    </row>
    <row r="1809" outlineLevel="1" spans="1:12">
      <c r="A1809" s="299"/>
      <c r="B1809" s="150">
        <v>120701099</v>
      </c>
      <c r="C1809" s="346"/>
      <c r="D1809" s="346"/>
      <c r="E1809" s="299" t="s">
        <v>211</v>
      </c>
      <c r="F1809" s="343"/>
      <c r="G1809" s="350"/>
      <c r="H1809" s="394"/>
      <c r="I1809" s="403"/>
      <c r="J1809" s="394"/>
      <c r="K1809" s="403"/>
      <c r="L1809" s="350">
        <f t="shared" si="54"/>
        <v>0</v>
      </c>
    </row>
    <row r="1810" outlineLevel="1" spans="1:12">
      <c r="A1810" s="299"/>
      <c r="B1810" s="150">
        <v>120701100</v>
      </c>
      <c r="C1810" s="346"/>
      <c r="D1810" s="346"/>
      <c r="E1810" s="299" t="s">
        <v>212</v>
      </c>
      <c r="F1810" s="343"/>
      <c r="G1810" s="350"/>
      <c r="H1810" s="394"/>
      <c r="I1810" s="403"/>
      <c r="J1810" s="394"/>
      <c r="K1810" s="403"/>
      <c r="L1810" s="350">
        <f t="shared" si="54"/>
        <v>0</v>
      </c>
    </row>
    <row r="1811" outlineLevel="1" spans="1:12">
      <c r="A1811" s="299"/>
      <c r="B1811" s="150">
        <v>120701101</v>
      </c>
      <c r="C1811" s="346"/>
      <c r="D1811" s="346"/>
      <c r="E1811" s="299" t="s">
        <v>213</v>
      </c>
      <c r="F1811" s="343"/>
      <c r="G1811" s="350"/>
      <c r="H1811" s="394"/>
      <c r="I1811" s="403"/>
      <c r="J1811" s="394"/>
      <c r="K1811" s="403"/>
      <c r="L1811" s="350">
        <f t="shared" si="54"/>
        <v>0</v>
      </c>
    </row>
    <row r="1812" outlineLevel="1" spans="1:12">
      <c r="A1812" s="299"/>
      <c r="B1812" s="150">
        <v>120701102</v>
      </c>
      <c r="C1812" s="346"/>
      <c r="D1812" s="346"/>
      <c r="E1812" s="299" t="s">
        <v>214</v>
      </c>
      <c r="F1812" s="343"/>
      <c r="G1812" s="350"/>
      <c r="H1812" s="394"/>
      <c r="I1812" s="403"/>
      <c r="J1812" s="394"/>
      <c r="K1812" s="403"/>
      <c r="L1812" s="350">
        <f t="shared" si="54"/>
        <v>0</v>
      </c>
    </row>
    <row r="1813" outlineLevel="1" spans="1:12">
      <c r="A1813" s="299"/>
      <c r="B1813" s="150">
        <v>120701103</v>
      </c>
      <c r="C1813" s="346"/>
      <c r="D1813" s="346"/>
      <c r="E1813" s="299" t="s">
        <v>215</v>
      </c>
      <c r="F1813" s="343"/>
      <c r="G1813" s="350"/>
      <c r="H1813" s="394"/>
      <c r="I1813" s="403"/>
      <c r="J1813" s="394"/>
      <c r="K1813" s="403"/>
      <c r="L1813" s="350">
        <f t="shared" si="54"/>
        <v>0</v>
      </c>
    </row>
    <row r="1814" outlineLevel="1" spans="1:12">
      <c r="A1814" s="299"/>
      <c r="B1814" s="150">
        <v>120701104</v>
      </c>
      <c r="C1814" s="346"/>
      <c r="D1814" s="346"/>
      <c r="E1814" s="299" t="s">
        <v>216</v>
      </c>
      <c r="F1814" s="343"/>
      <c r="G1814" s="350"/>
      <c r="H1814" s="394"/>
      <c r="I1814" s="403"/>
      <c r="J1814" s="394"/>
      <c r="K1814" s="403"/>
      <c r="L1814" s="350">
        <f t="shared" si="54"/>
        <v>0</v>
      </c>
    </row>
    <row r="1815" outlineLevel="1" spans="1:12">
      <c r="A1815" s="299"/>
      <c r="B1815" s="150">
        <v>120701105</v>
      </c>
      <c r="C1815" s="346"/>
      <c r="D1815" s="346"/>
      <c r="E1815" s="299" t="s">
        <v>217</v>
      </c>
      <c r="F1815" s="343"/>
      <c r="G1815" s="350"/>
      <c r="H1815" s="394"/>
      <c r="I1815" s="403"/>
      <c r="J1815" s="394"/>
      <c r="K1815" s="403"/>
      <c r="L1815" s="350">
        <f t="shared" si="54"/>
        <v>0</v>
      </c>
    </row>
    <row r="1816" outlineLevel="1" spans="1:12">
      <c r="A1816" s="299"/>
      <c r="B1816" s="150">
        <v>120701106</v>
      </c>
      <c r="C1816" s="346"/>
      <c r="D1816" s="346"/>
      <c r="E1816" s="299" t="s">
        <v>218</v>
      </c>
      <c r="F1816" s="343"/>
      <c r="G1816" s="350"/>
      <c r="H1816" s="394"/>
      <c r="I1816" s="403"/>
      <c r="J1816" s="394"/>
      <c r="K1816" s="403"/>
      <c r="L1816" s="350">
        <f t="shared" si="54"/>
        <v>0</v>
      </c>
    </row>
    <row r="1817" outlineLevel="1" spans="1:12">
      <c r="A1817" s="299"/>
      <c r="B1817" s="150">
        <v>120701107</v>
      </c>
      <c r="C1817" s="346"/>
      <c r="D1817" s="346"/>
      <c r="E1817" s="299" t="s">
        <v>219</v>
      </c>
      <c r="F1817" s="343"/>
      <c r="G1817" s="350"/>
      <c r="H1817" s="394"/>
      <c r="I1817" s="403"/>
      <c r="J1817" s="394"/>
      <c r="K1817" s="403"/>
      <c r="L1817" s="350">
        <f t="shared" si="54"/>
        <v>0</v>
      </c>
    </row>
    <row r="1818" outlineLevel="1" spans="1:12">
      <c r="A1818" s="299"/>
      <c r="B1818" s="150">
        <v>120701108</v>
      </c>
      <c r="C1818" s="346"/>
      <c r="D1818" s="346"/>
      <c r="E1818" s="299" t="s">
        <v>220</v>
      </c>
      <c r="F1818" s="343"/>
      <c r="G1818" s="350"/>
      <c r="H1818" s="394"/>
      <c r="I1818" s="403"/>
      <c r="J1818" s="394"/>
      <c r="K1818" s="403"/>
      <c r="L1818" s="350">
        <f t="shared" si="54"/>
        <v>0</v>
      </c>
    </row>
    <row r="1819" outlineLevel="1" spans="1:12">
      <c r="A1819" s="299"/>
      <c r="B1819" s="150">
        <v>120701109</v>
      </c>
      <c r="C1819" s="346"/>
      <c r="D1819" s="346"/>
      <c r="E1819" s="299" t="s">
        <v>221</v>
      </c>
      <c r="F1819" s="343"/>
      <c r="G1819" s="350"/>
      <c r="H1819" s="394"/>
      <c r="I1819" s="403"/>
      <c r="J1819" s="394"/>
      <c r="K1819" s="403"/>
      <c r="L1819" s="350">
        <f t="shared" si="54"/>
        <v>0</v>
      </c>
    </row>
    <row r="1820" outlineLevel="1" spans="1:12">
      <c r="A1820" s="299"/>
      <c r="B1820" s="150">
        <v>120701110</v>
      </c>
      <c r="C1820" s="346"/>
      <c r="D1820" s="346"/>
      <c r="E1820" s="299" t="s">
        <v>222</v>
      </c>
      <c r="F1820" s="343"/>
      <c r="G1820" s="350"/>
      <c r="H1820" s="394"/>
      <c r="I1820" s="403"/>
      <c r="J1820" s="394"/>
      <c r="K1820" s="403"/>
      <c r="L1820" s="350">
        <f t="shared" si="54"/>
        <v>0</v>
      </c>
    </row>
    <row r="1821" outlineLevel="1" spans="1:12">
      <c r="A1821" s="299"/>
      <c r="B1821" s="150">
        <v>120701111</v>
      </c>
      <c r="C1821" s="346"/>
      <c r="D1821" s="346"/>
      <c r="E1821" s="299" t="s">
        <v>223</v>
      </c>
      <c r="F1821" s="343"/>
      <c r="G1821" s="350"/>
      <c r="H1821" s="394"/>
      <c r="I1821" s="403"/>
      <c r="J1821" s="394"/>
      <c r="K1821" s="403"/>
      <c r="L1821" s="350">
        <f t="shared" si="54"/>
        <v>0</v>
      </c>
    </row>
    <row r="1822" outlineLevel="1" spans="1:12">
      <c r="A1822" s="299"/>
      <c r="B1822" s="150">
        <v>120701112</v>
      </c>
      <c r="C1822" s="346"/>
      <c r="D1822" s="346"/>
      <c r="E1822" s="299" t="s">
        <v>224</v>
      </c>
      <c r="F1822" s="343"/>
      <c r="G1822" s="350"/>
      <c r="H1822" s="394"/>
      <c r="I1822" s="403"/>
      <c r="J1822" s="394"/>
      <c r="K1822" s="403"/>
      <c r="L1822" s="350">
        <f t="shared" si="54"/>
        <v>0</v>
      </c>
    </row>
    <row r="1823" outlineLevel="1" spans="1:12">
      <c r="A1823" s="299"/>
      <c r="B1823" s="150">
        <v>120701113</v>
      </c>
      <c r="C1823" s="346"/>
      <c r="D1823" s="346"/>
      <c r="E1823" s="299" t="s">
        <v>225</v>
      </c>
      <c r="F1823" s="343"/>
      <c r="G1823" s="350"/>
      <c r="H1823" s="394"/>
      <c r="I1823" s="403"/>
      <c r="J1823" s="394"/>
      <c r="K1823" s="403"/>
      <c r="L1823" s="350">
        <f t="shared" si="54"/>
        <v>0</v>
      </c>
    </row>
    <row r="1824" outlineLevel="1" spans="1:12">
      <c r="A1824" s="299"/>
      <c r="B1824" s="150">
        <v>120701114</v>
      </c>
      <c r="C1824" s="346"/>
      <c r="D1824" s="346"/>
      <c r="E1824" s="299" t="s">
        <v>226</v>
      </c>
      <c r="F1824" s="343"/>
      <c r="G1824" s="350"/>
      <c r="H1824" s="394"/>
      <c r="I1824" s="403"/>
      <c r="J1824" s="394"/>
      <c r="K1824" s="403"/>
      <c r="L1824" s="350">
        <f t="shared" si="54"/>
        <v>0</v>
      </c>
    </row>
    <row r="1825" outlineLevel="1" spans="1:12">
      <c r="A1825" s="299"/>
      <c r="B1825" s="150">
        <v>120701115</v>
      </c>
      <c r="C1825" s="346"/>
      <c r="D1825" s="346"/>
      <c r="E1825" s="299" t="s">
        <v>227</v>
      </c>
      <c r="F1825" s="343"/>
      <c r="G1825" s="350"/>
      <c r="H1825" s="394"/>
      <c r="I1825" s="403"/>
      <c r="J1825" s="394"/>
      <c r="K1825" s="403"/>
      <c r="L1825" s="350">
        <f t="shared" si="54"/>
        <v>0</v>
      </c>
    </row>
    <row r="1826" outlineLevel="1" spans="1:12">
      <c r="A1826" s="299"/>
      <c r="B1826" s="150">
        <v>120701116</v>
      </c>
      <c r="C1826" s="346"/>
      <c r="D1826" s="346"/>
      <c r="E1826" s="299" t="s">
        <v>228</v>
      </c>
      <c r="F1826" s="343"/>
      <c r="G1826" s="350"/>
      <c r="H1826" s="394"/>
      <c r="I1826" s="403"/>
      <c r="J1826" s="394"/>
      <c r="K1826" s="403"/>
      <c r="L1826" s="350">
        <f t="shared" si="54"/>
        <v>0</v>
      </c>
    </row>
    <row r="1827" outlineLevel="1" spans="1:12">
      <c r="A1827" s="299"/>
      <c r="B1827" s="150">
        <v>120701117</v>
      </c>
      <c r="C1827" s="346"/>
      <c r="D1827" s="346"/>
      <c r="E1827" s="299" t="s">
        <v>229</v>
      </c>
      <c r="F1827" s="343"/>
      <c r="G1827" s="350"/>
      <c r="H1827" s="394"/>
      <c r="I1827" s="403"/>
      <c r="J1827" s="394"/>
      <c r="K1827" s="403"/>
      <c r="L1827" s="350">
        <f t="shared" si="54"/>
        <v>0</v>
      </c>
    </row>
    <row r="1828" outlineLevel="1" spans="1:12">
      <c r="A1828" s="299"/>
      <c r="B1828" s="150">
        <v>120701118</v>
      </c>
      <c r="C1828" s="346"/>
      <c r="D1828" s="346"/>
      <c r="E1828" s="299" t="s">
        <v>230</v>
      </c>
      <c r="F1828" s="343"/>
      <c r="G1828" s="350"/>
      <c r="H1828" s="394"/>
      <c r="I1828" s="403"/>
      <c r="J1828" s="394"/>
      <c r="K1828" s="403"/>
      <c r="L1828" s="350">
        <f t="shared" si="54"/>
        <v>0</v>
      </c>
    </row>
    <row r="1829" outlineLevel="1" spans="1:12">
      <c r="A1829" s="299"/>
      <c r="B1829" s="150">
        <v>120701119</v>
      </c>
      <c r="C1829" s="346"/>
      <c r="D1829" s="346"/>
      <c r="E1829" s="299" t="s">
        <v>231</v>
      </c>
      <c r="F1829" s="343"/>
      <c r="G1829" s="350"/>
      <c r="H1829" s="394"/>
      <c r="I1829" s="403"/>
      <c r="J1829" s="394"/>
      <c r="K1829" s="403"/>
      <c r="L1829" s="350">
        <f t="shared" si="54"/>
        <v>0</v>
      </c>
    </row>
    <row r="1830" outlineLevel="1" spans="1:12">
      <c r="A1830" s="299"/>
      <c r="B1830" s="150">
        <v>120701120</v>
      </c>
      <c r="C1830" s="346"/>
      <c r="D1830" s="346"/>
      <c r="E1830" s="299" t="s">
        <v>232</v>
      </c>
      <c r="F1830" s="343"/>
      <c r="G1830" s="350"/>
      <c r="H1830" s="394"/>
      <c r="I1830" s="403"/>
      <c r="J1830" s="394"/>
      <c r="K1830" s="403"/>
      <c r="L1830" s="350">
        <f t="shared" si="54"/>
        <v>0</v>
      </c>
    </row>
    <row r="1831" outlineLevel="1" spans="1:12">
      <c r="A1831" s="299"/>
      <c r="B1831" s="150">
        <v>120701121</v>
      </c>
      <c r="C1831" s="346"/>
      <c r="D1831" s="346"/>
      <c r="E1831" s="299" t="s">
        <v>233</v>
      </c>
      <c r="F1831" s="343"/>
      <c r="G1831" s="350"/>
      <c r="H1831" s="394"/>
      <c r="I1831" s="403"/>
      <c r="J1831" s="394"/>
      <c r="K1831" s="403"/>
      <c r="L1831" s="350">
        <f t="shared" si="54"/>
        <v>0</v>
      </c>
    </row>
    <row r="1832" outlineLevel="1" spans="1:12">
      <c r="A1832" s="299"/>
      <c r="B1832" s="150">
        <v>120701122</v>
      </c>
      <c r="C1832" s="346"/>
      <c r="D1832" s="346"/>
      <c r="E1832" s="299" t="s">
        <v>234</v>
      </c>
      <c r="F1832" s="343"/>
      <c r="G1832" s="350"/>
      <c r="H1832" s="394"/>
      <c r="I1832" s="403"/>
      <c r="J1832" s="394"/>
      <c r="K1832" s="403"/>
      <c r="L1832" s="350">
        <f t="shared" si="54"/>
        <v>0</v>
      </c>
    </row>
    <row r="1833" outlineLevel="1" spans="1:12">
      <c r="A1833" s="299"/>
      <c r="B1833" s="150">
        <v>120701123</v>
      </c>
      <c r="C1833" s="346"/>
      <c r="D1833" s="346"/>
      <c r="E1833" s="299" t="s">
        <v>235</v>
      </c>
      <c r="F1833" s="343"/>
      <c r="G1833" s="350"/>
      <c r="H1833" s="394"/>
      <c r="I1833" s="403"/>
      <c r="J1833" s="394"/>
      <c r="K1833" s="403"/>
      <c r="L1833" s="350">
        <f t="shared" si="54"/>
        <v>0</v>
      </c>
    </row>
    <row r="1834" outlineLevel="1" spans="1:12">
      <c r="A1834" s="299"/>
      <c r="B1834" s="150">
        <v>120701124</v>
      </c>
      <c r="C1834" s="346"/>
      <c r="D1834" s="346"/>
      <c r="E1834" s="299" t="s">
        <v>236</v>
      </c>
      <c r="F1834" s="343"/>
      <c r="G1834" s="350"/>
      <c r="H1834" s="394"/>
      <c r="I1834" s="403"/>
      <c r="J1834" s="394"/>
      <c r="K1834" s="403"/>
      <c r="L1834" s="350">
        <f t="shared" si="54"/>
        <v>0</v>
      </c>
    </row>
    <row r="1835" outlineLevel="1" spans="1:12">
      <c r="A1835" s="299"/>
      <c r="B1835" s="150">
        <v>120701125</v>
      </c>
      <c r="C1835" s="346"/>
      <c r="D1835" s="346"/>
      <c r="E1835" s="299" t="s">
        <v>237</v>
      </c>
      <c r="F1835" s="343"/>
      <c r="G1835" s="350"/>
      <c r="H1835" s="394"/>
      <c r="I1835" s="403"/>
      <c r="J1835" s="394"/>
      <c r="K1835" s="403"/>
      <c r="L1835" s="350">
        <f t="shared" si="54"/>
        <v>0</v>
      </c>
    </row>
    <row r="1836" outlineLevel="1" spans="1:12">
      <c r="A1836" s="299"/>
      <c r="B1836" s="150">
        <v>120701126</v>
      </c>
      <c r="C1836" s="346"/>
      <c r="D1836" s="346"/>
      <c r="E1836" s="299" t="s">
        <v>238</v>
      </c>
      <c r="F1836" s="343"/>
      <c r="G1836" s="350"/>
      <c r="H1836" s="394"/>
      <c r="I1836" s="403"/>
      <c r="J1836" s="394"/>
      <c r="K1836" s="403"/>
      <c r="L1836" s="350">
        <f t="shared" si="54"/>
        <v>0</v>
      </c>
    </row>
    <row r="1837" outlineLevel="1" spans="1:12">
      <c r="A1837" s="299"/>
      <c r="B1837" s="150">
        <v>120701127</v>
      </c>
      <c r="C1837" s="346"/>
      <c r="D1837" s="346"/>
      <c r="E1837" s="299" t="s">
        <v>239</v>
      </c>
      <c r="F1837" s="343"/>
      <c r="G1837" s="350"/>
      <c r="H1837" s="394"/>
      <c r="I1837" s="403"/>
      <c r="J1837" s="394"/>
      <c r="K1837" s="403"/>
      <c r="L1837" s="350">
        <f t="shared" si="54"/>
        <v>0</v>
      </c>
    </row>
    <row r="1838" outlineLevel="1" spans="1:12">
      <c r="A1838" s="299"/>
      <c r="B1838" s="150">
        <v>120701128</v>
      </c>
      <c r="C1838" s="346"/>
      <c r="D1838" s="346"/>
      <c r="E1838" s="299" t="s">
        <v>240</v>
      </c>
      <c r="F1838" s="343"/>
      <c r="G1838" s="350"/>
      <c r="H1838" s="394"/>
      <c r="I1838" s="403"/>
      <c r="J1838" s="394"/>
      <c r="K1838" s="403"/>
      <c r="L1838" s="350">
        <f t="shared" si="54"/>
        <v>0</v>
      </c>
    </row>
    <row r="1839" outlineLevel="1" spans="1:12">
      <c r="A1839" s="299"/>
      <c r="B1839" s="150">
        <v>120701129</v>
      </c>
      <c r="C1839" s="346"/>
      <c r="D1839" s="346"/>
      <c r="E1839" s="299" t="s">
        <v>241</v>
      </c>
      <c r="F1839" s="343"/>
      <c r="G1839" s="350"/>
      <c r="H1839" s="394"/>
      <c r="I1839" s="403"/>
      <c r="J1839" s="394"/>
      <c r="K1839" s="403"/>
      <c r="L1839" s="350">
        <f t="shared" si="54"/>
        <v>0</v>
      </c>
    </row>
    <row r="1840" outlineLevel="1" spans="1:12">
      <c r="A1840" s="299"/>
      <c r="B1840" s="150">
        <v>120701130</v>
      </c>
      <c r="C1840" s="346"/>
      <c r="D1840" s="346"/>
      <c r="E1840" s="299" t="s">
        <v>242</v>
      </c>
      <c r="F1840" s="343"/>
      <c r="G1840" s="350"/>
      <c r="H1840" s="394"/>
      <c r="I1840" s="403"/>
      <c r="J1840" s="394"/>
      <c r="K1840" s="403"/>
      <c r="L1840" s="350">
        <f t="shared" si="54"/>
        <v>0</v>
      </c>
    </row>
    <row r="1841" outlineLevel="1" spans="1:12">
      <c r="A1841" s="299"/>
      <c r="B1841" s="150">
        <v>120701131</v>
      </c>
      <c r="C1841" s="346"/>
      <c r="D1841" s="346"/>
      <c r="E1841" s="299" t="s">
        <v>243</v>
      </c>
      <c r="F1841" s="343"/>
      <c r="G1841" s="350"/>
      <c r="H1841" s="394"/>
      <c r="I1841" s="403"/>
      <c r="J1841" s="394"/>
      <c r="K1841" s="403"/>
      <c r="L1841" s="350">
        <f t="shared" si="54"/>
        <v>0</v>
      </c>
    </row>
    <row r="1842" outlineLevel="1" spans="1:12">
      <c r="A1842" s="299"/>
      <c r="B1842" s="150">
        <v>120701132</v>
      </c>
      <c r="C1842" s="346"/>
      <c r="D1842" s="346"/>
      <c r="E1842" s="299" t="s">
        <v>244</v>
      </c>
      <c r="F1842" s="343"/>
      <c r="G1842" s="350"/>
      <c r="H1842" s="394"/>
      <c r="I1842" s="403"/>
      <c r="J1842" s="394"/>
      <c r="K1842" s="403"/>
      <c r="L1842" s="350">
        <f t="shared" si="54"/>
        <v>0</v>
      </c>
    </row>
    <row r="1843" outlineLevel="1" spans="1:12">
      <c r="A1843" s="299"/>
      <c r="B1843" s="150">
        <v>120701133</v>
      </c>
      <c r="C1843" s="346"/>
      <c r="D1843" s="346"/>
      <c r="E1843" s="299" t="s">
        <v>245</v>
      </c>
      <c r="F1843" s="343"/>
      <c r="G1843" s="350"/>
      <c r="H1843" s="394"/>
      <c r="I1843" s="403"/>
      <c r="J1843" s="394"/>
      <c r="K1843" s="403"/>
      <c r="L1843" s="350">
        <f t="shared" si="54"/>
        <v>0</v>
      </c>
    </row>
    <row r="1844" outlineLevel="1" spans="1:12">
      <c r="A1844" s="299"/>
      <c r="B1844" s="150">
        <v>120701134</v>
      </c>
      <c r="C1844" s="346"/>
      <c r="D1844" s="346"/>
      <c r="E1844" s="299" t="s">
        <v>246</v>
      </c>
      <c r="F1844" s="343"/>
      <c r="G1844" s="350"/>
      <c r="H1844" s="394"/>
      <c r="I1844" s="403"/>
      <c r="J1844" s="394"/>
      <c r="K1844" s="403"/>
      <c r="L1844" s="350">
        <f t="shared" si="54"/>
        <v>0</v>
      </c>
    </row>
    <row r="1845" outlineLevel="1" spans="1:12">
      <c r="A1845" s="299"/>
      <c r="B1845" s="150">
        <v>120701135</v>
      </c>
      <c r="C1845" s="346"/>
      <c r="D1845" s="346"/>
      <c r="E1845" s="299" t="s">
        <v>247</v>
      </c>
      <c r="F1845" s="343"/>
      <c r="G1845" s="350"/>
      <c r="H1845" s="394"/>
      <c r="I1845" s="403"/>
      <c r="J1845" s="394"/>
      <c r="K1845" s="403"/>
      <c r="L1845" s="350">
        <f t="shared" si="54"/>
        <v>0</v>
      </c>
    </row>
    <row r="1846" outlineLevel="1" spans="1:12">
      <c r="A1846" s="299"/>
      <c r="B1846" s="150">
        <v>120701136</v>
      </c>
      <c r="C1846" s="346"/>
      <c r="D1846" s="346"/>
      <c r="E1846" s="299" t="s">
        <v>248</v>
      </c>
      <c r="F1846" s="343"/>
      <c r="G1846" s="350"/>
      <c r="H1846" s="394"/>
      <c r="I1846" s="403"/>
      <c r="J1846" s="394"/>
      <c r="K1846" s="403"/>
      <c r="L1846" s="350">
        <f t="shared" si="54"/>
        <v>0</v>
      </c>
    </row>
    <row r="1847" outlineLevel="1" spans="1:12">
      <c r="A1847" s="299"/>
      <c r="B1847" s="150">
        <v>120701137</v>
      </c>
      <c r="C1847" s="346"/>
      <c r="D1847" s="346"/>
      <c r="E1847" s="299" t="s">
        <v>249</v>
      </c>
      <c r="F1847" s="343"/>
      <c r="G1847" s="350"/>
      <c r="H1847" s="394"/>
      <c r="I1847" s="403"/>
      <c r="J1847" s="394"/>
      <c r="K1847" s="403"/>
      <c r="L1847" s="350">
        <f t="shared" si="54"/>
        <v>0</v>
      </c>
    </row>
    <row r="1848" outlineLevel="1" spans="1:12">
      <c r="A1848" s="299"/>
      <c r="B1848" s="150">
        <v>120701138</v>
      </c>
      <c r="C1848" s="346"/>
      <c r="D1848" s="346"/>
      <c r="E1848" s="299" t="s">
        <v>250</v>
      </c>
      <c r="F1848" s="343"/>
      <c r="G1848" s="350"/>
      <c r="H1848" s="394"/>
      <c r="I1848" s="403"/>
      <c r="J1848" s="394"/>
      <c r="K1848" s="403"/>
      <c r="L1848" s="350">
        <f t="shared" si="54"/>
        <v>0</v>
      </c>
    </row>
    <row r="1849" outlineLevel="1" spans="1:12">
      <c r="A1849" s="299"/>
      <c r="B1849" s="150">
        <v>120701139</v>
      </c>
      <c r="C1849" s="346"/>
      <c r="D1849" s="346"/>
      <c r="E1849" s="299" t="s">
        <v>251</v>
      </c>
      <c r="F1849" s="343"/>
      <c r="G1849" s="350"/>
      <c r="H1849" s="394"/>
      <c r="I1849" s="403"/>
      <c r="J1849" s="394"/>
      <c r="K1849" s="403"/>
      <c r="L1849" s="350">
        <f t="shared" si="54"/>
        <v>0</v>
      </c>
    </row>
    <row r="1850" outlineLevel="1" spans="1:12">
      <c r="A1850" s="299"/>
      <c r="B1850" s="150">
        <v>120701140</v>
      </c>
      <c r="C1850" s="346"/>
      <c r="D1850" s="346"/>
      <c r="E1850" s="299" t="s">
        <v>252</v>
      </c>
      <c r="F1850" s="343"/>
      <c r="G1850" s="350"/>
      <c r="H1850" s="394"/>
      <c r="I1850" s="403"/>
      <c r="J1850" s="394"/>
      <c r="K1850" s="403"/>
      <c r="L1850" s="350">
        <f t="shared" si="54"/>
        <v>0</v>
      </c>
    </row>
    <row r="1851" outlineLevel="1" spans="1:12">
      <c r="A1851" s="299"/>
      <c r="B1851" s="150">
        <v>120701141</v>
      </c>
      <c r="C1851" s="346"/>
      <c r="D1851" s="346"/>
      <c r="E1851" s="299" t="s">
        <v>253</v>
      </c>
      <c r="F1851" s="343"/>
      <c r="G1851" s="350"/>
      <c r="H1851" s="394"/>
      <c r="I1851" s="403"/>
      <c r="J1851" s="394"/>
      <c r="K1851" s="403"/>
      <c r="L1851" s="350">
        <f t="shared" si="54"/>
        <v>0</v>
      </c>
    </row>
    <row r="1852" outlineLevel="1" spans="1:12">
      <c r="A1852" s="299"/>
      <c r="B1852" s="150">
        <v>120701142</v>
      </c>
      <c r="C1852" s="346"/>
      <c r="D1852" s="346"/>
      <c r="E1852" s="299" t="s">
        <v>254</v>
      </c>
      <c r="F1852" s="343"/>
      <c r="G1852" s="350"/>
      <c r="H1852" s="394"/>
      <c r="I1852" s="403"/>
      <c r="J1852" s="394"/>
      <c r="K1852" s="403"/>
      <c r="L1852" s="350">
        <f t="shared" si="54"/>
        <v>0</v>
      </c>
    </row>
    <row r="1853" outlineLevel="1" spans="1:12">
      <c r="A1853" s="299"/>
      <c r="B1853" s="150">
        <v>120701143</v>
      </c>
      <c r="C1853" s="346"/>
      <c r="D1853" s="346"/>
      <c r="E1853" s="299" t="s">
        <v>255</v>
      </c>
      <c r="F1853" s="343"/>
      <c r="G1853" s="350"/>
      <c r="H1853" s="394"/>
      <c r="I1853" s="403"/>
      <c r="J1853" s="394"/>
      <c r="K1853" s="403"/>
      <c r="L1853" s="350">
        <f t="shared" si="54"/>
        <v>0</v>
      </c>
    </row>
    <row r="1854" outlineLevel="1" spans="1:12">
      <c r="A1854" s="299"/>
      <c r="B1854" s="150">
        <v>120701144</v>
      </c>
      <c r="C1854" s="346"/>
      <c r="D1854" s="346"/>
      <c r="E1854" s="299" t="s">
        <v>256</v>
      </c>
      <c r="F1854" s="343"/>
      <c r="G1854" s="350"/>
      <c r="H1854" s="394"/>
      <c r="I1854" s="403"/>
      <c r="J1854" s="394"/>
      <c r="K1854" s="403"/>
      <c r="L1854" s="350">
        <f t="shared" si="54"/>
        <v>0</v>
      </c>
    </row>
    <row r="1855" outlineLevel="1" spans="1:12">
      <c r="A1855" s="299"/>
      <c r="B1855" s="150">
        <v>120701145</v>
      </c>
      <c r="C1855" s="346"/>
      <c r="D1855" s="346"/>
      <c r="E1855" s="299" t="s">
        <v>257</v>
      </c>
      <c r="F1855" s="343"/>
      <c r="G1855" s="350"/>
      <c r="H1855" s="394"/>
      <c r="I1855" s="403"/>
      <c r="J1855" s="394"/>
      <c r="K1855" s="403"/>
      <c r="L1855" s="350">
        <f t="shared" si="54"/>
        <v>0</v>
      </c>
    </row>
    <row r="1856" outlineLevel="1" spans="1:12">
      <c r="A1856" s="299"/>
      <c r="B1856" s="150">
        <v>120701146</v>
      </c>
      <c r="C1856" s="346"/>
      <c r="D1856" s="346"/>
      <c r="E1856" s="299" t="s">
        <v>258</v>
      </c>
      <c r="F1856" s="343"/>
      <c r="G1856" s="350"/>
      <c r="H1856" s="394"/>
      <c r="I1856" s="403"/>
      <c r="J1856" s="394"/>
      <c r="K1856" s="403"/>
      <c r="L1856" s="350">
        <f t="shared" si="54"/>
        <v>0</v>
      </c>
    </row>
    <row r="1857" outlineLevel="1" spans="1:12">
      <c r="A1857" s="299"/>
      <c r="B1857" s="150">
        <v>120701147</v>
      </c>
      <c r="C1857" s="346"/>
      <c r="D1857" s="346"/>
      <c r="E1857" s="299" t="s">
        <v>259</v>
      </c>
      <c r="F1857" s="343"/>
      <c r="G1857" s="350"/>
      <c r="H1857" s="394"/>
      <c r="I1857" s="403"/>
      <c r="J1857" s="394"/>
      <c r="K1857" s="403"/>
      <c r="L1857" s="350">
        <f t="shared" si="54"/>
        <v>0</v>
      </c>
    </row>
    <row r="1858" outlineLevel="1" spans="1:12">
      <c r="A1858" s="299"/>
      <c r="B1858" s="150">
        <v>120701148</v>
      </c>
      <c r="C1858" s="346"/>
      <c r="D1858" s="346"/>
      <c r="E1858" s="299" t="s">
        <v>260</v>
      </c>
      <c r="F1858" s="343"/>
      <c r="G1858" s="350"/>
      <c r="H1858" s="394"/>
      <c r="I1858" s="403"/>
      <c r="J1858" s="394"/>
      <c r="K1858" s="403"/>
      <c r="L1858" s="350">
        <f t="shared" si="54"/>
        <v>0</v>
      </c>
    </row>
    <row r="1859" outlineLevel="1" spans="1:12">
      <c r="A1859" s="299"/>
      <c r="B1859" s="150">
        <v>120701149</v>
      </c>
      <c r="C1859" s="346"/>
      <c r="D1859" s="346"/>
      <c r="E1859" s="299" t="s">
        <v>261</v>
      </c>
      <c r="F1859" s="343"/>
      <c r="G1859" s="350"/>
      <c r="H1859" s="394"/>
      <c r="I1859" s="403"/>
      <c r="J1859" s="394"/>
      <c r="K1859" s="403"/>
      <c r="L1859" s="350">
        <f t="shared" si="54"/>
        <v>0</v>
      </c>
    </row>
    <row r="1860" outlineLevel="1" spans="1:12">
      <c r="A1860" s="299"/>
      <c r="B1860" s="150">
        <v>120701150</v>
      </c>
      <c r="C1860" s="346"/>
      <c r="D1860" s="346"/>
      <c r="E1860" s="299" t="s">
        <v>262</v>
      </c>
      <c r="F1860" s="343"/>
      <c r="G1860" s="350"/>
      <c r="H1860" s="394"/>
      <c r="I1860" s="403"/>
      <c r="J1860" s="394"/>
      <c r="K1860" s="403"/>
      <c r="L1860" s="350">
        <f t="shared" si="54"/>
        <v>0</v>
      </c>
    </row>
    <row r="1861" outlineLevel="1" spans="1:12">
      <c r="A1861" s="299"/>
      <c r="B1861" s="150">
        <v>120701151</v>
      </c>
      <c r="C1861" s="346"/>
      <c r="D1861" s="346"/>
      <c r="E1861" s="299" t="s">
        <v>263</v>
      </c>
      <c r="F1861" s="343"/>
      <c r="G1861" s="350"/>
      <c r="H1861" s="394"/>
      <c r="I1861" s="403"/>
      <c r="J1861" s="394"/>
      <c r="K1861" s="403"/>
      <c r="L1861" s="350">
        <f t="shared" si="54"/>
        <v>0</v>
      </c>
    </row>
    <row r="1862" outlineLevel="1" spans="1:12">
      <c r="A1862" s="299"/>
      <c r="B1862" s="150">
        <v>120701152</v>
      </c>
      <c r="C1862" s="346"/>
      <c r="D1862" s="346"/>
      <c r="E1862" s="299" t="s">
        <v>264</v>
      </c>
      <c r="F1862" s="343"/>
      <c r="G1862" s="350"/>
      <c r="H1862" s="394"/>
      <c r="I1862" s="403"/>
      <c r="J1862" s="394"/>
      <c r="K1862" s="403"/>
      <c r="L1862" s="350">
        <f t="shared" si="54"/>
        <v>0</v>
      </c>
    </row>
    <row r="1863" outlineLevel="1" spans="1:12">
      <c r="A1863" s="299"/>
      <c r="B1863" s="150">
        <v>120701153</v>
      </c>
      <c r="C1863" s="346"/>
      <c r="D1863" s="346"/>
      <c r="E1863" s="299" t="s">
        <v>265</v>
      </c>
      <c r="F1863" s="343"/>
      <c r="G1863" s="350"/>
      <c r="H1863" s="394"/>
      <c r="I1863" s="403"/>
      <c r="J1863" s="394"/>
      <c r="K1863" s="403"/>
      <c r="L1863" s="350">
        <f t="shared" si="54"/>
        <v>0</v>
      </c>
    </row>
    <row r="1864" outlineLevel="1" spans="1:12">
      <c r="A1864" s="299"/>
      <c r="B1864" s="150">
        <v>120701154</v>
      </c>
      <c r="C1864" s="346"/>
      <c r="D1864" s="346"/>
      <c r="E1864" s="299" t="s">
        <v>266</v>
      </c>
      <c r="F1864" s="343"/>
      <c r="G1864" s="350"/>
      <c r="H1864" s="394"/>
      <c r="I1864" s="403"/>
      <c r="J1864" s="394"/>
      <c r="K1864" s="403"/>
      <c r="L1864" s="350">
        <f t="shared" si="54"/>
        <v>0</v>
      </c>
    </row>
    <row r="1865" outlineLevel="1" spans="1:12">
      <c r="A1865" s="299"/>
      <c r="B1865" s="150">
        <v>120701155</v>
      </c>
      <c r="C1865" s="346"/>
      <c r="D1865" s="346"/>
      <c r="E1865" s="299" t="s">
        <v>267</v>
      </c>
      <c r="F1865" s="343"/>
      <c r="G1865" s="350"/>
      <c r="H1865" s="394"/>
      <c r="I1865" s="403"/>
      <c r="J1865" s="394"/>
      <c r="K1865" s="403"/>
      <c r="L1865" s="350">
        <f t="shared" si="54"/>
        <v>0</v>
      </c>
    </row>
    <row r="1866" outlineLevel="1" spans="1:12">
      <c r="A1866" s="299"/>
      <c r="B1866" s="150">
        <v>120701156</v>
      </c>
      <c r="C1866" s="346"/>
      <c r="D1866" s="346"/>
      <c r="E1866" s="299" t="s">
        <v>268</v>
      </c>
      <c r="F1866" s="343"/>
      <c r="G1866" s="350"/>
      <c r="H1866" s="394"/>
      <c r="I1866" s="403"/>
      <c r="J1866" s="394"/>
      <c r="K1866" s="403"/>
      <c r="L1866" s="350">
        <f t="shared" si="54"/>
        <v>0</v>
      </c>
    </row>
    <row r="1867" outlineLevel="1" spans="1:12">
      <c r="A1867" s="299"/>
      <c r="B1867" s="150">
        <v>120701157</v>
      </c>
      <c r="C1867" s="346"/>
      <c r="D1867" s="346"/>
      <c r="E1867" s="299" t="s">
        <v>269</v>
      </c>
      <c r="F1867" s="343"/>
      <c r="G1867" s="350"/>
      <c r="H1867" s="394"/>
      <c r="I1867" s="403"/>
      <c r="J1867" s="394"/>
      <c r="K1867" s="403"/>
      <c r="L1867" s="350">
        <f t="shared" si="54"/>
        <v>0</v>
      </c>
    </row>
    <row r="1868" outlineLevel="1" spans="1:12">
      <c r="A1868" s="299"/>
      <c r="B1868" s="150">
        <v>120701158</v>
      </c>
      <c r="C1868" s="346"/>
      <c r="D1868" s="346"/>
      <c r="E1868" s="299" t="s">
        <v>270</v>
      </c>
      <c r="F1868" s="343"/>
      <c r="G1868" s="350"/>
      <c r="H1868" s="394"/>
      <c r="I1868" s="403"/>
      <c r="J1868" s="394"/>
      <c r="K1868" s="403"/>
      <c r="L1868" s="350">
        <f t="shared" si="54"/>
        <v>0</v>
      </c>
    </row>
    <row r="1869" outlineLevel="1" spans="1:12">
      <c r="A1869" s="299"/>
      <c r="B1869" s="150">
        <v>120701159</v>
      </c>
      <c r="C1869" s="346"/>
      <c r="D1869" s="346"/>
      <c r="E1869" s="299" t="s">
        <v>271</v>
      </c>
      <c r="F1869" s="343"/>
      <c r="G1869" s="350"/>
      <c r="H1869" s="394"/>
      <c r="I1869" s="403"/>
      <c r="J1869" s="394"/>
      <c r="K1869" s="403"/>
      <c r="L1869" s="350">
        <f t="shared" si="54"/>
        <v>0</v>
      </c>
    </row>
    <row r="1870" outlineLevel="1" spans="1:12">
      <c r="A1870" s="299"/>
      <c r="B1870" s="150">
        <v>120701160</v>
      </c>
      <c r="C1870" s="346"/>
      <c r="D1870" s="346"/>
      <c r="E1870" s="299" t="s">
        <v>272</v>
      </c>
      <c r="F1870" s="343"/>
      <c r="G1870" s="350"/>
      <c r="H1870" s="394"/>
      <c r="I1870" s="403"/>
      <c r="J1870" s="394"/>
      <c r="K1870" s="403"/>
      <c r="L1870" s="350">
        <f t="shared" si="54"/>
        <v>0</v>
      </c>
    </row>
    <row r="1871" outlineLevel="1" spans="1:12">
      <c r="A1871" s="299"/>
      <c r="B1871" s="150">
        <v>120701161</v>
      </c>
      <c r="C1871" s="346"/>
      <c r="D1871" s="346"/>
      <c r="E1871" s="299" t="s">
        <v>273</v>
      </c>
      <c r="F1871" s="343"/>
      <c r="G1871" s="350"/>
      <c r="H1871" s="394"/>
      <c r="I1871" s="403"/>
      <c r="J1871" s="394"/>
      <c r="K1871" s="403"/>
      <c r="L1871" s="350">
        <f t="shared" si="54"/>
        <v>0</v>
      </c>
    </row>
    <row r="1872" outlineLevel="1" spans="1:12">
      <c r="A1872" s="299"/>
      <c r="B1872" s="150">
        <v>120701162</v>
      </c>
      <c r="C1872" s="346"/>
      <c r="D1872" s="346"/>
      <c r="E1872" s="299" t="s">
        <v>274</v>
      </c>
      <c r="F1872" s="343"/>
      <c r="G1872" s="350"/>
      <c r="H1872" s="394"/>
      <c r="I1872" s="403"/>
      <c r="J1872" s="394"/>
      <c r="K1872" s="403"/>
      <c r="L1872" s="350">
        <f t="shared" si="54"/>
        <v>0</v>
      </c>
    </row>
    <row r="1873" outlineLevel="1" spans="1:12">
      <c r="A1873" s="299"/>
      <c r="B1873" s="150">
        <v>120701163</v>
      </c>
      <c r="C1873" s="346"/>
      <c r="D1873" s="346"/>
      <c r="E1873" s="299" t="s">
        <v>275</v>
      </c>
      <c r="F1873" s="343"/>
      <c r="G1873" s="350"/>
      <c r="H1873" s="394"/>
      <c r="I1873" s="403"/>
      <c r="J1873" s="394"/>
      <c r="K1873" s="403"/>
      <c r="L1873" s="350">
        <f t="shared" si="54"/>
        <v>0</v>
      </c>
    </row>
    <row r="1874" outlineLevel="1" spans="1:12">
      <c r="A1874" s="299"/>
      <c r="B1874" s="150">
        <v>120701164</v>
      </c>
      <c r="C1874" s="346"/>
      <c r="D1874" s="346"/>
      <c r="E1874" s="299" t="s">
        <v>276</v>
      </c>
      <c r="F1874" s="343"/>
      <c r="G1874" s="350"/>
      <c r="H1874" s="394"/>
      <c r="I1874" s="403"/>
      <c r="J1874" s="394"/>
      <c r="K1874" s="403"/>
      <c r="L1874" s="350">
        <f t="shared" si="54"/>
        <v>0</v>
      </c>
    </row>
    <row r="1875" outlineLevel="1" spans="1:12">
      <c r="A1875" s="299"/>
      <c r="B1875" s="150">
        <v>120701165</v>
      </c>
      <c r="C1875" s="346"/>
      <c r="D1875" s="346"/>
      <c r="E1875" s="299" t="s">
        <v>277</v>
      </c>
      <c r="F1875" s="343"/>
      <c r="G1875" s="350"/>
      <c r="H1875" s="394"/>
      <c r="I1875" s="403"/>
      <c r="J1875" s="394"/>
      <c r="K1875" s="403"/>
      <c r="L1875" s="350">
        <f t="shared" si="54"/>
        <v>0</v>
      </c>
    </row>
    <row r="1876" outlineLevel="1" spans="1:12">
      <c r="A1876" s="299"/>
      <c r="B1876" s="150">
        <v>120701166</v>
      </c>
      <c r="C1876" s="346"/>
      <c r="D1876" s="346"/>
      <c r="E1876" s="299" t="s">
        <v>278</v>
      </c>
      <c r="F1876" s="343"/>
      <c r="G1876" s="350"/>
      <c r="H1876" s="394"/>
      <c r="I1876" s="403"/>
      <c r="J1876" s="394"/>
      <c r="K1876" s="403"/>
      <c r="L1876" s="350">
        <f t="shared" si="54"/>
        <v>0</v>
      </c>
    </row>
    <row r="1877" outlineLevel="1" spans="1:12">
      <c r="A1877" s="299"/>
      <c r="B1877" s="150">
        <v>120701167</v>
      </c>
      <c r="C1877" s="346"/>
      <c r="D1877" s="346"/>
      <c r="E1877" s="299" t="s">
        <v>279</v>
      </c>
      <c r="F1877" s="343"/>
      <c r="G1877" s="350"/>
      <c r="H1877" s="394"/>
      <c r="I1877" s="403"/>
      <c r="J1877" s="394"/>
      <c r="K1877" s="403"/>
      <c r="L1877" s="350">
        <f t="shared" si="54"/>
        <v>0</v>
      </c>
    </row>
    <row r="1878" outlineLevel="1" spans="1:12">
      <c r="A1878" s="299"/>
      <c r="B1878" s="150">
        <v>120701168</v>
      </c>
      <c r="C1878" s="346"/>
      <c r="D1878" s="346"/>
      <c r="E1878" s="299" t="s">
        <v>280</v>
      </c>
      <c r="F1878" s="343"/>
      <c r="G1878" s="350"/>
      <c r="H1878" s="394"/>
      <c r="I1878" s="403"/>
      <c r="J1878" s="394"/>
      <c r="K1878" s="403"/>
      <c r="L1878" s="350">
        <f t="shared" si="54"/>
        <v>0</v>
      </c>
    </row>
    <row r="1879" outlineLevel="1" spans="1:12">
      <c r="A1879" s="299"/>
      <c r="B1879" s="150">
        <v>120701169</v>
      </c>
      <c r="C1879" s="346"/>
      <c r="D1879" s="346"/>
      <c r="E1879" s="299" t="s">
        <v>281</v>
      </c>
      <c r="F1879" s="343"/>
      <c r="G1879" s="350"/>
      <c r="H1879" s="394"/>
      <c r="I1879" s="403"/>
      <c r="J1879" s="394"/>
      <c r="K1879" s="403"/>
      <c r="L1879" s="350">
        <f t="shared" si="54"/>
        <v>0</v>
      </c>
    </row>
    <row r="1880" outlineLevel="1" spans="1:12">
      <c r="A1880" s="299"/>
      <c r="B1880" s="150">
        <v>120701170</v>
      </c>
      <c r="C1880" s="346"/>
      <c r="D1880" s="346"/>
      <c r="E1880" s="299" t="s">
        <v>282</v>
      </c>
      <c r="F1880" s="343"/>
      <c r="G1880" s="350"/>
      <c r="H1880" s="394"/>
      <c r="I1880" s="403"/>
      <c r="J1880" s="394"/>
      <c r="K1880" s="403"/>
      <c r="L1880" s="350">
        <f t="shared" si="54"/>
        <v>0</v>
      </c>
    </row>
    <row r="1881" outlineLevel="1" spans="1:12">
      <c r="A1881" s="299"/>
      <c r="B1881" s="150">
        <v>120701171</v>
      </c>
      <c r="C1881" s="346"/>
      <c r="D1881" s="346"/>
      <c r="E1881" s="299" t="s">
        <v>283</v>
      </c>
      <c r="F1881" s="343"/>
      <c r="G1881" s="350"/>
      <c r="H1881" s="394"/>
      <c r="I1881" s="403"/>
      <c r="J1881" s="394"/>
      <c r="K1881" s="403"/>
      <c r="L1881" s="350">
        <f t="shared" si="54"/>
        <v>0</v>
      </c>
    </row>
    <row r="1882" outlineLevel="1" spans="1:12">
      <c r="A1882" s="299"/>
      <c r="B1882" s="150">
        <v>120701172</v>
      </c>
      <c r="C1882" s="346"/>
      <c r="D1882" s="346"/>
      <c r="E1882" s="299" t="s">
        <v>284</v>
      </c>
      <c r="F1882" s="343"/>
      <c r="G1882" s="350"/>
      <c r="H1882" s="394"/>
      <c r="I1882" s="403"/>
      <c r="J1882" s="394"/>
      <c r="K1882" s="403"/>
      <c r="L1882" s="350">
        <f t="shared" si="54"/>
        <v>0</v>
      </c>
    </row>
    <row r="1883" outlineLevel="1" spans="1:12">
      <c r="A1883" s="299"/>
      <c r="B1883" s="150">
        <v>120701173</v>
      </c>
      <c r="C1883" s="346"/>
      <c r="D1883" s="346"/>
      <c r="E1883" s="299" t="s">
        <v>285</v>
      </c>
      <c r="F1883" s="343"/>
      <c r="G1883" s="350"/>
      <c r="H1883" s="394"/>
      <c r="I1883" s="403"/>
      <c r="J1883" s="394"/>
      <c r="K1883" s="403"/>
      <c r="L1883" s="350">
        <f t="shared" si="54"/>
        <v>0</v>
      </c>
    </row>
    <row r="1884" outlineLevel="1" spans="1:12">
      <c r="A1884" s="299"/>
      <c r="B1884" s="150">
        <v>120701174</v>
      </c>
      <c r="C1884" s="346"/>
      <c r="D1884" s="346"/>
      <c r="E1884" s="299" t="s">
        <v>286</v>
      </c>
      <c r="F1884" s="343"/>
      <c r="G1884" s="350"/>
      <c r="H1884" s="394"/>
      <c r="I1884" s="403"/>
      <c r="J1884" s="394"/>
      <c r="K1884" s="403"/>
      <c r="L1884" s="350">
        <f t="shared" si="54"/>
        <v>0</v>
      </c>
    </row>
    <row r="1885" outlineLevel="1" spans="1:12">
      <c r="A1885" s="299"/>
      <c r="B1885" s="150">
        <v>120701175</v>
      </c>
      <c r="C1885" s="346"/>
      <c r="D1885" s="346"/>
      <c r="E1885" s="299" t="s">
        <v>287</v>
      </c>
      <c r="F1885" s="343"/>
      <c r="G1885" s="350"/>
      <c r="H1885" s="394"/>
      <c r="I1885" s="403"/>
      <c r="J1885" s="394"/>
      <c r="K1885" s="403"/>
      <c r="L1885" s="350">
        <f t="shared" si="54"/>
        <v>0</v>
      </c>
    </row>
    <row r="1886" outlineLevel="1" spans="1:12">
      <c r="A1886" s="299"/>
      <c r="B1886" s="150">
        <v>120701176</v>
      </c>
      <c r="C1886" s="346"/>
      <c r="D1886" s="346"/>
      <c r="E1886" s="299" t="s">
        <v>288</v>
      </c>
      <c r="F1886" s="343"/>
      <c r="G1886" s="350"/>
      <c r="H1886" s="394"/>
      <c r="I1886" s="403"/>
      <c r="J1886" s="394"/>
      <c r="K1886" s="403"/>
      <c r="L1886" s="350">
        <f t="shared" si="54"/>
        <v>0</v>
      </c>
    </row>
    <row r="1887" outlineLevel="1" spans="1:12">
      <c r="A1887" s="299"/>
      <c r="B1887" s="150">
        <v>120701177</v>
      </c>
      <c r="C1887" s="346"/>
      <c r="D1887" s="346"/>
      <c r="E1887" s="299" t="s">
        <v>289</v>
      </c>
      <c r="F1887" s="343"/>
      <c r="G1887" s="350"/>
      <c r="H1887" s="394"/>
      <c r="I1887" s="403"/>
      <c r="J1887" s="394"/>
      <c r="K1887" s="403"/>
      <c r="L1887" s="350">
        <f t="shared" si="54"/>
        <v>0</v>
      </c>
    </row>
    <row r="1888" outlineLevel="1" spans="1:12">
      <c r="A1888" s="299"/>
      <c r="B1888" s="150">
        <v>120701178</v>
      </c>
      <c r="C1888" s="346"/>
      <c r="D1888" s="346"/>
      <c r="E1888" s="299" t="s">
        <v>290</v>
      </c>
      <c r="F1888" s="343"/>
      <c r="G1888" s="350"/>
      <c r="H1888" s="394"/>
      <c r="I1888" s="403"/>
      <c r="J1888" s="394"/>
      <c r="K1888" s="403"/>
      <c r="L1888" s="350">
        <f t="shared" si="54"/>
        <v>0</v>
      </c>
    </row>
    <row r="1889" outlineLevel="1" spans="1:12">
      <c r="A1889" s="299"/>
      <c r="B1889" s="150">
        <v>120701179</v>
      </c>
      <c r="C1889" s="346"/>
      <c r="D1889" s="346"/>
      <c r="E1889" s="299" t="s">
        <v>291</v>
      </c>
      <c r="F1889" s="343"/>
      <c r="G1889" s="350"/>
      <c r="H1889" s="394"/>
      <c r="I1889" s="403"/>
      <c r="J1889" s="394"/>
      <c r="K1889" s="403"/>
      <c r="L1889" s="350">
        <f t="shared" si="54"/>
        <v>0</v>
      </c>
    </row>
    <row r="1890" outlineLevel="1" spans="1:12">
      <c r="A1890" s="299"/>
      <c r="B1890" s="150">
        <v>120701180</v>
      </c>
      <c r="C1890" s="346"/>
      <c r="D1890" s="346"/>
      <c r="E1890" s="299" t="s">
        <v>292</v>
      </c>
      <c r="F1890" s="343"/>
      <c r="G1890" s="350"/>
      <c r="H1890" s="394"/>
      <c r="I1890" s="403"/>
      <c r="J1890" s="394"/>
      <c r="K1890" s="403"/>
      <c r="L1890" s="350">
        <f t="shared" si="54"/>
        <v>0</v>
      </c>
    </row>
    <row r="1891" outlineLevel="1" spans="1:12">
      <c r="A1891" s="299"/>
      <c r="B1891" s="150">
        <v>120701181</v>
      </c>
      <c r="C1891" s="346"/>
      <c r="D1891" s="346"/>
      <c r="E1891" s="299" t="s">
        <v>293</v>
      </c>
      <c r="F1891" s="343"/>
      <c r="G1891" s="350"/>
      <c r="H1891" s="394"/>
      <c r="I1891" s="403"/>
      <c r="J1891" s="394"/>
      <c r="K1891" s="403"/>
      <c r="L1891" s="350">
        <f t="shared" si="54"/>
        <v>0</v>
      </c>
    </row>
    <row r="1892" outlineLevel="1" spans="1:12">
      <c r="A1892" s="299"/>
      <c r="B1892" s="150">
        <v>120701182</v>
      </c>
      <c r="C1892" s="346"/>
      <c r="D1892" s="346"/>
      <c r="E1892" s="299" t="s">
        <v>294</v>
      </c>
      <c r="F1892" s="343"/>
      <c r="G1892" s="350"/>
      <c r="H1892" s="394"/>
      <c r="I1892" s="403"/>
      <c r="J1892" s="394"/>
      <c r="K1892" s="403"/>
      <c r="L1892" s="350">
        <f t="shared" si="54"/>
        <v>0</v>
      </c>
    </row>
    <row r="1893" outlineLevel="1" spans="1:12">
      <c r="A1893" s="299"/>
      <c r="B1893" s="150">
        <v>120701183</v>
      </c>
      <c r="C1893" s="346"/>
      <c r="D1893" s="346"/>
      <c r="E1893" s="299" t="s">
        <v>295</v>
      </c>
      <c r="F1893" s="343"/>
      <c r="G1893" s="350"/>
      <c r="H1893" s="394"/>
      <c r="I1893" s="403"/>
      <c r="J1893" s="394"/>
      <c r="K1893" s="403"/>
      <c r="L1893" s="350">
        <f t="shared" si="54"/>
        <v>0</v>
      </c>
    </row>
    <row r="1894" outlineLevel="1" spans="1:12">
      <c r="A1894" s="299"/>
      <c r="B1894" s="150">
        <v>120701184</v>
      </c>
      <c r="C1894" s="346"/>
      <c r="D1894" s="346"/>
      <c r="E1894" s="299" t="s">
        <v>296</v>
      </c>
      <c r="F1894" s="343"/>
      <c r="G1894" s="350"/>
      <c r="H1894" s="394"/>
      <c r="I1894" s="403"/>
      <c r="J1894" s="394"/>
      <c r="K1894" s="403"/>
      <c r="L1894" s="350">
        <f t="shared" si="54"/>
        <v>0</v>
      </c>
    </row>
    <row r="1895" outlineLevel="1" spans="1:12">
      <c r="A1895" s="299"/>
      <c r="B1895" s="150">
        <v>120701185</v>
      </c>
      <c r="C1895" s="346"/>
      <c r="D1895" s="346"/>
      <c r="E1895" s="299" t="s">
        <v>297</v>
      </c>
      <c r="F1895" s="343"/>
      <c r="G1895" s="350"/>
      <c r="H1895" s="394"/>
      <c r="I1895" s="403"/>
      <c r="J1895" s="394"/>
      <c r="K1895" s="403"/>
      <c r="L1895" s="350">
        <f t="shared" si="54"/>
        <v>0</v>
      </c>
    </row>
    <row r="1896" outlineLevel="1" spans="1:12">
      <c r="A1896" s="299"/>
      <c r="B1896" s="150">
        <v>120701186</v>
      </c>
      <c r="C1896" s="346"/>
      <c r="D1896" s="346"/>
      <c r="E1896" s="299" t="s">
        <v>298</v>
      </c>
      <c r="F1896" s="343"/>
      <c r="G1896" s="350"/>
      <c r="H1896" s="394"/>
      <c r="I1896" s="403"/>
      <c r="J1896" s="394"/>
      <c r="K1896" s="403"/>
      <c r="L1896" s="350">
        <f t="shared" si="54"/>
        <v>0</v>
      </c>
    </row>
    <row r="1897" outlineLevel="1" spans="1:12">
      <c r="A1897" s="299"/>
      <c r="B1897" s="150">
        <v>120701187</v>
      </c>
      <c r="C1897" s="346"/>
      <c r="D1897" s="346"/>
      <c r="E1897" s="299" t="s">
        <v>299</v>
      </c>
      <c r="F1897" s="343"/>
      <c r="G1897" s="350"/>
      <c r="H1897" s="394"/>
      <c r="I1897" s="403"/>
      <c r="J1897" s="394"/>
      <c r="K1897" s="403"/>
      <c r="L1897" s="350">
        <f t="shared" si="54"/>
        <v>0</v>
      </c>
    </row>
    <row r="1898" outlineLevel="1" spans="1:12">
      <c r="A1898" s="299"/>
      <c r="B1898" s="150">
        <v>120701188</v>
      </c>
      <c r="C1898" s="346"/>
      <c r="D1898" s="346"/>
      <c r="E1898" s="299" t="s">
        <v>300</v>
      </c>
      <c r="F1898" s="343"/>
      <c r="G1898" s="350"/>
      <c r="H1898" s="394"/>
      <c r="I1898" s="403"/>
      <c r="J1898" s="394"/>
      <c r="K1898" s="403"/>
      <c r="L1898" s="350">
        <f t="shared" si="54"/>
        <v>0</v>
      </c>
    </row>
    <row r="1899" outlineLevel="1" spans="1:12">
      <c r="A1899" s="299"/>
      <c r="B1899" s="150">
        <v>120701189</v>
      </c>
      <c r="C1899" s="346"/>
      <c r="D1899" s="346"/>
      <c r="E1899" s="299" t="s">
        <v>301</v>
      </c>
      <c r="F1899" s="343"/>
      <c r="G1899" s="350"/>
      <c r="H1899" s="394"/>
      <c r="I1899" s="403"/>
      <c r="J1899" s="394"/>
      <c r="K1899" s="403"/>
      <c r="L1899" s="350">
        <f t="shared" si="54"/>
        <v>0</v>
      </c>
    </row>
    <row r="1900" outlineLevel="1" spans="1:12">
      <c r="A1900" s="299"/>
      <c r="B1900" s="150">
        <v>120701190</v>
      </c>
      <c r="C1900" s="346"/>
      <c r="D1900" s="346"/>
      <c r="E1900" s="299" t="s">
        <v>302</v>
      </c>
      <c r="F1900" s="343"/>
      <c r="G1900" s="350"/>
      <c r="H1900" s="394"/>
      <c r="I1900" s="403"/>
      <c r="J1900" s="394"/>
      <c r="K1900" s="403"/>
      <c r="L1900" s="350">
        <f t="shared" si="54"/>
        <v>0</v>
      </c>
    </row>
    <row r="1901" outlineLevel="1" spans="1:12">
      <c r="A1901" s="299"/>
      <c r="B1901" s="150">
        <v>120701191</v>
      </c>
      <c r="C1901" s="346"/>
      <c r="D1901" s="346"/>
      <c r="E1901" s="299" t="s">
        <v>303</v>
      </c>
      <c r="F1901" s="343"/>
      <c r="G1901" s="350"/>
      <c r="H1901" s="394"/>
      <c r="I1901" s="403"/>
      <c r="J1901" s="394"/>
      <c r="K1901" s="403"/>
      <c r="L1901" s="350">
        <f t="shared" si="54"/>
        <v>0</v>
      </c>
    </row>
    <row r="1902" outlineLevel="1" spans="1:12">
      <c r="A1902" s="299"/>
      <c r="B1902" s="150">
        <v>120701192</v>
      </c>
      <c r="C1902" s="346"/>
      <c r="D1902" s="346"/>
      <c r="E1902" s="299" t="s">
        <v>304</v>
      </c>
      <c r="F1902" s="343"/>
      <c r="G1902" s="350"/>
      <c r="H1902" s="394"/>
      <c r="I1902" s="403"/>
      <c r="J1902" s="394"/>
      <c r="K1902" s="403"/>
      <c r="L1902" s="350">
        <f t="shared" si="54"/>
        <v>0</v>
      </c>
    </row>
    <row r="1903" outlineLevel="1" spans="1:12">
      <c r="A1903" s="299"/>
      <c r="B1903" s="150">
        <v>120701193</v>
      </c>
      <c r="C1903" s="346"/>
      <c r="D1903" s="346"/>
      <c r="E1903" s="299" t="s">
        <v>305</v>
      </c>
      <c r="F1903" s="343"/>
      <c r="G1903" s="350"/>
      <c r="H1903" s="394"/>
      <c r="I1903" s="403"/>
      <c r="J1903" s="394"/>
      <c r="K1903" s="403"/>
      <c r="L1903" s="350">
        <f t="shared" si="54"/>
        <v>0</v>
      </c>
    </row>
    <row r="1904" outlineLevel="1" spans="1:12">
      <c r="A1904" s="299"/>
      <c r="B1904" s="150">
        <v>120701194</v>
      </c>
      <c r="C1904" s="346"/>
      <c r="D1904" s="346"/>
      <c r="E1904" s="299" t="s">
        <v>306</v>
      </c>
      <c r="F1904" s="343"/>
      <c r="G1904" s="350"/>
      <c r="H1904" s="394"/>
      <c r="I1904" s="403"/>
      <c r="J1904" s="394"/>
      <c r="K1904" s="403"/>
      <c r="L1904" s="350">
        <f t="shared" si="54"/>
        <v>0</v>
      </c>
    </row>
    <row r="1905" outlineLevel="1" spans="1:12">
      <c r="A1905" s="299"/>
      <c r="B1905" s="150">
        <v>120701195</v>
      </c>
      <c r="C1905" s="346"/>
      <c r="D1905" s="346"/>
      <c r="E1905" s="299" t="s">
        <v>307</v>
      </c>
      <c r="F1905" s="343"/>
      <c r="G1905" s="350"/>
      <c r="H1905" s="394"/>
      <c r="I1905" s="403"/>
      <c r="J1905" s="394"/>
      <c r="K1905" s="403"/>
      <c r="L1905" s="350">
        <f t="shared" si="54"/>
        <v>0</v>
      </c>
    </row>
    <row r="1906" outlineLevel="1" spans="1:12">
      <c r="A1906" s="299"/>
      <c r="B1906" s="150">
        <v>120701196</v>
      </c>
      <c r="C1906" s="346"/>
      <c r="D1906" s="346"/>
      <c r="E1906" s="299" t="s">
        <v>308</v>
      </c>
      <c r="F1906" s="343"/>
      <c r="G1906" s="350"/>
      <c r="H1906" s="394"/>
      <c r="I1906" s="403"/>
      <c r="J1906" s="394"/>
      <c r="K1906" s="403"/>
      <c r="L1906" s="350">
        <f t="shared" si="54"/>
        <v>0</v>
      </c>
    </row>
    <row r="1907" outlineLevel="1" spans="1:12">
      <c r="A1907" s="299"/>
      <c r="B1907" s="150">
        <v>120701197</v>
      </c>
      <c r="C1907" s="346"/>
      <c r="D1907" s="346"/>
      <c r="E1907" s="299" t="s">
        <v>309</v>
      </c>
      <c r="F1907" s="343"/>
      <c r="G1907" s="350"/>
      <c r="H1907" s="394"/>
      <c r="I1907" s="403"/>
      <c r="J1907" s="394"/>
      <c r="K1907" s="403"/>
      <c r="L1907" s="350">
        <f t="shared" si="54"/>
        <v>0</v>
      </c>
    </row>
    <row r="1908" outlineLevel="1" spans="1:12">
      <c r="A1908" s="299"/>
      <c r="B1908" s="150">
        <v>120701198</v>
      </c>
      <c r="C1908" s="346"/>
      <c r="D1908" s="346"/>
      <c r="E1908" s="299" t="s">
        <v>310</v>
      </c>
      <c r="F1908" s="343"/>
      <c r="G1908" s="350"/>
      <c r="H1908" s="394"/>
      <c r="I1908" s="403"/>
      <c r="J1908" s="394"/>
      <c r="K1908" s="403"/>
      <c r="L1908" s="350">
        <f t="shared" si="54"/>
        <v>0</v>
      </c>
    </row>
    <row r="1909" outlineLevel="1" spans="1:12">
      <c r="A1909" s="299"/>
      <c r="B1909" s="150">
        <v>120701199</v>
      </c>
      <c r="C1909" s="346"/>
      <c r="D1909" s="346"/>
      <c r="E1909" s="299" t="s">
        <v>311</v>
      </c>
      <c r="F1909" s="343"/>
      <c r="G1909" s="350"/>
      <c r="H1909" s="394"/>
      <c r="I1909" s="403"/>
      <c r="J1909" s="394"/>
      <c r="K1909" s="403"/>
      <c r="L1909" s="350">
        <f t="shared" si="54"/>
        <v>0</v>
      </c>
    </row>
    <row r="1910" outlineLevel="1" spans="1:12">
      <c r="A1910" s="299"/>
      <c r="B1910" s="150">
        <v>120701200</v>
      </c>
      <c r="C1910" s="346"/>
      <c r="D1910" s="346"/>
      <c r="E1910" s="299" t="s">
        <v>312</v>
      </c>
      <c r="F1910" s="343"/>
      <c r="G1910" s="350"/>
      <c r="H1910" s="394"/>
      <c r="I1910" s="403"/>
      <c r="J1910" s="394"/>
      <c r="K1910" s="403"/>
      <c r="L1910" s="350">
        <f t="shared" ref="L1910:L1918" si="55">G1910+I1910-K1910</f>
        <v>0</v>
      </c>
    </row>
    <row r="1911" outlineLevel="1" spans="1:12">
      <c r="A1911" s="299"/>
      <c r="B1911" s="150">
        <v>120701201</v>
      </c>
      <c r="C1911" s="346"/>
      <c r="D1911" s="346"/>
      <c r="E1911" s="299" t="s">
        <v>313</v>
      </c>
      <c r="F1911" s="343"/>
      <c r="G1911" s="350"/>
      <c r="H1911" s="394"/>
      <c r="I1911" s="403"/>
      <c r="J1911" s="394"/>
      <c r="K1911" s="403"/>
      <c r="L1911" s="350">
        <f t="shared" si="55"/>
        <v>0</v>
      </c>
    </row>
    <row r="1912" outlineLevel="1" spans="1:12">
      <c r="A1912" s="299"/>
      <c r="B1912" s="150">
        <v>120701202</v>
      </c>
      <c r="C1912" s="346"/>
      <c r="D1912" s="346"/>
      <c r="E1912" s="299" t="s">
        <v>314</v>
      </c>
      <c r="F1912" s="343"/>
      <c r="G1912" s="350"/>
      <c r="H1912" s="394"/>
      <c r="I1912" s="403"/>
      <c r="J1912" s="394"/>
      <c r="K1912" s="403"/>
      <c r="L1912" s="350">
        <f t="shared" si="55"/>
        <v>0</v>
      </c>
    </row>
    <row r="1913" outlineLevel="1" spans="1:12">
      <c r="A1913" s="299"/>
      <c r="B1913" s="150">
        <v>120701203</v>
      </c>
      <c r="C1913" s="346"/>
      <c r="D1913" s="346"/>
      <c r="E1913" s="299" t="s">
        <v>315</v>
      </c>
      <c r="F1913" s="343"/>
      <c r="G1913" s="350"/>
      <c r="H1913" s="394"/>
      <c r="I1913" s="403"/>
      <c r="J1913" s="394"/>
      <c r="K1913" s="403"/>
      <c r="L1913" s="350">
        <f t="shared" si="55"/>
        <v>0</v>
      </c>
    </row>
    <row r="1914" outlineLevel="1" spans="1:12">
      <c r="A1914" s="299"/>
      <c r="B1914" s="150">
        <v>120701204</v>
      </c>
      <c r="C1914" s="346"/>
      <c r="D1914" s="346"/>
      <c r="E1914" s="299" t="s">
        <v>316</v>
      </c>
      <c r="F1914" s="343"/>
      <c r="G1914" s="350"/>
      <c r="H1914" s="394"/>
      <c r="I1914" s="403"/>
      <c r="J1914" s="394"/>
      <c r="K1914" s="403"/>
      <c r="L1914" s="350">
        <f t="shared" si="55"/>
        <v>0</v>
      </c>
    </row>
    <row r="1915" outlineLevel="1" spans="1:12">
      <c r="A1915" s="299"/>
      <c r="B1915" s="150">
        <v>120701205</v>
      </c>
      <c r="C1915" s="346"/>
      <c r="D1915" s="346"/>
      <c r="E1915" s="299" t="s">
        <v>317</v>
      </c>
      <c r="F1915" s="343"/>
      <c r="G1915" s="350"/>
      <c r="H1915" s="394"/>
      <c r="I1915" s="403"/>
      <c r="J1915" s="394"/>
      <c r="K1915" s="403"/>
      <c r="L1915" s="350">
        <f t="shared" si="55"/>
        <v>0</v>
      </c>
    </row>
    <row r="1916" outlineLevel="1" spans="1:12">
      <c r="A1916" s="299"/>
      <c r="B1916" s="150"/>
      <c r="C1916" s="346"/>
      <c r="D1916" s="346"/>
      <c r="E1916" s="375"/>
      <c r="F1916" s="343"/>
      <c r="G1916" s="348"/>
      <c r="H1916" s="394"/>
      <c r="I1916" s="403"/>
      <c r="J1916" s="394"/>
      <c r="K1916" s="403"/>
      <c r="L1916" s="350">
        <f t="shared" si="55"/>
        <v>0</v>
      </c>
    </row>
    <row r="1917" outlineLevel="1" spans="1:12">
      <c r="A1917" s="299"/>
      <c r="B1917" s="150"/>
      <c r="C1917" s="346"/>
      <c r="D1917" s="346"/>
      <c r="E1917" s="375"/>
      <c r="F1917" s="343"/>
      <c r="G1917" s="348"/>
      <c r="H1917" s="394"/>
      <c r="I1917" s="403"/>
      <c r="J1917" s="394"/>
      <c r="K1917" s="403"/>
      <c r="L1917" s="350">
        <f t="shared" si="55"/>
        <v>0</v>
      </c>
    </row>
    <row r="1918" outlineLevel="1" spans="1:12">
      <c r="A1918" s="299"/>
      <c r="B1918" s="150"/>
      <c r="C1918" s="346"/>
      <c r="D1918" s="346"/>
      <c r="E1918" s="375"/>
      <c r="F1918" s="343"/>
      <c r="G1918" s="348"/>
      <c r="H1918" s="394"/>
      <c r="I1918" s="403"/>
      <c r="J1918" s="394"/>
      <c r="K1918" s="403"/>
      <c r="L1918" s="350">
        <f t="shared" si="55"/>
        <v>0</v>
      </c>
    </row>
    <row r="1919" outlineLevel="1" spans="1:12">
      <c r="A1919" s="299"/>
      <c r="B1919" s="150"/>
      <c r="C1919" s="346"/>
      <c r="D1919" s="346"/>
      <c r="E1919" s="375"/>
      <c r="F1919" s="343"/>
      <c r="G1919" s="348"/>
      <c r="H1919" s="394"/>
      <c r="I1919" s="403"/>
      <c r="J1919" s="394"/>
      <c r="K1919" s="403"/>
      <c r="L1919" s="350">
        <f t="shared" si="54"/>
        <v>0</v>
      </c>
    </row>
    <row r="1920" spans="1:12">
      <c r="A1920" s="299"/>
      <c r="B1920" s="150"/>
      <c r="C1920" s="346"/>
      <c r="D1920" s="299"/>
      <c r="E1920" s="342"/>
      <c r="F1920" s="343"/>
      <c r="G1920" s="348"/>
      <c r="H1920" s="394"/>
      <c r="I1920" s="403"/>
      <c r="J1920" s="394"/>
      <c r="K1920" s="403"/>
      <c r="L1920" s="350"/>
    </row>
    <row r="1921" spans="1:12">
      <c r="A1921" s="346"/>
      <c r="B1921" s="358"/>
      <c r="C1921" s="396"/>
      <c r="D1921" s="396" t="s">
        <v>901</v>
      </c>
      <c r="E1921" s="360"/>
      <c r="F1921" s="361"/>
      <c r="G1921" s="397">
        <f>SUM(G1709:G1920)</f>
        <v>0</v>
      </c>
      <c r="H1921" s="398"/>
      <c r="I1921" s="404">
        <f>SUM(I1709:I1920)</f>
        <v>0</v>
      </c>
      <c r="J1921" s="398"/>
      <c r="K1921" s="404">
        <f>SUM(K1709:K1920)</f>
        <v>0</v>
      </c>
      <c r="L1921" s="397">
        <f>SUM(L1709:L1920)</f>
        <v>0</v>
      </c>
    </row>
    <row r="1922" spans="1:12">
      <c r="A1922" s="299"/>
      <c r="B1922" s="340"/>
      <c r="C1922" s="299"/>
      <c r="D1922" s="299"/>
      <c r="E1922" s="342"/>
      <c r="F1922" s="356"/>
      <c r="G1922" s="350"/>
      <c r="H1922" s="394"/>
      <c r="I1922" s="350"/>
      <c r="J1922" s="394"/>
      <c r="K1922" s="350"/>
      <c r="L1922" s="350"/>
    </row>
    <row r="1923" spans="1:13">
      <c r="A1923" s="346"/>
      <c r="B1923" s="380"/>
      <c r="C1923" s="390" t="s">
        <v>987</v>
      </c>
      <c r="D1923" s="390"/>
      <c r="E1923" s="391"/>
      <c r="F1923" s="383"/>
      <c r="G1923" s="406">
        <f>G1921+G1707</f>
        <v>0</v>
      </c>
      <c r="H1923" s="393"/>
      <c r="I1923" s="407">
        <f>I1921+I1707</f>
        <v>0</v>
      </c>
      <c r="J1923" s="393"/>
      <c r="K1923" s="407">
        <f>K1921+K1707</f>
        <v>0</v>
      </c>
      <c r="L1923" s="406">
        <f>L1921+L1707</f>
        <v>0</v>
      </c>
      <c r="M1923" s="300" t="s">
        <v>893</v>
      </c>
    </row>
    <row r="1924" spans="1:12">
      <c r="A1924" s="306"/>
      <c r="B1924" s="436"/>
      <c r="C1924" s="437"/>
      <c r="D1924" s="437"/>
      <c r="E1924" s="335"/>
      <c r="F1924" s="343"/>
      <c r="G1924" s="399"/>
      <c r="H1924" s="338"/>
      <c r="I1924" s="337"/>
      <c r="J1924" s="338"/>
      <c r="K1924" s="337"/>
      <c r="L1924" s="337"/>
    </row>
    <row r="1925" spans="1:12">
      <c r="A1925" s="306"/>
      <c r="B1925" s="150"/>
      <c r="C1925" s="345" t="s">
        <v>988</v>
      </c>
      <c r="D1925" s="306"/>
      <c r="E1925" s="342"/>
      <c r="F1925" s="343"/>
      <c r="G1925" s="348"/>
      <c r="H1925" s="388"/>
      <c r="I1925" s="348"/>
      <c r="J1925" s="388"/>
      <c r="K1925" s="348"/>
      <c r="L1925" s="337"/>
    </row>
    <row r="1926" outlineLevel="1" spans="1:12">
      <c r="A1926" s="299"/>
      <c r="B1926" s="150"/>
      <c r="C1926" s="346"/>
      <c r="D1926" s="347" t="s">
        <v>63</v>
      </c>
      <c r="E1926" s="299"/>
      <c r="F1926" s="343"/>
      <c r="G1926" s="348"/>
      <c r="H1926" s="394"/>
      <c r="I1926" s="403"/>
      <c r="J1926" s="394"/>
      <c r="K1926" s="403"/>
      <c r="L1926" s="350">
        <f t="shared" ref="L1926:L2136" si="56">G1926+I1926-K1926</f>
        <v>0</v>
      </c>
    </row>
    <row r="1927" outlineLevel="1" spans="1:12">
      <c r="A1927" s="299"/>
      <c r="B1927" s="150">
        <v>120801001</v>
      </c>
      <c r="C1927" s="346"/>
      <c r="D1927" s="346"/>
      <c r="E1927" s="299" t="s">
        <v>113</v>
      </c>
      <c r="F1927" s="343"/>
      <c r="G1927" s="350"/>
      <c r="H1927" s="394"/>
      <c r="I1927" s="403"/>
      <c r="J1927" s="394"/>
      <c r="K1927" s="403"/>
      <c r="L1927" s="350">
        <f t="shared" si="56"/>
        <v>0</v>
      </c>
    </row>
    <row r="1928" outlineLevel="1" spans="1:12">
      <c r="A1928" s="299"/>
      <c r="B1928" s="150">
        <v>120801002</v>
      </c>
      <c r="C1928" s="346"/>
      <c r="D1928" s="346"/>
      <c r="E1928" s="299" t="s">
        <v>114</v>
      </c>
      <c r="F1928" s="343"/>
      <c r="G1928" s="350"/>
      <c r="H1928" s="394"/>
      <c r="I1928" s="403"/>
      <c r="J1928" s="394"/>
      <c r="K1928" s="403"/>
      <c r="L1928" s="350">
        <f t="shared" si="56"/>
        <v>0</v>
      </c>
    </row>
    <row r="1929" outlineLevel="1" spans="1:12">
      <c r="A1929" s="299"/>
      <c r="B1929" s="150">
        <v>120801003</v>
      </c>
      <c r="C1929" s="346"/>
      <c r="D1929" s="346"/>
      <c r="E1929" s="299" t="s">
        <v>115</v>
      </c>
      <c r="F1929" s="343"/>
      <c r="G1929" s="350"/>
      <c r="H1929" s="394"/>
      <c r="I1929" s="403"/>
      <c r="J1929" s="394"/>
      <c r="K1929" s="403"/>
      <c r="L1929" s="350">
        <f t="shared" si="56"/>
        <v>0</v>
      </c>
    </row>
    <row r="1930" outlineLevel="1" spans="1:12">
      <c r="A1930" s="299"/>
      <c r="B1930" s="150">
        <v>120801004</v>
      </c>
      <c r="C1930" s="346"/>
      <c r="D1930" s="346"/>
      <c r="E1930" s="299" t="s">
        <v>116</v>
      </c>
      <c r="F1930" s="343"/>
      <c r="G1930" s="350"/>
      <c r="H1930" s="394"/>
      <c r="I1930" s="403"/>
      <c r="J1930" s="394"/>
      <c r="K1930" s="403"/>
      <c r="L1930" s="350">
        <f t="shared" si="56"/>
        <v>0</v>
      </c>
    </row>
    <row r="1931" outlineLevel="1" spans="1:12">
      <c r="A1931" s="299"/>
      <c r="B1931" s="150">
        <v>120801005</v>
      </c>
      <c r="C1931" s="346"/>
      <c r="D1931" s="346"/>
      <c r="E1931" s="299" t="s">
        <v>117</v>
      </c>
      <c r="F1931" s="343"/>
      <c r="G1931" s="350"/>
      <c r="H1931" s="394"/>
      <c r="I1931" s="403"/>
      <c r="J1931" s="394"/>
      <c r="K1931" s="403"/>
      <c r="L1931" s="350">
        <f t="shared" si="56"/>
        <v>0</v>
      </c>
    </row>
    <row r="1932" outlineLevel="1" spans="1:12">
      <c r="A1932" s="299"/>
      <c r="B1932" s="150">
        <v>120801006</v>
      </c>
      <c r="C1932" s="346"/>
      <c r="D1932" s="346"/>
      <c r="E1932" s="299" t="s">
        <v>118</v>
      </c>
      <c r="F1932" s="343"/>
      <c r="G1932" s="350"/>
      <c r="H1932" s="394"/>
      <c r="I1932" s="403"/>
      <c r="J1932" s="394"/>
      <c r="K1932" s="403"/>
      <c r="L1932" s="350">
        <f t="shared" si="56"/>
        <v>0</v>
      </c>
    </row>
    <row r="1933" outlineLevel="1" spans="1:12">
      <c r="A1933" s="299"/>
      <c r="B1933" s="150">
        <v>120801007</v>
      </c>
      <c r="C1933" s="346"/>
      <c r="D1933" s="346"/>
      <c r="E1933" s="299" t="s">
        <v>119</v>
      </c>
      <c r="F1933" s="343"/>
      <c r="G1933" s="350"/>
      <c r="H1933" s="394"/>
      <c r="I1933" s="403"/>
      <c r="J1933" s="394"/>
      <c r="K1933" s="403"/>
      <c r="L1933" s="350">
        <f t="shared" si="56"/>
        <v>0</v>
      </c>
    </row>
    <row r="1934" outlineLevel="1" spans="1:12">
      <c r="A1934" s="299"/>
      <c r="B1934" s="150">
        <v>120801008</v>
      </c>
      <c r="C1934" s="346"/>
      <c r="D1934" s="346"/>
      <c r="E1934" s="299" t="s">
        <v>120</v>
      </c>
      <c r="F1934" s="343"/>
      <c r="G1934" s="350"/>
      <c r="H1934" s="394"/>
      <c r="I1934" s="403"/>
      <c r="J1934" s="394"/>
      <c r="K1934" s="403"/>
      <c r="L1934" s="350">
        <f t="shared" si="56"/>
        <v>0</v>
      </c>
    </row>
    <row r="1935" outlineLevel="1" spans="1:12">
      <c r="A1935" s="299"/>
      <c r="B1935" s="150">
        <v>120801009</v>
      </c>
      <c r="C1935" s="346"/>
      <c r="D1935" s="346"/>
      <c r="E1935" s="299" t="s">
        <v>121</v>
      </c>
      <c r="F1935" s="343"/>
      <c r="G1935" s="350"/>
      <c r="H1935" s="394"/>
      <c r="I1935" s="403"/>
      <c r="J1935" s="394"/>
      <c r="K1935" s="403"/>
      <c r="L1935" s="350">
        <f t="shared" si="56"/>
        <v>0</v>
      </c>
    </row>
    <row r="1936" outlineLevel="1" spans="1:12">
      <c r="A1936" s="299"/>
      <c r="B1936" s="150">
        <v>120801010</v>
      </c>
      <c r="C1936" s="346"/>
      <c r="D1936" s="346"/>
      <c r="E1936" s="299" t="s">
        <v>122</v>
      </c>
      <c r="F1936" s="343"/>
      <c r="G1936" s="350"/>
      <c r="H1936" s="394"/>
      <c r="I1936" s="403"/>
      <c r="J1936" s="394"/>
      <c r="K1936" s="403"/>
      <c r="L1936" s="350">
        <f t="shared" si="56"/>
        <v>0</v>
      </c>
    </row>
    <row r="1937" outlineLevel="1" spans="1:12">
      <c r="A1937" s="299"/>
      <c r="B1937" s="150">
        <v>120801011</v>
      </c>
      <c r="C1937" s="346"/>
      <c r="D1937" s="346"/>
      <c r="E1937" s="299" t="s">
        <v>123</v>
      </c>
      <c r="F1937" s="343"/>
      <c r="G1937" s="350"/>
      <c r="H1937" s="394"/>
      <c r="I1937" s="403"/>
      <c r="J1937" s="394"/>
      <c r="K1937" s="403"/>
      <c r="L1937" s="350">
        <f t="shared" si="56"/>
        <v>0</v>
      </c>
    </row>
    <row r="1938" outlineLevel="1" spans="1:12">
      <c r="A1938" s="299"/>
      <c r="B1938" s="150">
        <v>120801012</v>
      </c>
      <c r="C1938" s="346"/>
      <c r="D1938" s="346"/>
      <c r="E1938" s="299" t="s">
        <v>124</v>
      </c>
      <c r="F1938" s="343"/>
      <c r="G1938" s="350"/>
      <c r="H1938" s="394"/>
      <c r="I1938" s="403"/>
      <c r="J1938" s="394"/>
      <c r="K1938" s="403"/>
      <c r="L1938" s="350">
        <f t="shared" si="56"/>
        <v>0</v>
      </c>
    </row>
    <row r="1939" outlineLevel="1" spans="1:12">
      <c r="A1939" s="299"/>
      <c r="B1939" s="150">
        <v>120801013</v>
      </c>
      <c r="C1939" s="346"/>
      <c r="D1939" s="346"/>
      <c r="E1939" s="299" t="s">
        <v>125</v>
      </c>
      <c r="F1939" s="343"/>
      <c r="G1939" s="350"/>
      <c r="H1939" s="394"/>
      <c r="I1939" s="403"/>
      <c r="J1939" s="394"/>
      <c r="K1939" s="403"/>
      <c r="L1939" s="350">
        <f t="shared" si="56"/>
        <v>0</v>
      </c>
    </row>
    <row r="1940" outlineLevel="1" spans="1:12">
      <c r="A1940" s="299"/>
      <c r="B1940" s="150">
        <v>120801014</v>
      </c>
      <c r="C1940" s="346"/>
      <c r="D1940" s="346"/>
      <c r="E1940" s="299" t="s">
        <v>126</v>
      </c>
      <c r="F1940" s="343"/>
      <c r="G1940" s="350"/>
      <c r="H1940" s="394"/>
      <c r="I1940" s="403"/>
      <c r="J1940" s="394"/>
      <c r="K1940" s="403"/>
      <c r="L1940" s="350">
        <f t="shared" si="56"/>
        <v>0</v>
      </c>
    </row>
    <row r="1941" outlineLevel="1" spans="1:12">
      <c r="A1941" s="299"/>
      <c r="B1941" s="150">
        <v>120801015</v>
      </c>
      <c r="C1941" s="346"/>
      <c r="D1941" s="346"/>
      <c r="E1941" s="299" t="s">
        <v>127</v>
      </c>
      <c r="F1941" s="343"/>
      <c r="G1941" s="350"/>
      <c r="H1941" s="394"/>
      <c r="I1941" s="403"/>
      <c r="J1941" s="394"/>
      <c r="K1941" s="403"/>
      <c r="L1941" s="350">
        <f t="shared" si="56"/>
        <v>0</v>
      </c>
    </row>
    <row r="1942" outlineLevel="1" spans="1:12">
      <c r="A1942" s="299"/>
      <c r="B1942" s="150">
        <v>120801016</v>
      </c>
      <c r="C1942" s="346"/>
      <c r="D1942" s="346"/>
      <c r="E1942" s="299" t="s">
        <v>128</v>
      </c>
      <c r="F1942" s="343"/>
      <c r="G1942" s="350"/>
      <c r="H1942" s="394"/>
      <c r="I1942" s="403"/>
      <c r="J1942" s="394"/>
      <c r="K1942" s="403"/>
      <c r="L1942" s="350">
        <f t="shared" si="56"/>
        <v>0</v>
      </c>
    </row>
    <row r="1943" outlineLevel="1" spans="1:12">
      <c r="A1943" s="299"/>
      <c r="B1943" s="150">
        <v>120801017</v>
      </c>
      <c r="C1943" s="346"/>
      <c r="D1943" s="346"/>
      <c r="E1943" s="299" t="s">
        <v>129</v>
      </c>
      <c r="F1943" s="343"/>
      <c r="G1943" s="350"/>
      <c r="H1943" s="394"/>
      <c r="I1943" s="403"/>
      <c r="J1943" s="394"/>
      <c r="K1943" s="403"/>
      <c r="L1943" s="350">
        <f t="shared" si="56"/>
        <v>0</v>
      </c>
    </row>
    <row r="1944" outlineLevel="1" spans="1:12">
      <c r="A1944" s="299"/>
      <c r="B1944" s="150">
        <v>120801018</v>
      </c>
      <c r="C1944" s="346"/>
      <c r="D1944" s="346"/>
      <c r="E1944" s="299" t="s">
        <v>130</v>
      </c>
      <c r="F1944" s="343"/>
      <c r="G1944" s="350"/>
      <c r="H1944" s="394"/>
      <c r="I1944" s="403"/>
      <c r="J1944" s="394"/>
      <c r="K1944" s="403"/>
      <c r="L1944" s="350">
        <f t="shared" si="56"/>
        <v>0</v>
      </c>
    </row>
    <row r="1945" outlineLevel="1" spans="1:12">
      <c r="A1945" s="299"/>
      <c r="B1945" s="150">
        <v>120801019</v>
      </c>
      <c r="C1945" s="346"/>
      <c r="D1945" s="346"/>
      <c r="E1945" s="299" t="s">
        <v>131</v>
      </c>
      <c r="F1945" s="343"/>
      <c r="G1945" s="350"/>
      <c r="H1945" s="394"/>
      <c r="I1945" s="403"/>
      <c r="J1945" s="394"/>
      <c r="K1945" s="403"/>
      <c r="L1945" s="350">
        <f t="shared" si="56"/>
        <v>0</v>
      </c>
    </row>
    <row r="1946" outlineLevel="1" spans="1:12">
      <c r="A1946" s="299"/>
      <c r="B1946" s="150">
        <v>120801020</v>
      </c>
      <c r="C1946" s="346"/>
      <c r="D1946" s="346"/>
      <c r="E1946" s="299" t="s">
        <v>132</v>
      </c>
      <c r="F1946" s="343"/>
      <c r="G1946" s="350"/>
      <c r="H1946" s="394"/>
      <c r="I1946" s="403"/>
      <c r="J1946" s="394"/>
      <c r="K1946" s="403"/>
      <c r="L1946" s="350">
        <f t="shared" si="56"/>
        <v>0</v>
      </c>
    </row>
    <row r="1947" outlineLevel="1" spans="1:12">
      <c r="A1947" s="299"/>
      <c r="B1947" s="150">
        <v>120801021</v>
      </c>
      <c r="C1947" s="346"/>
      <c r="D1947" s="346"/>
      <c r="E1947" s="299" t="s">
        <v>133</v>
      </c>
      <c r="F1947" s="343"/>
      <c r="G1947" s="350"/>
      <c r="H1947" s="394"/>
      <c r="I1947" s="403"/>
      <c r="J1947" s="394"/>
      <c r="K1947" s="403"/>
      <c r="L1947" s="350">
        <f t="shared" si="56"/>
        <v>0</v>
      </c>
    </row>
    <row r="1948" outlineLevel="1" spans="1:12">
      <c r="A1948" s="299"/>
      <c r="B1948" s="150">
        <v>120801022</v>
      </c>
      <c r="C1948" s="346"/>
      <c r="D1948" s="346"/>
      <c r="E1948" s="299" t="s">
        <v>134</v>
      </c>
      <c r="F1948" s="343"/>
      <c r="G1948" s="350"/>
      <c r="H1948" s="394"/>
      <c r="I1948" s="403"/>
      <c r="J1948" s="394"/>
      <c r="K1948" s="403"/>
      <c r="L1948" s="350">
        <f t="shared" si="56"/>
        <v>0</v>
      </c>
    </row>
    <row r="1949" outlineLevel="1" spans="1:12">
      <c r="A1949" s="299"/>
      <c r="B1949" s="150">
        <v>120801023</v>
      </c>
      <c r="C1949" s="346"/>
      <c r="D1949" s="346"/>
      <c r="E1949" s="299" t="s">
        <v>135</v>
      </c>
      <c r="F1949" s="343"/>
      <c r="G1949" s="350"/>
      <c r="H1949" s="394"/>
      <c r="I1949" s="403"/>
      <c r="J1949" s="394"/>
      <c r="K1949" s="403"/>
      <c r="L1949" s="350">
        <f t="shared" si="56"/>
        <v>0</v>
      </c>
    </row>
    <row r="1950" outlineLevel="1" spans="1:12">
      <c r="A1950" s="299"/>
      <c r="B1950" s="150">
        <v>120801024</v>
      </c>
      <c r="C1950" s="346"/>
      <c r="D1950" s="346"/>
      <c r="E1950" s="299" t="s">
        <v>136</v>
      </c>
      <c r="F1950" s="343"/>
      <c r="G1950" s="350"/>
      <c r="H1950" s="394"/>
      <c r="I1950" s="403"/>
      <c r="J1950" s="394"/>
      <c r="K1950" s="403"/>
      <c r="L1950" s="350">
        <f t="shared" si="56"/>
        <v>0</v>
      </c>
    </row>
    <row r="1951" outlineLevel="1" spans="1:12">
      <c r="A1951" s="299"/>
      <c r="B1951" s="150">
        <v>120801025</v>
      </c>
      <c r="C1951" s="346"/>
      <c r="D1951" s="346"/>
      <c r="E1951" s="299" t="s">
        <v>137</v>
      </c>
      <c r="F1951" s="343"/>
      <c r="G1951" s="350"/>
      <c r="H1951" s="394"/>
      <c r="I1951" s="403"/>
      <c r="J1951" s="394"/>
      <c r="K1951" s="403"/>
      <c r="L1951" s="350">
        <f t="shared" si="56"/>
        <v>0</v>
      </c>
    </row>
    <row r="1952" outlineLevel="1" spans="1:12">
      <c r="A1952" s="299"/>
      <c r="B1952" s="150">
        <v>120801026</v>
      </c>
      <c r="C1952" s="346"/>
      <c r="D1952" s="346"/>
      <c r="E1952" s="299" t="s">
        <v>138</v>
      </c>
      <c r="F1952" s="343"/>
      <c r="G1952" s="350"/>
      <c r="H1952" s="394"/>
      <c r="I1952" s="403"/>
      <c r="J1952" s="394"/>
      <c r="K1952" s="403"/>
      <c r="L1952" s="350">
        <f t="shared" si="56"/>
        <v>0</v>
      </c>
    </row>
    <row r="1953" outlineLevel="1" spans="1:12">
      <c r="A1953" s="299"/>
      <c r="B1953" s="150">
        <v>120801027</v>
      </c>
      <c r="C1953" s="346"/>
      <c r="D1953" s="346"/>
      <c r="E1953" s="299" t="s">
        <v>139</v>
      </c>
      <c r="F1953" s="343"/>
      <c r="G1953" s="350"/>
      <c r="H1953" s="394"/>
      <c r="I1953" s="403"/>
      <c r="J1953" s="394"/>
      <c r="K1953" s="403"/>
      <c r="L1953" s="350">
        <f t="shared" si="56"/>
        <v>0</v>
      </c>
    </row>
    <row r="1954" outlineLevel="1" spans="1:12">
      <c r="A1954" s="299"/>
      <c r="B1954" s="150">
        <v>120801028</v>
      </c>
      <c r="C1954" s="346"/>
      <c r="D1954" s="346"/>
      <c r="E1954" s="299" t="s">
        <v>140</v>
      </c>
      <c r="F1954" s="343"/>
      <c r="G1954" s="350"/>
      <c r="H1954" s="394"/>
      <c r="I1954" s="403"/>
      <c r="J1954" s="394"/>
      <c r="K1954" s="403"/>
      <c r="L1954" s="350">
        <f t="shared" si="56"/>
        <v>0</v>
      </c>
    </row>
    <row r="1955" outlineLevel="1" spans="1:12">
      <c r="A1955" s="299"/>
      <c r="B1955" s="150">
        <v>120801029</v>
      </c>
      <c r="C1955" s="346"/>
      <c r="D1955" s="346"/>
      <c r="E1955" s="299" t="s">
        <v>141</v>
      </c>
      <c r="F1955" s="343"/>
      <c r="G1955" s="350"/>
      <c r="H1955" s="394"/>
      <c r="I1955" s="403"/>
      <c r="J1955" s="394"/>
      <c r="K1955" s="403"/>
      <c r="L1955" s="350">
        <f t="shared" si="56"/>
        <v>0</v>
      </c>
    </row>
    <row r="1956" outlineLevel="1" spans="1:12">
      <c r="A1956" s="299"/>
      <c r="B1956" s="150">
        <v>120801030</v>
      </c>
      <c r="C1956" s="346"/>
      <c r="D1956" s="346"/>
      <c r="E1956" s="299" t="s">
        <v>142</v>
      </c>
      <c r="F1956" s="343"/>
      <c r="G1956" s="350"/>
      <c r="H1956" s="394"/>
      <c r="I1956" s="403"/>
      <c r="J1956" s="394"/>
      <c r="K1956" s="403"/>
      <c r="L1956" s="350">
        <f t="shared" si="56"/>
        <v>0</v>
      </c>
    </row>
    <row r="1957" outlineLevel="1" spans="1:12">
      <c r="A1957" s="299"/>
      <c r="B1957" s="150">
        <v>120801031</v>
      </c>
      <c r="C1957" s="346"/>
      <c r="D1957" s="346"/>
      <c r="E1957" s="299" t="s">
        <v>143</v>
      </c>
      <c r="F1957" s="343"/>
      <c r="G1957" s="350"/>
      <c r="H1957" s="394"/>
      <c r="I1957" s="403"/>
      <c r="J1957" s="394"/>
      <c r="K1957" s="403"/>
      <c r="L1957" s="350">
        <f t="shared" si="56"/>
        <v>0</v>
      </c>
    </row>
    <row r="1958" outlineLevel="1" spans="1:12">
      <c r="A1958" s="299"/>
      <c r="B1958" s="150">
        <v>120801032</v>
      </c>
      <c r="C1958" s="346"/>
      <c r="D1958" s="346"/>
      <c r="E1958" s="299" t="s">
        <v>144</v>
      </c>
      <c r="F1958" s="343"/>
      <c r="G1958" s="350"/>
      <c r="H1958" s="394"/>
      <c r="I1958" s="403"/>
      <c r="J1958" s="394"/>
      <c r="K1958" s="403"/>
      <c r="L1958" s="350">
        <f t="shared" si="56"/>
        <v>0</v>
      </c>
    </row>
    <row r="1959" outlineLevel="1" spans="1:12">
      <c r="A1959" s="299"/>
      <c r="B1959" s="150">
        <v>120801033</v>
      </c>
      <c r="C1959" s="346"/>
      <c r="D1959" s="346"/>
      <c r="E1959" s="299" t="s">
        <v>145</v>
      </c>
      <c r="F1959" s="343"/>
      <c r="G1959" s="350"/>
      <c r="H1959" s="394"/>
      <c r="I1959" s="403"/>
      <c r="J1959" s="394"/>
      <c r="K1959" s="403"/>
      <c r="L1959" s="350">
        <f t="shared" si="56"/>
        <v>0</v>
      </c>
    </row>
    <row r="1960" outlineLevel="1" spans="1:12">
      <c r="A1960" s="299"/>
      <c r="B1960" s="150">
        <v>120801034</v>
      </c>
      <c r="C1960" s="346"/>
      <c r="D1960" s="346"/>
      <c r="E1960" s="299" t="s">
        <v>146</v>
      </c>
      <c r="F1960" s="343"/>
      <c r="G1960" s="350"/>
      <c r="H1960" s="394"/>
      <c r="I1960" s="403"/>
      <c r="J1960" s="394"/>
      <c r="K1960" s="403"/>
      <c r="L1960" s="350">
        <f t="shared" si="56"/>
        <v>0</v>
      </c>
    </row>
    <row r="1961" outlineLevel="1" spans="1:12">
      <c r="A1961" s="299"/>
      <c r="B1961" s="150">
        <v>120801035</v>
      </c>
      <c r="C1961" s="346"/>
      <c r="D1961" s="346"/>
      <c r="E1961" s="299" t="s">
        <v>147</v>
      </c>
      <c r="F1961" s="343"/>
      <c r="G1961" s="350"/>
      <c r="H1961" s="394"/>
      <c r="I1961" s="403"/>
      <c r="J1961" s="394"/>
      <c r="K1961" s="403"/>
      <c r="L1961" s="350">
        <f t="shared" si="56"/>
        <v>0</v>
      </c>
    </row>
    <row r="1962" outlineLevel="1" spans="1:12">
      <c r="A1962" s="299"/>
      <c r="B1962" s="150">
        <v>120801036</v>
      </c>
      <c r="C1962" s="346"/>
      <c r="D1962" s="346"/>
      <c r="E1962" s="299" t="s">
        <v>148</v>
      </c>
      <c r="F1962" s="343"/>
      <c r="G1962" s="350"/>
      <c r="H1962" s="394"/>
      <c r="I1962" s="403"/>
      <c r="J1962" s="394"/>
      <c r="K1962" s="403"/>
      <c r="L1962" s="350">
        <f t="shared" si="56"/>
        <v>0</v>
      </c>
    </row>
    <row r="1963" outlineLevel="1" spans="1:12">
      <c r="A1963" s="299"/>
      <c r="B1963" s="150">
        <v>120801037</v>
      </c>
      <c r="C1963" s="346"/>
      <c r="D1963" s="346"/>
      <c r="E1963" s="299" t="s">
        <v>149</v>
      </c>
      <c r="F1963" s="343"/>
      <c r="G1963" s="350"/>
      <c r="H1963" s="394"/>
      <c r="I1963" s="403"/>
      <c r="J1963" s="394"/>
      <c r="K1963" s="403"/>
      <c r="L1963" s="350">
        <f t="shared" si="56"/>
        <v>0</v>
      </c>
    </row>
    <row r="1964" outlineLevel="1" spans="1:12">
      <c r="A1964" s="299"/>
      <c r="B1964" s="150">
        <v>120801038</v>
      </c>
      <c r="C1964" s="346"/>
      <c r="D1964" s="346"/>
      <c r="E1964" s="299" t="s">
        <v>150</v>
      </c>
      <c r="F1964" s="343"/>
      <c r="G1964" s="350"/>
      <c r="H1964" s="394"/>
      <c r="I1964" s="403"/>
      <c r="J1964" s="394"/>
      <c r="K1964" s="403"/>
      <c r="L1964" s="350">
        <f t="shared" si="56"/>
        <v>0</v>
      </c>
    </row>
    <row r="1965" outlineLevel="1" spans="1:12">
      <c r="A1965" s="299"/>
      <c r="B1965" s="150">
        <v>120801039</v>
      </c>
      <c r="C1965" s="346"/>
      <c r="D1965" s="346"/>
      <c r="E1965" s="299" t="s">
        <v>151</v>
      </c>
      <c r="F1965" s="343"/>
      <c r="G1965" s="350"/>
      <c r="H1965" s="394"/>
      <c r="I1965" s="403"/>
      <c r="J1965" s="394"/>
      <c r="K1965" s="403"/>
      <c r="L1965" s="350">
        <f t="shared" si="56"/>
        <v>0</v>
      </c>
    </row>
    <row r="1966" outlineLevel="1" spans="1:12">
      <c r="A1966" s="299"/>
      <c r="B1966" s="150">
        <v>120801040</v>
      </c>
      <c r="C1966" s="346"/>
      <c r="D1966" s="346"/>
      <c r="E1966" s="299" t="s">
        <v>152</v>
      </c>
      <c r="F1966" s="343"/>
      <c r="G1966" s="350"/>
      <c r="H1966" s="394"/>
      <c r="I1966" s="403"/>
      <c r="J1966" s="394"/>
      <c r="K1966" s="403"/>
      <c r="L1966" s="350">
        <f t="shared" si="56"/>
        <v>0</v>
      </c>
    </row>
    <row r="1967" outlineLevel="1" spans="1:12">
      <c r="A1967" s="299"/>
      <c r="B1967" s="150">
        <v>120801041</v>
      </c>
      <c r="C1967" s="346"/>
      <c r="D1967" s="346"/>
      <c r="E1967" s="299" t="s">
        <v>153</v>
      </c>
      <c r="F1967" s="343"/>
      <c r="G1967" s="350"/>
      <c r="H1967" s="394"/>
      <c r="I1967" s="403"/>
      <c r="J1967" s="394"/>
      <c r="K1967" s="403"/>
      <c r="L1967" s="350">
        <f t="shared" si="56"/>
        <v>0</v>
      </c>
    </row>
    <row r="1968" outlineLevel="1" spans="1:12">
      <c r="A1968" s="299"/>
      <c r="B1968" s="150">
        <v>120801042</v>
      </c>
      <c r="C1968" s="346"/>
      <c r="D1968" s="346"/>
      <c r="E1968" s="299" t="s">
        <v>154</v>
      </c>
      <c r="F1968" s="343"/>
      <c r="G1968" s="350"/>
      <c r="H1968" s="394"/>
      <c r="I1968" s="403"/>
      <c r="J1968" s="394"/>
      <c r="K1968" s="403"/>
      <c r="L1968" s="350">
        <f t="shared" si="56"/>
        <v>0</v>
      </c>
    </row>
    <row r="1969" outlineLevel="1" spans="1:12">
      <c r="A1969" s="299"/>
      <c r="B1969" s="150">
        <v>120801043</v>
      </c>
      <c r="C1969" s="346"/>
      <c r="D1969" s="346"/>
      <c r="E1969" s="299" t="s">
        <v>155</v>
      </c>
      <c r="F1969" s="343"/>
      <c r="G1969" s="350"/>
      <c r="H1969" s="394"/>
      <c r="I1969" s="403"/>
      <c r="J1969" s="394"/>
      <c r="K1969" s="403"/>
      <c r="L1969" s="350">
        <f t="shared" si="56"/>
        <v>0</v>
      </c>
    </row>
    <row r="1970" outlineLevel="1" spans="1:12">
      <c r="A1970" s="299"/>
      <c r="B1970" s="150">
        <v>120801044</v>
      </c>
      <c r="C1970" s="346"/>
      <c r="D1970" s="346"/>
      <c r="E1970" s="299" t="s">
        <v>156</v>
      </c>
      <c r="F1970" s="343"/>
      <c r="G1970" s="350"/>
      <c r="H1970" s="394"/>
      <c r="I1970" s="403"/>
      <c r="J1970" s="394"/>
      <c r="K1970" s="403"/>
      <c r="L1970" s="350">
        <f t="shared" si="56"/>
        <v>0</v>
      </c>
    </row>
    <row r="1971" outlineLevel="1" spans="1:12">
      <c r="A1971" s="299"/>
      <c r="B1971" s="150">
        <v>120801045</v>
      </c>
      <c r="C1971" s="346"/>
      <c r="D1971" s="346"/>
      <c r="E1971" s="299" t="s">
        <v>157</v>
      </c>
      <c r="F1971" s="343"/>
      <c r="G1971" s="350"/>
      <c r="H1971" s="394"/>
      <c r="I1971" s="403"/>
      <c r="J1971" s="394"/>
      <c r="K1971" s="403"/>
      <c r="L1971" s="350">
        <f t="shared" si="56"/>
        <v>0</v>
      </c>
    </row>
    <row r="1972" outlineLevel="1" spans="1:12">
      <c r="A1972" s="299"/>
      <c r="B1972" s="150">
        <v>120801046</v>
      </c>
      <c r="C1972" s="346"/>
      <c r="D1972" s="346"/>
      <c r="E1972" s="299" t="s">
        <v>158</v>
      </c>
      <c r="F1972" s="343"/>
      <c r="G1972" s="350"/>
      <c r="H1972" s="394"/>
      <c r="I1972" s="403"/>
      <c r="J1972" s="394"/>
      <c r="K1972" s="403"/>
      <c r="L1972" s="350">
        <f t="shared" si="56"/>
        <v>0</v>
      </c>
    </row>
    <row r="1973" outlineLevel="1" spans="1:12">
      <c r="A1973" s="299"/>
      <c r="B1973" s="150">
        <v>120801047</v>
      </c>
      <c r="C1973" s="346"/>
      <c r="D1973" s="346"/>
      <c r="E1973" s="299" t="s">
        <v>159</v>
      </c>
      <c r="F1973" s="343"/>
      <c r="G1973" s="350"/>
      <c r="H1973" s="394"/>
      <c r="I1973" s="403"/>
      <c r="J1973" s="394"/>
      <c r="K1973" s="403"/>
      <c r="L1973" s="350">
        <f t="shared" si="56"/>
        <v>0</v>
      </c>
    </row>
    <row r="1974" outlineLevel="1" spans="1:12">
      <c r="A1974" s="299"/>
      <c r="B1974" s="150">
        <v>120801048</v>
      </c>
      <c r="C1974" s="346"/>
      <c r="D1974" s="346"/>
      <c r="E1974" s="299" t="s">
        <v>160</v>
      </c>
      <c r="F1974" s="343"/>
      <c r="G1974" s="350"/>
      <c r="H1974" s="394"/>
      <c r="I1974" s="403"/>
      <c r="J1974" s="394"/>
      <c r="K1974" s="403"/>
      <c r="L1974" s="350">
        <f t="shared" si="56"/>
        <v>0</v>
      </c>
    </row>
    <row r="1975" outlineLevel="1" spans="1:12">
      <c r="A1975" s="299"/>
      <c r="B1975" s="150">
        <v>120801049</v>
      </c>
      <c r="C1975" s="346"/>
      <c r="D1975" s="346"/>
      <c r="E1975" s="299" t="s">
        <v>161</v>
      </c>
      <c r="F1975" s="343"/>
      <c r="G1975" s="350"/>
      <c r="H1975" s="394"/>
      <c r="I1975" s="403"/>
      <c r="J1975" s="394"/>
      <c r="K1975" s="403"/>
      <c r="L1975" s="350">
        <f t="shared" si="56"/>
        <v>0</v>
      </c>
    </row>
    <row r="1976" outlineLevel="1" spans="1:12">
      <c r="A1976" s="299"/>
      <c r="B1976" s="150">
        <v>120801050</v>
      </c>
      <c r="C1976" s="346"/>
      <c r="D1976" s="346"/>
      <c r="E1976" s="299" t="s">
        <v>162</v>
      </c>
      <c r="F1976" s="343"/>
      <c r="G1976" s="350"/>
      <c r="H1976" s="394"/>
      <c r="I1976" s="403"/>
      <c r="J1976" s="394"/>
      <c r="K1976" s="403"/>
      <c r="L1976" s="350">
        <f t="shared" si="56"/>
        <v>0</v>
      </c>
    </row>
    <row r="1977" outlineLevel="1" spans="1:12">
      <c r="A1977" s="299"/>
      <c r="B1977" s="150">
        <v>120801051</v>
      </c>
      <c r="C1977" s="346"/>
      <c r="D1977" s="346"/>
      <c r="E1977" s="299" t="s">
        <v>163</v>
      </c>
      <c r="F1977" s="343"/>
      <c r="G1977" s="350"/>
      <c r="H1977" s="394"/>
      <c r="I1977" s="403"/>
      <c r="J1977" s="394"/>
      <c r="K1977" s="403"/>
      <c r="L1977" s="350">
        <f t="shared" si="56"/>
        <v>0</v>
      </c>
    </row>
    <row r="1978" outlineLevel="1" spans="1:12">
      <c r="A1978" s="299"/>
      <c r="B1978" s="150">
        <v>120801052</v>
      </c>
      <c r="C1978" s="346"/>
      <c r="D1978" s="346"/>
      <c r="E1978" s="299" t="s">
        <v>164</v>
      </c>
      <c r="F1978" s="343"/>
      <c r="G1978" s="350"/>
      <c r="H1978" s="394"/>
      <c r="I1978" s="403"/>
      <c r="J1978" s="394"/>
      <c r="K1978" s="403"/>
      <c r="L1978" s="350">
        <f t="shared" si="56"/>
        <v>0</v>
      </c>
    </row>
    <row r="1979" outlineLevel="1" spans="1:12">
      <c r="A1979" s="299"/>
      <c r="B1979" s="150">
        <v>120801053</v>
      </c>
      <c r="C1979" s="346"/>
      <c r="D1979" s="346"/>
      <c r="E1979" s="299" t="s">
        <v>165</v>
      </c>
      <c r="F1979" s="343"/>
      <c r="G1979" s="350"/>
      <c r="H1979" s="394"/>
      <c r="I1979" s="403"/>
      <c r="J1979" s="394"/>
      <c r="K1979" s="403"/>
      <c r="L1979" s="350">
        <f t="shared" si="56"/>
        <v>0</v>
      </c>
    </row>
    <row r="1980" outlineLevel="1" spans="1:12">
      <c r="A1980" s="299"/>
      <c r="B1980" s="150">
        <v>120801054</v>
      </c>
      <c r="C1980" s="346"/>
      <c r="D1980" s="346"/>
      <c r="E1980" s="299" t="s">
        <v>166</v>
      </c>
      <c r="F1980" s="343"/>
      <c r="G1980" s="350"/>
      <c r="H1980" s="394"/>
      <c r="I1980" s="403"/>
      <c r="J1980" s="394"/>
      <c r="K1980" s="403"/>
      <c r="L1980" s="350">
        <f t="shared" si="56"/>
        <v>0</v>
      </c>
    </row>
    <row r="1981" outlineLevel="1" spans="1:12">
      <c r="A1981" s="299"/>
      <c r="B1981" s="150">
        <v>120801055</v>
      </c>
      <c r="C1981" s="346"/>
      <c r="D1981" s="346"/>
      <c r="E1981" s="299" t="s">
        <v>167</v>
      </c>
      <c r="F1981" s="343"/>
      <c r="G1981" s="350"/>
      <c r="H1981" s="394"/>
      <c r="I1981" s="403"/>
      <c r="J1981" s="394"/>
      <c r="K1981" s="403"/>
      <c r="L1981" s="350">
        <f t="shared" si="56"/>
        <v>0</v>
      </c>
    </row>
    <row r="1982" outlineLevel="1" spans="1:12">
      <c r="A1982" s="299"/>
      <c r="B1982" s="150">
        <v>120801056</v>
      </c>
      <c r="C1982" s="346"/>
      <c r="D1982" s="346"/>
      <c r="E1982" s="299" t="s">
        <v>168</v>
      </c>
      <c r="F1982" s="343"/>
      <c r="G1982" s="350"/>
      <c r="H1982" s="394"/>
      <c r="I1982" s="403"/>
      <c r="J1982" s="394"/>
      <c r="K1982" s="403"/>
      <c r="L1982" s="350">
        <f t="shared" si="56"/>
        <v>0</v>
      </c>
    </row>
    <row r="1983" outlineLevel="1" spans="1:12">
      <c r="A1983" s="299"/>
      <c r="B1983" s="150">
        <v>120801057</v>
      </c>
      <c r="C1983" s="346"/>
      <c r="D1983" s="346"/>
      <c r="E1983" s="299" t="s">
        <v>169</v>
      </c>
      <c r="F1983" s="343"/>
      <c r="G1983" s="350"/>
      <c r="H1983" s="394"/>
      <c r="I1983" s="403"/>
      <c r="J1983" s="394"/>
      <c r="K1983" s="403"/>
      <c r="L1983" s="350">
        <f t="shared" si="56"/>
        <v>0</v>
      </c>
    </row>
    <row r="1984" outlineLevel="1" spans="1:12">
      <c r="A1984" s="299"/>
      <c r="B1984" s="150">
        <v>120801058</v>
      </c>
      <c r="C1984" s="346"/>
      <c r="D1984" s="346"/>
      <c r="E1984" s="299" t="s">
        <v>170</v>
      </c>
      <c r="F1984" s="343"/>
      <c r="G1984" s="350"/>
      <c r="H1984" s="394"/>
      <c r="I1984" s="403"/>
      <c r="J1984" s="394"/>
      <c r="K1984" s="403"/>
      <c r="L1984" s="350">
        <f t="shared" si="56"/>
        <v>0</v>
      </c>
    </row>
    <row r="1985" outlineLevel="1" spans="1:12">
      <c r="A1985" s="299"/>
      <c r="B1985" s="150">
        <v>120801059</v>
      </c>
      <c r="C1985" s="346"/>
      <c r="D1985" s="346"/>
      <c r="E1985" s="299" t="s">
        <v>171</v>
      </c>
      <c r="F1985" s="343"/>
      <c r="G1985" s="350"/>
      <c r="H1985" s="394"/>
      <c r="I1985" s="403"/>
      <c r="J1985" s="394"/>
      <c r="K1985" s="403"/>
      <c r="L1985" s="350">
        <f t="shared" si="56"/>
        <v>0</v>
      </c>
    </row>
    <row r="1986" outlineLevel="1" spans="1:12">
      <c r="A1986" s="299"/>
      <c r="B1986" s="150">
        <v>120801060</v>
      </c>
      <c r="C1986" s="346"/>
      <c r="D1986" s="346"/>
      <c r="E1986" s="299" t="s">
        <v>172</v>
      </c>
      <c r="F1986" s="343"/>
      <c r="G1986" s="350"/>
      <c r="H1986" s="394"/>
      <c r="I1986" s="403"/>
      <c r="J1986" s="394"/>
      <c r="K1986" s="403"/>
      <c r="L1986" s="350">
        <f t="shared" si="56"/>
        <v>0</v>
      </c>
    </row>
    <row r="1987" outlineLevel="1" spans="1:12">
      <c r="A1987" s="299"/>
      <c r="B1987" s="150">
        <v>120801061</v>
      </c>
      <c r="C1987" s="346"/>
      <c r="D1987" s="346"/>
      <c r="E1987" s="299" t="s">
        <v>173</v>
      </c>
      <c r="F1987" s="343"/>
      <c r="G1987" s="350"/>
      <c r="H1987" s="394"/>
      <c r="I1987" s="403"/>
      <c r="J1987" s="394"/>
      <c r="K1987" s="403"/>
      <c r="L1987" s="350">
        <f t="shared" si="56"/>
        <v>0</v>
      </c>
    </row>
    <row r="1988" outlineLevel="1" spans="1:12">
      <c r="A1988" s="299"/>
      <c r="B1988" s="150">
        <v>120801062</v>
      </c>
      <c r="C1988" s="346"/>
      <c r="D1988" s="346"/>
      <c r="E1988" s="299" t="s">
        <v>174</v>
      </c>
      <c r="F1988" s="343"/>
      <c r="G1988" s="350"/>
      <c r="H1988" s="394"/>
      <c r="I1988" s="403"/>
      <c r="J1988" s="394"/>
      <c r="K1988" s="403"/>
      <c r="L1988" s="350">
        <f t="shared" si="56"/>
        <v>0</v>
      </c>
    </row>
    <row r="1989" outlineLevel="1" spans="1:12">
      <c r="A1989" s="299"/>
      <c r="B1989" s="150">
        <v>120801063</v>
      </c>
      <c r="C1989" s="346"/>
      <c r="D1989" s="346"/>
      <c r="E1989" s="299" t="s">
        <v>175</v>
      </c>
      <c r="F1989" s="343"/>
      <c r="G1989" s="350"/>
      <c r="H1989" s="394"/>
      <c r="I1989" s="403"/>
      <c r="J1989" s="394"/>
      <c r="K1989" s="403"/>
      <c r="L1989" s="350">
        <f t="shared" si="56"/>
        <v>0</v>
      </c>
    </row>
    <row r="1990" outlineLevel="1" spans="1:12">
      <c r="A1990" s="299"/>
      <c r="B1990" s="150">
        <v>120801064</v>
      </c>
      <c r="C1990" s="346"/>
      <c r="D1990" s="346"/>
      <c r="E1990" s="299" t="s">
        <v>176</v>
      </c>
      <c r="F1990" s="343"/>
      <c r="G1990" s="350"/>
      <c r="H1990" s="394"/>
      <c r="I1990" s="403"/>
      <c r="J1990" s="394"/>
      <c r="K1990" s="403"/>
      <c r="L1990" s="350">
        <f t="shared" si="56"/>
        <v>0</v>
      </c>
    </row>
    <row r="1991" outlineLevel="1" spans="1:12">
      <c r="A1991" s="299"/>
      <c r="B1991" s="150">
        <v>120801065</v>
      </c>
      <c r="C1991" s="346"/>
      <c r="D1991" s="346"/>
      <c r="E1991" s="299" t="s">
        <v>177</v>
      </c>
      <c r="F1991" s="343"/>
      <c r="G1991" s="350"/>
      <c r="H1991" s="394"/>
      <c r="I1991" s="403"/>
      <c r="J1991" s="394"/>
      <c r="K1991" s="403"/>
      <c r="L1991" s="350">
        <f t="shared" si="56"/>
        <v>0</v>
      </c>
    </row>
    <row r="1992" outlineLevel="1" spans="1:12">
      <c r="A1992" s="299"/>
      <c r="B1992" s="150">
        <v>120801066</v>
      </c>
      <c r="C1992" s="346"/>
      <c r="D1992" s="346"/>
      <c r="E1992" s="299" t="s">
        <v>178</v>
      </c>
      <c r="F1992" s="343"/>
      <c r="G1992" s="350"/>
      <c r="H1992" s="394"/>
      <c r="I1992" s="403"/>
      <c r="J1992" s="394"/>
      <c r="K1992" s="403"/>
      <c r="L1992" s="350">
        <f t="shared" si="56"/>
        <v>0</v>
      </c>
    </row>
    <row r="1993" outlineLevel="1" spans="1:12">
      <c r="A1993" s="299"/>
      <c r="B1993" s="150">
        <v>120801067</v>
      </c>
      <c r="C1993" s="346"/>
      <c r="D1993" s="346"/>
      <c r="E1993" s="299" t="s">
        <v>179</v>
      </c>
      <c r="F1993" s="343"/>
      <c r="G1993" s="350"/>
      <c r="H1993" s="394"/>
      <c r="I1993" s="403"/>
      <c r="J1993" s="394"/>
      <c r="K1993" s="403"/>
      <c r="L1993" s="350">
        <f t="shared" si="56"/>
        <v>0</v>
      </c>
    </row>
    <row r="1994" outlineLevel="1" spans="1:12">
      <c r="A1994" s="299"/>
      <c r="B1994" s="150">
        <v>120801068</v>
      </c>
      <c r="C1994" s="346"/>
      <c r="D1994" s="346"/>
      <c r="E1994" s="299" t="s">
        <v>180</v>
      </c>
      <c r="F1994" s="343"/>
      <c r="G1994" s="350"/>
      <c r="H1994" s="394"/>
      <c r="I1994" s="403"/>
      <c r="J1994" s="394"/>
      <c r="K1994" s="403"/>
      <c r="L1994" s="350">
        <f t="shared" si="56"/>
        <v>0</v>
      </c>
    </row>
    <row r="1995" outlineLevel="1" spans="1:12">
      <c r="A1995" s="299"/>
      <c r="B1995" s="150">
        <v>120801069</v>
      </c>
      <c r="C1995" s="346"/>
      <c r="D1995" s="346"/>
      <c r="E1995" s="299" t="s">
        <v>181</v>
      </c>
      <c r="F1995" s="343"/>
      <c r="G1995" s="350"/>
      <c r="H1995" s="394"/>
      <c r="I1995" s="403"/>
      <c r="J1995" s="394"/>
      <c r="K1995" s="403"/>
      <c r="L1995" s="350">
        <f t="shared" si="56"/>
        <v>0</v>
      </c>
    </row>
    <row r="1996" outlineLevel="1" spans="1:12">
      <c r="A1996" s="299"/>
      <c r="B1996" s="150">
        <v>120801070</v>
      </c>
      <c r="C1996" s="346"/>
      <c r="D1996" s="346"/>
      <c r="E1996" s="299" t="s">
        <v>182</v>
      </c>
      <c r="F1996" s="343"/>
      <c r="G1996" s="350"/>
      <c r="H1996" s="394"/>
      <c r="I1996" s="403"/>
      <c r="J1996" s="394"/>
      <c r="K1996" s="403"/>
      <c r="L1996" s="350">
        <f t="shared" si="56"/>
        <v>0</v>
      </c>
    </row>
    <row r="1997" outlineLevel="1" spans="1:12">
      <c r="A1997" s="299"/>
      <c r="B1997" s="150">
        <v>120801071</v>
      </c>
      <c r="C1997" s="346"/>
      <c r="D1997" s="346"/>
      <c r="E1997" s="299" t="s">
        <v>183</v>
      </c>
      <c r="F1997" s="343"/>
      <c r="G1997" s="350"/>
      <c r="H1997" s="394"/>
      <c r="I1997" s="403"/>
      <c r="J1997" s="394"/>
      <c r="K1997" s="403"/>
      <c r="L1997" s="350">
        <f t="shared" si="56"/>
        <v>0</v>
      </c>
    </row>
    <row r="1998" outlineLevel="1" spans="1:12">
      <c r="A1998" s="299"/>
      <c r="B1998" s="150">
        <v>120801072</v>
      </c>
      <c r="C1998" s="346"/>
      <c r="D1998" s="346"/>
      <c r="E1998" s="299" t="s">
        <v>184</v>
      </c>
      <c r="F1998" s="343"/>
      <c r="G1998" s="350"/>
      <c r="H1998" s="394"/>
      <c r="I1998" s="403"/>
      <c r="J1998" s="394"/>
      <c r="K1998" s="403"/>
      <c r="L1998" s="350">
        <f t="shared" si="56"/>
        <v>0</v>
      </c>
    </row>
    <row r="1999" outlineLevel="1" spans="1:12">
      <c r="A1999" s="299"/>
      <c r="B1999" s="150">
        <v>120801073</v>
      </c>
      <c r="C1999" s="346"/>
      <c r="D1999" s="346"/>
      <c r="E1999" s="299" t="s">
        <v>185</v>
      </c>
      <c r="F1999" s="343"/>
      <c r="G1999" s="350"/>
      <c r="H1999" s="394"/>
      <c r="I1999" s="403"/>
      <c r="J1999" s="394"/>
      <c r="K1999" s="403"/>
      <c r="L1999" s="350">
        <f t="shared" si="56"/>
        <v>0</v>
      </c>
    </row>
    <row r="2000" outlineLevel="1" spans="1:12">
      <c r="A2000" s="299"/>
      <c r="B2000" s="150">
        <v>120801074</v>
      </c>
      <c r="C2000" s="346"/>
      <c r="D2000" s="346"/>
      <c r="E2000" s="299" t="s">
        <v>186</v>
      </c>
      <c r="F2000" s="343"/>
      <c r="G2000" s="350"/>
      <c r="H2000" s="394"/>
      <c r="I2000" s="403"/>
      <c r="J2000" s="394"/>
      <c r="K2000" s="403"/>
      <c r="L2000" s="350">
        <f t="shared" si="56"/>
        <v>0</v>
      </c>
    </row>
    <row r="2001" outlineLevel="1" spans="1:12">
      <c r="A2001" s="299"/>
      <c r="B2001" s="150">
        <v>120801075</v>
      </c>
      <c r="C2001" s="346"/>
      <c r="D2001" s="346"/>
      <c r="E2001" s="299" t="s">
        <v>187</v>
      </c>
      <c r="F2001" s="343"/>
      <c r="G2001" s="350"/>
      <c r="H2001" s="394"/>
      <c r="I2001" s="403"/>
      <c r="J2001" s="394"/>
      <c r="K2001" s="403"/>
      <c r="L2001" s="350">
        <f t="shared" si="56"/>
        <v>0</v>
      </c>
    </row>
    <row r="2002" outlineLevel="1" spans="1:12">
      <c r="A2002" s="299"/>
      <c r="B2002" s="150">
        <v>120801076</v>
      </c>
      <c r="C2002" s="346"/>
      <c r="D2002" s="346"/>
      <c r="E2002" s="299" t="s">
        <v>188</v>
      </c>
      <c r="F2002" s="343"/>
      <c r="G2002" s="350"/>
      <c r="H2002" s="394"/>
      <c r="I2002" s="403"/>
      <c r="J2002" s="394"/>
      <c r="K2002" s="403"/>
      <c r="L2002" s="350">
        <f t="shared" si="56"/>
        <v>0</v>
      </c>
    </row>
    <row r="2003" outlineLevel="1" spans="1:12">
      <c r="A2003" s="299"/>
      <c r="B2003" s="150">
        <v>120801077</v>
      </c>
      <c r="C2003" s="346"/>
      <c r="D2003" s="346"/>
      <c r="E2003" s="299" t="s">
        <v>189</v>
      </c>
      <c r="F2003" s="343"/>
      <c r="G2003" s="350"/>
      <c r="H2003" s="394"/>
      <c r="I2003" s="403"/>
      <c r="J2003" s="394"/>
      <c r="K2003" s="403"/>
      <c r="L2003" s="350">
        <f t="shared" si="56"/>
        <v>0</v>
      </c>
    </row>
    <row r="2004" outlineLevel="1" spans="1:12">
      <c r="A2004" s="299"/>
      <c r="B2004" s="150">
        <v>120801078</v>
      </c>
      <c r="C2004" s="346"/>
      <c r="D2004" s="346"/>
      <c r="E2004" s="299" t="s">
        <v>190</v>
      </c>
      <c r="F2004" s="343"/>
      <c r="G2004" s="350"/>
      <c r="H2004" s="394"/>
      <c r="I2004" s="403"/>
      <c r="J2004" s="394"/>
      <c r="K2004" s="403"/>
      <c r="L2004" s="350">
        <f t="shared" si="56"/>
        <v>0</v>
      </c>
    </row>
    <row r="2005" outlineLevel="1" spans="1:12">
      <c r="A2005" s="299"/>
      <c r="B2005" s="150">
        <v>120801079</v>
      </c>
      <c r="C2005" s="346"/>
      <c r="D2005" s="346"/>
      <c r="E2005" s="299" t="s">
        <v>191</v>
      </c>
      <c r="F2005" s="343"/>
      <c r="G2005" s="350"/>
      <c r="H2005" s="394"/>
      <c r="I2005" s="403"/>
      <c r="J2005" s="394"/>
      <c r="K2005" s="403"/>
      <c r="L2005" s="350">
        <f t="shared" si="56"/>
        <v>0</v>
      </c>
    </row>
    <row r="2006" outlineLevel="1" spans="1:12">
      <c r="A2006" s="299"/>
      <c r="B2006" s="150">
        <v>120801080</v>
      </c>
      <c r="C2006" s="346"/>
      <c r="D2006" s="346"/>
      <c r="E2006" s="299" t="s">
        <v>192</v>
      </c>
      <c r="F2006" s="343"/>
      <c r="G2006" s="350"/>
      <c r="H2006" s="394"/>
      <c r="I2006" s="403"/>
      <c r="J2006" s="394"/>
      <c r="K2006" s="403"/>
      <c r="L2006" s="350">
        <f t="shared" si="56"/>
        <v>0</v>
      </c>
    </row>
    <row r="2007" outlineLevel="1" spans="1:12">
      <c r="A2007" s="299"/>
      <c r="B2007" s="150">
        <v>120801081</v>
      </c>
      <c r="C2007" s="346"/>
      <c r="D2007" s="346"/>
      <c r="E2007" s="299" t="s">
        <v>193</v>
      </c>
      <c r="F2007" s="343"/>
      <c r="G2007" s="350"/>
      <c r="H2007" s="394"/>
      <c r="I2007" s="403"/>
      <c r="J2007" s="394"/>
      <c r="K2007" s="403"/>
      <c r="L2007" s="350">
        <f t="shared" si="56"/>
        <v>0</v>
      </c>
    </row>
    <row r="2008" outlineLevel="1" spans="1:12">
      <c r="A2008" s="299"/>
      <c r="B2008" s="150">
        <v>120801082</v>
      </c>
      <c r="C2008" s="346"/>
      <c r="D2008" s="346"/>
      <c r="E2008" s="299" t="s">
        <v>194</v>
      </c>
      <c r="F2008" s="343"/>
      <c r="G2008" s="350"/>
      <c r="H2008" s="394"/>
      <c r="I2008" s="403"/>
      <c r="J2008" s="394"/>
      <c r="K2008" s="403"/>
      <c r="L2008" s="350">
        <f t="shared" si="56"/>
        <v>0</v>
      </c>
    </row>
    <row r="2009" outlineLevel="1" spans="1:12">
      <c r="A2009" s="299"/>
      <c r="B2009" s="150">
        <v>120801083</v>
      </c>
      <c r="C2009" s="346"/>
      <c r="D2009" s="346"/>
      <c r="E2009" s="299" t="s">
        <v>195</v>
      </c>
      <c r="F2009" s="343"/>
      <c r="G2009" s="350"/>
      <c r="H2009" s="394"/>
      <c r="I2009" s="403"/>
      <c r="J2009" s="394"/>
      <c r="K2009" s="403"/>
      <c r="L2009" s="350">
        <f t="shared" si="56"/>
        <v>0</v>
      </c>
    </row>
    <row r="2010" outlineLevel="1" spans="1:12">
      <c r="A2010" s="299"/>
      <c r="B2010" s="150">
        <v>120801084</v>
      </c>
      <c r="C2010" s="346"/>
      <c r="D2010" s="346"/>
      <c r="E2010" s="299" t="s">
        <v>196</v>
      </c>
      <c r="F2010" s="343"/>
      <c r="G2010" s="350"/>
      <c r="H2010" s="394"/>
      <c r="I2010" s="403"/>
      <c r="J2010" s="394"/>
      <c r="K2010" s="403"/>
      <c r="L2010" s="350">
        <f t="shared" si="56"/>
        <v>0</v>
      </c>
    </row>
    <row r="2011" outlineLevel="1" spans="1:12">
      <c r="A2011" s="299"/>
      <c r="B2011" s="150">
        <v>120801085</v>
      </c>
      <c r="C2011" s="346"/>
      <c r="D2011" s="346"/>
      <c r="E2011" s="299" t="s">
        <v>197</v>
      </c>
      <c r="F2011" s="343"/>
      <c r="G2011" s="350"/>
      <c r="H2011" s="394"/>
      <c r="I2011" s="403"/>
      <c r="J2011" s="394"/>
      <c r="K2011" s="403"/>
      <c r="L2011" s="350">
        <f t="shared" si="56"/>
        <v>0</v>
      </c>
    </row>
    <row r="2012" outlineLevel="1" spans="1:12">
      <c r="A2012" s="299"/>
      <c r="B2012" s="150">
        <v>120801086</v>
      </c>
      <c r="C2012" s="346"/>
      <c r="D2012" s="346"/>
      <c r="E2012" s="299" t="s">
        <v>198</v>
      </c>
      <c r="F2012" s="343"/>
      <c r="G2012" s="350"/>
      <c r="H2012" s="394"/>
      <c r="I2012" s="403"/>
      <c r="J2012" s="394"/>
      <c r="K2012" s="403"/>
      <c r="L2012" s="350">
        <f t="shared" si="56"/>
        <v>0</v>
      </c>
    </row>
    <row r="2013" outlineLevel="1" spans="1:12">
      <c r="A2013" s="299"/>
      <c r="B2013" s="150">
        <v>120801087</v>
      </c>
      <c r="C2013" s="346"/>
      <c r="D2013" s="346"/>
      <c r="E2013" s="299" t="s">
        <v>199</v>
      </c>
      <c r="F2013" s="343"/>
      <c r="G2013" s="350"/>
      <c r="H2013" s="394"/>
      <c r="I2013" s="403"/>
      <c r="J2013" s="394"/>
      <c r="K2013" s="403"/>
      <c r="L2013" s="350">
        <f t="shared" si="56"/>
        <v>0</v>
      </c>
    </row>
    <row r="2014" outlineLevel="1" spans="1:12">
      <c r="A2014" s="299"/>
      <c r="B2014" s="150">
        <v>120801088</v>
      </c>
      <c r="C2014" s="346"/>
      <c r="D2014" s="346"/>
      <c r="E2014" s="299" t="s">
        <v>200</v>
      </c>
      <c r="F2014" s="343"/>
      <c r="G2014" s="350"/>
      <c r="H2014" s="394"/>
      <c r="I2014" s="403"/>
      <c r="J2014" s="394"/>
      <c r="K2014" s="403"/>
      <c r="L2014" s="350">
        <f t="shared" si="56"/>
        <v>0</v>
      </c>
    </row>
    <row r="2015" outlineLevel="1" spans="1:12">
      <c r="A2015" s="299"/>
      <c r="B2015" s="150">
        <v>120801089</v>
      </c>
      <c r="C2015" s="346"/>
      <c r="D2015" s="346"/>
      <c r="E2015" s="299" t="s">
        <v>201</v>
      </c>
      <c r="F2015" s="343"/>
      <c r="G2015" s="350"/>
      <c r="H2015" s="394"/>
      <c r="I2015" s="403"/>
      <c r="J2015" s="394"/>
      <c r="K2015" s="403"/>
      <c r="L2015" s="350">
        <f t="shared" si="56"/>
        <v>0</v>
      </c>
    </row>
    <row r="2016" outlineLevel="1" spans="1:12">
      <c r="A2016" s="299"/>
      <c r="B2016" s="150">
        <v>120801090</v>
      </c>
      <c r="C2016" s="346"/>
      <c r="D2016" s="346"/>
      <c r="E2016" s="299" t="s">
        <v>202</v>
      </c>
      <c r="F2016" s="343"/>
      <c r="G2016" s="350"/>
      <c r="H2016" s="394"/>
      <c r="I2016" s="403"/>
      <c r="J2016" s="394"/>
      <c r="K2016" s="403"/>
      <c r="L2016" s="350">
        <f t="shared" si="56"/>
        <v>0</v>
      </c>
    </row>
    <row r="2017" outlineLevel="1" spans="1:12">
      <c r="A2017" s="299"/>
      <c r="B2017" s="150">
        <v>120801091</v>
      </c>
      <c r="C2017" s="346"/>
      <c r="D2017" s="346"/>
      <c r="E2017" s="299" t="s">
        <v>203</v>
      </c>
      <c r="F2017" s="343"/>
      <c r="G2017" s="350"/>
      <c r="H2017" s="394"/>
      <c r="I2017" s="403"/>
      <c r="J2017" s="394"/>
      <c r="K2017" s="403"/>
      <c r="L2017" s="350">
        <f t="shared" si="56"/>
        <v>0</v>
      </c>
    </row>
    <row r="2018" outlineLevel="1" spans="1:12">
      <c r="A2018" s="299"/>
      <c r="B2018" s="150">
        <v>120801092</v>
      </c>
      <c r="C2018" s="346"/>
      <c r="D2018" s="346"/>
      <c r="E2018" s="299" t="s">
        <v>204</v>
      </c>
      <c r="F2018" s="343"/>
      <c r="G2018" s="350"/>
      <c r="H2018" s="394"/>
      <c r="I2018" s="403"/>
      <c r="J2018" s="394"/>
      <c r="K2018" s="403"/>
      <c r="L2018" s="350">
        <f t="shared" si="56"/>
        <v>0</v>
      </c>
    </row>
    <row r="2019" outlineLevel="1" spans="1:12">
      <c r="A2019" s="299"/>
      <c r="B2019" s="150">
        <v>120801093</v>
      </c>
      <c r="C2019" s="346"/>
      <c r="D2019" s="346"/>
      <c r="E2019" s="299" t="s">
        <v>205</v>
      </c>
      <c r="F2019" s="343"/>
      <c r="G2019" s="350"/>
      <c r="H2019" s="394"/>
      <c r="I2019" s="403"/>
      <c r="J2019" s="394"/>
      <c r="K2019" s="403"/>
      <c r="L2019" s="350">
        <f t="shared" si="56"/>
        <v>0</v>
      </c>
    </row>
    <row r="2020" outlineLevel="1" spans="1:12">
      <c r="A2020" s="299"/>
      <c r="B2020" s="150">
        <v>120801094</v>
      </c>
      <c r="C2020" s="346"/>
      <c r="D2020" s="346"/>
      <c r="E2020" s="299" t="s">
        <v>206</v>
      </c>
      <c r="F2020" s="343"/>
      <c r="G2020" s="350"/>
      <c r="H2020" s="394"/>
      <c r="I2020" s="403"/>
      <c r="J2020" s="394"/>
      <c r="K2020" s="403"/>
      <c r="L2020" s="350">
        <f t="shared" si="56"/>
        <v>0</v>
      </c>
    </row>
    <row r="2021" outlineLevel="1" spans="1:12">
      <c r="A2021" s="299"/>
      <c r="B2021" s="150">
        <v>120801095</v>
      </c>
      <c r="C2021" s="346"/>
      <c r="D2021" s="346"/>
      <c r="E2021" s="299" t="s">
        <v>207</v>
      </c>
      <c r="F2021" s="343"/>
      <c r="G2021" s="350"/>
      <c r="H2021" s="394"/>
      <c r="I2021" s="403"/>
      <c r="J2021" s="394"/>
      <c r="K2021" s="403"/>
      <c r="L2021" s="350">
        <f t="shared" si="56"/>
        <v>0</v>
      </c>
    </row>
    <row r="2022" outlineLevel="1" spans="1:12">
      <c r="A2022" s="299"/>
      <c r="B2022" s="150">
        <v>120801096</v>
      </c>
      <c r="C2022" s="346"/>
      <c r="D2022" s="346"/>
      <c r="E2022" s="299" t="s">
        <v>208</v>
      </c>
      <c r="F2022" s="343"/>
      <c r="G2022" s="350"/>
      <c r="H2022" s="394"/>
      <c r="I2022" s="403"/>
      <c r="J2022" s="394"/>
      <c r="K2022" s="403"/>
      <c r="L2022" s="350">
        <f t="shared" si="56"/>
        <v>0</v>
      </c>
    </row>
    <row r="2023" outlineLevel="1" spans="1:12">
      <c r="A2023" s="299"/>
      <c r="B2023" s="150">
        <v>120801097</v>
      </c>
      <c r="C2023" s="346"/>
      <c r="D2023" s="346"/>
      <c r="E2023" s="299" t="s">
        <v>209</v>
      </c>
      <c r="F2023" s="343"/>
      <c r="G2023" s="350"/>
      <c r="H2023" s="394"/>
      <c r="I2023" s="403"/>
      <c r="J2023" s="394"/>
      <c r="K2023" s="403"/>
      <c r="L2023" s="350">
        <f t="shared" si="56"/>
        <v>0</v>
      </c>
    </row>
    <row r="2024" outlineLevel="1" spans="1:12">
      <c r="A2024" s="299"/>
      <c r="B2024" s="150">
        <v>120801098</v>
      </c>
      <c r="C2024" s="346"/>
      <c r="D2024" s="346"/>
      <c r="E2024" s="299" t="s">
        <v>210</v>
      </c>
      <c r="F2024" s="343"/>
      <c r="G2024" s="350"/>
      <c r="H2024" s="394"/>
      <c r="I2024" s="403"/>
      <c r="J2024" s="394"/>
      <c r="K2024" s="403"/>
      <c r="L2024" s="350">
        <f t="shared" si="56"/>
        <v>0</v>
      </c>
    </row>
    <row r="2025" outlineLevel="1" spans="1:12">
      <c r="A2025" s="299"/>
      <c r="B2025" s="150">
        <v>120801099</v>
      </c>
      <c r="C2025" s="346"/>
      <c r="D2025" s="346"/>
      <c r="E2025" s="299" t="s">
        <v>211</v>
      </c>
      <c r="F2025" s="343"/>
      <c r="G2025" s="350"/>
      <c r="H2025" s="394"/>
      <c r="I2025" s="403"/>
      <c r="J2025" s="394"/>
      <c r="K2025" s="403"/>
      <c r="L2025" s="350">
        <f t="shared" si="56"/>
        <v>0</v>
      </c>
    </row>
    <row r="2026" outlineLevel="1" spans="1:12">
      <c r="A2026" s="299"/>
      <c r="B2026" s="150">
        <v>120801100</v>
      </c>
      <c r="C2026" s="346"/>
      <c r="D2026" s="346"/>
      <c r="E2026" s="299" t="s">
        <v>212</v>
      </c>
      <c r="F2026" s="343"/>
      <c r="G2026" s="350"/>
      <c r="H2026" s="394"/>
      <c r="I2026" s="403"/>
      <c r="J2026" s="394"/>
      <c r="K2026" s="403"/>
      <c r="L2026" s="350">
        <f t="shared" si="56"/>
        <v>0</v>
      </c>
    </row>
    <row r="2027" outlineLevel="1" spans="1:12">
      <c r="A2027" s="299"/>
      <c r="B2027" s="150">
        <v>120801101</v>
      </c>
      <c r="C2027" s="346"/>
      <c r="D2027" s="346"/>
      <c r="E2027" s="299" t="s">
        <v>213</v>
      </c>
      <c r="F2027" s="343"/>
      <c r="G2027" s="350"/>
      <c r="H2027" s="394"/>
      <c r="I2027" s="403"/>
      <c r="J2027" s="394"/>
      <c r="K2027" s="403"/>
      <c r="L2027" s="350">
        <f t="shared" si="56"/>
        <v>0</v>
      </c>
    </row>
    <row r="2028" outlineLevel="1" spans="1:12">
      <c r="A2028" s="299"/>
      <c r="B2028" s="150">
        <v>120801102</v>
      </c>
      <c r="C2028" s="346"/>
      <c r="D2028" s="346"/>
      <c r="E2028" s="299" t="s">
        <v>214</v>
      </c>
      <c r="F2028" s="343"/>
      <c r="G2028" s="350"/>
      <c r="H2028" s="394"/>
      <c r="I2028" s="403"/>
      <c r="J2028" s="394"/>
      <c r="K2028" s="403"/>
      <c r="L2028" s="350">
        <f t="shared" si="56"/>
        <v>0</v>
      </c>
    </row>
    <row r="2029" outlineLevel="1" spans="1:12">
      <c r="A2029" s="299"/>
      <c r="B2029" s="150">
        <v>120801103</v>
      </c>
      <c r="C2029" s="346"/>
      <c r="D2029" s="346"/>
      <c r="E2029" s="299" t="s">
        <v>215</v>
      </c>
      <c r="F2029" s="343"/>
      <c r="G2029" s="350"/>
      <c r="H2029" s="394"/>
      <c r="I2029" s="403"/>
      <c r="J2029" s="394"/>
      <c r="K2029" s="403"/>
      <c r="L2029" s="350">
        <f t="shared" si="56"/>
        <v>0</v>
      </c>
    </row>
    <row r="2030" outlineLevel="1" spans="1:12">
      <c r="A2030" s="299"/>
      <c r="B2030" s="150">
        <v>120801104</v>
      </c>
      <c r="C2030" s="346"/>
      <c r="D2030" s="346"/>
      <c r="E2030" s="299" t="s">
        <v>216</v>
      </c>
      <c r="F2030" s="343"/>
      <c r="G2030" s="350"/>
      <c r="H2030" s="394"/>
      <c r="I2030" s="403"/>
      <c r="J2030" s="394"/>
      <c r="K2030" s="403"/>
      <c r="L2030" s="350">
        <f t="shared" si="56"/>
        <v>0</v>
      </c>
    </row>
    <row r="2031" outlineLevel="1" spans="1:12">
      <c r="A2031" s="299"/>
      <c r="B2031" s="150">
        <v>120801105</v>
      </c>
      <c r="C2031" s="346"/>
      <c r="D2031" s="346"/>
      <c r="E2031" s="299" t="s">
        <v>217</v>
      </c>
      <c r="F2031" s="343"/>
      <c r="G2031" s="350"/>
      <c r="H2031" s="394"/>
      <c r="I2031" s="403"/>
      <c r="J2031" s="394"/>
      <c r="K2031" s="403"/>
      <c r="L2031" s="350">
        <f t="shared" si="56"/>
        <v>0</v>
      </c>
    </row>
    <row r="2032" outlineLevel="1" spans="1:12">
      <c r="A2032" s="299"/>
      <c r="B2032" s="150">
        <v>120801106</v>
      </c>
      <c r="C2032" s="346"/>
      <c r="D2032" s="346"/>
      <c r="E2032" s="299" t="s">
        <v>218</v>
      </c>
      <c r="F2032" s="343"/>
      <c r="G2032" s="350"/>
      <c r="H2032" s="394"/>
      <c r="I2032" s="403"/>
      <c r="J2032" s="394"/>
      <c r="K2032" s="403"/>
      <c r="L2032" s="350">
        <f t="shared" si="56"/>
        <v>0</v>
      </c>
    </row>
    <row r="2033" outlineLevel="1" spans="1:12">
      <c r="A2033" s="299"/>
      <c r="B2033" s="150">
        <v>120801107</v>
      </c>
      <c r="C2033" s="346"/>
      <c r="D2033" s="346"/>
      <c r="E2033" s="299" t="s">
        <v>219</v>
      </c>
      <c r="F2033" s="343"/>
      <c r="G2033" s="350"/>
      <c r="H2033" s="394"/>
      <c r="I2033" s="403"/>
      <c r="J2033" s="394"/>
      <c r="K2033" s="403"/>
      <c r="L2033" s="350">
        <f t="shared" si="56"/>
        <v>0</v>
      </c>
    </row>
    <row r="2034" outlineLevel="1" spans="1:12">
      <c r="A2034" s="299"/>
      <c r="B2034" s="150">
        <v>120801108</v>
      </c>
      <c r="C2034" s="346"/>
      <c r="D2034" s="346"/>
      <c r="E2034" s="299" t="s">
        <v>220</v>
      </c>
      <c r="F2034" s="343"/>
      <c r="G2034" s="350"/>
      <c r="H2034" s="394"/>
      <c r="I2034" s="403"/>
      <c r="J2034" s="394"/>
      <c r="K2034" s="403"/>
      <c r="L2034" s="350">
        <f t="shared" si="56"/>
        <v>0</v>
      </c>
    </row>
    <row r="2035" outlineLevel="1" spans="1:12">
      <c r="A2035" s="299"/>
      <c r="B2035" s="150">
        <v>120801109</v>
      </c>
      <c r="C2035" s="346"/>
      <c r="D2035" s="346"/>
      <c r="E2035" s="299" t="s">
        <v>221</v>
      </c>
      <c r="F2035" s="343"/>
      <c r="G2035" s="350"/>
      <c r="H2035" s="394"/>
      <c r="I2035" s="403"/>
      <c r="J2035" s="394"/>
      <c r="K2035" s="403"/>
      <c r="L2035" s="350">
        <f t="shared" si="56"/>
        <v>0</v>
      </c>
    </row>
    <row r="2036" outlineLevel="1" spans="1:12">
      <c r="A2036" s="299"/>
      <c r="B2036" s="150">
        <v>120801110</v>
      </c>
      <c r="C2036" s="346"/>
      <c r="D2036" s="346"/>
      <c r="E2036" s="299" t="s">
        <v>222</v>
      </c>
      <c r="F2036" s="343"/>
      <c r="G2036" s="350"/>
      <c r="H2036" s="394"/>
      <c r="I2036" s="403"/>
      <c r="J2036" s="394"/>
      <c r="K2036" s="403"/>
      <c r="L2036" s="350">
        <f t="shared" si="56"/>
        <v>0</v>
      </c>
    </row>
    <row r="2037" outlineLevel="1" spans="1:12">
      <c r="A2037" s="299"/>
      <c r="B2037" s="150">
        <v>120801111</v>
      </c>
      <c r="C2037" s="346"/>
      <c r="D2037" s="346"/>
      <c r="E2037" s="299" t="s">
        <v>223</v>
      </c>
      <c r="F2037" s="343"/>
      <c r="G2037" s="350"/>
      <c r="H2037" s="394"/>
      <c r="I2037" s="403"/>
      <c r="J2037" s="394"/>
      <c r="K2037" s="403"/>
      <c r="L2037" s="350">
        <f t="shared" si="56"/>
        <v>0</v>
      </c>
    </row>
    <row r="2038" outlineLevel="1" spans="1:12">
      <c r="A2038" s="299"/>
      <c r="B2038" s="150">
        <v>120801112</v>
      </c>
      <c r="C2038" s="346"/>
      <c r="D2038" s="346"/>
      <c r="E2038" s="299" t="s">
        <v>224</v>
      </c>
      <c r="F2038" s="343"/>
      <c r="G2038" s="350"/>
      <c r="H2038" s="394"/>
      <c r="I2038" s="403"/>
      <c r="J2038" s="394"/>
      <c r="K2038" s="403"/>
      <c r="L2038" s="350">
        <f t="shared" si="56"/>
        <v>0</v>
      </c>
    </row>
    <row r="2039" outlineLevel="1" spans="1:12">
      <c r="A2039" s="299"/>
      <c r="B2039" s="150">
        <v>120801113</v>
      </c>
      <c r="C2039" s="346"/>
      <c r="D2039" s="346"/>
      <c r="E2039" s="299" t="s">
        <v>225</v>
      </c>
      <c r="F2039" s="343"/>
      <c r="G2039" s="350"/>
      <c r="H2039" s="394"/>
      <c r="I2039" s="403"/>
      <c r="J2039" s="394"/>
      <c r="K2039" s="403"/>
      <c r="L2039" s="350">
        <f t="shared" si="56"/>
        <v>0</v>
      </c>
    </row>
    <row r="2040" outlineLevel="1" spans="1:12">
      <c r="A2040" s="299"/>
      <c r="B2040" s="150">
        <v>120801114</v>
      </c>
      <c r="C2040" s="346"/>
      <c r="D2040" s="346"/>
      <c r="E2040" s="299" t="s">
        <v>226</v>
      </c>
      <c r="F2040" s="343"/>
      <c r="G2040" s="350"/>
      <c r="H2040" s="394"/>
      <c r="I2040" s="403"/>
      <c r="J2040" s="394"/>
      <c r="K2040" s="403"/>
      <c r="L2040" s="350">
        <f t="shared" si="56"/>
        <v>0</v>
      </c>
    </row>
    <row r="2041" outlineLevel="1" spans="1:12">
      <c r="A2041" s="299"/>
      <c r="B2041" s="150">
        <v>120801115</v>
      </c>
      <c r="C2041" s="346"/>
      <c r="D2041" s="346"/>
      <c r="E2041" s="299" t="s">
        <v>227</v>
      </c>
      <c r="F2041" s="343"/>
      <c r="G2041" s="350"/>
      <c r="H2041" s="394"/>
      <c r="I2041" s="403"/>
      <c r="J2041" s="394"/>
      <c r="K2041" s="403"/>
      <c r="L2041" s="350">
        <f t="shared" si="56"/>
        <v>0</v>
      </c>
    </row>
    <row r="2042" outlineLevel="1" spans="1:12">
      <c r="A2042" s="299"/>
      <c r="B2042" s="150">
        <v>120801116</v>
      </c>
      <c r="C2042" s="346"/>
      <c r="D2042" s="346"/>
      <c r="E2042" s="299" t="s">
        <v>228</v>
      </c>
      <c r="F2042" s="343"/>
      <c r="G2042" s="350"/>
      <c r="H2042" s="394"/>
      <c r="I2042" s="403"/>
      <c r="J2042" s="394"/>
      <c r="K2042" s="403"/>
      <c r="L2042" s="350">
        <f t="shared" si="56"/>
        <v>0</v>
      </c>
    </row>
    <row r="2043" outlineLevel="1" spans="1:12">
      <c r="A2043" s="299"/>
      <c r="B2043" s="150">
        <v>120801117</v>
      </c>
      <c r="C2043" s="346"/>
      <c r="D2043" s="346"/>
      <c r="E2043" s="299" t="s">
        <v>229</v>
      </c>
      <c r="F2043" s="343"/>
      <c r="G2043" s="350"/>
      <c r="H2043" s="394"/>
      <c r="I2043" s="403"/>
      <c r="J2043" s="394"/>
      <c r="K2043" s="403"/>
      <c r="L2043" s="350">
        <f t="shared" si="56"/>
        <v>0</v>
      </c>
    </row>
    <row r="2044" outlineLevel="1" spans="1:12">
      <c r="A2044" s="299"/>
      <c r="B2044" s="150">
        <v>120801118</v>
      </c>
      <c r="C2044" s="346"/>
      <c r="D2044" s="346"/>
      <c r="E2044" s="299" t="s">
        <v>230</v>
      </c>
      <c r="F2044" s="343"/>
      <c r="G2044" s="350"/>
      <c r="H2044" s="394"/>
      <c r="I2044" s="403"/>
      <c r="J2044" s="394"/>
      <c r="K2044" s="403"/>
      <c r="L2044" s="350">
        <f t="shared" si="56"/>
        <v>0</v>
      </c>
    </row>
    <row r="2045" outlineLevel="1" spans="1:12">
      <c r="A2045" s="299"/>
      <c r="B2045" s="150">
        <v>120801119</v>
      </c>
      <c r="C2045" s="346"/>
      <c r="D2045" s="346"/>
      <c r="E2045" s="299" t="s">
        <v>231</v>
      </c>
      <c r="F2045" s="343"/>
      <c r="G2045" s="350"/>
      <c r="H2045" s="394"/>
      <c r="I2045" s="403"/>
      <c r="J2045" s="394"/>
      <c r="K2045" s="403"/>
      <c r="L2045" s="350">
        <f t="shared" si="56"/>
        <v>0</v>
      </c>
    </row>
    <row r="2046" outlineLevel="1" spans="1:12">
      <c r="A2046" s="299"/>
      <c r="B2046" s="150">
        <v>120801120</v>
      </c>
      <c r="C2046" s="346"/>
      <c r="D2046" s="346"/>
      <c r="E2046" s="299" t="s">
        <v>232</v>
      </c>
      <c r="F2046" s="343"/>
      <c r="G2046" s="350"/>
      <c r="H2046" s="394"/>
      <c r="I2046" s="403"/>
      <c r="J2046" s="394"/>
      <c r="K2046" s="403"/>
      <c r="L2046" s="350">
        <f t="shared" si="56"/>
        <v>0</v>
      </c>
    </row>
    <row r="2047" outlineLevel="1" spans="1:12">
      <c r="A2047" s="299"/>
      <c r="B2047" s="150">
        <v>120801121</v>
      </c>
      <c r="C2047" s="346"/>
      <c r="D2047" s="346"/>
      <c r="E2047" s="299" t="s">
        <v>233</v>
      </c>
      <c r="F2047" s="343"/>
      <c r="G2047" s="350"/>
      <c r="H2047" s="394"/>
      <c r="I2047" s="403"/>
      <c r="J2047" s="394"/>
      <c r="K2047" s="403"/>
      <c r="L2047" s="350">
        <f t="shared" si="56"/>
        <v>0</v>
      </c>
    </row>
    <row r="2048" outlineLevel="1" spans="1:12">
      <c r="A2048" s="299"/>
      <c r="B2048" s="150">
        <v>120801122</v>
      </c>
      <c r="C2048" s="346"/>
      <c r="D2048" s="346"/>
      <c r="E2048" s="299" t="s">
        <v>234</v>
      </c>
      <c r="F2048" s="343"/>
      <c r="G2048" s="350"/>
      <c r="H2048" s="394"/>
      <c r="I2048" s="403"/>
      <c r="J2048" s="394"/>
      <c r="K2048" s="403"/>
      <c r="L2048" s="350">
        <f t="shared" si="56"/>
        <v>0</v>
      </c>
    </row>
    <row r="2049" outlineLevel="1" spans="1:12">
      <c r="A2049" s="299"/>
      <c r="B2049" s="150">
        <v>120801123</v>
      </c>
      <c r="C2049" s="346"/>
      <c r="D2049" s="346"/>
      <c r="E2049" s="299" t="s">
        <v>235</v>
      </c>
      <c r="F2049" s="343"/>
      <c r="G2049" s="350"/>
      <c r="H2049" s="394"/>
      <c r="I2049" s="403"/>
      <c r="J2049" s="394"/>
      <c r="K2049" s="403"/>
      <c r="L2049" s="350">
        <f t="shared" si="56"/>
        <v>0</v>
      </c>
    </row>
    <row r="2050" outlineLevel="1" spans="1:12">
      <c r="A2050" s="299"/>
      <c r="B2050" s="150">
        <v>120801124</v>
      </c>
      <c r="C2050" s="346"/>
      <c r="D2050" s="346"/>
      <c r="E2050" s="299" t="s">
        <v>236</v>
      </c>
      <c r="F2050" s="343"/>
      <c r="G2050" s="350"/>
      <c r="H2050" s="394"/>
      <c r="I2050" s="403"/>
      <c r="J2050" s="394"/>
      <c r="K2050" s="403"/>
      <c r="L2050" s="350">
        <f t="shared" si="56"/>
        <v>0</v>
      </c>
    </row>
    <row r="2051" outlineLevel="1" spans="1:12">
      <c r="A2051" s="299"/>
      <c r="B2051" s="150">
        <v>120801125</v>
      </c>
      <c r="C2051" s="346"/>
      <c r="D2051" s="346"/>
      <c r="E2051" s="299" t="s">
        <v>237</v>
      </c>
      <c r="F2051" s="343"/>
      <c r="G2051" s="350"/>
      <c r="H2051" s="394"/>
      <c r="I2051" s="403"/>
      <c r="J2051" s="394"/>
      <c r="K2051" s="403"/>
      <c r="L2051" s="350">
        <f t="shared" si="56"/>
        <v>0</v>
      </c>
    </row>
    <row r="2052" outlineLevel="1" spans="1:12">
      <c r="A2052" s="299"/>
      <c r="B2052" s="150">
        <v>120801126</v>
      </c>
      <c r="C2052" s="346"/>
      <c r="D2052" s="346"/>
      <c r="E2052" s="299" t="s">
        <v>238</v>
      </c>
      <c r="F2052" s="343"/>
      <c r="G2052" s="350"/>
      <c r="H2052" s="394"/>
      <c r="I2052" s="403"/>
      <c r="J2052" s="394"/>
      <c r="K2052" s="403"/>
      <c r="L2052" s="350">
        <f t="shared" si="56"/>
        <v>0</v>
      </c>
    </row>
    <row r="2053" outlineLevel="1" spans="1:12">
      <c r="A2053" s="299"/>
      <c r="B2053" s="150">
        <v>120801127</v>
      </c>
      <c r="C2053" s="346"/>
      <c r="D2053" s="346"/>
      <c r="E2053" s="299" t="s">
        <v>239</v>
      </c>
      <c r="F2053" s="343"/>
      <c r="G2053" s="350"/>
      <c r="H2053" s="394"/>
      <c r="I2053" s="403"/>
      <c r="J2053" s="394"/>
      <c r="K2053" s="403"/>
      <c r="L2053" s="350">
        <f t="shared" si="56"/>
        <v>0</v>
      </c>
    </row>
    <row r="2054" outlineLevel="1" spans="1:12">
      <c r="A2054" s="299"/>
      <c r="B2054" s="150">
        <v>120801128</v>
      </c>
      <c r="C2054" s="346"/>
      <c r="D2054" s="346"/>
      <c r="E2054" s="299" t="s">
        <v>240</v>
      </c>
      <c r="F2054" s="343"/>
      <c r="G2054" s="350"/>
      <c r="H2054" s="394"/>
      <c r="I2054" s="403"/>
      <c r="J2054" s="394"/>
      <c r="K2054" s="403"/>
      <c r="L2054" s="350">
        <f t="shared" si="56"/>
        <v>0</v>
      </c>
    </row>
    <row r="2055" outlineLevel="1" spans="1:12">
      <c r="A2055" s="299"/>
      <c r="B2055" s="150">
        <v>120801129</v>
      </c>
      <c r="C2055" s="346"/>
      <c r="D2055" s="346"/>
      <c r="E2055" s="299" t="s">
        <v>241</v>
      </c>
      <c r="F2055" s="343"/>
      <c r="G2055" s="350"/>
      <c r="H2055" s="394"/>
      <c r="I2055" s="403"/>
      <c r="J2055" s="394"/>
      <c r="K2055" s="403"/>
      <c r="L2055" s="350">
        <f t="shared" si="56"/>
        <v>0</v>
      </c>
    </row>
    <row r="2056" outlineLevel="1" spans="1:12">
      <c r="A2056" s="299"/>
      <c r="B2056" s="150">
        <v>120801130</v>
      </c>
      <c r="C2056" s="346"/>
      <c r="D2056" s="346"/>
      <c r="E2056" s="299" t="s">
        <v>242</v>
      </c>
      <c r="F2056" s="343"/>
      <c r="G2056" s="350"/>
      <c r="H2056" s="394"/>
      <c r="I2056" s="403"/>
      <c r="J2056" s="394"/>
      <c r="K2056" s="403"/>
      <c r="L2056" s="350">
        <f t="shared" si="56"/>
        <v>0</v>
      </c>
    </row>
    <row r="2057" outlineLevel="1" spans="1:12">
      <c r="A2057" s="299"/>
      <c r="B2057" s="150">
        <v>120801131</v>
      </c>
      <c r="C2057" s="346"/>
      <c r="D2057" s="346"/>
      <c r="E2057" s="299" t="s">
        <v>243</v>
      </c>
      <c r="F2057" s="343"/>
      <c r="G2057" s="350"/>
      <c r="H2057" s="394"/>
      <c r="I2057" s="403"/>
      <c r="J2057" s="394"/>
      <c r="K2057" s="403"/>
      <c r="L2057" s="350">
        <f t="shared" si="56"/>
        <v>0</v>
      </c>
    </row>
    <row r="2058" outlineLevel="1" spans="1:12">
      <c r="A2058" s="299"/>
      <c r="B2058" s="150">
        <v>120801132</v>
      </c>
      <c r="C2058" s="346"/>
      <c r="D2058" s="346"/>
      <c r="E2058" s="299" t="s">
        <v>244</v>
      </c>
      <c r="F2058" s="343"/>
      <c r="G2058" s="350"/>
      <c r="H2058" s="394"/>
      <c r="I2058" s="403"/>
      <c r="J2058" s="394"/>
      <c r="K2058" s="403"/>
      <c r="L2058" s="350">
        <f t="shared" si="56"/>
        <v>0</v>
      </c>
    </row>
    <row r="2059" outlineLevel="1" spans="1:12">
      <c r="A2059" s="299"/>
      <c r="B2059" s="150">
        <v>120801133</v>
      </c>
      <c r="C2059" s="346"/>
      <c r="D2059" s="346"/>
      <c r="E2059" s="299" t="s">
        <v>245</v>
      </c>
      <c r="F2059" s="343"/>
      <c r="G2059" s="350"/>
      <c r="H2059" s="394"/>
      <c r="I2059" s="403"/>
      <c r="J2059" s="394"/>
      <c r="K2059" s="403"/>
      <c r="L2059" s="350">
        <f t="shared" si="56"/>
        <v>0</v>
      </c>
    </row>
    <row r="2060" outlineLevel="1" spans="1:12">
      <c r="A2060" s="299"/>
      <c r="B2060" s="150">
        <v>120801134</v>
      </c>
      <c r="C2060" s="346"/>
      <c r="D2060" s="346"/>
      <c r="E2060" s="299" t="s">
        <v>246</v>
      </c>
      <c r="F2060" s="343"/>
      <c r="G2060" s="350"/>
      <c r="H2060" s="394"/>
      <c r="I2060" s="403"/>
      <c r="J2060" s="394"/>
      <c r="K2060" s="403"/>
      <c r="L2060" s="350">
        <f t="shared" si="56"/>
        <v>0</v>
      </c>
    </row>
    <row r="2061" outlineLevel="1" spans="1:12">
      <c r="A2061" s="299"/>
      <c r="B2061" s="150">
        <v>120801135</v>
      </c>
      <c r="C2061" s="346"/>
      <c r="D2061" s="346"/>
      <c r="E2061" s="299" t="s">
        <v>247</v>
      </c>
      <c r="F2061" s="343"/>
      <c r="G2061" s="350"/>
      <c r="H2061" s="394"/>
      <c r="I2061" s="403"/>
      <c r="J2061" s="394"/>
      <c r="K2061" s="403"/>
      <c r="L2061" s="350">
        <f t="shared" si="56"/>
        <v>0</v>
      </c>
    </row>
    <row r="2062" outlineLevel="1" spans="1:12">
      <c r="A2062" s="299"/>
      <c r="B2062" s="150">
        <v>120801136</v>
      </c>
      <c r="C2062" s="346"/>
      <c r="D2062" s="346"/>
      <c r="E2062" s="299" t="s">
        <v>248</v>
      </c>
      <c r="F2062" s="343"/>
      <c r="G2062" s="350"/>
      <c r="H2062" s="394"/>
      <c r="I2062" s="403"/>
      <c r="J2062" s="394"/>
      <c r="K2062" s="403"/>
      <c r="L2062" s="350">
        <f t="shared" si="56"/>
        <v>0</v>
      </c>
    </row>
    <row r="2063" outlineLevel="1" spans="1:12">
      <c r="A2063" s="299"/>
      <c r="B2063" s="150">
        <v>120801137</v>
      </c>
      <c r="C2063" s="346"/>
      <c r="D2063" s="346"/>
      <c r="E2063" s="299" t="s">
        <v>249</v>
      </c>
      <c r="F2063" s="343"/>
      <c r="G2063" s="350"/>
      <c r="H2063" s="394"/>
      <c r="I2063" s="403"/>
      <c r="J2063" s="394"/>
      <c r="K2063" s="403"/>
      <c r="L2063" s="350">
        <f t="shared" si="56"/>
        <v>0</v>
      </c>
    </row>
    <row r="2064" outlineLevel="1" spans="1:12">
      <c r="A2064" s="299"/>
      <c r="B2064" s="150">
        <v>120801138</v>
      </c>
      <c r="C2064" s="346"/>
      <c r="D2064" s="346"/>
      <c r="E2064" s="299" t="s">
        <v>250</v>
      </c>
      <c r="F2064" s="343"/>
      <c r="G2064" s="350"/>
      <c r="H2064" s="394"/>
      <c r="I2064" s="403"/>
      <c r="J2064" s="394"/>
      <c r="K2064" s="403"/>
      <c r="L2064" s="350">
        <f t="shared" si="56"/>
        <v>0</v>
      </c>
    </row>
    <row r="2065" outlineLevel="1" spans="1:12">
      <c r="A2065" s="299"/>
      <c r="B2065" s="150">
        <v>120801139</v>
      </c>
      <c r="C2065" s="346"/>
      <c r="D2065" s="346"/>
      <c r="E2065" s="299" t="s">
        <v>251</v>
      </c>
      <c r="F2065" s="343"/>
      <c r="G2065" s="350"/>
      <c r="H2065" s="394"/>
      <c r="I2065" s="403"/>
      <c r="J2065" s="394"/>
      <c r="K2065" s="403"/>
      <c r="L2065" s="350">
        <f t="shared" si="56"/>
        <v>0</v>
      </c>
    </row>
    <row r="2066" outlineLevel="1" spans="1:12">
      <c r="A2066" s="299"/>
      <c r="B2066" s="150">
        <v>120801140</v>
      </c>
      <c r="C2066" s="346"/>
      <c r="D2066" s="346"/>
      <c r="E2066" s="299" t="s">
        <v>252</v>
      </c>
      <c r="F2066" s="343"/>
      <c r="G2066" s="350"/>
      <c r="H2066" s="394"/>
      <c r="I2066" s="403"/>
      <c r="J2066" s="394"/>
      <c r="K2066" s="403"/>
      <c r="L2066" s="350">
        <f t="shared" si="56"/>
        <v>0</v>
      </c>
    </row>
    <row r="2067" outlineLevel="1" spans="1:12">
      <c r="A2067" s="299"/>
      <c r="B2067" s="150">
        <v>120801141</v>
      </c>
      <c r="C2067" s="346"/>
      <c r="D2067" s="346"/>
      <c r="E2067" s="299" t="s">
        <v>253</v>
      </c>
      <c r="F2067" s="343"/>
      <c r="G2067" s="350"/>
      <c r="H2067" s="394"/>
      <c r="I2067" s="403"/>
      <c r="J2067" s="394"/>
      <c r="K2067" s="403"/>
      <c r="L2067" s="350">
        <f t="shared" si="56"/>
        <v>0</v>
      </c>
    </row>
    <row r="2068" outlineLevel="1" spans="1:12">
      <c r="A2068" s="299"/>
      <c r="B2068" s="150">
        <v>120801142</v>
      </c>
      <c r="C2068" s="346"/>
      <c r="D2068" s="346"/>
      <c r="E2068" s="299" t="s">
        <v>254</v>
      </c>
      <c r="F2068" s="343"/>
      <c r="G2068" s="350"/>
      <c r="H2068" s="394"/>
      <c r="I2068" s="403"/>
      <c r="J2068" s="394"/>
      <c r="K2068" s="403"/>
      <c r="L2068" s="350">
        <f t="shared" si="56"/>
        <v>0</v>
      </c>
    </row>
    <row r="2069" outlineLevel="1" spans="1:12">
      <c r="A2069" s="299"/>
      <c r="B2069" s="150">
        <v>120801143</v>
      </c>
      <c r="C2069" s="346"/>
      <c r="D2069" s="346"/>
      <c r="E2069" s="299" t="s">
        <v>255</v>
      </c>
      <c r="F2069" s="343"/>
      <c r="G2069" s="350"/>
      <c r="H2069" s="394"/>
      <c r="I2069" s="403"/>
      <c r="J2069" s="394"/>
      <c r="K2069" s="403"/>
      <c r="L2069" s="350">
        <f t="shared" si="56"/>
        <v>0</v>
      </c>
    </row>
    <row r="2070" outlineLevel="1" spans="1:12">
      <c r="A2070" s="299"/>
      <c r="B2070" s="150">
        <v>120801144</v>
      </c>
      <c r="C2070" s="346"/>
      <c r="D2070" s="346"/>
      <c r="E2070" s="299" t="s">
        <v>256</v>
      </c>
      <c r="F2070" s="343"/>
      <c r="G2070" s="350"/>
      <c r="H2070" s="394"/>
      <c r="I2070" s="403"/>
      <c r="J2070" s="394"/>
      <c r="K2070" s="403"/>
      <c r="L2070" s="350">
        <f t="shared" si="56"/>
        <v>0</v>
      </c>
    </row>
    <row r="2071" outlineLevel="1" spans="1:12">
      <c r="A2071" s="299"/>
      <c r="B2071" s="150">
        <v>120801145</v>
      </c>
      <c r="C2071" s="346"/>
      <c r="D2071" s="346"/>
      <c r="E2071" s="299" t="s">
        <v>257</v>
      </c>
      <c r="F2071" s="343"/>
      <c r="G2071" s="350"/>
      <c r="H2071" s="394"/>
      <c r="I2071" s="403"/>
      <c r="J2071" s="394"/>
      <c r="K2071" s="403"/>
      <c r="L2071" s="350">
        <f t="shared" si="56"/>
        <v>0</v>
      </c>
    </row>
    <row r="2072" outlineLevel="1" spans="1:12">
      <c r="A2072" s="299"/>
      <c r="B2072" s="150">
        <v>120801146</v>
      </c>
      <c r="C2072" s="346"/>
      <c r="D2072" s="346"/>
      <c r="E2072" s="299" t="s">
        <v>258</v>
      </c>
      <c r="F2072" s="343"/>
      <c r="G2072" s="350"/>
      <c r="H2072" s="394"/>
      <c r="I2072" s="403"/>
      <c r="J2072" s="394"/>
      <c r="K2072" s="403"/>
      <c r="L2072" s="350">
        <f t="shared" si="56"/>
        <v>0</v>
      </c>
    </row>
    <row r="2073" outlineLevel="1" spans="1:12">
      <c r="A2073" s="299"/>
      <c r="B2073" s="150">
        <v>120801147</v>
      </c>
      <c r="C2073" s="346"/>
      <c r="D2073" s="346"/>
      <c r="E2073" s="299" t="s">
        <v>259</v>
      </c>
      <c r="F2073" s="343"/>
      <c r="G2073" s="350"/>
      <c r="H2073" s="394"/>
      <c r="I2073" s="403"/>
      <c r="J2073" s="394"/>
      <c r="K2073" s="403"/>
      <c r="L2073" s="350">
        <f t="shared" si="56"/>
        <v>0</v>
      </c>
    </row>
    <row r="2074" outlineLevel="1" spans="1:12">
      <c r="A2074" s="299"/>
      <c r="B2074" s="150">
        <v>120801148</v>
      </c>
      <c r="C2074" s="346"/>
      <c r="D2074" s="346"/>
      <c r="E2074" s="299" t="s">
        <v>260</v>
      </c>
      <c r="F2074" s="343"/>
      <c r="G2074" s="350"/>
      <c r="H2074" s="394"/>
      <c r="I2074" s="403"/>
      <c r="J2074" s="394"/>
      <c r="K2074" s="403"/>
      <c r="L2074" s="350">
        <f t="shared" si="56"/>
        <v>0</v>
      </c>
    </row>
    <row r="2075" outlineLevel="1" spans="1:12">
      <c r="A2075" s="299"/>
      <c r="B2075" s="150">
        <v>120801149</v>
      </c>
      <c r="C2075" s="346"/>
      <c r="D2075" s="346"/>
      <c r="E2075" s="299" t="s">
        <v>261</v>
      </c>
      <c r="F2075" s="343"/>
      <c r="G2075" s="350"/>
      <c r="H2075" s="394"/>
      <c r="I2075" s="403"/>
      <c r="J2075" s="394"/>
      <c r="K2075" s="403"/>
      <c r="L2075" s="350">
        <f t="shared" si="56"/>
        <v>0</v>
      </c>
    </row>
    <row r="2076" outlineLevel="1" spans="1:12">
      <c r="A2076" s="299"/>
      <c r="B2076" s="150">
        <v>120801150</v>
      </c>
      <c r="C2076" s="346"/>
      <c r="D2076" s="346"/>
      <c r="E2076" s="299" t="s">
        <v>262</v>
      </c>
      <c r="F2076" s="343"/>
      <c r="G2076" s="350"/>
      <c r="H2076" s="394"/>
      <c r="I2076" s="403"/>
      <c r="J2076" s="394"/>
      <c r="K2076" s="403"/>
      <c r="L2076" s="350">
        <f t="shared" si="56"/>
        <v>0</v>
      </c>
    </row>
    <row r="2077" outlineLevel="1" spans="1:12">
      <c r="A2077" s="299"/>
      <c r="B2077" s="150">
        <v>120801151</v>
      </c>
      <c r="C2077" s="346"/>
      <c r="D2077" s="346"/>
      <c r="E2077" s="299" t="s">
        <v>263</v>
      </c>
      <c r="F2077" s="343"/>
      <c r="G2077" s="350"/>
      <c r="H2077" s="394"/>
      <c r="I2077" s="403"/>
      <c r="J2077" s="394"/>
      <c r="K2077" s="403"/>
      <c r="L2077" s="350">
        <f t="shared" si="56"/>
        <v>0</v>
      </c>
    </row>
    <row r="2078" outlineLevel="1" spans="1:12">
      <c r="A2078" s="299"/>
      <c r="B2078" s="150">
        <v>120801152</v>
      </c>
      <c r="C2078" s="346"/>
      <c r="D2078" s="346"/>
      <c r="E2078" s="299" t="s">
        <v>264</v>
      </c>
      <c r="F2078" s="343"/>
      <c r="G2078" s="350"/>
      <c r="H2078" s="394"/>
      <c r="I2078" s="403"/>
      <c r="J2078" s="394"/>
      <c r="K2078" s="403"/>
      <c r="L2078" s="350">
        <f t="shared" si="56"/>
        <v>0</v>
      </c>
    </row>
    <row r="2079" outlineLevel="1" spans="1:12">
      <c r="A2079" s="299"/>
      <c r="B2079" s="150">
        <v>120801153</v>
      </c>
      <c r="C2079" s="346"/>
      <c r="D2079" s="346"/>
      <c r="E2079" s="299" t="s">
        <v>265</v>
      </c>
      <c r="F2079" s="343"/>
      <c r="G2079" s="350"/>
      <c r="H2079" s="394"/>
      <c r="I2079" s="403"/>
      <c r="J2079" s="394"/>
      <c r="K2079" s="403"/>
      <c r="L2079" s="350">
        <f t="shared" si="56"/>
        <v>0</v>
      </c>
    </row>
    <row r="2080" outlineLevel="1" spans="1:12">
      <c r="A2080" s="299"/>
      <c r="B2080" s="150">
        <v>120801154</v>
      </c>
      <c r="C2080" s="346"/>
      <c r="D2080" s="346"/>
      <c r="E2080" s="299" t="s">
        <v>266</v>
      </c>
      <c r="F2080" s="343"/>
      <c r="G2080" s="350"/>
      <c r="H2080" s="394"/>
      <c r="I2080" s="403"/>
      <c r="J2080" s="394"/>
      <c r="K2080" s="403"/>
      <c r="L2080" s="350">
        <f t="shared" si="56"/>
        <v>0</v>
      </c>
    </row>
    <row r="2081" outlineLevel="1" spans="1:12">
      <c r="A2081" s="299"/>
      <c r="B2081" s="150">
        <v>120801155</v>
      </c>
      <c r="C2081" s="346"/>
      <c r="D2081" s="346"/>
      <c r="E2081" s="299" t="s">
        <v>267</v>
      </c>
      <c r="F2081" s="343"/>
      <c r="G2081" s="350"/>
      <c r="H2081" s="394"/>
      <c r="I2081" s="403"/>
      <c r="J2081" s="394"/>
      <c r="K2081" s="403"/>
      <c r="L2081" s="350">
        <f t="shared" si="56"/>
        <v>0</v>
      </c>
    </row>
    <row r="2082" outlineLevel="1" spans="1:12">
      <c r="A2082" s="299"/>
      <c r="B2082" s="150">
        <v>120801156</v>
      </c>
      <c r="C2082" s="346"/>
      <c r="D2082" s="346"/>
      <c r="E2082" s="299" t="s">
        <v>268</v>
      </c>
      <c r="F2082" s="343"/>
      <c r="G2082" s="350"/>
      <c r="H2082" s="394"/>
      <c r="I2082" s="403"/>
      <c r="J2082" s="394"/>
      <c r="K2082" s="403"/>
      <c r="L2082" s="350">
        <f t="shared" si="56"/>
        <v>0</v>
      </c>
    </row>
    <row r="2083" outlineLevel="1" spans="1:12">
      <c r="A2083" s="299"/>
      <c r="B2083" s="150">
        <v>120801157</v>
      </c>
      <c r="C2083" s="346"/>
      <c r="D2083" s="346"/>
      <c r="E2083" s="299" t="s">
        <v>269</v>
      </c>
      <c r="F2083" s="343"/>
      <c r="G2083" s="350"/>
      <c r="H2083" s="394"/>
      <c r="I2083" s="403"/>
      <c r="J2083" s="394"/>
      <c r="K2083" s="403"/>
      <c r="L2083" s="350">
        <f t="shared" si="56"/>
        <v>0</v>
      </c>
    </row>
    <row r="2084" outlineLevel="1" spans="1:12">
      <c r="A2084" s="299"/>
      <c r="B2084" s="150">
        <v>120801158</v>
      </c>
      <c r="C2084" s="346"/>
      <c r="D2084" s="346"/>
      <c r="E2084" s="299" t="s">
        <v>270</v>
      </c>
      <c r="F2084" s="343"/>
      <c r="G2084" s="350"/>
      <c r="H2084" s="394"/>
      <c r="I2084" s="403"/>
      <c r="J2084" s="394"/>
      <c r="K2084" s="403"/>
      <c r="L2084" s="350">
        <f t="shared" si="56"/>
        <v>0</v>
      </c>
    </row>
    <row r="2085" outlineLevel="1" spans="1:12">
      <c r="A2085" s="299"/>
      <c r="B2085" s="150">
        <v>120801159</v>
      </c>
      <c r="C2085" s="346"/>
      <c r="D2085" s="346"/>
      <c r="E2085" s="299" t="s">
        <v>271</v>
      </c>
      <c r="F2085" s="343"/>
      <c r="G2085" s="350"/>
      <c r="H2085" s="394"/>
      <c r="I2085" s="403"/>
      <c r="J2085" s="394"/>
      <c r="K2085" s="403"/>
      <c r="L2085" s="350">
        <f t="shared" si="56"/>
        <v>0</v>
      </c>
    </row>
    <row r="2086" outlineLevel="1" spans="1:12">
      <c r="A2086" s="299"/>
      <c r="B2086" s="150">
        <v>120801160</v>
      </c>
      <c r="C2086" s="346"/>
      <c r="D2086" s="346"/>
      <c r="E2086" s="299" t="s">
        <v>272</v>
      </c>
      <c r="F2086" s="343"/>
      <c r="G2086" s="350"/>
      <c r="H2086" s="394"/>
      <c r="I2086" s="403"/>
      <c r="J2086" s="394"/>
      <c r="K2086" s="403"/>
      <c r="L2086" s="350">
        <f t="shared" si="56"/>
        <v>0</v>
      </c>
    </row>
    <row r="2087" outlineLevel="1" spans="1:12">
      <c r="A2087" s="299"/>
      <c r="B2087" s="150">
        <v>120801161</v>
      </c>
      <c r="C2087" s="346"/>
      <c r="D2087" s="346"/>
      <c r="E2087" s="299" t="s">
        <v>273</v>
      </c>
      <c r="F2087" s="343"/>
      <c r="G2087" s="350"/>
      <c r="H2087" s="394"/>
      <c r="I2087" s="403"/>
      <c r="J2087" s="394"/>
      <c r="K2087" s="403"/>
      <c r="L2087" s="350">
        <f t="shared" si="56"/>
        <v>0</v>
      </c>
    </row>
    <row r="2088" outlineLevel="1" spans="1:12">
      <c r="A2088" s="299"/>
      <c r="B2088" s="150">
        <v>120801162</v>
      </c>
      <c r="C2088" s="346"/>
      <c r="D2088" s="346"/>
      <c r="E2088" s="299" t="s">
        <v>274</v>
      </c>
      <c r="F2088" s="343"/>
      <c r="G2088" s="350"/>
      <c r="H2088" s="394"/>
      <c r="I2088" s="403"/>
      <c r="J2088" s="394"/>
      <c r="K2088" s="403"/>
      <c r="L2088" s="350">
        <f t="shared" si="56"/>
        <v>0</v>
      </c>
    </row>
    <row r="2089" outlineLevel="1" spans="1:12">
      <c r="A2089" s="299"/>
      <c r="B2089" s="150">
        <v>120801163</v>
      </c>
      <c r="C2089" s="346"/>
      <c r="D2089" s="346"/>
      <c r="E2089" s="299" t="s">
        <v>275</v>
      </c>
      <c r="F2089" s="343"/>
      <c r="G2089" s="350"/>
      <c r="H2089" s="394"/>
      <c r="I2089" s="403"/>
      <c r="J2089" s="394"/>
      <c r="K2089" s="403"/>
      <c r="L2089" s="350">
        <f t="shared" si="56"/>
        <v>0</v>
      </c>
    </row>
    <row r="2090" outlineLevel="1" spans="1:12">
      <c r="A2090" s="299"/>
      <c r="B2090" s="150">
        <v>120801164</v>
      </c>
      <c r="C2090" s="346"/>
      <c r="D2090" s="346"/>
      <c r="E2090" s="299" t="s">
        <v>276</v>
      </c>
      <c r="F2090" s="343"/>
      <c r="G2090" s="350"/>
      <c r="H2090" s="394"/>
      <c r="I2090" s="403"/>
      <c r="J2090" s="394"/>
      <c r="K2090" s="403"/>
      <c r="L2090" s="350">
        <f t="shared" si="56"/>
        <v>0</v>
      </c>
    </row>
    <row r="2091" outlineLevel="1" spans="1:12">
      <c r="A2091" s="299"/>
      <c r="B2091" s="150">
        <v>120801165</v>
      </c>
      <c r="C2091" s="346"/>
      <c r="D2091" s="346"/>
      <c r="E2091" s="299" t="s">
        <v>277</v>
      </c>
      <c r="F2091" s="343"/>
      <c r="G2091" s="350"/>
      <c r="H2091" s="394"/>
      <c r="I2091" s="403"/>
      <c r="J2091" s="394"/>
      <c r="K2091" s="403"/>
      <c r="L2091" s="350">
        <f t="shared" si="56"/>
        <v>0</v>
      </c>
    </row>
    <row r="2092" outlineLevel="1" spans="1:12">
      <c r="A2092" s="299"/>
      <c r="B2092" s="150">
        <v>120801166</v>
      </c>
      <c r="C2092" s="346"/>
      <c r="D2092" s="346"/>
      <c r="E2092" s="299" t="s">
        <v>278</v>
      </c>
      <c r="F2092" s="343"/>
      <c r="G2092" s="350"/>
      <c r="H2092" s="394"/>
      <c r="I2092" s="403"/>
      <c r="J2092" s="394"/>
      <c r="K2092" s="403"/>
      <c r="L2092" s="350">
        <f t="shared" si="56"/>
        <v>0</v>
      </c>
    </row>
    <row r="2093" outlineLevel="1" spans="1:12">
      <c r="A2093" s="299"/>
      <c r="B2093" s="150">
        <v>120801167</v>
      </c>
      <c r="C2093" s="346"/>
      <c r="D2093" s="346"/>
      <c r="E2093" s="299" t="s">
        <v>279</v>
      </c>
      <c r="F2093" s="343"/>
      <c r="G2093" s="350"/>
      <c r="H2093" s="394"/>
      <c r="I2093" s="403"/>
      <c r="J2093" s="394"/>
      <c r="K2093" s="403"/>
      <c r="L2093" s="350">
        <f t="shared" si="56"/>
        <v>0</v>
      </c>
    </row>
    <row r="2094" outlineLevel="1" spans="1:12">
      <c r="A2094" s="299"/>
      <c r="B2094" s="150">
        <v>120801168</v>
      </c>
      <c r="C2094" s="346"/>
      <c r="D2094" s="346"/>
      <c r="E2094" s="299" t="s">
        <v>280</v>
      </c>
      <c r="F2094" s="343"/>
      <c r="G2094" s="350"/>
      <c r="H2094" s="394"/>
      <c r="I2094" s="403"/>
      <c r="J2094" s="394"/>
      <c r="K2094" s="403"/>
      <c r="L2094" s="350">
        <f t="shared" si="56"/>
        <v>0</v>
      </c>
    </row>
    <row r="2095" outlineLevel="1" spans="1:12">
      <c r="A2095" s="299"/>
      <c r="B2095" s="150">
        <v>120801169</v>
      </c>
      <c r="C2095" s="346"/>
      <c r="D2095" s="346"/>
      <c r="E2095" s="299" t="s">
        <v>281</v>
      </c>
      <c r="F2095" s="343"/>
      <c r="G2095" s="350"/>
      <c r="H2095" s="394"/>
      <c r="I2095" s="403"/>
      <c r="J2095" s="394"/>
      <c r="K2095" s="403"/>
      <c r="L2095" s="350">
        <f t="shared" si="56"/>
        <v>0</v>
      </c>
    </row>
    <row r="2096" outlineLevel="1" spans="1:12">
      <c r="A2096" s="299"/>
      <c r="B2096" s="150">
        <v>120801170</v>
      </c>
      <c r="C2096" s="346"/>
      <c r="D2096" s="346"/>
      <c r="E2096" s="299" t="s">
        <v>282</v>
      </c>
      <c r="F2096" s="343"/>
      <c r="G2096" s="350"/>
      <c r="H2096" s="394"/>
      <c r="I2096" s="403"/>
      <c r="J2096" s="394"/>
      <c r="K2096" s="403"/>
      <c r="L2096" s="350">
        <f t="shared" si="56"/>
        <v>0</v>
      </c>
    </row>
    <row r="2097" outlineLevel="1" spans="1:12">
      <c r="A2097" s="299"/>
      <c r="B2097" s="150">
        <v>120801171</v>
      </c>
      <c r="C2097" s="346"/>
      <c r="D2097" s="346"/>
      <c r="E2097" s="299" t="s">
        <v>283</v>
      </c>
      <c r="F2097" s="343"/>
      <c r="G2097" s="350"/>
      <c r="H2097" s="394"/>
      <c r="I2097" s="403"/>
      <c r="J2097" s="394"/>
      <c r="K2097" s="403"/>
      <c r="L2097" s="350">
        <f t="shared" si="56"/>
        <v>0</v>
      </c>
    </row>
    <row r="2098" outlineLevel="1" spans="1:12">
      <c r="A2098" s="299"/>
      <c r="B2098" s="150">
        <v>120801172</v>
      </c>
      <c r="C2098" s="346"/>
      <c r="D2098" s="346"/>
      <c r="E2098" s="299" t="s">
        <v>284</v>
      </c>
      <c r="F2098" s="343"/>
      <c r="G2098" s="350"/>
      <c r="H2098" s="394"/>
      <c r="I2098" s="403"/>
      <c r="J2098" s="394"/>
      <c r="K2098" s="403"/>
      <c r="L2098" s="350">
        <f t="shared" si="56"/>
        <v>0</v>
      </c>
    </row>
    <row r="2099" outlineLevel="1" spans="1:12">
      <c r="A2099" s="299"/>
      <c r="B2099" s="150">
        <v>120801173</v>
      </c>
      <c r="C2099" s="346"/>
      <c r="D2099" s="346"/>
      <c r="E2099" s="299" t="s">
        <v>285</v>
      </c>
      <c r="F2099" s="343"/>
      <c r="G2099" s="350"/>
      <c r="H2099" s="394"/>
      <c r="I2099" s="403"/>
      <c r="J2099" s="394"/>
      <c r="K2099" s="403"/>
      <c r="L2099" s="350">
        <f t="shared" si="56"/>
        <v>0</v>
      </c>
    </row>
    <row r="2100" outlineLevel="1" spans="1:12">
      <c r="A2100" s="299"/>
      <c r="B2100" s="150">
        <v>120801174</v>
      </c>
      <c r="C2100" s="346"/>
      <c r="D2100" s="346"/>
      <c r="E2100" s="299" t="s">
        <v>286</v>
      </c>
      <c r="F2100" s="343"/>
      <c r="G2100" s="350"/>
      <c r="H2100" s="394"/>
      <c r="I2100" s="403"/>
      <c r="J2100" s="394"/>
      <c r="K2100" s="403"/>
      <c r="L2100" s="350">
        <f t="shared" si="56"/>
        <v>0</v>
      </c>
    </row>
    <row r="2101" outlineLevel="1" spans="1:12">
      <c r="A2101" s="299"/>
      <c r="B2101" s="150">
        <v>120801175</v>
      </c>
      <c r="C2101" s="346"/>
      <c r="D2101" s="346"/>
      <c r="E2101" s="299" t="s">
        <v>287</v>
      </c>
      <c r="F2101" s="343"/>
      <c r="G2101" s="350"/>
      <c r="H2101" s="394"/>
      <c r="I2101" s="403"/>
      <c r="J2101" s="394"/>
      <c r="K2101" s="403"/>
      <c r="L2101" s="350">
        <f t="shared" si="56"/>
        <v>0</v>
      </c>
    </row>
    <row r="2102" outlineLevel="1" spans="1:12">
      <c r="A2102" s="299"/>
      <c r="B2102" s="150">
        <v>120801176</v>
      </c>
      <c r="C2102" s="346"/>
      <c r="D2102" s="346"/>
      <c r="E2102" s="299" t="s">
        <v>288</v>
      </c>
      <c r="F2102" s="343"/>
      <c r="G2102" s="350"/>
      <c r="H2102" s="394"/>
      <c r="I2102" s="403"/>
      <c r="J2102" s="394"/>
      <c r="K2102" s="403"/>
      <c r="L2102" s="350">
        <f t="shared" si="56"/>
        <v>0</v>
      </c>
    </row>
    <row r="2103" outlineLevel="1" spans="1:12">
      <c r="A2103" s="299"/>
      <c r="B2103" s="150">
        <v>120801177</v>
      </c>
      <c r="C2103" s="346"/>
      <c r="D2103" s="346"/>
      <c r="E2103" s="299" t="s">
        <v>289</v>
      </c>
      <c r="F2103" s="343"/>
      <c r="G2103" s="350"/>
      <c r="H2103" s="394"/>
      <c r="I2103" s="403"/>
      <c r="J2103" s="394"/>
      <c r="K2103" s="403"/>
      <c r="L2103" s="350">
        <f t="shared" si="56"/>
        <v>0</v>
      </c>
    </row>
    <row r="2104" outlineLevel="1" spans="1:12">
      <c r="A2104" s="299"/>
      <c r="B2104" s="150">
        <v>120801178</v>
      </c>
      <c r="C2104" s="346"/>
      <c r="D2104" s="346"/>
      <c r="E2104" s="299" t="s">
        <v>290</v>
      </c>
      <c r="F2104" s="343"/>
      <c r="G2104" s="350"/>
      <c r="H2104" s="394"/>
      <c r="I2104" s="403"/>
      <c r="J2104" s="394"/>
      <c r="K2104" s="403"/>
      <c r="L2104" s="350">
        <f t="shared" si="56"/>
        <v>0</v>
      </c>
    </row>
    <row r="2105" outlineLevel="1" spans="1:12">
      <c r="A2105" s="299"/>
      <c r="B2105" s="150">
        <v>120801179</v>
      </c>
      <c r="C2105" s="346"/>
      <c r="D2105" s="346"/>
      <c r="E2105" s="299" t="s">
        <v>291</v>
      </c>
      <c r="F2105" s="343"/>
      <c r="G2105" s="350"/>
      <c r="H2105" s="394"/>
      <c r="I2105" s="403"/>
      <c r="J2105" s="394"/>
      <c r="K2105" s="403"/>
      <c r="L2105" s="350">
        <f t="shared" si="56"/>
        <v>0</v>
      </c>
    </row>
    <row r="2106" outlineLevel="1" spans="1:12">
      <c r="A2106" s="299"/>
      <c r="B2106" s="150">
        <v>120801180</v>
      </c>
      <c r="C2106" s="346"/>
      <c r="D2106" s="346"/>
      <c r="E2106" s="299" t="s">
        <v>292</v>
      </c>
      <c r="F2106" s="343"/>
      <c r="G2106" s="350"/>
      <c r="H2106" s="394"/>
      <c r="I2106" s="403"/>
      <c r="J2106" s="394"/>
      <c r="K2106" s="403"/>
      <c r="L2106" s="350">
        <f t="shared" si="56"/>
        <v>0</v>
      </c>
    </row>
    <row r="2107" outlineLevel="1" spans="1:12">
      <c r="A2107" s="299"/>
      <c r="B2107" s="150">
        <v>120801181</v>
      </c>
      <c r="C2107" s="346"/>
      <c r="D2107" s="346"/>
      <c r="E2107" s="299" t="s">
        <v>293</v>
      </c>
      <c r="F2107" s="343"/>
      <c r="G2107" s="350"/>
      <c r="H2107" s="394"/>
      <c r="I2107" s="403"/>
      <c r="J2107" s="394"/>
      <c r="K2107" s="403"/>
      <c r="L2107" s="350">
        <f t="shared" si="56"/>
        <v>0</v>
      </c>
    </row>
    <row r="2108" outlineLevel="1" spans="1:12">
      <c r="A2108" s="299"/>
      <c r="B2108" s="150">
        <v>120801182</v>
      </c>
      <c r="C2108" s="346"/>
      <c r="D2108" s="346"/>
      <c r="E2108" s="299" t="s">
        <v>294</v>
      </c>
      <c r="F2108" s="343"/>
      <c r="G2108" s="350"/>
      <c r="H2108" s="394"/>
      <c r="I2108" s="403"/>
      <c r="J2108" s="394"/>
      <c r="K2108" s="403"/>
      <c r="L2108" s="350">
        <f t="shared" si="56"/>
        <v>0</v>
      </c>
    </row>
    <row r="2109" outlineLevel="1" spans="1:12">
      <c r="A2109" s="299"/>
      <c r="B2109" s="150">
        <v>120801183</v>
      </c>
      <c r="C2109" s="346"/>
      <c r="D2109" s="346"/>
      <c r="E2109" s="299" t="s">
        <v>295</v>
      </c>
      <c r="F2109" s="343"/>
      <c r="G2109" s="350"/>
      <c r="H2109" s="394"/>
      <c r="I2109" s="403"/>
      <c r="J2109" s="394"/>
      <c r="K2109" s="403"/>
      <c r="L2109" s="350">
        <f t="shared" si="56"/>
        <v>0</v>
      </c>
    </row>
    <row r="2110" outlineLevel="1" spans="1:12">
      <c r="A2110" s="299"/>
      <c r="B2110" s="150">
        <v>120801184</v>
      </c>
      <c r="C2110" s="346"/>
      <c r="D2110" s="346"/>
      <c r="E2110" s="299" t="s">
        <v>296</v>
      </c>
      <c r="F2110" s="343"/>
      <c r="G2110" s="350"/>
      <c r="H2110" s="394"/>
      <c r="I2110" s="403"/>
      <c r="J2110" s="394"/>
      <c r="K2110" s="403"/>
      <c r="L2110" s="350">
        <f t="shared" si="56"/>
        <v>0</v>
      </c>
    </row>
    <row r="2111" outlineLevel="1" spans="1:12">
      <c r="A2111" s="299"/>
      <c r="B2111" s="150">
        <v>120801185</v>
      </c>
      <c r="C2111" s="346"/>
      <c r="D2111" s="346"/>
      <c r="E2111" s="299" t="s">
        <v>297</v>
      </c>
      <c r="F2111" s="343"/>
      <c r="G2111" s="350"/>
      <c r="H2111" s="394"/>
      <c r="I2111" s="403"/>
      <c r="J2111" s="394"/>
      <c r="K2111" s="403"/>
      <c r="L2111" s="350">
        <f t="shared" si="56"/>
        <v>0</v>
      </c>
    </row>
    <row r="2112" outlineLevel="1" spans="1:12">
      <c r="A2112" s="299"/>
      <c r="B2112" s="150">
        <v>120801186</v>
      </c>
      <c r="C2112" s="346"/>
      <c r="D2112" s="346"/>
      <c r="E2112" s="299" t="s">
        <v>298</v>
      </c>
      <c r="F2112" s="343"/>
      <c r="G2112" s="350"/>
      <c r="H2112" s="394"/>
      <c r="I2112" s="403"/>
      <c r="J2112" s="394"/>
      <c r="K2112" s="403"/>
      <c r="L2112" s="350">
        <f t="shared" si="56"/>
        <v>0</v>
      </c>
    </row>
    <row r="2113" outlineLevel="1" spans="1:12">
      <c r="A2113" s="299"/>
      <c r="B2113" s="150">
        <v>120801187</v>
      </c>
      <c r="C2113" s="346"/>
      <c r="D2113" s="346"/>
      <c r="E2113" s="299" t="s">
        <v>299</v>
      </c>
      <c r="F2113" s="343"/>
      <c r="G2113" s="350"/>
      <c r="H2113" s="394"/>
      <c r="I2113" s="403"/>
      <c r="J2113" s="394"/>
      <c r="K2113" s="403"/>
      <c r="L2113" s="350">
        <f t="shared" si="56"/>
        <v>0</v>
      </c>
    </row>
    <row r="2114" outlineLevel="1" spans="1:12">
      <c r="A2114" s="299"/>
      <c r="B2114" s="150">
        <v>120801188</v>
      </c>
      <c r="C2114" s="346"/>
      <c r="D2114" s="346"/>
      <c r="E2114" s="299" t="s">
        <v>300</v>
      </c>
      <c r="F2114" s="343"/>
      <c r="G2114" s="350"/>
      <c r="H2114" s="394"/>
      <c r="I2114" s="403"/>
      <c r="J2114" s="394"/>
      <c r="K2114" s="403"/>
      <c r="L2114" s="350">
        <f t="shared" si="56"/>
        <v>0</v>
      </c>
    </row>
    <row r="2115" outlineLevel="1" spans="1:12">
      <c r="A2115" s="299"/>
      <c r="B2115" s="150">
        <v>120801189</v>
      </c>
      <c r="C2115" s="346"/>
      <c r="D2115" s="346"/>
      <c r="E2115" s="299" t="s">
        <v>301</v>
      </c>
      <c r="F2115" s="343"/>
      <c r="G2115" s="350"/>
      <c r="H2115" s="394"/>
      <c r="I2115" s="403"/>
      <c r="J2115" s="394"/>
      <c r="K2115" s="403"/>
      <c r="L2115" s="350">
        <f t="shared" si="56"/>
        <v>0</v>
      </c>
    </row>
    <row r="2116" outlineLevel="1" spans="1:12">
      <c r="A2116" s="299"/>
      <c r="B2116" s="150">
        <v>120801190</v>
      </c>
      <c r="C2116" s="346"/>
      <c r="D2116" s="346"/>
      <c r="E2116" s="299" t="s">
        <v>302</v>
      </c>
      <c r="F2116" s="343"/>
      <c r="G2116" s="350"/>
      <c r="H2116" s="394"/>
      <c r="I2116" s="403"/>
      <c r="J2116" s="394"/>
      <c r="K2116" s="403"/>
      <c r="L2116" s="350">
        <f t="shared" si="56"/>
        <v>0</v>
      </c>
    </row>
    <row r="2117" outlineLevel="1" spans="1:12">
      <c r="A2117" s="299"/>
      <c r="B2117" s="150">
        <v>120801191</v>
      </c>
      <c r="C2117" s="346"/>
      <c r="D2117" s="346"/>
      <c r="E2117" s="299" t="s">
        <v>303</v>
      </c>
      <c r="F2117" s="343"/>
      <c r="G2117" s="350"/>
      <c r="H2117" s="394"/>
      <c r="I2117" s="403"/>
      <c r="J2117" s="394"/>
      <c r="K2117" s="403"/>
      <c r="L2117" s="350">
        <f t="shared" si="56"/>
        <v>0</v>
      </c>
    </row>
    <row r="2118" outlineLevel="1" spans="1:12">
      <c r="A2118" s="299"/>
      <c r="B2118" s="150">
        <v>120801192</v>
      </c>
      <c r="C2118" s="346"/>
      <c r="D2118" s="346"/>
      <c r="E2118" s="299" t="s">
        <v>304</v>
      </c>
      <c r="F2118" s="343"/>
      <c r="G2118" s="350"/>
      <c r="H2118" s="394"/>
      <c r="I2118" s="403"/>
      <c r="J2118" s="394"/>
      <c r="K2118" s="403"/>
      <c r="L2118" s="350">
        <f t="shared" si="56"/>
        <v>0</v>
      </c>
    </row>
    <row r="2119" outlineLevel="1" spans="1:12">
      <c r="A2119" s="299"/>
      <c r="B2119" s="150">
        <v>120801193</v>
      </c>
      <c r="C2119" s="346"/>
      <c r="D2119" s="346"/>
      <c r="E2119" s="299" t="s">
        <v>305</v>
      </c>
      <c r="F2119" s="343"/>
      <c r="G2119" s="350"/>
      <c r="H2119" s="394"/>
      <c r="I2119" s="403"/>
      <c r="J2119" s="394"/>
      <c r="K2119" s="403"/>
      <c r="L2119" s="350">
        <f t="shared" si="56"/>
        <v>0</v>
      </c>
    </row>
    <row r="2120" outlineLevel="1" spans="1:12">
      <c r="A2120" s="299"/>
      <c r="B2120" s="150">
        <v>120801194</v>
      </c>
      <c r="C2120" s="346"/>
      <c r="D2120" s="346"/>
      <c r="E2120" s="299" t="s">
        <v>306</v>
      </c>
      <c r="F2120" s="343"/>
      <c r="G2120" s="350"/>
      <c r="H2120" s="394"/>
      <c r="I2120" s="403"/>
      <c r="J2120" s="394"/>
      <c r="K2120" s="403"/>
      <c r="L2120" s="350">
        <f t="shared" si="56"/>
        <v>0</v>
      </c>
    </row>
    <row r="2121" outlineLevel="1" spans="1:12">
      <c r="A2121" s="299"/>
      <c r="B2121" s="150">
        <v>120801195</v>
      </c>
      <c r="C2121" s="346"/>
      <c r="D2121" s="346"/>
      <c r="E2121" s="299" t="s">
        <v>307</v>
      </c>
      <c r="F2121" s="343"/>
      <c r="G2121" s="350"/>
      <c r="H2121" s="394"/>
      <c r="I2121" s="403"/>
      <c r="J2121" s="394"/>
      <c r="K2121" s="403"/>
      <c r="L2121" s="350">
        <f t="shared" si="56"/>
        <v>0</v>
      </c>
    </row>
    <row r="2122" outlineLevel="1" spans="1:12">
      <c r="A2122" s="299"/>
      <c r="B2122" s="150">
        <v>120801196</v>
      </c>
      <c r="C2122" s="346"/>
      <c r="D2122" s="346"/>
      <c r="E2122" s="299" t="s">
        <v>308</v>
      </c>
      <c r="F2122" s="343"/>
      <c r="G2122" s="350"/>
      <c r="H2122" s="394"/>
      <c r="I2122" s="403"/>
      <c r="J2122" s="394"/>
      <c r="K2122" s="403"/>
      <c r="L2122" s="350">
        <f t="shared" si="56"/>
        <v>0</v>
      </c>
    </row>
    <row r="2123" outlineLevel="1" spans="1:12">
      <c r="A2123" s="299"/>
      <c r="B2123" s="150">
        <v>120801197</v>
      </c>
      <c r="C2123" s="346"/>
      <c r="D2123" s="346"/>
      <c r="E2123" s="299" t="s">
        <v>309</v>
      </c>
      <c r="F2123" s="343"/>
      <c r="G2123" s="350"/>
      <c r="H2123" s="394"/>
      <c r="I2123" s="403"/>
      <c r="J2123" s="394"/>
      <c r="K2123" s="403"/>
      <c r="L2123" s="350">
        <f t="shared" si="56"/>
        <v>0</v>
      </c>
    </row>
    <row r="2124" outlineLevel="1" spans="1:12">
      <c r="A2124" s="299"/>
      <c r="B2124" s="150">
        <v>120801198</v>
      </c>
      <c r="C2124" s="346"/>
      <c r="D2124" s="346"/>
      <c r="E2124" s="299" t="s">
        <v>310</v>
      </c>
      <c r="F2124" s="343"/>
      <c r="G2124" s="350"/>
      <c r="H2124" s="394"/>
      <c r="I2124" s="403"/>
      <c r="J2124" s="394"/>
      <c r="K2124" s="403"/>
      <c r="L2124" s="350">
        <f t="shared" si="56"/>
        <v>0</v>
      </c>
    </row>
    <row r="2125" outlineLevel="1" spans="1:12">
      <c r="A2125" s="299"/>
      <c r="B2125" s="150">
        <v>120801199</v>
      </c>
      <c r="C2125" s="346"/>
      <c r="D2125" s="346"/>
      <c r="E2125" s="299" t="s">
        <v>311</v>
      </c>
      <c r="F2125" s="343"/>
      <c r="G2125" s="350"/>
      <c r="H2125" s="394"/>
      <c r="I2125" s="403"/>
      <c r="J2125" s="394"/>
      <c r="K2125" s="403"/>
      <c r="L2125" s="350">
        <f t="shared" si="56"/>
        <v>0</v>
      </c>
    </row>
    <row r="2126" outlineLevel="1" spans="1:12">
      <c r="A2126" s="299"/>
      <c r="B2126" s="150">
        <v>120801200</v>
      </c>
      <c r="C2126" s="346"/>
      <c r="D2126" s="346"/>
      <c r="E2126" s="299" t="s">
        <v>312</v>
      </c>
      <c r="F2126" s="343"/>
      <c r="G2126" s="350"/>
      <c r="H2126" s="394"/>
      <c r="I2126" s="403"/>
      <c r="J2126" s="394"/>
      <c r="K2126" s="403"/>
      <c r="L2126" s="350">
        <f t="shared" ref="L2126:L2131" si="57">G2126+I2126-K2126</f>
        <v>0</v>
      </c>
    </row>
    <row r="2127" outlineLevel="1" spans="1:12">
      <c r="A2127" s="299"/>
      <c r="B2127" s="150">
        <v>120801201</v>
      </c>
      <c r="C2127" s="346"/>
      <c r="D2127" s="346"/>
      <c r="E2127" s="299" t="s">
        <v>313</v>
      </c>
      <c r="F2127" s="343"/>
      <c r="G2127" s="350"/>
      <c r="H2127" s="394"/>
      <c r="I2127" s="403"/>
      <c r="J2127" s="394"/>
      <c r="K2127" s="403"/>
      <c r="L2127" s="350">
        <f t="shared" si="57"/>
        <v>0</v>
      </c>
    </row>
    <row r="2128" outlineLevel="1" spans="1:12">
      <c r="A2128" s="299"/>
      <c r="B2128" s="150">
        <v>120801202</v>
      </c>
      <c r="C2128" s="346"/>
      <c r="D2128" s="346"/>
      <c r="E2128" s="299" t="s">
        <v>314</v>
      </c>
      <c r="F2128" s="343"/>
      <c r="G2128" s="350"/>
      <c r="H2128" s="394"/>
      <c r="I2128" s="403"/>
      <c r="J2128" s="394"/>
      <c r="K2128" s="403"/>
      <c r="L2128" s="350">
        <f t="shared" si="57"/>
        <v>0</v>
      </c>
    </row>
    <row r="2129" outlineLevel="1" spans="1:12">
      <c r="A2129" s="299"/>
      <c r="B2129" s="150">
        <v>120801203</v>
      </c>
      <c r="C2129" s="346"/>
      <c r="D2129" s="346"/>
      <c r="E2129" s="299" t="s">
        <v>315</v>
      </c>
      <c r="F2129" s="343"/>
      <c r="G2129" s="350"/>
      <c r="H2129" s="394"/>
      <c r="I2129" s="403"/>
      <c r="J2129" s="394"/>
      <c r="K2129" s="403"/>
      <c r="L2129" s="350">
        <f t="shared" si="57"/>
        <v>0</v>
      </c>
    </row>
    <row r="2130" outlineLevel="1" spans="1:12">
      <c r="A2130" s="299"/>
      <c r="B2130" s="150">
        <v>120801204</v>
      </c>
      <c r="C2130" s="346"/>
      <c r="D2130" s="346"/>
      <c r="E2130" s="299" t="s">
        <v>316</v>
      </c>
      <c r="F2130" s="343"/>
      <c r="G2130" s="350"/>
      <c r="H2130" s="394"/>
      <c r="I2130" s="403"/>
      <c r="J2130" s="394"/>
      <c r="K2130" s="403"/>
      <c r="L2130" s="350">
        <f t="shared" si="57"/>
        <v>0</v>
      </c>
    </row>
    <row r="2131" outlineLevel="1" spans="1:12">
      <c r="A2131" s="299"/>
      <c r="B2131" s="150">
        <v>120801205</v>
      </c>
      <c r="C2131" s="346"/>
      <c r="D2131" s="346"/>
      <c r="E2131" s="299" t="s">
        <v>317</v>
      </c>
      <c r="F2131" s="343"/>
      <c r="G2131" s="350"/>
      <c r="H2131" s="394"/>
      <c r="I2131" s="403"/>
      <c r="J2131" s="394"/>
      <c r="K2131" s="403"/>
      <c r="L2131" s="350">
        <f t="shared" si="57"/>
        <v>0</v>
      </c>
    </row>
    <row r="2132" outlineLevel="1" spans="1:12">
      <c r="A2132" s="299"/>
      <c r="B2132" s="150"/>
      <c r="C2132" s="346"/>
      <c r="D2132" s="346"/>
      <c r="E2132" s="375"/>
      <c r="F2132" s="343"/>
      <c r="G2132" s="348"/>
      <c r="H2132" s="394"/>
      <c r="I2132" s="403"/>
      <c r="J2132" s="394"/>
      <c r="K2132" s="403"/>
      <c r="L2132" s="350">
        <f t="shared" si="56"/>
        <v>0</v>
      </c>
    </row>
    <row r="2133" outlineLevel="1" spans="1:12">
      <c r="A2133" s="299"/>
      <c r="B2133" s="150"/>
      <c r="C2133" s="346"/>
      <c r="D2133" s="346"/>
      <c r="E2133" s="375"/>
      <c r="F2133" s="343"/>
      <c r="G2133" s="348"/>
      <c r="H2133" s="394"/>
      <c r="I2133" s="403"/>
      <c r="J2133" s="394"/>
      <c r="K2133" s="403"/>
      <c r="L2133" s="350">
        <f t="shared" si="56"/>
        <v>0</v>
      </c>
    </row>
    <row r="2134" outlineLevel="1" spans="1:12">
      <c r="A2134" s="299"/>
      <c r="B2134" s="150"/>
      <c r="C2134" s="346"/>
      <c r="D2134" s="346"/>
      <c r="E2134" s="375"/>
      <c r="F2134" s="343"/>
      <c r="G2134" s="348"/>
      <c r="H2134" s="394"/>
      <c r="I2134" s="403"/>
      <c r="J2134" s="394"/>
      <c r="K2134" s="403"/>
      <c r="L2134" s="350">
        <f t="shared" si="56"/>
        <v>0</v>
      </c>
    </row>
    <row r="2135" outlineLevel="1" spans="1:12">
      <c r="A2135" s="299"/>
      <c r="B2135" s="150"/>
      <c r="C2135" s="346"/>
      <c r="D2135" s="346"/>
      <c r="E2135" s="375"/>
      <c r="F2135" s="343"/>
      <c r="G2135" s="348"/>
      <c r="H2135" s="394"/>
      <c r="I2135" s="403"/>
      <c r="J2135" s="394"/>
      <c r="K2135" s="403"/>
      <c r="L2135" s="350">
        <f t="shared" si="56"/>
        <v>0</v>
      </c>
    </row>
    <row r="2136" outlineLevel="1" spans="1:12">
      <c r="A2136" s="299"/>
      <c r="B2136" s="150"/>
      <c r="C2136" s="346"/>
      <c r="D2136" s="346"/>
      <c r="E2136" s="375"/>
      <c r="F2136" s="343"/>
      <c r="G2136" s="348"/>
      <c r="H2136" s="394"/>
      <c r="I2136" s="403"/>
      <c r="J2136" s="394"/>
      <c r="K2136" s="403"/>
      <c r="L2136" s="350">
        <f t="shared" si="56"/>
        <v>0</v>
      </c>
    </row>
    <row r="2137" spans="1:12">
      <c r="A2137" s="306"/>
      <c r="B2137" s="150"/>
      <c r="C2137" s="357"/>
      <c r="D2137" s="306"/>
      <c r="E2137" s="342"/>
      <c r="F2137" s="343"/>
      <c r="G2137" s="348"/>
      <c r="H2137" s="388"/>
      <c r="I2137" s="348"/>
      <c r="J2137" s="388"/>
      <c r="K2137" s="348"/>
      <c r="L2137" s="337"/>
    </row>
    <row r="2138" spans="1:13">
      <c r="A2138" s="346"/>
      <c r="B2138" s="380"/>
      <c r="C2138" s="390" t="s">
        <v>989</v>
      </c>
      <c r="D2138" s="382"/>
      <c r="E2138" s="391"/>
      <c r="F2138" s="383"/>
      <c r="G2138" s="392">
        <f>SUM(G1925:G2137)</f>
        <v>0</v>
      </c>
      <c r="H2138" s="393"/>
      <c r="I2138" s="402">
        <f>SUM(I1925:I2137)</f>
        <v>0</v>
      </c>
      <c r="J2138" s="393"/>
      <c r="K2138" s="402">
        <f>SUM(K1925:K2137)</f>
        <v>0</v>
      </c>
      <c r="L2138" s="392">
        <f>SUM(L1925:L2137)</f>
        <v>0</v>
      </c>
      <c r="M2138" s="300" t="s">
        <v>893</v>
      </c>
    </row>
    <row r="2139" spans="1:12">
      <c r="A2139" s="306"/>
      <c r="B2139" s="436"/>
      <c r="C2139" s="437"/>
      <c r="D2139" s="437"/>
      <c r="E2139" s="335"/>
      <c r="F2139" s="343"/>
      <c r="G2139" s="399"/>
      <c r="H2139" s="338"/>
      <c r="I2139" s="337"/>
      <c r="J2139" s="338"/>
      <c r="K2139" s="337"/>
      <c r="L2139" s="337"/>
    </row>
    <row r="2140" spans="1:12">
      <c r="A2140" s="306"/>
      <c r="B2140" s="150"/>
      <c r="C2140" s="345" t="s">
        <v>990</v>
      </c>
      <c r="D2140" s="303"/>
      <c r="E2140" s="342"/>
      <c r="F2140" s="343"/>
      <c r="G2140" s="348"/>
      <c r="H2140" s="338"/>
      <c r="I2140" s="337"/>
      <c r="J2140" s="338"/>
      <c r="K2140" s="337"/>
      <c r="L2140" s="337">
        <f>G2140+I2140-K2140</f>
        <v>0</v>
      </c>
    </row>
    <row r="2141" spans="1:12">
      <c r="A2141" s="306"/>
      <c r="B2141" s="150">
        <v>120901001</v>
      </c>
      <c r="C2141" s="303"/>
      <c r="D2141" s="303" t="s">
        <v>405</v>
      </c>
      <c r="E2141" s="342"/>
      <c r="F2141" s="343"/>
      <c r="G2141" s="350"/>
      <c r="H2141" s="338"/>
      <c r="I2141" s="337"/>
      <c r="J2141" s="338"/>
      <c r="K2141" s="337"/>
      <c r="L2141" s="337">
        <f>G2141+I2141-K2141</f>
        <v>0</v>
      </c>
    </row>
    <row r="2142" spans="1:12">
      <c r="A2142" s="306"/>
      <c r="B2142" s="436"/>
      <c r="C2142" s="437"/>
      <c r="D2142" s="437"/>
      <c r="E2142" s="335"/>
      <c r="F2142" s="343"/>
      <c r="G2142" s="348"/>
      <c r="H2142" s="338"/>
      <c r="I2142" s="337"/>
      <c r="J2142" s="338"/>
      <c r="K2142" s="337"/>
      <c r="L2142" s="337"/>
    </row>
    <row r="2143" spans="1:13">
      <c r="A2143" s="306"/>
      <c r="B2143" s="446"/>
      <c r="C2143" s="452" t="s">
        <v>991</v>
      </c>
      <c r="D2143" s="453"/>
      <c r="E2143" s="449"/>
      <c r="F2143" s="383"/>
      <c r="G2143" s="392">
        <f>SUM(G2139:G2142)</f>
        <v>0</v>
      </c>
      <c r="H2143" s="393"/>
      <c r="I2143" s="402">
        <f>SUM(I2139:I2142)</f>
        <v>0</v>
      </c>
      <c r="J2143" s="393"/>
      <c r="K2143" s="402">
        <f>SUM(K2139:K2142)</f>
        <v>0</v>
      </c>
      <c r="L2143" s="392">
        <f>SUM(L2139:L2142)</f>
        <v>0</v>
      </c>
      <c r="M2143" s="300" t="s">
        <v>893</v>
      </c>
    </row>
    <row r="2144" spans="1:12">
      <c r="A2144" s="299"/>
      <c r="B2144" s="340"/>
      <c r="C2144" s="299"/>
      <c r="D2144" s="299"/>
      <c r="E2144" s="342"/>
      <c r="F2144" s="356"/>
      <c r="G2144" s="399"/>
      <c r="H2144" s="394"/>
      <c r="I2144" s="403"/>
      <c r="J2144" s="394"/>
      <c r="K2144" s="403"/>
      <c r="L2144" s="350"/>
    </row>
    <row r="2145" spans="1:12">
      <c r="A2145" s="306"/>
      <c r="B2145" s="340"/>
      <c r="C2145" s="345" t="s">
        <v>992</v>
      </c>
      <c r="D2145" s="306"/>
      <c r="E2145" s="342"/>
      <c r="F2145" s="343"/>
      <c r="G2145" s="348"/>
      <c r="H2145" s="388"/>
      <c r="I2145" s="348"/>
      <c r="J2145" s="388"/>
      <c r="K2145" s="348"/>
      <c r="L2145" s="337"/>
    </row>
    <row r="2146" spans="1:12">
      <c r="A2146" s="306"/>
      <c r="B2146" s="408">
        <v>121001001</v>
      </c>
      <c r="C2146" s="299"/>
      <c r="D2146" s="299" t="s">
        <v>340</v>
      </c>
      <c r="E2146" s="342"/>
      <c r="F2146" s="343"/>
      <c r="G2146" s="348"/>
      <c r="H2146" s="388"/>
      <c r="I2146" s="348"/>
      <c r="J2146" s="388"/>
      <c r="K2146" s="348"/>
      <c r="L2146" s="337">
        <f>G2146+I2146-K2146</f>
        <v>0</v>
      </c>
    </row>
    <row r="2147" spans="1:12">
      <c r="A2147" s="306"/>
      <c r="B2147" s="408"/>
      <c r="C2147" s="299"/>
      <c r="D2147" s="299"/>
      <c r="E2147" s="342"/>
      <c r="F2147" s="343"/>
      <c r="G2147" s="348"/>
      <c r="H2147" s="388"/>
      <c r="I2147" s="348"/>
      <c r="J2147" s="388"/>
      <c r="K2147" s="348"/>
      <c r="L2147" s="337">
        <f>G2147+I2147-K2147</f>
        <v>0</v>
      </c>
    </row>
    <row r="2148" spans="1:12">
      <c r="A2148" s="303"/>
      <c r="B2148" s="340"/>
      <c r="C2148" s="303"/>
      <c r="D2148" s="303"/>
      <c r="E2148" s="342"/>
      <c r="F2148" s="386"/>
      <c r="G2148" s="348"/>
      <c r="H2148" s="387"/>
      <c r="I2148" s="401"/>
      <c r="J2148" s="387"/>
      <c r="K2148" s="401"/>
      <c r="L2148" s="337"/>
    </row>
    <row r="2149" spans="1:12">
      <c r="A2149" s="346"/>
      <c r="B2149" s="380"/>
      <c r="C2149" s="390" t="s">
        <v>993</v>
      </c>
      <c r="D2149" s="382"/>
      <c r="E2149" s="391"/>
      <c r="F2149" s="383"/>
      <c r="G2149" s="392">
        <f>SUM(G2146:G2148)</f>
        <v>0</v>
      </c>
      <c r="H2149" s="393"/>
      <c r="I2149" s="402">
        <f>SUM(I2146:I2148)</f>
        <v>0</v>
      </c>
      <c r="J2149" s="393"/>
      <c r="K2149" s="402">
        <f>SUM(K2146:K2148)</f>
        <v>0</v>
      </c>
      <c r="L2149" s="392">
        <f>SUM(L2146:L2148)</f>
        <v>0</v>
      </c>
    </row>
    <row r="2150" spans="1:12">
      <c r="A2150" s="303"/>
      <c r="B2150" s="340"/>
      <c r="C2150" s="303"/>
      <c r="D2150" s="303"/>
      <c r="E2150" s="342"/>
      <c r="F2150" s="386"/>
      <c r="G2150" s="374"/>
      <c r="H2150" s="387"/>
      <c r="I2150" s="401"/>
      <c r="J2150" s="387"/>
      <c r="K2150" s="401"/>
      <c r="L2150" s="350"/>
    </row>
    <row r="2151" spans="1:12">
      <c r="A2151" s="306"/>
      <c r="B2151" s="339"/>
      <c r="C2151" s="345" t="s">
        <v>994</v>
      </c>
      <c r="D2151" s="417"/>
      <c r="E2151" s="342"/>
      <c r="F2151" s="343"/>
      <c r="G2151" s="348"/>
      <c r="H2151" s="388"/>
      <c r="I2151" s="348"/>
      <c r="J2151" s="388"/>
      <c r="K2151" s="348"/>
      <c r="L2151" s="337"/>
    </row>
    <row r="2152" outlineLevel="1" spans="1:12">
      <c r="A2152" s="346"/>
      <c r="B2152" s="150"/>
      <c r="D2152" s="347" t="s">
        <v>771</v>
      </c>
      <c r="E2152" s="346"/>
      <c r="F2152" s="343"/>
      <c r="G2152" s="348"/>
      <c r="H2152" s="349"/>
      <c r="I2152" s="350"/>
      <c r="J2152" s="349"/>
      <c r="K2152" s="350"/>
      <c r="L2152" s="337"/>
    </row>
    <row r="2153" outlineLevel="1" spans="1:12">
      <c r="A2153" s="346"/>
      <c r="B2153" s="150">
        <v>121101001</v>
      </c>
      <c r="D2153" s="346"/>
      <c r="E2153" s="299" t="s">
        <v>926</v>
      </c>
      <c r="F2153" s="343"/>
      <c r="G2153" s="350"/>
      <c r="H2153" s="349"/>
      <c r="I2153" s="350"/>
      <c r="J2153" s="349"/>
      <c r="K2153" s="350"/>
      <c r="L2153" s="337">
        <f>G2153+I2153-K2153</f>
        <v>0</v>
      </c>
    </row>
    <row r="2154" outlineLevel="1" spans="1:12">
      <c r="A2154" s="346"/>
      <c r="B2154" s="150">
        <v>121101002</v>
      </c>
      <c r="D2154" s="346"/>
      <c r="E2154" s="299" t="s">
        <v>927</v>
      </c>
      <c r="F2154" s="343"/>
      <c r="G2154" s="350"/>
      <c r="H2154" s="349"/>
      <c r="I2154" s="350"/>
      <c r="J2154" s="349"/>
      <c r="K2154" s="350"/>
      <c r="L2154" s="337">
        <f t="shared" ref="L2154:L2171" si="58">G2154+I2154-K2154</f>
        <v>0</v>
      </c>
    </row>
    <row r="2155" outlineLevel="1" spans="1:12">
      <c r="A2155" s="346"/>
      <c r="B2155" s="150">
        <v>121101003</v>
      </c>
      <c r="D2155" s="346"/>
      <c r="E2155" s="299" t="s">
        <v>928</v>
      </c>
      <c r="F2155" s="343"/>
      <c r="G2155" s="350"/>
      <c r="H2155" s="349"/>
      <c r="I2155" s="350"/>
      <c r="J2155" s="349"/>
      <c r="K2155" s="350"/>
      <c r="L2155" s="337">
        <f t="shared" si="58"/>
        <v>0</v>
      </c>
    </row>
    <row r="2156" outlineLevel="1" spans="1:12">
      <c r="A2156" s="346"/>
      <c r="B2156" s="150">
        <v>121101004</v>
      </c>
      <c r="D2156" s="346"/>
      <c r="E2156" s="299" t="s">
        <v>929</v>
      </c>
      <c r="F2156" s="343"/>
      <c r="G2156" s="350"/>
      <c r="H2156" s="349"/>
      <c r="I2156" s="350"/>
      <c r="J2156" s="349"/>
      <c r="K2156" s="350"/>
      <c r="L2156" s="337">
        <f t="shared" si="58"/>
        <v>0</v>
      </c>
    </row>
    <row r="2157" outlineLevel="1" spans="1:12">
      <c r="A2157" s="346"/>
      <c r="B2157" s="150">
        <v>121101005</v>
      </c>
      <c r="D2157" s="346"/>
      <c r="E2157" s="299" t="s">
        <v>930</v>
      </c>
      <c r="F2157" s="343"/>
      <c r="G2157" s="350"/>
      <c r="H2157" s="349"/>
      <c r="I2157" s="350"/>
      <c r="J2157" s="349"/>
      <c r="K2157" s="350"/>
      <c r="L2157" s="337">
        <f t="shared" si="58"/>
        <v>0</v>
      </c>
    </row>
    <row r="2158" outlineLevel="1" spans="1:12">
      <c r="A2158" s="346"/>
      <c r="B2158" s="150">
        <v>121101006</v>
      </c>
      <c r="D2158" s="346"/>
      <c r="E2158" s="299" t="s">
        <v>931</v>
      </c>
      <c r="F2158" s="343"/>
      <c r="G2158" s="350"/>
      <c r="H2158" s="349"/>
      <c r="I2158" s="350"/>
      <c r="J2158" s="349"/>
      <c r="K2158" s="350"/>
      <c r="L2158" s="337">
        <f t="shared" si="58"/>
        <v>0</v>
      </c>
    </row>
    <row r="2159" outlineLevel="1" spans="1:12">
      <c r="A2159" s="346"/>
      <c r="B2159" s="150">
        <v>121101007</v>
      </c>
      <c r="D2159" s="346"/>
      <c r="E2159" s="299" t="s">
        <v>932</v>
      </c>
      <c r="F2159" s="343"/>
      <c r="G2159" s="350"/>
      <c r="H2159" s="349"/>
      <c r="I2159" s="350"/>
      <c r="J2159" s="349"/>
      <c r="K2159" s="350"/>
      <c r="L2159" s="337">
        <f t="shared" si="58"/>
        <v>0</v>
      </c>
    </row>
    <row r="2160" outlineLevel="1" spans="1:12">
      <c r="A2160" s="346"/>
      <c r="B2160" s="150">
        <v>121101008</v>
      </c>
      <c r="D2160" s="346"/>
      <c r="E2160" s="299" t="s">
        <v>933</v>
      </c>
      <c r="F2160" s="343"/>
      <c r="G2160" s="350"/>
      <c r="H2160" s="349"/>
      <c r="I2160" s="350"/>
      <c r="J2160" s="349"/>
      <c r="K2160" s="350"/>
      <c r="L2160" s="337">
        <f t="shared" si="58"/>
        <v>0</v>
      </c>
    </row>
    <row r="2161" outlineLevel="1" spans="1:12">
      <c r="A2161" s="346"/>
      <c r="B2161" s="150">
        <v>121101009</v>
      </c>
      <c r="D2161" s="346"/>
      <c r="E2161" s="299" t="s">
        <v>934</v>
      </c>
      <c r="F2161" s="343"/>
      <c r="G2161" s="350"/>
      <c r="H2161" s="349"/>
      <c r="I2161" s="350"/>
      <c r="J2161" s="349"/>
      <c r="K2161" s="350"/>
      <c r="L2161" s="337">
        <f t="shared" si="58"/>
        <v>0</v>
      </c>
    </row>
    <row r="2162" outlineLevel="1" spans="1:12">
      <c r="A2162" s="346"/>
      <c r="B2162" s="150">
        <v>121101010</v>
      </c>
      <c r="D2162" s="346"/>
      <c r="E2162" s="299" t="s">
        <v>935</v>
      </c>
      <c r="F2162" s="343"/>
      <c r="G2162" s="350"/>
      <c r="H2162" s="349"/>
      <c r="I2162" s="350"/>
      <c r="J2162" s="349"/>
      <c r="K2162" s="350"/>
      <c r="L2162" s="337">
        <f t="shared" si="58"/>
        <v>0</v>
      </c>
    </row>
    <row r="2163" outlineLevel="1" spans="1:12">
      <c r="A2163" s="346"/>
      <c r="B2163" s="150">
        <v>121101011</v>
      </c>
      <c r="D2163" s="346"/>
      <c r="E2163" s="299" t="s">
        <v>936</v>
      </c>
      <c r="F2163" s="343"/>
      <c r="G2163" s="350"/>
      <c r="H2163" s="349"/>
      <c r="I2163" s="350"/>
      <c r="J2163" s="349"/>
      <c r="K2163" s="350"/>
      <c r="L2163" s="337">
        <f t="shared" si="58"/>
        <v>0</v>
      </c>
    </row>
    <row r="2164" outlineLevel="1" spans="1:12">
      <c r="A2164" s="346"/>
      <c r="B2164" s="150">
        <v>121101012</v>
      </c>
      <c r="D2164" s="346"/>
      <c r="E2164" s="299" t="s">
        <v>937</v>
      </c>
      <c r="F2164" s="343"/>
      <c r="G2164" s="350"/>
      <c r="H2164" s="349"/>
      <c r="I2164" s="350"/>
      <c r="J2164" s="349"/>
      <c r="K2164" s="350"/>
      <c r="L2164" s="337">
        <f t="shared" si="58"/>
        <v>0</v>
      </c>
    </row>
    <row r="2165" outlineLevel="1" spans="1:12">
      <c r="A2165" s="346"/>
      <c r="B2165" s="150">
        <v>121101013</v>
      </c>
      <c r="D2165" s="346"/>
      <c r="E2165" s="299" t="s">
        <v>938</v>
      </c>
      <c r="F2165" s="343"/>
      <c r="G2165" s="350"/>
      <c r="H2165" s="349"/>
      <c r="I2165" s="350"/>
      <c r="J2165" s="349"/>
      <c r="K2165" s="350"/>
      <c r="L2165" s="337">
        <f t="shared" si="58"/>
        <v>0</v>
      </c>
    </row>
    <row r="2166" outlineLevel="1" spans="1:12">
      <c r="A2166" s="346"/>
      <c r="B2166" s="150">
        <v>121101014</v>
      </c>
      <c r="D2166" s="346"/>
      <c r="E2166" s="299" t="s">
        <v>939</v>
      </c>
      <c r="F2166" s="343"/>
      <c r="G2166" s="350"/>
      <c r="H2166" s="349"/>
      <c r="I2166" s="350"/>
      <c r="J2166" s="349"/>
      <c r="K2166" s="350"/>
      <c r="L2166" s="337">
        <f t="shared" si="58"/>
        <v>0</v>
      </c>
    </row>
    <row r="2167" outlineLevel="1" spans="1:12">
      <c r="A2167" s="346"/>
      <c r="B2167" s="150">
        <v>121101015</v>
      </c>
      <c r="D2167" s="346"/>
      <c r="E2167" s="299" t="s">
        <v>940</v>
      </c>
      <c r="F2167" s="343"/>
      <c r="G2167" s="350"/>
      <c r="H2167" s="349"/>
      <c r="I2167" s="350"/>
      <c r="J2167" s="349"/>
      <c r="K2167" s="350"/>
      <c r="L2167" s="337">
        <f t="shared" si="58"/>
        <v>0</v>
      </c>
    </row>
    <row r="2168" outlineLevel="1" spans="1:12">
      <c r="A2168" s="346"/>
      <c r="B2168" s="150">
        <v>121101016</v>
      </c>
      <c r="D2168" s="346"/>
      <c r="E2168" s="299" t="s">
        <v>941</v>
      </c>
      <c r="F2168" s="343"/>
      <c r="G2168" s="350"/>
      <c r="H2168" s="349"/>
      <c r="I2168" s="350"/>
      <c r="J2168" s="349"/>
      <c r="K2168" s="350"/>
      <c r="L2168" s="337">
        <f t="shared" si="58"/>
        <v>0</v>
      </c>
    </row>
    <row r="2169" outlineLevel="1" spans="1:12">
      <c r="A2169" s="346"/>
      <c r="B2169" s="150">
        <v>121101017</v>
      </c>
      <c r="D2169" s="346"/>
      <c r="E2169" s="299" t="s">
        <v>942</v>
      </c>
      <c r="F2169" s="343"/>
      <c r="G2169" s="350"/>
      <c r="H2169" s="349"/>
      <c r="I2169" s="350"/>
      <c r="J2169" s="349"/>
      <c r="K2169" s="350"/>
      <c r="L2169" s="337">
        <f t="shared" si="58"/>
        <v>0</v>
      </c>
    </row>
    <row r="2170" outlineLevel="1" spans="1:12">
      <c r="A2170" s="346"/>
      <c r="B2170" s="150">
        <v>121101018</v>
      </c>
      <c r="D2170" s="346"/>
      <c r="E2170" s="299" t="s">
        <v>943</v>
      </c>
      <c r="F2170" s="343"/>
      <c r="G2170" s="350"/>
      <c r="H2170" s="349"/>
      <c r="I2170" s="350"/>
      <c r="J2170" s="349"/>
      <c r="K2170" s="350"/>
      <c r="L2170" s="337">
        <f t="shared" si="58"/>
        <v>0</v>
      </c>
    </row>
    <row r="2171" outlineLevel="1" spans="1:12">
      <c r="A2171" s="346"/>
      <c r="B2171" s="150">
        <v>121101019</v>
      </c>
      <c r="D2171" s="346"/>
      <c r="E2171" s="299" t="s">
        <v>944</v>
      </c>
      <c r="F2171" s="343"/>
      <c r="G2171" s="350"/>
      <c r="H2171" s="349"/>
      <c r="I2171" s="350"/>
      <c r="J2171" s="349"/>
      <c r="K2171" s="350"/>
      <c r="L2171" s="337">
        <f t="shared" si="58"/>
        <v>0</v>
      </c>
    </row>
    <row r="2172" outlineLevel="1" spans="1:12">
      <c r="A2172" s="346"/>
      <c r="B2172" s="150">
        <v>121101020</v>
      </c>
      <c r="D2172" s="346"/>
      <c r="E2172" s="299" t="s">
        <v>945</v>
      </c>
      <c r="F2172" s="343"/>
      <c r="G2172" s="350"/>
      <c r="H2172" s="349"/>
      <c r="I2172" s="350"/>
      <c r="J2172" s="349"/>
      <c r="K2172" s="350"/>
      <c r="L2172" s="337">
        <f t="shared" ref="L2172:L2178" si="59">G2172+I2172-K2172</f>
        <v>0</v>
      </c>
    </row>
    <row r="2173" outlineLevel="1" spans="1:12">
      <c r="A2173" s="346"/>
      <c r="B2173" s="150">
        <v>121101021</v>
      </c>
      <c r="D2173" s="346"/>
      <c r="E2173" s="299" t="s">
        <v>946</v>
      </c>
      <c r="F2173" s="343"/>
      <c r="G2173" s="350"/>
      <c r="H2173" s="349"/>
      <c r="I2173" s="350"/>
      <c r="J2173" s="349"/>
      <c r="K2173" s="350"/>
      <c r="L2173" s="337">
        <f t="shared" si="59"/>
        <v>0</v>
      </c>
    </row>
    <row r="2174" outlineLevel="1" spans="1:12">
      <c r="A2174" s="346"/>
      <c r="B2174" s="150">
        <v>121101022</v>
      </c>
      <c r="D2174" s="346"/>
      <c r="E2174" s="299" t="s">
        <v>947</v>
      </c>
      <c r="F2174" s="343"/>
      <c r="G2174" s="350"/>
      <c r="H2174" s="349"/>
      <c r="I2174" s="350"/>
      <c r="J2174" s="349"/>
      <c r="K2174" s="350"/>
      <c r="L2174" s="337">
        <f t="shared" si="59"/>
        <v>0</v>
      </c>
    </row>
    <row r="2175" outlineLevel="1" spans="1:12">
      <c r="A2175" s="346"/>
      <c r="B2175" s="150">
        <v>121101023</v>
      </c>
      <c r="D2175" s="346"/>
      <c r="E2175" s="299" t="s">
        <v>948</v>
      </c>
      <c r="F2175" s="343"/>
      <c r="G2175" s="350"/>
      <c r="H2175" s="349"/>
      <c r="I2175" s="350"/>
      <c r="J2175" s="349"/>
      <c r="K2175" s="350"/>
      <c r="L2175" s="337">
        <f t="shared" si="59"/>
        <v>0</v>
      </c>
    </row>
    <row r="2176" outlineLevel="1" spans="1:12">
      <c r="A2176" s="346"/>
      <c r="B2176" s="150">
        <v>121101024</v>
      </c>
      <c r="D2176" s="346"/>
      <c r="E2176" s="299" t="s">
        <v>949</v>
      </c>
      <c r="F2176" s="343"/>
      <c r="G2176" s="350"/>
      <c r="H2176" s="349"/>
      <c r="I2176" s="350"/>
      <c r="J2176" s="349"/>
      <c r="K2176" s="350"/>
      <c r="L2176" s="337">
        <f t="shared" si="59"/>
        <v>0</v>
      </c>
    </row>
    <row r="2177" outlineLevel="1" spans="1:12">
      <c r="A2177" s="346"/>
      <c r="B2177" s="150">
        <v>121101025</v>
      </c>
      <c r="D2177" s="346"/>
      <c r="E2177" s="299" t="s">
        <v>950</v>
      </c>
      <c r="F2177" s="343"/>
      <c r="G2177" s="350"/>
      <c r="H2177" s="349"/>
      <c r="I2177" s="350"/>
      <c r="J2177" s="349"/>
      <c r="K2177" s="350"/>
      <c r="L2177" s="337">
        <f t="shared" si="59"/>
        <v>0</v>
      </c>
    </row>
    <row r="2178" outlineLevel="1" spans="1:12">
      <c r="A2178" s="346"/>
      <c r="B2178" s="150"/>
      <c r="D2178" s="346"/>
      <c r="E2178" s="299"/>
      <c r="F2178" s="343"/>
      <c r="G2178" s="350"/>
      <c r="H2178" s="349"/>
      <c r="I2178" s="350"/>
      <c r="J2178" s="349"/>
      <c r="K2178" s="350"/>
      <c r="L2178" s="337">
        <f t="shared" si="59"/>
        <v>0</v>
      </c>
    </row>
    <row r="2179" outlineLevel="1" spans="1:12">
      <c r="A2179" s="346"/>
      <c r="B2179" s="150"/>
      <c r="D2179" s="351" t="s">
        <v>765</v>
      </c>
      <c r="E2179" s="352"/>
      <c r="F2179" s="353"/>
      <c r="G2179" s="354">
        <f>SUM(G2152:G2178)</f>
        <v>0</v>
      </c>
      <c r="H2179" s="355"/>
      <c r="I2179" s="354">
        <f>SUM(I2152:I2178)</f>
        <v>0</v>
      </c>
      <c r="J2179" s="355"/>
      <c r="K2179" s="354">
        <f>SUM(K2152:K2178)</f>
        <v>0</v>
      </c>
      <c r="L2179" s="354">
        <f>SUM(L2152:L2178)</f>
        <v>0</v>
      </c>
    </row>
    <row r="2180" outlineLevel="1" spans="1:12">
      <c r="A2180" s="346"/>
      <c r="B2180" s="150"/>
      <c r="D2180" s="346"/>
      <c r="E2180" s="299"/>
      <c r="F2180" s="343"/>
      <c r="G2180" s="350"/>
      <c r="H2180" s="349"/>
      <c r="I2180" s="350"/>
      <c r="J2180" s="349"/>
      <c r="K2180" s="350"/>
      <c r="L2180" s="337"/>
    </row>
    <row r="2181" outlineLevel="1" spans="1:12">
      <c r="A2181" s="346"/>
      <c r="B2181" s="150"/>
      <c r="D2181" s="347" t="s">
        <v>797</v>
      </c>
      <c r="E2181" s="299"/>
      <c r="F2181" s="343"/>
      <c r="G2181" s="350"/>
      <c r="H2181" s="349"/>
      <c r="I2181" s="350"/>
      <c r="J2181" s="349"/>
      <c r="K2181" s="350"/>
      <c r="L2181" s="337">
        <f>G2181+I2181-K2181</f>
        <v>0</v>
      </c>
    </row>
    <row r="2182" outlineLevel="1" spans="1:12">
      <c r="A2182" s="346"/>
      <c r="B2182" s="150"/>
      <c r="D2182" s="346"/>
      <c r="E2182" s="299" t="s">
        <v>951</v>
      </c>
      <c r="F2182" s="343"/>
      <c r="G2182" s="350"/>
      <c r="H2182" s="349"/>
      <c r="I2182" s="350"/>
      <c r="J2182" s="349"/>
      <c r="K2182" s="350"/>
      <c r="L2182" s="337">
        <f>G2182+I2182-K2182</f>
        <v>0</v>
      </c>
    </row>
    <row r="2183" outlineLevel="1" spans="1:12">
      <c r="A2183" s="346"/>
      <c r="B2183" s="150"/>
      <c r="D2183" s="346"/>
      <c r="E2183" s="299" t="s">
        <v>951</v>
      </c>
      <c r="F2183" s="343"/>
      <c r="G2183" s="350"/>
      <c r="H2183" s="349"/>
      <c r="I2183" s="350"/>
      <c r="J2183" s="349"/>
      <c r="K2183" s="350"/>
      <c r="L2183" s="337">
        <f>G2183+I2183-K2183</f>
        <v>0</v>
      </c>
    </row>
    <row r="2184" outlineLevel="1" spans="1:12">
      <c r="A2184" s="346"/>
      <c r="B2184" s="150"/>
      <c r="D2184" s="299"/>
      <c r="E2184" s="342"/>
      <c r="F2184" s="343"/>
      <c r="G2184" s="350"/>
      <c r="H2184" s="349"/>
      <c r="I2184" s="350"/>
      <c r="J2184" s="349"/>
      <c r="K2184" s="350"/>
      <c r="L2184" s="337">
        <f>G2184+I2184-K2184</f>
        <v>0</v>
      </c>
    </row>
    <row r="2185" outlineLevel="1" spans="1:12">
      <c r="A2185" s="346"/>
      <c r="B2185" s="150"/>
      <c r="D2185" s="351" t="s">
        <v>765</v>
      </c>
      <c r="E2185" s="376"/>
      <c r="F2185" s="353"/>
      <c r="G2185" s="354">
        <f>SUM(G2181:G2184)</f>
        <v>0</v>
      </c>
      <c r="H2185" s="355"/>
      <c r="I2185" s="354">
        <f>SUM(I2181:I2184)</f>
        <v>0</v>
      </c>
      <c r="J2185" s="355"/>
      <c r="K2185" s="354">
        <f>SUM(K2181:K2184)</f>
        <v>0</v>
      </c>
      <c r="L2185" s="354">
        <f>SUM(L2181:L2184)</f>
        <v>0</v>
      </c>
    </row>
    <row r="2186" outlineLevel="1" spans="1:12">
      <c r="A2186" s="346"/>
      <c r="B2186" s="150"/>
      <c r="D2186" s="299"/>
      <c r="E2186" s="342"/>
      <c r="F2186" s="343"/>
      <c r="G2186" s="350"/>
      <c r="H2186" s="349"/>
      <c r="I2186" s="350"/>
      <c r="J2186" s="349"/>
      <c r="K2186" s="350"/>
      <c r="L2186" s="337"/>
    </row>
    <row r="2187" outlineLevel="1" spans="1:12">
      <c r="A2187" s="346"/>
      <c r="B2187" s="150"/>
      <c r="D2187" s="347" t="s">
        <v>823</v>
      </c>
      <c r="E2187" s="299"/>
      <c r="F2187" s="343"/>
      <c r="G2187" s="350"/>
      <c r="H2187" s="349"/>
      <c r="I2187" s="350"/>
      <c r="J2187" s="349"/>
      <c r="K2187" s="350"/>
      <c r="L2187" s="337">
        <f>G2187+I2187-K2187</f>
        <v>0</v>
      </c>
    </row>
    <row r="2188" outlineLevel="1" spans="1:12">
      <c r="A2188" s="346"/>
      <c r="B2188" s="150"/>
      <c r="D2188" s="346"/>
      <c r="E2188" s="299" t="s">
        <v>951</v>
      </c>
      <c r="F2188" s="343"/>
      <c r="G2188" s="350"/>
      <c r="H2188" s="349"/>
      <c r="I2188" s="350"/>
      <c r="J2188" s="349"/>
      <c r="K2188" s="350"/>
      <c r="L2188" s="337">
        <f>G2188+I2188-K2188</f>
        <v>0</v>
      </c>
    </row>
    <row r="2189" outlineLevel="1" spans="1:12">
      <c r="A2189" s="346"/>
      <c r="B2189" s="150"/>
      <c r="D2189" s="346"/>
      <c r="E2189" s="299" t="s">
        <v>951</v>
      </c>
      <c r="F2189" s="343"/>
      <c r="G2189" s="350"/>
      <c r="H2189" s="349"/>
      <c r="I2189" s="350"/>
      <c r="J2189" s="349"/>
      <c r="K2189" s="350"/>
      <c r="L2189" s="337">
        <f>G2189+I2189-K2189</f>
        <v>0</v>
      </c>
    </row>
    <row r="2190" outlineLevel="1" spans="1:12">
      <c r="A2190" s="346"/>
      <c r="B2190" s="150"/>
      <c r="D2190" s="346"/>
      <c r="E2190" s="299"/>
      <c r="F2190" s="343"/>
      <c r="G2190" s="350"/>
      <c r="H2190" s="349"/>
      <c r="I2190" s="350"/>
      <c r="J2190" s="349"/>
      <c r="K2190" s="350"/>
      <c r="L2190" s="337">
        <f>G2190+I2190-K2190</f>
        <v>0</v>
      </c>
    </row>
    <row r="2191" outlineLevel="1" spans="1:12">
      <c r="A2191" s="346"/>
      <c r="B2191" s="150"/>
      <c r="D2191" s="351" t="s">
        <v>765</v>
      </c>
      <c r="E2191" s="352"/>
      <c r="F2191" s="353"/>
      <c r="G2191" s="354">
        <f>SUM(G2187:G2190)</f>
        <v>0</v>
      </c>
      <c r="H2191" s="355"/>
      <c r="I2191" s="354">
        <f>SUM(I2187:I2190)</f>
        <v>0</v>
      </c>
      <c r="J2191" s="355"/>
      <c r="K2191" s="354">
        <f>SUM(K2187:K2190)</f>
        <v>0</v>
      </c>
      <c r="L2191" s="354">
        <f>SUM(L2187:L2190)</f>
        <v>0</v>
      </c>
    </row>
    <row r="2192" spans="1:12">
      <c r="A2192" s="303"/>
      <c r="B2192" s="340"/>
      <c r="C2192" s="303"/>
      <c r="D2192" s="303"/>
      <c r="E2192" s="342"/>
      <c r="F2192" s="386"/>
      <c r="G2192" s="401"/>
      <c r="H2192" s="387"/>
      <c r="I2192" s="401"/>
      <c r="J2192" s="387"/>
      <c r="K2192" s="401"/>
      <c r="L2192" s="401"/>
    </row>
    <row r="2193" spans="1:12">
      <c r="A2193" s="346"/>
      <c r="B2193" s="380"/>
      <c r="C2193" s="390" t="s">
        <v>995</v>
      </c>
      <c r="D2193" s="382"/>
      <c r="E2193" s="391"/>
      <c r="F2193" s="383"/>
      <c r="G2193" s="392">
        <f>G2191+G2185+G2179</f>
        <v>0</v>
      </c>
      <c r="H2193" s="393"/>
      <c r="I2193" s="402">
        <f>I2191+I2185+I2179</f>
        <v>0</v>
      </c>
      <c r="J2193" s="393"/>
      <c r="K2193" s="402">
        <f>K2191+K2185+K2179</f>
        <v>0</v>
      </c>
      <c r="L2193" s="392">
        <f>L2191+L2185+L2179</f>
        <v>0</v>
      </c>
    </row>
    <row r="2194" spans="1:12">
      <c r="A2194" s="299"/>
      <c r="B2194" s="340"/>
      <c r="C2194" s="299"/>
      <c r="D2194" s="299"/>
      <c r="E2194" s="342"/>
      <c r="F2194" s="356"/>
      <c r="G2194" s="399"/>
      <c r="H2194" s="394"/>
      <c r="I2194" s="403"/>
      <c r="J2194" s="394"/>
      <c r="K2194" s="403"/>
      <c r="L2194" s="350"/>
    </row>
    <row r="2195" spans="1:12">
      <c r="A2195" s="306"/>
      <c r="B2195" s="340"/>
      <c r="C2195" s="345" t="s">
        <v>996</v>
      </c>
      <c r="D2195" s="306"/>
      <c r="E2195" s="342"/>
      <c r="F2195" s="343"/>
      <c r="G2195" s="348"/>
      <c r="H2195" s="388"/>
      <c r="I2195" s="348"/>
      <c r="J2195" s="388"/>
      <c r="K2195" s="348"/>
      <c r="L2195" s="337"/>
    </row>
    <row r="2196" spans="1:12">
      <c r="A2196" s="306"/>
      <c r="B2196" s="408">
        <v>121201001</v>
      </c>
      <c r="C2196" s="299"/>
      <c r="D2196" s="299" t="s">
        <v>997</v>
      </c>
      <c r="E2196" s="342"/>
      <c r="F2196" s="343"/>
      <c r="G2196" s="348"/>
      <c r="H2196" s="388"/>
      <c r="I2196" s="348"/>
      <c r="J2196" s="388"/>
      <c r="K2196" s="348"/>
      <c r="L2196" s="337">
        <f>G2196+I2196-K2196</f>
        <v>0</v>
      </c>
    </row>
    <row r="2197" spans="1:12">
      <c r="A2197" s="306"/>
      <c r="B2197" s="408">
        <v>121201002</v>
      </c>
      <c r="C2197" s="299"/>
      <c r="D2197" s="299" t="s">
        <v>998</v>
      </c>
      <c r="E2197" s="342"/>
      <c r="F2197" s="343"/>
      <c r="G2197" s="348"/>
      <c r="H2197" s="388"/>
      <c r="I2197" s="348"/>
      <c r="J2197" s="388"/>
      <c r="K2197" s="348"/>
      <c r="L2197" s="337">
        <f>G2197+I2197-K2197</f>
        <v>0</v>
      </c>
    </row>
    <row r="2198" spans="1:12">
      <c r="A2198" s="306"/>
      <c r="B2198" s="408">
        <v>121201003</v>
      </c>
      <c r="C2198" s="299"/>
      <c r="D2198" s="299" t="s">
        <v>999</v>
      </c>
      <c r="E2198" s="342"/>
      <c r="F2198" s="343"/>
      <c r="G2198" s="348"/>
      <c r="H2198" s="388"/>
      <c r="I2198" s="348"/>
      <c r="J2198" s="388"/>
      <c r="K2198" s="348"/>
      <c r="L2198" s="337">
        <f t="shared" ref="L2198:L2200" si="60">G2198+I2198-K2198</f>
        <v>0</v>
      </c>
    </row>
    <row r="2199" spans="1:12">
      <c r="A2199" s="306"/>
      <c r="B2199" s="408">
        <v>121201004</v>
      </c>
      <c r="C2199" s="299"/>
      <c r="D2199" s="299" t="s">
        <v>1000</v>
      </c>
      <c r="E2199" s="342"/>
      <c r="F2199" s="343"/>
      <c r="G2199" s="348"/>
      <c r="H2199" s="388"/>
      <c r="I2199" s="348"/>
      <c r="J2199" s="388"/>
      <c r="K2199" s="348"/>
      <c r="L2199" s="337">
        <f t="shared" si="60"/>
        <v>0</v>
      </c>
    </row>
    <row r="2200" spans="1:12">
      <c r="A2200" s="306"/>
      <c r="B2200" s="408">
        <v>121201005</v>
      </c>
      <c r="C2200" s="299"/>
      <c r="D2200" s="299" t="s">
        <v>1001</v>
      </c>
      <c r="E2200" s="342"/>
      <c r="F2200" s="343"/>
      <c r="G2200" s="348"/>
      <c r="H2200" s="388"/>
      <c r="I2200" s="348"/>
      <c r="J2200" s="388"/>
      <c r="K2200" s="348"/>
      <c r="L2200" s="337">
        <f t="shared" si="60"/>
        <v>0</v>
      </c>
    </row>
    <row r="2201" spans="1:12">
      <c r="A2201" s="303"/>
      <c r="B2201" s="340"/>
      <c r="C2201" s="303"/>
      <c r="D2201" s="303"/>
      <c r="E2201" s="342"/>
      <c r="F2201" s="386"/>
      <c r="G2201" s="348"/>
      <c r="H2201" s="387"/>
      <c r="I2201" s="401"/>
      <c r="J2201" s="387"/>
      <c r="K2201" s="401"/>
      <c r="L2201" s="337"/>
    </row>
    <row r="2202" spans="1:12">
      <c r="A2202" s="346"/>
      <c r="B2202" s="380"/>
      <c r="C2202" s="390" t="s">
        <v>1002</v>
      </c>
      <c r="D2202" s="382"/>
      <c r="E2202" s="391"/>
      <c r="F2202" s="383"/>
      <c r="G2202" s="392">
        <f>SUM(G2196:G2201)</f>
        <v>0</v>
      </c>
      <c r="H2202" s="393"/>
      <c r="I2202" s="402">
        <f>SUM(I2196:I2201)</f>
        <v>0</v>
      </c>
      <c r="J2202" s="393"/>
      <c r="K2202" s="402">
        <f>SUM(K2196:K2201)</f>
        <v>0</v>
      </c>
      <c r="L2202" s="392">
        <f>SUM(L2196:L2201)</f>
        <v>0</v>
      </c>
    </row>
    <row r="2203" spans="1:12">
      <c r="A2203" s="303"/>
      <c r="B2203" s="340"/>
      <c r="C2203" s="303"/>
      <c r="D2203" s="303"/>
      <c r="E2203" s="342"/>
      <c r="F2203" s="386"/>
      <c r="G2203" s="374"/>
      <c r="H2203" s="387"/>
      <c r="I2203" s="401"/>
      <c r="J2203" s="387"/>
      <c r="K2203" s="401"/>
      <c r="L2203" s="350"/>
    </row>
    <row r="2204" spans="1:12">
      <c r="A2204" s="306"/>
      <c r="B2204" s="150"/>
      <c r="C2204" s="345" t="s">
        <v>1003</v>
      </c>
      <c r="D2204" s="306"/>
      <c r="E2204" s="342"/>
      <c r="F2204" s="343"/>
      <c r="G2204" s="348"/>
      <c r="H2204" s="388"/>
      <c r="I2204" s="348"/>
      <c r="J2204" s="388"/>
      <c r="K2204" s="348"/>
      <c r="L2204" s="337"/>
    </row>
    <row r="2205" spans="1:12">
      <c r="A2205" s="306"/>
      <c r="B2205" s="150">
        <v>121301001</v>
      </c>
      <c r="C2205" s="357"/>
      <c r="D2205" s="306" t="s">
        <v>1004</v>
      </c>
      <c r="E2205" s="342"/>
      <c r="F2205" s="343"/>
      <c r="G2205" s="348"/>
      <c r="H2205" s="388"/>
      <c r="I2205" s="348"/>
      <c r="J2205" s="388"/>
      <c r="K2205" s="348"/>
      <c r="L2205" s="337">
        <f t="shared" ref="L2205:L2207" si="61">G2205+I2205-K2205</f>
        <v>0</v>
      </c>
    </row>
    <row r="2206" spans="1:12">
      <c r="A2206" s="306"/>
      <c r="B2206" s="150">
        <v>121301002</v>
      </c>
      <c r="C2206" s="357"/>
      <c r="D2206" s="306" t="s">
        <v>1005</v>
      </c>
      <c r="E2206" s="342"/>
      <c r="F2206" s="343"/>
      <c r="G2206" s="348"/>
      <c r="H2206" s="388"/>
      <c r="I2206" s="348"/>
      <c r="J2206" s="388"/>
      <c r="K2206" s="348"/>
      <c r="L2206" s="337">
        <f t="shared" si="61"/>
        <v>0</v>
      </c>
    </row>
    <row r="2207" spans="1:12">
      <c r="A2207" s="306"/>
      <c r="B2207" s="150">
        <v>121301003</v>
      </c>
      <c r="C2207" s="357"/>
      <c r="D2207" s="306" t="s">
        <v>364</v>
      </c>
      <c r="E2207" s="342"/>
      <c r="F2207" s="343"/>
      <c r="G2207" s="348"/>
      <c r="H2207" s="388"/>
      <c r="I2207" s="348"/>
      <c r="J2207" s="388"/>
      <c r="K2207" s="348"/>
      <c r="L2207" s="337">
        <f t="shared" si="61"/>
        <v>0</v>
      </c>
    </row>
    <row r="2208" spans="1:12">
      <c r="A2208" s="303"/>
      <c r="B2208" s="340"/>
      <c r="C2208" s="303"/>
      <c r="D2208" s="303"/>
      <c r="E2208" s="342"/>
      <c r="F2208" s="386"/>
      <c r="G2208" s="401"/>
      <c r="H2208" s="387"/>
      <c r="I2208" s="401"/>
      <c r="J2208" s="387"/>
      <c r="K2208" s="401"/>
      <c r="L2208" s="401"/>
    </row>
    <row r="2209" spans="1:12">
      <c r="A2209" s="346"/>
      <c r="B2209" s="380"/>
      <c r="C2209" s="390" t="s">
        <v>1006</v>
      </c>
      <c r="D2209" s="382"/>
      <c r="E2209" s="391"/>
      <c r="F2209" s="383"/>
      <c r="G2209" s="392">
        <f>SUM(G2204:G2208)</f>
        <v>0</v>
      </c>
      <c r="H2209" s="393"/>
      <c r="I2209" s="402">
        <f>SUM(I2204:I2208)</f>
        <v>0</v>
      </c>
      <c r="J2209" s="393"/>
      <c r="K2209" s="402">
        <f>SUM(K2204:K2208)</f>
        <v>0</v>
      </c>
      <c r="L2209" s="392">
        <f>SUM(L2204:L2208)</f>
        <v>0</v>
      </c>
    </row>
    <row r="2210" spans="1:12">
      <c r="A2210" s="306"/>
      <c r="B2210" s="454"/>
      <c r="C2210" s="455"/>
      <c r="D2210" s="455"/>
      <c r="E2210" s="456"/>
      <c r="F2210" s="457"/>
      <c r="G2210" s="458"/>
      <c r="H2210" s="459"/>
      <c r="I2210" s="492"/>
      <c r="J2210" s="459"/>
      <c r="K2210" s="492"/>
      <c r="L2210" s="493"/>
    </row>
    <row r="2211" spans="1:12">
      <c r="A2211" s="306"/>
      <c r="B2211" s="420"/>
      <c r="C2211" s="460" t="s">
        <v>1007</v>
      </c>
      <c r="D2211" s="460"/>
      <c r="E2211" s="461"/>
      <c r="F2211" s="462"/>
      <c r="G2211" s="463">
        <f>G1028+G1053+G1078+G1698+G1923+G2138+G2143+G2149+G2193+G2202+G2209+G1072</f>
        <v>0</v>
      </c>
      <c r="H2211" s="464"/>
      <c r="I2211" s="463">
        <f>I1028+I1053+I1078+I1698+I1923+I2138+I2143+I2149+I2193+I2202+I2209+I1072</f>
        <v>0</v>
      </c>
      <c r="J2211" s="464"/>
      <c r="K2211" s="463">
        <f>K1028+K1053+K1078+K1698+K1923+K2138+K2143+K2149+K2193+K2202+K2209+K1072</f>
        <v>0</v>
      </c>
      <c r="L2211" s="463">
        <f>L1028+L1053+L1078+L1698+L1923+L2138+L2143+L2149+L2193+L2202+L2209+L1072</f>
        <v>0</v>
      </c>
    </row>
    <row r="2212" s="300" customFormat="1" spans="1:12">
      <c r="A2212" s="465"/>
      <c r="B2212" s="426"/>
      <c r="C2212" s="427" t="s">
        <v>893</v>
      </c>
      <c r="D2212" s="312"/>
      <c r="E2212" s="428"/>
      <c r="F2212" s="466"/>
      <c r="G2212" s="467"/>
      <c r="H2212" s="468"/>
      <c r="I2212" s="494"/>
      <c r="J2212" s="468"/>
      <c r="K2212" s="494"/>
      <c r="L2212" s="495"/>
    </row>
    <row r="2213" spans="1:12">
      <c r="A2213" s="306"/>
      <c r="B2213" s="469"/>
      <c r="C2213" s="470"/>
      <c r="D2213" s="470"/>
      <c r="E2213" s="471"/>
      <c r="F2213" s="472"/>
      <c r="G2213" s="473"/>
      <c r="H2213" s="474"/>
      <c r="I2213" s="496"/>
      <c r="J2213" s="474"/>
      <c r="K2213" s="496"/>
      <c r="L2213" s="497"/>
    </row>
    <row r="2214" spans="1:13">
      <c r="A2214" s="306"/>
      <c r="B2214" s="475"/>
      <c r="C2214" s="476" t="s">
        <v>1008</v>
      </c>
      <c r="D2214" s="476"/>
      <c r="E2214" s="477"/>
      <c r="F2214" s="478"/>
      <c r="G2214" s="479">
        <f>G994+G2211</f>
        <v>9000000</v>
      </c>
      <c r="H2214" s="480"/>
      <c r="I2214" s="498">
        <f>I994+I2211</f>
        <v>2500000</v>
      </c>
      <c r="J2214" s="480"/>
      <c r="K2214" s="498">
        <f>K994+K2211</f>
        <v>2500000</v>
      </c>
      <c r="L2214" s="479">
        <f>L994+L2211</f>
        <v>9000000</v>
      </c>
      <c r="M2214" s="300" t="s">
        <v>893</v>
      </c>
    </row>
    <row r="2215" spans="1:12">
      <c r="A2215" s="306"/>
      <c r="B2215" s="307"/>
      <c r="C2215" s="307"/>
      <c r="D2215" s="307"/>
      <c r="E2215" s="307"/>
      <c r="F2215" s="481"/>
      <c r="G2215" s="482" t="s">
        <v>1009</v>
      </c>
      <c r="H2215" s="483"/>
      <c r="I2215" s="488"/>
      <c r="J2215" s="483"/>
      <c r="K2215" s="488"/>
      <c r="L2215" s="499" t="s">
        <v>1009</v>
      </c>
    </row>
    <row r="2216" s="300" customFormat="1" ht="13.5" spans="1:12">
      <c r="A2216" s="465"/>
      <c r="B2216" s="465"/>
      <c r="C2216" s="484" t="s">
        <v>1010</v>
      </c>
      <c r="D2216" s="465"/>
      <c r="E2216" s="465"/>
      <c r="F2216" s="313"/>
      <c r="G2216" s="485">
        <f>G2214-G3732</f>
        <v>9000000</v>
      </c>
      <c r="H2216" s="486"/>
      <c r="I2216" s="500"/>
      <c r="J2216" s="486"/>
      <c r="K2216" s="500"/>
      <c r="L2216" s="485">
        <f>L2214-L3732</f>
        <v>9000000</v>
      </c>
    </row>
    <row r="2217" ht="13.5" spans="1:12">
      <c r="A2217" s="311"/>
      <c r="B2217" s="465"/>
      <c r="C2217" s="465"/>
      <c r="D2217" s="465"/>
      <c r="E2217" s="465"/>
      <c r="F2217" s="313"/>
      <c r="G2217" s="487"/>
      <c r="H2217" s="486"/>
      <c r="I2217" s="500"/>
      <c r="J2217" s="486"/>
      <c r="K2217" s="500"/>
      <c r="L2217" s="487">
        <f>G2214+I2214-K2214-L2214</f>
        <v>0</v>
      </c>
    </row>
    <row r="2218" spans="1:12">
      <c r="A2218" s="306"/>
      <c r="B2218" s="306"/>
      <c r="C2218" s="306"/>
      <c r="D2218" s="306"/>
      <c r="E2218" s="306"/>
      <c r="F2218" s="481"/>
      <c r="G2218" s="488"/>
      <c r="H2218" s="483"/>
      <c r="I2218" s="488"/>
      <c r="J2218" s="483"/>
      <c r="K2218" s="488"/>
      <c r="L2218" s="488"/>
    </row>
    <row r="2219" spans="1:12">
      <c r="A2219" s="306"/>
      <c r="B2219" s="316" t="s">
        <v>754</v>
      </c>
      <c r="C2219" s="317" t="s">
        <v>755</v>
      </c>
      <c r="D2219" s="317"/>
      <c r="E2219" s="318"/>
      <c r="F2219" s="319" t="s">
        <v>756</v>
      </c>
      <c r="G2219" s="320" t="str">
        <f>G6</f>
        <v>PT xxx</v>
      </c>
      <c r="H2219" s="489" t="str">
        <f>H6</f>
        <v>Adjustment Journal Entry</v>
      </c>
      <c r="I2219" s="489"/>
      <c r="J2219" s="489"/>
      <c r="K2219" s="489"/>
      <c r="L2219" s="320" t="str">
        <f>G2219</f>
        <v>PT xxx</v>
      </c>
    </row>
    <row r="2220" spans="1:12">
      <c r="A2220" s="306"/>
      <c r="B2220" s="322"/>
      <c r="C2220" s="323"/>
      <c r="D2220" s="323"/>
      <c r="E2220" s="324"/>
      <c r="F2220" s="325"/>
      <c r="G2220" s="326" t="s">
        <v>758</v>
      </c>
      <c r="H2220" s="490"/>
      <c r="I2220" s="490"/>
      <c r="J2220" s="490"/>
      <c r="K2220" s="490"/>
      <c r="L2220" s="326" t="str">
        <f>G2220</f>
        <v>Unaudited</v>
      </c>
    </row>
    <row r="2221" spans="1:12">
      <c r="A2221" s="306"/>
      <c r="B2221" s="328"/>
      <c r="C2221" s="329"/>
      <c r="D2221" s="329"/>
      <c r="E2221" s="330"/>
      <c r="F2221" s="331"/>
      <c r="G2221" s="332">
        <f>G8</f>
        <v>44561</v>
      </c>
      <c r="H2221" s="333"/>
      <c r="I2221" s="367" t="s">
        <v>759</v>
      </c>
      <c r="J2221" s="367"/>
      <c r="K2221" s="367" t="s">
        <v>760</v>
      </c>
      <c r="L2221" s="332">
        <f>G2221</f>
        <v>44561</v>
      </c>
    </row>
    <row r="2222" spans="1:12">
      <c r="A2222" s="306"/>
      <c r="B2222" s="334"/>
      <c r="C2222" s="306"/>
      <c r="D2222" s="306"/>
      <c r="E2222" s="335"/>
      <c r="F2222" s="343"/>
      <c r="G2222" s="348"/>
      <c r="H2222" s="338"/>
      <c r="I2222" s="337"/>
      <c r="J2222" s="338"/>
      <c r="K2222" s="337"/>
      <c r="L2222" s="337"/>
    </row>
    <row r="2223" spans="1:12">
      <c r="A2223" s="306"/>
      <c r="B2223" s="334" t="s">
        <v>1011</v>
      </c>
      <c r="C2223" s="306"/>
      <c r="D2223" s="306"/>
      <c r="E2223" s="335"/>
      <c r="F2223" s="343"/>
      <c r="G2223" s="348"/>
      <c r="H2223" s="338"/>
      <c r="I2223" s="337"/>
      <c r="J2223" s="338"/>
      <c r="K2223" s="337"/>
      <c r="L2223" s="337"/>
    </row>
    <row r="2224" spans="1:12">
      <c r="A2224" s="306"/>
      <c r="B2224" s="339"/>
      <c r="C2224" s="306"/>
      <c r="D2224" s="306"/>
      <c r="E2224" s="335"/>
      <c r="F2224" s="343"/>
      <c r="G2224" s="348"/>
      <c r="H2224" s="338"/>
      <c r="I2224" s="337"/>
      <c r="J2224" s="338"/>
      <c r="K2224" s="337"/>
      <c r="L2224" s="337"/>
    </row>
    <row r="2225" spans="1:12">
      <c r="A2225" s="306"/>
      <c r="B2225" s="433"/>
      <c r="C2225" s="345" t="s">
        <v>1012</v>
      </c>
      <c r="D2225" s="306"/>
      <c r="E2225" s="491"/>
      <c r="F2225" s="343"/>
      <c r="G2225" s="337"/>
      <c r="H2225" s="388"/>
      <c r="I2225" s="348"/>
      <c r="J2225" s="388"/>
      <c r="K2225" s="348"/>
      <c r="L2225" s="337"/>
    </row>
    <row r="2226" outlineLevel="1" spans="1:12">
      <c r="A2226" s="346"/>
      <c r="B2226" s="150"/>
      <c r="D2226" s="347" t="s">
        <v>771</v>
      </c>
      <c r="E2226" s="346"/>
      <c r="F2226" s="343"/>
      <c r="G2226" s="348"/>
      <c r="H2226" s="349"/>
      <c r="I2226" s="350"/>
      <c r="J2226" s="349"/>
      <c r="K2226" s="350"/>
      <c r="L2226" s="337"/>
    </row>
    <row r="2227" outlineLevel="1" spans="1:12">
      <c r="A2227" s="346"/>
      <c r="B2227" s="150">
        <v>210101001</v>
      </c>
      <c r="D2227" s="346"/>
      <c r="E2227" s="299" t="s">
        <v>1013</v>
      </c>
      <c r="F2227" s="343"/>
      <c r="G2227" s="350"/>
      <c r="H2227" s="349"/>
      <c r="I2227" s="350"/>
      <c r="J2227" s="349"/>
      <c r="K2227" s="350"/>
      <c r="L2227" s="337">
        <f t="shared" ref="L2227:L2252" si="62">G2227-I2227+K2227</f>
        <v>0</v>
      </c>
    </row>
    <row r="2228" outlineLevel="1" spans="1:12">
      <c r="A2228" s="346"/>
      <c r="B2228" s="150">
        <v>210101002</v>
      </c>
      <c r="D2228" s="346"/>
      <c r="E2228" s="299" t="s">
        <v>1014</v>
      </c>
      <c r="F2228" s="343"/>
      <c r="G2228" s="350"/>
      <c r="H2228" s="349"/>
      <c r="I2228" s="350"/>
      <c r="J2228" s="349"/>
      <c r="K2228" s="350"/>
      <c r="L2228" s="337">
        <f t="shared" si="62"/>
        <v>0</v>
      </c>
    </row>
    <row r="2229" outlineLevel="1" spans="1:12">
      <c r="A2229" s="346"/>
      <c r="B2229" s="150">
        <v>210101003</v>
      </c>
      <c r="D2229" s="346"/>
      <c r="E2229" s="299" t="s">
        <v>1015</v>
      </c>
      <c r="F2229" s="343"/>
      <c r="G2229" s="350"/>
      <c r="H2229" s="349"/>
      <c r="I2229" s="350"/>
      <c r="J2229" s="349"/>
      <c r="K2229" s="350"/>
      <c r="L2229" s="337">
        <f t="shared" si="62"/>
        <v>0</v>
      </c>
    </row>
    <row r="2230" outlineLevel="1" spans="1:12">
      <c r="A2230" s="346"/>
      <c r="B2230" s="150">
        <v>210101004</v>
      </c>
      <c r="D2230" s="346"/>
      <c r="E2230" s="299" t="s">
        <v>1016</v>
      </c>
      <c r="F2230" s="343"/>
      <c r="G2230" s="350"/>
      <c r="H2230" s="349"/>
      <c r="I2230" s="350"/>
      <c r="J2230" s="349"/>
      <c r="K2230" s="350"/>
      <c r="L2230" s="337">
        <f t="shared" si="62"/>
        <v>0</v>
      </c>
    </row>
    <row r="2231" outlineLevel="1" spans="1:12">
      <c r="A2231" s="346"/>
      <c r="B2231" s="150">
        <v>210101005</v>
      </c>
      <c r="D2231" s="346"/>
      <c r="E2231" s="299" t="s">
        <v>1017</v>
      </c>
      <c r="F2231" s="343"/>
      <c r="G2231" s="350"/>
      <c r="H2231" s="349"/>
      <c r="I2231" s="350"/>
      <c r="J2231" s="349"/>
      <c r="K2231" s="350"/>
      <c r="L2231" s="337">
        <f t="shared" si="62"/>
        <v>0</v>
      </c>
    </row>
    <row r="2232" outlineLevel="1" spans="1:12">
      <c r="A2232" s="346"/>
      <c r="B2232" s="150">
        <v>210101006</v>
      </c>
      <c r="D2232" s="346"/>
      <c r="E2232" s="299" t="s">
        <v>1018</v>
      </c>
      <c r="F2232" s="343"/>
      <c r="G2232" s="350"/>
      <c r="H2232" s="349"/>
      <c r="I2232" s="350"/>
      <c r="J2232" s="349"/>
      <c r="K2232" s="350"/>
      <c r="L2232" s="337">
        <f t="shared" si="62"/>
        <v>0</v>
      </c>
    </row>
    <row r="2233" outlineLevel="1" spans="1:12">
      <c r="A2233" s="346"/>
      <c r="B2233" s="150">
        <v>210101007</v>
      </c>
      <c r="D2233" s="346"/>
      <c r="E2233" s="299" t="s">
        <v>1019</v>
      </c>
      <c r="F2233" s="343"/>
      <c r="G2233" s="350"/>
      <c r="H2233" s="349"/>
      <c r="I2233" s="350"/>
      <c r="J2233" s="349"/>
      <c r="K2233" s="350"/>
      <c r="L2233" s="337">
        <f t="shared" si="62"/>
        <v>0</v>
      </c>
    </row>
    <row r="2234" outlineLevel="1" spans="1:12">
      <c r="A2234" s="346"/>
      <c r="B2234" s="150">
        <v>210101008</v>
      </c>
      <c r="D2234" s="346"/>
      <c r="E2234" s="299" t="s">
        <v>1020</v>
      </c>
      <c r="F2234" s="343"/>
      <c r="G2234" s="350"/>
      <c r="H2234" s="349"/>
      <c r="I2234" s="350"/>
      <c r="J2234" s="349"/>
      <c r="K2234" s="350"/>
      <c r="L2234" s="337">
        <f t="shared" si="62"/>
        <v>0</v>
      </c>
    </row>
    <row r="2235" outlineLevel="1" spans="1:12">
      <c r="A2235" s="346"/>
      <c r="B2235" s="150">
        <v>210101009</v>
      </c>
      <c r="D2235" s="346"/>
      <c r="E2235" s="299" t="s">
        <v>1021</v>
      </c>
      <c r="F2235" s="343"/>
      <c r="G2235" s="350"/>
      <c r="H2235" s="349"/>
      <c r="I2235" s="350"/>
      <c r="J2235" s="349"/>
      <c r="K2235" s="350"/>
      <c r="L2235" s="337">
        <f t="shared" si="62"/>
        <v>0</v>
      </c>
    </row>
    <row r="2236" outlineLevel="1" spans="1:12">
      <c r="A2236" s="346"/>
      <c r="B2236" s="150">
        <v>210101010</v>
      </c>
      <c r="D2236" s="346"/>
      <c r="E2236" s="299" t="s">
        <v>1022</v>
      </c>
      <c r="F2236" s="343"/>
      <c r="G2236" s="350"/>
      <c r="H2236" s="349"/>
      <c r="I2236" s="350"/>
      <c r="J2236" s="349"/>
      <c r="K2236" s="350"/>
      <c r="L2236" s="337">
        <f t="shared" si="62"/>
        <v>0</v>
      </c>
    </row>
    <row r="2237" outlineLevel="1" spans="1:12">
      <c r="A2237" s="346"/>
      <c r="B2237" s="150">
        <v>210101011</v>
      </c>
      <c r="D2237" s="346"/>
      <c r="E2237" s="299" t="s">
        <v>1023</v>
      </c>
      <c r="F2237" s="343"/>
      <c r="G2237" s="350"/>
      <c r="H2237" s="349"/>
      <c r="I2237" s="350"/>
      <c r="J2237" s="349"/>
      <c r="K2237" s="350"/>
      <c r="L2237" s="337">
        <f t="shared" si="62"/>
        <v>0</v>
      </c>
    </row>
    <row r="2238" outlineLevel="1" spans="1:12">
      <c r="A2238" s="346"/>
      <c r="B2238" s="150">
        <v>210101012</v>
      </c>
      <c r="D2238" s="346"/>
      <c r="E2238" s="299" t="s">
        <v>1024</v>
      </c>
      <c r="F2238" s="343"/>
      <c r="G2238" s="350"/>
      <c r="H2238" s="349"/>
      <c r="I2238" s="350"/>
      <c r="J2238" s="349"/>
      <c r="K2238" s="350"/>
      <c r="L2238" s="337">
        <f t="shared" si="62"/>
        <v>0</v>
      </c>
    </row>
    <row r="2239" outlineLevel="1" spans="1:12">
      <c r="A2239" s="346"/>
      <c r="B2239" s="150">
        <v>210101013</v>
      </c>
      <c r="D2239" s="346"/>
      <c r="E2239" s="299" t="s">
        <v>1025</v>
      </c>
      <c r="F2239" s="343"/>
      <c r="G2239" s="350"/>
      <c r="H2239" s="349"/>
      <c r="I2239" s="350"/>
      <c r="J2239" s="349"/>
      <c r="K2239" s="350"/>
      <c r="L2239" s="337">
        <f t="shared" si="62"/>
        <v>0</v>
      </c>
    </row>
    <row r="2240" outlineLevel="1" spans="1:12">
      <c r="A2240" s="346"/>
      <c r="B2240" s="150">
        <v>210101014</v>
      </c>
      <c r="D2240" s="346"/>
      <c r="E2240" s="299" t="s">
        <v>1026</v>
      </c>
      <c r="F2240" s="343"/>
      <c r="G2240" s="350"/>
      <c r="H2240" s="349"/>
      <c r="I2240" s="350"/>
      <c r="J2240" s="349"/>
      <c r="K2240" s="350"/>
      <c r="L2240" s="337">
        <f t="shared" si="62"/>
        <v>0</v>
      </c>
    </row>
    <row r="2241" outlineLevel="1" spans="1:12">
      <c r="A2241" s="346"/>
      <c r="B2241" s="150">
        <v>210101015</v>
      </c>
      <c r="D2241" s="346"/>
      <c r="E2241" s="299" t="s">
        <v>1027</v>
      </c>
      <c r="F2241" s="343"/>
      <c r="G2241" s="350"/>
      <c r="H2241" s="349"/>
      <c r="I2241" s="350"/>
      <c r="J2241" s="349"/>
      <c r="K2241" s="350"/>
      <c r="L2241" s="337">
        <f t="shared" si="62"/>
        <v>0</v>
      </c>
    </row>
    <row r="2242" outlineLevel="1" spans="1:12">
      <c r="A2242" s="346"/>
      <c r="B2242" s="150">
        <v>210101016</v>
      </c>
      <c r="D2242" s="346"/>
      <c r="E2242" s="299" t="s">
        <v>1028</v>
      </c>
      <c r="F2242" s="343"/>
      <c r="G2242" s="350"/>
      <c r="H2242" s="349"/>
      <c r="I2242" s="350"/>
      <c r="J2242" s="349"/>
      <c r="K2242" s="350"/>
      <c r="L2242" s="337">
        <f t="shared" si="62"/>
        <v>0</v>
      </c>
    </row>
    <row r="2243" outlineLevel="1" spans="1:12">
      <c r="A2243" s="346"/>
      <c r="B2243" s="150">
        <v>210101017</v>
      </c>
      <c r="D2243" s="346"/>
      <c r="E2243" s="299" t="s">
        <v>1029</v>
      </c>
      <c r="F2243" s="343"/>
      <c r="G2243" s="350"/>
      <c r="H2243" s="349"/>
      <c r="I2243" s="350"/>
      <c r="J2243" s="349"/>
      <c r="K2243" s="350"/>
      <c r="L2243" s="337">
        <f t="shared" si="62"/>
        <v>0</v>
      </c>
    </row>
    <row r="2244" outlineLevel="1" spans="1:12">
      <c r="A2244" s="346"/>
      <c r="B2244" s="150">
        <v>210101018</v>
      </c>
      <c r="D2244" s="346"/>
      <c r="E2244" s="299" t="s">
        <v>1030</v>
      </c>
      <c r="F2244" s="343"/>
      <c r="G2244" s="350"/>
      <c r="H2244" s="349"/>
      <c r="I2244" s="350"/>
      <c r="J2244" s="349"/>
      <c r="K2244" s="350"/>
      <c r="L2244" s="337">
        <f t="shared" si="62"/>
        <v>0</v>
      </c>
    </row>
    <row r="2245" outlineLevel="1" spans="1:12">
      <c r="A2245" s="346"/>
      <c r="B2245" s="150">
        <v>210101019</v>
      </c>
      <c r="D2245" s="346"/>
      <c r="E2245" s="299" t="s">
        <v>1031</v>
      </c>
      <c r="F2245" s="343"/>
      <c r="G2245" s="350"/>
      <c r="H2245" s="349"/>
      <c r="I2245" s="350"/>
      <c r="J2245" s="349"/>
      <c r="K2245" s="350"/>
      <c r="L2245" s="337">
        <f t="shared" si="62"/>
        <v>0</v>
      </c>
    </row>
    <row r="2246" outlineLevel="1" spans="1:12">
      <c r="A2246" s="346"/>
      <c r="B2246" s="150">
        <v>210101020</v>
      </c>
      <c r="D2246" s="346"/>
      <c r="E2246" s="299" t="s">
        <v>1032</v>
      </c>
      <c r="F2246" s="343"/>
      <c r="G2246" s="350"/>
      <c r="H2246" s="349"/>
      <c r="I2246" s="350"/>
      <c r="J2246" s="349"/>
      <c r="K2246" s="350"/>
      <c r="L2246" s="337">
        <f t="shared" si="62"/>
        <v>0</v>
      </c>
    </row>
    <row r="2247" outlineLevel="1" spans="1:12">
      <c r="A2247" s="346"/>
      <c r="B2247" s="150">
        <v>210101021</v>
      </c>
      <c r="D2247" s="346"/>
      <c r="E2247" s="299" t="s">
        <v>1033</v>
      </c>
      <c r="F2247" s="343"/>
      <c r="G2247" s="350"/>
      <c r="H2247" s="349"/>
      <c r="I2247" s="350"/>
      <c r="J2247" s="349"/>
      <c r="K2247" s="350"/>
      <c r="L2247" s="337">
        <f t="shared" si="62"/>
        <v>0</v>
      </c>
    </row>
    <row r="2248" outlineLevel="1" spans="1:12">
      <c r="A2248" s="346"/>
      <c r="B2248" s="150">
        <v>210101022</v>
      </c>
      <c r="D2248" s="346"/>
      <c r="E2248" s="299" t="s">
        <v>1034</v>
      </c>
      <c r="F2248" s="343"/>
      <c r="G2248" s="350"/>
      <c r="H2248" s="349"/>
      <c r="I2248" s="350"/>
      <c r="J2248" s="349"/>
      <c r="K2248" s="350"/>
      <c r="L2248" s="337">
        <f t="shared" si="62"/>
        <v>0</v>
      </c>
    </row>
    <row r="2249" outlineLevel="1" spans="1:12">
      <c r="A2249" s="346"/>
      <c r="B2249" s="150">
        <v>210101023</v>
      </c>
      <c r="D2249" s="346"/>
      <c r="E2249" s="299" t="s">
        <v>1035</v>
      </c>
      <c r="F2249" s="343"/>
      <c r="G2249" s="350"/>
      <c r="H2249" s="349"/>
      <c r="I2249" s="350"/>
      <c r="J2249" s="349"/>
      <c r="K2249" s="350"/>
      <c r="L2249" s="337">
        <f t="shared" si="62"/>
        <v>0</v>
      </c>
    </row>
    <row r="2250" outlineLevel="1" spans="1:12">
      <c r="A2250" s="346"/>
      <c r="B2250" s="150">
        <v>210101024</v>
      </c>
      <c r="D2250" s="346"/>
      <c r="E2250" s="299" t="s">
        <v>1036</v>
      </c>
      <c r="F2250" s="343"/>
      <c r="G2250" s="350"/>
      <c r="H2250" s="349"/>
      <c r="I2250" s="350"/>
      <c r="J2250" s="349"/>
      <c r="K2250" s="350"/>
      <c r="L2250" s="337">
        <f t="shared" si="62"/>
        <v>0</v>
      </c>
    </row>
    <row r="2251" outlineLevel="1" spans="1:12">
      <c r="A2251" s="346"/>
      <c r="B2251" s="150">
        <v>210101025</v>
      </c>
      <c r="D2251" s="346"/>
      <c r="E2251" s="299" t="s">
        <v>1037</v>
      </c>
      <c r="F2251" s="343"/>
      <c r="G2251" s="350"/>
      <c r="H2251" s="349"/>
      <c r="I2251" s="350"/>
      <c r="J2251" s="349"/>
      <c r="K2251" s="350"/>
      <c r="L2251" s="337">
        <f t="shared" si="62"/>
        <v>0</v>
      </c>
    </row>
    <row r="2252" outlineLevel="1" spans="1:12">
      <c r="A2252" s="346"/>
      <c r="B2252" s="150"/>
      <c r="D2252" s="346"/>
      <c r="E2252" s="299"/>
      <c r="F2252" s="343"/>
      <c r="G2252" s="350"/>
      <c r="H2252" s="349"/>
      <c r="I2252" s="350"/>
      <c r="J2252" s="349"/>
      <c r="K2252" s="350"/>
      <c r="L2252" s="337">
        <f t="shared" si="62"/>
        <v>0</v>
      </c>
    </row>
    <row r="2253" outlineLevel="1" spans="1:12">
      <c r="A2253" s="346"/>
      <c r="B2253" s="150"/>
      <c r="D2253" s="351" t="s">
        <v>765</v>
      </c>
      <c r="E2253" s="352"/>
      <c r="F2253" s="353"/>
      <c r="G2253" s="354">
        <f>SUM(G2226:G2252)</f>
        <v>0</v>
      </c>
      <c r="H2253" s="355"/>
      <c r="I2253" s="354">
        <f>SUM(I2226:I2252)</f>
        <v>0</v>
      </c>
      <c r="J2253" s="355"/>
      <c r="K2253" s="354">
        <f>SUM(K2226:K2252)</f>
        <v>0</v>
      </c>
      <c r="L2253" s="354">
        <f>SUM(L2226:L2252)</f>
        <v>0</v>
      </c>
    </row>
    <row r="2254" outlineLevel="1" spans="1:12">
      <c r="A2254" s="346"/>
      <c r="B2254" s="150"/>
      <c r="D2254" s="346"/>
      <c r="E2254" s="299"/>
      <c r="F2254" s="343"/>
      <c r="G2254" s="350"/>
      <c r="H2254" s="349"/>
      <c r="I2254" s="350"/>
      <c r="J2254" s="349"/>
      <c r="K2254" s="350"/>
      <c r="L2254" s="337"/>
    </row>
    <row r="2255" outlineLevel="1" spans="1:12">
      <c r="A2255" s="346"/>
      <c r="B2255" s="150"/>
      <c r="D2255" s="347" t="s">
        <v>797</v>
      </c>
      <c r="E2255" s="299"/>
      <c r="F2255" s="343"/>
      <c r="G2255" s="350"/>
      <c r="H2255" s="349"/>
      <c r="I2255" s="350"/>
      <c r="J2255" s="349"/>
      <c r="K2255" s="350"/>
      <c r="L2255" s="337">
        <f>G2255-I2255+K2255</f>
        <v>0</v>
      </c>
    </row>
    <row r="2256" outlineLevel="1" spans="1:12">
      <c r="A2256" s="346"/>
      <c r="B2256" s="150"/>
      <c r="D2256" s="346"/>
      <c r="E2256" s="299" t="s">
        <v>951</v>
      </c>
      <c r="F2256" s="343"/>
      <c r="G2256" s="350"/>
      <c r="H2256" s="349"/>
      <c r="I2256" s="350"/>
      <c r="J2256" s="349"/>
      <c r="K2256" s="350"/>
      <c r="L2256" s="337">
        <f>G2256-I2256+K2256</f>
        <v>0</v>
      </c>
    </row>
    <row r="2257" outlineLevel="1" spans="1:12">
      <c r="A2257" s="346"/>
      <c r="B2257" s="150"/>
      <c r="D2257" s="346"/>
      <c r="E2257" s="299" t="s">
        <v>951</v>
      </c>
      <c r="F2257" s="343"/>
      <c r="G2257" s="350"/>
      <c r="H2257" s="349"/>
      <c r="I2257" s="350"/>
      <c r="J2257" s="349"/>
      <c r="K2257" s="350"/>
      <c r="L2257" s="337">
        <f>G2257-I2257+K2257</f>
        <v>0</v>
      </c>
    </row>
    <row r="2258" outlineLevel="1" spans="1:12">
      <c r="A2258" s="346"/>
      <c r="B2258" s="150"/>
      <c r="D2258" s="299"/>
      <c r="E2258" s="342"/>
      <c r="F2258" s="343"/>
      <c r="G2258" s="350"/>
      <c r="H2258" s="349"/>
      <c r="I2258" s="350"/>
      <c r="J2258" s="349"/>
      <c r="K2258" s="350"/>
      <c r="L2258" s="337">
        <f>G2258-I2258+K2258</f>
        <v>0</v>
      </c>
    </row>
    <row r="2259" outlineLevel="1" spans="1:12">
      <c r="A2259" s="346"/>
      <c r="B2259" s="150"/>
      <c r="D2259" s="351" t="s">
        <v>765</v>
      </c>
      <c r="E2259" s="376"/>
      <c r="F2259" s="353"/>
      <c r="G2259" s="354">
        <f>SUM(G2255:G2258)</f>
        <v>0</v>
      </c>
      <c r="H2259" s="355"/>
      <c r="I2259" s="354">
        <f>SUM(I2255:I2258)</f>
        <v>0</v>
      </c>
      <c r="J2259" s="355"/>
      <c r="K2259" s="354">
        <f>SUM(K2255:K2258)</f>
        <v>0</v>
      </c>
      <c r="L2259" s="354">
        <f>SUM(L2255:L2258)</f>
        <v>0</v>
      </c>
    </row>
    <row r="2260" outlineLevel="1" spans="1:12">
      <c r="A2260" s="346"/>
      <c r="B2260" s="150"/>
      <c r="D2260" s="299"/>
      <c r="E2260" s="342"/>
      <c r="F2260" s="343"/>
      <c r="G2260" s="350"/>
      <c r="H2260" s="349"/>
      <c r="I2260" s="350"/>
      <c r="J2260" s="349"/>
      <c r="K2260" s="350"/>
      <c r="L2260" s="337"/>
    </row>
    <row r="2261" outlineLevel="1" spans="1:12">
      <c r="A2261" s="346"/>
      <c r="B2261" s="150"/>
      <c r="D2261" s="347" t="s">
        <v>823</v>
      </c>
      <c r="E2261" s="299"/>
      <c r="F2261" s="343"/>
      <c r="G2261" s="350"/>
      <c r="H2261" s="349"/>
      <c r="I2261" s="350"/>
      <c r="J2261" s="349"/>
      <c r="K2261" s="350"/>
      <c r="L2261" s="337">
        <f>G2261-I2261+K2261</f>
        <v>0</v>
      </c>
    </row>
    <row r="2262" outlineLevel="1" spans="1:12">
      <c r="A2262" s="346"/>
      <c r="B2262" s="150"/>
      <c r="D2262" s="346"/>
      <c r="E2262" s="299" t="s">
        <v>951</v>
      </c>
      <c r="F2262" s="343"/>
      <c r="G2262" s="350"/>
      <c r="H2262" s="349"/>
      <c r="I2262" s="350"/>
      <c r="J2262" s="349"/>
      <c r="K2262" s="350"/>
      <c r="L2262" s="337">
        <f>G2262-I2262+K2262</f>
        <v>0</v>
      </c>
    </row>
    <row r="2263" outlineLevel="1" spans="1:12">
      <c r="A2263" s="346"/>
      <c r="B2263" s="150"/>
      <c r="D2263" s="346"/>
      <c r="E2263" s="299" t="s">
        <v>951</v>
      </c>
      <c r="F2263" s="343"/>
      <c r="G2263" s="350"/>
      <c r="H2263" s="349"/>
      <c r="I2263" s="350"/>
      <c r="J2263" s="349"/>
      <c r="K2263" s="350"/>
      <c r="L2263" s="337">
        <f>G2263-I2263+K2263</f>
        <v>0</v>
      </c>
    </row>
    <row r="2264" outlineLevel="1" spans="1:12">
      <c r="A2264" s="346"/>
      <c r="B2264" s="150"/>
      <c r="D2264" s="346"/>
      <c r="E2264" s="299"/>
      <c r="F2264" s="343"/>
      <c r="G2264" s="350"/>
      <c r="H2264" s="349"/>
      <c r="I2264" s="350"/>
      <c r="J2264" s="349"/>
      <c r="K2264" s="350"/>
      <c r="L2264" s="337">
        <f>G2264-I2264+K2264</f>
        <v>0</v>
      </c>
    </row>
    <row r="2265" outlineLevel="1" spans="1:12">
      <c r="A2265" s="346"/>
      <c r="B2265" s="150"/>
      <c r="D2265" s="351" t="s">
        <v>765</v>
      </c>
      <c r="E2265" s="352"/>
      <c r="F2265" s="353"/>
      <c r="G2265" s="354">
        <f>SUM(G2261:G2264)</f>
        <v>0</v>
      </c>
      <c r="H2265" s="355"/>
      <c r="I2265" s="354">
        <f>SUM(I2261:I2264)</f>
        <v>0</v>
      </c>
      <c r="J2265" s="355"/>
      <c r="K2265" s="354">
        <f>SUM(K2261:K2264)</f>
        <v>0</v>
      </c>
      <c r="L2265" s="354">
        <f>SUM(L2261:L2264)</f>
        <v>0</v>
      </c>
    </row>
    <row r="2266" spans="1:12">
      <c r="A2266" s="306"/>
      <c r="B2266" s="433"/>
      <c r="C2266" s="357"/>
      <c r="D2266" s="306"/>
      <c r="E2266" s="491"/>
      <c r="F2266" s="343"/>
      <c r="G2266" s="509"/>
      <c r="H2266" s="388"/>
      <c r="I2266" s="348"/>
      <c r="J2266" s="388"/>
      <c r="K2266" s="348"/>
      <c r="L2266" s="509"/>
    </row>
    <row r="2267" spans="1:12">
      <c r="A2267" s="306"/>
      <c r="B2267" s="510"/>
      <c r="C2267" s="381" t="s">
        <v>1038</v>
      </c>
      <c r="D2267" s="381"/>
      <c r="E2267" s="511"/>
      <c r="F2267" s="383"/>
      <c r="G2267" s="384">
        <f>G2265+G2259+G2253</f>
        <v>0</v>
      </c>
      <c r="H2267" s="385"/>
      <c r="I2267" s="400">
        <f>I2265+I2259+I2253</f>
        <v>0</v>
      </c>
      <c r="J2267" s="385"/>
      <c r="K2267" s="400">
        <f>K2265+K2259+K2253</f>
        <v>0</v>
      </c>
      <c r="L2267" s="384">
        <f>L2265+L2259+L2253</f>
        <v>0</v>
      </c>
    </row>
    <row r="2268" spans="1:12">
      <c r="A2268" s="306"/>
      <c r="B2268" s="339"/>
      <c r="C2268" s="306"/>
      <c r="D2268" s="306"/>
      <c r="E2268" s="335"/>
      <c r="F2268" s="343"/>
      <c r="G2268" s="399"/>
      <c r="H2268" s="338"/>
      <c r="I2268" s="337"/>
      <c r="J2268" s="338"/>
      <c r="K2268" s="337"/>
      <c r="L2268" s="337"/>
    </row>
    <row r="2269" spans="1:12">
      <c r="A2269" s="306"/>
      <c r="B2269" s="339"/>
      <c r="C2269" s="345" t="s">
        <v>1039</v>
      </c>
      <c r="D2269" s="306"/>
      <c r="E2269" s="335"/>
      <c r="F2269" s="343"/>
      <c r="G2269" s="348"/>
      <c r="H2269" s="387"/>
      <c r="I2269" s="415"/>
      <c r="J2269" s="410"/>
      <c r="K2269" s="415"/>
      <c r="L2269" s="337"/>
    </row>
    <row r="2270" spans="1:12">
      <c r="A2270" s="346"/>
      <c r="B2270" s="150"/>
      <c r="D2270" s="389" t="s">
        <v>890</v>
      </c>
      <c r="E2270" s="346"/>
      <c r="F2270" s="343"/>
      <c r="G2270" s="348"/>
      <c r="H2270" s="349"/>
      <c r="I2270" s="350"/>
      <c r="J2270" s="349"/>
      <c r="K2270" s="350"/>
      <c r="L2270" s="337"/>
    </row>
    <row r="2271" outlineLevel="1" spans="1:12">
      <c r="A2271" s="346"/>
      <c r="B2271" s="150"/>
      <c r="D2271" s="347" t="s">
        <v>63</v>
      </c>
      <c r="E2271" s="299"/>
      <c r="F2271" s="343"/>
      <c r="G2271" s="350"/>
      <c r="H2271" s="349"/>
      <c r="I2271" s="350"/>
      <c r="J2271" s="349"/>
      <c r="K2271" s="350"/>
      <c r="L2271" s="337">
        <f t="shared" ref="L2271:L2276" si="63">G2271-I2271+K2271</f>
        <v>0</v>
      </c>
    </row>
    <row r="2272" outlineLevel="1" spans="1:12">
      <c r="A2272" s="346"/>
      <c r="B2272" s="150">
        <v>210201001</v>
      </c>
      <c r="D2272" s="346"/>
      <c r="E2272" s="299" t="s">
        <v>1040</v>
      </c>
      <c r="F2272" s="343"/>
      <c r="G2272" s="350"/>
      <c r="H2272" s="349"/>
      <c r="I2272" s="350"/>
      <c r="J2272" s="349"/>
      <c r="K2272" s="350"/>
      <c r="L2272" s="337">
        <f t="shared" si="63"/>
        <v>0</v>
      </c>
    </row>
    <row r="2273" outlineLevel="1" spans="1:12">
      <c r="A2273" s="346"/>
      <c r="B2273" s="150">
        <v>210201002</v>
      </c>
      <c r="D2273" s="346"/>
      <c r="E2273" s="299" t="s">
        <v>1041</v>
      </c>
      <c r="F2273" s="343"/>
      <c r="G2273" s="350"/>
      <c r="H2273" s="349"/>
      <c r="I2273" s="350"/>
      <c r="J2273" s="349"/>
      <c r="K2273" s="350"/>
      <c r="L2273" s="337">
        <f t="shared" si="63"/>
        <v>0</v>
      </c>
    </row>
    <row r="2274" outlineLevel="1" spans="1:12">
      <c r="A2274" s="346"/>
      <c r="B2274" s="150">
        <v>210201003</v>
      </c>
      <c r="D2274" s="346"/>
      <c r="E2274" s="299" t="s">
        <v>1042</v>
      </c>
      <c r="F2274" s="343"/>
      <c r="G2274" s="350"/>
      <c r="H2274" s="349"/>
      <c r="I2274" s="350"/>
      <c r="J2274" s="349"/>
      <c r="K2274" s="350"/>
      <c r="L2274" s="337">
        <f t="shared" si="63"/>
        <v>0</v>
      </c>
    </row>
    <row r="2275" outlineLevel="1" spans="1:12">
      <c r="A2275" s="346"/>
      <c r="B2275" s="150">
        <v>210201004</v>
      </c>
      <c r="D2275" s="346"/>
      <c r="E2275" s="299" t="s">
        <v>1043</v>
      </c>
      <c r="F2275" s="343"/>
      <c r="G2275" s="350"/>
      <c r="H2275" s="349"/>
      <c r="I2275" s="350"/>
      <c r="J2275" s="349"/>
      <c r="K2275" s="350"/>
      <c r="L2275" s="337">
        <f t="shared" si="63"/>
        <v>0</v>
      </c>
    </row>
    <row r="2276" outlineLevel="1" spans="1:12">
      <c r="A2276" s="346"/>
      <c r="B2276" s="150"/>
      <c r="D2276" s="346"/>
      <c r="E2276" s="299"/>
      <c r="F2276" s="343"/>
      <c r="G2276" s="350"/>
      <c r="H2276" s="349"/>
      <c r="I2276" s="350"/>
      <c r="J2276" s="349"/>
      <c r="K2276" s="350"/>
      <c r="L2276" s="337">
        <f t="shared" si="63"/>
        <v>0</v>
      </c>
    </row>
    <row r="2277" spans="1:12">
      <c r="A2277" s="299"/>
      <c r="B2277" s="150"/>
      <c r="C2277" s="346"/>
      <c r="D2277" s="395"/>
      <c r="E2277" s="342"/>
      <c r="F2277" s="343"/>
      <c r="G2277" s="348"/>
      <c r="H2277" s="394"/>
      <c r="I2277" s="403"/>
      <c r="J2277" s="394"/>
      <c r="K2277" s="403"/>
      <c r="L2277" s="350"/>
    </row>
    <row r="2278" spans="1:12">
      <c r="A2278" s="346"/>
      <c r="B2278" s="358"/>
      <c r="C2278" s="396"/>
      <c r="D2278" s="396" t="s">
        <v>1044</v>
      </c>
      <c r="E2278" s="360"/>
      <c r="F2278" s="361"/>
      <c r="G2278" s="397">
        <f>SUM(G2270:G2277)</f>
        <v>0</v>
      </c>
      <c r="H2278" s="398"/>
      <c r="I2278" s="404">
        <f>SUM(I2270:I2277)</f>
        <v>0</v>
      </c>
      <c r="J2278" s="398"/>
      <c r="K2278" s="404">
        <f>SUM(K2270:K2277)</f>
        <v>0</v>
      </c>
      <c r="L2278" s="397">
        <f>SUM(L2270:L2277)</f>
        <v>0</v>
      </c>
    </row>
    <row r="2279" spans="1:12">
      <c r="A2279" s="299"/>
      <c r="B2279" s="150"/>
      <c r="C2279" s="346"/>
      <c r="D2279" s="299"/>
      <c r="E2279" s="342"/>
      <c r="F2279" s="343"/>
      <c r="G2279" s="399"/>
      <c r="H2279" s="394"/>
      <c r="I2279" s="403"/>
      <c r="J2279" s="394"/>
      <c r="K2279" s="403"/>
      <c r="L2279" s="350"/>
    </row>
    <row r="2280" spans="1:12">
      <c r="A2280" s="299"/>
      <c r="B2280" s="150"/>
      <c r="C2280" s="389"/>
      <c r="D2280" s="389" t="s">
        <v>895</v>
      </c>
      <c r="E2280" s="346"/>
      <c r="F2280" s="343"/>
      <c r="G2280" s="348"/>
      <c r="H2280" s="394"/>
      <c r="I2280" s="403"/>
      <c r="J2280" s="394"/>
      <c r="K2280" s="403"/>
      <c r="L2280" s="350"/>
    </row>
    <row r="2281" outlineLevel="1" spans="1:12">
      <c r="A2281" s="299"/>
      <c r="B2281" s="150"/>
      <c r="C2281" s="346"/>
      <c r="D2281" s="347" t="s">
        <v>63</v>
      </c>
      <c r="E2281" s="299"/>
      <c r="F2281" s="343"/>
      <c r="G2281" s="348"/>
      <c r="H2281" s="394"/>
      <c r="I2281" s="403"/>
      <c r="J2281" s="394"/>
      <c r="K2281" s="403"/>
      <c r="L2281" s="337">
        <f>G2281-I2281+K2281</f>
        <v>0</v>
      </c>
    </row>
    <row r="2282" outlineLevel="1" spans="1:12">
      <c r="A2282" s="299"/>
      <c r="B2282" s="150">
        <v>210301001</v>
      </c>
      <c r="C2282" s="346"/>
      <c r="D2282" s="346"/>
      <c r="E2282" s="299" t="s">
        <v>113</v>
      </c>
      <c r="F2282" s="343"/>
      <c r="G2282" s="350"/>
      <c r="H2282" s="394"/>
      <c r="I2282" s="403"/>
      <c r="J2282" s="394"/>
      <c r="K2282" s="403"/>
      <c r="L2282" s="337">
        <f t="shared" ref="L2282:L2345" si="64">G2282-I2282+K2282</f>
        <v>0</v>
      </c>
    </row>
    <row r="2283" outlineLevel="1" spans="1:12">
      <c r="A2283" s="299"/>
      <c r="B2283" s="150">
        <v>210301002</v>
      </c>
      <c r="C2283" s="346"/>
      <c r="D2283" s="346"/>
      <c r="E2283" s="299" t="s">
        <v>114</v>
      </c>
      <c r="F2283" s="343"/>
      <c r="G2283" s="350"/>
      <c r="H2283" s="394"/>
      <c r="I2283" s="403"/>
      <c r="J2283" s="394"/>
      <c r="K2283" s="403"/>
      <c r="L2283" s="337">
        <f t="shared" si="64"/>
        <v>0</v>
      </c>
    </row>
    <row r="2284" outlineLevel="1" spans="1:12">
      <c r="A2284" s="299"/>
      <c r="B2284" s="150">
        <v>210301003</v>
      </c>
      <c r="C2284" s="346"/>
      <c r="D2284" s="346"/>
      <c r="E2284" s="299" t="s">
        <v>115</v>
      </c>
      <c r="F2284" s="343"/>
      <c r="G2284" s="350"/>
      <c r="H2284" s="394"/>
      <c r="I2284" s="403"/>
      <c r="J2284" s="394"/>
      <c r="K2284" s="403"/>
      <c r="L2284" s="337">
        <f t="shared" si="64"/>
        <v>0</v>
      </c>
    </row>
    <row r="2285" outlineLevel="1" spans="1:12">
      <c r="A2285" s="299"/>
      <c r="B2285" s="150">
        <v>210301004</v>
      </c>
      <c r="C2285" s="346"/>
      <c r="D2285" s="346"/>
      <c r="E2285" s="299" t="s">
        <v>116</v>
      </c>
      <c r="F2285" s="343"/>
      <c r="G2285" s="350"/>
      <c r="H2285" s="394"/>
      <c r="I2285" s="403"/>
      <c r="J2285" s="394"/>
      <c r="K2285" s="403"/>
      <c r="L2285" s="337">
        <f t="shared" si="64"/>
        <v>0</v>
      </c>
    </row>
    <row r="2286" outlineLevel="1" spans="1:12">
      <c r="A2286" s="299"/>
      <c r="B2286" s="150">
        <v>210301005</v>
      </c>
      <c r="C2286" s="346"/>
      <c r="D2286" s="346"/>
      <c r="E2286" s="299" t="s">
        <v>117</v>
      </c>
      <c r="F2286" s="343"/>
      <c r="G2286" s="350"/>
      <c r="H2286" s="394"/>
      <c r="I2286" s="403"/>
      <c r="J2286" s="394"/>
      <c r="K2286" s="403"/>
      <c r="L2286" s="337">
        <f t="shared" si="64"/>
        <v>0</v>
      </c>
    </row>
    <row r="2287" outlineLevel="1" spans="1:12">
      <c r="A2287" s="299"/>
      <c r="B2287" s="150">
        <v>210301006</v>
      </c>
      <c r="C2287" s="346"/>
      <c r="D2287" s="346"/>
      <c r="E2287" s="299" t="s">
        <v>118</v>
      </c>
      <c r="F2287" s="343"/>
      <c r="G2287" s="350"/>
      <c r="H2287" s="394"/>
      <c r="I2287" s="403"/>
      <c r="J2287" s="394"/>
      <c r="K2287" s="403"/>
      <c r="L2287" s="337">
        <f t="shared" si="64"/>
        <v>0</v>
      </c>
    </row>
    <row r="2288" outlineLevel="1" spans="1:12">
      <c r="A2288" s="299"/>
      <c r="B2288" s="150">
        <v>210301007</v>
      </c>
      <c r="C2288" s="346"/>
      <c r="D2288" s="346"/>
      <c r="E2288" s="299" t="s">
        <v>119</v>
      </c>
      <c r="F2288" s="343"/>
      <c r="G2288" s="350"/>
      <c r="H2288" s="394"/>
      <c r="I2288" s="403"/>
      <c r="J2288" s="394"/>
      <c r="K2288" s="403"/>
      <c r="L2288" s="337">
        <f t="shared" si="64"/>
        <v>0</v>
      </c>
    </row>
    <row r="2289" outlineLevel="1" spans="1:12">
      <c r="A2289" s="299"/>
      <c r="B2289" s="150">
        <v>210301008</v>
      </c>
      <c r="C2289" s="346"/>
      <c r="D2289" s="346"/>
      <c r="E2289" s="299" t="s">
        <v>120</v>
      </c>
      <c r="F2289" s="343"/>
      <c r="G2289" s="350"/>
      <c r="H2289" s="394"/>
      <c r="I2289" s="403"/>
      <c r="J2289" s="394"/>
      <c r="K2289" s="403"/>
      <c r="L2289" s="337">
        <f t="shared" si="64"/>
        <v>0</v>
      </c>
    </row>
    <row r="2290" outlineLevel="1" spans="1:12">
      <c r="A2290" s="299"/>
      <c r="B2290" s="150">
        <v>210301009</v>
      </c>
      <c r="C2290" s="346"/>
      <c r="D2290" s="346"/>
      <c r="E2290" s="299" t="s">
        <v>121</v>
      </c>
      <c r="F2290" s="343"/>
      <c r="G2290" s="350"/>
      <c r="H2290" s="394"/>
      <c r="I2290" s="403"/>
      <c r="J2290" s="394"/>
      <c r="K2290" s="403"/>
      <c r="L2290" s="337">
        <f t="shared" si="64"/>
        <v>0</v>
      </c>
    </row>
    <row r="2291" outlineLevel="1" spans="1:12">
      <c r="A2291" s="299"/>
      <c r="B2291" s="150">
        <v>210301010</v>
      </c>
      <c r="C2291" s="346"/>
      <c r="D2291" s="346"/>
      <c r="E2291" s="299" t="s">
        <v>122</v>
      </c>
      <c r="F2291" s="343"/>
      <c r="G2291" s="350"/>
      <c r="H2291" s="394"/>
      <c r="I2291" s="403"/>
      <c r="J2291" s="394"/>
      <c r="K2291" s="403"/>
      <c r="L2291" s="337">
        <f t="shared" si="64"/>
        <v>0</v>
      </c>
    </row>
    <row r="2292" outlineLevel="1" spans="1:12">
      <c r="A2292" s="299"/>
      <c r="B2292" s="150">
        <v>210301011</v>
      </c>
      <c r="C2292" s="346"/>
      <c r="D2292" s="346"/>
      <c r="E2292" s="299" t="s">
        <v>123</v>
      </c>
      <c r="F2292" s="343"/>
      <c r="G2292" s="350"/>
      <c r="H2292" s="394"/>
      <c r="I2292" s="403"/>
      <c r="J2292" s="394"/>
      <c r="K2292" s="403"/>
      <c r="L2292" s="337">
        <f t="shared" si="64"/>
        <v>0</v>
      </c>
    </row>
    <row r="2293" outlineLevel="1" spans="1:12">
      <c r="A2293" s="299"/>
      <c r="B2293" s="150">
        <v>210301012</v>
      </c>
      <c r="C2293" s="346"/>
      <c r="D2293" s="346"/>
      <c r="E2293" s="299" t="s">
        <v>124</v>
      </c>
      <c r="F2293" s="343"/>
      <c r="G2293" s="350"/>
      <c r="H2293" s="394"/>
      <c r="I2293" s="403"/>
      <c r="J2293" s="394"/>
      <c r="K2293" s="403"/>
      <c r="L2293" s="337">
        <f t="shared" si="64"/>
        <v>0</v>
      </c>
    </row>
    <row r="2294" outlineLevel="1" spans="1:12">
      <c r="A2294" s="299"/>
      <c r="B2294" s="150">
        <v>210301013</v>
      </c>
      <c r="C2294" s="346"/>
      <c r="D2294" s="346"/>
      <c r="E2294" s="299" t="s">
        <v>125</v>
      </c>
      <c r="F2294" s="343"/>
      <c r="G2294" s="350"/>
      <c r="H2294" s="394"/>
      <c r="I2294" s="403"/>
      <c r="J2294" s="394"/>
      <c r="K2294" s="403"/>
      <c r="L2294" s="337">
        <f t="shared" si="64"/>
        <v>0</v>
      </c>
    </row>
    <row r="2295" outlineLevel="1" spans="1:12">
      <c r="A2295" s="299"/>
      <c r="B2295" s="150">
        <v>210301014</v>
      </c>
      <c r="C2295" s="346"/>
      <c r="D2295" s="346"/>
      <c r="E2295" s="299" t="s">
        <v>126</v>
      </c>
      <c r="F2295" s="343"/>
      <c r="G2295" s="350"/>
      <c r="H2295" s="394"/>
      <c r="I2295" s="403"/>
      <c r="J2295" s="394"/>
      <c r="K2295" s="403"/>
      <c r="L2295" s="337">
        <f t="shared" si="64"/>
        <v>0</v>
      </c>
    </row>
    <row r="2296" outlineLevel="1" spans="1:12">
      <c r="A2296" s="299"/>
      <c r="B2296" s="150">
        <v>210301015</v>
      </c>
      <c r="C2296" s="346"/>
      <c r="D2296" s="346"/>
      <c r="E2296" s="299" t="s">
        <v>127</v>
      </c>
      <c r="F2296" s="343"/>
      <c r="G2296" s="350"/>
      <c r="H2296" s="394"/>
      <c r="I2296" s="403"/>
      <c r="J2296" s="394"/>
      <c r="K2296" s="403"/>
      <c r="L2296" s="337">
        <f t="shared" si="64"/>
        <v>0</v>
      </c>
    </row>
    <row r="2297" outlineLevel="1" spans="1:12">
      <c r="A2297" s="299"/>
      <c r="B2297" s="150">
        <v>210301016</v>
      </c>
      <c r="C2297" s="346"/>
      <c r="D2297" s="346"/>
      <c r="E2297" s="299" t="s">
        <v>128</v>
      </c>
      <c r="F2297" s="343"/>
      <c r="G2297" s="350"/>
      <c r="H2297" s="394"/>
      <c r="I2297" s="403"/>
      <c r="J2297" s="394"/>
      <c r="K2297" s="403"/>
      <c r="L2297" s="337">
        <f t="shared" si="64"/>
        <v>0</v>
      </c>
    </row>
    <row r="2298" outlineLevel="1" spans="1:12">
      <c r="A2298" s="299"/>
      <c r="B2298" s="150">
        <v>210301017</v>
      </c>
      <c r="C2298" s="346"/>
      <c r="D2298" s="346"/>
      <c r="E2298" s="299" t="s">
        <v>129</v>
      </c>
      <c r="F2298" s="343"/>
      <c r="G2298" s="350"/>
      <c r="H2298" s="394"/>
      <c r="I2298" s="403"/>
      <c r="J2298" s="394"/>
      <c r="K2298" s="403"/>
      <c r="L2298" s="337">
        <f t="shared" si="64"/>
        <v>0</v>
      </c>
    </row>
    <row r="2299" outlineLevel="1" spans="1:12">
      <c r="A2299" s="299"/>
      <c r="B2299" s="150">
        <v>210301018</v>
      </c>
      <c r="C2299" s="346"/>
      <c r="D2299" s="346"/>
      <c r="E2299" s="299" t="s">
        <v>130</v>
      </c>
      <c r="F2299" s="343"/>
      <c r="G2299" s="350"/>
      <c r="H2299" s="394"/>
      <c r="I2299" s="403"/>
      <c r="J2299" s="394"/>
      <c r="K2299" s="403"/>
      <c r="L2299" s="337">
        <f t="shared" si="64"/>
        <v>0</v>
      </c>
    </row>
    <row r="2300" outlineLevel="1" spans="1:12">
      <c r="A2300" s="299"/>
      <c r="B2300" s="150">
        <v>210301019</v>
      </c>
      <c r="C2300" s="346"/>
      <c r="D2300" s="346"/>
      <c r="E2300" s="299" t="s">
        <v>131</v>
      </c>
      <c r="F2300" s="343"/>
      <c r="G2300" s="350"/>
      <c r="H2300" s="394"/>
      <c r="I2300" s="403"/>
      <c r="J2300" s="394"/>
      <c r="K2300" s="403"/>
      <c r="L2300" s="337">
        <f t="shared" si="64"/>
        <v>0</v>
      </c>
    </row>
    <row r="2301" outlineLevel="1" spans="1:12">
      <c r="A2301" s="299"/>
      <c r="B2301" s="150">
        <v>210301020</v>
      </c>
      <c r="C2301" s="346"/>
      <c r="D2301" s="346"/>
      <c r="E2301" s="299" t="s">
        <v>132</v>
      </c>
      <c r="F2301" s="343"/>
      <c r="G2301" s="350"/>
      <c r="H2301" s="394"/>
      <c r="I2301" s="403"/>
      <c r="J2301" s="394"/>
      <c r="K2301" s="403"/>
      <c r="L2301" s="337">
        <f t="shared" si="64"/>
        <v>0</v>
      </c>
    </row>
    <row r="2302" outlineLevel="1" spans="1:12">
      <c r="A2302" s="299"/>
      <c r="B2302" s="150">
        <v>210301021</v>
      </c>
      <c r="C2302" s="346"/>
      <c r="D2302" s="346"/>
      <c r="E2302" s="299" t="s">
        <v>133</v>
      </c>
      <c r="F2302" s="343"/>
      <c r="G2302" s="350"/>
      <c r="H2302" s="394"/>
      <c r="I2302" s="403"/>
      <c r="J2302" s="394"/>
      <c r="K2302" s="403"/>
      <c r="L2302" s="337">
        <f t="shared" si="64"/>
        <v>0</v>
      </c>
    </row>
    <row r="2303" outlineLevel="1" spans="1:12">
      <c r="A2303" s="299"/>
      <c r="B2303" s="150">
        <v>210301022</v>
      </c>
      <c r="C2303" s="346"/>
      <c r="D2303" s="346"/>
      <c r="E2303" s="299" t="s">
        <v>134</v>
      </c>
      <c r="F2303" s="343"/>
      <c r="G2303" s="350"/>
      <c r="H2303" s="394"/>
      <c r="I2303" s="403"/>
      <c r="J2303" s="394"/>
      <c r="K2303" s="403"/>
      <c r="L2303" s="337">
        <f t="shared" si="64"/>
        <v>0</v>
      </c>
    </row>
    <row r="2304" outlineLevel="1" spans="1:12">
      <c r="A2304" s="299"/>
      <c r="B2304" s="150">
        <v>210301023</v>
      </c>
      <c r="C2304" s="346"/>
      <c r="D2304" s="346"/>
      <c r="E2304" s="299" t="s">
        <v>135</v>
      </c>
      <c r="F2304" s="343"/>
      <c r="G2304" s="350"/>
      <c r="H2304" s="394"/>
      <c r="I2304" s="403"/>
      <c r="J2304" s="394"/>
      <c r="K2304" s="403"/>
      <c r="L2304" s="337">
        <f t="shared" si="64"/>
        <v>0</v>
      </c>
    </row>
    <row r="2305" outlineLevel="1" spans="1:12">
      <c r="A2305" s="299"/>
      <c r="B2305" s="150">
        <v>210301024</v>
      </c>
      <c r="C2305" s="346"/>
      <c r="D2305" s="346"/>
      <c r="E2305" s="299" t="s">
        <v>136</v>
      </c>
      <c r="F2305" s="343"/>
      <c r="G2305" s="350"/>
      <c r="H2305" s="394"/>
      <c r="I2305" s="403"/>
      <c r="J2305" s="394"/>
      <c r="K2305" s="403"/>
      <c r="L2305" s="337">
        <f t="shared" si="64"/>
        <v>0</v>
      </c>
    </row>
    <row r="2306" outlineLevel="1" spans="1:12">
      <c r="A2306" s="299"/>
      <c r="B2306" s="150">
        <v>210301025</v>
      </c>
      <c r="C2306" s="346"/>
      <c r="D2306" s="346"/>
      <c r="E2306" s="299" t="s">
        <v>137</v>
      </c>
      <c r="F2306" s="343"/>
      <c r="G2306" s="350"/>
      <c r="H2306" s="394"/>
      <c r="I2306" s="403"/>
      <c r="J2306" s="394"/>
      <c r="K2306" s="403"/>
      <c r="L2306" s="337">
        <f t="shared" si="64"/>
        <v>0</v>
      </c>
    </row>
    <row r="2307" outlineLevel="1" spans="1:12">
      <c r="A2307" s="299"/>
      <c r="B2307" s="150">
        <v>210301026</v>
      </c>
      <c r="C2307" s="346"/>
      <c r="D2307" s="346"/>
      <c r="E2307" s="299" t="s">
        <v>138</v>
      </c>
      <c r="F2307" s="343"/>
      <c r="G2307" s="350"/>
      <c r="H2307" s="394"/>
      <c r="I2307" s="403"/>
      <c r="J2307" s="394"/>
      <c r="K2307" s="403"/>
      <c r="L2307" s="337">
        <f t="shared" si="64"/>
        <v>0</v>
      </c>
    </row>
    <row r="2308" outlineLevel="1" spans="1:12">
      <c r="A2308" s="299"/>
      <c r="B2308" s="150">
        <v>210301027</v>
      </c>
      <c r="C2308" s="346"/>
      <c r="D2308" s="346"/>
      <c r="E2308" s="299" t="s">
        <v>139</v>
      </c>
      <c r="F2308" s="343"/>
      <c r="G2308" s="350"/>
      <c r="H2308" s="394"/>
      <c r="I2308" s="403"/>
      <c r="J2308" s="394"/>
      <c r="K2308" s="403"/>
      <c r="L2308" s="337">
        <f t="shared" si="64"/>
        <v>0</v>
      </c>
    </row>
    <row r="2309" outlineLevel="1" spans="1:12">
      <c r="A2309" s="299"/>
      <c r="B2309" s="150">
        <v>210301028</v>
      </c>
      <c r="C2309" s="346"/>
      <c r="D2309" s="346"/>
      <c r="E2309" s="299" t="s">
        <v>140</v>
      </c>
      <c r="F2309" s="343"/>
      <c r="G2309" s="350"/>
      <c r="H2309" s="394"/>
      <c r="I2309" s="403"/>
      <c r="J2309" s="394"/>
      <c r="K2309" s="403"/>
      <c r="L2309" s="337">
        <f t="shared" si="64"/>
        <v>0</v>
      </c>
    </row>
    <row r="2310" outlineLevel="1" spans="1:12">
      <c r="A2310" s="299"/>
      <c r="B2310" s="150">
        <v>210301029</v>
      </c>
      <c r="C2310" s="346"/>
      <c r="D2310" s="346"/>
      <c r="E2310" s="299" t="s">
        <v>141</v>
      </c>
      <c r="F2310" s="343"/>
      <c r="G2310" s="350"/>
      <c r="H2310" s="394"/>
      <c r="I2310" s="403"/>
      <c r="J2310" s="394"/>
      <c r="K2310" s="403"/>
      <c r="L2310" s="337">
        <f t="shared" si="64"/>
        <v>0</v>
      </c>
    </row>
    <row r="2311" outlineLevel="1" spans="1:12">
      <c r="A2311" s="299"/>
      <c r="B2311" s="150">
        <v>210301030</v>
      </c>
      <c r="C2311" s="346"/>
      <c r="D2311" s="346"/>
      <c r="E2311" s="299" t="s">
        <v>142</v>
      </c>
      <c r="F2311" s="343"/>
      <c r="G2311" s="350"/>
      <c r="H2311" s="394"/>
      <c r="I2311" s="403"/>
      <c r="J2311" s="394"/>
      <c r="K2311" s="403"/>
      <c r="L2311" s="337">
        <f t="shared" si="64"/>
        <v>0</v>
      </c>
    </row>
    <row r="2312" outlineLevel="1" spans="1:12">
      <c r="A2312" s="299"/>
      <c r="B2312" s="150">
        <v>210301031</v>
      </c>
      <c r="C2312" s="346"/>
      <c r="D2312" s="346"/>
      <c r="E2312" s="299" t="s">
        <v>143</v>
      </c>
      <c r="F2312" s="343"/>
      <c r="G2312" s="350"/>
      <c r="H2312" s="394"/>
      <c r="I2312" s="403"/>
      <c r="J2312" s="394"/>
      <c r="K2312" s="403"/>
      <c r="L2312" s="337">
        <f t="shared" si="64"/>
        <v>0</v>
      </c>
    </row>
    <row r="2313" outlineLevel="1" spans="1:12">
      <c r="A2313" s="299"/>
      <c r="B2313" s="150">
        <v>210301032</v>
      </c>
      <c r="C2313" s="346"/>
      <c r="D2313" s="346"/>
      <c r="E2313" s="299" t="s">
        <v>144</v>
      </c>
      <c r="F2313" s="343"/>
      <c r="G2313" s="350"/>
      <c r="H2313" s="394"/>
      <c r="I2313" s="403"/>
      <c r="J2313" s="394"/>
      <c r="K2313" s="403"/>
      <c r="L2313" s="337">
        <f t="shared" si="64"/>
        <v>0</v>
      </c>
    </row>
    <row r="2314" outlineLevel="1" spans="1:12">
      <c r="A2314" s="299"/>
      <c r="B2314" s="150">
        <v>210301033</v>
      </c>
      <c r="C2314" s="346"/>
      <c r="D2314" s="346"/>
      <c r="E2314" s="299" t="s">
        <v>145</v>
      </c>
      <c r="F2314" s="343"/>
      <c r="G2314" s="350"/>
      <c r="H2314" s="394"/>
      <c r="I2314" s="403"/>
      <c r="J2314" s="394"/>
      <c r="K2314" s="403"/>
      <c r="L2314" s="337">
        <f t="shared" si="64"/>
        <v>0</v>
      </c>
    </row>
    <row r="2315" outlineLevel="1" spans="1:12">
      <c r="A2315" s="299"/>
      <c r="B2315" s="150">
        <v>210301034</v>
      </c>
      <c r="C2315" s="346"/>
      <c r="D2315" s="346"/>
      <c r="E2315" s="299" t="s">
        <v>146</v>
      </c>
      <c r="F2315" s="343"/>
      <c r="G2315" s="350"/>
      <c r="H2315" s="394"/>
      <c r="I2315" s="403"/>
      <c r="J2315" s="394"/>
      <c r="K2315" s="403"/>
      <c r="L2315" s="337">
        <f t="shared" si="64"/>
        <v>0</v>
      </c>
    </row>
    <row r="2316" outlineLevel="1" spans="1:12">
      <c r="A2316" s="299"/>
      <c r="B2316" s="150">
        <v>210301035</v>
      </c>
      <c r="C2316" s="346"/>
      <c r="D2316" s="346"/>
      <c r="E2316" s="299" t="s">
        <v>147</v>
      </c>
      <c r="F2316" s="343"/>
      <c r="G2316" s="350"/>
      <c r="H2316" s="394"/>
      <c r="I2316" s="403"/>
      <c r="J2316" s="394"/>
      <c r="K2316" s="403"/>
      <c r="L2316" s="337">
        <f t="shared" si="64"/>
        <v>0</v>
      </c>
    </row>
    <row r="2317" outlineLevel="1" spans="1:12">
      <c r="A2317" s="299"/>
      <c r="B2317" s="150">
        <v>210301036</v>
      </c>
      <c r="C2317" s="346"/>
      <c r="D2317" s="346"/>
      <c r="E2317" s="299" t="s">
        <v>148</v>
      </c>
      <c r="F2317" s="343"/>
      <c r="G2317" s="350"/>
      <c r="H2317" s="394"/>
      <c r="I2317" s="403"/>
      <c r="J2317" s="394"/>
      <c r="K2317" s="403"/>
      <c r="L2317" s="337">
        <f t="shared" si="64"/>
        <v>0</v>
      </c>
    </row>
    <row r="2318" outlineLevel="1" spans="1:12">
      <c r="A2318" s="299"/>
      <c r="B2318" s="150">
        <v>210301037</v>
      </c>
      <c r="C2318" s="346"/>
      <c r="D2318" s="346"/>
      <c r="E2318" s="299" t="s">
        <v>149</v>
      </c>
      <c r="F2318" s="343"/>
      <c r="G2318" s="350"/>
      <c r="H2318" s="394"/>
      <c r="I2318" s="403"/>
      <c r="J2318" s="394"/>
      <c r="K2318" s="403"/>
      <c r="L2318" s="337">
        <f t="shared" si="64"/>
        <v>0</v>
      </c>
    </row>
    <row r="2319" outlineLevel="1" spans="1:12">
      <c r="A2319" s="299"/>
      <c r="B2319" s="150">
        <v>210301038</v>
      </c>
      <c r="C2319" s="346"/>
      <c r="D2319" s="346"/>
      <c r="E2319" s="299" t="s">
        <v>150</v>
      </c>
      <c r="F2319" s="343"/>
      <c r="G2319" s="350"/>
      <c r="H2319" s="394"/>
      <c r="I2319" s="403"/>
      <c r="J2319" s="394"/>
      <c r="K2319" s="403"/>
      <c r="L2319" s="337">
        <f t="shared" si="64"/>
        <v>0</v>
      </c>
    </row>
    <row r="2320" outlineLevel="1" spans="1:12">
      <c r="A2320" s="299"/>
      <c r="B2320" s="150">
        <v>210301039</v>
      </c>
      <c r="C2320" s="346"/>
      <c r="D2320" s="346"/>
      <c r="E2320" s="299" t="s">
        <v>151</v>
      </c>
      <c r="F2320" s="343"/>
      <c r="G2320" s="350"/>
      <c r="H2320" s="394"/>
      <c r="I2320" s="403"/>
      <c r="J2320" s="394"/>
      <c r="K2320" s="403"/>
      <c r="L2320" s="337">
        <f t="shared" si="64"/>
        <v>0</v>
      </c>
    </row>
    <row r="2321" outlineLevel="1" spans="1:12">
      <c r="A2321" s="299"/>
      <c r="B2321" s="150">
        <v>210301040</v>
      </c>
      <c r="C2321" s="346"/>
      <c r="D2321" s="346"/>
      <c r="E2321" s="299" t="s">
        <v>152</v>
      </c>
      <c r="F2321" s="343"/>
      <c r="G2321" s="350"/>
      <c r="H2321" s="394"/>
      <c r="I2321" s="403"/>
      <c r="J2321" s="394"/>
      <c r="K2321" s="403"/>
      <c r="L2321" s="337">
        <f t="shared" si="64"/>
        <v>0</v>
      </c>
    </row>
    <row r="2322" outlineLevel="1" spans="1:12">
      <c r="A2322" s="299"/>
      <c r="B2322" s="150">
        <v>210301041</v>
      </c>
      <c r="C2322" s="346"/>
      <c r="D2322" s="346"/>
      <c r="E2322" s="299" t="s">
        <v>153</v>
      </c>
      <c r="F2322" s="343"/>
      <c r="G2322" s="350"/>
      <c r="H2322" s="394"/>
      <c r="I2322" s="403"/>
      <c r="J2322" s="394"/>
      <c r="K2322" s="403"/>
      <c r="L2322" s="337">
        <f t="shared" si="64"/>
        <v>0</v>
      </c>
    </row>
    <row r="2323" outlineLevel="1" spans="1:12">
      <c r="A2323" s="299"/>
      <c r="B2323" s="150">
        <v>210301042</v>
      </c>
      <c r="C2323" s="346"/>
      <c r="D2323" s="346"/>
      <c r="E2323" s="299" t="s">
        <v>154</v>
      </c>
      <c r="F2323" s="343"/>
      <c r="G2323" s="350"/>
      <c r="H2323" s="394"/>
      <c r="I2323" s="403"/>
      <c r="J2323" s="394"/>
      <c r="K2323" s="403"/>
      <c r="L2323" s="337">
        <f t="shared" si="64"/>
        <v>0</v>
      </c>
    </row>
    <row r="2324" outlineLevel="1" spans="1:12">
      <c r="A2324" s="299"/>
      <c r="B2324" s="150">
        <v>210301043</v>
      </c>
      <c r="C2324" s="346"/>
      <c r="D2324" s="346"/>
      <c r="E2324" s="299" t="s">
        <v>155</v>
      </c>
      <c r="F2324" s="343"/>
      <c r="G2324" s="350"/>
      <c r="H2324" s="394"/>
      <c r="I2324" s="403"/>
      <c r="J2324" s="394"/>
      <c r="K2324" s="403"/>
      <c r="L2324" s="337">
        <f t="shared" si="64"/>
        <v>0</v>
      </c>
    </row>
    <row r="2325" outlineLevel="1" spans="1:12">
      <c r="A2325" s="299"/>
      <c r="B2325" s="150">
        <v>210301044</v>
      </c>
      <c r="C2325" s="346"/>
      <c r="D2325" s="346"/>
      <c r="E2325" s="299" t="s">
        <v>156</v>
      </c>
      <c r="F2325" s="343"/>
      <c r="G2325" s="350"/>
      <c r="H2325" s="394"/>
      <c r="I2325" s="403"/>
      <c r="J2325" s="394"/>
      <c r="K2325" s="403"/>
      <c r="L2325" s="337">
        <f t="shared" si="64"/>
        <v>0</v>
      </c>
    </row>
    <row r="2326" outlineLevel="1" spans="1:12">
      <c r="A2326" s="299"/>
      <c r="B2326" s="150">
        <v>210301045</v>
      </c>
      <c r="C2326" s="346"/>
      <c r="D2326" s="346"/>
      <c r="E2326" s="299" t="s">
        <v>157</v>
      </c>
      <c r="F2326" s="343"/>
      <c r="G2326" s="350"/>
      <c r="H2326" s="394"/>
      <c r="I2326" s="403"/>
      <c r="J2326" s="394"/>
      <c r="K2326" s="403"/>
      <c r="L2326" s="337">
        <f t="shared" si="64"/>
        <v>0</v>
      </c>
    </row>
    <row r="2327" outlineLevel="1" spans="1:12">
      <c r="A2327" s="299"/>
      <c r="B2327" s="150">
        <v>210301046</v>
      </c>
      <c r="C2327" s="346"/>
      <c r="D2327" s="346"/>
      <c r="E2327" s="299" t="s">
        <v>158</v>
      </c>
      <c r="F2327" s="343"/>
      <c r="G2327" s="350"/>
      <c r="H2327" s="394"/>
      <c r="I2327" s="403"/>
      <c r="J2327" s="394"/>
      <c r="K2327" s="403"/>
      <c r="L2327" s="337">
        <f t="shared" si="64"/>
        <v>0</v>
      </c>
    </row>
    <row r="2328" outlineLevel="1" spans="1:12">
      <c r="A2328" s="299"/>
      <c r="B2328" s="150">
        <v>210301047</v>
      </c>
      <c r="C2328" s="346"/>
      <c r="D2328" s="346"/>
      <c r="E2328" s="299" t="s">
        <v>159</v>
      </c>
      <c r="F2328" s="343"/>
      <c r="G2328" s="350"/>
      <c r="H2328" s="394"/>
      <c r="I2328" s="403"/>
      <c r="J2328" s="394"/>
      <c r="K2328" s="403"/>
      <c r="L2328" s="337">
        <f t="shared" si="64"/>
        <v>0</v>
      </c>
    </row>
    <row r="2329" outlineLevel="1" spans="1:12">
      <c r="A2329" s="299"/>
      <c r="B2329" s="150">
        <v>210301048</v>
      </c>
      <c r="C2329" s="346"/>
      <c r="D2329" s="346"/>
      <c r="E2329" s="299" t="s">
        <v>160</v>
      </c>
      <c r="F2329" s="343"/>
      <c r="G2329" s="350"/>
      <c r="H2329" s="394"/>
      <c r="I2329" s="403"/>
      <c r="J2329" s="394"/>
      <c r="K2329" s="403"/>
      <c r="L2329" s="337">
        <f t="shared" si="64"/>
        <v>0</v>
      </c>
    </row>
    <row r="2330" outlineLevel="1" spans="1:12">
      <c r="A2330" s="299"/>
      <c r="B2330" s="150">
        <v>210301049</v>
      </c>
      <c r="C2330" s="346"/>
      <c r="D2330" s="346"/>
      <c r="E2330" s="299" t="s">
        <v>161</v>
      </c>
      <c r="F2330" s="343"/>
      <c r="G2330" s="350"/>
      <c r="H2330" s="394"/>
      <c r="I2330" s="403"/>
      <c r="J2330" s="394"/>
      <c r="K2330" s="403"/>
      <c r="L2330" s="337">
        <f t="shared" si="64"/>
        <v>0</v>
      </c>
    </row>
    <row r="2331" outlineLevel="1" spans="1:12">
      <c r="A2331" s="299"/>
      <c r="B2331" s="150">
        <v>210301050</v>
      </c>
      <c r="C2331" s="346"/>
      <c r="D2331" s="346"/>
      <c r="E2331" s="299" t="s">
        <v>162</v>
      </c>
      <c r="F2331" s="343"/>
      <c r="G2331" s="350"/>
      <c r="H2331" s="394"/>
      <c r="I2331" s="403"/>
      <c r="J2331" s="394"/>
      <c r="K2331" s="403"/>
      <c r="L2331" s="337">
        <f t="shared" si="64"/>
        <v>0</v>
      </c>
    </row>
    <row r="2332" outlineLevel="1" spans="1:12">
      <c r="A2332" s="299"/>
      <c r="B2332" s="150">
        <v>210301051</v>
      </c>
      <c r="C2332" s="346"/>
      <c r="D2332" s="346"/>
      <c r="E2332" s="299" t="s">
        <v>163</v>
      </c>
      <c r="F2332" s="343"/>
      <c r="G2332" s="350"/>
      <c r="H2332" s="394"/>
      <c r="I2332" s="403"/>
      <c r="J2332" s="394"/>
      <c r="K2332" s="403"/>
      <c r="L2332" s="337">
        <f t="shared" si="64"/>
        <v>0</v>
      </c>
    </row>
    <row r="2333" outlineLevel="1" spans="1:12">
      <c r="A2333" s="299"/>
      <c r="B2333" s="150">
        <v>210301052</v>
      </c>
      <c r="C2333" s="346"/>
      <c r="D2333" s="346"/>
      <c r="E2333" s="299" t="s">
        <v>164</v>
      </c>
      <c r="F2333" s="343"/>
      <c r="G2333" s="350"/>
      <c r="H2333" s="394"/>
      <c r="I2333" s="403"/>
      <c r="J2333" s="394"/>
      <c r="K2333" s="403"/>
      <c r="L2333" s="337">
        <f t="shared" si="64"/>
        <v>0</v>
      </c>
    </row>
    <row r="2334" outlineLevel="1" spans="1:12">
      <c r="A2334" s="299"/>
      <c r="B2334" s="150">
        <v>210301053</v>
      </c>
      <c r="C2334" s="346"/>
      <c r="D2334" s="346"/>
      <c r="E2334" s="299" t="s">
        <v>165</v>
      </c>
      <c r="F2334" s="343"/>
      <c r="G2334" s="350"/>
      <c r="H2334" s="394"/>
      <c r="I2334" s="403"/>
      <c r="J2334" s="394"/>
      <c r="K2334" s="403"/>
      <c r="L2334" s="337">
        <f t="shared" si="64"/>
        <v>0</v>
      </c>
    </row>
    <row r="2335" outlineLevel="1" spans="1:12">
      <c r="A2335" s="299"/>
      <c r="B2335" s="150">
        <v>210301054</v>
      </c>
      <c r="C2335" s="346"/>
      <c r="D2335" s="346"/>
      <c r="E2335" s="299" t="s">
        <v>166</v>
      </c>
      <c r="F2335" s="343"/>
      <c r="G2335" s="350"/>
      <c r="H2335" s="394"/>
      <c r="I2335" s="403"/>
      <c r="J2335" s="394"/>
      <c r="K2335" s="403"/>
      <c r="L2335" s="337">
        <f t="shared" si="64"/>
        <v>0</v>
      </c>
    </row>
    <row r="2336" outlineLevel="1" spans="1:12">
      <c r="A2336" s="299"/>
      <c r="B2336" s="150">
        <v>210301055</v>
      </c>
      <c r="C2336" s="346"/>
      <c r="D2336" s="346"/>
      <c r="E2336" s="299" t="s">
        <v>167</v>
      </c>
      <c r="F2336" s="343"/>
      <c r="G2336" s="350"/>
      <c r="H2336" s="394"/>
      <c r="I2336" s="403"/>
      <c r="J2336" s="394"/>
      <c r="K2336" s="403"/>
      <c r="L2336" s="337">
        <f t="shared" si="64"/>
        <v>0</v>
      </c>
    </row>
    <row r="2337" outlineLevel="1" spans="1:12">
      <c r="A2337" s="299"/>
      <c r="B2337" s="150">
        <v>210301056</v>
      </c>
      <c r="C2337" s="346"/>
      <c r="D2337" s="346"/>
      <c r="E2337" s="299" t="s">
        <v>168</v>
      </c>
      <c r="F2337" s="343"/>
      <c r="G2337" s="350"/>
      <c r="H2337" s="394"/>
      <c r="I2337" s="403"/>
      <c r="J2337" s="394"/>
      <c r="K2337" s="403"/>
      <c r="L2337" s="337">
        <f t="shared" si="64"/>
        <v>0</v>
      </c>
    </row>
    <row r="2338" outlineLevel="1" spans="1:12">
      <c r="A2338" s="299"/>
      <c r="B2338" s="150">
        <v>210301057</v>
      </c>
      <c r="C2338" s="346"/>
      <c r="D2338" s="346"/>
      <c r="E2338" s="299" t="s">
        <v>169</v>
      </c>
      <c r="F2338" s="343"/>
      <c r="G2338" s="350"/>
      <c r="H2338" s="394"/>
      <c r="I2338" s="403"/>
      <c r="J2338" s="394"/>
      <c r="K2338" s="403"/>
      <c r="L2338" s="337">
        <f t="shared" si="64"/>
        <v>0</v>
      </c>
    </row>
    <row r="2339" outlineLevel="1" spans="1:12">
      <c r="A2339" s="299"/>
      <c r="B2339" s="150">
        <v>210301058</v>
      </c>
      <c r="C2339" s="346"/>
      <c r="D2339" s="346"/>
      <c r="E2339" s="299" t="s">
        <v>170</v>
      </c>
      <c r="F2339" s="343"/>
      <c r="G2339" s="350"/>
      <c r="H2339" s="394"/>
      <c r="I2339" s="403"/>
      <c r="J2339" s="394"/>
      <c r="K2339" s="403"/>
      <c r="L2339" s="337">
        <f t="shared" si="64"/>
        <v>0</v>
      </c>
    </row>
    <row r="2340" outlineLevel="1" spans="1:12">
      <c r="A2340" s="299"/>
      <c r="B2340" s="150">
        <v>210301059</v>
      </c>
      <c r="C2340" s="346"/>
      <c r="D2340" s="346"/>
      <c r="E2340" s="299" t="s">
        <v>171</v>
      </c>
      <c r="F2340" s="343"/>
      <c r="G2340" s="350"/>
      <c r="H2340" s="394"/>
      <c r="I2340" s="403"/>
      <c r="J2340" s="394"/>
      <c r="K2340" s="403"/>
      <c r="L2340" s="337">
        <f t="shared" si="64"/>
        <v>0</v>
      </c>
    </row>
    <row r="2341" outlineLevel="1" spans="1:12">
      <c r="A2341" s="299"/>
      <c r="B2341" s="150">
        <v>210301060</v>
      </c>
      <c r="C2341" s="346"/>
      <c r="D2341" s="346"/>
      <c r="E2341" s="299" t="s">
        <v>172</v>
      </c>
      <c r="F2341" s="343"/>
      <c r="G2341" s="350"/>
      <c r="H2341" s="394"/>
      <c r="I2341" s="403"/>
      <c r="J2341" s="394"/>
      <c r="K2341" s="403"/>
      <c r="L2341" s="337">
        <f t="shared" si="64"/>
        <v>0</v>
      </c>
    </row>
    <row r="2342" outlineLevel="1" spans="1:12">
      <c r="A2342" s="299"/>
      <c r="B2342" s="150">
        <v>210301061</v>
      </c>
      <c r="C2342" s="346"/>
      <c r="D2342" s="346"/>
      <c r="E2342" s="299" t="s">
        <v>173</v>
      </c>
      <c r="F2342" s="343"/>
      <c r="G2342" s="350"/>
      <c r="H2342" s="394"/>
      <c r="I2342" s="403"/>
      <c r="J2342" s="394"/>
      <c r="K2342" s="403"/>
      <c r="L2342" s="337">
        <f t="shared" si="64"/>
        <v>0</v>
      </c>
    </row>
    <row r="2343" outlineLevel="1" spans="1:12">
      <c r="A2343" s="299"/>
      <c r="B2343" s="150">
        <v>210301062</v>
      </c>
      <c r="C2343" s="346"/>
      <c r="D2343" s="346"/>
      <c r="E2343" s="299" t="s">
        <v>174</v>
      </c>
      <c r="F2343" s="343"/>
      <c r="G2343" s="350"/>
      <c r="H2343" s="394"/>
      <c r="I2343" s="403"/>
      <c r="J2343" s="394"/>
      <c r="K2343" s="403"/>
      <c r="L2343" s="337">
        <f t="shared" si="64"/>
        <v>0</v>
      </c>
    </row>
    <row r="2344" outlineLevel="1" spans="1:12">
      <c r="A2344" s="299"/>
      <c r="B2344" s="150">
        <v>210301063</v>
      </c>
      <c r="C2344" s="346"/>
      <c r="D2344" s="346"/>
      <c r="E2344" s="299" t="s">
        <v>175</v>
      </c>
      <c r="F2344" s="343"/>
      <c r="G2344" s="350"/>
      <c r="H2344" s="394"/>
      <c r="I2344" s="403"/>
      <c r="J2344" s="394"/>
      <c r="K2344" s="403"/>
      <c r="L2344" s="337">
        <f t="shared" si="64"/>
        <v>0</v>
      </c>
    </row>
    <row r="2345" outlineLevel="1" spans="1:12">
      <c r="A2345" s="299"/>
      <c r="B2345" s="150">
        <v>210301064</v>
      </c>
      <c r="C2345" s="346"/>
      <c r="D2345" s="346"/>
      <c r="E2345" s="299" t="s">
        <v>176</v>
      </c>
      <c r="F2345" s="343"/>
      <c r="G2345" s="350"/>
      <c r="H2345" s="394"/>
      <c r="I2345" s="403"/>
      <c r="J2345" s="394"/>
      <c r="K2345" s="403"/>
      <c r="L2345" s="337">
        <f t="shared" si="64"/>
        <v>0</v>
      </c>
    </row>
    <row r="2346" outlineLevel="1" spans="1:12">
      <c r="A2346" s="299"/>
      <c r="B2346" s="150">
        <v>210301065</v>
      </c>
      <c r="C2346" s="346"/>
      <c r="D2346" s="346"/>
      <c r="E2346" s="299" t="s">
        <v>177</v>
      </c>
      <c r="F2346" s="343"/>
      <c r="G2346" s="350"/>
      <c r="H2346" s="394"/>
      <c r="I2346" s="403"/>
      <c r="J2346" s="394"/>
      <c r="K2346" s="403"/>
      <c r="L2346" s="337">
        <f t="shared" ref="L2346:L2409" si="65">G2346-I2346+K2346</f>
        <v>0</v>
      </c>
    </row>
    <row r="2347" outlineLevel="1" spans="1:12">
      <c r="A2347" s="299"/>
      <c r="B2347" s="150">
        <v>210301066</v>
      </c>
      <c r="C2347" s="346"/>
      <c r="D2347" s="346"/>
      <c r="E2347" s="299" t="s">
        <v>178</v>
      </c>
      <c r="F2347" s="343"/>
      <c r="G2347" s="350"/>
      <c r="H2347" s="394"/>
      <c r="I2347" s="403"/>
      <c r="J2347" s="394"/>
      <c r="K2347" s="403"/>
      <c r="L2347" s="337">
        <f t="shared" si="65"/>
        <v>0</v>
      </c>
    </row>
    <row r="2348" outlineLevel="1" spans="1:12">
      <c r="A2348" s="299"/>
      <c r="B2348" s="150">
        <v>210301067</v>
      </c>
      <c r="C2348" s="346"/>
      <c r="D2348" s="346"/>
      <c r="E2348" s="299" t="s">
        <v>179</v>
      </c>
      <c r="F2348" s="343"/>
      <c r="G2348" s="350"/>
      <c r="H2348" s="394"/>
      <c r="I2348" s="403"/>
      <c r="J2348" s="394"/>
      <c r="K2348" s="403"/>
      <c r="L2348" s="337">
        <f t="shared" si="65"/>
        <v>0</v>
      </c>
    </row>
    <row r="2349" outlineLevel="1" spans="1:12">
      <c r="A2349" s="299"/>
      <c r="B2349" s="150">
        <v>210301068</v>
      </c>
      <c r="C2349" s="346"/>
      <c r="D2349" s="346"/>
      <c r="E2349" s="299" t="s">
        <v>180</v>
      </c>
      <c r="F2349" s="343"/>
      <c r="G2349" s="350"/>
      <c r="H2349" s="394"/>
      <c r="I2349" s="403"/>
      <c r="J2349" s="394"/>
      <c r="K2349" s="403"/>
      <c r="L2349" s="337">
        <f t="shared" si="65"/>
        <v>0</v>
      </c>
    </row>
    <row r="2350" outlineLevel="1" spans="1:12">
      <c r="A2350" s="299"/>
      <c r="B2350" s="150">
        <v>210301069</v>
      </c>
      <c r="C2350" s="346"/>
      <c r="D2350" s="346"/>
      <c r="E2350" s="299" t="s">
        <v>181</v>
      </c>
      <c r="F2350" s="343"/>
      <c r="G2350" s="350"/>
      <c r="H2350" s="394"/>
      <c r="I2350" s="403"/>
      <c r="J2350" s="394"/>
      <c r="K2350" s="403"/>
      <c r="L2350" s="337">
        <f t="shared" si="65"/>
        <v>0</v>
      </c>
    </row>
    <row r="2351" outlineLevel="1" spans="1:12">
      <c r="A2351" s="299"/>
      <c r="B2351" s="150">
        <v>210301070</v>
      </c>
      <c r="C2351" s="346"/>
      <c r="D2351" s="346"/>
      <c r="E2351" s="299" t="s">
        <v>182</v>
      </c>
      <c r="F2351" s="343"/>
      <c r="G2351" s="350"/>
      <c r="H2351" s="394"/>
      <c r="I2351" s="403"/>
      <c r="J2351" s="394"/>
      <c r="K2351" s="403"/>
      <c r="L2351" s="337">
        <f t="shared" si="65"/>
        <v>0</v>
      </c>
    </row>
    <row r="2352" outlineLevel="1" spans="1:12">
      <c r="A2352" s="299"/>
      <c r="B2352" s="150">
        <v>210301071</v>
      </c>
      <c r="C2352" s="346"/>
      <c r="D2352" s="346"/>
      <c r="E2352" s="299" t="s">
        <v>183</v>
      </c>
      <c r="F2352" s="343"/>
      <c r="G2352" s="350"/>
      <c r="H2352" s="394"/>
      <c r="I2352" s="403"/>
      <c r="J2352" s="394"/>
      <c r="K2352" s="403"/>
      <c r="L2352" s="337">
        <f t="shared" si="65"/>
        <v>0</v>
      </c>
    </row>
    <row r="2353" outlineLevel="1" spans="1:12">
      <c r="A2353" s="299"/>
      <c r="B2353" s="150">
        <v>210301072</v>
      </c>
      <c r="C2353" s="346"/>
      <c r="D2353" s="346"/>
      <c r="E2353" s="299" t="s">
        <v>184</v>
      </c>
      <c r="F2353" s="343"/>
      <c r="G2353" s="350"/>
      <c r="H2353" s="394"/>
      <c r="I2353" s="403"/>
      <c r="J2353" s="394"/>
      <c r="K2353" s="403"/>
      <c r="L2353" s="337">
        <f t="shared" si="65"/>
        <v>0</v>
      </c>
    </row>
    <row r="2354" outlineLevel="1" spans="1:12">
      <c r="A2354" s="299"/>
      <c r="B2354" s="150">
        <v>210301073</v>
      </c>
      <c r="C2354" s="346"/>
      <c r="D2354" s="346"/>
      <c r="E2354" s="299" t="s">
        <v>185</v>
      </c>
      <c r="F2354" s="343"/>
      <c r="G2354" s="350"/>
      <c r="H2354" s="394"/>
      <c r="I2354" s="403"/>
      <c r="J2354" s="394"/>
      <c r="K2354" s="403"/>
      <c r="L2354" s="337">
        <f t="shared" si="65"/>
        <v>0</v>
      </c>
    </row>
    <row r="2355" outlineLevel="1" spans="1:12">
      <c r="A2355" s="299"/>
      <c r="B2355" s="150">
        <v>210301074</v>
      </c>
      <c r="C2355" s="346"/>
      <c r="D2355" s="346"/>
      <c r="E2355" s="299" t="s">
        <v>186</v>
      </c>
      <c r="F2355" s="343"/>
      <c r="G2355" s="350"/>
      <c r="H2355" s="394"/>
      <c r="I2355" s="403"/>
      <c r="J2355" s="394"/>
      <c r="K2355" s="403"/>
      <c r="L2355" s="337">
        <f t="shared" si="65"/>
        <v>0</v>
      </c>
    </row>
    <row r="2356" outlineLevel="1" spans="1:12">
      <c r="A2356" s="299"/>
      <c r="B2356" s="150">
        <v>210301075</v>
      </c>
      <c r="C2356" s="346"/>
      <c r="D2356" s="346"/>
      <c r="E2356" s="299" t="s">
        <v>187</v>
      </c>
      <c r="F2356" s="343"/>
      <c r="G2356" s="350"/>
      <c r="H2356" s="394"/>
      <c r="I2356" s="403"/>
      <c r="J2356" s="394"/>
      <c r="K2356" s="403"/>
      <c r="L2356" s="337">
        <f t="shared" si="65"/>
        <v>0</v>
      </c>
    </row>
    <row r="2357" outlineLevel="1" spans="1:12">
      <c r="A2357" s="299"/>
      <c r="B2357" s="150">
        <v>210301076</v>
      </c>
      <c r="C2357" s="346"/>
      <c r="D2357" s="346"/>
      <c r="E2357" s="299" t="s">
        <v>188</v>
      </c>
      <c r="F2357" s="343"/>
      <c r="G2357" s="350"/>
      <c r="H2357" s="394"/>
      <c r="I2357" s="403"/>
      <c r="J2357" s="394"/>
      <c r="K2357" s="403"/>
      <c r="L2357" s="337">
        <f t="shared" si="65"/>
        <v>0</v>
      </c>
    </row>
    <row r="2358" outlineLevel="1" spans="1:12">
      <c r="A2358" s="299"/>
      <c r="B2358" s="150">
        <v>210301077</v>
      </c>
      <c r="C2358" s="346"/>
      <c r="D2358" s="346"/>
      <c r="E2358" s="299" t="s">
        <v>189</v>
      </c>
      <c r="F2358" s="343"/>
      <c r="G2358" s="350"/>
      <c r="H2358" s="394"/>
      <c r="I2358" s="403"/>
      <c r="J2358" s="394"/>
      <c r="K2358" s="403"/>
      <c r="L2358" s="337">
        <f t="shared" si="65"/>
        <v>0</v>
      </c>
    </row>
    <row r="2359" outlineLevel="1" spans="1:12">
      <c r="A2359" s="299"/>
      <c r="B2359" s="150">
        <v>210301078</v>
      </c>
      <c r="C2359" s="346"/>
      <c r="D2359" s="346"/>
      <c r="E2359" s="299" t="s">
        <v>190</v>
      </c>
      <c r="F2359" s="343"/>
      <c r="G2359" s="350"/>
      <c r="H2359" s="394"/>
      <c r="I2359" s="403"/>
      <c r="J2359" s="394"/>
      <c r="K2359" s="403"/>
      <c r="L2359" s="337">
        <f t="shared" si="65"/>
        <v>0</v>
      </c>
    </row>
    <row r="2360" outlineLevel="1" spans="1:12">
      <c r="A2360" s="299"/>
      <c r="B2360" s="150">
        <v>210301079</v>
      </c>
      <c r="C2360" s="346"/>
      <c r="D2360" s="346"/>
      <c r="E2360" s="299" t="s">
        <v>191</v>
      </c>
      <c r="F2360" s="343"/>
      <c r="G2360" s="350"/>
      <c r="H2360" s="394"/>
      <c r="I2360" s="403"/>
      <c r="J2360" s="394"/>
      <c r="K2360" s="403"/>
      <c r="L2360" s="337">
        <f t="shared" si="65"/>
        <v>0</v>
      </c>
    </row>
    <row r="2361" outlineLevel="1" spans="1:12">
      <c r="A2361" s="299"/>
      <c r="B2361" s="150">
        <v>210301080</v>
      </c>
      <c r="C2361" s="346"/>
      <c r="D2361" s="346"/>
      <c r="E2361" s="299" t="s">
        <v>192</v>
      </c>
      <c r="F2361" s="343"/>
      <c r="G2361" s="350"/>
      <c r="H2361" s="394"/>
      <c r="I2361" s="403"/>
      <c r="J2361" s="394"/>
      <c r="K2361" s="403"/>
      <c r="L2361" s="337">
        <f t="shared" si="65"/>
        <v>0</v>
      </c>
    </row>
    <row r="2362" outlineLevel="1" spans="1:12">
      <c r="A2362" s="299"/>
      <c r="B2362" s="150">
        <v>210301081</v>
      </c>
      <c r="C2362" s="346"/>
      <c r="D2362" s="346"/>
      <c r="E2362" s="299" t="s">
        <v>193</v>
      </c>
      <c r="F2362" s="343"/>
      <c r="G2362" s="350"/>
      <c r="H2362" s="394"/>
      <c r="I2362" s="403"/>
      <c r="J2362" s="394"/>
      <c r="K2362" s="403"/>
      <c r="L2362" s="337">
        <f t="shared" si="65"/>
        <v>0</v>
      </c>
    </row>
    <row r="2363" outlineLevel="1" spans="1:12">
      <c r="A2363" s="299"/>
      <c r="B2363" s="150">
        <v>210301082</v>
      </c>
      <c r="C2363" s="346"/>
      <c r="D2363" s="346"/>
      <c r="E2363" s="299" t="s">
        <v>194</v>
      </c>
      <c r="F2363" s="343"/>
      <c r="G2363" s="350"/>
      <c r="H2363" s="394"/>
      <c r="I2363" s="403"/>
      <c r="J2363" s="394"/>
      <c r="K2363" s="403"/>
      <c r="L2363" s="337">
        <f t="shared" si="65"/>
        <v>0</v>
      </c>
    </row>
    <row r="2364" outlineLevel="1" spans="1:12">
      <c r="A2364" s="299"/>
      <c r="B2364" s="150">
        <v>210301083</v>
      </c>
      <c r="C2364" s="346"/>
      <c r="D2364" s="346"/>
      <c r="E2364" s="299" t="s">
        <v>195</v>
      </c>
      <c r="F2364" s="343"/>
      <c r="G2364" s="350"/>
      <c r="H2364" s="394"/>
      <c r="I2364" s="403"/>
      <c r="J2364" s="394"/>
      <c r="K2364" s="403"/>
      <c r="L2364" s="337">
        <f t="shared" si="65"/>
        <v>0</v>
      </c>
    </row>
    <row r="2365" outlineLevel="1" spans="1:12">
      <c r="A2365" s="299"/>
      <c r="B2365" s="150">
        <v>210301084</v>
      </c>
      <c r="C2365" s="346"/>
      <c r="D2365" s="346"/>
      <c r="E2365" s="299" t="s">
        <v>196</v>
      </c>
      <c r="F2365" s="343"/>
      <c r="G2365" s="350"/>
      <c r="H2365" s="394"/>
      <c r="I2365" s="403"/>
      <c r="J2365" s="394"/>
      <c r="K2365" s="403"/>
      <c r="L2365" s="337">
        <f t="shared" si="65"/>
        <v>0</v>
      </c>
    </row>
    <row r="2366" outlineLevel="1" spans="1:12">
      <c r="A2366" s="299"/>
      <c r="B2366" s="150">
        <v>210301085</v>
      </c>
      <c r="C2366" s="346"/>
      <c r="D2366" s="346"/>
      <c r="E2366" s="299" t="s">
        <v>197</v>
      </c>
      <c r="F2366" s="343"/>
      <c r="G2366" s="350"/>
      <c r="H2366" s="394"/>
      <c r="I2366" s="403"/>
      <c r="J2366" s="394"/>
      <c r="K2366" s="403"/>
      <c r="L2366" s="337">
        <f t="shared" si="65"/>
        <v>0</v>
      </c>
    </row>
    <row r="2367" outlineLevel="1" spans="1:12">
      <c r="A2367" s="299"/>
      <c r="B2367" s="150">
        <v>210301086</v>
      </c>
      <c r="C2367" s="346"/>
      <c r="D2367" s="346"/>
      <c r="E2367" s="299" t="s">
        <v>198</v>
      </c>
      <c r="F2367" s="343"/>
      <c r="G2367" s="350"/>
      <c r="H2367" s="394"/>
      <c r="I2367" s="403"/>
      <c r="J2367" s="394"/>
      <c r="K2367" s="403"/>
      <c r="L2367" s="337">
        <f t="shared" si="65"/>
        <v>0</v>
      </c>
    </row>
    <row r="2368" outlineLevel="1" spans="1:12">
      <c r="A2368" s="299"/>
      <c r="B2368" s="150">
        <v>210301087</v>
      </c>
      <c r="C2368" s="346"/>
      <c r="D2368" s="346"/>
      <c r="E2368" s="299" t="s">
        <v>199</v>
      </c>
      <c r="F2368" s="343"/>
      <c r="G2368" s="350"/>
      <c r="H2368" s="394"/>
      <c r="I2368" s="403"/>
      <c r="J2368" s="394"/>
      <c r="K2368" s="403"/>
      <c r="L2368" s="337">
        <f t="shared" si="65"/>
        <v>0</v>
      </c>
    </row>
    <row r="2369" outlineLevel="1" spans="1:12">
      <c r="A2369" s="299"/>
      <c r="B2369" s="150">
        <v>210301088</v>
      </c>
      <c r="C2369" s="346"/>
      <c r="D2369" s="346"/>
      <c r="E2369" s="299" t="s">
        <v>200</v>
      </c>
      <c r="F2369" s="343"/>
      <c r="G2369" s="350"/>
      <c r="H2369" s="394"/>
      <c r="I2369" s="403"/>
      <c r="J2369" s="394"/>
      <c r="K2369" s="403"/>
      <c r="L2369" s="337">
        <f t="shared" si="65"/>
        <v>0</v>
      </c>
    </row>
    <row r="2370" outlineLevel="1" spans="1:12">
      <c r="A2370" s="299"/>
      <c r="B2370" s="150">
        <v>210301089</v>
      </c>
      <c r="C2370" s="346"/>
      <c r="D2370" s="346"/>
      <c r="E2370" s="299" t="s">
        <v>201</v>
      </c>
      <c r="F2370" s="343"/>
      <c r="G2370" s="350"/>
      <c r="H2370" s="394"/>
      <c r="I2370" s="403"/>
      <c r="J2370" s="394"/>
      <c r="K2370" s="403"/>
      <c r="L2370" s="337">
        <f t="shared" si="65"/>
        <v>0</v>
      </c>
    </row>
    <row r="2371" outlineLevel="1" spans="1:12">
      <c r="A2371" s="299"/>
      <c r="B2371" s="150">
        <v>210301090</v>
      </c>
      <c r="C2371" s="346"/>
      <c r="D2371" s="346"/>
      <c r="E2371" s="299" t="s">
        <v>202</v>
      </c>
      <c r="F2371" s="343"/>
      <c r="G2371" s="350"/>
      <c r="H2371" s="394"/>
      <c r="I2371" s="403"/>
      <c r="J2371" s="394"/>
      <c r="K2371" s="403"/>
      <c r="L2371" s="337">
        <f t="shared" si="65"/>
        <v>0</v>
      </c>
    </row>
    <row r="2372" outlineLevel="1" spans="1:12">
      <c r="A2372" s="299"/>
      <c r="B2372" s="150">
        <v>210301091</v>
      </c>
      <c r="C2372" s="346"/>
      <c r="D2372" s="346"/>
      <c r="E2372" s="299" t="s">
        <v>203</v>
      </c>
      <c r="F2372" s="343"/>
      <c r="G2372" s="350"/>
      <c r="H2372" s="394"/>
      <c r="I2372" s="403"/>
      <c r="J2372" s="394"/>
      <c r="K2372" s="403"/>
      <c r="L2372" s="337">
        <f t="shared" si="65"/>
        <v>0</v>
      </c>
    </row>
    <row r="2373" outlineLevel="1" spans="1:12">
      <c r="A2373" s="299"/>
      <c r="B2373" s="150">
        <v>210301092</v>
      </c>
      <c r="C2373" s="346"/>
      <c r="D2373" s="346"/>
      <c r="E2373" s="299" t="s">
        <v>204</v>
      </c>
      <c r="F2373" s="343"/>
      <c r="G2373" s="350"/>
      <c r="H2373" s="394"/>
      <c r="I2373" s="403"/>
      <c r="J2373" s="394"/>
      <c r="K2373" s="403"/>
      <c r="L2373" s="337">
        <f t="shared" si="65"/>
        <v>0</v>
      </c>
    </row>
    <row r="2374" outlineLevel="1" spans="1:12">
      <c r="A2374" s="299"/>
      <c r="B2374" s="150">
        <v>210301093</v>
      </c>
      <c r="C2374" s="346"/>
      <c r="D2374" s="346"/>
      <c r="E2374" s="299" t="s">
        <v>205</v>
      </c>
      <c r="F2374" s="343"/>
      <c r="G2374" s="350"/>
      <c r="H2374" s="394"/>
      <c r="I2374" s="403"/>
      <c r="J2374" s="394"/>
      <c r="K2374" s="403"/>
      <c r="L2374" s="337">
        <f t="shared" si="65"/>
        <v>0</v>
      </c>
    </row>
    <row r="2375" outlineLevel="1" spans="1:12">
      <c r="A2375" s="299"/>
      <c r="B2375" s="150">
        <v>210301094</v>
      </c>
      <c r="C2375" s="346"/>
      <c r="D2375" s="346"/>
      <c r="E2375" s="299" t="s">
        <v>206</v>
      </c>
      <c r="F2375" s="343"/>
      <c r="G2375" s="350"/>
      <c r="H2375" s="394"/>
      <c r="I2375" s="403"/>
      <c r="J2375" s="394"/>
      <c r="K2375" s="403"/>
      <c r="L2375" s="337">
        <f t="shared" si="65"/>
        <v>0</v>
      </c>
    </row>
    <row r="2376" outlineLevel="1" spans="1:12">
      <c r="A2376" s="299"/>
      <c r="B2376" s="150">
        <v>210301095</v>
      </c>
      <c r="C2376" s="346"/>
      <c r="D2376" s="346"/>
      <c r="E2376" s="299" t="s">
        <v>207</v>
      </c>
      <c r="F2376" s="343"/>
      <c r="G2376" s="350"/>
      <c r="H2376" s="394"/>
      <c r="I2376" s="403"/>
      <c r="J2376" s="394"/>
      <c r="K2376" s="403"/>
      <c r="L2376" s="337">
        <f t="shared" si="65"/>
        <v>0</v>
      </c>
    </row>
    <row r="2377" outlineLevel="1" spans="1:12">
      <c r="A2377" s="299"/>
      <c r="B2377" s="150">
        <v>210301096</v>
      </c>
      <c r="C2377" s="346"/>
      <c r="D2377" s="346"/>
      <c r="E2377" s="299" t="s">
        <v>208</v>
      </c>
      <c r="F2377" s="343"/>
      <c r="G2377" s="350"/>
      <c r="H2377" s="394"/>
      <c r="I2377" s="403"/>
      <c r="J2377" s="394"/>
      <c r="K2377" s="403"/>
      <c r="L2377" s="337">
        <f t="shared" si="65"/>
        <v>0</v>
      </c>
    </row>
    <row r="2378" outlineLevel="1" spans="1:12">
      <c r="A2378" s="299"/>
      <c r="B2378" s="150">
        <v>210301097</v>
      </c>
      <c r="C2378" s="346"/>
      <c r="D2378" s="346"/>
      <c r="E2378" s="299" t="s">
        <v>209</v>
      </c>
      <c r="F2378" s="343"/>
      <c r="G2378" s="350"/>
      <c r="H2378" s="394"/>
      <c r="I2378" s="403"/>
      <c r="J2378" s="394"/>
      <c r="K2378" s="403"/>
      <c r="L2378" s="337">
        <f t="shared" si="65"/>
        <v>0</v>
      </c>
    </row>
    <row r="2379" outlineLevel="1" spans="1:12">
      <c r="A2379" s="299"/>
      <c r="B2379" s="150">
        <v>210301098</v>
      </c>
      <c r="C2379" s="346"/>
      <c r="D2379" s="346"/>
      <c r="E2379" s="299" t="s">
        <v>210</v>
      </c>
      <c r="F2379" s="343"/>
      <c r="G2379" s="350"/>
      <c r="H2379" s="394"/>
      <c r="I2379" s="403"/>
      <c r="J2379" s="394"/>
      <c r="K2379" s="403"/>
      <c r="L2379" s="337">
        <f t="shared" si="65"/>
        <v>0</v>
      </c>
    </row>
    <row r="2380" outlineLevel="1" spans="1:12">
      <c r="A2380" s="299"/>
      <c r="B2380" s="150">
        <v>210301099</v>
      </c>
      <c r="C2380" s="346"/>
      <c r="D2380" s="346"/>
      <c r="E2380" s="299" t="s">
        <v>211</v>
      </c>
      <c r="F2380" s="343"/>
      <c r="G2380" s="350"/>
      <c r="H2380" s="394"/>
      <c r="I2380" s="403"/>
      <c r="J2380" s="394"/>
      <c r="K2380" s="403"/>
      <c r="L2380" s="337">
        <f t="shared" si="65"/>
        <v>0</v>
      </c>
    </row>
    <row r="2381" outlineLevel="1" spans="1:12">
      <c r="A2381" s="299"/>
      <c r="B2381" s="150">
        <v>210301100</v>
      </c>
      <c r="C2381" s="346"/>
      <c r="D2381" s="346"/>
      <c r="E2381" s="299" t="s">
        <v>212</v>
      </c>
      <c r="F2381" s="343"/>
      <c r="G2381" s="350"/>
      <c r="H2381" s="394"/>
      <c r="I2381" s="403"/>
      <c r="J2381" s="394"/>
      <c r="K2381" s="403"/>
      <c r="L2381" s="337">
        <f t="shared" si="65"/>
        <v>0</v>
      </c>
    </row>
    <row r="2382" outlineLevel="1" spans="1:12">
      <c r="A2382" s="299"/>
      <c r="B2382" s="150">
        <v>210301101</v>
      </c>
      <c r="C2382" s="346"/>
      <c r="D2382" s="346"/>
      <c r="E2382" s="299" t="s">
        <v>213</v>
      </c>
      <c r="F2382" s="343"/>
      <c r="G2382" s="350"/>
      <c r="H2382" s="394"/>
      <c r="I2382" s="403"/>
      <c r="J2382" s="394"/>
      <c r="K2382" s="403"/>
      <c r="L2382" s="337">
        <f t="shared" si="65"/>
        <v>0</v>
      </c>
    </row>
    <row r="2383" outlineLevel="1" spans="1:12">
      <c r="A2383" s="299"/>
      <c r="B2383" s="150">
        <v>210301102</v>
      </c>
      <c r="C2383" s="346"/>
      <c r="D2383" s="346"/>
      <c r="E2383" s="299" t="s">
        <v>214</v>
      </c>
      <c r="F2383" s="343"/>
      <c r="G2383" s="350"/>
      <c r="H2383" s="394"/>
      <c r="I2383" s="403"/>
      <c r="J2383" s="394"/>
      <c r="K2383" s="403"/>
      <c r="L2383" s="337">
        <f t="shared" si="65"/>
        <v>0</v>
      </c>
    </row>
    <row r="2384" outlineLevel="1" spans="1:12">
      <c r="A2384" s="299"/>
      <c r="B2384" s="150">
        <v>210301103</v>
      </c>
      <c r="C2384" s="346"/>
      <c r="D2384" s="346"/>
      <c r="E2384" s="299" t="s">
        <v>215</v>
      </c>
      <c r="F2384" s="343"/>
      <c r="G2384" s="350"/>
      <c r="H2384" s="394"/>
      <c r="I2384" s="403"/>
      <c r="J2384" s="394"/>
      <c r="K2384" s="403"/>
      <c r="L2384" s="337">
        <f t="shared" si="65"/>
        <v>0</v>
      </c>
    </row>
    <row r="2385" outlineLevel="1" spans="1:12">
      <c r="A2385" s="299"/>
      <c r="B2385" s="150">
        <v>210301104</v>
      </c>
      <c r="C2385" s="346"/>
      <c r="D2385" s="346"/>
      <c r="E2385" s="299" t="s">
        <v>216</v>
      </c>
      <c r="F2385" s="343"/>
      <c r="G2385" s="350"/>
      <c r="H2385" s="394"/>
      <c r="I2385" s="403"/>
      <c r="J2385" s="394"/>
      <c r="K2385" s="403"/>
      <c r="L2385" s="337">
        <f t="shared" si="65"/>
        <v>0</v>
      </c>
    </row>
    <row r="2386" outlineLevel="1" spans="1:12">
      <c r="A2386" s="299"/>
      <c r="B2386" s="150">
        <v>210301105</v>
      </c>
      <c r="C2386" s="346"/>
      <c r="D2386" s="346"/>
      <c r="E2386" s="299" t="s">
        <v>217</v>
      </c>
      <c r="F2386" s="343"/>
      <c r="G2386" s="350"/>
      <c r="H2386" s="394"/>
      <c r="I2386" s="403"/>
      <c r="J2386" s="394"/>
      <c r="K2386" s="403"/>
      <c r="L2386" s="337">
        <f t="shared" si="65"/>
        <v>0</v>
      </c>
    </row>
    <row r="2387" outlineLevel="1" spans="1:12">
      <c r="A2387" s="299"/>
      <c r="B2387" s="150">
        <v>210301106</v>
      </c>
      <c r="C2387" s="346"/>
      <c r="D2387" s="346"/>
      <c r="E2387" s="299" t="s">
        <v>218</v>
      </c>
      <c r="F2387" s="343"/>
      <c r="G2387" s="350"/>
      <c r="H2387" s="394"/>
      <c r="I2387" s="403"/>
      <c r="J2387" s="394"/>
      <c r="K2387" s="403"/>
      <c r="L2387" s="337">
        <f t="shared" si="65"/>
        <v>0</v>
      </c>
    </row>
    <row r="2388" outlineLevel="1" spans="1:12">
      <c r="A2388" s="299"/>
      <c r="B2388" s="150">
        <v>210301107</v>
      </c>
      <c r="C2388" s="346"/>
      <c r="D2388" s="346"/>
      <c r="E2388" s="299" t="s">
        <v>219</v>
      </c>
      <c r="F2388" s="343"/>
      <c r="G2388" s="350"/>
      <c r="H2388" s="394"/>
      <c r="I2388" s="403"/>
      <c r="J2388" s="394"/>
      <c r="K2388" s="403"/>
      <c r="L2388" s="337">
        <f t="shared" si="65"/>
        <v>0</v>
      </c>
    </row>
    <row r="2389" outlineLevel="1" spans="1:12">
      <c r="A2389" s="299"/>
      <c r="B2389" s="150">
        <v>210301108</v>
      </c>
      <c r="C2389" s="346"/>
      <c r="D2389" s="346"/>
      <c r="E2389" s="299" t="s">
        <v>220</v>
      </c>
      <c r="F2389" s="343"/>
      <c r="G2389" s="350"/>
      <c r="H2389" s="394"/>
      <c r="I2389" s="403"/>
      <c r="J2389" s="394"/>
      <c r="K2389" s="403"/>
      <c r="L2389" s="337">
        <f t="shared" si="65"/>
        <v>0</v>
      </c>
    </row>
    <row r="2390" outlineLevel="1" spans="1:12">
      <c r="A2390" s="299"/>
      <c r="B2390" s="150">
        <v>210301109</v>
      </c>
      <c r="C2390" s="346"/>
      <c r="D2390" s="346"/>
      <c r="E2390" s="299" t="s">
        <v>221</v>
      </c>
      <c r="F2390" s="343"/>
      <c r="G2390" s="350"/>
      <c r="H2390" s="394"/>
      <c r="I2390" s="403"/>
      <c r="J2390" s="394"/>
      <c r="K2390" s="403"/>
      <c r="L2390" s="337">
        <f t="shared" si="65"/>
        <v>0</v>
      </c>
    </row>
    <row r="2391" outlineLevel="1" spans="1:12">
      <c r="A2391" s="299"/>
      <c r="B2391" s="150">
        <v>210301110</v>
      </c>
      <c r="C2391" s="346"/>
      <c r="D2391" s="346"/>
      <c r="E2391" s="299" t="s">
        <v>222</v>
      </c>
      <c r="F2391" s="343"/>
      <c r="G2391" s="350"/>
      <c r="H2391" s="394"/>
      <c r="I2391" s="403"/>
      <c r="J2391" s="394"/>
      <c r="K2391" s="403"/>
      <c r="L2391" s="337">
        <f t="shared" si="65"/>
        <v>0</v>
      </c>
    </row>
    <row r="2392" outlineLevel="1" spans="1:12">
      <c r="A2392" s="299"/>
      <c r="B2392" s="150">
        <v>210301111</v>
      </c>
      <c r="C2392" s="346"/>
      <c r="D2392" s="346"/>
      <c r="E2392" s="299" t="s">
        <v>223</v>
      </c>
      <c r="F2392" s="343"/>
      <c r="G2392" s="350"/>
      <c r="H2392" s="394"/>
      <c r="I2392" s="403"/>
      <c r="J2392" s="394"/>
      <c r="K2392" s="403"/>
      <c r="L2392" s="337">
        <f t="shared" si="65"/>
        <v>0</v>
      </c>
    </row>
    <row r="2393" outlineLevel="1" spans="1:12">
      <c r="A2393" s="299"/>
      <c r="B2393" s="150">
        <v>210301112</v>
      </c>
      <c r="C2393" s="346"/>
      <c r="D2393" s="346"/>
      <c r="E2393" s="299" t="s">
        <v>224</v>
      </c>
      <c r="F2393" s="343"/>
      <c r="G2393" s="350"/>
      <c r="H2393" s="394"/>
      <c r="I2393" s="403"/>
      <c r="J2393" s="394"/>
      <c r="K2393" s="403"/>
      <c r="L2393" s="337">
        <f t="shared" si="65"/>
        <v>0</v>
      </c>
    </row>
    <row r="2394" outlineLevel="1" spans="1:12">
      <c r="A2394" s="299"/>
      <c r="B2394" s="150">
        <v>210301113</v>
      </c>
      <c r="C2394" s="346"/>
      <c r="D2394" s="346"/>
      <c r="E2394" s="299" t="s">
        <v>225</v>
      </c>
      <c r="F2394" s="343"/>
      <c r="G2394" s="350"/>
      <c r="H2394" s="394"/>
      <c r="I2394" s="403"/>
      <c r="J2394" s="394"/>
      <c r="K2394" s="403"/>
      <c r="L2394" s="337">
        <f t="shared" si="65"/>
        <v>0</v>
      </c>
    </row>
    <row r="2395" outlineLevel="1" spans="1:12">
      <c r="A2395" s="299"/>
      <c r="B2395" s="150">
        <v>210301114</v>
      </c>
      <c r="C2395" s="346"/>
      <c r="D2395" s="346"/>
      <c r="E2395" s="299" t="s">
        <v>226</v>
      </c>
      <c r="F2395" s="343"/>
      <c r="G2395" s="350"/>
      <c r="H2395" s="394"/>
      <c r="I2395" s="403"/>
      <c r="J2395" s="394"/>
      <c r="K2395" s="403"/>
      <c r="L2395" s="337">
        <f t="shared" si="65"/>
        <v>0</v>
      </c>
    </row>
    <row r="2396" outlineLevel="1" spans="1:12">
      <c r="A2396" s="299"/>
      <c r="B2396" s="150">
        <v>210301115</v>
      </c>
      <c r="C2396" s="346"/>
      <c r="D2396" s="346"/>
      <c r="E2396" s="299" t="s">
        <v>227</v>
      </c>
      <c r="F2396" s="343"/>
      <c r="G2396" s="350"/>
      <c r="H2396" s="394"/>
      <c r="I2396" s="403"/>
      <c r="J2396" s="394"/>
      <c r="K2396" s="403"/>
      <c r="L2396" s="337">
        <f t="shared" si="65"/>
        <v>0</v>
      </c>
    </row>
    <row r="2397" outlineLevel="1" spans="1:12">
      <c r="A2397" s="299"/>
      <c r="B2397" s="150">
        <v>210301116</v>
      </c>
      <c r="C2397" s="346"/>
      <c r="D2397" s="346"/>
      <c r="E2397" s="299" t="s">
        <v>228</v>
      </c>
      <c r="F2397" s="343"/>
      <c r="G2397" s="350"/>
      <c r="H2397" s="394"/>
      <c r="I2397" s="403"/>
      <c r="J2397" s="394"/>
      <c r="K2397" s="403"/>
      <c r="L2397" s="337">
        <f t="shared" si="65"/>
        <v>0</v>
      </c>
    </row>
    <row r="2398" outlineLevel="1" spans="1:12">
      <c r="A2398" s="299"/>
      <c r="B2398" s="150">
        <v>210301117</v>
      </c>
      <c r="C2398" s="346"/>
      <c r="D2398" s="346"/>
      <c r="E2398" s="299" t="s">
        <v>229</v>
      </c>
      <c r="F2398" s="343"/>
      <c r="G2398" s="350"/>
      <c r="H2398" s="394"/>
      <c r="I2398" s="403"/>
      <c r="J2398" s="394"/>
      <c r="K2398" s="403"/>
      <c r="L2398" s="337">
        <f t="shared" si="65"/>
        <v>0</v>
      </c>
    </row>
    <row r="2399" outlineLevel="1" spans="1:12">
      <c r="A2399" s="299"/>
      <c r="B2399" s="150">
        <v>210301118</v>
      </c>
      <c r="C2399" s="346"/>
      <c r="D2399" s="346"/>
      <c r="E2399" s="299" t="s">
        <v>230</v>
      </c>
      <c r="F2399" s="343"/>
      <c r="G2399" s="350"/>
      <c r="H2399" s="394"/>
      <c r="I2399" s="403"/>
      <c r="J2399" s="394"/>
      <c r="K2399" s="403"/>
      <c r="L2399" s="337">
        <f t="shared" si="65"/>
        <v>0</v>
      </c>
    </row>
    <row r="2400" outlineLevel="1" spans="1:12">
      <c r="A2400" s="299"/>
      <c r="B2400" s="150">
        <v>210301119</v>
      </c>
      <c r="C2400" s="346"/>
      <c r="D2400" s="346"/>
      <c r="E2400" s="299" t="s">
        <v>231</v>
      </c>
      <c r="F2400" s="343"/>
      <c r="G2400" s="350"/>
      <c r="H2400" s="394"/>
      <c r="I2400" s="403"/>
      <c r="J2400" s="394"/>
      <c r="K2400" s="403"/>
      <c r="L2400" s="337">
        <f t="shared" si="65"/>
        <v>0</v>
      </c>
    </row>
    <row r="2401" outlineLevel="1" spans="1:12">
      <c r="A2401" s="299"/>
      <c r="B2401" s="150">
        <v>210301120</v>
      </c>
      <c r="C2401" s="346"/>
      <c r="D2401" s="346"/>
      <c r="E2401" s="299" t="s">
        <v>232</v>
      </c>
      <c r="F2401" s="343"/>
      <c r="G2401" s="350"/>
      <c r="H2401" s="394"/>
      <c r="I2401" s="403"/>
      <c r="J2401" s="394"/>
      <c r="K2401" s="403"/>
      <c r="L2401" s="337">
        <f t="shared" si="65"/>
        <v>0</v>
      </c>
    </row>
    <row r="2402" outlineLevel="1" spans="1:12">
      <c r="A2402" s="299"/>
      <c r="B2402" s="150">
        <v>210301121</v>
      </c>
      <c r="C2402" s="346"/>
      <c r="D2402" s="346"/>
      <c r="E2402" s="299" t="s">
        <v>233</v>
      </c>
      <c r="F2402" s="343"/>
      <c r="G2402" s="350"/>
      <c r="H2402" s="394"/>
      <c r="I2402" s="403"/>
      <c r="J2402" s="394"/>
      <c r="K2402" s="403"/>
      <c r="L2402" s="337">
        <f t="shared" si="65"/>
        <v>0</v>
      </c>
    </row>
    <row r="2403" outlineLevel="1" spans="1:12">
      <c r="A2403" s="299"/>
      <c r="B2403" s="150">
        <v>210301122</v>
      </c>
      <c r="C2403" s="346"/>
      <c r="D2403" s="346"/>
      <c r="E2403" s="299" t="s">
        <v>234</v>
      </c>
      <c r="F2403" s="343"/>
      <c r="G2403" s="350"/>
      <c r="H2403" s="394"/>
      <c r="I2403" s="403"/>
      <c r="J2403" s="394"/>
      <c r="K2403" s="403"/>
      <c r="L2403" s="337">
        <f t="shared" si="65"/>
        <v>0</v>
      </c>
    </row>
    <row r="2404" outlineLevel="1" spans="1:12">
      <c r="A2404" s="299"/>
      <c r="B2404" s="150">
        <v>210301123</v>
      </c>
      <c r="C2404" s="346"/>
      <c r="D2404" s="346"/>
      <c r="E2404" s="299" t="s">
        <v>235</v>
      </c>
      <c r="F2404" s="343"/>
      <c r="G2404" s="350"/>
      <c r="H2404" s="394"/>
      <c r="I2404" s="403"/>
      <c r="J2404" s="394"/>
      <c r="K2404" s="403"/>
      <c r="L2404" s="337">
        <f t="shared" si="65"/>
        <v>0</v>
      </c>
    </row>
    <row r="2405" outlineLevel="1" spans="1:12">
      <c r="A2405" s="299"/>
      <c r="B2405" s="150">
        <v>210301124</v>
      </c>
      <c r="C2405" s="346"/>
      <c r="D2405" s="346"/>
      <c r="E2405" s="299" t="s">
        <v>236</v>
      </c>
      <c r="F2405" s="343"/>
      <c r="G2405" s="350"/>
      <c r="H2405" s="394"/>
      <c r="I2405" s="403"/>
      <c r="J2405" s="394"/>
      <c r="K2405" s="403"/>
      <c r="L2405" s="337">
        <f t="shared" si="65"/>
        <v>0</v>
      </c>
    </row>
    <row r="2406" outlineLevel="1" spans="1:12">
      <c r="A2406" s="299"/>
      <c r="B2406" s="150">
        <v>210301125</v>
      </c>
      <c r="C2406" s="346"/>
      <c r="D2406" s="346"/>
      <c r="E2406" s="299" t="s">
        <v>237</v>
      </c>
      <c r="F2406" s="343"/>
      <c r="G2406" s="350"/>
      <c r="H2406" s="394"/>
      <c r="I2406" s="403"/>
      <c r="J2406" s="394"/>
      <c r="K2406" s="403"/>
      <c r="L2406" s="337">
        <f t="shared" si="65"/>
        <v>0</v>
      </c>
    </row>
    <row r="2407" outlineLevel="1" spans="1:12">
      <c r="A2407" s="299"/>
      <c r="B2407" s="150">
        <v>210301126</v>
      </c>
      <c r="C2407" s="346"/>
      <c r="D2407" s="346"/>
      <c r="E2407" s="299" t="s">
        <v>238</v>
      </c>
      <c r="F2407" s="343"/>
      <c r="G2407" s="350"/>
      <c r="H2407" s="394"/>
      <c r="I2407" s="403"/>
      <c r="J2407" s="394"/>
      <c r="K2407" s="403"/>
      <c r="L2407" s="337">
        <f t="shared" si="65"/>
        <v>0</v>
      </c>
    </row>
    <row r="2408" outlineLevel="1" spans="1:12">
      <c r="A2408" s="299"/>
      <c r="B2408" s="150">
        <v>210301127</v>
      </c>
      <c r="C2408" s="346"/>
      <c r="D2408" s="346"/>
      <c r="E2408" s="299" t="s">
        <v>239</v>
      </c>
      <c r="F2408" s="343"/>
      <c r="G2408" s="350"/>
      <c r="H2408" s="394"/>
      <c r="I2408" s="403"/>
      <c r="J2408" s="394"/>
      <c r="K2408" s="403"/>
      <c r="L2408" s="337">
        <f t="shared" si="65"/>
        <v>0</v>
      </c>
    </row>
    <row r="2409" outlineLevel="1" spans="1:12">
      <c r="A2409" s="299"/>
      <c r="B2409" s="150">
        <v>210301128</v>
      </c>
      <c r="C2409" s="346"/>
      <c r="D2409" s="346"/>
      <c r="E2409" s="299" t="s">
        <v>240</v>
      </c>
      <c r="F2409" s="343"/>
      <c r="G2409" s="350"/>
      <c r="H2409" s="394"/>
      <c r="I2409" s="403"/>
      <c r="J2409" s="394"/>
      <c r="K2409" s="403"/>
      <c r="L2409" s="337">
        <f t="shared" si="65"/>
        <v>0</v>
      </c>
    </row>
    <row r="2410" outlineLevel="1" spans="1:12">
      <c r="A2410" s="299"/>
      <c r="B2410" s="150">
        <v>210301129</v>
      </c>
      <c r="C2410" s="346"/>
      <c r="D2410" s="346"/>
      <c r="E2410" s="299" t="s">
        <v>241</v>
      </c>
      <c r="F2410" s="343"/>
      <c r="G2410" s="350"/>
      <c r="H2410" s="394"/>
      <c r="I2410" s="403"/>
      <c r="J2410" s="394"/>
      <c r="K2410" s="403"/>
      <c r="L2410" s="337">
        <f t="shared" ref="L2410:L2473" si="66">G2410-I2410+K2410</f>
        <v>0</v>
      </c>
    </row>
    <row r="2411" outlineLevel="1" spans="1:12">
      <c r="A2411" s="299"/>
      <c r="B2411" s="150">
        <v>210301130</v>
      </c>
      <c r="C2411" s="346"/>
      <c r="D2411" s="346"/>
      <c r="E2411" s="299" t="s">
        <v>242</v>
      </c>
      <c r="F2411" s="343"/>
      <c r="G2411" s="350"/>
      <c r="H2411" s="394"/>
      <c r="I2411" s="403"/>
      <c r="J2411" s="394"/>
      <c r="K2411" s="403"/>
      <c r="L2411" s="337">
        <f t="shared" si="66"/>
        <v>0</v>
      </c>
    </row>
    <row r="2412" outlineLevel="1" spans="1:12">
      <c r="A2412" s="299"/>
      <c r="B2412" s="150">
        <v>210301131</v>
      </c>
      <c r="C2412" s="346"/>
      <c r="D2412" s="346"/>
      <c r="E2412" s="299" t="s">
        <v>243</v>
      </c>
      <c r="F2412" s="343"/>
      <c r="G2412" s="350"/>
      <c r="H2412" s="394"/>
      <c r="I2412" s="403"/>
      <c r="J2412" s="394"/>
      <c r="K2412" s="403"/>
      <c r="L2412" s="337">
        <f t="shared" si="66"/>
        <v>0</v>
      </c>
    </row>
    <row r="2413" outlineLevel="1" spans="1:12">
      <c r="A2413" s="299"/>
      <c r="B2413" s="150">
        <v>210301132</v>
      </c>
      <c r="C2413" s="346"/>
      <c r="D2413" s="346"/>
      <c r="E2413" s="299" t="s">
        <v>244</v>
      </c>
      <c r="F2413" s="343"/>
      <c r="G2413" s="350"/>
      <c r="H2413" s="394"/>
      <c r="I2413" s="403"/>
      <c r="J2413" s="394"/>
      <c r="K2413" s="403"/>
      <c r="L2413" s="337">
        <f t="shared" si="66"/>
        <v>0</v>
      </c>
    </row>
    <row r="2414" outlineLevel="1" spans="1:12">
      <c r="A2414" s="299"/>
      <c r="B2414" s="150">
        <v>210301133</v>
      </c>
      <c r="C2414" s="346"/>
      <c r="D2414" s="346"/>
      <c r="E2414" s="299" t="s">
        <v>245</v>
      </c>
      <c r="F2414" s="343"/>
      <c r="G2414" s="350"/>
      <c r="H2414" s="394"/>
      <c r="I2414" s="403"/>
      <c r="J2414" s="394"/>
      <c r="K2414" s="403"/>
      <c r="L2414" s="337">
        <f t="shared" si="66"/>
        <v>0</v>
      </c>
    </row>
    <row r="2415" outlineLevel="1" spans="1:12">
      <c r="A2415" s="299"/>
      <c r="B2415" s="150">
        <v>210301134</v>
      </c>
      <c r="C2415" s="346"/>
      <c r="D2415" s="346"/>
      <c r="E2415" s="299" t="s">
        <v>246</v>
      </c>
      <c r="F2415" s="343"/>
      <c r="G2415" s="350"/>
      <c r="H2415" s="394"/>
      <c r="I2415" s="403"/>
      <c r="J2415" s="394"/>
      <c r="K2415" s="403"/>
      <c r="L2415" s="337">
        <f t="shared" si="66"/>
        <v>0</v>
      </c>
    </row>
    <row r="2416" outlineLevel="1" spans="1:12">
      <c r="A2416" s="299"/>
      <c r="B2416" s="150">
        <v>210301135</v>
      </c>
      <c r="C2416" s="346"/>
      <c r="D2416" s="346"/>
      <c r="E2416" s="299" t="s">
        <v>247</v>
      </c>
      <c r="F2416" s="343"/>
      <c r="G2416" s="350"/>
      <c r="H2416" s="394"/>
      <c r="I2416" s="403"/>
      <c r="J2416" s="394"/>
      <c r="K2416" s="403"/>
      <c r="L2416" s="337">
        <f t="shared" si="66"/>
        <v>0</v>
      </c>
    </row>
    <row r="2417" outlineLevel="1" spans="1:12">
      <c r="A2417" s="299"/>
      <c r="B2417" s="150">
        <v>210301136</v>
      </c>
      <c r="C2417" s="346"/>
      <c r="D2417" s="346"/>
      <c r="E2417" s="299" t="s">
        <v>248</v>
      </c>
      <c r="F2417" s="343"/>
      <c r="G2417" s="350"/>
      <c r="H2417" s="394"/>
      <c r="I2417" s="403"/>
      <c r="J2417" s="394"/>
      <c r="K2417" s="403"/>
      <c r="L2417" s="337">
        <f t="shared" si="66"/>
        <v>0</v>
      </c>
    </row>
    <row r="2418" outlineLevel="1" spans="1:12">
      <c r="A2418" s="299"/>
      <c r="B2418" s="150">
        <v>210301137</v>
      </c>
      <c r="C2418" s="346"/>
      <c r="D2418" s="346"/>
      <c r="E2418" s="299" t="s">
        <v>249</v>
      </c>
      <c r="F2418" s="343"/>
      <c r="G2418" s="350"/>
      <c r="H2418" s="394"/>
      <c r="I2418" s="403"/>
      <c r="J2418" s="394"/>
      <c r="K2418" s="403"/>
      <c r="L2418" s="337">
        <f t="shared" si="66"/>
        <v>0</v>
      </c>
    </row>
    <row r="2419" outlineLevel="1" spans="1:12">
      <c r="A2419" s="299"/>
      <c r="B2419" s="150">
        <v>210301138</v>
      </c>
      <c r="C2419" s="346"/>
      <c r="D2419" s="346"/>
      <c r="E2419" s="299" t="s">
        <v>250</v>
      </c>
      <c r="F2419" s="343"/>
      <c r="G2419" s="350"/>
      <c r="H2419" s="394"/>
      <c r="I2419" s="403"/>
      <c r="J2419" s="394"/>
      <c r="K2419" s="403"/>
      <c r="L2419" s="337">
        <f t="shared" si="66"/>
        <v>0</v>
      </c>
    </row>
    <row r="2420" outlineLevel="1" spans="1:12">
      <c r="A2420" s="299"/>
      <c r="B2420" s="150">
        <v>210301139</v>
      </c>
      <c r="C2420" s="346"/>
      <c r="D2420" s="346"/>
      <c r="E2420" s="299" t="s">
        <v>251</v>
      </c>
      <c r="F2420" s="343"/>
      <c r="G2420" s="350"/>
      <c r="H2420" s="394"/>
      <c r="I2420" s="403"/>
      <c r="J2420" s="394"/>
      <c r="K2420" s="403"/>
      <c r="L2420" s="337">
        <f t="shared" si="66"/>
        <v>0</v>
      </c>
    </row>
    <row r="2421" outlineLevel="1" spans="1:12">
      <c r="A2421" s="299"/>
      <c r="B2421" s="150">
        <v>210301140</v>
      </c>
      <c r="C2421" s="346"/>
      <c r="D2421" s="346"/>
      <c r="E2421" s="299" t="s">
        <v>252</v>
      </c>
      <c r="F2421" s="343"/>
      <c r="G2421" s="350"/>
      <c r="H2421" s="394"/>
      <c r="I2421" s="403"/>
      <c r="J2421" s="394"/>
      <c r="K2421" s="403"/>
      <c r="L2421" s="337">
        <f t="shared" si="66"/>
        <v>0</v>
      </c>
    </row>
    <row r="2422" outlineLevel="1" spans="1:12">
      <c r="A2422" s="299"/>
      <c r="B2422" s="150">
        <v>210301141</v>
      </c>
      <c r="C2422" s="346"/>
      <c r="D2422" s="346"/>
      <c r="E2422" s="299" t="s">
        <v>253</v>
      </c>
      <c r="F2422" s="343"/>
      <c r="G2422" s="350"/>
      <c r="H2422" s="394"/>
      <c r="I2422" s="403"/>
      <c r="J2422" s="394"/>
      <c r="K2422" s="403"/>
      <c r="L2422" s="337">
        <f t="shared" si="66"/>
        <v>0</v>
      </c>
    </row>
    <row r="2423" outlineLevel="1" spans="1:12">
      <c r="A2423" s="299"/>
      <c r="B2423" s="150">
        <v>210301142</v>
      </c>
      <c r="C2423" s="346"/>
      <c r="D2423" s="346"/>
      <c r="E2423" s="299" t="s">
        <v>254</v>
      </c>
      <c r="F2423" s="343"/>
      <c r="G2423" s="350"/>
      <c r="H2423" s="394"/>
      <c r="I2423" s="403"/>
      <c r="J2423" s="394"/>
      <c r="K2423" s="403"/>
      <c r="L2423" s="337">
        <f t="shared" si="66"/>
        <v>0</v>
      </c>
    </row>
    <row r="2424" outlineLevel="1" spans="1:12">
      <c r="A2424" s="299"/>
      <c r="B2424" s="150">
        <v>210301143</v>
      </c>
      <c r="C2424" s="346"/>
      <c r="D2424" s="346"/>
      <c r="E2424" s="299" t="s">
        <v>255</v>
      </c>
      <c r="F2424" s="343"/>
      <c r="G2424" s="350"/>
      <c r="H2424" s="394"/>
      <c r="I2424" s="403"/>
      <c r="J2424" s="394"/>
      <c r="K2424" s="403"/>
      <c r="L2424" s="337">
        <f t="shared" si="66"/>
        <v>0</v>
      </c>
    </row>
    <row r="2425" outlineLevel="1" spans="1:12">
      <c r="A2425" s="299"/>
      <c r="B2425" s="150">
        <v>210301144</v>
      </c>
      <c r="C2425" s="346"/>
      <c r="D2425" s="346"/>
      <c r="E2425" s="299" t="s">
        <v>256</v>
      </c>
      <c r="F2425" s="343"/>
      <c r="G2425" s="350"/>
      <c r="H2425" s="394"/>
      <c r="I2425" s="403"/>
      <c r="J2425" s="394"/>
      <c r="K2425" s="403"/>
      <c r="L2425" s="337">
        <f t="shared" si="66"/>
        <v>0</v>
      </c>
    </row>
    <row r="2426" outlineLevel="1" spans="1:12">
      <c r="A2426" s="299"/>
      <c r="B2426" s="150">
        <v>210301145</v>
      </c>
      <c r="C2426" s="346"/>
      <c r="D2426" s="346"/>
      <c r="E2426" s="299" t="s">
        <v>257</v>
      </c>
      <c r="F2426" s="343"/>
      <c r="G2426" s="350"/>
      <c r="H2426" s="394"/>
      <c r="I2426" s="403"/>
      <c r="J2426" s="394"/>
      <c r="K2426" s="403"/>
      <c r="L2426" s="337">
        <f t="shared" si="66"/>
        <v>0</v>
      </c>
    </row>
    <row r="2427" outlineLevel="1" spans="1:12">
      <c r="A2427" s="299"/>
      <c r="B2427" s="150">
        <v>210301146</v>
      </c>
      <c r="C2427" s="346"/>
      <c r="D2427" s="346"/>
      <c r="E2427" s="299" t="s">
        <v>258</v>
      </c>
      <c r="F2427" s="343"/>
      <c r="G2427" s="350"/>
      <c r="H2427" s="394"/>
      <c r="I2427" s="403"/>
      <c r="J2427" s="394"/>
      <c r="K2427" s="403"/>
      <c r="L2427" s="337">
        <f t="shared" si="66"/>
        <v>0</v>
      </c>
    </row>
    <row r="2428" outlineLevel="1" spans="1:12">
      <c r="A2428" s="299"/>
      <c r="B2428" s="150">
        <v>210301147</v>
      </c>
      <c r="C2428" s="346"/>
      <c r="D2428" s="346"/>
      <c r="E2428" s="299" t="s">
        <v>259</v>
      </c>
      <c r="F2428" s="343"/>
      <c r="G2428" s="350"/>
      <c r="H2428" s="394"/>
      <c r="I2428" s="403"/>
      <c r="J2428" s="394"/>
      <c r="K2428" s="403"/>
      <c r="L2428" s="337">
        <f t="shared" si="66"/>
        <v>0</v>
      </c>
    </row>
    <row r="2429" outlineLevel="1" spans="1:12">
      <c r="A2429" s="299"/>
      <c r="B2429" s="150">
        <v>210301148</v>
      </c>
      <c r="C2429" s="346"/>
      <c r="D2429" s="346"/>
      <c r="E2429" s="299" t="s">
        <v>260</v>
      </c>
      <c r="F2429" s="343"/>
      <c r="G2429" s="350"/>
      <c r="H2429" s="394"/>
      <c r="I2429" s="403"/>
      <c r="J2429" s="394"/>
      <c r="K2429" s="403"/>
      <c r="L2429" s="337">
        <f t="shared" si="66"/>
        <v>0</v>
      </c>
    </row>
    <row r="2430" outlineLevel="1" spans="1:12">
      <c r="A2430" s="299"/>
      <c r="B2430" s="150">
        <v>210301149</v>
      </c>
      <c r="C2430" s="346"/>
      <c r="D2430" s="346"/>
      <c r="E2430" s="299" t="s">
        <v>261</v>
      </c>
      <c r="F2430" s="343"/>
      <c r="G2430" s="350"/>
      <c r="H2430" s="394"/>
      <c r="I2430" s="403"/>
      <c r="J2430" s="394"/>
      <c r="K2430" s="403"/>
      <c r="L2430" s="337">
        <f t="shared" si="66"/>
        <v>0</v>
      </c>
    </row>
    <row r="2431" outlineLevel="1" spans="1:12">
      <c r="A2431" s="299"/>
      <c r="B2431" s="150">
        <v>210301150</v>
      </c>
      <c r="C2431" s="346"/>
      <c r="D2431" s="346"/>
      <c r="E2431" s="299" t="s">
        <v>262</v>
      </c>
      <c r="F2431" s="343"/>
      <c r="G2431" s="350"/>
      <c r="H2431" s="394"/>
      <c r="I2431" s="403"/>
      <c r="J2431" s="394"/>
      <c r="K2431" s="403"/>
      <c r="L2431" s="337">
        <f t="shared" si="66"/>
        <v>0</v>
      </c>
    </row>
    <row r="2432" outlineLevel="1" spans="1:12">
      <c r="A2432" s="299"/>
      <c r="B2432" s="150">
        <v>210301151</v>
      </c>
      <c r="C2432" s="346"/>
      <c r="D2432" s="346"/>
      <c r="E2432" s="299" t="s">
        <v>263</v>
      </c>
      <c r="F2432" s="343"/>
      <c r="G2432" s="350"/>
      <c r="H2432" s="394"/>
      <c r="I2432" s="403"/>
      <c r="J2432" s="394"/>
      <c r="K2432" s="403"/>
      <c r="L2432" s="337">
        <f t="shared" si="66"/>
        <v>0</v>
      </c>
    </row>
    <row r="2433" outlineLevel="1" spans="1:12">
      <c r="A2433" s="299"/>
      <c r="B2433" s="150">
        <v>210301152</v>
      </c>
      <c r="C2433" s="346"/>
      <c r="D2433" s="346"/>
      <c r="E2433" s="299" t="s">
        <v>264</v>
      </c>
      <c r="F2433" s="343"/>
      <c r="G2433" s="350"/>
      <c r="H2433" s="394"/>
      <c r="I2433" s="403"/>
      <c r="J2433" s="394"/>
      <c r="K2433" s="403"/>
      <c r="L2433" s="337">
        <f t="shared" si="66"/>
        <v>0</v>
      </c>
    </row>
    <row r="2434" outlineLevel="1" spans="1:12">
      <c r="A2434" s="299"/>
      <c r="B2434" s="150">
        <v>210301153</v>
      </c>
      <c r="C2434" s="346"/>
      <c r="D2434" s="346"/>
      <c r="E2434" s="299" t="s">
        <v>265</v>
      </c>
      <c r="F2434" s="343"/>
      <c r="G2434" s="350"/>
      <c r="H2434" s="394"/>
      <c r="I2434" s="403"/>
      <c r="J2434" s="394"/>
      <c r="K2434" s="403"/>
      <c r="L2434" s="337">
        <f t="shared" si="66"/>
        <v>0</v>
      </c>
    </row>
    <row r="2435" outlineLevel="1" spans="1:12">
      <c r="A2435" s="299"/>
      <c r="B2435" s="150">
        <v>210301154</v>
      </c>
      <c r="C2435" s="346"/>
      <c r="D2435" s="346"/>
      <c r="E2435" s="299" t="s">
        <v>266</v>
      </c>
      <c r="F2435" s="343"/>
      <c r="G2435" s="350"/>
      <c r="H2435" s="394"/>
      <c r="I2435" s="403"/>
      <c r="J2435" s="394"/>
      <c r="K2435" s="403"/>
      <c r="L2435" s="337">
        <f t="shared" si="66"/>
        <v>0</v>
      </c>
    </row>
    <row r="2436" outlineLevel="1" spans="1:12">
      <c r="A2436" s="299"/>
      <c r="B2436" s="150">
        <v>210301155</v>
      </c>
      <c r="C2436" s="346"/>
      <c r="D2436" s="346"/>
      <c r="E2436" s="299" t="s">
        <v>267</v>
      </c>
      <c r="F2436" s="343"/>
      <c r="G2436" s="350"/>
      <c r="H2436" s="394"/>
      <c r="I2436" s="403"/>
      <c r="J2436" s="394"/>
      <c r="K2436" s="403"/>
      <c r="L2436" s="337">
        <f t="shared" si="66"/>
        <v>0</v>
      </c>
    </row>
    <row r="2437" outlineLevel="1" spans="1:12">
      <c r="A2437" s="299"/>
      <c r="B2437" s="150">
        <v>210301156</v>
      </c>
      <c r="C2437" s="346"/>
      <c r="D2437" s="346"/>
      <c r="E2437" s="299" t="s">
        <v>268</v>
      </c>
      <c r="F2437" s="343"/>
      <c r="G2437" s="350"/>
      <c r="H2437" s="394"/>
      <c r="I2437" s="403"/>
      <c r="J2437" s="394"/>
      <c r="K2437" s="403"/>
      <c r="L2437" s="337">
        <f t="shared" si="66"/>
        <v>0</v>
      </c>
    </row>
    <row r="2438" outlineLevel="1" spans="1:12">
      <c r="A2438" s="299"/>
      <c r="B2438" s="150">
        <v>210301157</v>
      </c>
      <c r="C2438" s="346"/>
      <c r="D2438" s="346"/>
      <c r="E2438" s="299" t="s">
        <v>269</v>
      </c>
      <c r="F2438" s="343"/>
      <c r="G2438" s="350"/>
      <c r="H2438" s="394"/>
      <c r="I2438" s="403"/>
      <c r="J2438" s="394"/>
      <c r="K2438" s="403"/>
      <c r="L2438" s="337">
        <f t="shared" si="66"/>
        <v>0</v>
      </c>
    </row>
    <row r="2439" outlineLevel="1" spans="1:12">
      <c r="A2439" s="299"/>
      <c r="B2439" s="150">
        <v>210301158</v>
      </c>
      <c r="C2439" s="346"/>
      <c r="D2439" s="346"/>
      <c r="E2439" s="299" t="s">
        <v>270</v>
      </c>
      <c r="F2439" s="343"/>
      <c r="G2439" s="350"/>
      <c r="H2439" s="394"/>
      <c r="I2439" s="403"/>
      <c r="J2439" s="394"/>
      <c r="K2439" s="403"/>
      <c r="L2439" s="337">
        <f t="shared" si="66"/>
        <v>0</v>
      </c>
    </row>
    <row r="2440" outlineLevel="1" spans="1:12">
      <c r="A2440" s="299"/>
      <c r="B2440" s="150">
        <v>210301159</v>
      </c>
      <c r="C2440" s="346"/>
      <c r="D2440" s="346"/>
      <c r="E2440" s="299" t="s">
        <v>271</v>
      </c>
      <c r="F2440" s="343"/>
      <c r="G2440" s="350"/>
      <c r="H2440" s="394"/>
      <c r="I2440" s="403"/>
      <c r="J2440" s="394"/>
      <c r="K2440" s="403"/>
      <c r="L2440" s="337">
        <f t="shared" si="66"/>
        <v>0</v>
      </c>
    </row>
    <row r="2441" outlineLevel="1" spans="1:12">
      <c r="A2441" s="299"/>
      <c r="B2441" s="150">
        <v>210301160</v>
      </c>
      <c r="C2441" s="346"/>
      <c r="D2441" s="346"/>
      <c r="E2441" s="299" t="s">
        <v>272</v>
      </c>
      <c r="F2441" s="343"/>
      <c r="G2441" s="350"/>
      <c r="H2441" s="394"/>
      <c r="I2441" s="403"/>
      <c r="J2441" s="394"/>
      <c r="K2441" s="403"/>
      <c r="L2441" s="337">
        <f t="shared" si="66"/>
        <v>0</v>
      </c>
    </row>
    <row r="2442" outlineLevel="1" spans="1:12">
      <c r="A2442" s="299"/>
      <c r="B2442" s="150">
        <v>210301161</v>
      </c>
      <c r="C2442" s="346"/>
      <c r="D2442" s="346"/>
      <c r="E2442" s="299" t="s">
        <v>273</v>
      </c>
      <c r="F2442" s="343"/>
      <c r="G2442" s="350"/>
      <c r="H2442" s="394"/>
      <c r="I2442" s="403"/>
      <c r="J2442" s="394"/>
      <c r="K2442" s="403"/>
      <c r="L2442" s="337">
        <f t="shared" si="66"/>
        <v>0</v>
      </c>
    </row>
    <row r="2443" outlineLevel="1" spans="1:12">
      <c r="A2443" s="299"/>
      <c r="B2443" s="150">
        <v>210301162</v>
      </c>
      <c r="C2443" s="346"/>
      <c r="D2443" s="346"/>
      <c r="E2443" s="299" t="s">
        <v>274</v>
      </c>
      <c r="F2443" s="343"/>
      <c r="G2443" s="350"/>
      <c r="H2443" s="394"/>
      <c r="I2443" s="403"/>
      <c r="J2443" s="394"/>
      <c r="K2443" s="403"/>
      <c r="L2443" s="337">
        <f t="shared" si="66"/>
        <v>0</v>
      </c>
    </row>
    <row r="2444" outlineLevel="1" spans="1:12">
      <c r="A2444" s="299"/>
      <c r="B2444" s="150">
        <v>210301163</v>
      </c>
      <c r="C2444" s="346"/>
      <c r="D2444" s="346"/>
      <c r="E2444" s="299" t="s">
        <v>275</v>
      </c>
      <c r="F2444" s="343"/>
      <c r="G2444" s="350"/>
      <c r="H2444" s="394"/>
      <c r="I2444" s="403"/>
      <c r="J2444" s="394"/>
      <c r="K2444" s="403"/>
      <c r="L2444" s="337">
        <f t="shared" si="66"/>
        <v>0</v>
      </c>
    </row>
    <row r="2445" outlineLevel="1" spans="1:12">
      <c r="A2445" s="299"/>
      <c r="B2445" s="150">
        <v>210301164</v>
      </c>
      <c r="C2445" s="346"/>
      <c r="D2445" s="346"/>
      <c r="E2445" s="299" t="s">
        <v>276</v>
      </c>
      <c r="F2445" s="343"/>
      <c r="G2445" s="350"/>
      <c r="H2445" s="394"/>
      <c r="I2445" s="403"/>
      <c r="J2445" s="394"/>
      <c r="K2445" s="403"/>
      <c r="L2445" s="337">
        <f t="shared" si="66"/>
        <v>0</v>
      </c>
    </row>
    <row r="2446" outlineLevel="1" spans="1:12">
      <c r="A2446" s="299"/>
      <c r="B2446" s="150">
        <v>210301165</v>
      </c>
      <c r="C2446" s="346"/>
      <c r="D2446" s="346"/>
      <c r="E2446" s="299" t="s">
        <v>277</v>
      </c>
      <c r="F2446" s="343"/>
      <c r="G2446" s="350"/>
      <c r="H2446" s="394"/>
      <c r="I2446" s="403"/>
      <c r="J2446" s="394"/>
      <c r="K2446" s="403"/>
      <c r="L2446" s="337">
        <f t="shared" si="66"/>
        <v>0</v>
      </c>
    </row>
    <row r="2447" outlineLevel="1" spans="1:12">
      <c r="A2447" s="299"/>
      <c r="B2447" s="150">
        <v>210301166</v>
      </c>
      <c r="C2447" s="346"/>
      <c r="D2447" s="346"/>
      <c r="E2447" s="299" t="s">
        <v>278</v>
      </c>
      <c r="F2447" s="343"/>
      <c r="G2447" s="350"/>
      <c r="H2447" s="394"/>
      <c r="I2447" s="403"/>
      <c r="J2447" s="394"/>
      <c r="K2447" s="403"/>
      <c r="L2447" s="337">
        <f t="shared" si="66"/>
        <v>0</v>
      </c>
    </row>
    <row r="2448" outlineLevel="1" spans="1:12">
      <c r="A2448" s="299"/>
      <c r="B2448" s="150">
        <v>210301167</v>
      </c>
      <c r="C2448" s="346"/>
      <c r="D2448" s="346"/>
      <c r="E2448" s="299" t="s">
        <v>279</v>
      </c>
      <c r="F2448" s="343"/>
      <c r="G2448" s="350"/>
      <c r="H2448" s="394"/>
      <c r="I2448" s="403"/>
      <c r="J2448" s="394"/>
      <c r="K2448" s="403"/>
      <c r="L2448" s="337">
        <f t="shared" si="66"/>
        <v>0</v>
      </c>
    </row>
    <row r="2449" outlineLevel="1" spans="1:12">
      <c r="A2449" s="299"/>
      <c r="B2449" s="150">
        <v>210301168</v>
      </c>
      <c r="C2449" s="346"/>
      <c r="D2449" s="346"/>
      <c r="E2449" s="299" t="s">
        <v>280</v>
      </c>
      <c r="F2449" s="343"/>
      <c r="G2449" s="350"/>
      <c r="H2449" s="394"/>
      <c r="I2449" s="403"/>
      <c r="J2449" s="394"/>
      <c r="K2449" s="403"/>
      <c r="L2449" s="337">
        <f t="shared" si="66"/>
        <v>0</v>
      </c>
    </row>
    <row r="2450" outlineLevel="1" spans="1:12">
      <c r="A2450" s="299"/>
      <c r="B2450" s="150">
        <v>210301169</v>
      </c>
      <c r="C2450" s="346"/>
      <c r="D2450" s="346"/>
      <c r="E2450" s="299" t="s">
        <v>281</v>
      </c>
      <c r="F2450" s="343"/>
      <c r="G2450" s="350"/>
      <c r="H2450" s="394"/>
      <c r="I2450" s="403"/>
      <c r="J2450" s="394"/>
      <c r="K2450" s="403"/>
      <c r="L2450" s="337">
        <f t="shared" si="66"/>
        <v>0</v>
      </c>
    </row>
    <row r="2451" outlineLevel="1" spans="1:12">
      <c r="A2451" s="299"/>
      <c r="B2451" s="150">
        <v>210301170</v>
      </c>
      <c r="C2451" s="346"/>
      <c r="D2451" s="346"/>
      <c r="E2451" s="299" t="s">
        <v>282</v>
      </c>
      <c r="F2451" s="343"/>
      <c r="G2451" s="350"/>
      <c r="H2451" s="394"/>
      <c r="I2451" s="403"/>
      <c r="J2451" s="394"/>
      <c r="K2451" s="403"/>
      <c r="L2451" s="337">
        <f t="shared" si="66"/>
        <v>0</v>
      </c>
    </row>
    <row r="2452" outlineLevel="1" spans="1:12">
      <c r="A2452" s="299"/>
      <c r="B2452" s="150">
        <v>210301171</v>
      </c>
      <c r="C2452" s="346"/>
      <c r="D2452" s="346"/>
      <c r="E2452" s="299" t="s">
        <v>283</v>
      </c>
      <c r="F2452" s="343"/>
      <c r="G2452" s="350"/>
      <c r="H2452" s="394"/>
      <c r="I2452" s="403"/>
      <c r="J2452" s="394"/>
      <c r="K2452" s="403"/>
      <c r="L2452" s="337">
        <f t="shared" si="66"/>
        <v>0</v>
      </c>
    </row>
    <row r="2453" outlineLevel="1" spans="1:12">
      <c r="A2453" s="299"/>
      <c r="B2453" s="150">
        <v>210301172</v>
      </c>
      <c r="C2453" s="346"/>
      <c r="D2453" s="346"/>
      <c r="E2453" s="299" t="s">
        <v>284</v>
      </c>
      <c r="F2453" s="343"/>
      <c r="G2453" s="350"/>
      <c r="H2453" s="394"/>
      <c r="I2453" s="403"/>
      <c r="J2453" s="394"/>
      <c r="K2453" s="403"/>
      <c r="L2453" s="337">
        <f t="shared" si="66"/>
        <v>0</v>
      </c>
    </row>
    <row r="2454" outlineLevel="1" spans="1:12">
      <c r="A2454" s="299"/>
      <c r="B2454" s="150">
        <v>210301173</v>
      </c>
      <c r="C2454" s="346"/>
      <c r="D2454" s="346"/>
      <c r="E2454" s="299" t="s">
        <v>285</v>
      </c>
      <c r="F2454" s="343"/>
      <c r="G2454" s="350"/>
      <c r="H2454" s="394"/>
      <c r="I2454" s="403"/>
      <c r="J2454" s="394"/>
      <c r="K2454" s="403"/>
      <c r="L2454" s="337">
        <f t="shared" si="66"/>
        <v>0</v>
      </c>
    </row>
    <row r="2455" outlineLevel="1" spans="1:12">
      <c r="A2455" s="299"/>
      <c r="B2455" s="150">
        <v>210301174</v>
      </c>
      <c r="C2455" s="346"/>
      <c r="D2455" s="346"/>
      <c r="E2455" s="299" t="s">
        <v>286</v>
      </c>
      <c r="F2455" s="343"/>
      <c r="G2455" s="350"/>
      <c r="H2455" s="394"/>
      <c r="I2455" s="403"/>
      <c r="J2455" s="394"/>
      <c r="K2455" s="403"/>
      <c r="L2455" s="337">
        <f t="shared" si="66"/>
        <v>0</v>
      </c>
    </row>
    <row r="2456" outlineLevel="1" spans="1:12">
      <c r="A2456" s="299"/>
      <c r="B2456" s="150">
        <v>210301175</v>
      </c>
      <c r="C2456" s="346"/>
      <c r="D2456" s="346"/>
      <c r="E2456" s="299" t="s">
        <v>287</v>
      </c>
      <c r="F2456" s="343"/>
      <c r="G2456" s="350"/>
      <c r="H2456" s="394"/>
      <c r="I2456" s="403"/>
      <c r="J2456" s="394"/>
      <c r="K2456" s="403"/>
      <c r="L2456" s="337">
        <f t="shared" si="66"/>
        <v>0</v>
      </c>
    </row>
    <row r="2457" outlineLevel="1" spans="1:12">
      <c r="A2457" s="299"/>
      <c r="B2457" s="150">
        <v>210301176</v>
      </c>
      <c r="C2457" s="346"/>
      <c r="D2457" s="346"/>
      <c r="E2457" s="299" t="s">
        <v>288</v>
      </c>
      <c r="F2457" s="343"/>
      <c r="G2457" s="350"/>
      <c r="H2457" s="394"/>
      <c r="I2457" s="403"/>
      <c r="J2457" s="394"/>
      <c r="K2457" s="403"/>
      <c r="L2457" s="337">
        <f t="shared" si="66"/>
        <v>0</v>
      </c>
    </row>
    <row r="2458" outlineLevel="1" spans="1:12">
      <c r="A2458" s="299"/>
      <c r="B2458" s="150">
        <v>210301177</v>
      </c>
      <c r="C2458" s="346"/>
      <c r="D2458" s="346"/>
      <c r="E2458" s="299" t="s">
        <v>289</v>
      </c>
      <c r="F2458" s="343"/>
      <c r="G2458" s="350"/>
      <c r="H2458" s="394"/>
      <c r="I2458" s="403"/>
      <c r="J2458" s="394"/>
      <c r="K2458" s="403"/>
      <c r="L2458" s="337">
        <f t="shared" si="66"/>
        <v>0</v>
      </c>
    </row>
    <row r="2459" outlineLevel="1" spans="1:12">
      <c r="A2459" s="299"/>
      <c r="B2459" s="150">
        <v>210301178</v>
      </c>
      <c r="C2459" s="346"/>
      <c r="D2459" s="346"/>
      <c r="E2459" s="299" t="s">
        <v>290</v>
      </c>
      <c r="F2459" s="343"/>
      <c r="G2459" s="350"/>
      <c r="H2459" s="394"/>
      <c r="I2459" s="403"/>
      <c r="J2459" s="394"/>
      <c r="K2459" s="403"/>
      <c r="L2459" s="337">
        <f t="shared" si="66"/>
        <v>0</v>
      </c>
    </row>
    <row r="2460" outlineLevel="1" spans="1:12">
      <c r="A2460" s="299"/>
      <c r="B2460" s="150">
        <v>210301179</v>
      </c>
      <c r="C2460" s="346"/>
      <c r="D2460" s="346"/>
      <c r="E2460" s="299" t="s">
        <v>291</v>
      </c>
      <c r="F2460" s="343"/>
      <c r="G2460" s="350"/>
      <c r="H2460" s="394"/>
      <c r="I2460" s="403"/>
      <c r="J2460" s="394"/>
      <c r="K2460" s="403"/>
      <c r="L2460" s="337">
        <f t="shared" si="66"/>
        <v>0</v>
      </c>
    </row>
    <row r="2461" outlineLevel="1" spans="1:12">
      <c r="A2461" s="299"/>
      <c r="B2461" s="150">
        <v>210301180</v>
      </c>
      <c r="C2461" s="346"/>
      <c r="D2461" s="346"/>
      <c r="E2461" s="299" t="s">
        <v>292</v>
      </c>
      <c r="F2461" s="343"/>
      <c r="G2461" s="350"/>
      <c r="H2461" s="394"/>
      <c r="I2461" s="403"/>
      <c r="J2461" s="394"/>
      <c r="K2461" s="403"/>
      <c r="L2461" s="337">
        <f t="shared" si="66"/>
        <v>0</v>
      </c>
    </row>
    <row r="2462" outlineLevel="1" spans="1:12">
      <c r="A2462" s="299"/>
      <c r="B2462" s="150">
        <v>210301181</v>
      </c>
      <c r="C2462" s="346"/>
      <c r="D2462" s="346"/>
      <c r="E2462" s="299" t="s">
        <v>293</v>
      </c>
      <c r="F2462" s="343"/>
      <c r="G2462" s="350"/>
      <c r="H2462" s="394"/>
      <c r="I2462" s="403"/>
      <c r="J2462" s="394"/>
      <c r="K2462" s="403"/>
      <c r="L2462" s="337">
        <f t="shared" si="66"/>
        <v>0</v>
      </c>
    </row>
    <row r="2463" outlineLevel="1" spans="1:12">
      <c r="A2463" s="299"/>
      <c r="B2463" s="150">
        <v>210301182</v>
      </c>
      <c r="C2463" s="346"/>
      <c r="D2463" s="346"/>
      <c r="E2463" s="299" t="s">
        <v>294</v>
      </c>
      <c r="F2463" s="343"/>
      <c r="G2463" s="350"/>
      <c r="H2463" s="394"/>
      <c r="I2463" s="403"/>
      <c r="J2463" s="394"/>
      <c r="K2463" s="403"/>
      <c r="L2463" s="337">
        <f t="shared" si="66"/>
        <v>0</v>
      </c>
    </row>
    <row r="2464" outlineLevel="1" spans="1:12">
      <c r="A2464" s="299"/>
      <c r="B2464" s="150">
        <v>210301183</v>
      </c>
      <c r="C2464" s="346"/>
      <c r="D2464" s="346"/>
      <c r="E2464" s="299" t="s">
        <v>295</v>
      </c>
      <c r="F2464" s="343"/>
      <c r="G2464" s="350"/>
      <c r="H2464" s="394"/>
      <c r="I2464" s="403"/>
      <c r="J2464" s="394"/>
      <c r="K2464" s="403"/>
      <c r="L2464" s="337">
        <f t="shared" si="66"/>
        <v>0</v>
      </c>
    </row>
    <row r="2465" outlineLevel="1" spans="1:12">
      <c r="A2465" s="299"/>
      <c r="B2465" s="150">
        <v>210301184</v>
      </c>
      <c r="C2465" s="346"/>
      <c r="D2465" s="346"/>
      <c r="E2465" s="299" t="s">
        <v>296</v>
      </c>
      <c r="F2465" s="343"/>
      <c r="G2465" s="350"/>
      <c r="H2465" s="394"/>
      <c r="I2465" s="403"/>
      <c r="J2465" s="394"/>
      <c r="K2465" s="403"/>
      <c r="L2465" s="337">
        <f t="shared" si="66"/>
        <v>0</v>
      </c>
    </row>
    <row r="2466" outlineLevel="1" spans="1:12">
      <c r="A2466" s="299"/>
      <c r="B2466" s="150">
        <v>210301185</v>
      </c>
      <c r="C2466" s="346"/>
      <c r="D2466" s="346"/>
      <c r="E2466" s="299" t="s">
        <v>297</v>
      </c>
      <c r="F2466" s="343"/>
      <c r="G2466" s="350"/>
      <c r="H2466" s="394"/>
      <c r="I2466" s="403"/>
      <c r="J2466" s="394"/>
      <c r="K2466" s="403"/>
      <c r="L2466" s="337">
        <f t="shared" si="66"/>
        <v>0</v>
      </c>
    </row>
    <row r="2467" outlineLevel="1" spans="1:12">
      <c r="A2467" s="299"/>
      <c r="B2467" s="150">
        <v>210301186</v>
      </c>
      <c r="C2467" s="346"/>
      <c r="D2467" s="346"/>
      <c r="E2467" s="299" t="s">
        <v>298</v>
      </c>
      <c r="F2467" s="343"/>
      <c r="G2467" s="350"/>
      <c r="H2467" s="394"/>
      <c r="I2467" s="403"/>
      <c r="J2467" s="394"/>
      <c r="K2467" s="403"/>
      <c r="L2467" s="337">
        <f t="shared" si="66"/>
        <v>0</v>
      </c>
    </row>
    <row r="2468" outlineLevel="1" spans="1:12">
      <c r="A2468" s="299"/>
      <c r="B2468" s="150">
        <v>210301187</v>
      </c>
      <c r="C2468" s="346"/>
      <c r="D2468" s="346"/>
      <c r="E2468" s="299" t="s">
        <v>299</v>
      </c>
      <c r="F2468" s="343"/>
      <c r="G2468" s="350"/>
      <c r="H2468" s="394"/>
      <c r="I2468" s="403"/>
      <c r="J2468" s="394"/>
      <c r="K2468" s="403"/>
      <c r="L2468" s="337">
        <f t="shared" si="66"/>
        <v>0</v>
      </c>
    </row>
    <row r="2469" outlineLevel="1" spans="1:12">
      <c r="A2469" s="299"/>
      <c r="B2469" s="150">
        <v>210301188</v>
      </c>
      <c r="C2469" s="346"/>
      <c r="D2469" s="346"/>
      <c r="E2469" s="299" t="s">
        <v>300</v>
      </c>
      <c r="F2469" s="343"/>
      <c r="G2469" s="350"/>
      <c r="H2469" s="394"/>
      <c r="I2469" s="403"/>
      <c r="J2469" s="394"/>
      <c r="K2469" s="403"/>
      <c r="L2469" s="337">
        <f t="shared" si="66"/>
        <v>0</v>
      </c>
    </row>
    <row r="2470" outlineLevel="1" spans="1:12">
      <c r="A2470" s="299"/>
      <c r="B2470" s="150">
        <v>210301189</v>
      </c>
      <c r="C2470" s="346"/>
      <c r="D2470" s="346"/>
      <c r="E2470" s="299" t="s">
        <v>301</v>
      </c>
      <c r="F2470" s="343"/>
      <c r="G2470" s="350"/>
      <c r="H2470" s="394"/>
      <c r="I2470" s="403"/>
      <c r="J2470" s="394"/>
      <c r="K2470" s="403"/>
      <c r="L2470" s="337">
        <f t="shared" si="66"/>
        <v>0</v>
      </c>
    </row>
    <row r="2471" outlineLevel="1" spans="1:12">
      <c r="A2471" s="299"/>
      <c r="B2471" s="150">
        <v>210301190</v>
      </c>
      <c r="C2471" s="346"/>
      <c r="D2471" s="346"/>
      <c r="E2471" s="299" t="s">
        <v>302</v>
      </c>
      <c r="F2471" s="343"/>
      <c r="G2471" s="350"/>
      <c r="H2471" s="394"/>
      <c r="I2471" s="403"/>
      <c r="J2471" s="394"/>
      <c r="K2471" s="403"/>
      <c r="L2471" s="337">
        <f t="shared" si="66"/>
        <v>0</v>
      </c>
    </row>
    <row r="2472" outlineLevel="1" spans="1:12">
      <c r="A2472" s="299"/>
      <c r="B2472" s="150">
        <v>210301191</v>
      </c>
      <c r="C2472" s="346"/>
      <c r="D2472" s="346"/>
      <c r="E2472" s="299" t="s">
        <v>303</v>
      </c>
      <c r="F2472" s="343"/>
      <c r="G2472" s="350"/>
      <c r="H2472" s="394"/>
      <c r="I2472" s="403"/>
      <c r="J2472" s="394"/>
      <c r="K2472" s="403"/>
      <c r="L2472" s="337">
        <f t="shared" si="66"/>
        <v>0</v>
      </c>
    </row>
    <row r="2473" outlineLevel="1" spans="1:12">
      <c r="A2473" s="299"/>
      <c r="B2473" s="150">
        <v>210301192</v>
      </c>
      <c r="C2473" s="346"/>
      <c r="D2473" s="346"/>
      <c r="E2473" s="299" t="s">
        <v>304</v>
      </c>
      <c r="F2473" s="343"/>
      <c r="G2473" s="350"/>
      <c r="H2473" s="394"/>
      <c r="I2473" s="403"/>
      <c r="J2473" s="394"/>
      <c r="K2473" s="403"/>
      <c r="L2473" s="337">
        <f t="shared" si="66"/>
        <v>0</v>
      </c>
    </row>
    <row r="2474" outlineLevel="1" spans="1:12">
      <c r="A2474" s="299"/>
      <c r="B2474" s="150">
        <v>210301193</v>
      </c>
      <c r="C2474" s="346"/>
      <c r="D2474" s="346"/>
      <c r="E2474" s="299" t="s">
        <v>305</v>
      </c>
      <c r="F2474" s="343"/>
      <c r="G2474" s="350"/>
      <c r="H2474" s="394"/>
      <c r="I2474" s="403"/>
      <c r="J2474" s="394"/>
      <c r="K2474" s="403"/>
      <c r="L2474" s="337">
        <f t="shared" ref="L2474:L2487" si="67">G2474-I2474+K2474</f>
        <v>0</v>
      </c>
    </row>
    <row r="2475" outlineLevel="1" spans="1:12">
      <c r="A2475" s="299"/>
      <c r="B2475" s="150">
        <v>210301194</v>
      </c>
      <c r="C2475" s="346"/>
      <c r="D2475" s="346"/>
      <c r="E2475" s="299" t="s">
        <v>306</v>
      </c>
      <c r="F2475" s="343"/>
      <c r="G2475" s="350"/>
      <c r="H2475" s="394"/>
      <c r="I2475" s="403"/>
      <c r="J2475" s="394"/>
      <c r="K2475" s="403"/>
      <c r="L2475" s="337">
        <f t="shared" si="67"/>
        <v>0</v>
      </c>
    </row>
    <row r="2476" outlineLevel="1" spans="1:12">
      <c r="A2476" s="299"/>
      <c r="B2476" s="150">
        <v>210301195</v>
      </c>
      <c r="C2476" s="346"/>
      <c r="D2476" s="346"/>
      <c r="E2476" s="299" t="s">
        <v>307</v>
      </c>
      <c r="F2476" s="343"/>
      <c r="G2476" s="350"/>
      <c r="H2476" s="394"/>
      <c r="I2476" s="403"/>
      <c r="J2476" s="394"/>
      <c r="K2476" s="403"/>
      <c r="L2476" s="337">
        <f t="shared" si="67"/>
        <v>0</v>
      </c>
    </row>
    <row r="2477" outlineLevel="1" spans="1:12">
      <c r="A2477" s="299"/>
      <c r="B2477" s="150">
        <v>210301196</v>
      </c>
      <c r="C2477" s="346"/>
      <c r="D2477" s="346"/>
      <c r="E2477" s="299" t="s">
        <v>308</v>
      </c>
      <c r="F2477" s="343"/>
      <c r="G2477" s="350"/>
      <c r="H2477" s="394"/>
      <c r="I2477" s="403"/>
      <c r="J2477" s="394"/>
      <c r="K2477" s="403"/>
      <c r="L2477" s="337">
        <f t="shared" si="67"/>
        <v>0</v>
      </c>
    </row>
    <row r="2478" outlineLevel="1" spans="1:12">
      <c r="A2478" s="299"/>
      <c r="B2478" s="150">
        <v>210301197</v>
      </c>
      <c r="C2478" s="346"/>
      <c r="D2478" s="346"/>
      <c r="E2478" s="299" t="s">
        <v>309</v>
      </c>
      <c r="F2478" s="343"/>
      <c r="G2478" s="350"/>
      <c r="H2478" s="394"/>
      <c r="I2478" s="403"/>
      <c r="J2478" s="394"/>
      <c r="K2478" s="403"/>
      <c r="L2478" s="337">
        <f t="shared" si="67"/>
        <v>0</v>
      </c>
    </row>
    <row r="2479" outlineLevel="1" spans="1:12">
      <c r="A2479" s="299"/>
      <c r="B2479" s="150">
        <v>210301198</v>
      </c>
      <c r="C2479" s="346"/>
      <c r="D2479" s="346"/>
      <c r="E2479" s="299" t="s">
        <v>310</v>
      </c>
      <c r="F2479" s="343"/>
      <c r="G2479" s="350"/>
      <c r="H2479" s="394"/>
      <c r="I2479" s="403"/>
      <c r="J2479" s="394"/>
      <c r="K2479" s="403"/>
      <c r="L2479" s="337">
        <f t="shared" si="67"/>
        <v>0</v>
      </c>
    </row>
    <row r="2480" outlineLevel="1" spans="1:12">
      <c r="A2480" s="299"/>
      <c r="B2480" s="150">
        <v>210301199</v>
      </c>
      <c r="C2480" s="346"/>
      <c r="D2480" s="346"/>
      <c r="E2480" s="299" t="s">
        <v>311</v>
      </c>
      <c r="F2480" s="343"/>
      <c r="G2480" s="350"/>
      <c r="H2480" s="394"/>
      <c r="I2480" s="403"/>
      <c r="J2480" s="394"/>
      <c r="K2480" s="403"/>
      <c r="L2480" s="337">
        <f t="shared" si="67"/>
        <v>0</v>
      </c>
    </row>
    <row r="2481" outlineLevel="1" spans="1:12">
      <c r="A2481" s="299"/>
      <c r="B2481" s="150">
        <v>210301200</v>
      </c>
      <c r="C2481" s="346"/>
      <c r="D2481" s="346"/>
      <c r="E2481" s="299" t="s">
        <v>312</v>
      </c>
      <c r="F2481" s="343"/>
      <c r="G2481" s="350"/>
      <c r="H2481" s="394"/>
      <c r="I2481" s="403"/>
      <c r="J2481" s="394"/>
      <c r="K2481" s="403"/>
      <c r="L2481" s="337">
        <f t="shared" ref="L2481:L2486" si="68">G2481-I2481+K2481</f>
        <v>0</v>
      </c>
    </row>
    <row r="2482" outlineLevel="1" spans="1:12">
      <c r="A2482" s="299"/>
      <c r="B2482" s="150">
        <v>210301201</v>
      </c>
      <c r="C2482" s="346"/>
      <c r="D2482" s="346"/>
      <c r="E2482" s="299" t="s">
        <v>313</v>
      </c>
      <c r="F2482" s="343"/>
      <c r="G2482" s="350"/>
      <c r="H2482" s="394"/>
      <c r="I2482" s="403"/>
      <c r="J2482" s="394"/>
      <c r="K2482" s="403"/>
      <c r="L2482" s="337">
        <f t="shared" si="68"/>
        <v>0</v>
      </c>
    </row>
    <row r="2483" outlineLevel="1" spans="1:12">
      <c r="A2483" s="299"/>
      <c r="B2483" s="150">
        <v>210301202</v>
      </c>
      <c r="C2483" s="346"/>
      <c r="D2483" s="346"/>
      <c r="E2483" s="299" t="s">
        <v>314</v>
      </c>
      <c r="F2483" s="343"/>
      <c r="G2483" s="350"/>
      <c r="H2483" s="394"/>
      <c r="I2483" s="403"/>
      <c r="J2483" s="394"/>
      <c r="K2483" s="403"/>
      <c r="L2483" s="337">
        <f t="shared" si="68"/>
        <v>0</v>
      </c>
    </row>
    <row r="2484" outlineLevel="1" spans="1:12">
      <c r="A2484" s="299"/>
      <c r="B2484" s="150">
        <v>210301203</v>
      </c>
      <c r="C2484" s="346"/>
      <c r="D2484" s="346"/>
      <c r="E2484" s="299" t="s">
        <v>315</v>
      </c>
      <c r="F2484" s="343"/>
      <c r="G2484" s="350"/>
      <c r="H2484" s="394"/>
      <c r="I2484" s="403"/>
      <c r="J2484" s="394"/>
      <c r="K2484" s="403"/>
      <c r="L2484" s="337">
        <f t="shared" si="68"/>
        <v>0</v>
      </c>
    </row>
    <row r="2485" outlineLevel="1" spans="1:12">
      <c r="A2485" s="299"/>
      <c r="B2485" s="150">
        <v>210301204</v>
      </c>
      <c r="C2485" s="346"/>
      <c r="D2485" s="346"/>
      <c r="E2485" s="299" t="s">
        <v>316</v>
      </c>
      <c r="F2485" s="343"/>
      <c r="G2485" s="350"/>
      <c r="H2485" s="394"/>
      <c r="I2485" s="403"/>
      <c r="J2485" s="394"/>
      <c r="K2485" s="403"/>
      <c r="L2485" s="337">
        <f t="shared" si="68"/>
        <v>0</v>
      </c>
    </row>
    <row r="2486" outlineLevel="1" spans="1:12">
      <c r="A2486" s="299"/>
      <c r="B2486" s="150">
        <v>210301205</v>
      </c>
      <c r="C2486" s="346"/>
      <c r="D2486" s="346"/>
      <c r="E2486" s="299" t="s">
        <v>317</v>
      </c>
      <c r="F2486" s="343"/>
      <c r="G2486" s="350"/>
      <c r="H2486" s="394"/>
      <c r="I2486" s="403"/>
      <c r="J2486" s="394"/>
      <c r="K2486" s="403"/>
      <c r="L2486" s="337">
        <f t="shared" si="68"/>
        <v>0</v>
      </c>
    </row>
    <row r="2487" outlineLevel="1" spans="1:12">
      <c r="A2487" s="299"/>
      <c r="B2487" s="150"/>
      <c r="C2487" s="346"/>
      <c r="D2487" s="346"/>
      <c r="E2487" s="375"/>
      <c r="F2487" s="343"/>
      <c r="G2487" s="348"/>
      <c r="H2487" s="394"/>
      <c r="I2487" s="403"/>
      <c r="J2487" s="394"/>
      <c r="K2487" s="403"/>
      <c r="L2487" s="337">
        <f t="shared" si="67"/>
        <v>0</v>
      </c>
    </row>
    <row r="2488" spans="1:12">
      <c r="A2488" s="299"/>
      <c r="B2488" s="150"/>
      <c r="C2488" s="346"/>
      <c r="D2488" s="299"/>
      <c r="E2488" s="342"/>
      <c r="F2488" s="343"/>
      <c r="G2488" s="348"/>
      <c r="H2488" s="394"/>
      <c r="I2488" s="403"/>
      <c r="J2488" s="394"/>
      <c r="K2488" s="403"/>
      <c r="L2488" s="350"/>
    </row>
    <row r="2489" spans="1:12">
      <c r="A2489" s="346"/>
      <c r="B2489" s="358"/>
      <c r="C2489" s="396"/>
      <c r="D2489" s="396" t="s">
        <v>1045</v>
      </c>
      <c r="E2489" s="360"/>
      <c r="F2489" s="361"/>
      <c r="G2489" s="397">
        <f>SUM(G2280:G2488)</f>
        <v>0</v>
      </c>
      <c r="H2489" s="398"/>
      <c r="I2489" s="404">
        <f>SUM(I2280:I2488)</f>
        <v>0</v>
      </c>
      <c r="J2489" s="398"/>
      <c r="K2489" s="404">
        <f>SUM(K2280:K2488)</f>
        <v>0</v>
      </c>
      <c r="L2489" s="397">
        <f>SUM(L2280:L2488)</f>
        <v>0</v>
      </c>
    </row>
    <row r="2490" spans="1:12">
      <c r="A2490" s="306"/>
      <c r="B2490" s="339"/>
      <c r="C2490" s="357"/>
      <c r="D2490" s="306"/>
      <c r="E2490" s="335"/>
      <c r="F2490" s="343"/>
      <c r="G2490" s="399"/>
      <c r="H2490" s="388"/>
      <c r="I2490" s="348"/>
      <c r="J2490" s="388"/>
      <c r="K2490" s="348"/>
      <c r="L2490" s="348"/>
    </row>
    <row r="2491" spans="1:13">
      <c r="A2491" s="306"/>
      <c r="B2491" s="510"/>
      <c r="C2491" s="381" t="s">
        <v>1046</v>
      </c>
      <c r="D2491" s="381"/>
      <c r="E2491" s="513"/>
      <c r="F2491" s="383"/>
      <c r="G2491" s="384">
        <f>G2278+G2489</f>
        <v>0</v>
      </c>
      <c r="H2491" s="385"/>
      <c r="I2491" s="400">
        <f>I2278+I2489</f>
        <v>0</v>
      </c>
      <c r="J2491" s="385"/>
      <c r="K2491" s="400">
        <f>K2278+K2489</f>
        <v>0</v>
      </c>
      <c r="L2491" s="384">
        <f>L2278+L2489</f>
        <v>0</v>
      </c>
      <c r="M2491" s="300" t="s">
        <v>893</v>
      </c>
    </row>
    <row r="2492" spans="1:12">
      <c r="A2492" s="306"/>
      <c r="B2492" s="339"/>
      <c r="C2492" s="306"/>
      <c r="D2492" s="306"/>
      <c r="E2492" s="335"/>
      <c r="F2492" s="343"/>
      <c r="G2492" s="399"/>
      <c r="H2492" s="338"/>
      <c r="I2492" s="337"/>
      <c r="J2492" s="338"/>
      <c r="K2492" s="337"/>
      <c r="L2492" s="337"/>
    </row>
    <row r="2493" spans="1:12">
      <c r="A2493" s="306"/>
      <c r="B2493" s="339"/>
      <c r="C2493" s="345" t="s">
        <v>1047</v>
      </c>
      <c r="D2493" s="306"/>
      <c r="E2493" s="335"/>
      <c r="F2493" s="343"/>
      <c r="G2493" s="348"/>
      <c r="H2493" s="387"/>
      <c r="I2493" s="415"/>
      <c r="J2493" s="410"/>
      <c r="K2493" s="415"/>
      <c r="L2493" s="337"/>
    </row>
    <row r="2494" spans="1:12">
      <c r="A2494" s="346"/>
      <c r="B2494" s="150"/>
      <c r="D2494" s="389" t="s">
        <v>890</v>
      </c>
      <c r="E2494" s="346"/>
      <c r="F2494" s="343"/>
      <c r="G2494" s="348"/>
      <c r="H2494" s="349"/>
      <c r="I2494" s="350"/>
      <c r="J2494" s="349"/>
      <c r="K2494" s="350"/>
      <c r="L2494" s="337"/>
    </row>
    <row r="2495" outlineLevel="1" spans="1:12">
      <c r="A2495" s="346"/>
      <c r="B2495" s="150"/>
      <c r="D2495" s="347" t="s">
        <v>63</v>
      </c>
      <c r="E2495" s="299"/>
      <c r="F2495" s="343"/>
      <c r="G2495" s="350"/>
      <c r="H2495" s="349"/>
      <c r="I2495" s="350"/>
      <c r="J2495" s="349"/>
      <c r="K2495" s="350"/>
      <c r="L2495" s="337">
        <f>G2495-I2495+K2495</f>
        <v>0</v>
      </c>
    </row>
    <row r="2496" outlineLevel="1" spans="1:12">
      <c r="A2496" s="346"/>
      <c r="B2496" s="150">
        <v>210401001</v>
      </c>
      <c r="D2496" s="346"/>
      <c r="E2496" s="299" t="s">
        <v>420</v>
      </c>
      <c r="F2496" s="343"/>
      <c r="G2496" s="350"/>
      <c r="H2496" s="349"/>
      <c r="I2496" s="350"/>
      <c r="J2496" s="349"/>
      <c r="K2496" s="350"/>
      <c r="L2496" s="337">
        <f>G2496-I2496+K2496</f>
        <v>0</v>
      </c>
    </row>
    <row r="2497" outlineLevel="1" spans="1:12">
      <c r="A2497" s="346"/>
      <c r="B2497" s="150">
        <v>210401002</v>
      </c>
      <c r="D2497" s="346"/>
      <c r="E2497" s="299" t="s">
        <v>1048</v>
      </c>
      <c r="F2497" s="343"/>
      <c r="G2497" s="350"/>
      <c r="H2497" s="349"/>
      <c r="I2497" s="350"/>
      <c r="J2497" s="349"/>
      <c r="K2497" s="350"/>
      <c r="L2497" s="337">
        <f>G2497-I2497+K2497</f>
        <v>0</v>
      </c>
    </row>
    <row r="2498" outlineLevel="1" spans="1:12">
      <c r="A2498" s="346"/>
      <c r="B2498" s="150">
        <v>210401003</v>
      </c>
      <c r="D2498" s="346"/>
      <c r="E2498" s="299" t="s">
        <v>1049</v>
      </c>
      <c r="F2498" s="343"/>
      <c r="G2498" s="350"/>
      <c r="H2498" s="349"/>
      <c r="I2498" s="350"/>
      <c r="J2498" s="349"/>
      <c r="K2498" s="350"/>
      <c r="L2498" s="337">
        <f>G2498-I2498+K2498</f>
        <v>0</v>
      </c>
    </row>
    <row r="2499" outlineLevel="1" spans="1:12">
      <c r="A2499" s="346"/>
      <c r="B2499" s="150">
        <v>210401004</v>
      </c>
      <c r="D2499" s="346"/>
      <c r="E2499" s="299" t="s">
        <v>1050</v>
      </c>
      <c r="F2499" s="343"/>
      <c r="G2499" s="350"/>
      <c r="H2499" s="349"/>
      <c r="I2499" s="350"/>
      <c r="J2499" s="349"/>
      <c r="K2499" s="350"/>
      <c r="L2499" s="337">
        <f>G2499-I2499+K2499</f>
        <v>0</v>
      </c>
    </row>
    <row r="2500" outlineLevel="1" spans="1:12">
      <c r="A2500" s="346"/>
      <c r="B2500" s="150">
        <v>210401005</v>
      </c>
      <c r="D2500" s="346"/>
      <c r="E2500" s="299" t="s">
        <v>1051</v>
      </c>
      <c r="F2500" s="343"/>
      <c r="G2500" s="350"/>
      <c r="H2500" s="349"/>
      <c r="I2500" s="350"/>
      <c r="J2500" s="349"/>
      <c r="K2500" s="350"/>
      <c r="L2500" s="337">
        <f t="shared" ref="L2500:L2501" si="69">G2500-I2500+K2500</f>
        <v>0</v>
      </c>
    </row>
    <row r="2501" outlineLevel="1" spans="1:12">
      <c r="A2501" s="346"/>
      <c r="B2501" s="150">
        <v>210401006</v>
      </c>
      <c r="D2501" s="346"/>
      <c r="E2501" s="299" t="s">
        <v>364</v>
      </c>
      <c r="F2501" s="343"/>
      <c r="G2501" s="350"/>
      <c r="H2501" s="349"/>
      <c r="I2501" s="350"/>
      <c r="J2501" s="349"/>
      <c r="K2501" s="350"/>
      <c r="L2501" s="337">
        <f t="shared" si="69"/>
        <v>0</v>
      </c>
    </row>
    <row r="2502" outlineLevel="1" spans="1:12">
      <c r="A2502" s="346"/>
      <c r="B2502" s="150"/>
      <c r="D2502" s="346"/>
      <c r="E2502" s="299"/>
      <c r="F2502" s="343"/>
      <c r="G2502" s="350"/>
      <c r="H2502" s="349"/>
      <c r="I2502" s="350"/>
      <c r="J2502" s="349"/>
      <c r="K2502" s="350"/>
      <c r="L2502" s="337"/>
    </row>
    <row r="2503" outlineLevel="1" spans="1:12">
      <c r="A2503" s="346"/>
      <c r="B2503" s="150"/>
      <c r="D2503" s="346"/>
      <c r="E2503" s="299"/>
      <c r="F2503" s="343"/>
      <c r="G2503" s="350"/>
      <c r="H2503" s="349"/>
      <c r="I2503" s="350"/>
      <c r="J2503" s="349"/>
      <c r="K2503" s="350"/>
      <c r="L2503" s="337">
        <f t="shared" ref="L2503" si="70">G2503-I2503+K2503</f>
        <v>0</v>
      </c>
    </row>
    <row r="2504" spans="1:12">
      <c r="A2504" s="299"/>
      <c r="B2504" s="150"/>
      <c r="C2504" s="346"/>
      <c r="D2504" s="395"/>
      <c r="E2504" s="342"/>
      <c r="F2504" s="343"/>
      <c r="G2504" s="348"/>
      <c r="H2504" s="394"/>
      <c r="I2504" s="403"/>
      <c r="J2504" s="394"/>
      <c r="K2504" s="403"/>
      <c r="L2504" s="350"/>
    </row>
    <row r="2505" spans="1:12">
      <c r="A2505" s="346"/>
      <c r="B2505" s="358"/>
      <c r="C2505" s="396"/>
      <c r="D2505" s="396" t="s">
        <v>1052</v>
      </c>
      <c r="E2505" s="360"/>
      <c r="F2505" s="361"/>
      <c r="G2505" s="397">
        <f>SUM(G2494:G2504)</f>
        <v>0</v>
      </c>
      <c r="H2505" s="398"/>
      <c r="I2505" s="404">
        <f>SUM(I2494:I2504)</f>
        <v>0</v>
      </c>
      <c r="J2505" s="398"/>
      <c r="K2505" s="404">
        <f>SUM(K2494:K2504)</f>
        <v>0</v>
      </c>
      <c r="L2505" s="397">
        <f>SUM(L2494:L2504)</f>
        <v>0</v>
      </c>
    </row>
    <row r="2506" spans="1:12">
      <c r="A2506" s="299"/>
      <c r="B2506" s="150"/>
      <c r="C2506" s="346"/>
      <c r="D2506" s="299"/>
      <c r="E2506" s="342"/>
      <c r="F2506" s="343"/>
      <c r="G2506" s="399"/>
      <c r="H2506" s="394"/>
      <c r="I2506" s="403"/>
      <c r="J2506" s="394"/>
      <c r="K2506" s="403"/>
      <c r="L2506" s="350"/>
    </row>
    <row r="2507" spans="1:12">
      <c r="A2507" s="299"/>
      <c r="B2507" s="150"/>
      <c r="C2507" s="389"/>
      <c r="D2507" s="389" t="s">
        <v>895</v>
      </c>
      <c r="E2507" s="346"/>
      <c r="F2507" s="343"/>
      <c r="G2507" s="348"/>
      <c r="H2507" s="394"/>
      <c r="I2507" s="403"/>
      <c r="J2507" s="394"/>
      <c r="K2507" s="403"/>
      <c r="L2507" s="350"/>
    </row>
    <row r="2508" outlineLevel="1" spans="1:12">
      <c r="A2508" s="299"/>
      <c r="B2508" s="150"/>
      <c r="C2508" s="346"/>
      <c r="D2508" s="347" t="s">
        <v>63</v>
      </c>
      <c r="E2508" s="299"/>
      <c r="F2508" s="343"/>
      <c r="G2508" s="348"/>
      <c r="H2508" s="394"/>
      <c r="I2508" s="403"/>
      <c r="J2508" s="394"/>
      <c r="K2508" s="403"/>
      <c r="L2508" s="337">
        <f>G2508-I2508+K2508</f>
        <v>0</v>
      </c>
    </row>
    <row r="2509" outlineLevel="1" spans="1:12">
      <c r="A2509" s="299"/>
      <c r="B2509" s="150">
        <v>210501001</v>
      </c>
      <c r="C2509" s="346"/>
      <c r="D2509" s="346"/>
      <c r="E2509" s="299" t="s">
        <v>113</v>
      </c>
      <c r="F2509" s="343"/>
      <c r="G2509" s="350"/>
      <c r="H2509" s="394"/>
      <c r="I2509" s="403"/>
      <c r="J2509" s="394"/>
      <c r="K2509" s="403"/>
      <c r="L2509" s="337">
        <f t="shared" ref="L2509:L2707" si="71">G2509-I2509+K2509</f>
        <v>0</v>
      </c>
    </row>
    <row r="2510" outlineLevel="1" spans="1:12">
      <c r="A2510" s="299"/>
      <c r="B2510" s="150">
        <v>210501002</v>
      </c>
      <c r="C2510" s="346"/>
      <c r="D2510" s="346"/>
      <c r="E2510" s="299" t="s">
        <v>114</v>
      </c>
      <c r="F2510" s="343"/>
      <c r="G2510" s="350"/>
      <c r="H2510" s="394"/>
      <c r="I2510" s="403"/>
      <c r="J2510" s="394"/>
      <c r="K2510" s="403"/>
      <c r="L2510" s="337">
        <f t="shared" si="71"/>
        <v>0</v>
      </c>
    </row>
    <row r="2511" outlineLevel="1" spans="1:12">
      <c r="A2511" s="299"/>
      <c r="B2511" s="150">
        <v>210501003</v>
      </c>
      <c r="C2511" s="346"/>
      <c r="D2511" s="346"/>
      <c r="E2511" s="299" t="s">
        <v>115</v>
      </c>
      <c r="F2511" s="343"/>
      <c r="G2511" s="350"/>
      <c r="H2511" s="394"/>
      <c r="I2511" s="403"/>
      <c r="J2511" s="394"/>
      <c r="K2511" s="403"/>
      <c r="L2511" s="337">
        <f t="shared" si="71"/>
        <v>0</v>
      </c>
    </row>
    <row r="2512" outlineLevel="1" spans="1:12">
      <c r="A2512" s="299"/>
      <c r="B2512" s="150">
        <v>210501004</v>
      </c>
      <c r="C2512" s="346"/>
      <c r="D2512" s="346"/>
      <c r="E2512" s="299" t="s">
        <v>116</v>
      </c>
      <c r="F2512" s="343"/>
      <c r="G2512" s="350"/>
      <c r="H2512" s="394"/>
      <c r="I2512" s="403"/>
      <c r="J2512" s="394"/>
      <c r="K2512" s="403"/>
      <c r="L2512" s="337">
        <f t="shared" si="71"/>
        <v>0</v>
      </c>
    </row>
    <row r="2513" outlineLevel="1" spans="1:12">
      <c r="A2513" s="299"/>
      <c r="B2513" s="150">
        <v>210501005</v>
      </c>
      <c r="C2513" s="346"/>
      <c r="D2513" s="346"/>
      <c r="E2513" s="299" t="s">
        <v>117</v>
      </c>
      <c r="F2513" s="343"/>
      <c r="G2513" s="350"/>
      <c r="H2513" s="394"/>
      <c r="I2513" s="403"/>
      <c r="J2513" s="394"/>
      <c r="K2513" s="403"/>
      <c r="L2513" s="337">
        <f t="shared" si="71"/>
        <v>0</v>
      </c>
    </row>
    <row r="2514" outlineLevel="1" spans="1:12">
      <c r="A2514" s="299"/>
      <c r="B2514" s="150">
        <v>210501006</v>
      </c>
      <c r="C2514" s="346"/>
      <c r="D2514" s="346"/>
      <c r="E2514" s="299" t="s">
        <v>118</v>
      </c>
      <c r="F2514" s="343"/>
      <c r="G2514" s="350"/>
      <c r="H2514" s="394"/>
      <c r="I2514" s="403"/>
      <c r="J2514" s="394"/>
      <c r="K2514" s="403"/>
      <c r="L2514" s="337">
        <f t="shared" si="71"/>
        <v>0</v>
      </c>
    </row>
    <row r="2515" outlineLevel="1" spans="1:12">
      <c r="A2515" s="299"/>
      <c r="B2515" s="150">
        <v>210501007</v>
      </c>
      <c r="C2515" s="346"/>
      <c r="D2515" s="346"/>
      <c r="E2515" s="299" t="s">
        <v>119</v>
      </c>
      <c r="F2515" s="343"/>
      <c r="G2515" s="350"/>
      <c r="H2515" s="394"/>
      <c r="I2515" s="403"/>
      <c r="J2515" s="394"/>
      <c r="K2515" s="403"/>
      <c r="L2515" s="337">
        <f t="shared" si="71"/>
        <v>0</v>
      </c>
    </row>
    <row r="2516" outlineLevel="1" spans="1:12">
      <c r="A2516" s="299"/>
      <c r="B2516" s="150">
        <v>210501008</v>
      </c>
      <c r="C2516" s="346"/>
      <c r="D2516" s="346"/>
      <c r="E2516" s="299" t="s">
        <v>120</v>
      </c>
      <c r="F2516" s="343"/>
      <c r="G2516" s="350"/>
      <c r="H2516" s="394"/>
      <c r="I2516" s="403"/>
      <c r="J2516" s="394"/>
      <c r="K2516" s="403"/>
      <c r="L2516" s="337">
        <f t="shared" si="71"/>
        <v>0</v>
      </c>
    </row>
    <row r="2517" outlineLevel="1" spans="1:12">
      <c r="A2517" s="299"/>
      <c r="B2517" s="150">
        <v>210501009</v>
      </c>
      <c r="C2517" s="346"/>
      <c r="D2517" s="346"/>
      <c r="E2517" s="299" t="s">
        <v>121</v>
      </c>
      <c r="F2517" s="343"/>
      <c r="G2517" s="350"/>
      <c r="H2517" s="394"/>
      <c r="I2517" s="403"/>
      <c r="J2517" s="394"/>
      <c r="K2517" s="403"/>
      <c r="L2517" s="337">
        <f t="shared" si="71"/>
        <v>0</v>
      </c>
    </row>
    <row r="2518" outlineLevel="1" spans="1:12">
      <c r="A2518" s="299"/>
      <c r="B2518" s="150">
        <v>210501010</v>
      </c>
      <c r="C2518" s="346"/>
      <c r="D2518" s="346"/>
      <c r="E2518" s="299" t="s">
        <v>122</v>
      </c>
      <c r="F2518" s="343"/>
      <c r="G2518" s="350"/>
      <c r="H2518" s="394"/>
      <c r="I2518" s="403"/>
      <c r="J2518" s="394"/>
      <c r="K2518" s="403"/>
      <c r="L2518" s="337">
        <f t="shared" si="71"/>
        <v>0</v>
      </c>
    </row>
    <row r="2519" outlineLevel="1" spans="1:12">
      <c r="A2519" s="299"/>
      <c r="B2519" s="150">
        <v>210501011</v>
      </c>
      <c r="C2519" s="346"/>
      <c r="D2519" s="346"/>
      <c r="E2519" s="299" t="s">
        <v>123</v>
      </c>
      <c r="F2519" s="343"/>
      <c r="G2519" s="350"/>
      <c r="H2519" s="394"/>
      <c r="I2519" s="403"/>
      <c r="J2519" s="394"/>
      <c r="K2519" s="403"/>
      <c r="L2519" s="337">
        <f t="shared" si="71"/>
        <v>0</v>
      </c>
    </row>
    <row r="2520" outlineLevel="1" spans="1:12">
      <c r="A2520" s="299"/>
      <c r="B2520" s="150">
        <v>210501012</v>
      </c>
      <c r="C2520" s="346"/>
      <c r="D2520" s="346"/>
      <c r="E2520" s="299" t="s">
        <v>124</v>
      </c>
      <c r="F2520" s="343"/>
      <c r="G2520" s="350"/>
      <c r="H2520" s="394"/>
      <c r="I2520" s="403"/>
      <c r="J2520" s="394"/>
      <c r="K2520" s="403"/>
      <c r="L2520" s="337">
        <f t="shared" si="71"/>
        <v>0</v>
      </c>
    </row>
    <row r="2521" outlineLevel="1" spans="1:12">
      <c r="A2521" s="299"/>
      <c r="B2521" s="150">
        <v>210501013</v>
      </c>
      <c r="C2521" s="346"/>
      <c r="D2521" s="346"/>
      <c r="E2521" s="299" t="s">
        <v>125</v>
      </c>
      <c r="F2521" s="343"/>
      <c r="G2521" s="350"/>
      <c r="H2521" s="394"/>
      <c r="I2521" s="403"/>
      <c r="J2521" s="394"/>
      <c r="K2521" s="403"/>
      <c r="L2521" s="337">
        <f t="shared" si="71"/>
        <v>0</v>
      </c>
    </row>
    <row r="2522" outlineLevel="1" spans="1:12">
      <c r="A2522" s="299"/>
      <c r="B2522" s="150">
        <v>210501014</v>
      </c>
      <c r="C2522" s="346"/>
      <c r="D2522" s="346"/>
      <c r="E2522" s="299" t="s">
        <v>126</v>
      </c>
      <c r="F2522" s="343"/>
      <c r="G2522" s="350"/>
      <c r="H2522" s="394"/>
      <c r="I2522" s="403"/>
      <c r="J2522" s="394"/>
      <c r="K2522" s="403"/>
      <c r="L2522" s="337">
        <f t="shared" si="71"/>
        <v>0</v>
      </c>
    </row>
    <row r="2523" outlineLevel="1" spans="1:12">
      <c r="A2523" s="299"/>
      <c r="B2523" s="150">
        <v>210501015</v>
      </c>
      <c r="C2523" s="346"/>
      <c r="D2523" s="346"/>
      <c r="E2523" s="299" t="s">
        <v>127</v>
      </c>
      <c r="F2523" s="343"/>
      <c r="G2523" s="350"/>
      <c r="H2523" s="394"/>
      <c r="I2523" s="403"/>
      <c r="J2523" s="394"/>
      <c r="K2523" s="403"/>
      <c r="L2523" s="337">
        <f t="shared" si="71"/>
        <v>0</v>
      </c>
    </row>
    <row r="2524" outlineLevel="1" spans="1:12">
      <c r="A2524" s="299"/>
      <c r="B2524" s="150">
        <v>210501016</v>
      </c>
      <c r="C2524" s="346"/>
      <c r="D2524" s="346"/>
      <c r="E2524" s="299" t="s">
        <v>128</v>
      </c>
      <c r="F2524" s="343"/>
      <c r="G2524" s="350"/>
      <c r="H2524" s="394"/>
      <c r="I2524" s="403"/>
      <c r="J2524" s="394"/>
      <c r="K2524" s="403"/>
      <c r="L2524" s="337">
        <f t="shared" si="71"/>
        <v>0</v>
      </c>
    </row>
    <row r="2525" outlineLevel="1" spans="1:12">
      <c r="A2525" s="299"/>
      <c r="B2525" s="150">
        <v>210501017</v>
      </c>
      <c r="C2525" s="346"/>
      <c r="D2525" s="346"/>
      <c r="E2525" s="299" t="s">
        <v>129</v>
      </c>
      <c r="F2525" s="343"/>
      <c r="G2525" s="350"/>
      <c r="H2525" s="394"/>
      <c r="I2525" s="403"/>
      <c r="J2525" s="394"/>
      <c r="K2525" s="403"/>
      <c r="L2525" s="337">
        <f t="shared" si="71"/>
        <v>0</v>
      </c>
    </row>
    <row r="2526" outlineLevel="1" spans="1:12">
      <c r="A2526" s="299"/>
      <c r="B2526" s="150">
        <v>210501018</v>
      </c>
      <c r="C2526" s="346"/>
      <c r="D2526" s="346"/>
      <c r="E2526" s="299" t="s">
        <v>130</v>
      </c>
      <c r="F2526" s="343"/>
      <c r="G2526" s="350"/>
      <c r="H2526" s="394"/>
      <c r="I2526" s="403"/>
      <c r="J2526" s="394"/>
      <c r="K2526" s="403"/>
      <c r="L2526" s="337">
        <f t="shared" si="71"/>
        <v>0</v>
      </c>
    </row>
    <row r="2527" outlineLevel="1" spans="1:12">
      <c r="A2527" s="299"/>
      <c r="B2527" s="150">
        <v>210501019</v>
      </c>
      <c r="C2527" s="346"/>
      <c r="D2527" s="346"/>
      <c r="E2527" s="299" t="s">
        <v>131</v>
      </c>
      <c r="F2527" s="343"/>
      <c r="G2527" s="350"/>
      <c r="H2527" s="394"/>
      <c r="I2527" s="403"/>
      <c r="J2527" s="394"/>
      <c r="K2527" s="403"/>
      <c r="L2527" s="337">
        <f t="shared" si="71"/>
        <v>0</v>
      </c>
    </row>
    <row r="2528" outlineLevel="1" spans="1:12">
      <c r="A2528" s="299"/>
      <c r="B2528" s="150">
        <v>210501020</v>
      </c>
      <c r="C2528" s="346"/>
      <c r="D2528" s="346"/>
      <c r="E2528" s="299" t="s">
        <v>132</v>
      </c>
      <c r="F2528" s="343"/>
      <c r="G2528" s="350"/>
      <c r="H2528" s="394"/>
      <c r="I2528" s="403"/>
      <c r="J2528" s="394"/>
      <c r="K2528" s="403"/>
      <c r="L2528" s="337">
        <f t="shared" si="71"/>
        <v>0</v>
      </c>
    </row>
    <row r="2529" outlineLevel="1" spans="1:12">
      <c r="A2529" s="299"/>
      <c r="B2529" s="150">
        <v>210501021</v>
      </c>
      <c r="C2529" s="346"/>
      <c r="D2529" s="346"/>
      <c r="E2529" s="299" t="s">
        <v>133</v>
      </c>
      <c r="F2529" s="343"/>
      <c r="G2529" s="350"/>
      <c r="H2529" s="394"/>
      <c r="I2529" s="403"/>
      <c r="J2529" s="394"/>
      <c r="K2529" s="403"/>
      <c r="L2529" s="337">
        <f t="shared" si="71"/>
        <v>0</v>
      </c>
    </row>
    <row r="2530" outlineLevel="1" spans="1:12">
      <c r="A2530" s="299"/>
      <c r="B2530" s="150">
        <v>210501022</v>
      </c>
      <c r="C2530" s="346"/>
      <c r="D2530" s="346"/>
      <c r="E2530" s="299" t="s">
        <v>134</v>
      </c>
      <c r="F2530" s="343"/>
      <c r="G2530" s="350"/>
      <c r="H2530" s="394"/>
      <c r="I2530" s="403"/>
      <c r="J2530" s="394"/>
      <c r="K2530" s="403"/>
      <c r="L2530" s="337">
        <f t="shared" si="71"/>
        <v>0</v>
      </c>
    </row>
    <row r="2531" outlineLevel="1" spans="1:12">
      <c r="A2531" s="299"/>
      <c r="B2531" s="150">
        <v>210501023</v>
      </c>
      <c r="C2531" s="346"/>
      <c r="D2531" s="346"/>
      <c r="E2531" s="299" t="s">
        <v>135</v>
      </c>
      <c r="F2531" s="343"/>
      <c r="G2531" s="350"/>
      <c r="H2531" s="394"/>
      <c r="I2531" s="403"/>
      <c r="J2531" s="394"/>
      <c r="K2531" s="403"/>
      <c r="L2531" s="337">
        <f t="shared" si="71"/>
        <v>0</v>
      </c>
    </row>
    <row r="2532" outlineLevel="1" spans="1:12">
      <c r="A2532" s="299"/>
      <c r="B2532" s="150">
        <v>210501024</v>
      </c>
      <c r="C2532" s="346"/>
      <c r="D2532" s="346"/>
      <c r="E2532" s="299" t="s">
        <v>136</v>
      </c>
      <c r="F2532" s="343"/>
      <c r="G2532" s="350"/>
      <c r="H2532" s="394"/>
      <c r="I2532" s="403"/>
      <c r="J2532" s="394"/>
      <c r="K2532" s="403"/>
      <c r="L2532" s="337">
        <f t="shared" si="71"/>
        <v>0</v>
      </c>
    </row>
    <row r="2533" outlineLevel="1" spans="1:12">
      <c r="A2533" s="299"/>
      <c r="B2533" s="150">
        <v>210501025</v>
      </c>
      <c r="C2533" s="346"/>
      <c r="D2533" s="346"/>
      <c r="E2533" s="299" t="s">
        <v>137</v>
      </c>
      <c r="F2533" s="343"/>
      <c r="G2533" s="350"/>
      <c r="H2533" s="394"/>
      <c r="I2533" s="403"/>
      <c r="J2533" s="394"/>
      <c r="K2533" s="403"/>
      <c r="L2533" s="337">
        <f t="shared" si="71"/>
        <v>0</v>
      </c>
    </row>
    <row r="2534" outlineLevel="1" spans="1:12">
      <c r="A2534" s="299"/>
      <c r="B2534" s="150">
        <v>210501026</v>
      </c>
      <c r="C2534" s="346"/>
      <c r="D2534" s="346"/>
      <c r="E2534" s="299" t="s">
        <v>138</v>
      </c>
      <c r="F2534" s="343"/>
      <c r="G2534" s="350"/>
      <c r="H2534" s="394"/>
      <c r="I2534" s="403"/>
      <c r="J2534" s="394"/>
      <c r="K2534" s="403"/>
      <c r="L2534" s="337">
        <f t="shared" si="71"/>
        <v>0</v>
      </c>
    </row>
    <row r="2535" outlineLevel="1" spans="1:12">
      <c r="A2535" s="299"/>
      <c r="B2535" s="150">
        <v>210501027</v>
      </c>
      <c r="C2535" s="346"/>
      <c r="D2535" s="346"/>
      <c r="E2535" s="299" t="s">
        <v>139</v>
      </c>
      <c r="F2535" s="343"/>
      <c r="G2535" s="350"/>
      <c r="H2535" s="394"/>
      <c r="I2535" s="403"/>
      <c r="J2535" s="394"/>
      <c r="K2535" s="403"/>
      <c r="L2535" s="337">
        <f t="shared" si="71"/>
        <v>0</v>
      </c>
    </row>
    <row r="2536" outlineLevel="1" spans="1:12">
      <c r="A2536" s="299"/>
      <c r="B2536" s="150">
        <v>210501028</v>
      </c>
      <c r="C2536" s="346"/>
      <c r="D2536" s="346"/>
      <c r="E2536" s="299" t="s">
        <v>140</v>
      </c>
      <c r="F2536" s="343"/>
      <c r="G2536" s="350"/>
      <c r="H2536" s="394"/>
      <c r="I2536" s="403"/>
      <c r="J2536" s="394"/>
      <c r="K2536" s="403"/>
      <c r="L2536" s="337">
        <f t="shared" si="71"/>
        <v>0</v>
      </c>
    </row>
    <row r="2537" outlineLevel="1" spans="1:12">
      <c r="A2537" s="299"/>
      <c r="B2537" s="150">
        <v>210501029</v>
      </c>
      <c r="C2537" s="346"/>
      <c r="D2537" s="346"/>
      <c r="E2537" s="299" t="s">
        <v>141</v>
      </c>
      <c r="F2537" s="343"/>
      <c r="G2537" s="350"/>
      <c r="H2537" s="394"/>
      <c r="I2537" s="403"/>
      <c r="J2537" s="394"/>
      <c r="K2537" s="403"/>
      <c r="L2537" s="337">
        <f t="shared" si="71"/>
        <v>0</v>
      </c>
    </row>
    <row r="2538" outlineLevel="1" spans="1:12">
      <c r="A2538" s="299"/>
      <c r="B2538" s="150">
        <v>210501030</v>
      </c>
      <c r="C2538" s="346"/>
      <c r="D2538" s="346"/>
      <c r="E2538" s="299" t="s">
        <v>142</v>
      </c>
      <c r="F2538" s="343"/>
      <c r="G2538" s="350"/>
      <c r="H2538" s="394"/>
      <c r="I2538" s="403"/>
      <c r="J2538" s="394"/>
      <c r="K2538" s="403"/>
      <c r="L2538" s="337">
        <f t="shared" si="71"/>
        <v>0</v>
      </c>
    </row>
    <row r="2539" outlineLevel="1" spans="1:12">
      <c r="A2539" s="299"/>
      <c r="B2539" s="150">
        <v>210501031</v>
      </c>
      <c r="C2539" s="346"/>
      <c r="D2539" s="346"/>
      <c r="E2539" s="299" t="s">
        <v>143</v>
      </c>
      <c r="F2539" s="343"/>
      <c r="G2539" s="350"/>
      <c r="H2539" s="394"/>
      <c r="I2539" s="403"/>
      <c r="J2539" s="394"/>
      <c r="K2539" s="403"/>
      <c r="L2539" s="337">
        <f t="shared" si="71"/>
        <v>0</v>
      </c>
    </row>
    <row r="2540" outlineLevel="1" spans="1:12">
      <c r="A2540" s="299"/>
      <c r="B2540" s="150">
        <v>210501032</v>
      </c>
      <c r="C2540" s="346"/>
      <c r="D2540" s="346"/>
      <c r="E2540" s="299" t="s">
        <v>144</v>
      </c>
      <c r="F2540" s="343"/>
      <c r="G2540" s="350"/>
      <c r="H2540" s="394"/>
      <c r="I2540" s="403"/>
      <c r="J2540" s="394"/>
      <c r="K2540" s="403"/>
      <c r="L2540" s="337">
        <f t="shared" si="71"/>
        <v>0</v>
      </c>
    </row>
    <row r="2541" outlineLevel="1" spans="1:12">
      <c r="A2541" s="299"/>
      <c r="B2541" s="150">
        <v>210501033</v>
      </c>
      <c r="C2541" s="346"/>
      <c r="D2541" s="346"/>
      <c r="E2541" s="299" t="s">
        <v>145</v>
      </c>
      <c r="F2541" s="343"/>
      <c r="G2541" s="350"/>
      <c r="H2541" s="394"/>
      <c r="I2541" s="403"/>
      <c r="J2541" s="394"/>
      <c r="K2541" s="403"/>
      <c r="L2541" s="337">
        <f t="shared" si="71"/>
        <v>0</v>
      </c>
    </row>
    <row r="2542" outlineLevel="1" spans="1:12">
      <c r="A2542" s="299"/>
      <c r="B2542" s="150">
        <v>210501034</v>
      </c>
      <c r="C2542" s="346"/>
      <c r="D2542" s="346"/>
      <c r="E2542" s="299" t="s">
        <v>146</v>
      </c>
      <c r="F2542" s="343"/>
      <c r="G2542" s="350"/>
      <c r="H2542" s="394"/>
      <c r="I2542" s="403"/>
      <c r="J2542" s="394"/>
      <c r="K2542" s="403"/>
      <c r="L2542" s="337">
        <f t="shared" si="71"/>
        <v>0</v>
      </c>
    </row>
    <row r="2543" outlineLevel="1" spans="1:12">
      <c r="A2543" s="299"/>
      <c r="B2543" s="150">
        <v>210501035</v>
      </c>
      <c r="C2543" s="346"/>
      <c r="D2543" s="346"/>
      <c r="E2543" s="299" t="s">
        <v>147</v>
      </c>
      <c r="F2543" s="343"/>
      <c r="G2543" s="350"/>
      <c r="H2543" s="394"/>
      <c r="I2543" s="403"/>
      <c r="J2543" s="394"/>
      <c r="K2543" s="403"/>
      <c r="L2543" s="337">
        <f t="shared" si="71"/>
        <v>0</v>
      </c>
    </row>
    <row r="2544" outlineLevel="1" spans="1:12">
      <c r="A2544" s="299"/>
      <c r="B2544" s="150">
        <v>210501036</v>
      </c>
      <c r="C2544" s="346"/>
      <c r="D2544" s="346"/>
      <c r="E2544" s="299" t="s">
        <v>148</v>
      </c>
      <c r="F2544" s="343"/>
      <c r="G2544" s="350"/>
      <c r="H2544" s="394"/>
      <c r="I2544" s="403"/>
      <c r="J2544" s="394"/>
      <c r="K2544" s="403"/>
      <c r="L2544" s="337">
        <f t="shared" si="71"/>
        <v>0</v>
      </c>
    </row>
    <row r="2545" outlineLevel="1" spans="1:12">
      <c r="A2545" s="299"/>
      <c r="B2545" s="150">
        <v>210501037</v>
      </c>
      <c r="C2545" s="346"/>
      <c r="D2545" s="346"/>
      <c r="E2545" s="299" t="s">
        <v>149</v>
      </c>
      <c r="F2545" s="343"/>
      <c r="G2545" s="350"/>
      <c r="H2545" s="394"/>
      <c r="I2545" s="403"/>
      <c r="J2545" s="394"/>
      <c r="K2545" s="403"/>
      <c r="L2545" s="337">
        <f t="shared" si="71"/>
        <v>0</v>
      </c>
    </row>
    <row r="2546" outlineLevel="1" spans="1:12">
      <c r="A2546" s="299"/>
      <c r="B2546" s="150">
        <v>210501038</v>
      </c>
      <c r="C2546" s="346"/>
      <c r="D2546" s="346"/>
      <c r="E2546" s="299" t="s">
        <v>150</v>
      </c>
      <c r="F2546" s="343"/>
      <c r="G2546" s="350"/>
      <c r="H2546" s="394"/>
      <c r="I2546" s="403"/>
      <c r="J2546" s="394"/>
      <c r="K2546" s="403"/>
      <c r="L2546" s="337">
        <f t="shared" si="71"/>
        <v>0</v>
      </c>
    </row>
    <row r="2547" outlineLevel="1" spans="1:12">
      <c r="A2547" s="299"/>
      <c r="B2547" s="150">
        <v>210501039</v>
      </c>
      <c r="C2547" s="346"/>
      <c r="D2547" s="346"/>
      <c r="E2547" s="299" t="s">
        <v>151</v>
      </c>
      <c r="F2547" s="343"/>
      <c r="G2547" s="350"/>
      <c r="H2547" s="394"/>
      <c r="I2547" s="403"/>
      <c r="J2547" s="394"/>
      <c r="K2547" s="403"/>
      <c r="L2547" s="337">
        <f t="shared" si="71"/>
        <v>0</v>
      </c>
    </row>
    <row r="2548" outlineLevel="1" spans="1:12">
      <c r="A2548" s="299"/>
      <c r="B2548" s="150">
        <v>210501040</v>
      </c>
      <c r="C2548" s="346"/>
      <c r="D2548" s="346"/>
      <c r="E2548" s="299" t="s">
        <v>152</v>
      </c>
      <c r="F2548" s="343"/>
      <c r="G2548" s="350"/>
      <c r="H2548" s="394"/>
      <c r="I2548" s="403"/>
      <c r="J2548" s="394"/>
      <c r="K2548" s="403"/>
      <c r="L2548" s="337">
        <f t="shared" si="71"/>
        <v>0</v>
      </c>
    </row>
    <row r="2549" outlineLevel="1" spans="1:12">
      <c r="A2549" s="299"/>
      <c r="B2549" s="150">
        <v>210501041</v>
      </c>
      <c r="C2549" s="346"/>
      <c r="D2549" s="346"/>
      <c r="E2549" s="299" t="s">
        <v>153</v>
      </c>
      <c r="F2549" s="343"/>
      <c r="G2549" s="350"/>
      <c r="H2549" s="394"/>
      <c r="I2549" s="403"/>
      <c r="J2549" s="394"/>
      <c r="K2549" s="403"/>
      <c r="L2549" s="337">
        <f t="shared" si="71"/>
        <v>0</v>
      </c>
    </row>
    <row r="2550" outlineLevel="1" spans="1:12">
      <c r="A2550" s="299"/>
      <c r="B2550" s="150">
        <v>210501042</v>
      </c>
      <c r="C2550" s="346"/>
      <c r="D2550" s="346"/>
      <c r="E2550" s="299" t="s">
        <v>154</v>
      </c>
      <c r="F2550" s="343"/>
      <c r="G2550" s="350"/>
      <c r="H2550" s="394"/>
      <c r="I2550" s="403"/>
      <c r="J2550" s="394"/>
      <c r="K2550" s="403"/>
      <c r="L2550" s="337">
        <f t="shared" si="71"/>
        <v>0</v>
      </c>
    </row>
    <row r="2551" outlineLevel="1" spans="1:12">
      <c r="A2551" s="299"/>
      <c r="B2551" s="150">
        <v>210501043</v>
      </c>
      <c r="C2551" s="346"/>
      <c r="D2551" s="346"/>
      <c r="E2551" s="299" t="s">
        <v>155</v>
      </c>
      <c r="F2551" s="343"/>
      <c r="G2551" s="350"/>
      <c r="H2551" s="394"/>
      <c r="I2551" s="403"/>
      <c r="J2551" s="394"/>
      <c r="K2551" s="403"/>
      <c r="L2551" s="337">
        <f t="shared" si="71"/>
        <v>0</v>
      </c>
    </row>
    <row r="2552" outlineLevel="1" spans="1:12">
      <c r="A2552" s="299"/>
      <c r="B2552" s="150">
        <v>210501044</v>
      </c>
      <c r="C2552" s="346"/>
      <c r="D2552" s="346"/>
      <c r="E2552" s="299" t="s">
        <v>156</v>
      </c>
      <c r="F2552" s="343"/>
      <c r="G2552" s="350"/>
      <c r="H2552" s="394"/>
      <c r="I2552" s="403"/>
      <c r="J2552" s="394"/>
      <c r="K2552" s="403"/>
      <c r="L2552" s="337">
        <f t="shared" si="71"/>
        <v>0</v>
      </c>
    </row>
    <row r="2553" outlineLevel="1" spans="1:12">
      <c r="A2553" s="299"/>
      <c r="B2553" s="150">
        <v>210501045</v>
      </c>
      <c r="C2553" s="346"/>
      <c r="D2553" s="346"/>
      <c r="E2553" s="299" t="s">
        <v>157</v>
      </c>
      <c r="F2553" s="343"/>
      <c r="G2553" s="350"/>
      <c r="H2553" s="394"/>
      <c r="I2553" s="403"/>
      <c r="J2553" s="394"/>
      <c r="K2553" s="403"/>
      <c r="L2553" s="337">
        <f t="shared" si="71"/>
        <v>0</v>
      </c>
    </row>
    <row r="2554" outlineLevel="1" spans="1:12">
      <c r="A2554" s="299"/>
      <c r="B2554" s="150">
        <v>210501046</v>
      </c>
      <c r="C2554" s="346"/>
      <c r="D2554" s="346"/>
      <c r="E2554" s="299" t="s">
        <v>158</v>
      </c>
      <c r="F2554" s="343"/>
      <c r="G2554" s="350"/>
      <c r="H2554" s="394"/>
      <c r="I2554" s="403"/>
      <c r="J2554" s="394"/>
      <c r="K2554" s="403"/>
      <c r="L2554" s="337">
        <f t="shared" si="71"/>
        <v>0</v>
      </c>
    </row>
    <row r="2555" outlineLevel="1" spans="1:12">
      <c r="A2555" s="299"/>
      <c r="B2555" s="150">
        <v>210501047</v>
      </c>
      <c r="C2555" s="346"/>
      <c r="D2555" s="346"/>
      <c r="E2555" s="299" t="s">
        <v>159</v>
      </c>
      <c r="F2555" s="343"/>
      <c r="G2555" s="350"/>
      <c r="H2555" s="394"/>
      <c r="I2555" s="403"/>
      <c r="J2555" s="394"/>
      <c r="K2555" s="403"/>
      <c r="L2555" s="337">
        <f t="shared" si="71"/>
        <v>0</v>
      </c>
    </row>
    <row r="2556" outlineLevel="1" spans="1:12">
      <c r="A2556" s="299"/>
      <c r="B2556" s="150">
        <v>210501048</v>
      </c>
      <c r="C2556" s="346"/>
      <c r="D2556" s="346"/>
      <c r="E2556" s="299" t="s">
        <v>160</v>
      </c>
      <c r="F2556" s="343"/>
      <c r="G2556" s="350"/>
      <c r="H2556" s="394"/>
      <c r="I2556" s="403"/>
      <c r="J2556" s="394"/>
      <c r="K2556" s="403"/>
      <c r="L2556" s="337">
        <f t="shared" si="71"/>
        <v>0</v>
      </c>
    </row>
    <row r="2557" outlineLevel="1" spans="1:12">
      <c r="A2557" s="299"/>
      <c r="B2557" s="150">
        <v>210501049</v>
      </c>
      <c r="C2557" s="346"/>
      <c r="D2557" s="346"/>
      <c r="E2557" s="299" t="s">
        <v>161</v>
      </c>
      <c r="F2557" s="343"/>
      <c r="G2557" s="350"/>
      <c r="H2557" s="394"/>
      <c r="I2557" s="403"/>
      <c r="J2557" s="394"/>
      <c r="K2557" s="403"/>
      <c r="L2557" s="337">
        <f t="shared" si="71"/>
        <v>0</v>
      </c>
    </row>
    <row r="2558" outlineLevel="1" spans="1:12">
      <c r="A2558" s="299"/>
      <c r="B2558" s="150">
        <v>210501050</v>
      </c>
      <c r="C2558" s="346"/>
      <c r="D2558" s="346"/>
      <c r="E2558" s="299" t="s">
        <v>162</v>
      </c>
      <c r="F2558" s="343"/>
      <c r="G2558" s="350"/>
      <c r="H2558" s="394"/>
      <c r="I2558" s="403"/>
      <c r="J2558" s="394"/>
      <c r="K2558" s="403"/>
      <c r="L2558" s="337">
        <f t="shared" si="71"/>
        <v>0</v>
      </c>
    </row>
    <row r="2559" outlineLevel="1" spans="1:12">
      <c r="A2559" s="299"/>
      <c r="B2559" s="150">
        <v>210501051</v>
      </c>
      <c r="C2559" s="346"/>
      <c r="D2559" s="346"/>
      <c r="E2559" s="299" t="s">
        <v>163</v>
      </c>
      <c r="F2559" s="343"/>
      <c r="G2559" s="350"/>
      <c r="H2559" s="394"/>
      <c r="I2559" s="403"/>
      <c r="J2559" s="394"/>
      <c r="K2559" s="403"/>
      <c r="L2559" s="337">
        <f t="shared" si="71"/>
        <v>0</v>
      </c>
    </row>
    <row r="2560" outlineLevel="1" spans="1:12">
      <c r="A2560" s="299"/>
      <c r="B2560" s="150">
        <v>210501052</v>
      </c>
      <c r="C2560" s="346"/>
      <c r="D2560" s="346"/>
      <c r="E2560" s="299" t="s">
        <v>164</v>
      </c>
      <c r="F2560" s="343"/>
      <c r="G2560" s="350"/>
      <c r="H2560" s="394"/>
      <c r="I2560" s="403"/>
      <c r="J2560" s="394"/>
      <c r="K2560" s="403"/>
      <c r="L2560" s="337">
        <f t="shared" si="71"/>
        <v>0</v>
      </c>
    </row>
    <row r="2561" outlineLevel="1" spans="1:12">
      <c r="A2561" s="299"/>
      <c r="B2561" s="150">
        <v>210501053</v>
      </c>
      <c r="C2561" s="346"/>
      <c r="D2561" s="346"/>
      <c r="E2561" s="299" t="s">
        <v>165</v>
      </c>
      <c r="F2561" s="343"/>
      <c r="G2561" s="350"/>
      <c r="H2561" s="394"/>
      <c r="I2561" s="403"/>
      <c r="J2561" s="394"/>
      <c r="K2561" s="403"/>
      <c r="L2561" s="337">
        <f t="shared" si="71"/>
        <v>0</v>
      </c>
    </row>
    <row r="2562" outlineLevel="1" spans="1:12">
      <c r="A2562" s="299"/>
      <c r="B2562" s="150">
        <v>210501054</v>
      </c>
      <c r="C2562" s="346"/>
      <c r="D2562" s="346"/>
      <c r="E2562" s="299" t="s">
        <v>166</v>
      </c>
      <c r="F2562" s="343"/>
      <c r="G2562" s="350"/>
      <c r="H2562" s="394"/>
      <c r="I2562" s="403"/>
      <c r="J2562" s="394"/>
      <c r="K2562" s="403"/>
      <c r="L2562" s="337">
        <f t="shared" si="71"/>
        <v>0</v>
      </c>
    </row>
    <row r="2563" outlineLevel="1" spans="1:12">
      <c r="A2563" s="299"/>
      <c r="B2563" s="150">
        <v>210501055</v>
      </c>
      <c r="C2563" s="346"/>
      <c r="D2563" s="346"/>
      <c r="E2563" s="299" t="s">
        <v>167</v>
      </c>
      <c r="F2563" s="343"/>
      <c r="G2563" s="350"/>
      <c r="H2563" s="394"/>
      <c r="I2563" s="403"/>
      <c r="J2563" s="394"/>
      <c r="K2563" s="403"/>
      <c r="L2563" s="337">
        <f t="shared" si="71"/>
        <v>0</v>
      </c>
    </row>
    <row r="2564" outlineLevel="1" spans="1:12">
      <c r="A2564" s="299"/>
      <c r="B2564" s="150">
        <v>210501056</v>
      </c>
      <c r="C2564" s="346"/>
      <c r="D2564" s="346"/>
      <c r="E2564" s="299" t="s">
        <v>168</v>
      </c>
      <c r="F2564" s="343"/>
      <c r="G2564" s="350"/>
      <c r="H2564" s="394"/>
      <c r="I2564" s="403"/>
      <c r="J2564" s="394"/>
      <c r="K2564" s="403"/>
      <c r="L2564" s="337">
        <f t="shared" si="71"/>
        <v>0</v>
      </c>
    </row>
    <row r="2565" outlineLevel="1" spans="1:12">
      <c r="A2565" s="299"/>
      <c r="B2565" s="150">
        <v>210501057</v>
      </c>
      <c r="C2565" s="346"/>
      <c r="D2565" s="346"/>
      <c r="E2565" s="299" t="s">
        <v>169</v>
      </c>
      <c r="F2565" s="343"/>
      <c r="G2565" s="350"/>
      <c r="H2565" s="394"/>
      <c r="I2565" s="403"/>
      <c r="J2565" s="394"/>
      <c r="K2565" s="403"/>
      <c r="L2565" s="337">
        <f t="shared" si="71"/>
        <v>0</v>
      </c>
    </row>
    <row r="2566" outlineLevel="1" spans="1:12">
      <c r="A2566" s="299"/>
      <c r="B2566" s="150">
        <v>210501058</v>
      </c>
      <c r="C2566" s="346"/>
      <c r="D2566" s="346"/>
      <c r="E2566" s="299" t="s">
        <v>170</v>
      </c>
      <c r="F2566" s="343"/>
      <c r="G2566" s="350"/>
      <c r="H2566" s="394"/>
      <c r="I2566" s="403"/>
      <c r="J2566" s="394"/>
      <c r="K2566" s="403"/>
      <c r="L2566" s="337">
        <f t="shared" si="71"/>
        <v>0</v>
      </c>
    </row>
    <row r="2567" outlineLevel="1" spans="1:12">
      <c r="A2567" s="299"/>
      <c r="B2567" s="150">
        <v>210501059</v>
      </c>
      <c r="C2567" s="346"/>
      <c r="D2567" s="346"/>
      <c r="E2567" s="299" t="s">
        <v>171</v>
      </c>
      <c r="F2567" s="343"/>
      <c r="G2567" s="350"/>
      <c r="H2567" s="394"/>
      <c r="I2567" s="403"/>
      <c r="J2567" s="394"/>
      <c r="K2567" s="403"/>
      <c r="L2567" s="337">
        <f t="shared" si="71"/>
        <v>0</v>
      </c>
    </row>
    <row r="2568" outlineLevel="1" spans="1:12">
      <c r="A2568" s="299"/>
      <c r="B2568" s="150">
        <v>210501060</v>
      </c>
      <c r="C2568" s="346"/>
      <c r="D2568" s="346"/>
      <c r="E2568" s="299" t="s">
        <v>172</v>
      </c>
      <c r="F2568" s="343"/>
      <c r="G2568" s="350"/>
      <c r="H2568" s="394"/>
      <c r="I2568" s="403"/>
      <c r="J2568" s="394"/>
      <c r="K2568" s="403"/>
      <c r="L2568" s="337">
        <f t="shared" si="71"/>
        <v>0</v>
      </c>
    </row>
    <row r="2569" outlineLevel="1" spans="1:12">
      <c r="A2569" s="299"/>
      <c r="B2569" s="150">
        <v>210501061</v>
      </c>
      <c r="C2569" s="346"/>
      <c r="D2569" s="346"/>
      <c r="E2569" s="299" t="s">
        <v>173</v>
      </c>
      <c r="F2569" s="343"/>
      <c r="G2569" s="350"/>
      <c r="H2569" s="394"/>
      <c r="I2569" s="403"/>
      <c r="J2569" s="394"/>
      <c r="K2569" s="403"/>
      <c r="L2569" s="337">
        <f t="shared" si="71"/>
        <v>0</v>
      </c>
    </row>
    <row r="2570" outlineLevel="1" spans="1:12">
      <c r="A2570" s="299"/>
      <c r="B2570" s="150">
        <v>210501062</v>
      </c>
      <c r="C2570" s="346"/>
      <c r="D2570" s="346"/>
      <c r="E2570" s="299" t="s">
        <v>174</v>
      </c>
      <c r="F2570" s="343"/>
      <c r="G2570" s="350"/>
      <c r="H2570" s="394"/>
      <c r="I2570" s="403"/>
      <c r="J2570" s="394"/>
      <c r="K2570" s="403"/>
      <c r="L2570" s="337">
        <f t="shared" si="71"/>
        <v>0</v>
      </c>
    </row>
    <row r="2571" outlineLevel="1" spans="1:12">
      <c r="A2571" s="299"/>
      <c r="B2571" s="150">
        <v>210501063</v>
      </c>
      <c r="C2571" s="346"/>
      <c r="D2571" s="346"/>
      <c r="E2571" s="299" t="s">
        <v>175</v>
      </c>
      <c r="F2571" s="343"/>
      <c r="G2571" s="350"/>
      <c r="H2571" s="394"/>
      <c r="I2571" s="403"/>
      <c r="J2571" s="394"/>
      <c r="K2571" s="403"/>
      <c r="L2571" s="337">
        <f t="shared" si="71"/>
        <v>0</v>
      </c>
    </row>
    <row r="2572" outlineLevel="1" spans="1:12">
      <c r="A2572" s="299"/>
      <c r="B2572" s="150">
        <v>210501064</v>
      </c>
      <c r="C2572" s="346"/>
      <c r="D2572" s="346"/>
      <c r="E2572" s="299" t="s">
        <v>176</v>
      </c>
      <c r="F2572" s="343"/>
      <c r="G2572" s="350"/>
      <c r="H2572" s="394"/>
      <c r="I2572" s="403"/>
      <c r="J2572" s="394"/>
      <c r="K2572" s="403"/>
      <c r="L2572" s="337">
        <f t="shared" si="71"/>
        <v>0</v>
      </c>
    </row>
    <row r="2573" outlineLevel="1" spans="1:12">
      <c r="A2573" s="299"/>
      <c r="B2573" s="150">
        <v>210501065</v>
      </c>
      <c r="C2573" s="346"/>
      <c r="D2573" s="346"/>
      <c r="E2573" s="299" t="s">
        <v>177</v>
      </c>
      <c r="F2573" s="343"/>
      <c r="G2573" s="350"/>
      <c r="H2573" s="394"/>
      <c r="I2573" s="403"/>
      <c r="J2573" s="394"/>
      <c r="K2573" s="403"/>
      <c r="L2573" s="337">
        <f t="shared" si="71"/>
        <v>0</v>
      </c>
    </row>
    <row r="2574" outlineLevel="1" spans="1:12">
      <c r="A2574" s="299"/>
      <c r="B2574" s="150">
        <v>210501066</v>
      </c>
      <c r="C2574" s="346"/>
      <c r="D2574" s="346"/>
      <c r="E2574" s="299" t="s">
        <v>178</v>
      </c>
      <c r="F2574" s="343"/>
      <c r="G2574" s="350"/>
      <c r="H2574" s="394"/>
      <c r="I2574" s="403"/>
      <c r="J2574" s="394"/>
      <c r="K2574" s="403"/>
      <c r="L2574" s="337">
        <f t="shared" si="71"/>
        <v>0</v>
      </c>
    </row>
    <row r="2575" outlineLevel="1" spans="1:12">
      <c r="A2575" s="299"/>
      <c r="B2575" s="150">
        <v>210501067</v>
      </c>
      <c r="C2575" s="346"/>
      <c r="D2575" s="346"/>
      <c r="E2575" s="299" t="s">
        <v>179</v>
      </c>
      <c r="F2575" s="343"/>
      <c r="G2575" s="350"/>
      <c r="H2575" s="394"/>
      <c r="I2575" s="403"/>
      <c r="J2575" s="394"/>
      <c r="K2575" s="403"/>
      <c r="L2575" s="337">
        <f t="shared" si="71"/>
        <v>0</v>
      </c>
    </row>
    <row r="2576" outlineLevel="1" spans="1:12">
      <c r="A2576" s="299"/>
      <c r="B2576" s="150">
        <v>210501068</v>
      </c>
      <c r="C2576" s="346"/>
      <c r="D2576" s="346"/>
      <c r="E2576" s="299" t="s">
        <v>180</v>
      </c>
      <c r="F2576" s="343"/>
      <c r="G2576" s="350"/>
      <c r="H2576" s="394"/>
      <c r="I2576" s="403"/>
      <c r="J2576" s="394"/>
      <c r="K2576" s="403"/>
      <c r="L2576" s="337">
        <f t="shared" si="71"/>
        <v>0</v>
      </c>
    </row>
    <row r="2577" outlineLevel="1" spans="1:12">
      <c r="A2577" s="299"/>
      <c r="B2577" s="150">
        <v>210501069</v>
      </c>
      <c r="C2577" s="346"/>
      <c r="D2577" s="346"/>
      <c r="E2577" s="299" t="s">
        <v>181</v>
      </c>
      <c r="F2577" s="343"/>
      <c r="G2577" s="350"/>
      <c r="H2577" s="394"/>
      <c r="I2577" s="403"/>
      <c r="J2577" s="394"/>
      <c r="K2577" s="403"/>
      <c r="L2577" s="337">
        <f t="shared" si="71"/>
        <v>0</v>
      </c>
    </row>
    <row r="2578" outlineLevel="1" spans="1:12">
      <c r="A2578" s="299"/>
      <c r="B2578" s="150">
        <v>210501070</v>
      </c>
      <c r="C2578" s="346"/>
      <c r="D2578" s="346"/>
      <c r="E2578" s="299" t="s">
        <v>182</v>
      </c>
      <c r="F2578" s="343"/>
      <c r="G2578" s="350"/>
      <c r="H2578" s="394"/>
      <c r="I2578" s="403"/>
      <c r="J2578" s="394"/>
      <c r="K2578" s="403"/>
      <c r="L2578" s="337">
        <f t="shared" si="71"/>
        <v>0</v>
      </c>
    </row>
    <row r="2579" outlineLevel="1" spans="1:12">
      <c r="A2579" s="299"/>
      <c r="B2579" s="150">
        <v>210501071</v>
      </c>
      <c r="C2579" s="346"/>
      <c r="D2579" s="346"/>
      <c r="E2579" s="299" t="s">
        <v>183</v>
      </c>
      <c r="F2579" s="343"/>
      <c r="G2579" s="350"/>
      <c r="H2579" s="394"/>
      <c r="I2579" s="403"/>
      <c r="J2579" s="394"/>
      <c r="K2579" s="403"/>
      <c r="L2579" s="337">
        <f t="shared" si="71"/>
        <v>0</v>
      </c>
    </row>
    <row r="2580" outlineLevel="1" spans="1:12">
      <c r="A2580" s="299"/>
      <c r="B2580" s="150">
        <v>210501072</v>
      </c>
      <c r="C2580" s="346"/>
      <c r="D2580" s="346"/>
      <c r="E2580" s="299" t="s">
        <v>184</v>
      </c>
      <c r="F2580" s="343"/>
      <c r="G2580" s="350"/>
      <c r="H2580" s="394"/>
      <c r="I2580" s="403"/>
      <c r="J2580" s="394"/>
      <c r="K2580" s="403"/>
      <c r="L2580" s="337">
        <f t="shared" si="71"/>
        <v>0</v>
      </c>
    </row>
    <row r="2581" outlineLevel="1" spans="1:12">
      <c r="A2581" s="299"/>
      <c r="B2581" s="150">
        <v>210501073</v>
      </c>
      <c r="C2581" s="346"/>
      <c r="D2581" s="346"/>
      <c r="E2581" s="299" t="s">
        <v>185</v>
      </c>
      <c r="F2581" s="343"/>
      <c r="G2581" s="350"/>
      <c r="H2581" s="394"/>
      <c r="I2581" s="403"/>
      <c r="J2581" s="394"/>
      <c r="K2581" s="403"/>
      <c r="L2581" s="337">
        <f t="shared" si="71"/>
        <v>0</v>
      </c>
    </row>
    <row r="2582" outlineLevel="1" spans="1:12">
      <c r="A2582" s="299"/>
      <c r="B2582" s="150">
        <v>210501074</v>
      </c>
      <c r="C2582" s="346"/>
      <c r="D2582" s="346"/>
      <c r="E2582" s="299" t="s">
        <v>186</v>
      </c>
      <c r="F2582" s="343"/>
      <c r="G2582" s="350"/>
      <c r="H2582" s="394"/>
      <c r="I2582" s="403"/>
      <c r="J2582" s="394"/>
      <c r="K2582" s="403"/>
      <c r="L2582" s="337">
        <f t="shared" si="71"/>
        <v>0</v>
      </c>
    </row>
    <row r="2583" outlineLevel="1" spans="1:12">
      <c r="A2583" s="299"/>
      <c r="B2583" s="150">
        <v>210501075</v>
      </c>
      <c r="C2583" s="346"/>
      <c r="D2583" s="346"/>
      <c r="E2583" s="299" t="s">
        <v>187</v>
      </c>
      <c r="F2583" s="343"/>
      <c r="G2583" s="350"/>
      <c r="H2583" s="394"/>
      <c r="I2583" s="403"/>
      <c r="J2583" s="394"/>
      <c r="K2583" s="403"/>
      <c r="L2583" s="337">
        <f t="shared" si="71"/>
        <v>0</v>
      </c>
    </row>
    <row r="2584" outlineLevel="1" spans="1:12">
      <c r="A2584" s="299"/>
      <c r="B2584" s="150">
        <v>210501076</v>
      </c>
      <c r="C2584" s="346"/>
      <c r="D2584" s="346"/>
      <c r="E2584" s="299" t="s">
        <v>188</v>
      </c>
      <c r="F2584" s="343"/>
      <c r="G2584" s="350"/>
      <c r="H2584" s="394"/>
      <c r="I2584" s="403"/>
      <c r="J2584" s="394"/>
      <c r="K2584" s="403"/>
      <c r="L2584" s="337">
        <f t="shared" si="71"/>
        <v>0</v>
      </c>
    </row>
    <row r="2585" outlineLevel="1" spans="1:12">
      <c r="A2585" s="299"/>
      <c r="B2585" s="150">
        <v>210501077</v>
      </c>
      <c r="C2585" s="346"/>
      <c r="D2585" s="346"/>
      <c r="E2585" s="299" t="s">
        <v>189</v>
      </c>
      <c r="F2585" s="343"/>
      <c r="G2585" s="350"/>
      <c r="H2585" s="394"/>
      <c r="I2585" s="403"/>
      <c r="J2585" s="394"/>
      <c r="K2585" s="403"/>
      <c r="L2585" s="337">
        <f t="shared" si="71"/>
        <v>0</v>
      </c>
    </row>
    <row r="2586" outlineLevel="1" spans="1:12">
      <c r="A2586" s="299"/>
      <c r="B2586" s="150">
        <v>210501078</v>
      </c>
      <c r="C2586" s="346"/>
      <c r="D2586" s="346"/>
      <c r="E2586" s="299" t="s">
        <v>190</v>
      </c>
      <c r="F2586" s="343"/>
      <c r="G2586" s="350"/>
      <c r="H2586" s="394"/>
      <c r="I2586" s="403"/>
      <c r="J2586" s="394"/>
      <c r="K2586" s="403"/>
      <c r="L2586" s="337">
        <f t="shared" si="71"/>
        <v>0</v>
      </c>
    </row>
    <row r="2587" outlineLevel="1" spans="1:12">
      <c r="A2587" s="299"/>
      <c r="B2587" s="150">
        <v>210501079</v>
      </c>
      <c r="C2587" s="346"/>
      <c r="D2587" s="346"/>
      <c r="E2587" s="299" t="s">
        <v>191</v>
      </c>
      <c r="F2587" s="343"/>
      <c r="G2587" s="350"/>
      <c r="H2587" s="394"/>
      <c r="I2587" s="403"/>
      <c r="J2587" s="394"/>
      <c r="K2587" s="403"/>
      <c r="L2587" s="337">
        <f t="shared" si="71"/>
        <v>0</v>
      </c>
    </row>
    <row r="2588" outlineLevel="1" spans="1:12">
      <c r="A2588" s="299"/>
      <c r="B2588" s="150">
        <v>210501080</v>
      </c>
      <c r="C2588" s="346"/>
      <c r="D2588" s="346"/>
      <c r="E2588" s="299" t="s">
        <v>192</v>
      </c>
      <c r="F2588" s="343"/>
      <c r="G2588" s="350"/>
      <c r="H2588" s="394"/>
      <c r="I2588" s="403"/>
      <c r="J2588" s="394"/>
      <c r="K2588" s="403"/>
      <c r="L2588" s="337">
        <f t="shared" si="71"/>
        <v>0</v>
      </c>
    </row>
    <row r="2589" outlineLevel="1" spans="1:12">
      <c r="A2589" s="299"/>
      <c r="B2589" s="150">
        <v>210501081</v>
      </c>
      <c r="C2589" s="346"/>
      <c r="D2589" s="346"/>
      <c r="E2589" s="299" t="s">
        <v>193</v>
      </c>
      <c r="F2589" s="343"/>
      <c r="G2589" s="350"/>
      <c r="H2589" s="394"/>
      <c r="I2589" s="403"/>
      <c r="J2589" s="394"/>
      <c r="K2589" s="403"/>
      <c r="L2589" s="337">
        <f t="shared" si="71"/>
        <v>0</v>
      </c>
    </row>
    <row r="2590" outlineLevel="1" spans="1:12">
      <c r="A2590" s="299"/>
      <c r="B2590" s="150">
        <v>210501082</v>
      </c>
      <c r="C2590" s="346"/>
      <c r="D2590" s="346"/>
      <c r="E2590" s="299" t="s">
        <v>194</v>
      </c>
      <c r="F2590" s="343"/>
      <c r="G2590" s="350"/>
      <c r="H2590" s="394"/>
      <c r="I2590" s="403"/>
      <c r="J2590" s="394"/>
      <c r="K2590" s="403"/>
      <c r="L2590" s="337">
        <f t="shared" si="71"/>
        <v>0</v>
      </c>
    </row>
    <row r="2591" outlineLevel="1" spans="1:12">
      <c r="A2591" s="299"/>
      <c r="B2591" s="150">
        <v>210501083</v>
      </c>
      <c r="C2591" s="346"/>
      <c r="D2591" s="346"/>
      <c r="E2591" s="299" t="s">
        <v>195</v>
      </c>
      <c r="F2591" s="343"/>
      <c r="G2591" s="350"/>
      <c r="H2591" s="394"/>
      <c r="I2591" s="403"/>
      <c r="J2591" s="394"/>
      <c r="K2591" s="403"/>
      <c r="L2591" s="337">
        <f t="shared" si="71"/>
        <v>0</v>
      </c>
    </row>
    <row r="2592" outlineLevel="1" spans="1:12">
      <c r="A2592" s="299"/>
      <c r="B2592" s="150">
        <v>210501084</v>
      </c>
      <c r="C2592" s="346"/>
      <c r="D2592" s="346"/>
      <c r="E2592" s="299" t="s">
        <v>196</v>
      </c>
      <c r="F2592" s="343"/>
      <c r="G2592" s="350"/>
      <c r="H2592" s="394"/>
      <c r="I2592" s="403"/>
      <c r="J2592" s="394"/>
      <c r="K2592" s="403"/>
      <c r="L2592" s="337">
        <f t="shared" si="71"/>
        <v>0</v>
      </c>
    </row>
    <row r="2593" outlineLevel="1" spans="1:12">
      <c r="A2593" s="299"/>
      <c r="B2593" s="150">
        <v>210501085</v>
      </c>
      <c r="C2593" s="346"/>
      <c r="D2593" s="346"/>
      <c r="E2593" s="299" t="s">
        <v>197</v>
      </c>
      <c r="F2593" s="343"/>
      <c r="G2593" s="350"/>
      <c r="H2593" s="394"/>
      <c r="I2593" s="403"/>
      <c r="J2593" s="394"/>
      <c r="K2593" s="403"/>
      <c r="L2593" s="337">
        <f t="shared" si="71"/>
        <v>0</v>
      </c>
    </row>
    <row r="2594" outlineLevel="1" spans="1:12">
      <c r="A2594" s="299"/>
      <c r="B2594" s="150">
        <v>210501086</v>
      </c>
      <c r="C2594" s="346"/>
      <c r="D2594" s="346"/>
      <c r="E2594" s="299" t="s">
        <v>198</v>
      </c>
      <c r="F2594" s="343"/>
      <c r="G2594" s="350"/>
      <c r="H2594" s="394"/>
      <c r="I2594" s="403"/>
      <c r="J2594" s="394"/>
      <c r="K2594" s="403"/>
      <c r="L2594" s="337">
        <f t="shared" si="71"/>
        <v>0</v>
      </c>
    </row>
    <row r="2595" outlineLevel="1" spans="1:12">
      <c r="A2595" s="299"/>
      <c r="B2595" s="150">
        <v>210501087</v>
      </c>
      <c r="C2595" s="346"/>
      <c r="D2595" s="346"/>
      <c r="E2595" s="299" t="s">
        <v>199</v>
      </c>
      <c r="F2595" s="343"/>
      <c r="G2595" s="350"/>
      <c r="H2595" s="394"/>
      <c r="I2595" s="403"/>
      <c r="J2595" s="394"/>
      <c r="K2595" s="403"/>
      <c r="L2595" s="337">
        <f t="shared" si="71"/>
        <v>0</v>
      </c>
    </row>
    <row r="2596" outlineLevel="1" spans="1:12">
      <c r="A2596" s="299"/>
      <c r="B2596" s="150">
        <v>210501088</v>
      </c>
      <c r="C2596" s="346"/>
      <c r="D2596" s="346"/>
      <c r="E2596" s="299" t="s">
        <v>200</v>
      </c>
      <c r="F2596" s="343"/>
      <c r="G2596" s="350"/>
      <c r="H2596" s="394"/>
      <c r="I2596" s="403"/>
      <c r="J2596" s="394"/>
      <c r="K2596" s="403"/>
      <c r="L2596" s="337">
        <f t="shared" si="71"/>
        <v>0</v>
      </c>
    </row>
    <row r="2597" outlineLevel="1" spans="1:12">
      <c r="A2597" s="299"/>
      <c r="B2597" s="150">
        <v>210501089</v>
      </c>
      <c r="C2597" s="346"/>
      <c r="D2597" s="346"/>
      <c r="E2597" s="299" t="s">
        <v>201</v>
      </c>
      <c r="F2597" s="343"/>
      <c r="G2597" s="350"/>
      <c r="H2597" s="394"/>
      <c r="I2597" s="403"/>
      <c r="J2597" s="394"/>
      <c r="K2597" s="403"/>
      <c r="L2597" s="337">
        <f t="shared" si="71"/>
        <v>0</v>
      </c>
    </row>
    <row r="2598" outlineLevel="1" spans="1:12">
      <c r="A2598" s="299"/>
      <c r="B2598" s="150">
        <v>210501090</v>
      </c>
      <c r="C2598" s="346"/>
      <c r="D2598" s="346"/>
      <c r="E2598" s="299" t="s">
        <v>202</v>
      </c>
      <c r="F2598" s="343"/>
      <c r="G2598" s="350"/>
      <c r="H2598" s="394"/>
      <c r="I2598" s="403"/>
      <c r="J2598" s="394"/>
      <c r="K2598" s="403"/>
      <c r="L2598" s="337">
        <f t="shared" si="71"/>
        <v>0</v>
      </c>
    </row>
    <row r="2599" outlineLevel="1" spans="1:12">
      <c r="A2599" s="299"/>
      <c r="B2599" s="150">
        <v>210501091</v>
      </c>
      <c r="C2599" s="346"/>
      <c r="D2599" s="346"/>
      <c r="E2599" s="299" t="s">
        <v>203</v>
      </c>
      <c r="F2599" s="343"/>
      <c r="G2599" s="350"/>
      <c r="H2599" s="394"/>
      <c r="I2599" s="403"/>
      <c r="J2599" s="394"/>
      <c r="K2599" s="403"/>
      <c r="L2599" s="337">
        <f t="shared" si="71"/>
        <v>0</v>
      </c>
    </row>
    <row r="2600" outlineLevel="1" spans="1:12">
      <c r="A2600" s="299"/>
      <c r="B2600" s="150">
        <v>210501092</v>
      </c>
      <c r="C2600" s="346"/>
      <c r="D2600" s="346"/>
      <c r="E2600" s="299" t="s">
        <v>204</v>
      </c>
      <c r="F2600" s="343"/>
      <c r="G2600" s="350"/>
      <c r="H2600" s="394"/>
      <c r="I2600" s="403"/>
      <c r="J2600" s="394"/>
      <c r="K2600" s="403"/>
      <c r="L2600" s="337">
        <f t="shared" si="71"/>
        <v>0</v>
      </c>
    </row>
    <row r="2601" outlineLevel="1" spans="1:12">
      <c r="A2601" s="299"/>
      <c r="B2601" s="150">
        <v>210501093</v>
      </c>
      <c r="C2601" s="346"/>
      <c r="D2601" s="346"/>
      <c r="E2601" s="299" t="s">
        <v>205</v>
      </c>
      <c r="F2601" s="343"/>
      <c r="G2601" s="350"/>
      <c r="H2601" s="394"/>
      <c r="I2601" s="403"/>
      <c r="J2601" s="394"/>
      <c r="K2601" s="403"/>
      <c r="L2601" s="337">
        <f t="shared" si="71"/>
        <v>0</v>
      </c>
    </row>
    <row r="2602" outlineLevel="1" spans="1:12">
      <c r="A2602" s="299"/>
      <c r="B2602" s="150">
        <v>210501094</v>
      </c>
      <c r="C2602" s="346"/>
      <c r="D2602" s="346"/>
      <c r="E2602" s="299" t="s">
        <v>206</v>
      </c>
      <c r="F2602" s="343"/>
      <c r="G2602" s="350"/>
      <c r="H2602" s="394"/>
      <c r="I2602" s="403"/>
      <c r="J2602" s="394"/>
      <c r="K2602" s="403"/>
      <c r="L2602" s="337">
        <f t="shared" si="71"/>
        <v>0</v>
      </c>
    </row>
    <row r="2603" outlineLevel="1" spans="1:12">
      <c r="A2603" s="299"/>
      <c r="B2603" s="150">
        <v>210501095</v>
      </c>
      <c r="C2603" s="346"/>
      <c r="D2603" s="346"/>
      <c r="E2603" s="299" t="s">
        <v>207</v>
      </c>
      <c r="F2603" s="343"/>
      <c r="G2603" s="350"/>
      <c r="H2603" s="394"/>
      <c r="I2603" s="403"/>
      <c r="J2603" s="394"/>
      <c r="K2603" s="403"/>
      <c r="L2603" s="337">
        <f t="shared" si="71"/>
        <v>0</v>
      </c>
    </row>
    <row r="2604" outlineLevel="1" spans="1:12">
      <c r="A2604" s="299"/>
      <c r="B2604" s="150">
        <v>210501096</v>
      </c>
      <c r="C2604" s="346"/>
      <c r="D2604" s="346"/>
      <c r="E2604" s="299" t="s">
        <v>208</v>
      </c>
      <c r="F2604" s="343"/>
      <c r="G2604" s="350"/>
      <c r="H2604" s="394"/>
      <c r="I2604" s="403"/>
      <c r="J2604" s="394"/>
      <c r="K2604" s="403"/>
      <c r="L2604" s="337">
        <f t="shared" si="71"/>
        <v>0</v>
      </c>
    </row>
    <row r="2605" outlineLevel="1" spans="1:12">
      <c r="A2605" s="299"/>
      <c r="B2605" s="150">
        <v>210501097</v>
      </c>
      <c r="C2605" s="346"/>
      <c r="D2605" s="346"/>
      <c r="E2605" s="299" t="s">
        <v>209</v>
      </c>
      <c r="F2605" s="343"/>
      <c r="G2605" s="350"/>
      <c r="H2605" s="394"/>
      <c r="I2605" s="403"/>
      <c r="J2605" s="394"/>
      <c r="K2605" s="403"/>
      <c r="L2605" s="337">
        <f t="shared" si="71"/>
        <v>0</v>
      </c>
    </row>
    <row r="2606" outlineLevel="1" spans="1:12">
      <c r="A2606" s="299"/>
      <c r="B2606" s="150">
        <v>210501098</v>
      </c>
      <c r="C2606" s="346"/>
      <c r="D2606" s="346"/>
      <c r="E2606" s="299" t="s">
        <v>210</v>
      </c>
      <c r="F2606" s="343"/>
      <c r="G2606" s="350"/>
      <c r="H2606" s="394"/>
      <c r="I2606" s="403"/>
      <c r="J2606" s="394"/>
      <c r="K2606" s="403"/>
      <c r="L2606" s="337">
        <f t="shared" si="71"/>
        <v>0</v>
      </c>
    </row>
    <row r="2607" outlineLevel="1" spans="1:12">
      <c r="A2607" s="299"/>
      <c r="B2607" s="150">
        <v>210501099</v>
      </c>
      <c r="C2607" s="346"/>
      <c r="D2607" s="346"/>
      <c r="E2607" s="299" t="s">
        <v>211</v>
      </c>
      <c r="F2607" s="343"/>
      <c r="G2607" s="350"/>
      <c r="H2607" s="394"/>
      <c r="I2607" s="403"/>
      <c r="J2607" s="394"/>
      <c r="K2607" s="403"/>
      <c r="L2607" s="337">
        <f t="shared" si="71"/>
        <v>0</v>
      </c>
    </row>
    <row r="2608" outlineLevel="1" spans="1:12">
      <c r="A2608" s="299"/>
      <c r="B2608" s="150">
        <v>210501100</v>
      </c>
      <c r="C2608" s="346"/>
      <c r="D2608" s="346"/>
      <c r="E2608" s="299" t="s">
        <v>212</v>
      </c>
      <c r="F2608" s="343"/>
      <c r="G2608" s="350"/>
      <c r="H2608" s="394"/>
      <c r="I2608" s="403"/>
      <c r="J2608" s="394"/>
      <c r="K2608" s="403"/>
      <c r="L2608" s="337">
        <f t="shared" si="71"/>
        <v>0</v>
      </c>
    </row>
    <row r="2609" outlineLevel="1" spans="1:12">
      <c r="A2609" s="299"/>
      <c r="B2609" s="150">
        <v>210501101</v>
      </c>
      <c r="C2609" s="346"/>
      <c r="D2609" s="346"/>
      <c r="E2609" s="299" t="s">
        <v>213</v>
      </c>
      <c r="F2609" s="343"/>
      <c r="G2609" s="350"/>
      <c r="H2609" s="394"/>
      <c r="I2609" s="403"/>
      <c r="J2609" s="394"/>
      <c r="K2609" s="403"/>
      <c r="L2609" s="337">
        <f t="shared" si="71"/>
        <v>0</v>
      </c>
    </row>
    <row r="2610" outlineLevel="1" spans="1:12">
      <c r="A2610" s="299"/>
      <c r="B2610" s="150">
        <v>210501102</v>
      </c>
      <c r="C2610" s="346"/>
      <c r="D2610" s="346"/>
      <c r="E2610" s="299" t="s">
        <v>214</v>
      </c>
      <c r="F2610" s="343"/>
      <c r="G2610" s="350"/>
      <c r="H2610" s="394"/>
      <c r="I2610" s="403"/>
      <c r="J2610" s="394"/>
      <c r="K2610" s="403"/>
      <c r="L2610" s="337">
        <f t="shared" si="71"/>
        <v>0</v>
      </c>
    </row>
    <row r="2611" outlineLevel="1" spans="1:12">
      <c r="A2611" s="299"/>
      <c r="B2611" s="150">
        <v>210501103</v>
      </c>
      <c r="C2611" s="346"/>
      <c r="D2611" s="346"/>
      <c r="E2611" s="299" t="s">
        <v>215</v>
      </c>
      <c r="F2611" s="343"/>
      <c r="G2611" s="350"/>
      <c r="H2611" s="394"/>
      <c r="I2611" s="403"/>
      <c r="J2611" s="394"/>
      <c r="K2611" s="403"/>
      <c r="L2611" s="337">
        <f t="shared" si="71"/>
        <v>0</v>
      </c>
    </row>
    <row r="2612" outlineLevel="1" spans="1:12">
      <c r="A2612" s="299"/>
      <c r="B2612" s="150">
        <v>210501104</v>
      </c>
      <c r="C2612" s="346"/>
      <c r="D2612" s="346"/>
      <c r="E2612" s="299" t="s">
        <v>216</v>
      </c>
      <c r="F2612" s="343"/>
      <c r="G2612" s="350"/>
      <c r="H2612" s="394"/>
      <c r="I2612" s="403"/>
      <c r="J2612" s="394"/>
      <c r="K2612" s="403"/>
      <c r="L2612" s="337">
        <f t="shared" si="71"/>
        <v>0</v>
      </c>
    </row>
    <row r="2613" outlineLevel="1" spans="1:12">
      <c r="A2613" s="299"/>
      <c r="B2613" s="150">
        <v>210501105</v>
      </c>
      <c r="C2613" s="346"/>
      <c r="D2613" s="346"/>
      <c r="E2613" s="299" t="s">
        <v>217</v>
      </c>
      <c r="F2613" s="343"/>
      <c r="G2613" s="350"/>
      <c r="H2613" s="394"/>
      <c r="I2613" s="403"/>
      <c r="J2613" s="394"/>
      <c r="K2613" s="403"/>
      <c r="L2613" s="337">
        <f t="shared" si="71"/>
        <v>0</v>
      </c>
    </row>
    <row r="2614" outlineLevel="1" spans="1:12">
      <c r="A2614" s="299"/>
      <c r="B2614" s="150">
        <v>210501106</v>
      </c>
      <c r="C2614" s="346"/>
      <c r="D2614" s="346"/>
      <c r="E2614" s="299" t="s">
        <v>218</v>
      </c>
      <c r="F2614" s="343"/>
      <c r="G2614" s="350"/>
      <c r="H2614" s="394"/>
      <c r="I2614" s="403"/>
      <c r="J2614" s="394"/>
      <c r="K2614" s="403"/>
      <c r="L2614" s="337">
        <f t="shared" si="71"/>
        <v>0</v>
      </c>
    </row>
    <row r="2615" outlineLevel="1" spans="1:12">
      <c r="A2615" s="299"/>
      <c r="B2615" s="150">
        <v>210501107</v>
      </c>
      <c r="C2615" s="346"/>
      <c r="D2615" s="346"/>
      <c r="E2615" s="299" t="s">
        <v>219</v>
      </c>
      <c r="F2615" s="343"/>
      <c r="G2615" s="350"/>
      <c r="H2615" s="394"/>
      <c r="I2615" s="403"/>
      <c r="J2615" s="394"/>
      <c r="K2615" s="403"/>
      <c r="L2615" s="337">
        <f t="shared" si="71"/>
        <v>0</v>
      </c>
    </row>
    <row r="2616" outlineLevel="1" spans="1:12">
      <c r="A2616" s="299"/>
      <c r="B2616" s="150">
        <v>210501108</v>
      </c>
      <c r="C2616" s="346"/>
      <c r="D2616" s="346"/>
      <c r="E2616" s="299" t="s">
        <v>220</v>
      </c>
      <c r="F2616" s="343"/>
      <c r="G2616" s="350"/>
      <c r="H2616" s="394"/>
      <c r="I2616" s="403"/>
      <c r="J2616" s="394"/>
      <c r="K2616" s="403"/>
      <c r="L2616" s="337">
        <f t="shared" si="71"/>
        <v>0</v>
      </c>
    </row>
    <row r="2617" outlineLevel="1" spans="1:12">
      <c r="A2617" s="299"/>
      <c r="B2617" s="150">
        <v>210501109</v>
      </c>
      <c r="C2617" s="346"/>
      <c r="D2617" s="346"/>
      <c r="E2617" s="299" t="s">
        <v>221</v>
      </c>
      <c r="F2617" s="343"/>
      <c r="G2617" s="350"/>
      <c r="H2617" s="394"/>
      <c r="I2617" s="403"/>
      <c r="J2617" s="394"/>
      <c r="K2617" s="403"/>
      <c r="L2617" s="337">
        <f t="shared" si="71"/>
        <v>0</v>
      </c>
    </row>
    <row r="2618" outlineLevel="1" spans="1:12">
      <c r="A2618" s="299"/>
      <c r="B2618" s="150">
        <v>210501110</v>
      </c>
      <c r="C2618" s="346"/>
      <c r="D2618" s="346"/>
      <c r="E2618" s="299" t="s">
        <v>222</v>
      </c>
      <c r="F2618" s="343"/>
      <c r="G2618" s="350"/>
      <c r="H2618" s="394"/>
      <c r="I2618" s="403"/>
      <c r="J2618" s="394"/>
      <c r="K2618" s="403"/>
      <c r="L2618" s="337">
        <f t="shared" si="71"/>
        <v>0</v>
      </c>
    </row>
    <row r="2619" outlineLevel="1" spans="1:12">
      <c r="A2619" s="299"/>
      <c r="B2619" s="150">
        <v>210501111</v>
      </c>
      <c r="C2619" s="346"/>
      <c r="D2619" s="346"/>
      <c r="E2619" s="299" t="s">
        <v>223</v>
      </c>
      <c r="F2619" s="343"/>
      <c r="G2619" s="350"/>
      <c r="H2619" s="394"/>
      <c r="I2619" s="403"/>
      <c r="J2619" s="394"/>
      <c r="K2619" s="403"/>
      <c r="L2619" s="337">
        <f t="shared" si="71"/>
        <v>0</v>
      </c>
    </row>
    <row r="2620" outlineLevel="1" spans="1:12">
      <c r="A2620" s="299"/>
      <c r="B2620" s="150">
        <v>210501112</v>
      </c>
      <c r="C2620" s="346"/>
      <c r="D2620" s="346"/>
      <c r="E2620" s="299" t="s">
        <v>224</v>
      </c>
      <c r="F2620" s="343"/>
      <c r="G2620" s="350"/>
      <c r="H2620" s="394"/>
      <c r="I2620" s="403"/>
      <c r="J2620" s="394"/>
      <c r="K2620" s="403"/>
      <c r="L2620" s="337">
        <f t="shared" si="71"/>
        <v>0</v>
      </c>
    </row>
    <row r="2621" outlineLevel="1" spans="1:12">
      <c r="A2621" s="299"/>
      <c r="B2621" s="150">
        <v>210501113</v>
      </c>
      <c r="C2621" s="346"/>
      <c r="D2621" s="346"/>
      <c r="E2621" s="299" t="s">
        <v>225</v>
      </c>
      <c r="F2621" s="343"/>
      <c r="G2621" s="350"/>
      <c r="H2621" s="394"/>
      <c r="I2621" s="403"/>
      <c r="J2621" s="394"/>
      <c r="K2621" s="403"/>
      <c r="L2621" s="337">
        <f t="shared" si="71"/>
        <v>0</v>
      </c>
    </row>
    <row r="2622" outlineLevel="1" spans="1:12">
      <c r="A2622" s="299"/>
      <c r="B2622" s="150">
        <v>210501114</v>
      </c>
      <c r="C2622" s="346"/>
      <c r="D2622" s="346"/>
      <c r="E2622" s="299" t="s">
        <v>226</v>
      </c>
      <c r="F2622" s="343"/>
      <c r="G2622" s="350"/>
      <c r="H2622" s="394"/>
      <c r="I2622" s="403"/>
      <c r="J2622" s="394"/>
      <c r="K2622" s="403"/>
      <c r="L2622" s="337">
        <f t="shared" si="71"/>
        <v>0</v>
      </c>
    </row>
    <row r="2623" outlineLevel="1" spans="1:12">
      <c r="A2623" s="299"/>
      <c r="B2623" s="150">
        <v>210501115</v>
      </c>
      <c r="C2623" s="346"/>
      <c r="D2623" s="346"/>
      <c r="E2623" s="299" t="s">
        <v>227</v>
      </c>
      <c r="F2623" s="343"/>
      <c r="G2623" s="350"/>
      <c r="H2623" s="394"/>
      <c r="I2623" s="403"/>
      <c r="J2623" s="394"/>
      <c r="K2623" s="403"/>
      <c r="L2623" s="337">
        <f t="shared" si="71"/>
        <v>0</v>
      </c>
    </row>
    <row r="2624" outlineLevel="1" spans="1:12">
      <c r="A2624" s="299"/>
      <c r="B2624" s="150">
        <v>210501116</v>
      </c>
      <c r="C2624" s="346"/>
      <c r="D2624" s="346"/>
      <c r="E2624" s="299" t="s">
        <v>228</v>
      </c>
      <c r="F2624" s="343"/>
      <c r="G2624" s="350"/>
      <c r="H2624" s="394"/>
      <c r="I2624" s="403"/>
      <c r="J2624" s="394"/>
      <c r="K2624" s="403"/>
      <c r="L2624" s="337">
        <f t="shared" si="71"/>
        <v>0</v>
      </c>
    </row>
    <row r="2625" outlineLevel="1" spans="1:12">
      <c r="A2625" s="299"/>
      <c r="B2625" s="150">
        <v>210501117</v>
      </c>
      <c r="C2625" s="346"/>
      <c r="D2625" s="346"/>
      <c r="E2625" s="299" t="s">
        <v>229</v>
      </c>
      <c r="F2625" s="343"/>
      <c r="G2625" s="350"/>
      <c r="H2625" s="394"/>
      <c r="I2625" s="403"/>
      <c r="J2625" s="394"/>
      <c r="K2625" s="403"/>
      <c r="L2625" s="337">
        <f t="shared" si="71"/>
        <v>0</v>
      </c>
    </row>
    <row r="2626" outlineLevel="1" spans="1:12">
      <c r="A2626" s="299"/>
      <c r="B2626" s="150">
        <v>210501118</v>
      </c>
      <c r="C2626" s="346"/>
      <c r="D2626" s="346"/>
      <c r="E2626" s="299" t="s">
        <v>230</v>
      </c>
      <c r="F2626" s="343"/>
      <c r="G2626" s="350"/>
      <c r="H2626" s="394"/>
      <c r="I2626" s="403"/>
      <c r="J2626" s="394"/>
      <c r="K2626" s="403"/>
      <c r="L2626" s="337">
        <f t="shared" si="71"/>
        <v>0</v>
      </c>
    </row>
    <row r="2627" outlineLevel="1" spans="1:12">
      <c r="A2627" s="299"/>
      <c r="B2627" s="150">
        <v>210501119</v>
      </c>
      <c r="C2627" s="346"/>
      <c r="D2627" s="346"/>
      <c r="E2627" s="299" t="s">
        <v>231</v>
      </c>
      <c r="F2627" s="343"/>
      <c r="G2627" s="350"/>
      <c r="H2627" s="394"/>
      <c r="I2627" s="403"/>
      <c r="J2627" s="394"/>
      <c r="K2627" s="403"/>
      <c r="L2627" s="337">
        <f t="shared" si="71"/>
        <v>0</v>
      </c>
    </row>
    <row r="2628" outlineLevel="1" spans="1:12">
      <c r="A2628" s="299"/>
      <c r="B2628" s="150">
        <v>210501120</v>
      </c>
      <c r="C2628" s="346"/>
      <c r="D2628" s="346"/>
      <c r="E2628" s="299" t="s">
        <v>232</v>
      </c>
      <c r="F2628" s="343"/>
      <c r="G2628" s="350"/>
      <c r="H2628" s="394"/>
      <c r="I2628" s="403"/>
      <c r="J2628" s="394"/>
      <c r="K2628" s="403"/>
      <c r="L2628" s="337">
        <f t="shared" si="71"/>
        <v>0</v>
      </c>
    </row>
    <row r="2629" outlineLevel="1" spans="1:12">
      <c r="A2629" s="299"/>
      <c r="B2629" s="150">
        <v>210501121</v>
      </c>
      <c r="C2629" s="346"/>
      <c r="D2629" s="346"/>
      <c r="E2629" s="299" t="s">
        <v>233</v>
      </c>
      <c r="F2629" s="343"/>
      <c r="G2629" s="350"/>
      <c r="H2629" s="394"/>
      <c r="I2629" s="403"/>
      <c r="J2629" s="394"/>
      <c r="K2629" s="403"/>
      <c r="L2629" s="337">
        <f t="shared" si="71"/>
        <v>0</v>
      </c>
    </row>
    <row r="2630" outlineLevel="1" spans="1:12">
      <c r="A2630" s="299"/>
      <c r="B2630" s="150">
        <v>210501122</v>
      </c>
      <c r="C2630" s="346"/>
      <c r="D2630" s="346"/>
      <c r="E2630" s="299" t="s">
        <v>234</v>
      </c>
      <c r="F2630" s="343"/>
      <c r="G2630" s="350"/>
      <c r="H2630" s="394"/>
      <c r="I2630" s="403"/>
      <c r="J2630" s="394"/>
      <c r="K2630" s="403"/>
      <c r="L2630" s="337">
        <f t="shared" si="71"/>
        <v>0</v>
      </c>
    </row>
    <row r="2631" outlineLevel="1" spans="1:12">
      <c r="A2631" s="299"/>
      <c r="B2631" s="150">
        <v>210501123</v>
      </c>
      <c r="C2631" s="346"/>
      <c r="D2631" s="346"/>
      <c r="E2631" s="299" t="s">
        <v>235</v>
      </c>
      <c r="F2631" s="343"/>
      <c r="G2631" s="350"/>
      <c r="H2631" s="394"/>
      <c r="I2631" s="403"/>
      <c r="J2631" s="394"/>
      <c r="K2631" s="403"/>
      <c r="L2631" s="337">
        <f t="shared" si="71"/>
        <v>0</v>
      </c>
    </row>
    <row r="2632" outlineLevel="1" spans="1:12">
      <c r="A2632" s="299"/>
      <c r="B2632" s="150">
        <v>210501124</v>
      </c>
      <c r="C2632" s="346"/>
      <c r="D2632" s="346"/>
      <c r="E2632" s="299" t="s">
        <v>236</v>
      </c>
      <c r="F2632" s="343"/>
      <c r="G2632" s="350"/>
      <c r="H2632" s="394"/>
      <c r="I2632" s="403"/>
      <c r="J2632" s="394"/>
      <c r="K2632" s="403"/>
      <c r="L2632" s="337">
        <f t="shared" si="71"/>
        <v>0</v>
      </c>
    </row>
    <row r="2633" outlineLevel="1" spans="1:12">
      <c r="A2633" s="299"/>
      <c r="B2633" s="150">
        <v>210501125</v>
      </c>
      <c r="C2633" s="346"/>
      <c r="D2633" s="346"/>
      <c r="E2633" s="299" t="s">
        <v>237</v>
      </c>
      <c r="F2633" s="343"/>
      <c r="G2633" s="350"/>
      <c r="H2633" s="394"/>
      <c r="I2633" s="403"/>
      <c r="J2633" s="394"/>
      <c r="K2633" s="403"/>
      <c r="L2633" s="337">
        <f t="shared" si="71"/>
        <v>0</v>
      </c>
    </row>
    <row r="2634" outlineLevel="1" spans="1:12">
      <c r="A2634" s="299"/>
      <c r="B2634" s="150">
        <v>210501126</v>
      </c>
      <c r="C2634" s="346"/>
      <c r="D2634" s="346"/>
      <c r="E2634" s="299" t="s">
        <v>238</v>
      </c>
      <c r="F2634" s="343"/>
      <c r="G2634" s="350"/>
      <c r="H2634" s="394"/>
      <c r="I2634" s="403"/>
      <c r="J2634" s="394"/>
      <c r="K2634" s="403"/>
      <c r="L2634" s="337">
        <f t="shared" si="71"/>
        <v>0</v>
      </c>
    </row>
    <row r="2635" outlineLevel="1" spans="1:12">
      <c r="A2635" s="299"/>
      <c r="B2635" s="150">
        <v>210501127</v>
      </c>
      <c r="C2635" s="346"/>
      <c r="D2635" s="346"/>
      <c r="E2635" s="299" t="s">
        <v>239</v>
      </c>
      <c r="F2635" s="343"/>
      <c r="G2635" s="350"/>
      <c r="H2635" s="394"/>
      <c r="I2635" s="403"/>
      <c r="J2635" s="394"/>
      <c r="K2635" s="403"/>
      <c r="L2635" s="337">
        <f t="shared" si="71"/>
        <v>0</v>
      </c>
    </row>
    <row r="2636" outlineLevel="1" spans="1:12">
      <c r="A2636" s="299"/>
      <c r="B2636" s="150">
        <v>210501128</v>
      </c>
      <c r="C2636" s="346"/>
      <c r="D2636" s="346"/>
      <c r="E2636" s="299" t="s">
        <v>240</v>
      </c>
      <c r="F2636" s="343"/>
      <c r="G2636" s="350"/>
      <c r="H2636" s="394"/>
      <c r="I2636" s="403"/>
      <c r="J2636" s="394"/>
      <c r="K2636" s="403"/>
      <c r="L2636" s="337">
        <f t="shared" si="71"/>
        <v>0</v>
      </c>
    </row>
    <row r="2637" outlineLevel="1" spans="1:12">
      <c r="A2637" s="299"/>
      <c r="B2637" s="150">
        <v>210501129</v>
      </c>
      <c r="C2637" s="346"/>
      <c r="D2637" s="346"/>
      <c r="E2637" s="299" t="s">
        <v>241</v>
      </c>
      <c r="F2637" s="343"/>
      <c r="G2637" s="350"/>
      <c r="H2637" s="394"/>
      <c r="I2637" s="403"/>
      <c r="J2637" s="394"/>
      <c r="K2637" s="403"/>
      <c r="L2637" s="337">
        <f t="shared" si="71"/>
        <v>0</v>
      </c>
    </row>
    <row r="2638" outlineLevel="1" spans="1:12">
      <c r="A2638" s="299"/>
      <c r="B2638" s="150">
        <v>210501130</v>
      </c>
      <c r="C2638" s="346"/>
      <c r="D2638" s="346"/>
      <c r="E2638" s="299" t="s">
        <v>242</v>
      </c>
      <c r="F2638" s="343"/>
      <c r="G2638" s="350"/>
      <c r="H2638" s="394"/>
      <c r="I2638" s="403"/>
      <c r="J2638" s="394"/>
      <c r="K2638" s="403"/>
      <c r="L2638" s="337">
        <f t="shared" si="71"/>
        <v>0</v>
      </c>
    </row>
    <row r="2639" outlineLevel="1" spans="1:12">
      <c r="A2639" s="299"/>
      <c r="B2639" s="150">
        <v>210501131</v>
      </c>
      <c r="C2639" s="346"/>
      <c r="D2639" s="346"/>
      <c r="E2639" s="299" t="s">
        <v>243</v>
      </c>
      <c r="F2639" s="343"/>
      <c r="G2639" s="350"/>
      <c r="H2639" s="394"/>
      <c r="I2639" s="403"/>
      <c r="J2639" s="394"/>
      <c r="K2639" s="403"/>
      <c r="L2639" s="337">
        <f t="shared" si="71"/>
        <v>0</v>
      </c>
    </row>
    <row r="2640" outlineLevel="1" spans="1:12">
      <c r="A2640" s="299"/>
      <c r="B2640" s="150">
        <v>210501132</v>
      </c>
      <c r="C2640" s="346"/>
      <c r="D2640" s="346"/>
      <c r="E2640" s="299" t="s">
        <v>244</v>
      </c>
      <c r="F2640" s="343"/>
      <c r="G2640" s="350"/>
      <c r="H2640" s="394"/>
      <c r="I2640" s="403"/>
      <c r="J2640" s="394"/>
      <c r="K2640" s="403"/>
      <c r="L2640" s="337">
        <f t="shared" si="71"/>
        <v>0</v>
      </c>
    </row>
    <row r="2641" outlineLevel="1" spans="1:12">
      <c r="A2641" s="299"/>
      <c r="B2641" s="150">
        <v>210501133</v>
      </c>
      <c r="C2641" s="346"/>
      <c r="D2641" s="346"/>
      <c r="E2641" s="299" t="s">
        <v>245</v>
      </c>
      <c r="F2641" s="343"/>
      <c r="G2641" s="350"/>
      <c r="H2641" s="394"/>
      <c r="I2641" s="403"/>
      <c r="J2641" s="394"/>
      <c r="K2641" s="403"/>
      <c r="L2641" s="337">
        <f t="shared" si="71"/>
        <v>0</v>
      </c>
    </row>
    <row r="2642" outlineLevel="1" spans="1:12">
      <c r="A2642" s="299"/>
      <c r="B2642" s="150">
        <v>210501134</v>
      </c>
      <c r="C2642" s="346"/>
      <c r="D2642" s="346"/>
      <c r="E2642" s="299" t="s">
        <v>246</v>
      </c>
      <c r="F2642" s="343"/>
      <c r="G2642" s="350"/>
      <c r="H2642" s="394"/>
      <c r="I2642" s="403"/>
      <c r="J2642" s="394"/>
      <c r="K2642" s="403"/>
      <c r="L2642" s="337">
        <f t="shared" si="71"/>
        <v>0</v>
      </c>
    </row>
    <row r="2643" outlineLevel="1" spans="1:12">
      <c r="A2643" s="299"/>
      <c r="B2643" s="150">
        <v>210501135</v>
      </c>
      <c r="C2643" s="346"/>
      <c r="D2643" s="346"/>
      <c r="E2643" s="299" t="s">
        <v>247</v>
      </c>
      <c r="F2643" s="343"/>
      <c r="G2643" s="350"/>
      <c r="H2643" s="394"/>
      <c r="I2643" s="403"/>
      <c r="J2643" s="394"/>
      <c r="K2643" s="403"/>
      <c r="L2643" s="337">
        <f t="shared" si="71"/>
        <v>0</v>
      </c>
    </row>
    <row r="2644" outlineLevel="1" spans="1:12">
      <c r="A2644" s="299"/>
      <c r="B2644" s="150">
        <v>210501136</v>
      </c>
      <c r="C2644" s="346"/>
      <c r="D2644" s="346"/>
      <c r="E2644" s="299" t="s">
        <v>248</v>
      </c>
      <c r="F2644" s="343"/>
      <c r="G2644" s="350"/>
      <c r="H2644" s="394"/>
      <c r="I2644" s="403"/>
      <c r="J2644" s="394"/>
      <c r="K2644" s="403"/>
      <c r="L2644" s="337">
        <f t="shared" si="71"/>
        <v>0</v>
      </c>
    </row>
    <row r="2645" outlineLevel="1" spans="1:12">
      <c r="A2645" s="299"/>
      <c r="B2645" s="150">
        <v>210501137</v>
      </c>
      <c r="C2645" s="346"/>
      <c r="D2645" s="346"/>
      <c r="E2645" s="299" t="s">
        <v>249</v>
      </c>
      <c r="F2645" s="343"/>
      <c r="G2645" s="350"/>
      <c r="H2645" s="394"/>
      <c r="I2645" s="403"/>
      <c r="J2645" s="394"/>
      <c r="K2645" s="403"/>
      <c r="L2645" s="337">
        <f t="shared" si="71"/>
        <v>0</v>
      </c>
    </row>
    <row r="2646" outlineLevel="1" spans="1:12">
      <c r="A2646" s="299"/>
      <c r="B2646" s="150">
        <v>210501138</v>
      </c>
      <c r="C2646" s="346"/>
      <c r="D2646" s="346"/>
      <c r="E2646" s="299" t="s">
        <v>250</v>
      </c>
      <c r="F2646" s="343"/>
      <c r="G2646" s="350"/>
      <c r="H2646" s="394"/>
      <c r="I2646" s="403"/>
      <c r="J2646" s="394"/>
      <c r="K2646" s="403"/>
      <c r="L2646" s="337">
        <f t="shared" si="71"/>
        <v>0</v>
      </c>
    </row>
    <row r="2647" outlineLevel="1" spans="1:12">
      <c r="A2647" s="299"/>
      <c r="B2647" s="150">
        <v>210501139</v>
      </c>
      <c r="C2647" s="346"/>
      <c r="D2647" s="346"/>
      <c r="E2647" s="299" t="s">
        <v>251</v>
      </c>
      <c r="F2647" s="343"/>
      <c r="G2647" s="350"/>
      <c r="H2647" s="394"/>
      <c r="I2647" s="403"/>
      <c r="J2647" s="394"/>
      <c r="K2647" s="403"/>
      <c r="L2647" s="337">
        <f t="shared" si="71"/>
        <v>0</v>
      </c>
    </row>
    <row r="2648" outlineLevel="1" spans="1:12">
      <c r="A2648" s="299"/>
      <c r="B2648" s="150">
        <v>210501140</v>
      </c>
      <c r="C2648" s="346"/>
      <c r="D2648" s="346"/>
      <c r="E2648" s="299" t="s">
        <v>252</v>
      </c>
      <c r="F2648" s="343"/>
      <c r="G2648" s="350"/>
      <c r="H2648" s="394"/>
      <c r="I2648" s="403"/>
      <c r="J2648" s="394"/>
      <c r="K2648" s="403"/>
      <c r="L2648" s="337">
        <f t="shared" si="71"/>
        <v>0</v>
      </c>
    </row>
    <row r="2649" outlineLevel="1" spans="1:12">
      <c r="A2649" s="299"/>
      <c r="B2649" s="150">
        <v>210501141</v>
      </c>
      <c r="C2649" s="346"/>
      <c r="D2649" s="346"/>
      <c r="E2649" s="299" t="s">
        <v>253</v>
      </c>
      <c r="F2649" s="343"/>
      <c r="G2649" s="350"/>
      <c r="H2649" s="394"/>
      <c r="I2649" s="403"/>
      <c r="J2649" s="394"/>
      <c r="K2649" s="403"/>
      <c r="L2649" s="337">
        <f t="shared" si="71"/>
        <v>0</v>
      </c>
    </row>
    <row r="2650" outlineLevel="1" spans="1:12">
      <c r="A2650" s="299"/>
      <c r="B2650" s="150">
        <v>210501142</v>
      </c>
      <c r="C2650" s="346"/>
      <c r="D2650" s="346"/>
      <c r="E2650" s="299" t="s">
        <v>254</v>
      </c>
      <c r="F2650" s="343"/>
      <c r="G2650" s="350"/>
      <c r="H2650" s="394"/>
      <c r="I2650" s="403"/>
      <c r="J2650" s="394"/>
      <c r="K2650" s="403"/>
      <c r="L2650" s="337">
        <f t="shared" si="71"/>
        <v>0</v>
      </c>
    </row>
    <row r="2651" outlineLevel="1" spans="1:12">
      <c r="A2651" s="299"/>
      <c r="B2651" s="150">
        <v>210501143</v>
      </c>
      <c r="C2651" s="346"/>
      <c r="D2651" s="346"/>
      <c r="E2651" s="299" t="s">
        <v>255</v>
      </c>
      <c r="F2651" s="343"/>
      <c r="G2651" s="350"/>
      <c r="H2651" s="394"/>
      <c r="I2651" s="403"/>
      <c r="J2651" s="394"/>
      <c r="K2651" s="403"/>
      <c r="L2651" s="337">
        <f t="shared" si="71"/>
        <v>0</v>
      </c>
    </row>
    <row r="2652" outlineLevel="1" spans="1:12">
      <c r="A2652" s="299"/>
      <c r="B2652" s="150">
        <v>210501144</v>
      </c>
      <c r="C2652" s="346"/>
      <c r="D2652" s="346"/>
      <c r="E2652" s="299" t="s">
        <v>256</v>
      </c>
      <c r="F2652" s="343"/>
      <c r="G2652" s="350"/>
      <c r="H2652" s="394"/>
      <c r="I2652" s="403"/>
      <c r="J2652" s="394"/>
      <c r="K2652" s="403"/>
      <c r="L2652" s="337">
        <f t="shared" si="71"/>
        <v>0</v>
      </c>
    </row>
    <row r="2653" outlineLevel="1" spans="1:12">
      <c r="A2653" s="299"/>
      <c r="B2653" s="150">
        <v>210501145</v>
      </c>
      <c r="C2653" s="346"/>
      <c r="D2653" s="346"/>
      <c r="E2653" s="299" t="s">
        <v>257</v>
      </c>
      <c r="F2653" s="343"/>
      <c r="G2653" s="350"/>
      <c r="H2653" s="394"/>
      <c r="I2653" s="403"/>
      <c r="J2653" s="394"/>
      <c r="K2653" s="403"/>
      <c r="L2653" s="337">
        <f t="shared" si="71"/>
        <v>0</v>
      </c>
    </row>
    <row r="2654" outlineLevel="1" spans="1:12">
      <c r="A2654" s="299"/>
      <c r="B2654" s="150">
        <v>210501146</v>
      </c>
      <c r="C2654" s="346"/>
      <c r="D2654" s="346"/>
      <c r="E2654" s="299" t="s">
        <v>258</v>
      </c>
      <c r="F2654" s="343"/>
      <c r="G2654" s="350"/>
      <c r="H2654" s="394"/>
      <c r="I2654" s="403"/>
      <c r="J2654" s="394"/>
      <c r="K2654" s="403"/>
      <c r="L2654" s="337">
        <f t="shared" si="71"/>
        <v>0</v>
      </c>
    </row>
    <row r="2655" outlineLevel="1" spans="1:12">
      <c r="A2655" s="299"/>
      <c r="B2655" s="150">
        <v>210501147</v>
      </c>
      <c r="C2655" s="346"/>
      <c r="D2655" s="346"/>
      <c r="E2655" s="299" t="s">
        <v>259</v>
      </c>
      <c r="F2655" s="343"/>
      <c r="G2655" s="350"/>
      <c r="H2655" s="394"/>
      <c r="I2655" s="403"/>
      <c r="J2655" s="394"/>
      <c r="K2655" s="403"/>
      <c r="L2655" s="337">
        <f t="shared" si="71"/>
        <v>0</v>
      </c>
    </row>
    <row r="2656" outlineLevel="1" spans="1:12">
      <c r="A2656" s="299"/>
      <c r="B2656" s="150">
        <v>210501148</v>
      </c>
      <c r="C2656" s="346"/>
      <c r="D2656" s="346"/>
      <c r="E2656" s="299" t="s">
        <v>260</v>
      </c>
      <c r="F2656" s="343"/>
      <c r="G2656" s="350"/>
      <c r="H2656" s="394"/>
      <c r="I2656" s="403"/>
      <c r="J2656" s="394"/>
      <c r="K2656" s="403"/>
      <c r="L2656" s="337">
        <f t="shared" si="71"/>
        <v>0</v>
      </c>
    </row>
    <row r="2657" outlineLevel="1" spans="1:12">
      <c r="A2657" s="299"/>
      <c r="B2657" s="150">
        <v>210501149</v>
      </c>
      <c r="C2657" s="346"/>
      <c r="D2657" s="346"/>
      <c r="E2657" s="299" t="s">
        <v>261</v>
      </c>
      <c r="F2657" s="343"/>
      <c r="G2657" s="350"/>
      <c r="H2657" s="394"/>
      <c r="I2657" s="403"/>
      <c r="J2657" s="394"/>
      <c r="K2657" s="403"/>
      <c r="L2657" s="337">
        <f t="shared" si="71"/>
        <v>0</v>
      </c>
    </row>
    <row r="2658" outlineLevel="1" spans="1:12">
      <c r="A2658" s="299"/>
      <c r="B2658" s="150">
        <v>210501150</v>
      </c>
      <c r="C2658" s="346"/>
      <c r="D2658" s="346"/>
      <c r="E2658" s="299" t="s">
        <v>262</v>
      </c>
      <c r="F2658" s="343"/>
      <c r="G2658" s="350"/>
      <c r="H2658" s="394"/>
      <c r="I2658" s="403"/>
      <c r="J2658" s="394"/>
      <c r="K2658" s="403"/>
      <c r="L2658" s="337">
        <f t="shared" si="71"/>
        <v>0</v>
      </c>
    </row>
    <row r="2659" outlineLevel="1" spans="1:12">
      <c r="A2659" s="299"/>
      <c r="B2659" s="150">
        <v>210501151</v>
      </c>
      <c r="C2659" s="346"/>
      <c r="D2659" s="346"/>
      <c r="E2659" s="299" t="s">
        <v>263</v>
      </c>
      <c r="F2659" s="343"/>
      <c r="G2659" s="350"/>
      <c r="H2659" s="394"/>
      <c r="I2659" s="403"/>
      <c r="J2659" s="394"/>
      <c r="K2659" s="403"/>
      <c r="L2659" s="337">
        <f t="shared" si="71"/>
        <v>0</v>
      </c>
    </row>
    <row r="2660" outlineLevel="1" spans="1:12">
      <c r="A2660" s="299"/>
      <c r="B2660" s="150">
        <v>210501152</v>
      </c>
      <c r="C2660" s="346"/>
      <c r="D2660" s="346"/>
      <c r="E2660" s="299" t="s">
        <v>264</v>
      </c>
      <c r="F2660" s="343"/>
      <c r="G2660" s="350"/>
      <c r="H2660" s="394"/>
      <c r="I2660" s="403"/>
      <c r="J2660" s="394"/>
      <c r="K2660" s="403"/>
      <c r="L2660" s="337">
        <f t="shared" si="71"/>
        <v>0</v>
      </c>
    </row>
    <row r="2661" outlineLevel="1" spans="1:12">
      <c r="A2661" s="299"/>
      <c r="B2661" s="150">
        <v>210501153</v>
      </c>
      <c r="C2661" s="346"/>
      <c r="D2661" s="346"/>
      <c r="E2661" s="299" t="s">
        <v>265</v>
      </c>
      <c r="F2661" s="343"/>
      <c r="G2661" s="350"/>
      <c r="H2661" s="394"/>
      <c r="I2661" s="403"/>
      <c r="J2661" s="394"/>
      <c r="K2661" s="403"/>
      <c r="L2661" s="337">
        <f t="shared" si="71"/>
        <v>0</v>
      </c>
    </row>
    <row r="2662" outlineLevel="1" spans="1:12">
      <c r="A2662" s="299"/>
      <c r="B2662" s="150">
        <v>210501154</v>
      </c>
      <c r="C2662" s="346"/>
      <c r="D2662" s="346"/>
      <c r="E2662" s="299" t="s">
        <v>266</v>
      </c>
      <c r="F2662" s="343"/>
      <c r="G2662" s="350"/>
      <c r="H2662" s="394"/>
      <c r="I2662" s="403"/>
      <c r="J2662" s="394"/>
      <c r="K2662" s="403"/>
      <c r="L2662" s="337">
        <f t="shared" si="71"/>
        <v>0</v>
      </c>
    </row>
    <row r="2663" outlineLevel="1" spans="1:12">
      <c r="A2663" s="299"/>
      <c r="B2663" s="150">
        <v>210501155</v>
      </c>
      <c r="C2663" s="346"/>
      <c r="D2663" s="346"/>
      <c r="E2663" s="299" t="s">
        <v>267</v>
      </c>
      <c r="F2663" s="343"/>
      <c r="G2663" s="350"/>
      <c r="H2663" s="394"/>
      <c r="I2663" s="403"/>
      <c r="J2663" s="394"/>
      <c r="K2663" s="403"/>
      <c r="L2663" s="337">
        <f t="shared" si="71"/>
        <v>0</v>
      </c>
    </row>
    <row r="2664" outlineLevel="1" spans="1:12">
      <c r="A2664" s="299"/>
      <c r="B2664" s="150">
        <v>210501156</v>
      </c>
      <c r="C2664" s="346"/>
      <c r="D2664" s="346"/>
      <c r="E2664" s="299" t="s">
        <v>268</v>
      </c>
      <c r="F2664" s="343"/>
      <c r="G2664" s="350"/>
      <c r="H2664" s="394"/>
      <c r="I2664" s="403"/>
      <c r="J2664" s="394"/>
      <c r="K2664" s="403"/>
      <c r="L2664" s="337">
        <f t="shared" si="71"/>
        <v>0</v>
      </c>
    </row>
    <row r="2665" outlineLevel="1" spans="1:12">
      <c r="A2665" s="299"/>
      <c r="B2665" s="150">
        <v>210501157</v>
      </c>
      <c r="C2665" s="346"/>
      <c r="D2665" s="346"/>
      <c r="E2665" s="299" t="s">
        <v>269</v>
      </c>
      <c r="F2665" s="343"/>
      <c r="G2665" s="350"/>
      <c r="H2665" s="394"/>
      <c r="I2665" s="403"/>
      <c r="J2665" s="394"/>
      <c r="K2665" s="403"/>
      <c r="L2665" s="337">
        <f t="shared" si="71"/>
        <v>0</v>
      </c>
    </row>
    <row r="2666" outlineLevel="1" spans="1:12">
      <c r="A2666" s="299"/>
      <c r="B2666" s="150">
        <v>210501158</v>
      </c>
      <c r="C2666" s="346"/>
      <c r="D2666" s="346"/>
      <c r="E2666" s="299" t="s">
        <v>270</v>
      </c>
      <c r="F2666" s="343"/>
      <c r="G2666" s="350"/>
      <c r="H2666" s="394"/>
      <c r="I2666" s="403"/>
      <c r="J2666" s="394"/>
      <c r="K2666" s="403"/>
      <c r="L2666" s="337">
        <f t="shared" si="71"/>
        <v>0</v>
      </c>
    </row>
    <row r="2667" outlineLevel="1" spans="1:12">
      <c r="A2667" s="299"/>
      <c r="B2667" s="150">
        <v>210501159</v>
      </c>
      <c r="C2667" s="346"/>
      <c r="D2667" s="346"/>
      <c r="E2667" s="299" t="s">
        <v>271</v>
      </c>
      <c r="F2667" s="343"/>
      <c r="G2667" s="350"/>
      <c r="H2667" s="394"/>
      <c r="I2667" s="403"/>
      <c r="J2667" s="394"/>
      <c r="K2667" s="403"/>
      <c r="L2667" s="337">
        <f t="shared" si="71"/>
        <v>0</v>
      </c>
    </row>
    <row r="2668" outlineLevel="1" spans="1:12">
      <c r="A2668" s="299"/>
      <c r="B2668" s="150">
        <v>210501160</v>
      </c>
      <c r="C2668" s="346"/>
      <c r="D2668" s="346"/>
      <c r="E2668" s="299" t="s">
        <v>272</v>
      </c>
      <c r="F2668" s="343"/>
      <c r="G2668" s="350"/>
      <c r="H2668" s="394"/>
      <c r="I2668" s="403"/>
      <c r="J2668" s="394"/>
      <c r="K2668" s="403"/>
      <c r="L2668" s="337">
        <f t="shared" si="71"/>
        <v>0</v>
      </c>
    </row>
    <row r="2669" outlineLevel="1" spans="1:12">
      <c r="A2669" s="299"/>
      <c r="B2669" s="150">
        <v>210501161</v>
      </c>
      <c r="C2669" s="346"/>
      <c r="D2669" s="346"/>
      <c r="E2669" s="299" t="s">
        <v>273</v>
      </c>
      <c r="F2669" s="343"/>
      <c r="G2669" s="350"/>
      <c r="H2669" s="394"/>
      <c r="I2669" s="403"/>
      <c r="J2669" s="394"/>
      <c r="K2669" s="403"/>
      <c r="L2669" s="337">
        <f t="shared" si="71"/>
        <v>0</v>
      </c>
    </row>
    <row r="2670" outlineLevel="1" spans="1:12">
      <c r="A2670" s="299"/>
      <c r="B2670" s="150">
        <v>210501162</v>
      </c>
      <c r="C2670" s="346"/>
      <c r="D2670" s="346"/>
      <c r="E2670" s="299" t="s">
        <v>274</v>
      </c>
      <c r="F2670" s="343"/>
      <c r="G2670" s="350"/>
      <c r="H2670" s="394"/>
      <c r="I2670" s="403"/>
      <c r="J2670" s="394"/>
      <c r="K2670" s="403"/>
      <c r="L2670" s="337">
        <f t="shared" si="71"/>
        <v>0</v>
      </c>
    </row>
    <row r="2671" outlineLevel="1" spans="1:12">
      <c r="A2671" s="299"/>
      <c r="B2671" s="150">
        <v>210501163</v>
      </c>
      <c r="C2671" s="346"/>
      <c r="D2671" s="346"/>
      <c r="E2671" s="299" t="s">
        <v>275</v>
      </c>
      <c r="F2671" s="343"/>
      <c r="G2671" s="350"/>
      <c r="H2671" s="394"/>
      <c r="I2671" s="403"/>
      <c r="J2671" s="394"/>
      <c r="K2671" s="403"/>
      <c r="L2671" s="337">
        <f t="shared" si="71"/>
        <v>0</v>
      </c>
    </row>
    <row r="2672" outlineLevel="1" spans="1:12">
      <c r="A2672" s="299"/>
      <c r="B2672" s="150">
        <v>210501164</v>
      </c>
      <c r="C2672" s="346"/>
      <c r="D2672" s="346"/>
      <c r="E2672" s="299" t="s">
        <v>276</v>
      </c>
      <c r="F2672" s="343"/>
      <c r="G2672" s="350"/>
      <c r="H2672" s="394"/>
      <c r="I2672" s="403"/>
      <c r="J2672" s="394"/>
      <c r="K2672" s="403"/>
      <c r="L2672" s="337">
        <f t="shared" si="71"/>
        <v>0</v>
      </c>
    </row>
    <row r="2673" outlineLevel="1" spans="1:12">
      <c r="A2673" s="299"/>
      <c r="B2673" s="150">
        <v>210501165</v>
      </c>
      <c r="C2673" s="346"/>
      <c r="D2673" s="346"/>
      <c r="E2673" s="299" t="s">
        <v>277</v>
      </c>
      <c r="F2673" s="343"/>
      <c r="G2673" s="350"/>
      <c r="H2673" s="394"/>
      <c r="I2673" s="403"/>
      <c r="J2673" s="394"/>
      <c r="K2673" s="403"/>
      <c r="L2673" s="337">
        <f t="shared" si="71"/>
        <v>0</v>
      </c>
    </row>
    <row r="2674" outlineLevel="1" spans="1:12">
      <c r="A2674" s="299"/>
      <c r="B2674" s="150">
        <v>210501166</v>
      </c>
      <c r="C2674" s="346"/>
      <c r="D2674" s="346"/>
      <c r="E2674" s="299" t="s">
        <v>278</v>
      </c>
      <c r="F2674" s="343"/>
      <c r="G2674" s="350"/>
      <c r="H2674" s="394"/>
      <c r="I2674" s="403"/>
      <c r="J2674" s="394"/>
      <c r="K2674" s="403"/>
      <c r="L2674" s="337">
        <f t="shared" si="71"/>
        <v>0</v>
      </c>
    </row>
    <row r="2675" outlineLevel="1" spans="1:12">
      <c r="A2675" s="299"/>
      <c r="B2675" s="150">
        <v>210501167</v>
      </c>
      <c r="C2675" s="346"/>
      <c r="D2675" s="346"/>
      <c r="E2675" s="299" t="s">
        <v>279</v>
      </c>
      <c r="F2675" s="343"/>
      <c r="G2675" s="350"/>
      <c r="H2675" s="394"/>
      <c r="I2675" s="403"/>
      <c r="J2675" s="394"/>
      <c r="K2675" s="403"/>
      <c r="L2675" s="337">
        <f t="shared" si="71"/>
        <v>0</v>
      </c>
    </row>
    <row r="2676" outlineLevel="1" spans="1:12">
      <c r="A2676" s="299"/>
      <c r="B2676" s="150">
        <v>210501168</v>
      </c>
      <c r="C2676" s="346"/>
      <c r="D2676" s="346"/>
      <c r="E2676" s="299" t="s">
        <v>280</v>
      </c>
      <c r="F2676" s="343"/>
      <c r="G2676" s="350"/>
      <c r="H2676" s="394"/>
      <c r="I2676" s="403"/>
      <c r="J2676" s="394"/>
      <c r="K2676" s="403"/>
      <c r="L2676" s="337">
        <f t="shared" si="71"/>
        <v>0</v>
      </c>
    </row>
    <row r="2677" outlineLevel="1" spans="1:12">
      <c r="A2677" s="299"/>
      <c r="B2677" s="150">
        <v>210501169</v>
      </c>
      <c r="C2677" s="346"/>
      <c r="D2677" s="346"/>
      <c r="E2677" s="299" t="s">
        <v>281</v>
      </c>
      <c r="F2677" s="343"/>
      <c r="G2677" s="350"/>
      <c r="H2677" s="394"/>
      <c r="I2677" s="403"/>
      <c r="J2677" s="394"/>
      <c r="K2677" s="403"/>
      <c r="L2677" s="337">
        <f t="shared" si="71"/>
        <v>0</v>
      </c>
    </row>
    <row r="2678" outlineLevel="1" spans="1:12">
      <c r="A2678" s="299"/>
      <c r="B2678" s="150">
        <v>210501170</v>
      </c>
      <c r="C2678" s="346"/>
      <c r="D2678" s="346"/>
      <c r="E2678" s="299" t="s">
        <v>282</v>
      </c>
      <c r="F2678" s="343"/>
      <c r="G2678" s="350"/>
      <c r="H2678" s="394"/>
      <c r="I2678" s="403"/>
      <c r="J2678" s="394"/>
      <c r="K2678" s="403"/>
      <c r="L2678" s="337">
        <f t="shared" si="71"/>
        <v>0</v>
      </c>
    </row>
    <row r="2679" outlineLevel="1" spans="1:12">
      <c r="A2679" s="299"/>
      <c r="B2679" s="150">
        <v>210501171</v>
      </c>
      <c r="C2679" s="346"/>
      <c r="D2679" s="346"/>
      <c r="E2679" s="299" t="s">
        <v>283</v>
      </c>
      <c r="F2679" s="343"/>
      <c r="G2679" s="350"/>
      <c r="H2679" s="394"/>
      <c r="I2679" s="403"/>
      <c r="J2679" s="394"/>
      <c r="K2679" s="403"/>
      <c r="L2679" s="337">
        <f t="shared" si="71"/>
        <v>0</v>
      </c>
    </row>
    <row r="2680" outlineLevel="1" spans="1:12">
      <c r="A2680" s="299"/>
      <c r="B2680" s="150">
        <v>210501172</v>
      </c>
      <c r="C2680" s="346"/>
      <c r="D2680" s="346"/>
      <c r="E2680" s="299" t="s">
        <v>284</v>
      </c>
      <c r="F2680" s="343"/>
      <c r="G2680" s="350"/>
      <c r="H2680" s="394"/>
      <c r="I2680" s="403"/>
      <c r="J2680" s="394"/>
      <c r="K2680" s="403"/>
      <c r="L2680" s="337">
        <f t="shared" si="71"/>
        <v>0</v>
      </c>
    </row>
    <row r="2681" outlineLevel="1" spans="1:12">
      <c r="A2681" s="299"/>
      <c r="B2681" s="150">
        <v>210501173</v>
      </c>
      <c r="C2681" s="346"/>
      <c r="D2681" s="346"/>
      <c r="E2681" s="299" t="s">
        <v>285</v>
      </c>
      <c r="F2681" s="343"/>
      <c r="G2681" s="350"/>
      <c r="H2681" s="394"/>
      <c r="I2681" s="403"/>
      <c r="J2681" s="394"/>
      <c r="K2681" s="403"/>
      <c r="L2681" s="337">
        <f t="shared" si="71"/>
        <v>0</v>
      </c>
    </row>
    <row r="2682" outlineLevel="1" spans="1:12">
      <c r="A2682" s="299"/>
      <c r="B2682" s="150">
        <v>210501174</v>
      </c>
      <c r="C2682" s="346"/>
      <c r="D2682" s="346"/>
      <c r="E2682" s="299" t="s">
        <v>286</v>
      </c>
      <c r="F2682" s="343"/>
      <c r="G2682" s="350"/>
      <c r="H2682" s="394"/>
      <c r="I2682" s="403"/>
      <c r="J2682" s="394"/>
      <c r="K2682" s="403"/>
      <c r="L2682" s="337">
        <f t="shared" si="71"/>
        <v>0</v>
      </c>
    </row>
    <row r="2683" outlineLevel="1" spans="1:12">
      <c r="A2683" s="299"/>
      <c r="B2683" s="150">
        <v>210501175</v>
      </c>
      <c r="C2683" s="346"/>
      <c r="D2683" s="346"/>
      <c r="E2683" s="299" t="s">
        <v>287</v>
      </c>
      <c r="F2683" s="343"/>
      <c r="G2683" s="350"/>
      <c r="H2683" s="394"/>
      <c r="I2683" s="403"/>
      <c r="J2683" s="394"/>
      <c r="K2683" s="403"/>
      <c r="L2683" s="337">
        <f t="shared" si="71"/>
        <v>0</v>
      </c>
    </row>
    <row r="2684" outlineLevel="1" spans="1:12">
      <c r="A2684" s="299"/>
      <c r="B2684" s="150">
        <v>210501176</v>
      </c>
      <c r="C2684" s="346"/>
      <c r="D2684" s="346"/>
      <c r="E2684" s="299" t="s">
        <v>288</v>
      </c>
      <c r="F2684" s="343"/>
      <c r="G2684" s="350"/>
      <c r="H2684" s="394"/>
      <c r="I2684" s="403"/>
      <c r="J2684" s="394"/>
      <c r="K2684" s="403"/>
      <c r="L2684" s="337">
        <f t="shared" si="71"/>
        <v>0</v>
      </c>
    </row>
    <row r="2685" outlineLevel="1" spans="1:12">
      <c r="A2685" s="299"/>
      <c r="B2685" s="150">
        <v>210501177</v>
      </c>
      <c r="C2685" s="346"/>
      <c r="D2685" s="346"/>
      <c r="E2685" s="299" t="s">
        <v>289</v>
      </c>
      <c r="F2685" s="343"/>
      <c r="G2685" s="350"/>
      <c r="H2685" s="394"/>
      <c r="I2685" s="403"/>
      <c r="J2685" s="394"/>
      <c r="K2685" s="403"/>
      <c r="L2685" s="337">
        <f t="shared" si="71"/>
        <v>0</v>
      </c>
    </row>
    <row r="2686" outlineLevel="1" spans="1:12">
      <c r="A2686" s="299"/>
      <c r="B2686" s="150">
        <v>210501178</v>
      </c>
      <c r="C2686" s="346"/>
      <c r="D2686" s="346"/>
      <c r="E2686" s="299" t="s">
        <v>290</v>
      </c>
      <c r="F2686" s="343"/>
      <c r="G2686" s="350"/>
      <c r="H2686" s="394"/>
      <c r="I2686" s="403"/>
      <c r="J2686" s="394"/>
      <c r="K2686" s="403"/>
      <c r="L2686" s="337">
        <f t="shared" si="71"/>
        <v>0</v>
      </c>
    </row>
    <row r="2687" outlineLevel="1" spans="1:12">
      <c r="A2687" s="299"/>
      <c r="B2687" s="150">
        <v>210501179</v>
      </c>
      <c r="C2687" s="346"/>
      <c r="D2687" s="346"/>
      <c r="E2687" s="299" t="s">
        <v>291</v>
      </c>
      <c r="F2687" s="343"/>
      <c r="G2687" s="350"/>
      <c r="H2687" s="394"/>
      <c r="I2687" s="403"/>
      <c r="J2687" s="394"/>
      <c r="K2687" s="403"/>
      <c r="L2687" s="337">
        <f t="shared" si="71"/>
        <v>0</v>
      </c>
    </row>
    <row r="2688" outlineLevel="1" spans="1:12">
      <c r="A2688" s="299"/>
      <c r="B2688" s="150">
        <v>210501180</v>
      </c>
      <c r="C2688" s="346"/>
      <c r="D2688" s="346"/>
      <c r="E2688" s="299" t="s">
        <v>292</v>
      </c>
      <c r="F2688" s="343"/>
      <c r="G2688" s="350"/>
      <c r="H2688" s="394"/>
      <c r="I2688" s="403"/>
      <c r="J2688" s="394"/>
      <c r="K2688" s="403"/>
      <c r="L2688" s="337">
        <f t="shared" si="71"/>
        <v>0</v>
      </c>
    </row>
    <row r="2689" outlineLevel="1" spans="1:12">
      <c r="A2689" s="299"/>
      <c r="B2689" s="150">
        <v>210501181</v>
      </c>
      <c r="C2689" s="346"/>
      <c r="D2689" s="346"/>
      <c r="E2689" s="299" t="s">
        <v>293</v>
      </c>
      <c r="F2689" s="343"/>
      <c r="G2689" s="350"/>
      <c r="H2689" s="394"/>
      <c r="I2689" s="403"/>
      <c r="J2689" s="394"/>
      <c r="K2689" s="403"/>
      <c r="L2689" s="337">
        <f t="shared" si="71"/>
        <v>0</v>
      </c>
    </row>
    <row r="2690" outlineLevel="1" spans="1:12">
      <c r="A2690" s="299"/>
      <c r="B2690" s="150">
        <v>210501182</v>
      </c>
      <c r="C2690" s="346"/>
      <c r="D2690" s="346"/>
      <c r="E2690" s="299" t="s">
        <v>294</v>
      </c>
      <c r="F2690" s="343"/>
      <c r="G2690" s="350"/>
      <c r="H2690" s="394"/>
      <c r="I2690" s="403"/>
      <c r="J2690" s="394"/>
      <c r="K2690" s="403"/>
      <c r="L2690" s="337">
        <f t="shared" si="71"/>
        <v>0</v>
      </c>
    </row>
    <row r="2691" outlineLevel="1" spans="1:12">
      <c r="A2691" s="299"/>
      <c r="B2691" s="150">
        <v>210501183</v>
      </c>
      <c r="C2691" s="346"/>
      <c r="D2691" s="346"/>
      <c r="E2691" s="299" t="s">
        <v>295</v>
      </c>
      <c r="F2691" s="343"/>
      <c r="G2691" s="350"/>
      <c r="H2691" s="394"/>
      <c r="I2691" s="403"/>
      <c r="J2691" s="394"/>
      <c r="K2691" s="403"/>
      <c r="L2691" s="337">
        <f t="shared" si="71"/>
        <v>0</v>
      </c>
    </row>
    <row r="2692" outlineLevel="1" spans="1:12">
      <c r="A2692" s="299"/>
      <c r="B2692" s="150">
        <v>210501184</v>
      </c>
      <c r="C2692" s="346"/>
      <c r="D2692" s="346"/>
      <c r="E2692" s="299" t="s">
        <v>296</v>
      </c>
      <c r="F2692" s="343"/>
      <c r="G2692" s="350"/>
      <c r="H2692" s="394"/>
      <c r="I2692" s="403"/>
      <c r="J2692" s="394"/>
      <c r="K2692" s="403"/>
      <c r="L2692" s="337">
        <f t="shared" si="71"/>
        <v>0</v>
      </c>
    </row>
    <row r="2693" outlineLevel="1" spans="1:12">
      <c r="A2693" s="299"/>
      <c r="B2693" s="150">
        <v>210501185</v>
      </c>
      <c r="C2693" s="346"/>
      <c r="D2693" s="346"/>
      <c r="E2693" s="299" t="s">
        <v>297</v>
      </c>
      <c r="F2693" s="343"/>
      <c r="G2693" s="350"/>
      <c r="H2693" s="394"/>
      <c r="I2693" s="403"/>
      <c r="J2693" s="394"/>
      <c r="K2693" s="403"/>
      <c r="L2693" s="337">
        <f t="shared" si="71"/>
        <v>0</v>
      </c>
    </row>
    <row r="2694" outlineLevel="1" spans="1:12">
      <c r="A2694" s="299"/>
      <c r="B2694" s="150">
        <v>210501186</v>
      </c>
      <c r="C2694" s="346"/>
      <c r="D2694" s="346"/>
      <c r="E2694" s="299" t="s">
        <v>298</v>
      </c>
      <c r="F2694" s="343"/>
      <c r="G2694" s="350"/>
      <c r="H2694" s="394"/>
      <c r="I2694" s="403"/>
      <c r="J2694" s="394"/>
      <c r="K2694" s="403"/>
      <c r="L2694" s="337">
        <f t="shared" si="71"/>
        <v>0</v>
      </c>
    </row>
    <row r="2695" outlineLevel="1" spans="1:12">
      <c r="A2695" s="299"/>
      <c r="B2695" s="150">
        <v>210501187</v>
      </c>
      <c r="C2695" s="346"/>
      <c r="D2695" s="346"/>
      <c r="E2695" s="299" t="s">
        <v>299</v>
      </c>
      <c r="F2695" s="343"/>
      <c r="G2695" s="350"/>
      <c r="H2695" s="394"/>
      <c r="I2695" s="403"/>
      <c r="J2695" s="394"/>
      <c r="K2695" s="403"/>
      <c r="L2695" s="337">
        <f t="shared" si="71"/>
        <v>0</v>
      </c>
    </row>
    <row r="2696" outlineLevel="1" spans="1:12">
      <c r="A2696" s="299"/>
      <c r="B2696" s="150">
        <v>210501188</v>
      </c>
      <c r="C2696" s="346"/>
      <c r="D2696" s="346"/>
      <c r="E2696" s="299" t="s">
        <v>300</v>
      </c>
      <c r="F2696" s="343"/>
      <c r="G2696" s="350"/>
      <c r="H2696" s="394"/>
      <c r="I2696" s="403"/>
      <c r="J2696" s="394"/>
      <c r="K2696" s="403"/>
      <c r="L2696" s="337">
        <f t="shared" si="71"/>
        <v>0</v>
      </c>
    </row>
    <row r="2697" outlineLevel="1" spans="1:12">
      <c r="A2697" s="299"/>
      <c r="B2697" s="150">
        <v>210501189</v>
      </c>
      <c r="C2697" s="346"/>
      <c r="D2697" s="346"/>
      <c r="E2697" s="299" t="s">
        <v>301</v>
      </c>
      <c r="F2697" s="343"/>
      <c r="G2697" s="350"/>
      <c r="H2697" s="394"/>
      <c r="I2697" s="403"/>
      <c r="J2697" s="394"/>
      <c r="K2697" s="403"/>
      <c r="L2697" s="337">
        <f t="shared" si="71"/>
        <v>0</v>
      </c>
    </row>
    <row r="2698" outlineLevel="1" spans="1:12">
      <c r="A2698" s="299"/>
      <c r="B2698" s="150">
        <v>210501190</v>
      </c>
      <c r="C2698" s="346"/>
      <c r="D2698" s="346"/>
      <c r="E2698" s="299" t="s">
        <v>302</v>
      </c>
      <c r="F2698" s="343"/>
      <c r="G2698" s="350"/>
      <c r="H2698" s="394"/>
      <c r="I2698" s="403"/>
      <c r="J2698" s="394"/>
      <c r="K2698" s="403"/>
      <c r="L2698" s="337">
        <f t="shared" si="71"/>
        <v>0</v>
      </c>
    </row>
    <row r="2699" outlineLevel="1" spans="1:12">
      <c r="A2699" s="299"/>
      <c r="B2699" s="150">
        <v>210501191</v>
      </c>
      <c r="C2699" s="346"/>
      <c r="D2699" s="346"/>
      <c r="E2699" s="299" t="s">
        <v>303</v>
      </c>
      <c r="F2699" s="343"/>
      <c r="G2699" s="350"/>
      <c r="H2699" s="394"/>
      <c r="I2699" s="403"/>
      <c r="J2699" s="394"/>
      <c r="K2699" s="403"/>
      <c r="L2699" s="337">
        <f t="shared" si="71"/>
        <v>0</v>
      </c>
    </row>
    <row r="2700" outlineLevel="1" spans="1:12">
      <c r="A2700" s="299"/>
      <c r="B2700" s="150">
        <v>210501192</v>
      </c>
      <c r="C2700" s="346"/>
      <c r="D2700" s="346"/>
      <c r="E2700" s="299" t="s">
        <v>304</v>
      </c>
      <c r="F2700" s="343"/>
      <c r="G2700" s="350"/>
      <c r="H2700" s="394"/>
      <c r="I2700" s="403"/>
      <c r="J2700" s="394"/>
      <c r="K2700" s="403"/>
      <c r="L2700" s="337">
        <f t="shared" si="71"/>
        <v>0</v>
      </c>
    </row>
    <row r="2701" outlineLevel="1" spans="1:12">
      <c r="A2701" s="299"/>
      <c r="B2701" s="150">
        <v>210501193</v>
      </c>
      <c r="C2701" s="346"/>
      <c r="D2701" s="346"/>
      <c r="E2701" s="299" t="s">
        <v>305</v>
      </c>
      <c r="F2701" s="343"/>
      <c r="G2701" s="350"/>
      <c r="H2701" s="394"/>
      <c r="I2701" s="403"/>
      <c r="J2701" s="394"/>
      <c r="K2701" s="403"/>
      <c r="L2701" s="337">
        <f t="shared" si="71"/>
        <v>0</v>
      </c>
    </row>
    <row r="2702" outlineLevel="1" spans="1:12">
      <c r="A2702" s="299"/>
      <c r="B2702" s="150">
        <v>210501194</v>
      </c>
      <c r="C2702" s="346"/>
      <c r="D2702" s="346"/>
      <c r="E2702" s="299" t="s">
        <v>306</v>
      </c>
      <c r="F2702" s="343"/>
      <c r="G2702" s="350"/>
      <c r="H2702" s="394"/>
      <c r="I2702" s="403"/>
      <c r="J2702" s="394"/>
      <c r="K2702" s="403"/>
      <c r="L2702" s="337">
        <f t="shared" si="71"/>
        <v>0</v>
      </c>
    </row>
    <row r="2703" outlineLevel="1" spans="1:12">
      <c r="A2703" s="299"/>
      <c r="B2703" s="150">
        <v>210501195</v>
      </c>
      <c r="C2703" s="346"/>
      <c r="D2703" s="346"/>
      <c r="E2703" s="299" t="s">
        <v>307</v>
      </c>
      <c r="F2703" s="343"/>
      <c r="G2703" s="350"/>
      <c r="H2703" s="394"/>
      <c r="I2703" s="403"/>
      <c r="J2703" s="394"/>
      <c r="K2703" s="403"/>
      <c r="L2703" s="337">
        <f t="shared" si="71"/>
        <v>0</v>
      </c>
    </row>
    <row r="2704" outlineLevel="1" spans="1:12">
      <c r="A2704" s="299"/>
      <c r="B2704" s="150">
        <v>210501196</v>
      </c>
      <c r="C2704" s="346"/>
      <c r="D2704" s="346"/>
      <c r="E2704" s="299" t="s">
        <v>308</v>
      </c>
      <c r="F2704" s="343"/>
      <c r="G2704" s="350"/>
      <c r="H2704" s="394"/>
      <c r="I2704" s="403"/>
      <c r="J2704" s="394"/>
      <c r="K2704" s="403"/>
      <c r="L2704" s="337">
        <f t="shared" si="71"/>
        <v>0</v>
      </c>
    </row>
    <row r="2705" outlineLevel="1" spans="1:12">
      <c r="A2705" s="299"/>
      <c r="B2705" s="150">
        <v>210501197</v>
      </c>
      <c r="C2705" s="346"/>
      <c r="D2705" s="346"/>
      <c r="E2705" s="299" t="s">
        <v>309</v>
      </c>
      <c r="F2705" s="343"/>
      <c r="G2705" s="350"/>
      <c r="H2705" s="394"/>
      <c r="I2705" s="403"/>
      <c r="J2705" s="394"/>
      <c r="K2705" s="403"/>
      <c r="L2705" s="337">
        <f t="shared" si="71"/>
        <v>0</v>
      </c>
    </row>
    <row r="2706" outlineLevel="1" spans="1:12">
      <c r="A2706" s="299"/>
      <c r="B2706" s="150">
        <v>210501198</v>
      </c>
      <c r="C2706" s="346"/>
      <c r="D2706" s="346"/>
      <c r="E2706" s="299" t="s">
        <v>310</v>
      </c>
      <c r="F2706" s="343"/>
      <c r="G2706" s="350"/>
      <c r="H2706" s="394"/>
      <c r="I2706" s="403"/>
      <c r="J2706" s="394"/>
      <c r="K2706" s="403"/>
      <c r="L2706" s="337">
        <f t="shared" si="71"/>
        <v>0</v>
      </c>
    </row>
    <row r="2707" outlineLevel="1" spans="1:12">
      <c r="A2707" s="299"/>
      <c r="B2707" s="150">
        <v>210501199</v>
      </c>
      <c r="C2707" s="346"/>
      <c r="D2707" s="346"/>
      <c r="E2707" s="299" t="s">
        <v>311</v>
      </c>
      <c r="F2707" s="343"/>
      <c r="G2707" s="350"/>
      <c r="H2707" s="394"/>
      <c r="I2707" s="403"/>
      <c r="J2707" s="394"/>
      <c r="K2707" s="403"/>
      <c r="L2707" s="337">
        <f t="shared" si="71"/>
        <v>0</v>
      </c>
    </row>
    <row r="2708" outlineLevel="1" spans="1:12">
      <c r="A2708" s="299"/>
      <c r="B2708" s="150">
        <v>210501200</v>
      </c>
      <c r="C2708" s="346"/>
      <c r="D2708" s="346"/>
      <c r="E2708" s="299" t="s">
        <v>312</v>
      </c>
      <c r="F2708" s="343"/>
      <c r="G2708" s="350"/>
      <c r="H2708" s="394"/>
      <c r="I2708" s="403"/>
      <c r="J2708" s="394"/>
      <c r="K2708" s="403"/>
      <c r="L2708" s="337">
        <f t="shared" ref="L2708:L2713" si="72">G2708-I2708+K2708</f>
        <v>0</v>
      </c>
    </row>
    <row r="2709" outlineLevel="1" spans="1:12">
      <c r="A2709" s="299"/>
      <c r="B2709" s="150">
        <v>210501201</v>
      </c>
      <c r="C2709" s="346"/>
      <c r="D2709" s="346"/>
      <c r="E2709" s="299" t="s">
        <v>313</v>
      </c>
      <c r="F2709" s="343"/>
      <c r="G2709" s="350"/>
      <c r="H2709" s="394"/>
      <c r="I2709" s="403"/>
      <c r="J2709" s="394"/>
      <c r="K2709" s="403"/>
      <c r="L2709" s="337">
        <f t="shared" si="72"/>
        <v>0</v>
      </c>
    </row>
    <row r="2710" outlineLevel="1" spans="1:12">
      <c r="A2710" s="299"/>
      <c r="B2710" s="150">
        <v>210501202</v>
      </c>
      <c r="C2710" s="346"/>
      <c r="D2710" s="346"/>
      <c r="E2710" s="299" t="s">
        <v>314</v>
      </c>
      <c r="F2710" s="343"/>
      <c r="G2710" s="350"/>
      <c r="H2710" s="394"/>
      <c r="I2710" s="403"/>
      <c r="J2710" s="394"/>
      <c r="K2710" s="403"/>
      <c r="L2710" s="337">
        <f t="shared" si="72"/>
        <v>0</v>
      </c>
    </row>
    <row r="2711" outlineLevel="1" spans="1:12">
      <c r="A2711" s="299"/>
      <c r="B2711" s="150">
        <v>210501203</v>
      </c>
      <c r="C2711" s="346"/>
      <c r="D2711" s="346"/>
      <c r="E2711" s="299" t="s">
        <v>315</v>
      </c>
      <c r="F2711" s="343"/>
      <c r="G2711" s="350"/>
      <c r="H2711" s="394"/>
      <c r="I2711" s="403"/>
      <c r="J2711" s="394"/>
      <c r="K2711" s="403"/>
      <c r="L2711" s="337">
        <f t="shared" si="72"/>
        <v>0</v>
      </c>
    </row>
    <row r="2712" outlineLevel="1" spans="1:12">
      <c r="A2712" s="299"/>
      <c r="B2712" s="150">
        <v>210501204</v>
      </c>
      <c r="C2712" s="346"/>
      <c r="D2712" s="346"/>
      <c r="E2712" s="299" t="s">
        <v>316</v>
      </c>
      <c r="F2712" s="343"/>
      <c r="G2712" s="350"/>
      <c r="H2712" s="394"/>
      <c r="I2712" s="403"/>
      <c r="J2712" s="394"/>
      <c r="K2712" s="403"/>
      <c r="L2712" s="337">
        <f t="shared" si="72"/>
        <v>0</v>
      </c>
    </row>
    <row r="2713" outlineLevel="1" spans="1:12">
      <c r="A2713" s="299"/>
      <c r="B2713" s="150">
        <v>210501205</v>
      </c>
      <c r="C2713" s="346"/>
      <c r="D2713" s="346"/>
      <c r="E2713" s="299" t="s">
        <v>317</v>
      </c>
      <c r="F2713" s="343"/>
      <c r="G2713" s="350"/>
      <c r="H2713" s="394"/>
      <c r="I2713" s="403"/>
      <c r="J2713" s="394"/>
      <c r="K2713" s="403"/>
      <c r="L2713" s="337">
        <f t="shared" si="72"/>
        <v>0</v>
      </c>
    </row>
    <row r="2714" outlineLevel="1" spans="1:12">
      <c r="A2714" s="299"/>
      <c r="B2714" s="150"/>
      <c r="C2714" s="346"/>
      <c r="D2714" s="346"/>
      <c r="E2714" s="375"/>
      <c r="F2714" s="343"/>
      <c r="G2714" s="348"/>
      <c r="H2714" s="394"/>
      <c r="I2714" s="403"/>
      <c r="J2714" s="394"/>
      <c r="K2714" s="403"/>
      <c r="L2714" s="337">
        <f t="shared" ref="L2714:L2716" si="73">G2714-I2714+K2714</f>
        <v>0</v>
      </c>
    </row>
    <row r="2715" outlineLevel="1" spans="1:12">
      <c r="A2715" s="299"/>
      <c r="B2715" s="150"/>
      <c r="C2715" s="346"/>
      <c r="D2715" s="346"/>
      <c r="E2715" s="375"/>
      <c r="F2715" s="343"/>
      <c r="G2715" s="348"/>
      <c r="H2715" s="394"/>
      <c r="I2715" s="403"/>
      <c r="J2715" s="394"/>
      <c r="K2715" s="403"/>
      <c r="L2715" s="337">
        <f t="shared" si="73"/>
        <v>0</v>
      </c>
    </row>
    <row r="2716" outlineLevel="1" spans="1:12">
      <c r="A2716" s="299"/>
      <c r="B2716" s="150"/>
      <c r="C2716" s="346"/>
      <c r="D2716" s="346"/>
      <c r="E2716" s="375"/>
      <c r="F2716" s="343"/>
      <c r="G2716" s="348"/>
      <c r="H2716" s="394"/>
      <c r="I2716" s="403"/>
      <c r="J2716" s="394"/>
      <c r="K2716" s="403"/>
      <c r="L2716" s="337">
        <f t="shared" si="73"/>
        <v>0</v>
      </c>
    </row>
    <row r="2717" spans="1:12">
      <c r="A2717" s="299"/>
      <c r="B2717" s="150"/>
      <c r="C2717" s="346"/>
      <c r="D2717" s="299"/>
      <c r="E2717" s="342"/>
      <c r="F2717" s="343"/>
      <c r="G2717" s="348"/>
      <c r="H2717" s="394"/>
      <c r="I2717" s="403"/>
      <c r="J2717" s="394"/>
      <c r="K2717" s="403"/>
      <c r="L2717" s="350"/>
    </row>
    <row r="2718" spans="1:12">
      <c r="A2718" s="346"/>
      <c r="B2718" s="358"/>
      <c r="C2718" s="396"/>
      <c r="D2718" s="396" t="s">
        <v>1053</v>
      </c>
      <c r="E2718" s="360"/>
      <c r="F2718" s="361"/>
      <c r="G2718" s="397">
        <f>SUM(G2507:G2717)</f>
        <v>0</v>
      </c>
      <c r="H2718" s="398"/>
      <c r="I2718" s="404">
        <f>SUM(I2507:I2717)</f>
        <v>0</v>
      </c>
      <c r="J2718" s="398"/>
      <c r="K2718" s="404">
        <f>SUM(K2507:K2717)</f>
        <v>0</v>
      </c>
      <c r="L2718" s="397">
        <f>SUM(L2507:L2717)</f>
        <v>0</v>
      </c>
    </row>
    <row r="2719" spans="1:12">
      <c r="A2719" s="306"/>
      <c r="B2719" s="339"/>
      <c r="C2719" s="357"/>
      <c r="D2719" s="306"/>
      <c r="E2719" s="335"/>
      <c r="F2719" s="343"/>
      <c r="G2719" s="399"/>
      <c r="H2719" s="388"/>
      <c r="I2719" s="348"/>
      <c r="J2719" s="388"/>
      <c r="K2719" s="348"/>
      <c r="L2719" s="348"/>
    </row>
    <row r="2720" spans="1:13">
      <c r="A2720" s="306"/>
      <c r="B2720" s="510"/>
      <c r="C2720" s="381" t="s">
        <v>1054</v>
      </c>
      <c r="D2720" s="381"/>
      <c r="E2720" s="513"/>
      <c r="F2720" s="383"/>
      <c r="G2720" s="384">
        <f>G2505+G2718</f>
        <v>0</v>
      </c>
      <c r="H2720" s="385"/>
      <c r="I2720" s="400">
        <f>I2505+I2718</f>
        <v>0</v>
      </c>
      <c r="J2720" s="385"/>
      <c r="K2720" s="400">
        <f>K2505+K2718</f>
        <v>0</v>
      </c>
      <c r="L2720" s="384">
        <f>L2505+L2718</f>
        <v>0</v>
      </c>
      <c r="M2720" s="300" t="s">
        <v>893</v>
      </c>
    </row>
    <row r="2721" spans="1:12">
      <c r="A2721" s="306"/>
      <c r="B2721" s="339"/>
      <c r="C2721" s="357"/>
      <c r="D2721" s="357"/>
      <c r="E2721" s="491"/>
      <c r="F2721" s="343"/>
      <c r="G2721" s="514"/>
      <c r="H2721" s="388"/>
      <c r="I2721" s="348"/>
      <c r="J2721" s="388"/>
      <c r="K2721" s="348"/>
      <c r="L2721" s="509"/>
    </row>
    <row r="2722" spans="1:12">
      <c r="A2722" s="306"/>
      <c r="B2722" s="339"/>
      <c r="C2722" s="345" t="s">
        <v>1055</v>
      </c>
      <c r="D2722" s="306"/>
      <c r="E2722" s="335"/>
      <c r="F2722" s="343"/>
      <c r="G2722" s="348"/>
      <c r="H2722" s="388"/>
      <c r="I2722" s="348"/>
      <c r="J2722" s="388"/>
      <c r="K2722" s="348"/>
      <c r="L2722" s="337"/>
    </row>
    <row r="2723" hidden="1" outlineLevel="1" spans="1:12">
      <c r="A2723" s="346"/>
      <c r="B2723" s="150"/>
      <c r="D2723" s="347" t="s">
        <v>427</v>
      </c>
      <c r="E2723" s="346"/>
      <c r="F2723" s="343"/>
      <c r="G2723" s="348"/>
      <c r="H2723" s="349"/>
      <c r="I2723" s="350"/>
      <c r="J2723" s="349"/>
      <c r="K2723" s="350"/>
      <c r="L2723" s="337"/>
    </row>
    <row r="2724" hidden="1" outlineLevel="1" spans="1:12">
      <c r="A2724" s="346"/>
      <c r="B2724" s="150">
        <v>210601001</v>
      </c>
      <c r="D2724" s="346"/>
      <c r="E2724" s="299" t="s">
        <v>1056</v>
      </c>
      <c r="F2724" s="343"/>
      <c r="G2724" s="350"/>
      <c r="H2724" s="349"/>
      <c r="I2724" s="350"/>
      <c r="J2724" s="349"/>
      <c r="K2724" s="350"/>
      <c r="L2724" s="337">
        <f>G2724-I2724+K2724</f>
        <v>0</v>
      </c>
    </row>
    <row r="2725" hidden="1" outlineLevel="1" spans="1:12">
      <c r="A2725" s="346"/>
      <c r="B2725" s="150">
        <v>210601002</v>
      </c>
      <c r="D2725" s="346"/>
      <c r="E2725" s="299" t="s">
        <v>429</v>
      </c>
      <c r="F2725" s="343"/>
      <c r="G2725" s="350"/>
      <c r="H2725" s="349"/>
      <c r="I2725" s="350"/>
      <c r="J2725" s="349"/>
      <c r="K2725" s="350"/>
      <c r="L2725" s="337">
        <f>G2725-I2725+K2725</f>
        <v>0</v>
      </c>
    </row>
    <row r="2726" hidden="1" outlineLevel="1" spans="1:12">
      <c r="A2726" s="346"/>
      <c r="B2726" s="150">
        <v>210601003</v>
      </c>
      <c r="D2726" s="346"/>
      <c r="E2726" s="299" t="s">
        <v>411</v>
      </c>
      <c r="F2726" s="343"/>
      <c r="G2726" s="350"/>
      <c r="H2726" s="349"/>
      <c r="I2726" s="350"/>
      <c r="J2726" s="349"/>
      <c r="K2726" s="350"/>
      <c r="L2726" s="337">
        <f>G2726-I2726+K2726</f>
        <v>0</v>
      </c>
    </row>
    <row r="2727" hidden="1" outlineLevel="1" spans="1:12">
      <c r="A2727" s="346"/>
      <c r="B2727" s="150"/>
      <c r="D2727" s="346"/>
      <c r="E2727" s="299"/>
      <c r="F2727" s="343"/>
      <c r="G2727" s="350"/>
      <c r="H2727" s="349"/>
      <c r="I2727" s="350"/>
      <c r="J2727" s="349"/>
      <c r="K2727" s="350"/>
      <c r="L2727" s="337">
        <f>G2727-I2727+K2727</f>
        <v>0</v>
      </c>
    </row>
    <row r="2728" hidden="1" outlineLevel="1" spans="1:12">
      <c r="A2728" s="346"/>
      <c r="B2728" s="150"/>
      <c r="D2728" s="351" t="s">
        <v>765</v>
      </c>
      <c r="E2728" s="352"/>
      <c r="F2728" s="353"/>
      <c r="G2728" s="354">
        <f>SUM(G2723:G2727)</f>
        <v>0</v>
      </c>
      <c r="H2728" s="355"/>
      <c r="I2728" s="354">
        <f>SUM(I2723:I2727)</f>
        <v>0</v>
      </c>
      <c r="J2728" s="355"/>
      <c r="K2728" s="354">
        <f>SUM(K2723:K2727)</f>
        <v>0</v>
      </c>
      <c r="L2728" s="354">
        <f>SUM(L2723:L2727)</f>
        <v>0</v>
      </c>
    </row>
    <row r="2729" hidden="1" outlineLevel="1" spans="1:12">
      <c r="A2729" s="346"/>
      <c r="B2729" s="150"/>
      <c r="D2729" s="346"/>
      <c r="E2729" s="299"/>
      <c r="F2729" s="343"/>
      <c r="G2729" s="350"/>
      <c r="H2729" s="349"/>
      <c r="I2729" s="350"/>
      <c r="J2729" s="349"/>
      <c r="K2729" s="350"/>
      <c r="L2729" s="337"/>
    </row>
    <row r="2730" hidden="1" outlineLevel="1" spans="1:12">
      <c r="A2730" s="346"/>
      <c r="B2730" s="150"/>
      <c r="D2730" s="347" t="s">
        <v>430</v>
      </c>
      <c r="E2730" s="299"/>
      <c r="F2730" s="343"/>
      <c r="G2730" s="350"/>
      <c r="H2730" s="349"/>
      <c r="I2730" s="350"/>
      <c r="J2730" s="349"/>
      <c r="K2730" s="350"/>
      <c r="L2730" s="337">
        <f t="shared" ref="L2730:L2738" si="74">G2730-I2730+K2730</f>
        <v>0</v>
      </c>
    </row>
    <row r="2731" hidden="1" outlineLevel="1" spans="1:12">
      <c r="A2731" s="346"/>
      <c r="B2731" s="150">
        <v>210602001</v>
      </c>
      <c r="D2731" s="346"/>
      <c r="E2731" s="299" t="s">
        <v>431</v>
      </c>
      <c r="F2731" s="343"/>
      <c r="G2731" s="350"/>
      <c r="H2731" s="349"/>
      <c r="I2731" s="350"/>
      <c r="J2731" s="349"/>
      <c r="K2731" s="350"/>
      <c r="L2731" s="337">
        <f t="shared" si="74"/>
        <v>0</v>
      </c>
    </row>
    <row r="2732" hidden="1" outlineLevel="1" spans="1:12">
      <c r="A2732" s="346"/>
      <c r="B2732" s="150">
        <v>210602002</v>
      </c>
      <c r="D2732" s="346"/>
      <c r="E2732" s="299" t="s">
        <v>432</v>
      </c>
      <c r="F2732" s="343"/>
      <c r="G2732" s="350"/>
      <c r="H2732" s="349"/>
      <c r="I2732" s="350"/>
      <c r="J2732" s="349"/>
      <c r="K2732" s="350"/>
      <c r="L2732" s="337">
        <f t="shared" si="74"/>
        <v>0</v>
      </c>
    </row>
    <row r="2733" hidden="1" outlineLevel="1" spans="1:12">
      <c r="A2733" s="346"/>
      <c r="B2733" s="150">
        <v>210602003</v>
      </c>
      <c r="D2733" s="346"/>
      <c r="E2733" s="299" t="s">
        <v>433</v>
      </c>
      <c r="F2733" s="343"/>
      <c r="G2733" s="350"/>
      <c r="H2733" s="349"/>
      <c r="I2733" s="350"/>
      <c r="J2733" s="349"/>
      <c r="K2733" s="350"/>
      <c r="L2733" s="337">
        <f t="shared" si="74"/>
        <v>0</v>
      </c>
    </row>
    <row r="2734" hidden="1" outlineLevel="1" spans="1:12">
      <c r="A2734" s="346"/>
      <c r="B2734" s="150">
        <v>210602004</v>
      </c>
      <c r="D2734" s="346"/>
      <c r="E2734" s="299" t="s">
        <v>1057</v>
      </c>
      <c r="F2734" s="343"/>
      <c r="G2734" s="350"/>
      <c r="H2734" s="349"/>
      <c r="I2734" s="350"/>
      <c r="J2734" s="349"/>
      <c r="K2734" s="350"/>
      <c r="L2734" s="337">
        <f t="shared" si="74"/>
        <v>0</v>
      </c>
    </row>
    <row r="2735" hidden="1" outlineLevel="1" spans="1:12">
      <c r="A2735" s="346"/>
      <c r="B2735" s="150">
        <v>210602005</v>
      </c>
      <c r="D2735" s="346"/>
      <c r="E2735" s="299" t="s">
        <v>435</v>
      </c>
      <c r="F2735" s="343"/>
      <c r="G2735" s="350"/>
      <c r="H2735" s="349"/>
      <c r="I2735" s="350"/>
      <c r="J2735" s="349"/>
      <c r="K2735" s="350"/>
      <c r="L2735" s="337">
        <f t="shared" si="74"/>
        <v>0</v>
      </c>
    </row>
    <row r="2736" hidden="1" outlineLevel="1" spans="1:12">
      <c r="A2736" s="346"/>
      <c r="B2736" s="150">
        <v>210602006</v>
      </c>
      <c r="D2736" s="346"/>
      <c r="E2736" s="299" t="s">
        <v>436</v>
      </c>
      <c r="F2736" s="343"/>
      <c r="G2736" s="350"/>
      <c r="H2736" s="349"/>
      <c r="I2736" s="350"/>
      <c r="J2736" s="349"/>
      <c r="K2736" s="350"/>
      <c r="L2736" s="337">
        <f t="shared" si="74"/>
        <v>0</v>
      </c>
    </row>
    <row r="2737" hidden="1" outlineLevel="1" spans="1:12">
      <c r="A2737" s="346"/>
      <c r="B2737" s="150">
        <v>210602007</v>
      </c>
      <c r="D2737" s="346"/>
      <c r="E2737" s="299" t="s">
        <v>364</v>
      </c>
      <c r="F2737" s="343"/>
      <c r="G2737" s="350"/>
      <c r="H2737" s="349"/>
      <c r="I2737" s="350"/>
      <c r="J2737" s="349"/>
      <c r="K2737" s="350"/>
      <c r="L2737" s="337">
        <f t="shared" si="74"/>
        <v>0</v>
      </c>
    </row>
    <row r="2738" hidden="1" outlineLevel="1" spans="1:12">
      <c r="A2738" s="346"/>
      <c r="B2738" s="150"/>
      <c r="D2738" s="299"/>
      <c r="E2738" s="342"/>
      <c r="F2738" s="343"/>
      <c r="G2738" s="350"/>
      <c r="H2738" s="349"/>
      <c r="I2738" s="350"/>
      <c r="J2738" s="349"/>
      <c r="K2738" s="350"/>
      <c r="L2738" s="337">
        <f t="shared" si="74"/>
        <v>0</v>
      </c>
    </row>
    <row r="2739" hidden="1" outlineLevel="1" spans="1:12">
      <c r="A2739" s="346"/>
      <c r="B2739" s="150"/>
      <c r="D2739" s="351" t="s">
        <v>765</v>
      </c>
      <c r="E2739" s="376"/>
      <c r="F2739" s="353"/>
      <c r="G2739" s="354">
        <f>SUM(G2730:G2738)</f>
        <v>0</v>
      </c>
      <c r="H2739" s="355"/>
      <c r="I2739" s="354">
        <f>SUM(I2730:I2738)</f>
        <v>0</v>
      </c>
      <c r="J2739" s="355"/>
      <c r="K2739" s="354">
        <f>SUM(K2730:K2738)</f>
        <v>0</v>
      </c>
      <c r="L2739" s="354">
        <f>SUM(L2730:L2738)</f>
        <v>0</v>
      </c>
    </row>
    <row r="2740" hidden="1" outlineLevel="1" spans="1:12">
      <c r="A2740" s="346"/>
      <c r="B2740" s="150"/>
      <c r="D2740" s="299"/>
      <c r="E2740" s="342"/>
      <c r="F2740" s="343"/>
      <c r="G2740" s="350"/>
      <c r="H2740" s="349"/>
      <c r="I2740" s="350"/>
      <c r="J2740" s="349"/>
      <c r="K2740" s="350"/>
      <c r="L2740" s="337"/>
    </row>
    <row r="2741" hidden="1" outlineLevel="1" spans="1:12">
      <c r="A2741" s="346"/>
      <c r="B2741" s="150"/>
      <c r="D2741" s="347" t="s">
        <v>343</v>
      </c>
      <c r="E2741" s="299"/>
      <c r="F2741" s="343"/>
      <c r="G2741" s="350"/>
      <c r="H2741" s="349"/>
      <c r="I2741" s="350"/>
      <c r="J2741" s="349"/>
      <c r="K2741" s="350"/>
      <c r="L2741" s="337">
        <f>G2741-I2741+K2741</f>
        <v>0</v>
      </c>
    </row>
    <row r="2742" hidden="1" outlineLevel="1" spans="1:12">
      <c r="A2742" s="346"/>
      <c r="B2742" s="150">
        <v>210603001</v>
      </c>
      <c r="D2742" s="346"/>
      <c r="E2742" s="299" t="s">
        <v>1058</v>
      </c>
      <c r="F2742" s="343"/>
      <c r="G2742" s="350"/>
      <c r="H2742" s="349"/>
      <c r="I2742" s="350"/>
      <c r="J2742" s="349"/>
      <c r="K2742" s="350"/>
      <c r="L2742" s="337">
        <f>G2742-I2742+K2742</f>
        <v>0</v>
      </c>
    </row>
    <row r="2743" hidden="1" outlineLevel="1" spans="1:12">
      <c r="A2743" s="346"/>
      <c r="B2743" s="150">
        <v>210603002</v>
      </c>
      <c r="D2743" s="346"/>
      <c r="E2743" s="299" t="s">
        <v>1059</v>
      </c>
      <c r="F2743" s="343"/>
      <c r="G2743" s="350"/>
      <c r="H2743" s="349"/>
      <c r="I2743" s="350"/>
      <c r="J2743" s="349"/>
      <c r="K2743" s="350"/>
      <c r="L2743" s="337">
        <f>G2743-I2743+K2743</f>
        <v>0</v>
      </c>
    </row>
    <row r="2744" hidden="1" outlineLevel="1" spans="1:12">
      <c r="A2744" s="346"/>
      <c r="B2744" s="150"/>
      <c r="D2744" s="346"/>
      <c r="E2744" s="299"/>
      <c r="F2744" s="343"/>
      <c r="G2744" s="350"/>
      <c r="H2744" s="349"/>
      <c r="I2744" s="350"/>
      <c r="J2744" s="349"/>
      <c r="K2744" s="350"/>
      <c r="L2744" s="337">
        <f>G2744-I2744+K2744</f>
        <v>0</v>
      </c>
    </row>
    <row r="2745" hidden="1" outlineLevel="1" spans="1:12">
      <c r="A2745" s="346"/>
      <c r="B2745" s="150"/>
      <c r="D2745" s="351" t="s">
        <v>765</v>
      </c>
      <c r="E2745" s="352"/>
      <c r="F2745" s="353"/>
      <c r="G2745" s="354">
        <f>SUM(G2741:G2744)</f>
        <v>0</v>
      </c>
      <c r="H2745" s="355"/>
      <c r="I2745" s="354">
        <f>SUM(I2741:I2744)</f>
        <v>0</v>
      </c>
      <c r="J2745" s="355"/>
      <c r="K2745" s="354">
        <f>SUM(K2741:K2744)</f>
        <v>0</v>
      </c>
      <c r="L2745" s="354">
        <f>SUM(L2741:L2744)</f>
        <v>0</v>
      </c>
    </row>
    <row r="2746" hidden="1" outlineLevel="1" spans="1:12">
      <c r="A2746" s="346"/>
      <c r="B2746" s="150"/>
      <c r="D2746" s="299"/>
      <c r="E2746" s="342"/>
      <c r="F2746" s="343"/>
      <c r="G2746" s="350"/>
      <c r="H2746" s="349"/>
      <c r="I2746" s="350"/>
      <c r="J2746" s="349"/>
      <c r="K2746" s="350"/>
      <c r="L2746" s="337"/>
    </row>
    <row r="2747" hidden="1" outlineLevel="1" spans="1:12">
      <c r="A2747" s="346"/>
      <c r="B2747" s="150"/>
      <c r="D2747" s="347" t="s">
        <v>364</v>
      </c>
      <c r="E2747" s="299"/>
      <c r="F2747" s="343"/>
      <c r="G2747" s="350"/>
      <c r="H2747" s="349"/>
      <c r="I2747" s="350"/>
      <c r="J2747" s="349"/>
      <c r="K2747" s="350"/>
      <c r="L2747" s="337">
        <f t="shared" ref="L2747:L2751" si="75">G2747-I2747+K2747</f>
        <v>0</v>
      </c>
    </row>
    <row r="2748" hidden="1" outlineLevel="1" spans="1:12">
      <c r="A2748" s="346"/>
      <c r="B2748" s="150">
        <v>210604001</v>
      </c>
      <c r="D2748" s="346"/>
      <c r="E2748" s="299" t="s">
        <v>1060</v>
      </c>
      <c r="F2748" s="343"/>
      <c r="G2748" s="350"/>
      <c r="H2748" s="349"/>
      <c r="I2748" s="350"/>
      <c r="J2748" s="349"/>
      <c r="K2748" s="350"/>
      <c r="L2748" s="337">
        <f t="shared" si="75"/>
        <v>0</v>
      </c>
    </row>
    <row r="2749" hidden="1" outlineLevel="1" spans="1:12">
      <c r="A2749" s="346"/>
      <c r="B2749" s="150">
        <v>210604002</v>
      </c>
      <c r="D2749" s="346"/>
      <c r="E2749" s="299" t="s">
        <v>1061</v>
      </c>
      <c r="F2749" s="343"/>
      <c r="G2749" s="350"/>
      <c r="H2749" s="349"/>
      <c r="I2749" s="350"/>
      <c r="J2749" s="349"/>
      <c r="K2749" s="350"/>
      <c r="L2749" s="337">
        <f t="shared" si="75"/>
        <v>0</v>
      </c>
    </row>
    <row r="2750" hidden="1" outlineLevel="1" spans="1:12">
      <c r="A2750" s="346"/>
      <c r="B2750" s="150">
        <v>210604003</v>
      </c>
      <c r="D2750" s="346"/>
      <c r="E2750" s="299" t="s">
        <v>439</v>
      </c>
      <c r="F2750" s="343"/>
      <c r="G2750" s="350"/>
      <c r="H2750" s="349"/>
      <c r="I2750" s="350"/>
      <c r="J2750" s="349"/>
      <c r="K2750" s="350"/>
      <c r="L2750" s="337">
        <f t="shared" si="75"/>
        <v>0</v>
      </c>
    </row>
    <row r="2751" hidden="1" outlineLevel="1" spans="1:12">
      <c r="A2751" s="346"/>
      <c r="B2751" s="150"/>
      <c r="D2751" s="346"/>
      <c r="E2751" s="299"/>
      <c r="F2751" s="343"/>
      <c r="G2751" s="350"/>
      <c r="H2751" s="349"/>
      <c r="I2751" s="350"/>
      <c r="J2751" s="349"/>
      <c r="K2751" s="350"/>
      <c r="L2751" s="337">
        <f t="shared" si="75"/>
        <v>0</v>
      </c>
    </row>
    <row r="2752" hidden="1" outlineLevel="1" spans="1:12">
      <c r="A2752" s="346"/>
      <c r="B2752" s="150"/>
      <c r="D2752" s="351" t="s">
        <v>765</v>
      </c>
      <c r="E2752" s="352"/>
      <c r="F2752" s="353"/>
      <c r="G2752" s="354">
        <f>SUM(G2747:G2751)</f>
        <v>0</v>
      </c>
      <c r="H2752" s="355"/>
      <c r="I2752" s="354">
        <f>SUM(I2747:I2751)</f>
        <v>0</v>
      </c>
      <c r="J2752" s="355"/>
      <c r="K2752" s="354">
        <f>SUM(K2747:K2751)</f>
        <v>0</v>
      </c>
      <c r="L2752" s="354">
        <f>SUM(L2747:L2751)</f>
        <v>0</v>
      </c>
    </row>
    <row r="2753" collapsed="1" spans="1:12">
      <c r="A2753" s="299"/>
      <c r="B2753" s="433"/>
      <c r="C2753" s="346"/>
      <c r="D2753" s="299"/>
      <c r="E2753" s="515"/>
      <c r="F2753" s="343"/>
      <c r="G2753" s="403"/>
      <c r="H2753" s="394"/>
      <c r="I2753" s="403"/>
      <c r="J2753" s="394"/>
      <c r="K2753" s="403"/>
      <c r="L2753" s="337"/>
    </row>
    <row r="2754" spans="1:12">
      <c r="A2754" s="357"/>
      <c r="B2754" s="510"/>
      <c r="C2754" s="381" t="s">
        <v>1062</v>
      </c>
      <c r="D2754" s="381"/>
      <c r="E2754" s="511"/>
      <c r="F2754" s="383"/>
      <c r="G2754" s="384">
        <f>G2752+G2745+G2739+G2728</f>
        <v>0</v>
      </c>
      <c r="H2754" s="385"/>
      <c r="I2754" s="400">
        <f>I2752+I2745+I2739+I2728</f>
        <v>0</v>
      </c>
      <c r="J2754" s="385"/>
      <c r="K2754" s="400">
        <f>K2752+K2745+K2739+K2728</f>
        <v>0</v>
      </c>
      <c r="L2754" s="384">
        <f>L2752+L2745+L2739+L2728</f>
        <v>0</v>
      </c>
    </row>
    <row r="2755" spans="1:12">
      <c r="A2755" s="306"/>
      <c r="B2755" s="339"/>
      <c r="C2755" s="357"/>
      <c r="D2755" s="357"/>
      <c r="E2755" s="491"/>
      <c r="F2755" s="343"/>
      <c r="G2755" s="514"/>
      <c r="H2755" s="388"/>
      <c r="I2755" s="348"/>
      <c r="J2755" s="388"/>
      <c r="K2755" s="348"/>
      <c r="L2755" s="509"/>
    </row>
    <row r="2756" spans="1:12">
      <c r="A2756" s="306"/>
      <c r="B2756" s="339"/>
      <c r="C2756" s="345" t="s">
        <v>1063</v>
      </c>
      <c r="D2756" s="306"/>
      <c r="E2756" s="335"/>
      <c r="F2756" s="343"/>
      <c r="G2756" s="348"/>
      <c r="H2756" s="388"/>
      <c r="I2756" s="348"/>
      <c r="J2756" s="388"/>
      <c r="K2756" s="348"/>
      <c r="L2756" s="337"/>
    </row>
    <row r="2757" hidden="1" outlineLevel="1" spans="1:12">
      <c r="A2757" s="306"/>
      <c r="B2757" s="433">
        <v>210701001</v>
      </c>
      <c r="C2757" s="357"/>
      <c r="D2757" s="299" t="s">
        <v>441</v>
      </c>
      <c r="E2757" s="335"/>
      <c r="F2757" s="356"/>
      <c r="G2757" s="403"/>
      <c r="H2757" s="388"/>
      <c r="I2757" s="403"/>
      <c r="J2757" s="394"/>
      <c r="K2757" s="403"/>
      <c r="L2757" s="337">
        <f t="shared" ref="L2757:L2763" si="76">G2757-I2757+K2757</f>
        <v>0</v>
      </c>
    </row>
    <row r="2758" hidden="1" outlineLevel="1" spans="1:12">
      <c r="A2758" s="299"/>
      <c r="B2758" s="433">
        <v>210701002</v>
      </c>
      <c r="C2758" s="346"/>
      <c r="D2758" s="299" t="s">
        <v>442</v>
      </c>
      <c r="E2758" s="515"/>
      <c r="F2758" s="343"/>
      <c r="G2758" s="403"/>
      <c r="H2758" s="394"/>
      <c r="I2758" s="403"/>
      <c r="J2758" s="394"/>
      <c r="K2758" s="403"/>
      <c r="L2758" s="337">
        <f t="shared" si="76"/>
        <v>0</v>
      </c>
    </row>
    <row r="2759" hidden="1" outlineLevel="1" spans="1:12">
      <c r="A2759" s="299"/>
      <c r="B2759" s="433"/>
      <c r="C2759" s="346"/>
      <c r="D2759" s="299"/>
      <c r="E2759" s="515"/>
      <c r="F2759" s="343"/>
      <c r="G2759" s="403"/>
      <c r="H2759" s="394"/>
      <c r="I2759" s="403"/>
      <c r="J2759" s="394"/>
      <c r="K2759" s="403"/>
      <c r="L2759" s="337">
        <f t="shared" si="76"/>
        <v>0</v>
      </c>
    </row>
    <row r="2760" hidden="1" outlineLevel="1" spans="1:12">
      <c r="A2760" s="299"/>
      <c r="B2760" s="433"/>
      <c r="C2760" s="346"/>
      <c r="D2760" s="299"/>
      <c r="E2760" s="515"/>
      <c r="F2760" s="343"/>
      <c r="G2760" s="403"/>
      <c r="H2760" s="394"/>
      <c r="I2760" s="403"/>
      <c r="J2760" s="394"/>
      <c r="K2760" s="403"/>
      <c r="L2760" s="337">
        <f t="shared" si="76"/>
        <v>0</v>
      </c>
    </row>
    <row r="2761" hidden="1" outlineLevel="1" spans="1:12">
      <c r="A2761" s="299"/>
      <c r="B2761" s="433"/>
      <c r="C2761" s="346"/>
      <c r="D2761" s="299"/>
      <c r="E2761" s="515"/>
      <c r="F2761" s="343"/>
      <c r="G2761" s="403"/>
      <c r="H2761" s="394"/>
      <c r="I2761" s="403"/>
      <c r="J2761" s="394"/>
      <c r="K2761" s="403"/>
      <c r="L2761" s="337">
        <f t="shared" si="76"/>
        <v>0</v>
      </c>
    </row>
    <row r="2762" hidden="1" outlineLevel="1" spans="1:12">
      <c r="A2762" s="299"/>
      <c r="B2762" s="433"/>
      <c r="C2762" s="346"/>
      <c r="D2762" s="299"/>
      <c r="E2762" s="515"/>
      <c r="F2762" s="343"/>
      <c r="G2762" s="403"/>
      <c r="H2762" s="394"/>
      <c r="I2762" s="403"/>
      <c r="J2762" s="394"/>
      <c r="K2762" s="403"/>
      <c r="L2762" s="337">
        <f t="shared" si="76"/>
        <v>0</v>
      </c>
    </row>
    <row r="2763" hidden="1" outlineLevel="1" spans="1:12">
      <c r="A2763" s="299"/>
      <c r="B2763" s="433"/>
      <c r="C2763" s="346"/>
      <c r="D2763" s="299"/>
      <c r="E2763" s="515"/>
      <c r="F2763" s="343"/>
      <c r="G2763" s="348"/>
      <c r="H2763" s="394"/>
      <c r="I2763" s="403"/>
      <c r="J2763" s="394"/>
      <c r="K2763" s="403"/>
      <c r="L2763" s="337">
        <f t="shared" si="76"/>
        <v>0</v>
      </c>
    </row>
    <row r="2764" collapsed="1" spans="1:12">
      <c r="A2764" s="306"/>
      <c r="B2764" s="339"/>
      <c r="C2764" s="357"/>
      <c r="D2764" s="306"/>
      <c r="E2764" s="335"/>
      <c r="F2764" s="343"/>
      <c r="G2764" s="348"/>
      <c r="H2764" s="338"/>
      <c r="I2764" s="337"/>
      <c r="J2764" s="338"/>
      <c r="K2764" s="337"/>
      <c r="L2764" s="337"/>
    </row>
    <row r="2765" spans="1:12">
      <c r="A2765" s="306"/>
      <c r="B2765" s="510"/>
      <c r="C2765" s="381" t="s">
        <v>1064</v>
      </c>
      <c r="D2765" s="381"/>
      <c r="E2765" s="513"/>
      <c r="F2765" s="383"/>
      <c r="G2765" s="384">
        <f>SUM(G2756:G2764)</f>
        <v>0</v>
      </c>
      <c r="H2765" s="385"/>
      <c r="I2765" s="400">
        <f>SUM(I2756:I2764)</f>
        <v>0</v>
      </c>
      <c r="J2765" s="385"/>
      <c r="K2765" s="400">
        <f>SUM(K2756:K2764)</f>
        <v>0</v>
      </c>
      <c r="L2765" s="384">
        <f>SUM(L2756:L2764)</f>
        <v>0</v>
      </c>
    </row>
    <row r="2766" spans="1:12">
      <c r="A2766" s="306"/>
      <c r="B2766" s="339"/>
      <c r="C2766" s="357"/>
      <c r="D2766" s="357"/>
      <c r="E2766" s="491"/>
      <c r="F2766" s="343"/>
      <c r="G2766" s="514"/>
      <c r="H2766" s="388"/>
      <c r="I2766" s="348"/>
      <c r="J2766" s="388"/>
      <c r="K2766" s="348"/>
      <c r="L2766" s="509"/>
    </row>
    <row r="2767" spans="1:12">
      <c r="A2767" s="306"/>
      <c r="B2767" s="339"/>
      <c r="C2767" s="345" t="s">
        <v>1065</v>
      </c>
      <c r="D2767" s="306"/>
      <c r="E2767" s="335"/>
      <c r="F2767" s="343"/>
      <c r="G2767" s="348"/>
      <c r="H2767" s="388"/>
      <c r="I2767" s="348"/>
      <c r="J2767" s="388"/>
      <c r="K2767" s="348"/>
      <c r="L2767" s="337"/>
    </row>
    <row r="2768" hidden="1" outlineLevel="1" spans="1:12">
      <c r="A2768" s="306"/>
      <c r="B2768" s="433">
        <v>210801001</v>
      </c>
      <c r="C2768" s="357"/>
      <c r="D2768" s="299" t="s">
        <v>1066</v>
      </c>
      <c r="E2768" s="335"/>
      <c r="F2768" s="356"/>
      <c r="G2768" s="350"/>
      <c r="H2768" s="388"/>
      <c r="I2768" s="403"/>
      <c r="J2768" s="394"/>
      <c r="K2768" s="403"/>
      <c r="L2768" s="337">
        <f t="shared" ref="L2768:L2775" si="77">G2768-I2768+K2768</f>
        <v>0</v>
      </c>
    </row>
    <row r="2769" hidden="1" outlineLevel="1" spans="1:12">
      <c r="A2769" s="299"/>
      <c r="B2769" s="433">
        <v>210801002</v>
      </c>
      <c r="C2769" s="346"/>
      <c r="D2769" s="299" t="s">
        <v>910</v>
      </c>
      <c r="E2769" s="515"/>
      <c r="F2769" s="343"/>
      <c r="G2769" s="350"/>
      <c r="H2769" s="394"/>
      <c r="I2769" s="403"/>
      <c r="J2769" s="394"/>
      <c r="K2769" s="403"/>
      <c r="L2769" s="337">
        <f t="shared" si="77"/>
        <v>0</v>
      </c>
    </row>
    <row r="2770" hidden="1" outlineLevel="1" spans="1:12">
      <c r="A2770" s="299"/>
      <c r="B2770" s="433">
        <v>210801003</v>
      </c>
      <c r="C2770" s="346"/>
      <c r="D2770" s="299" t="s">
        <v>912</v>
      </c>
      <c r="E2770" s="515"/>
      <c r="F2770" s="343"/>
      <c r="G2770" s="350"/>
      <c r="H2770" s="394"/>
      <c r="I2770" s="403"/>
      <c r="J2770" s="394"/>
      <c r="K2770" s="403"/>
      <c r="L2770" s="337">
        <f t="shared" si="77"/>
        <v>0</v>
      </c>
    </row>
    <row r="2771" hidden="1" outlineLevel="1" spans="1:12">
      <c r="A2771" s="299"/>
      <c r="B2771" s="433">
        <v>210801004</v>
      </c>
      <c r="C2771" s="346"/>
      <c r="D2771" s="299" t="s">
        <v>913</v>
      </c>
      <c r="E2771" s="515"/>
      <c r="F2771" s="343"/>
      <c r="G2771" s="350"/>
      <c r="H2771" s="394"/>
      <c r="I2771" s="403"/>
      <c r="J2771" s="394"/>
      <c r="K2771" s="403"/>
      <c r="L2771" s="337">
        <f t="shared" si="77"/>
        <v>0</v>
      </c>
    </row>
    <row r="2772" hidden="1" outlineLevel="1" spans="1:12">
      <c r="A2772" s="299"/>
      <c r="B2772" s="433">
        <v>210801005</v>
      </c>
      <c r="C2772" s="346"/>
      <c r="D2772" s="299" t="s">
        <v>1067</v>
      </c>
      <c r="E2772" s="515"/>
      <c r="F2772" s="343"/>
      <c r="G2772" s="350"/>
      <c r="H2772" s="394"/>
      <c r="I2772" s="403"/>
      <c r="J2772" s="394"/>
      <c r="K2772" s="403"/>
      <c r="L2772" s="337">
        <f t="shared" si="77"/>
        <v>0</v>
      </c>
    </row>
    <row r="2773" hidden="1" outlineLevel="1" spans="1:12">
      <c r="A2773" s="299"/>
      <c r="B2773" s="433">
        <v>210801006</v>
      </c>
      <c r="C2773" s="346"/>
      <c r="D2773" s="299" t="s">
        <v>914</v>
      </c>
      <c r="E2773" s="515"/>
      <c r="F2773" s="343"/>
      <c r="G2773" s="350"/>
      <c r="H2773" s="394"/>
      <c r="I2773" s="403"/>
      <c r="J2773" s="394"/>
      <c r="K2773" s="403"/>
      <c r="L2773" s="337">
        <f t="shared" si="77"/>
        <v>0</v>
      </c>
    </row>
    <row r="2774" hidden="1" outlineLevel="1" spans="1:12">
      <c r="A2774" s="299"/>
      <c r="B2774" s="433">
        <v>210801007</v>
      </c>
      <c r="C2774" s="346"/>
      <c r="D2774" s="299" t="s">
        <v>1068</v>
      </c>
      <c r="E2774" s="515"/>
      <c r="F2774" s="343"/>
      <c r="G2774" s="350"/>
      <c r="H2774" s="394"/>
      <c r="I2774" s="403"/>
      <c r="J2774" s="394"/>
      <c r="K2774" s="403"/>
      <c r="L2774" s="337">
        <f t="shared" si="77"/>
        <v>0</v>
      </c>
    </row>
    <row r="2775" hidden="1" outlineLevel="1" spans="1:12">
      <c r="A2775" s="299"/>
      <c r="B2775" s="433">
        <v>210801008</v>
      </c>
      <c r="C2775" s="346"/>
      <c r="D2775" s="299" t="s">
        <v>1069</v>
      </c>
      <c r="E2775" s="515"/>
      <c r="F2775" s="343"/>
      <c r="G2775" s="350"/>
      <c r="H2775" s="394"/>
      <c r="I2775" s="403"/>
      <c r="J2775" s="394"/>
      <c r="K2775" s="403"/>
      <c r="L2775" s="337">
        <f t="shared" si="77"/>
        <v>0</v>
      </c>
    </row>
    <row r="2776" hidden="1" outlineLevel="1" spans="1:12">
      <c r="A2776" s="299"/>
      <c r="B2776" s="433">
        <v>210801009</v>
      </c>
      <c r="C2776" s="346"/>
      <c r="D2776" s="299" t="s">
        <v>1070</v>
      </c>
      <c r="E2776" s="515"/>
      <c r="F2776" s="343"/>
      <c r="G2776" s="350"/>
      <c r="H2776" s="394"/>
      <c r="I2776" s="403"/>
      <c r="J2776" s="394"/>
      <c r="K2776" s="403"/>
      <c r="L2776" s="337"/>
    </row>
    <row r="2777" collapsed="1" spans="1:12">
      <c r="A2777" s="306"/>
      <c r="B2777" s="339"/>
      <c r="C2777" s="357"/>
      <c r="D2777" s="306"/>
      <c r="E2777" s="335"/>
      <c r="F2777" s="343"/>
      <c r="G2777" s="348"/>
      <c r="H2777" s="338"/>
      <c r="I2777" s="337"/>
      <c r="J2777" s="338"/>
      <c r="K2777" s="337"/>
      <c r="L2777" s="337"/>
    </row>
    <row r="2778" spans="1:12">
      <c r="A2778" s="306"/>
      <c r="B2778" s="510"/>
      <c r="C2778" s="381" t="s">
        <v>1071</v>
      </c>
      <c r="D2778" s="381"/>
      <c r="E2778" s="513"/>
      <c r="F2778" s="383"/>
      <c r="G2778" s="384">
        <f>SUM(G2767:G2777)</f>
        <v>0</v>
      </c>
      <c r="H2778" s="385"/>
      <c r="I2778" s="400">
        <f>SUM(I2767:I2777)</f>
        <v>0</v>
      </c>
      <c r="J2778" s="385"/>
      <c r="K2778" s="400">
        <f>SUM(K2767:K2777)</f>
        <v>0</v>
      </c>
      <c r="L2778" s="384">
        <f>SUM(L2767:L2777)</f>
        <v>0</v>
      </c>
    </row>
    <row r="2779" spans="1:12">
      <c r="A2779" s="306"/>
      <c r="B2779" s="339"/>
      <c r="C2779" s="357"/>
      <c r="D2779" s="357"/>
      <c r="E2779" s="491"/>
      <c r="F2779" s="343"/>
      <c r="G2779" s="514"/>
      <c r="H2779" s="388"/>
      <c r="I2779" s="348"/>
      <c r="J2779" s="388"/>
      <c r="K2779" s="348"/>
      <c r="L2779" s="509"/>
    </row>
    <row r="2780" spans="1:12">
      <c r="A2780" s="306"/>
      <c r="B2780" s="339"/>
      <c r="C2780" s="345" t="s">
        <v>1072</v>
      </c>
      <c r="D2780" s="306"/>
      <c r="E2780" s="335"/>
      <c r="F2780" s="343"/>
      <c r="G2780" s="348"/>
      <c r="H2780" s="388"/>
      <c r="I2780" s="348"/>
      <c r="J2780" s="388"/>
      <c r="K2780" s="348"/>
      <c r="L2780" s="337" t="s">
        <v>769</v>
      </c>
    </row>
    <row r="2781" outlineLevel="1" spans="1:12">
      <c r="A2781" s="346"/>
      <c r="B2781" s="150"/>
      <c r="D2781" s="347" t="s">
        <v>449</v>
      </c>
      <c r="E2781" s="299"/>
      <c r="F2781" s="343"/>
      <c r="G2781" s="350"/>
      <c r="H2781" s="349"/>
      <c r="I2781" s="350"/>
      <c r="J2781" s="349"/>
      <c r="K2781" s="350"/>
      <c r="L2781" s="337">
        <f t="shared" ref="L2781:L2782" si="78">G2781-I2781+K2781</f>
        <v>0</v>
      </c>
    </row>
    <row r="2782" outlineLevel="1" spans="1:12">
      <c r="A2782" s="346"/>
      <c r="B2782" s="150">
        <v>210901001</v>
      </c>
      <c r="D2782" s="346"/>
      <c r="E2782" s="299" t="s">
        <v>450</v>
      </c>
      <c r="F2782" s="343"/>
      <c r="G2782" s="350"/>
      <c r="H2782" s="349"/>
      <c r="I2782" s="350"/>
      <c r="J2782" s="349"/>
      <c r="K2782" s="350"/>
      <c r="L2782" s="337">
        <f t="shared" si="78"/>
        <v>0</v>
      </c>
    </row>
    <row r="2783" outlineLevel="1" spans="1:12">
      <c r="A2783" s="346"/>
      <c r="B2783" s="150"/>
      <c r="D2783" s="346"/>
      <c r="E2783" s="299"/>
      <c r="F2783" s="343"/>
      <c r="G2783" s="350"/>
      <c r="H2783" s="349"/>
      <c r="I2783" s="350"/>
      <c r="J2783" s="349"/>
      <c r="K2783" s="350"/>
      <c r="L2783" s="337"/>
    </row>
    <row r="2784" outlineLevel="1" spans="1:12">
      <c r="A2784" s="346"/>
      <c r="B2784" s="150"/>
      <c r="D2784" s="351" t="s">
        <v>765</v>
      </c>
      <c r="E2784" s="352"/>
      <c r="F2784" s="353"/>
      <c r="G2784" s="354">
        <f>SUM(G2781:G2783)</f>
        <v>0</v>
      </c>
      <c r="H2784" s="355"/>
      <c r="I2784" s="354">
        <f>SUM(I2781:I2783)</f>
        <v>0</v>
      </c>
      <c r="J2784" s="355"/>
      <c r="K2784" s="354">
        <f>SUM(K2781:K2783)</f>
        <v>0</v>
      </c>
      <c r="L2784" s="354">
        <f>SUM(L2781:L2783)</f>
        <v>0</v>
      </c>
    </row>
    <row r="2785" outlineLevel="1" spans="1:12">
      <c r="A2785" s="299"/>
      <c r="B2785" s="340"/>
      <c r="C2785" s="299"/>
      <c r="D2785" s="413"/>
      <c r="E2785" s="342"/>
      <c r="F2785" s="343"/>
      <c r="G2785" s="403"/>
      <c r="H2785" s="394"/>
      <c r="I2785" s="403"/>
      <c r="J2785" s="394"/>
      <c r="K2785" s="403"/>
      <c r="L2785" s="350"/>
    </row>
    <row r="2786" outlineLevel="1" spans="1:12">
      <c r="A2786" s="346"/>
      <c r="B2786" s="150"/>
      <c r="D2786" s="347" t="s">
        <v>451</v>
      </c>
      <c r="E2786" s="299"/>
      <c r="F2786" s="343"/>
      <c r="G2786" s="350"/>
      <c r="H2786" s="349"/>
      <c r="I2786" s="350"/>
      <c r="J2786" s="349"/>
      <c r="K2786" s="350"/>
      <c r="L2786" s="337">
        <f>G2786-I2786+K2786</f>
        <v>0</v>
      </c>
    </row>
    <row r="2787" outlineLevel="1" spans="1:12">
      <c r="A2787" s="346"/>
      <c r="B2787" s="150">
        <v>210901002</v>
      </c>
      <c r="D2787" s="346"/>
      <c r="E2787" s="299" t="s">
        <v>451</v>
      </c>
      <c r="F2787" s="343"/>
      <c r="G2787" s="350"/>
      <c r="H2787" s="349"/>
      <c r="I2787" s="350"/>
      <c r="J2787" s="349"/>
      <c r="K2787" s="350"/>
      <c r="L2787" s="337">
        <f>G2787-I2787+K2787</f>
        <v>0</v>
      </c>
    </row>
    <row r="2788" outlineLevel="1" spans="1:12">
      <c r="A2788" s="346"/>
      <c r="B2788" s="150"/>
      <c r="D2788" s="346"/>
      <c r="E2788" s="299"/>
      <c r="F2788" s="343"/>
      <c r="G2788" s="350"/>
      <c r="H2788" s="349"/>
      <c r="I2788" s="350"/>
      <c r="J2788" s="349"/>
      <c r="K2788" s="350"/>
      <c r="L2788" s="337"/>
    </row>
    <row r="2789" outlineLevel="1" spans="1:12">
      <c r="A2789" s="346"/>
      <c r="B2789" s="150"/>
      <c r="D2789" s="351" t="s">
        <v>765</v>
      </c>
      <c r="E2789" s="352"/>
      <c r="F2789" s="353"/>
      <c r="G2789" s="354">
        <f>SUM(G2786:G2788)</f>
        <v>0</v>
      </c>
      <c r="H2789" s="355"/>
      <c r="I2789" s="354">
        <f>SUM(I2786:I2788)</f>
        <v>0</v>
      </c>
      <c r="J2789" s="355"/>
      <c r="K2789" s="354">
        <f>SUM(K2786:K2788)</f>
        <v>0</v>
      </c>
      <c r="L2789" s="354">
        <f>SUM(L2786:L2788)</f>
        <v>0</v>
      </c>
    </row>
    <row r="2790" outlineLevel="1" spans="1:12">
      <c r="A2790" s="299"/>
      <c r="B2790" s="340"/>
      <c r="C2790" s="299"/>
      <c r="D2790" s="413"/>
      <c r="E2790" s="342"/>
      <c r="F2790" s="343"/>
      <c r="G2790" s="403"/>
      <c r="H2790" s="394"/>
      <c r="I2790" s="403"/>
      <c r="J2790" s="394"/>
      <c r="K2790" s="403"/>
      <c r="L2790" s="350"/>
    </row>
    <row r="2791" outlineLevel="1" spans="1:12">
      <c r="A2791" s="346"/>
      <c r="B2791" s="150"/>
      <c r="D2791" s="347" t="s">
        <v>452</v>
      </c>
      <c r="E2791" s="299"/>
      <c r="F2791" s="343"/>
      <c r="G2791" s="350"/>
      <c r="H2791" s="349"/>
      <c r="I2791" s="350"/>
      <c r="J2791" s="349"/>
      <c r="K2791" s="350"/>
      <c r="L2791" s="337">
        <f>G2791-I2791+K2791</f>
        <v>0</v>
      </c>
    </row>
    <row r="2792" outlineLevel="1" spans="1:12">
      <c r="A2792" s="346"/>
      <c r="B2792" s="150">
        <v>210901003</v>
      </c>
      <c r="D2792" s="346"/>
      <c r="E2792" s="299" t="s">
        <v>452</v>
      </c>
      <c r="F2792" s="343"/>
      <c r="G2792" s="350"/>
      <c r="H2792" s="349"/>
      <c r="I2792" s="350"/>
      <c r="J2792" s="349"/>
      <c r="K2792" s="350"/>
      <c r="L2792" s="337">
        <f>G2792-I2792+K2792</f>
        <v>0</v>
      </c>
    </row>
    <row r="2793" outlineLevel="1" spans="1:12">
      <c r="A2793" s="346"/>
      <c r="B2793" s="150"/>
      <c r="D2793" s="346"/>
      <c r="E2793" s="299"/>
      <c r="F2793" s="343"/>
      <c r="G2793" s="350"/>
      <c r="H2793" s="349"/>
      <c r="I2793" s="350"/>
      <c r="J2793" s="349"/>
      <c r="K2793" s="350"/>
      <c r="L2793" s="337">
        <f>G2793-I2793+K2793</f>
        <v>0</v>
      </c>
    </row>
    <row r="2794" outlineLevel="1" spans="1:12">
      <c r="A2794" s="346"/>
      <c r="B2794" s="150"/>
      <c r="D2794" s="346"/>
      <c r="E2794" s="299"/>
      <c r="F2794" s="343"/>
      <c r="G2794" s="350"/>
      <c r="H2794" s="349"/>
      <c r="I2794" s="350"/>
      <c r="J2794" s="349"/>
      <c r="K2794" s="350"/>
      <c r="L2794" s="337">
        <f>G2794-I2794+K2794</f>
        <v>0</v>
      </c>
    </row>
    <row r="2795" outlineLevel="1" spans="1:12">
      <c r="A2795" s="346"/>
      <c r="B2795" s="150"/>
      <c r="D2795" s="346"/>
      <c r="E2795" s="299"/>
      <c r="F2795" s="343"/>
      <c r="G2795" s="350"/>
      <c r="H2795" s="349"/>
      <c r="I2795" s="350"/>
      <c r="J2795" s="349"/>
      <c r="K2795" s="350"/>
      <c r="L2795" s="337"/>
    </row>
    <row r="2796" outlineLevel="1" spans="1:12">
      <c r="A2796" s="346"/>
      <c r="B2796" s="150"/>
      <c r="D2796" s="351" t="s">
        <v>765</v>
      </c>
      <c r="E2796" s="352"/>
      <c r="F2796" s="353"/>
      <c r="G2796" s="354">
        <f>SUM(G2791:G2795)</f>
        <v>0</v>
      </c>
      <c r="H2796" s="355"/>
      <c r="I2796" s="354">
        <f>SUM(I2791:I2795)</f>
        <v>0</v>
      </c>
      <c r="J2796" s="355"/>
      <c r="K2796" s="354">
        <f>SUM(K2791:K2795)</f>
        <v>0</v>
      </c>
      <c r="L2796" s="354">
        <f>SUM(L2791:L2795)</f>
        <v>0</v>
      </c>
    </row>
    <row r="2797" outlineLevel="1" spans="1:12">
      <c r="A2797" s="299"/>
      <c r="B2797" s="340"/>
      <c r="C2797" s="299"/>
      <c r="D2797" s="413"/>
      <c r="E2797" s="342"/>
      <c r="F2797" s="343"/>
      <c r="G2797" s="403"/>
      <c r="H2797" s="394"/>
      <c r="I2797" s="403"/>
      <c r="J2797" s="394"/>
      <c r="K2797" s="403"/>
      <c r="L2797" s="337"/>
    </row>
    <row r="2798" outlineLevel="1" spans="1:12">
      <c r="A2798" s="346"/>
      <c r="B2798" s="150"/>
      <c r="D2798" s="347" t="s">
        <v>923</v>
      </c>
      <c r="E2798" s="299"/>
      <c r="F2798" s="343"/>
      <c r="G2798" s="350"/>
      <c r="H2798" s="349"/>
      <c r="I2798" s="350"/>
      <c r="J2798" s="349"/>
      <c r="K2798" s="350"/>
      <c r="L2798" s="337">
        <f>G2798-I2798+K2798</f>
        <v>0</v>
      </c>
    </row>
    <row r="2799" outlineLevel="1" spans="1:12">
      <c r="A2799" s="346"/>
      <c r="B2799" s="150">
        <v>210901004</v>
      </c>
      <c r="D2799" s="346"/>
      <c r="E2799" s="299" t="s">
        <v>1073</v>
      </c>
      <c r="F2799" s="343"/>
      <c r="G2799" s="350"/>
      <c r="H2799" s="349"/>
      <c r="I2799" s="350"/>
      <c r="J2799" s="349"/>
      <c r="K2799" s="350"/>
      <c r="L2799" s="337">
        <f>G2799-I2799+K2799</f>
        <v>0</v>
      </c>
    </row>
    <row r="2800" outlineLevel="1" spans="1:12">
      <c r="A2800" s="346"/>
      <c r="B2800" s="150"/>
      <c r="D2800" s="346"/>
      <c r="E2800" s="299"/>
      <c r="F2800" s="343"/>
      <c r="G2800" s="350"/>
      <c r="H2800" s="349"/>
      <c r="I2800" s="350"/>
      <c r="J2800" s="349"/>
      <c r="K2800" s="350"/>
      <c r="L2800" s="337">
        <f>G2800-I2800+K2800</f>
        <v>0</v>
      </c>
    </row>
    <row r="2801" outlineLevel="1" spans="1:12">
      <c r="A2801" s="346"/>
      <c r="B2801" s="150"/>
      <c r="D2801" s="346"/>
      <c r="E2801" s="299"/>
      <c r="F2801" s="343"/>
      <c r="G2801" s="350"/>
      <c r="H2801" s="349"/>
      <c r="I2801" s="350"/>
      <c r="J2801" s="349"/>
      <c r="K2801" s="350"/>
      <c r="L2801" s="337">
        <f>G2801-I2801+K2801</f>
        <v>0</v>
      </c>
    </row>
    <row r="2802" outlineLevel="1" spans="1:12">
      <c r="A2802" s="346"/>
      <c r="B2802" s="150"/>
      <c r="D2802" s="346"/>
      <c r="E2802" s="299"/>
      <c r="F2802" s="343"/>
      <c r="G2802" s="350"/>
      <c r="H2802" s="349"/>
      <c r="I2802" s="350"/>
      <c r="J2802" s="349"/>
      <c r="K2802" s="350"/>
      <c r="L2802" s="337">
        <f>G2802-I2802+K2802</f>
        <v>0</v>
      </c>
    </row>
    <row r="2803" outlineLevel="1" spans="1:12">
      <c r="A2803" s="346"/>
      <c r="B2803" s="150"/>
      <c r="D2803" s="346"/>
      <c r="E2803" s="299"/>
      <c r="F2803" s="343"/>
      <c r="G2803" s="350"/>
      <c r="H2803" s="349"/>
      <c r="I2803" s="350"/>
      <c r="J2803" s="349"/>
      <c r="K2803" s="350"/>
      <c r="L2803" s="337"/>
    </row>
    <row r="2804" outlineLevel="1" spans="1:12">
      <c r="A2804" s="346"/>
      <c r="B2804" s="150"/>
      <c r="D2804" s="351" t="s">
        <v>765</v>
      </c>
      <c r="E2804" s="352"/>
      <c r="F2804" s="353"/>
      <c r="G2804" s="354">
        <f>SUM(G2798:G2803)</f>
        <v>0</v>
      </c>
      <c r="H2804" s="355"/>
      <c r="I2804" s="354">
        <f>SUM(I2798:I2803)</f>
        <v>0</v>
      </c>
      <c r="J2804" s="355"/>
      <c r="K2804" s="354">
        <f>SUM(K2798:K2803)</f>
        <v>0</v>
      </c>
      <c r="L2804" s="354">
        <f>SUM(L2798:L2803)</f>
        <v>0</v>
      </c>
    </row>
    <row r="2805" spans="1:12">
      <c r="A2805" s="299"/>
      <c r="B2805" s="433"/>
      <c r="C2805" s="346"/>
      <c r="D2805" s="299"/>
      <c r="E2805" s="515"/>
      <c r="F2805" s="343"/>
      <c r="G2805" s="403"/>
      <c r="H2805" s="394"/>
      <c r="I2805" s="403"/>
      <c r="J2805" s="394"/>
      <c r="K2805" s="403"/>
      <c r="L2805" s="337"/>
    </row>
    <row r="2806" spans="1:12">
      <c r="A2806" s="306"/>
      <c r="B2806" s="510"/>
      <c r="C2806" s="381" t="s">
        <v>1074</v>
      </c>
      <c r="D2806" s="381"/>
      <c r="E2806" s="513"/>
      <c r="F2806" s="383"/>
      <c r="G2806" s="384">
        <f>G2784+G2789+G2796+G2804</f>
        <v>0</v>
      </c>
      <c r="H2806" s="385"/>
      <c r="I2806" s="400">
        <f>I2784+I2789+I2796+I2804</f>
        <v>0</v>
      </c>
      <c r="J2806" s="385"/>
      <c r="K2806" s="400">
        <f>K2784+K2789+K2796+K2804</f>
        <v>0</v>
      </c>
      <c r="L2806" s="384">
        <f>L2784+L2789+L2796+L2804</f>
        <v>0</v>
      </c>
    </row>
    <row r="2807" spans="1:12">
      <c r="A2807" s="306"/>
      <c r="B2807" s="150"/>
      <c r="C2807" s="357"/>
      <c r="D2807" s="306"/>
      <c r="E2807" s="342"/>
      <c r="F2807" s="343"/>
      <c r="G2807" s="348"/>
      <c r="H2807" s="388"/>
      <c r="I2807" s="348"/>
      <c r="J2807" s="388"/>
      <c r="K2807" s="348"/>
      <c r="L2807" s="337"/>
    </row>
    <row r="2808" spans="1:12">
      <c r="A2808" s="306"/>
      <c r="B2808" s="150"/>
      <c r="C2808" s="345" t="s">
        <v>1075</v>
      </c>
      <c r="D2808" s="306"/>
      <c r="E2808" s="342"/>
      <c r="F2808" s="343"/>
      <c r="G2808" s="348"/>
      <c r="H2808" s="388"/>
      <c r="I2808" s="348"/>
      <c r="J2808" s="388"/>
      <c r="K2808" s="348"/>
      <c r="L2808" s="337"/>
    </row>
    <row r="2809" hidden="1" outlineLevel="1" spans="1:12">
      <c r="A2809" s="299"/>
      <c r="B2809" s="150"/>
      <c r="C2809" s="346"/>
      <c r="D2809" s="347" t="s">
        <v>63</v>
      </c>
      <c r="E2809" s="299"/>
      <c r="F2809" s="343"/>
      <c r="G2809" s="348"/>
      <c r="H2809" s="394"/>
      <c r="I2809" s="403"/>
      <c r="J2809" s="394"/>
      <c r="K2809" s="403"/>
      <c r="L2809" s="337">
        <f>G2809-I2809+K2809</f>
        <v>0</v>
      </c>
    </row>
    <row r="2810" hidden="1" outlineLevel="1" spans="1:12">
      <c r="A2810" s="299"/>
      <c r="B2810" s="150">
        <v>211001001</v>
      </c>
      <c r="C2810" s="346"/>
      <c r="D2810" s="346"/>
      <c r="E2810" s="299" t="s">
        <v>113</v>
      </c>
      <c r="F2810" s="343"/>
      <c r="G2810" s="350"/>
      <c r="H2810" s="394"/>
      <c r="I2810" s="403"/>
      <c r="J2810" s="394"/>
      <c r="K2810" s="403"/>
      <c r="L2810" s="337">
        <f t="shared" ref="L2810:L3019" si="79">G2810-I2810+K2810</f>
        <v>0</v>
      </c>
    </row>
    <row r="2811" hidden="1" outlineLevel="1" spans="1:12">
      <c r="A2811" s="299"/>
      <c r="B2811" s="150">
        <v>211001002</v>
      </c>
      <c r="C2811" s="346"/>
      <c r="D2811" s="346"/>
      <c r="E2811" s="299" t="s">
        <v>114</v>
      </c>
      <c r="F2811" s="343"/>
      <c r="G2811" s="350"/>
      <c r="H2811" s="394"/>
      <c r="I2811" s="403"/>
      <c r="J2811" s="394"/>
      <c r="K2811" s="403"/>
      <c r="L2811" s="337">
        <f t="shared" si="79"/>
        <v>0</v>
      </c>
    </row>
    <row r="2812" hidden="1" outlineLevel="1" spans="1:12">
      <c r="A2812" s="299"/>
      <c r="B2812" s="150">
        <v>211001003</v>
      </c>
      <c r="C2812" s="346"/>
      <c r="D2812" s="346"/>
      <c r="E2812" s="299" t="s">
        <v>115</v>
      </c>
      <c r="F2812" s="343"/>
      <c r="G2812" s="350"/>
      <c r="H2812" s="394"/>
      <c r="I2812" s="403"/>
      <c r="J2812" s="394"/>
      <c r="K2812" s="403"/>
      <c r="L2812" s="337">
        <f t="shared" si="79"/>
        <v>0</v>
      </c>
    </row>
    <row r="2813" hidden="1" outlineLevel="1" spans="1:12">
      <c r="A2813" s="299"/>
      <c r="B2813" s="150">
        <v>211001004</v>
      </c>
      <c r="C2813" s="346"/>
      <c r="D2813" s="346"/>
      <c r="E2813" s="299" t="s">
        <v>116</v>
      </c>
      <c r="F2813" s="343"/>
      <c r="G2813" s="350"/>
      <c r="H2813" s="394"/>
      <c r="I2813" s="403"/>
      <c r="J2813" s="394"/>
      <c r="K2813" s="403"/>
      <c r="L2813" s="337">
        <f t="shared" si="79"/>
        <v>0</v>
      </c>
    </row>
    <row r="2814" hidden="1" outlineLevel="1" spans="1:12">
      <c r="A2814" s="299"/>
      <c r="B2814" s="150">
        <v>211001005</v>
      </c>
      <c r="C2814" s="346"/>
      <c r="D2814" s="346"/>
      <c r="E2814" s="299" t="s">
        <v>117</v>
      </c>
      <c r="F2814" s="343"/>
      <c r="G2814" s="350"/>
      <c r="H2814" s="394"/>
      <c r="I2814" s="403"/>
      <c r="J2814" s="394"/>
      <c r="K2814" s="403"/>
      <c r="L2814" s="337">
        <f t="shared" si="79"/>
        <v>0</v>
      </c>
    </row>
    <row r="2815" hidden="1" outlineLevel="1" spans="1:12">
      <c r="A2815" s="299"/>
      <c r="B2815" s="150">
        <v>211001006</v>
      </c>
      <c r="C2815" s="346"/>
      <c r="D2815" s="346"/>
      <c r="E2815" s="299" t="s">
        <v>118</v>
      </c>
      <c r="F2815" s="343"/>
      <c r="G2815" s="350"/>
      <c r="H2815" s="394"/>
      <c r="I2815" s="403"/>
      <c r="J2815" s="394"/>
      <c r="K2815" s="403"/>
      <c r="L2815" s="337">
        <f t="shared" si="79"/>
        <v>0</v>
      </c>
    </row>
    <row r="2816" hidden="1" outlineLevel="1" spans="1:12">
      <c r="A2816" s="299"/>
      <c r="B2816" s="150">
        <v>211001007</v>
      </c>
      <c r="C2816" s="346"/>
      <c r="D2816" s="346"/>
      <c r="E2816" s="299" t="s">
        <v>119</v>
      </c>
      <c r="F2816" s="343"/>
      <c r="G2816" s="350"/>
      <c r="H2816" s="394"/>
      <c r="I2816" s="403"/>
      <c r="J2816" s="394"/>
      <c r="K2816" s="403"/>
      <c r="L2816" s="337">
        <f t="shared" si="79"/>
        <v>0</v>
      </c>
    </row>
    <row r="2817" hidden="1" outlineLevel="1" spans="1:12">
      <c r="A2817" s="299"/>
      <c r="B2817" s="150">
        <v>211001008</v>
      </c>
      <c r="C2817" s="346"/>
      <c r="D2817" s="346"/>
      <c r="E2817" s="299" t="s">
        <v>120</v>
      </c>
      <c r="F2817" s="343"/>
      <c r="G2817" s="350"/>
      <c r="H2817" s="394"/>
      <c r="I2817" s="403"/>
      <c r="J2817" s="394"/>
      <c r="K2817" s="403"/>
      <c r="L2817" s="337">
        <f t="shared" si="79"/>
        <v>0</v>
      </c>
    </row>
    <row r="2818" hidden="1" outlineLevel="1" spans="1:12">
      <c r="A2818" s="299"/>
      <c r="B2818" s="150">
        <v>211001009</v>
      </c>
      <c r="C2818" s="346"/>
      <c r="D2818" s="346"/>
      <c r="E2818" s="299" t="s">
        <v>121</v>
      </c>
      <c r="F2818" s="343"/>
      <c r="G2818" s="350"/>
      <c r="H2818" s="394"/>
      <c r="I2818" s="403"/>
      <c r="J2818" s="394"/>
      <c r="K2818" s="403"/>
      <c r="L2818" s="337">
        <f t="shared" si="79"/>
        <v>0</v>
      </c>
    </row>
    <row r="2819" hidden="1" outlineLevel="1" spans="1:12">
      <c r="A2819" s="299"/>
      <c r="B2819" s="150">
        <v>211001010</v>
      </c>
      <c r="C2819" s="346"/>
      <c r="D2819" s="346"/>
      <c r="E2819" s="299" t="s">
        <v>122</v>
      </c>
      <c r="F2819" s="343"/>
      <c r="G2819" s="350"/>
      <c r="H2819" s="394"/>
      <c r="I2819" s="403"/>
      <c r="J2819" s="394"/>
      <c r="K2819" s="403"/>
      <c r="L2819" s="337">
        <f t="shared" si="79"/>
        <v>0</v>
      </c>
    </row>
    <row r="2820" hidden="1" outlineLevel="1" spans="1:12">
      <c r="A2820" s="299"/>
      <c r="B2820" s="150">
        <v>211001011</v>
      </c>
      <c r="C2820" s="346"/>
      <c r="D2820" s="346"/>
      <c r="E2820" s="299" t="s">
        <v>123</v>
      </c>
      <c r="F2820" s="343"/>
      <c r="G2820" s="350"/>
      <c r="H2820" s="394"/>
      <c r="I2820" s="403"/>
      <c r="J2820" s="394"/>
      <c r="K2820" s="403"/>
      <c r="L2820" s="337">
        <f t="shared" si="79"/>
        <v>0</v>
      </c>
    </row>
    <row r="2821" hidden="1" outlineLevel="1" spans="1:12">
      <c r="A2821" s="299"/>
      <c r="B2821" s="150">
        <v>211001012</v>
      </c>
      <c r="C2821" s="346"/>
      <c r="D2821" s="346"/>
      <c r="E2821" s="299" t="s">
        <v>124</v>
      </c>
      <c r="F2821" s="343"/>
      <c r="G2821" s="350"/>
      <c r="H2821" s="394"/>
      <c r="I2821" s="403"/>
      <c r="J2821" s="394"/>
      <c r="K2821" s="403"/>
      <c r="L2821" s="337">
        <f t="shared" si="79"/>
        <v>0</v>
      </c>
    </row>
    <row r="2822" hidden="1" outlineLevel="1" spans="1:12">
      <c r="A2822" s="299"/>
      <c r="B2822" s="150">
        <v>211001013</v>
      </c>
      <c r="C2822" s="346"/>
      <c r="D2822" s="346"/>
      <c r="E2822" s="299" t="s">
        <v>125</v>
      </c>
      <c r="F2822" s="343"/>
      <c r="G2822" s="350"/>
      <c r="H2822" s="394"/>
      <c r="I2822" s="403"/>
      <c r="J2822" s="394"/>
      <c r="K2822" s="403"/>
      <c r="L2822" s="337">
        <f t="shared" si="79"/>
        <v>0</v>
      </c>
    </row>
    <row r="2823" hidden="1" outlineLevel="1" spans="1:12">
      <c r="A2823" s="299"/>
      <c r="B2823" s="150">
        <v>211001014</v>
      </c>
      <c r="C2823" s="346"/>
      <c r="D2823" s="346"/>
      <c r="E2823" s="299" t="s">
        <v>126</v>
      </c>
      <c r="F2823" s="343"/>
      <c r="G2823" s="350"/>
      <c r="H2823" s="394"/>
      <c r="I2823" s="403"/>
      <c r="J2823" s="394"/>
      <c r="K2823" s="403"/>
      <c r="L2823" s="337">
        <f t="shared" si="79"/>
        <v>0</v>
      </c>
    </row>
    <row r="2824" hidden="1" outlineLevel="1" spans="1:12">
      <c r="A2824" s="299"/>
      <c r="B2824" s="150">
        <v>211001015</v>
      </c>
      <c r="C2824" s="346"/>
      <c r="D2824" s="346"/>
      <c r="E2824" s="299" t="s">
        <v>127</v>
      </c>
      <c r="F2824" s="343"/>
      <c r="G2824" s="350"/>
      <c r="H2824" s="394"/>
      <c r="I2824" s="403"/>
      <c r="J2824" s="394"/>
      <c r="K2824" s="403"/>
      <c r="L2824" s="337">
        <f t="shared" si="79"/>
        <v>0</v>
      </c>
    </row>
    <row r="2825" hidden="1" outlineLevel="1" spans="1:12">
      <c r="A2825" s="299"/>
      <c r="B2825" s="150">
        <v>211001016</v>
      </c>
      <c r="C2825" s="346"/>
      <c r="D2825" s="346"/>
      <c r="E2825" s="299" t="s">
        <v>128</v>
      </c>
      <c r="F2825" s="343"/>
      <c r="G2825" s="350"/>
      <c r="H2825" s="394"/>
      <c r="I2825" s="403"/>
      <c r="J2825" s="394"/>
      <c r="K2825" s="403"/>
      <c r="L2825" s="337">
        <f t="shared" si="79"/>
        <v>0</v>
      </c>
    </row>
    <row r="2826" hidden="1" outlineLevel="1" spans="1:12">
      <c r="A2826" s="299"/>
      <c r="B2826" s="150">
        <v>211001017</v>
      </c>
      <c r="C2826" s="346"/>
      <c r="D2826" s="346"/>
      <c r="E2826" s="299" t="s">
        <v>129</v>
      </c>
      <c r="F2826" s="343"/>
      <c r="G2826" s="350"/>
      <c r="H2826" s="394"/>
      <c r="I2826" s="403"/>
      <c r="J2826" s="394"/>
      <c r="K2826" s="403"/>
      <c r="L2826" s="337">
        <f t="shared" si="79"/>
        <v>0</v>
      </c>
    </row>
    <row r="2827" hidden="1" outlineLevel="1" spans="1:12">
      <c r="A2827" s="299"/>
      <c r="B2827" s="150">
        <v>211001018</v>
      </c>
      <c r="C2827" s="346"/>
      <c r="D2827" s="346"/>
      <c r="E2827" s="299" t="s">
        <v>130</v>
      </c>
      <c r="F2827" s="343"/>
      <c r="G2827" s="350"/>
      <c r="H2827" s="394"/>
      <c r="I2827" s="403"/>
      <c r="J2827" s="394"/>
      <c r="K2827" s="403"/>
      <c r="L2827" s="337">
        <f t="shared" si="79"/>
        <v>0</v>
      </c>
    </row>
    <row r="2828" hidden="1" outlineLevel="1" spans="1:12">
      <c r="A2828" s="299"/>
      <c r="B2828" s="150">
        <v>211001019</v>
      </c>
      <c r="C2828" s="346"/>
      <c r="D2828" s="346"/>
      <c r="E2828" s="299" t="s">
        <v>131</v>
      </c>
      <c r="F2828" s="343"/>
      <c r="G2828" s="350"/>
      <c r="H2828" s="394"/>
      <c r="I2828" s="403"/>
      <c r="J2828" s="394"/>
      <c r="K2828" s="403"/>
      <c r="L2828" s="337">
        <f t="shared" si="79"/>
        <v>0</v>
      </c>
    </row>
    <row r="2829" hidden="1" outlineLevel="1" spans="1:12">
      <c r="A2829" s="299"/>
      <c r="B2829" s="150">
        <v>211001020</v>
      </c>
      <c r="C2829" s="346"/>
      <c r="D2829" s="346"/>
      <c r="E2829" s="299" t="s">
        <v>132</v>
      </c>
      <c r="F2829" s="343"/>
      <c r="G2829" s="350"/>
      <c r="H2829" s="394"/>
      <c r="I2829" s="403"/>
      <c r="J2829" s="394"/>
      <c r="K2829" s="403"/>
      <c r="L2829" s="337">
        <f t="shared" si="79"/>
        <v>0</v>
      </c>
    </row>
    <row r="2830" hidden="1" outlineLevel="1" spans="1:12">
      <c r="A2830" s="299"/>
      <c r="B2830" s="150">
        <v>211001021</v>
      </c>
      <c r="C2830" s="346"/>
      <c r="D2830" s="346"/>
      <c r="E2830" s="299" t="s">
        <v>133</v>
      </c>
      <c r="F2830" s="343"/>
      <c r="G2830" s="350"/>
      <c r="H2830" s="394"/>
      <c r="I2830" s="403"/>
      <c r="J2830" s="394"/>
      <c r="K2830" s="403"/>
      <c r="L2830" s="337">
        <f t="shared" si="79"/>
        <v>0</v>
      </c>
    </row>
    <row r="2831" hidden="1" outlineLevel="1" spans="1:12">
      <c r="A2831" s="299"/>
      <c r="B2831" s="150">
        <v>211001022</v>
      </c>
      <c r="C2831" s="346"/>
      <c r="D2831" s="346"/>
      <c r="E2831" s="299" t="s">
        <v>134</v>
      </c>
      <c r="F2831" s="343"/>
      <c r="G2831" s="350"/>
      <c r="H2831" s="394"/>
      <c r="I2831" s="403"/>
      <c r="J2831" s="394"/>
      <c r="K2831" s="403"/>
      <c r="L2831" s="337">
        <f t="shared" si="79"/>
        <v>0</v>
      </c>
    </row>
    <row r="2832" hidden="1" outlineLevel="1" spans="1:12">
      <c r="A2832" s="299"/>
      <c r="B2832" s="150">
        <v>211001023</v>
      </c>
      <c r="C2832" s="346"/>
      <c r="D2832" s="346"/>
      <c r="E2832" s="299" t="s">
        <v>135</v>
      </c>
      <c r="F2832" s="343"/>
      <c r="G2832" s="350"/>
      <c r="H2832" s="394"/>
      <c r="I2832" s="403"/>
      <c r="J2832" s="394"/>
      <c r="K2832" s="403"/>
      <c r="L2832" s="337">
        <f t="shared" si="79"/>
        <v>0</v>
      </c>
    </row>
    <row r="2833" hidden="1" outlineLevel="1" spans="1:12">
      <c r="A2833" s="299"/>
      <c r="B2833" s="150">
        <v>211001024</v>
      </c>
      <c r="C2833" s="346"/>
      <c r="D2833" s="346"/>
      <c r="E2833" s="299" t="s">
        <v>136</v>
      </c>
      <c r="F2833" s="343"/>
      <c r="G2833" s="350"/>
      <c r="H2833" s="394"/>
      <c r="I2833" s="403"/>
      <c r="J2833" s="394"/>
      <c r="K2833" s="403"/>
      <c r="L2833" s="337">
        <f t="shared" si="79"/>
        <v>0</v>
      </c>
    </row>
    <row r="2834" hidden="1" outlineLevel="1" spans="1:12">
      <c r="A2834" s="299"/>
      <c r="B2834" s="150">
        <v>211001025</v>
      </c>
      <c r="C2834" s="346"/>
      <c r="D2834" s="346"/>
      <c r="E2834" s="299" t="s">
        <v>137</v>
      </c>
      <c r="F2834" s="343"/>
      <c r="G2834" s="350"/>
      <c r="H2834" s="394"/>
      <c r="I2834" s="403"/>
      <c r="J2834" s="394"/>
      <c r="K2834" s="403"/>
      <c r="L2834" s="337">
        <f t="shared" si="79"/>
        <v>0</v>
      </c>
    </row>
    <row r="2835" hidden="1" outlineLevel="1" spans="1:12">
      <c r="A2835" s="299"/>
      <c r="B2835" s="150">
        <v>211001026</v>
      </c>
      <c r="C2835" s="346"/>
      <c r="D2835" s="346"/>
      <c r="E2835" s="299" t="s">
        <v>138</v>
      </c>
      <c r="F2835" s="343"/>
      <c r="G2835" s="350"/>
      <c r="H2835" s="394"/>
      <c r="I2835" s="403"/>
      <c r="J2835" s="394"/>
      <c r="K2835" s="403"/>
      <c r="L2835" s="337">
        <f t="shared" si="79"/>
        <v>0</v>
      </c>
    </row>
    <row r="2836" hidden="1" outlineLevel="1" spans="1:12">
      <c r="A2836" s="299"/>
      <c r="B2836" s="150">
        <v>211001027</v>
      </c>
      <c r="C2836" s="346"/>
      <c r="D2836" s="346"/>
      <c r="E2836" s="299" t="s">
        <v>139</v>
      </c>
      <c r="F2836" s="343"/>
      <c r="G2836" s="350"/>
      <c r="H2836" s="394"/>
      <c r="I2836" s="403"/>
      <c r="J2836" s="394"/>
      <c r="K2836" s="403"/>
      <c r="L2836" s="337">
        <f t="shared" si="79"/>
        <v>0</v>
      </c>
    </row>
    <row r="2837" hidden="1" outlineLevel="1" spans="1:12">
      <c r="A2837" s="299"/>
      <c r="B2837" s="150">
        <v>211001028</v>
      </c>
      <c r="C2837" s="346"/>
      <c r="D2837" s="346"/>
      <c r="E2837" s="299" t="s">
        <v>140</v>
      </c>
      <c r="F2837" s="343"/>
      <c r="G2837" s="350"/>
      <c r="H2837" s="394"/>
      <c r="I2837" s="403"/>
      <c r="J2837" s="394"/>
      <c r="K2837" s="403"/>
      <c r="L2837" s="337">
        <f t="shared" si="79"/>
        <v>0</v>
      </c>
    </row>
    <row r="2838" hidden="1" outlineLevel="1" spans="1:12">
      <c r="A2838" s="299"/>
      <c r="B2838" s="150">
        <v>211001029</v>
      </c>
      <c r="C2838" s="346"/>
      <c r="D2838" s="346"/>
      <c r="E2838" s="299" t="s">
        <v>141</v>
      </c>
      <c r="F2838" s="343"/>
      <c r="G2838" s="350"/>
      <c r="H2838" s="394"/>
      <c r="I2838" s="403"/>
      <c r="J2838" s="394"/>
      <c r="K2838" s="403"/>
      <c r="L2838" s="337">
        <f t="shared" si="79"/>
        <v>0</v>
      </c>
    </row>
    <row r="2839" hidden="1" outlineLevel="1" spans="1:12">
      <c r="A2839" s="299"/>
      <c r="B2839" s="150">
        <v>211001030</v>
      </c>
      <c r="C2839" s="346"/>
      <c r="D2839" s="346"/>
      <c r="E2839" s="299" t="s">
        <v>142</v>
      </c>
      <c r="F2839" s="343"/>
      <c r="G2839" s="350"/>
      <c r="H2839" s="394"/>
      <c r="I2839" s="403"/>
      <c r="J2839" s="394"/>
      <c r="K2839" s="403"/>
      <c r="L2839" s="337">
        <f t="shared" si="79"/>
        <v>0</v>
      </c>
    </row>
    <row r="2840" hidden="1" outlineLevel="1" spans="1:12">
      <c r="A2840" s="299"/>
      <c r="B2840" s="150">
        <v>211001031</v>
      </c>
      <c r="C2840" s="346"/>
      <c r="D2840" s="346"/>
      <c r="E2840" s="299" t="s">
        <v>143</v>
      </c>
      <c r="F2840" s="343"/>
      <c r="G2840" s="350"/>
      <c r="H2840" s="394"/>
      <c r="I2840" s="403"/>
      <c r="J2840" s="394"/>
      <c r="K2840" s="403"/>
      <c r="L2840" s="337">
        <f t="shared" si="79"/>
        <v>0</v>
      </c>
    </row>
    <row r="2841" hidden="1" outlineLevel="1" spans="1:12">
      <c r="A2841" s="299"/>
      <c r="B2841" s="150">
        <v>211001032</v>
      </c>
      <c r="C2841" s="346"/>
      <c r="D2841" s="346"/>
      <c r="E2841" s="299" t="s">
        <v>144</v>
      </c>
      <c r="F2841" s="343"/>
      <c r="G2841" s="350"/>
      <c r="H2841" s="394"/>
      <c r="I2841" s="403"/>
      <c r="J2841" s="394"/>
      <c r="K2841" s="403"/>
      <c r="L2841" s="337">
        <f t="shared" si="79"/>
        <v>0</v>
      </c>
    </row>
    <row r="2842" hidden="1" outlineLevel="1" spans="1:12">
      <c r="A2842" s="299"/>
      <c r="B2842" s="150">
        <v>211001033</v>
      </c>
      <c r="C2842" s="346"/>
      <c r="D2842" s="346"/>
      <c r="E2842" s="299" t="s">
        <v>145</v>
      </c>
      <c r="F2842" s="343"/>
      <c r="G2842" s="350"/>
      <c r="H2842" s="394"/>
      <c r="I2842" s="403"/>
      <c r="J2842" s="394"/>
      <c r="K2842" s="403"/>
      <c r="L2842" s="337">
        <f t="shared" si="79"/>
        <v>0</v>
      </c>
    </row>
    <row r="2843" hidden="1" outlineLevel="1" spans="1:12">
      <c r="A2843" s="299"/>
      <c r="B2843" s="150">
        <v>211001034</v>
      </c>
      <c r="C2843" s="346"/>
      <c r="D2843" s="346"/>
      <c r="E2843" s="299" t="s">
        <v>146</v>
      </c>
      <c r="F2843" s="343"/>
      <c r="G2843" s="350"/>
      <c r="H2843" s="394"/>
      <c r="I2843" s="403"/>
      <c r="J2843" s="394"/>
      <c r="K2843" s="403"/>
      <c r="L2843" s="337">
        <f t="shared" si="79"/>
        <v>0</v>
      </c>
    </row>
    <row r="2844" hidden="1" outlineLevel="1" spans="1:12">
      <c r="A2844" s="299"/>
      <c r="B2844" s="150">
        <v>211001035</v>
      </c>
      <c r="C2844" s="346"/>
      <c r="D2844" s="346"/>
      <c r="E2844" s="299" t="s">
        <v>147</v>
      </c>
      <c r="F2844" s="343"/>
      <c r="G2844" s="350"/>
      <c r="H2844" s="394"/>
      <c r="I2844" s="403"/>
      <c r="J2844" s="394"/>
      <c r="K2844" s="403"/>
      <c r="L2844" s="337">
        <f t="shared" si="79"/>
        <v>0</v>
      </c>
    </row>
    <row r="2845" hidden="1" outlineLevel="1" spans="1:12">
      <c r="A2845" s="299"/>
      <c r="B2845" s="150">
        <v>211001036</v>
      </c>
      <c r="C2845" s="346"/>
      <c r="D2845" s="346"/>
      <c r="E2845" s="299" t="s">
        <v>148</v>
      </c>
      <c r="F2845" s="343"/>
      <c r="G2845" s="350"/>
      <c r="H2845" s="394"/>
      <c r="I2845" s="403"/>
      <c r="J2845" s="394"/>
      <c r="K2845" s="403"/>
      <c r="L2845" s="337">
        <f t="shared" si="79"/>
        <v>0</v>
      </c>
    </row>
    <row r="2846" hidden="1" outlineLevel="1" spans="1:12">
      <c r="A2846" s="299"/>
      <c r="B2846" s="150">
        <v>211001037</v>
      </c>
      <c r="C2846" s="346"/>
      <c r="D2846" s="346"/>
      <c r="E2846" s="299" t="s">
        <v>149</v>
      </c>
      <c r="F2846" s="343"/>
      <c r="G2846" s="350"/>
      <c r="H2846" s="394"/>
      <c r="I2846" s="403"/>
      <c r="J2846" s="394"/>
      <c r="K2846" s="403"/>
      <c r="L2846" s="337">
        <f t="shared" si="79"/>
        <v>0</v>
      </c>
    </row>
    <row r="2847" hidden="1" outlineLevel="1" spans="1:12">
      <c r="A2847" s="299"/>
      <c r="B2847" s="150">
        <v>211001038</v>
      </c>
      <c r="C2847" s="346"/>
      <c r="D2847" s="346"/>
      <c r="E2847" s="299" t="s">
        <v>150</v>
      </c>
      <c r="F2847" s="343"/>
      <c r="G2847" s="350"/>
      <c r="H2847" s="394"/>
      <c r="I2847" s="403"/>
      <c r="J2847" s="394"/>
      <c r="K2847" s="403"/>
      <c r="L2847" s="337">
        <f t="shared" si="79"/>
        <v>0</v>
      </c>
    </row>
    <row r="2848" hidden="1" outlineLevel="1" spans="1:12">
      <c r="A2848" s="299"/>
      <c r="B2848" s="150">
        <v>211001039</v>
      </c>
      <c r="C2848" s="346"/>
      <c r="D2848" s="346"/>
      <c r="E2848" s="299" t="s">
        <v>151</v>
      </c>
      <c r="F2848" s="343"/>
      <c r="G2848" s="350"/>
      <c r="H2848" s="394"/>
      <c r="I2848" s="403"/>
      <c r="J2848" s="394"/>
      <c r="K2848" s="403"/>
      <c r="L2848" s="337">
        <f t="shared" si="79"/>
        <v>0</v>
      </c>
    </row>
    <row r="2849" hidden="1" outlineLevel="1" spans="1:12">
      <c r="A2849" s="299"/>
      <c r="B2849" s="150">
        <v>211001040</v>
      </c>
      <c r="C2849" s="346"/>
      <c r="D2849" s="346"/>
      <c r="E2849" s="299" t="s">
        <v>152</v>
      </c>
      <c r="F2849" s="343"/>
      <c r="G2849" s="350"/>
      <c r="H2849" s="394"/>
      <c r="I2849" s="403"/>
      <c r="J2849" s="394"/>
      <c r="K2849" s="403"/>
      <c r="L2849" s="337">
        <f t="shared" si="79"/>
        <v>0</v>
      </c>
    </row>
    <row r="2850" hidden="1" outlineLevel="1" spans="1:12">
      <c r="A2850" s="299"/>
      <c r="B2850" s="150">
        <v>211001041</v>
      </c>
      <c r="C2850" s="346"/>
      <c r="D2850" s="346"/>
      <c r="E2850" s="299" t="s">
        <v>153</v>
      </c>
      <c r="F2850" s="343"/>
      <c r="G2850" s="350"/>
      <c r="H2850" s="394"/>
      <c r="I2850" s="403"/>
      <c r="J2850" s="394"/>
      <c r="K2850" s="403"/>
      <c r="L2850" s="337">
        <f t="shared" si="79"/>
        <v>0</v>
      </c>
    </row>
    <row r="2851" hidden="1" outlineLevel="1" spans="1:12">
      <c r="A2851" s="299"/>
      <c r="B2851" s="150">
        <v>211001042</v>
      </c>
      <c r="C2851" s="346"/>
      <c r="D2851" s="346"/>
      <c r="E2851" s="299" t="s">
        <v>154</v>
      </c>
      <c r="F2851" s="343"/>
      <c r="G2851" s="350"/>
      <c r="H2851" s="394"/>
      <c r="I2851" s="403"/>
      <c r="J2851" s="394"/>
      <c r="K2851" s="403"/>
      <c r="L2851" s="337">
        <f t="shared" si="79"/>
        <v>0</v>
      </c>
    </row>
    <row r="2852" hidden="1" outlineLevel="1" spans="1:12">
      <c r="A2852" s="299"/>
      <c r="B2852" s="150">
        <v>211001043</v>
      </c>
      <c r="C2852" s="346"/>
      <c r="D2852" s="346"/>
      <c r="E2852" s="299" t="s">
        <v>155</v>
      </c>
      <c r="F2852" s="343"/>
      <c r="G2852" s="350"/>
      <c r="H2852" s="394"/>
      <c r="I2852" s="403"/>
      <c r="J2852" s="394"/>
      <c r="K2852" s="403"/>
      <c r="L2852" s="337">
        <f t="shared" si="79"/>
        <v>0</v>
      </c>
    </row>
    <row r="2853" hidden="1" outlineLevel="1" spans="1:12">
      <c r="A2853" s="299"/>
      <c r="B2853" s="150">
        <v>211001044</v>
      </c>
      <c r="C2853" s="346"/>
      <c r="D2853" s="346"/>
      <c r="E2853" s="299" t="s">
        <v>156</v>
      </c>
      <c r="F2853" s="343"/>
      <c r="G2853" s="350"/>
      <c r="H2853" s="394"/>
      <c r="I2853" s="403"/>
      <c r="J2853" s="394"/>
      <c r="K2853" s="403"/>
      <c r="L2853" s="337">
        <f t="shared" si="79"/>
        <v>0</v>
      </c>
    </row>
    <row r="2854" hidden="1" outlineLevel="1" spans="1:12">
      <c r="A2854" s="299"/>
      <c r="B2854" s="150">
        <v>211001045</v>
      </c>
      <c r="C2854" s="346"/>
      <c r="D2854" s="346"/>
      <c r="E2854" s="299" t="s">
        <v>157</v>
      </c>
      <c r="F2854" s="343"/>
      <c r="G2854" s="350"/>
      <c r="H2854" s="394"/>
      <c r="I2854" s="403"/>
      <c r="J2854" s="394"/>
      <c r="K2854" s="403"/>
      <c r="L2854" s="337">
        <f t="shared" si="79"/>
        <v>0</v>
      </c>
    </row>
    <row r="2855" hidden="1" outlineLevel="1" spans="1:12">
      <c r="A2855" s="299"/>
      <c r="B2855" s="150">
        <v>211001046</v>
      </c>
      <c r="C2855" s="346"/>
      <c r="D2855" s="346"/>
      <c r="E2855" s="299" t="s">
        <v>158</v>
      </c>
      <c r="F2855" s="343"/>
      <c r="G2855" s="350"/>
      <c r="H2855" s="394"/>
      <c r="I2855" s="403"/>
      <c r="J2855" s="394"/>
      <c r="K2855" s="403"/>
      <c r="L2855" s="337">
        <f t="shared" si="79"/>
        <v>0</v>
      </c>
    </row>
    <row r="2856" hidden="1" outlineLevel="1" spans="1:12">
      <c r="A2856" s="299"/>
      <c r="B2856" s="150">
        <v>211001047</v>
      </c>
      <c r="C2856" s="346"/>
      <c r="D2856" s="346"/>
      <c r="E2856" s="299" t="s">
        <v>159</v>
      </c>
      <c r="F2856" s="343"/>
      <c r="G2856" s="350"/>
      <c r="H2856" s="394"/>
      <c r="I2856" s="403"/>
      <c r="J2856" s="394"/>
      <c r="K2856" s="403"/>
      <c r="L2856" s="337">
        <f t="shared" si="79"/>
        <v>0</v>
      </c>
    </row>
    <row r="2857" hidden="1" outlineLevel="1" spans="1:12">
      <c r="A2857" s="299"/>
      <c r="B2857" s="150">
        <v>211001048</v>
      </c>
      <c r="C2857" s="346"/>
      <c r="D2857" s="346"/>
      <c r="E2857" s="299" t="s">
        <v>160</v>
      </c>
      <c r="F2857" s="343"/>
      <c r="G2857" s="350"/>
      <c r="H2857" s="394"/>
      <c r="I2857" s="403"/>
      <c r="J2857" s="394"/>
      <c r="K2857" s="403"/>
      <c r="L2857" s="337">
        <f t="shared" si="79"/>
        <v>0</v>
      </c>
    </row>
    <row r="2858" hidden="1" outlineLevel="1" spans="1:12">
      <c r="A2858" s="299"/>
      <c r="B2858" s="150">
        <v>211001049</v>
      </c>
      <c r="C2858" s="346"/>
      <c r="D2858" s="346"/>
      <c r="E2858" s="299" t="s">
        <v>161</v>
      </c>
      <c r="F2858" s="343"/>
      <c r="G2858" s="350"/>
      <c r="H2858" s="394"/>
      <c r="I2858" s="403"/>
      <c r="J2858" s="394"/>
      <c r="K2858" s="403"/>
      <c r="L2858" s="337">
        <f t="shared" si="79"/>
        <v>0</v>
      </c>
    </row>
    <row r="2859" hidden="1" outlineLevel="1" spans="1:12">
      <c r="A2859" s="299"/>
      <c r="B2859" s="150">
        <v>211001050</v>
      </c>
      <c r="C2859" s="346"/>
      <c r="D2859" s="346"/>
      <c r="E2859" s="299" t="s">
        <v>162</v>
      </c>
      <c r="F2859" s="343"/>
      <c r="G2859" s="350"/>
      <c r="H2859" s="394"/>
      <c r="I2859" s="403"/>
      <c r="J2859" s="394"/>
      <c r="K2859" s="403"/>
      <c r="L2859" s="337">
        <f t="shared" si="79"/>
        <v>0</v>
      </c>
    </row>
    <row r="2860" hidden="1" outlineLevel="1" spans="1:12">
      <c r="A2860" s="299"/>
      <c r="B2860" s="150">
        <v>211001051</v>
      </c>
      <c r="C2860" s="346"/>
      <c r="D2860" s="346"/>
      <c r="E2860" s="299" t="s">
        <v>163</v>
      </c>
      <c r="F2860" s="343"/>
      <c r="G2860" s="350"/>
      <c r="H2860" s="394"/>
      <c r="I2860" s="403"/>
      <c r="J2860" s="394"/>
      <c r="K2860" s="403"/>
      <c r="L2860" s="337">
        <f t="shared" si="79"/>
        <v>0</v>
      </c>
    </row>
    <row r="2861" hidden="1" outlineLevel="1" spans="1:12">
      <c r="A2861" s="299"/>
      <c r="B2861" s="150">
        <v>211001052</v>
      </c>
      <c r="C2861" s="346"/>
      <c r="D2861" s="346"/>
      <c r="E2861" s="299" t="s">
        <v>164</v>
      </c>
      <c r="F2861" s="343"/>
      <c r="G2861" s="350"/>
      <c r="H2861" s="394"/>
      <c r="I2861" s="403"/>
      <c r="J2861" s="394"/>
      <c r="K2861" s="403"/>
      <c r="L2861" s="337">
        <f t="shared" si="79"/>
        <v>0</v>
      </c>
    </row>
    <row r="2862" hidden="1" outlineLevel="1" spans="1:12">
      <c r="A2862" s="299"/>
      <c r="B2862" s="150">
        <v>211001053</v>
      </c>
      <c r="C2862" s="346"/>
      <c r="D2862" s="346"/>
      <c r="E2862" s="299" t="s">
        <v>165</v>
      </c>
      <c r="F2862" s="343"/>
      <c r="G2862" s="350"/>
      <c r="H2862" s="394"/>
      <c r="I2862" s="403"/>
      <c r="J2862" s="394"/>
      <c r="K2862" s="403"/>
      <c r="L2862" s="337">
        <f t="shared" si="79"/>
        <v>0</v>
      </c>
    </row>
    <row r="2863" hidden="1" outlineLevel="1" spans="1:12">
      <c r="A2863" s="299"/>
      <c r="B2863" s="150">
        <v>211001054</v>
      </c>
      <c r="C2863" s="346"/>
      <c r="D2863" s="346"/>
      <c r="E2863" s="299" t="s">
        <v>166</v>
      </c>
      <c r="F2863" s="343"/>
      <c r="G2863" s="350"/>
      <c r="H2863" s="394"/>
      <c r="I2863" s="403"/>
      <c r="J2863" s="394"/>
      <c r="K2863" s="403"/>
      <c r="L2863" s="337">
        <f t="shared" si="79"/>
        <v>0</v>
      </c>
    </row>
    <row r="2864" hidden="1" outlineLevel="1" spans="1:12">
      <c r="A2864" s="299"/>
      <c r="B2864" s="150">
        <v>211001055</v>
      </c>
      <c r="C2864" s="346"/>
      <c r="D2864" s="346"/>
      <c r="E2864" s="299" t="s">
        <v>167</v>
      </c>
      <c r="F2864" s="343"/>
      <c r="G2864" s="350"/>
      <c r="H2864" s="394"/>
      <c r="I2864" s="403"/>
      <c r="J2864" s="394"/>
      <c r="K2864" s="403"/>
      <c r="L2864" s="337">
        <f t="shared" si="79"/>
        <v>0</v>
      </c>
    </row>
    <row r="2865" hidden="1" outlineLevel="1" spans="1:12">
      <c r="A2865" s="299"/>
      <c r="B2865" s="150">
        <v>211001056</v>
      </c>
      <c r="C2865" s="346"/>
      <c r="D2865" s="346"/>
      <c r="E2865" s="299" t="s">
        <v>168</v>
      </c>
      <c r="F2865" s="343"/>
      <c r="G2865" s="350"/>
      <c r="H2865" s="394"/>
      <c r="I2865" s="403"/>
      <c r="J2865" s="394"/>
      <c r="K2865" s="403"/>
      <c r="L2865" s="337">
        <f t="shared" si="79"/>
        <v>0</v>
      </c>
    </row>
    <row r="2866" hidden="1" outlineLevel="1" spans="1:12">
      <c r="A2866" s="299"/>
      <c r="B2866" s="150">
        <v>211001057</v>
      </c>
      <c r="C2866" s="346"/>
      <c r="D2866" s="346"/>
      <c r="E2866" s="299" t="s">
        <v>169</v>
      </c>
      <c r="F2866" s="343"/>
      <c r="G2866" s="350"/>
      <c r="H2866" s="394"/>
      <c r="I2866" s="403"/>
      <c r="J2866" s="394"/>
      <c r="K2866" s="403"/>
      <c r="L2866" s="337">
        <f t="shared" si="79"/>
        <v>0</v>
      </c>
    </row>
    <row r="2867" hidden="1" outlineLevel="1" spans="1:12">
      <c r="A2867" s="299"/>
      <c r="B2867" s="150">
        <v>211001058</v>
      </c>
      <c r="C2867" s="346"/>
      <c r="D2867" s="346"/>
      <c r="E2867" s="299" t="s">
        <v>170</v>
      </c>
      <c r="F2867" s="343"/>
      <c r="G2867" s="350"/>
      <c r="H2867" s="394"/>
      <c r="I2867" s="403"/>
      <c r="J2867" s="394"/>
      <c r="K2867" s="403"/>
      <c r="L2867" s="337">
        <f t="shared" si="79"/>
        <v>0</v>
      </c>
    </row>
    <row r="2868" hidden="1" outlineLevel="1" spans="1:12">
      <c r="A2868" s="299"/>
      <c r="B2868" s="150">
        <v>211001059</v>
      </c>
      <c r="C2868" s="346"/>
      <c r="D2868" s="346"/>
      <c r="E2868" s="299" t="s">
        <v>171</v>
      </c>
      <c r="F2868" s="343"/>
      <c r="G2868" s="350"/>
      <c r="H2868" s="394"/>
      <c r="I2868" s="403"/>
      <c r="J2868" s="394"/>
      <c r="K2868" s="403"/>
      <c r="L2868" s="337">
        <f t="shared" si="79"/>
        <v>0</v>
      </c>
    </row>
    <row r="2869" hidden="1" outlineLevel="1" spans="1:12">
      <c r="A2869" s="299"/>
      <c r="B2869" s="150">
        <v>211001060</v>
      </c>
      <c r="C2869" s="346"/>
      <c r="D2869" s="346"/>
      <c r="E2869" s="299" t="s">
        <v>172</v>
      </c>
      <c r="F2869" s="343"/>
      <c r="G2869" s="350"/>
      <c r="H2869" s="394"/>
      <c r="I2869" s="403"/>
      <c r="J2869" s="394"/>
      <c r="K2869" s="403"/>
      <c r="L2869" s="337">
        <f t="shared" si="79"/>
        <v>0</v>
      </c>
    </row>
    <row r="2870" hidden="1" outlineLevel="1" spans="1:12">
      <c r="A2870" s="299"/>
      <c r="B2870" s="150">
        <v>211001061</v>
      </c>
      <c r="C2870" s="346"/>
      <c r="D2870" s="346"/>
      <c r="E2870" s="299" t="s">
        <v>173</v>
      </c>
      <c r="F2870" s="343"/>
      <c r="G2870" s="350"/>
      <c r="H2870" s="394"/>
      <c r="I2870" s="403"/>
      <c r="J2870" s="394"/>
      <c r="K2870" s="403"/>
      <c r="L2870" s="337">
        <f t="shared" si="79"/>
        <v>0</v>
      </c>
    </row>
    <row r="2871" hidden="1" outlineLevel="1" spans="1:12">
      <c r="A2871" s="299"/>
      <c r="B2871" s="150">
        <v>211001062</v>
      </c>
      <c r="C2871" s="346"/>
      <c r="D2871" s="346"/>
      <c r="E2871" s="299" t="s">
        <v>174</v>
      </c>
      <c r="F2871" s="343"/>
      <c r="G2871" s="350"/>
      <c r="H2871" s="394"/>
      <c r="I2871" s="403"/>
      <c r="J2871" s="394"/>
      <c r="K2871" s="403"/>
      <c r="L2871" s="337">
        <f t="shared" si="79"/>
        <v>0</v>
      </c>
    </row>
    <row r="2872" hidden="1" outlineLevel="1" spans="1:12">
      <c r="A2872" s="299"/>
      <c r="B2872" s="150">
        <v>211001063</v>
      </c>
      <c r="C2872" s="346"/>
      <c r="D2872" s="346"/>
      <c r="E2872" s="299" t="s">
        <v>175</v>
      </c>
      <c r="F2872" s="343"/>
      <c r="G2872" s="350"/>
      <c r="H2872" s="394"/>
      <c r="I2872" s="403"/>
      <c r="J2872" s="394"/>
      <c r="K2872" s="403"/>
      <c r="L2872" s="337">
        <f t="shared" si="79"/>
        <v>0</v>
      </c>
    </row>
    <row r="2873" hidden="1" outlineLevel="1" spans="1:12">
      <c r="A2873" s="299"/>
      <c r="B2873" s="150">
        <v>211001064</v>
      </c>
      <c r="C2873" s="346"/>
      <c r="D2873" s="346"/>
      <c r="E2873" s="299" t="s">
        <v>176</v>
      </c>
      <c r="F2873" s="343"/>
      <c r="G2873" s="350"/>
      <c r="H2873" s="394"/>
      <c r="I2873" s="403"/>
      <c r="J2873" s="394"/>
      <c r="K2873" s="403"/>
      <c r="L2873" s="337">
        <f t="shared" si="79"/>
        <v>0</v>
      </c>
    </row>
    <row r="2874" hidden="1" outlineLevel="1" spans="1:12">
      <c r="A2874" s="299"/>
      <c r="B2874" s="150">
        <v>211001065</v>
      </c>
      <c r="C2874" s="346"/>
      <c r="D2874" s="346"/>
      <c r="E2874" s="299" t="s">
        <v>177</v>
      </c>
      <c r="F2874" s="343"/>
      <c r="G2874" s="350"/>
      <c r="H2874" s="394"/>
      <c r="I2874" s="403"/>
      <c r="J2874" s="394"/>
      <c r="K2874" s="403"/>
      <c r="L2874" s="337">
        <f t="shared" si="79"/>
        <v>0</v>
      </c>
    </row>
    <row r="2875" hidden="1" outlineLevel="1" spans="1:12">
      <c r="A2875" s="299"/>
      <c r="B2875" s="150">
        <v>211001066</v>
      </c>
      <c r="C2875" s="346"/>
      <c r="D2875" s="346"/>
      <c r="E2875" s="299" t="s">
        <v>178</v>
      </c>
      <c r="F2875" s="343"/>
      <c r="G2875" s="350"/>
      <c r="H2875" s="394"/>
      <c r="I2875" s="403"/>
      <c r="J2875" s="394"/>
      <c r="K2875" s="403"/>
      <c r="L2875" s="337">
        <f t="shared" si="79"/>
        <v>0</v>
      </c>
    </row>
    <row r="2876" hidden="1" outlineLevel="1" spans="1:12">
      <c r="A2876" s="299"/>
      <c r="B2876" s="150">
        <v>211001067</v>
      </c>
      <c r="C2876" s="346"/>
      <c r="D2876" s="346"/>
      <c r="E2876" s="299" t="s">
        <v>179</v>
      </c>
      <c r="F2876" s="343"/>
      <c r="G2876" s="350"/>
      <c r="H2876" s="394"/>
      <c r="I2876" s="403"/>
      <c r="J2876" s="394"/>
      <c r="K2876" s="403"/>
      <c r="L2876" s="337">
        <f t="shared" si="79"/>
        <v>0</v>
      </c>
    </row>
    <row r="2877" hidden="1" outlineLevel="1" spans="1:12">
      <c r="A2877" s="299"/>
      <c r="B2877" s="150">
        <v>211001068</v>
      </c>
      <c r="C2877" s="346"/>
      <c r="D2877" s="346"/>
      <c r="E2877" s="299" t="s">
        <v>180</v>
      </c>
      <c r="F2877" s="343"/>
      <c r="G2877" s="350"/>
      <c r="H2877" s="394"/>
      <c r="I2877" s="403"/>
      <c r="J2877" s="394"/>
      <c r="K2877" s="403"/>
      <c r="L2877" s="337">
        <f t="shared" si="79"/>
        <v>0</v>
      </c>
    </row>
    <row r="2878" hidden="1" outlineLevel="1" spans="1:12">
      <c r="A2878" s="299"/>
      <c r="B2878" s="150">
        <v>211001069</v>
      </c>
      <c r="C2878" s="346"/>
      <c r="D2878" s="346"/>
      <c r="E2878" s="299" t="s">
        <v>181</v>
      </c>
      <c r="F2878" s="343"/>
      <c r="G2878" s="350"/>
      <c r="H2878" s="394"/>
      <c r="I2878" s="403"/>
      <c r="J2878" s="394"/>
      <c r="K2878" s="403"/>
      <c r="L2878" s="337">
        <f t="shared" si="79"/>
        <v>0</v>
      </c>
    </row>
    <row r="2879" hidden="1" outlineLevel="1" spans="1:12">
      <c r="A2879" s="299"/>
      <c r="B2879" s="150">
        <v>211001070</v>
      </c>
      <c r="C2879" s="346"/>
      <c r="D2879" s="346"/>
      <c r="E2879" s="299" t="s">
        <v>182</v>
      </c>
      <c r="F2879" s="343"/>
      <c r="G2879" s="350"/>
      <c r="H2879" s="394"/>
      <c r="I2879" s="403"/>
      <c r="J2879" s="394"/>
      <c r="K2879" s="403"/>
      <c r="L2879" s="337">
        <f t="shared" si="79"/>
        <v>0</v>
      </c>
    </row>
    <row r="2880" hidden="1" outlineLevel="1" spans="1:12">
      <c r="A2880" s="299"/>
      <c r="B2880" s="150">
        <v>211001071</v>
      </c>
      <c r="C2880" s="346"/>
      <c r="D2880" s="346"/>
      <c r="E2880" s="299" t="s">
        <v>183</v>
      </c>
      <c r="F2880" s="343"/>
      <c r="G2880" s="350"/>
      <c r="H2880" s="394"/>
      <c r="I2880" s="403"/>
      <c r="J2880" s="394"/>
      <c r="K2880" s="403"/>
      <c r="L2880" s="337">
        <f t="shared" si="79"/>
        <v>0</v>
      </c>
    </row>
    <row r="2881" hidden="1" outlineLevel="1" spans="1:12">
      <c r="A2881" s="299"/>
      <c r="B2881" s="150">
        <v>211001072</v>
      </c>
      <c r="C2881" s="346"/>
      <c r="D2881" s="346"/>
      <c r="E2881" s="299" t="s">
        <v>184</v>
      </c>
      <c r="F2881" s="343"/>
      <c r="G2881" s="350"/>
      <c r="H2881" s="394"/>
      <c r="I2881" s="403"/>
      <c r="J2881" s="394"/>
      <c r="K2881" s="403"/>
      <c r="L2881" s="337">
        <f t="shared" si="79"/>
        <v>0</v>
      </c>
    </row>
    <row r="2882" hidden="1" outlineLevel="1" spans="1:12">
      <c r="A2882" s="299"/>
      <c r="B2882" s="150">
        <v>211001073</v>
      </c>
      <c r="C2882" s="346"/>
      <c r="D2882" s="346"/>
      <c r="E2882" s="299" t="s">
        <v>185</v>
      </c>
      <c r="F2882" s="343"/>
      <c r="G2882" s="350"/>
      <c r="H2882" s="394"/>
      <c r="I2882" s="403"/>
      <c r="J2882" s="394"/>
      <c r="K2882" s="403"/>
      <c r="L2882" s="337">
        <f t="shared" si="79"/>
        <v>0</v>
      </c>
    </row>
    <row r="2883" hidden="1" outlineLevel="1" spans="1:12">
      <c r="A2883" s="299"/>
      <c r="B2883" s="150">
        <v>211001074</v>
      </c>
      <c r="C2883" s="346"/>
      <c r="D2883" s="346"/>
      <c r="E2883" s="299" t="s">
        <v>186</v>
      </c>
      <c r="F2883" s="343"/>
      <c r="G2883" s="350"/>
      <c r="H2883" s="394"/>
      <c r="I2883" s="403"/>
      <c r="J2883" s="394"/>
      <c r="K2883" s="403"/>
      <c r="L2883" s="337">
        <f t="shared" si="79"/>
        <v>0</v>
      </c>
    </row>
    <row r="2884" hidden="1" outlineLevel="1" spans="1:12">
      <c r="A2884" s="299"/>
      <c r="B2884" s="150">
        <v>211001075</v>
      </c>
      <c r="C2884" s="346"/>
      <c r="D2884" s="346"/>
      <c r="E2884" s="299" t="s">
        <v>187</v>
      </c>
      <c r="F2884" s="343"/>
      <c r="G2884" s="350"/>
      <c r="H2884" s="394"/>
      <c r="I2884" s="403"/>
      <c r="J2884" s="394"/>
      <c r="K2884" s="403"/>
      <c r="L2884" s="337">
        <f t="shared" si="79"/>
        <v>0</v>
      </c>
    </row>
    <row r="2885" hidden="1" outlineLevel="1" spans="1:12">
      <c r="A2885" s="299"/>
      <c r="B2885" s="150">
        <v>211001076</v>
      </c>
      <c r="C2885" s="346"/>
      <c r="D2885" s="346"/>
      <c r="E2885" s="299" t="s">
        <v>188</v>
      </c>
      <c r="F2885" s="343"/>
      <c r="G2885" s="350"/>
      <c r="H2885" s="394"/>
      <c r="I2885" s="403"/>
      <c r="J2885" s="394"/>
      <c r="K2885" s="403"/>
      <c r="L2885" s="337">
        <f t="shared" si="79"/>
        <v>0</v>
      </c>
    </row>
    <row r="2886" hidden="1" outlineLevel="1" spans="1:12">
      <c r="A2886" s="299"/>
      <c r="B2886" s="150">
        <v>211001077</v>
      </c>
      <c r="C2886" s="346"/>
      <c r="D2886" s="346"/>
      <c r="E2886" s="299" t="s">
        <v>189</v>
      </c>
      <c r="F2886" s="343"/>
      <c r="G2886" s="350"/>
      <c r="H2886" s="394"/>
      <c r="I2886" s="403"/>
      <c r="J2886" s="394"/>
      <c r="K2886" s="403"/>
      <c r="L2886" s="337">
        <f t="shared" si="79"/>
        <v>0</v>
      </c>
    </row>
    <row r="2887" hidden="1" outlineLevel="1" spans="1:12">
      <c r="A2887" s="299"/>
      <c r="B2887" s="150">
        <v>211001078</v>
      </c>
      <c r="C2887" s="346"/>
      <c r="D2887" s="346"/>
      <c r="E2887" s="299" t="s">
        <v>190</v>
      </c>
      <c r="F2887" s="343"/>
      <c r="G2887" s="350"/>
      <c r="H2887" s="394"/>
      <c r="I2887" s="403"/>
      <c r="J2887" s="394"/>
      <c r="K2887" s="403"/>
      <c r="L2887" s="337">
        <f t="shared" si="79"/>
        <v>0</v>
      </c>
    </row>
    <row r="2888" hidden="1" outlineLevel="1" spans="1:12">
      <c r="A2888" s="299"/>
      <c r="B2888" s="150">
        <v>211001079</v>
      </c>
      <c r="C2888" s="346"/>
      <c r="D2888" s="346"/>
      <c r="E2888" s="299" t="s">
        <v>191</v>
      </c>
      <c r="F2888" s="343"/>
      <c r="G2888" s="350"/>
      <c r="H2888" s="394"/>
      <c r="I2888" s="403"/>
      <c r="J2888" s="394"/>
      <c r="K2888" s="403"/>
      <c r="L2888" s="337">
        <f t="shared" si="79"/>
        <v>0</v>
      </c>
    </row>
    <row r="2889" hidden="1" outlineLevel="1" spans="1:12">
      <c r="A2889" s="299"/>
      <c r="B2889" s="150">
        <v>211001080</v>
      </c>
      <c r="C2889" s="346"/>
      <c r="D2889" s="346"/>
      <c r="E2889" s="299" t="s">
        <v>192</v>
      </c>
      <c r="F2889" s="343"/>
      <c r="G2889" s="350"/>
      <c r="H2889" s="394"/>
      <c r="I2889" s="403"/>
      <c r="J2889" s="394"/>
      <c r="K2889" s="403"/>
      <c r="L2889" s="337">
        <f t="shared" si="79"/>
        <v>0</v>
      </c>
    </row>
    <row r="2890" hidden="1" outlineLevel="1" spans="1:12">
      <c r="A2890" s="299"/>
      <c r="B2890" s="150">
        <v>211001081</v>
      </c>
      <c r="C2890" s="346"/>
      <c r="D2890" s="346"/>
      <c r="E2890" s="299" t="s">
        <v>193</v>
      </c>
      <c r="F2890" s="343"/>
      <c r="G2890" s="350"/>
      <c r="H2890" s="394"/>
      <c r="I2890" s="403"/>
      <c r="J2890" s="394"/>
      <c r="K2890" s="403"/>
      <c r="L2890" s="337">
        <f t="shared" si="79"/>
        <v>0</v>
      </c>
    </row>
    <row r="2891" hidden="1" outlineLevel="1" spans="1:12">
      <c r="A2891" s="299"/>
      <c r="B2891" s="150">
        <v>211001082</v>
      </c>
      <c r="C2891" s="346"/>
      <c r="D2891" s="346"/>
      <c r="E2891" s="299" t="s">
        <v>194</v>
      </c>
      <c r="F2891" s="343"/>
      <c r="G2891" s="350"/>
      <c r="H2891" s="394"/>
      <c r="I2891" s="403"/>
      <c r="J2891" s="394"/>
      <c r="K2891" s="403"/>
      <c r="L2891" s="337">
        <f t="shared" si="79"/>
        <v>0</v>
      </c>
    </row>
    <row r="2892" hidden="1" outlineLevel="1" spans="1:12">
      <c r="A2892" s="299"/>
      <c r="B2892" s="150">
        <v>211001083</v>
      </c>
      <c r="C2892" s="346"/>
      <c r="D2892" s="346"/>
      <c r="E2892" s="299" t="s">
        <v>195</v>
      </c>
      <c r="F2892" s="343"/>
      <c r="G2892" s="350"/>
      <c r="H2892" s="394"/>
      <c r="I2892" s="403"/>
      <c r="J2892" s="394"/>
      <c r="K2892" s="403"/>
      <c r="L2892" s="337">
        <f t="shared" si="79"/>
        <v>0</v>
      </c>
    </row>
    <row r="2893" hidden="1" outlineLevel="1" spans="1:12">
      <c r="A2893" s="299"/>
      <c r="B2893" s="150">
        <v>211001084</v>
      </c>
      <c r="C2893" s="346"/>
      <c r="D2893" s="346"/>
      <c r="E2893" s="299" t="s">
        <v>196</v>
      </c>
      <c r="F2893" s="343"/>
      <c r="G2893" s="350"/>
      <c r="H2893" s="394"/>
      <c r="I2893" s="403"/>
      <c r="J2893" s="394"/>
      <c r="K2893" s="403"/>
      <c r="L2893" s="337">
        <f t="shared" si="79"/>
        <v>0</v>
      </c>
    </row>
    <row r="2894" hidden="1" outlineLevel="1" spans="1:12">
      <c r="A2894" s="299"/>
      <c r="B2894" s="150">
        <v>211001085</v>
      </c>
      <c r="C2894" s="346"/>
      <c r="D2894" s="346"/>
      <c r="E2894" s="299" t="s">
        <v>197</v>
      </c>
      <c r="F2894" s="343"/>
      <c r="G2894" s="350"/>
      <c r="H2894" s="394"/>
      <c r="I2894" s="403"/>
      <c r="J2894" s="394"/>
      <c r="K2894" s="403"/>
      <c r="L2894" s="337">
        <f t="shared" si="79"/>
        <v>0</v>
      </c>
    </row>
    <row r="2895" hidden="1" outlineLevel="1" spans="1:12">
      <c r="A2895" s="299"/>
      <c r="B2895" s="150">
        <v>211001086</v>
      </c>
      <c r="C2895" s="346"/>
      <c r="D2895" s="346"/>
      <c r="E2895" s="299" t="s">
        <v>198</v>
      </c>
      <c r="F2895" s="343"/>
      <c r="G2895" s="350"/>
      <c r="H2895" s="394"/>
      <c r="I2895" s="403"/>
      <c r="J2895" s="394"/>
      <c r="K2895" s="403"/>
      <c r="L2895" s="337">
        <f t="shared" si="79"/>
        <v>0</v>
      </c>
    </row>
    <row r="2896" hidden="1" outlineLevel="1" spans="1:12">
      <c r="A2896" s="299"/>
      <c r="B2896" s="150">
        <v>211001087</v>
      </c>
      <c r="C2896" s="346"/>
      <c r="D2896" s="346"/>
      <c r="E2896" s="299" t="s">
        <v>199</v>
      </c>
      <c r="F2896" s="343"/>
      <c r="G2896" s="350"/>
      <c r="H2896" s="394"/>
      <c r="I2896" s="403"/>
      <c r="J2896" s="394"/>
      <c r="K2896" s="403"/>
      <c r="L2896" s="337">
        <f t="shared" si="79"/>
        <v>0</v>
      </c>
    </row>
    <row r="2897" hidden="1" outlineLevel="1" spans="1:12">
      <c r="A2897" s="299"/>
      <c r="B2897" s="150">
        <v>211001088</v>
      </c>
      <c r="C2897" s="346"/>
      <c r="D2897" s="346"/>
      <c r="E2897" s="299" t="s">
        <v>200</v>
      </c>
      <c r="F2897" s="343"/>
      <c r="G2897" s="350"/>
      <c r="H2897" s="394"/>
      <c r="I2897" s="403"/>
      <c r="J2897" s="394"/>
      <c r="K2897" s="403"/>
      <c r="L2897" s="337">
        <f t="shared" si="79"/>
        <v>0</v>
      </c>
    </row>
    <row r="2898" hidden="1" outlineLevel="1" spans="1:12">
      <c r="A2898" s="299"/>
      <c r="B2898" s="150">
        <v>211001089</v>
      </c>
      <c r="C2898" s="346"/>
      <c r="D2898" s="346"/>
      <c r="E2898" s="299" t="s">
        <v>201</v>
      </c>
      <c r="F2898" s="343"/>
      <c r="G2898" s="350"/>
      <c r="H2898" s="394"/>
      <c r="I2898" s="403"/>
      <c r="J2898" s="394"/>
      <c r="K2898" s="403"/>
      <c r="L2898" s="337">
        <f t="shared" si="79"/>
        <v>0</v>
      </c>
    </row>
    <row r="2899" hidden="1" outlineLevel="1" spans="1:12">
      <c r="A2899" s="299"/>
      <c r="B2899" s="150">
        <v>211001090</v>
      </c>
      <c r="C2899" s="346"/>
      <c r="D2899" s="346"/>
      <c r="E2899" s="299" t="s">
        <v>202</v>
      </c>
      <c r="F2899" s="343"/>
      <c r="G2899" s="350"/>
      <c r="H2899" s="394"/>
      <c r="I2899" s="403"/>
      <c r="J2899" s="394"/>
      <c r="K2899" s="403"/>
      <c r="L2899" s="337">
        <f t="shared" si="79"/>
        <v>0</v>
      </c>
    </row>
    <row r="2900" hidden="1" outlineLevel="1" spans="1:12">
      <c r="A2900" s="299"/>
      <c r="B2900" s="150">
        <v>211001091</v>
      </c>
      <c r="C2900" s="346"/>
      <c r="D2900" s="346"/>
      <c r="E2900" s="299" t="s">
        <v>203</v>
      </c>
      <c r="F2900" s="343"/>
      <c r="G2900" s="350"/>
      <c r="H2900" s="394"/>
      <c r="I2900" s="403"/>
      <c r="J2900" s="394"/>
      <c r="K2900" s="403"/>
      <c r="L2900" s="337">
        <f t="shared" si="79"/>
        <v>0</v>
      </c>
    </row>
    <row r="2901" hidden="1" outlineLevel="1" spans="1:12">
      <c r="A2901" s="299"/>
      <c r="B2901" s="150">
        <v>211001092</v>
      </c>
      <c r="C2901" s="346"/>
      <c r="D2901" s="346"/>
      <c r="E2901" s="299" t="s">
        <v>204</v>
      </c>
      <c r="F2901" s="343"/>
      <c r="G2901" s="350"/>
      <c r="H2901" s="394"/>
      <c r="I2901" s="403"/>
      <c r="J2901" s="394"/>
      <c r="K2901" s="403"/>
      <c r="L2901" s="337">
        <f t="shared" si="79"/>
        <v>0</v>
      </c>
    </row>
    <row r="2902" hidden="1" outlineLevel="1" spans="1:12">
      <c r="A2902" s="299"/>
      <c r="B2902" s="150">
        <v>211001093</v>
      </c>
      <c r="C2902" s="346"/>
      <c r="D2902" s="346"/>
      <c r="E2902" s="299" t="s">
        <v>205</v>
      </c>
      <c r="F2902" s="343"/>
      <c r="G2902" s="350"/>
      <c r="H2902" s="394"/>
      <c r="I2902" s="403"/>
      <c r="J2902" s="394"/>
      <c r="K2902" s="403"/>
      <c r="L2902" s="337">
        <f t="shared" si="79"/>
        <v>0</v>
      </c>
    </row>
    <row r="2903" hidden="1" outlineLevel="1" spans="1:12">
      <c r="A2903" s="299"/>
      <c r="B2903" s="150">
        <v>211001094</v>
      </c>
      <c r="C2903" s="346"/>
      <c r="D2903" s="346"/>
      <c r="E2903" s="299" t="s">
        <v>206</v>
      </c>
      <c r="F2903" s="343"/>
      <c r="G2903" s="350"/>
      <c r="H2903" s="394"/>
      <c r="I2903" s="403"/>
      <c r="J2903" s="394"/>
      <c r="K2903" s="403"/>
      <c r="L2903" s="337">
        <f t="shared" si="79"/>
        <v>0</v>
      </c>
    </row>
    <row r="2904" hidden="1" outlineLevel="1" spans="1:12">
      <c r="A2904" s="299"/>
      <c r="B2904" s="150">
        <v>211001095</v>
      </c>
      <c r="C2904" s="346"/>
      <c r="D2904" s="346"/>
      <c r="E2904" s="299" t="s">
        <v>207</v>
      </c>
      <c r="F2904" s="343"/>
      <c r="G2904" s="350"/>
      <c r="H2904" s="394"/>
      <c r="I2904" s="403"/>
      <c r="J2904" s="394"/>
      <c r="K2904" s="403"/>
      <c r="L2904" s="337">
        <f t="shared" si="79"/>
        <v>0</v>
      </c>
    </row>
    <row r="2905" hidden="1" outlineLevel="1" spans="1:12">
      <c r="A2905" s="299"/>
      <c r="B2905" s="150">
        <v>211001096</v>
      </c>
      <c r="C2905" s="346"/>
      <c r="D2905" s="346"/>
      <c r="E2905" s="299" t="s">
        <v>208</v>
      </c>
      <c r="F2905" s="343"/>
      <c r="G2905" s="350"/>
      <c r="H2905" s="394"/>
      <c r="I2905" s="403"/>
      <c r="J2905" s="394"/>
      <c r="K2905" s="403"/>
      <c r="L2905" s="337">
        <f t="shared" si="79"/>
        <v>0</v>
      </c>
    </row>
    <row r="2906" hidden="1" outlineLevel="1" spans="1:12">
      <c r="A2906" s="299"/>
      <c r="B2906" s="150">
        <v>211001097</v>
      </c>
      <c r="C2906" s="346"/>
      <c r="D2906" s="346"/>
      <c r="E2906" s="299" t="s">
        <v>209</v>
      </c>
      <c r="F2906" s="343"/>
      <c r="G2906" s="350"/>
      <c r="H2906" s="394"/>
      <c r="I2906" s="403"/>
      <c r="J2906" s="394"/>
      <c r="K2906" s="403"/>
      <c r="L2906" s="337">
        <f t="shared" si="79"/>
        <v>0</v>
      </c>
    </row>
    <row r="2907" hidden="1" outlineLevel="1" spans="1:12">
      <c r="A2907" s="299"/>
      <c r="B2907" s="150">
        <v>211001098</v>
      </c>
      <c r="C2907" s="346"/>
      <c r="D2907" s="346"/>
      <c r="E2907" s="299" t="s">
        <v>210</v>
      </c>
      <c r="F2907" s="343"/>
      <c r="G2907" s="350"/>
      <c r="H2907" s="394"/>
      <c r="I2907" s="403"/>
      <c r="J2907" s="394"/>
      <c r="K2907" s="403"/>
      <c r="L2907" s="337">
        <f t="shared" si="79"/>
        <v>0</v>
      </c>
    </row>
    <row r="2908" hidden="1" outlineLevel="1" spans="1:12">
      <c r="A2908" s="299"/>
      <c r="B2908" s="150">
        <v>211001099</v>
      </c>
      <c r="C2908" s="346"/>
      <c r="D2908" s="346"/>
      <c r="E2908" s="299" t="s">
        <v>211</v>
      </c>
      <c r="F2908" s="343"/>
      <c r="G2908" s="350"/>
      <c r="H2908" s="394"/>
      <c r="I2908" s="403"/>
      <c r="J2908" s="394"/>
      <c r="K2908" s="403"/>
      <c r="L2908" s="337">
        <f t="shared" si="79"/>
        <v>0</v>
      </c>
    </row>
    <row r="2909" hidden="1" outlineLevel="1" spans="1:12">
      <c r="A2909" s="299"/>
      <c r="B2909" s="150">
        <v>211001100</v>
      </c>
      <c r="C2909" s="346"/>
      <c r="D2909" s="346"/>
      <c r="E2909" s="299" t="s">
        <v>212</v>
      </c>
      <c r="F2909" s="343"/>
      <c r="G2909" s="350"/>
      <c r="H2909" s="394"/>
      <c r="I2909" s="403"/>
      <c r="J2909" s="394"/>
      <c r="K2909" s="403"/>
      <c r="L2909" s="337">
        <f t="shared" si="79"/>
        <v>0</v>
      </c>
    </row>
    <row r="2910" hidden="1" outlineLevel="1" spans="1:12">
      <c r="A2910" s="299"/>
      <c r="B2910" s="150">
        <v>211001101</v>
      </c>
      <c r="C2910" s="346"/>
      <c r="D2910" s="346"/>
      <c r="E2910" s="299" t="s">
        <v>213</v>
      </c>
      <c r="F2910" s="343"/>
      <c r="G2910" s="350"/>
      <c r="H2910" s="394"/>
      <c r="I2910" s="403"/>
      <c r="J2910" s="394"/>
      <c r="K2910" s="403"/>
      <c r="L2910" s="337">
        <f t="shared" si="79"/>
        <v>0</v>
      </c>
    </row>
    <row r="2911" hidden="1" outlineLevel="1" spans="1:12">
      <c r="A2911" s="299"/>
      <c r="B2911" s="150">
        <v>211001102</v>
      </c>
      <c r="C2911" s="346"/>
      <c r="D2911" s="346"/>
      <c r="E2911" s="299" t="s">
        <v>214</v>
      </c>
      <c r="F2911" s="343"/>
      <c r="G2911" s="350"/>
      <c r="H2911" s="394"/>
      <c r="I2911" s="403"/>
      <c r="J2911" s="394"/>
      <c r="K2911" s="403"/>
      <c r="L2911" s="337">
        <f t="shared" si="79"/>
        <v>0</v>
      </c>
    </row>
    <row r="2912" hidden="1" outlineLevel="1" spans="1:12">
      <c r="A2912" s="299"/>
      <c r="B2912" s="150">
        <v>211001103</v>
      </c>
      <c r="C2912" s="346"/>
      <c r="D2912" s="346"/>
      <c r="E2912" s="299" t="s">
        <v>215</v>
      </c>
      <c r="F2912" s="343"/>
      <c r="G2912" s="350"/>
      <c r="H2912" s="394"/>
      <c r="I2912" s="403"/>
      <c r="J2912" s="394"/>
      <c r="K2912" s="403"/>
      <c r="L2912" s="337">
        <f t="shared" si="79"/>
        <v>0</v>
      </c>
    </row>
    <row r="2913" hidden="1" outlineLevel="1" spans="1:12">
      <c r="A2913" s="299"/>
      <c r="B2913" s="150">
        <v>211001104</v>
      </c>
      <c r="C2913" s="346"/>
      <c r="D2913" s="346"/>
      <c r="E2913" s="299" t="s">
        <v>216</v>
      </c>
      <c r="F2913" s="343"/>
      <c r="G2913" s="350"/>
      <c r="H2913" s="394"/>
      <c r="I2913" s="403"/>
      <c r="J2913" s="394"/>
      <c r="K2913" s="403"/>
      <c r="L2913" s="337">
        <f t="shared" si="79"/>
        <v>0</v>
      </c>
    </row>
    <row r="2914" hidden="1" outlineLevel="1" spans="1:12">
      <c r="A2914" s="299"/>
      <c r="B2914" s="150">
        <v>211001105</v>
      </c>
      <c r="C2914" s="346"/>
      <c r="D2914" s="346"/>
      <c r="E2914" s="299" t="s">
        <v>217</v>
      </c>
      <c r="F2914" s="343"/>
      <c r="G2914" s="350"/>
      <c r="H2914" s="394"/>
      <c r="I2914" s="403"/>
      <c r="J2914" s="394"/>
      <c r="K2914" s="403"/>
      <c r="L2914" s="337">
        <f t="shared" si="79"/>
        <v>0</v>
      </c>
    </row>
    <row r="2915" hidden="1" outlineLevel="1" spans="1:12">
      <c r="A2915" s="299"/>
      <c r="B2915" s="150">
        <v>211001106</v>
      </c>
      <c r="C2915" s="346"/>
      <c r="D2915" s="346"/>
      <c r="E2915" s="299" t="s">
        <v>218</v>
      </c>
      <c r="F2915" s="343"/>
      <c r="G2915" s="350"/>
      <c r="H2915" s="394"/>
      <c r="I2915" s="403"/>
      <c r="J2915" s="394"/>
      <c r="K2915" s="403"/>
      <c r="L2915" s="337">
        <f t="shared" si="79"/>
        <v>0</v>
      </c>
    </row>
    <row r="2916" hidden="1" outlineLevel="1" spans="1:12">
      <c r="A2916" s="299"/>
      <c r="B2916" s="150">
        <v>211001107</v>
      </c>
      <c r="C2916" s="346"/>
      <c r="D2916" s="346"/>
      <c r="E2916" s="299" t="s">
        <v>219</v>
      </c>
      <c r="F2916" s="343"/>
      <c r="G2916" s="350"/>
      <c r="H2916" s="394"/>
      <c r="I2916" s="403"/>
      <c r="J2916" s="394"/>
      <c r="K2916" s="403"/>
      <c r="L2916" s="337">
        <f t="shared" si="79"/>
        <v>0</v>
      </c>
    </row>
    <row r="2917" hidden="1" outlineLevel="1" spans="1:12">
      <c r="A2917" s="299"/>
      <c r="B2917" s="150">
        <v>211001108</v>
      </c>
      <c r="C2917" s="346"/>
      <c r="D2917" s="346"/>
      <c r="E2917" s="299" t="s">
        <v>220</v>
      </c>
      <c r="F2917" s="343"/>
      <c r="G2917" s="350"/>
      <c r="H2917" s="394"/>
      <c r="I2917" s="403"/>
      <c r="J2917" s="394"/>
      <c r="K2917" s="403"/>
      <c r="L2917" s="337">
        <f t="shared" si="79"/>
        <v>0</v>
      </c>
    </row>
    <row r="2918" hidden="1" outlineLevel="1" spans="1:12">
      <c r="A2918" s="299"/>
      <c r="B2918" s="150">
        <v>211001109</v>
      </c>
      <c r="C2918" s="346"/>
      <c r="D2918" s="346"/>
      <c r="E2918" s="299" t="s">
        <v>221</v>
      </c>
      <c r="F2918" s="343"/>
      <c r="G2918" s="350"/>
      <c r="H2918" s="394"/>
      <c r="I2918" s="403"/>
      <c r="J2918" s="394"/>
      <c r="K2918" s="403"/>
      <c r="L2918" s="337">
        <f t="shared" si="79"/>
        <v>0</v>
      </c>
    </row>
    <row r="2919" hidden="1" outlineLevel="1" spans="1:12">
      <c r="A2919" s="299"/>
      <c r="B2919" s="150">
        <v>211001110</v>
      </c>
      <c r="C2919" s="346"/>
      <c r="D2919" s="346"/>
      <c r="E2919" s="299" t="s">
        <v>222</v>
      </c>
      <c r="F2919" s="343"/>
      <c r="G2919" s="350"/>
      <c r="H2919" s="394"/>
      <c r="I2919" s="403"/>
      <c r="J2919" s="394"/>
      <c r="K2919" s="403"/>
      <c r="L2919" s="337">
        <f t="shared" si="79"/>
        <v>0</v>
      </c>
    </row>
    <row r="2920" hidden="1" outlineLevel="1" spans="1:12">
      <c r="A2920" s="299"/>
      <c r="B2920" s="150">
        <v>211001111</v>
      </c>
      <c r="C2920" s="346"/>
      <c r="D2920" s="346"/>
      <c r="E2920" s="299" t="s">
        <v>223</v>
      </c>
      <c r="F2920" s="343"/>
      <c r="G2920" s="350"/>
      <c r="H2920" s="394"/>
      <c r="I2920" s="403"/>
      <c r="J2920" s="394"/>
      <c r="K2920" s="403"/>
      <c r="L2920" s="337">
        <f t="shared" si="79"/>
        <v>0</v>
      </c>
    </row>
    <row r="2921" hidden="1" outlineLevel="1" spans="1:12">
      <c r="A2921" s="299"/>
      <c r="B2921" s="150">
        <v>211001112</v>
      </c>
      <c r="C2921" s="346"/>
      <c r="D2921" s="346"/>
      <c r="E2921" s="299" t="s">
        <v>224</v>
      </c>
      <c r="F2921" s="343"/>
      <c r="G2921" s="350"/>
      <c r="H2921" s="394"/>
      <c r="I2921" s="403"/>
      <c r="J2921" s="394"/>
      <c r="K2921" s="403"/>
      <c r="L2921" s="337">
        <f t="shared" si="79"/>
        <v>0</v>
      </c>
    </row>
    <row r="2922" hidden="1" outlineLevel="1" spans="1:12">
      <c r="A2922" s="299"/>
      <c r="B2922" s="150">
        <v>211001113</v>
      </c>
      <c r="C2922" s="346"/>
      <c r="D2922" s="346"/>
      <c r="E2922" s="299" t="s">
        <v>225</v>
      </c>
      <c r="F2922" s="343"/>
      <c r="G2922" s="350"/>
      <c r="H2922" s="394"/>
      <c r="I2922" s="403"/>
      <c r="J2922" s="394"/>
      <c r="K2922" s="403"/>
      <c r="L2922" s="337">
        <f t="shared" si="79"/>
        <v>0</v>
      </c>
    </row>
    <row r="2923" hidden="1" outlineLevel="1" spans="1:12">
      <c r="A2923" s="299"/>
      <c r="B2923" s="150">
        <v>211001114</v>
      </c>
      <c r="C2923" s="346"/>
      <c r="D2923" s="346"/>
      <c r="E2923" s="299" t="s">
        <v>226</v>
      </c>
      <c r="F2923" s="343"/>
      <c r="G2923" s="350"/>
      <c r="H2923" s="394"/>
      <c r="I2923" s="403"/>
      <c r="J2923" s="394"/>
      <c r="K2923" s="403"/>
      <c r="L2923" s="337">
        <f t="shared" si="79"/>
        <v>0</v>
      </c>
    </row>
    <row r="2924" hidden="1" outlineLevel="1" spans="1:12">
      <c r="A2924" s="299"/>
      <c r="B2924" s="150">
        <v>211001115</v>
      </c>
      <c r="C2924" s="346"/>
      <c r="D2924" s="346"/>
      <c r="E2924" s="299" t="s">
        <v>227</v>
      </c>
      <c r="F2924" s="343"/>
      <c r="G2924" s="350"/>
      <c r="H2924" s="394"/>
      <c r="I2924" s="403"/>
      <c r="J2924" s="394"/>
      <c r="K2924" s="403"/>
      <c r="L2924" s="337">
        <f t="shared" si="79"/>
        <v>0</v>
      </c>
    </row>
    <row r="2925" hidden="1" outlineLevel="1" spans="1:12">
      <c r="A2925" s="299"/>
      <c r="B2925" s="150">
        <v>211001116</v>
      </c>
      <c r="C2925" s="346"/>
      <c r="D2925" s="346"/>
      <c r="E2925" s="299" t="s">
        <v>228</v>
      </c>
      <c r="F2925" s="343"/>
      <c r="G2925" s="350"/>
      <c r="H2925" s="394"/>
      <c r="I2925" s="403"/>
      <c r="J2925" s="394"/>
      <c r="K2925" s="403"/>
      <c r="L2925" s="337">
        <f t="shared" si="79"/>
        <v>0</v>
      </c>
    </row>
    <row r="2926" hidden="1" outlineLevel="1" spans="1:12">
      <c r="A2926" s="299"/>
      <c r="B2926" s="150">
        <v>211001117</v>
      </c>
      <c r="C2926" s="346"/>
      <c r="D2926" s="346"/>
      <c r="E2926" s="299" t="s">
        <v>229</v>
      </c>
      <c r="F2926" s="343"/>
      <c r="G2926" s="350"/>
      <c r="H2926" s="394"/>
      <c r="I2926" s="403"/>
      <c r="J2926" s="394"/>
      <c r="K2926" s="403"/>
      <c r="L2926" s="337">
        <f t="shared" si="79"/>
        <v>0</v>
      </c>
    </row>
    <row r="2927" hidden="1" outlineLevel="1" spans="1:12">
      <c r="A2927" s="299"/>
      <c r="B2927" s="150">
        <v>211001118</v>
      </c>
      <c r="C2927" s="346"/>
      <c r="D2927" s="346"/>
      <c r="E2927" s="299" t="s">
        <v>230</v>
      </c>
      <c r="F2927" s="343"/>
      <c r="G2927" s="350"/>
      <c r="H2927" s="394"/>
      <c r="I2927" s="403"/>
      <c r="J2927" s="394"/>
      <c r="K2927" s="403"/>
      <c r="L2927" s="337">
        <f t="shared" si="79"/>
        <v>0</v>
      </c>
    </row>
    <row r="2928" hidden="1" outlineLevel="1" spans="1:12">
      <c r="A2928" s="299"/>
      <c r="B2928" s="150">
        <v>211001119</v>
      </c>
      <c r="C2928" s="346"/>
      <c r="D2928" s="346"/>
      <c r="E2928" s="299" t="s">
        <v>231</v>
      </c>
      <c r="F2928" s="343"/>
      <c r="G2928" s="350"/>
      <c r="H2928" s="394"/>
      <c r="I2928" s="403"/>
      <c r="J2928" s="394"/>
      <c r="K2928" s="403"/>
      <c r="L2928" s="337">
        <f t="shared" si="79"/>
        <v>0</v>
      </c>
    </row>
    <row r="2929" hidden="1" outlineLevel="1" spans="1:12">
      <c r="A2929" s="299"/>
      <c r="B2929" s="150">
        <v>211001120</v>
      </c>
      <c r="C2929" s="346"/>
      <c r="D2929" s="346"/>
      <c r="E2929" s="299" t="s">
        <v>232</v>
      </c>
      <c r="F2929" s="343"/>
      <c r="G2929" s="350"/>
      <c r="H2929" s="394"/>
      <c r="I2929" s="403"/>
      <c r="J2929" s="394"/>
      <c r="K2929" s="403"/>
      <c r="L2929" s="337">
        <f t="shared" si="79"/>
        <v>0</v>
      </c>
    </row>
    <row r="2930" hidden="1" outlineLevel="1" spans="1:12">
      <c r="A2930" s="299"/>
      <c r="B2930" s="150">
        <v>211001121</v>
      </c>
      <c r="C2930" s="346"/>
      <c r="D2930" s="346"/>
      <c r="E2930" s="299" t="s">
        <v>233</v>
      </c>
      <c r="F2930" s="343"/>
      <c r="G2930" s="350"/>
      <c r="H2930" s="394"/>
      <c r="I2930" s="403"/>
      <c r="J2930" s="394"/>
      <c r="K2930" s="403"/>
      <c r="L2930" s="337">
        <f t="shared" si="79"/>
        <v>0</v>
      </c>
    </row>
    <row r="2931" hidden="1" outlineLevel="1" spans="1:12">
      <c r="A2931" s="299"/>
      <c r="B2931" s="150">
        <v>211001122</v>
      </c>
      <c r="C2931" s="346"/>
      <c r="D2931" s="346"/>
      <c r="E2931" s="299" t="s">
        <v>234</v>
      </c>
      <c r="F2931" s="343"/>
      <c r="G2931" s="350"/>
      <c r="H2931" s="394"/>
      <c r="I2931" s="403"/>
      <c r="J2931" s="394"/>
      <c r="K2931" s="403"/>
      <c r="L2931" s="337">
        <f t="shared" si="79"/>
        <v>0</v>
      </c>
    </row>
    <row r="2932" hidden="1" outlineLevel="1" spans="1:12">
      <c r="A2932" s="299"/>
      <c r="B2932" s="150">
        <v>211001123</v>
      </c>
      <c r="C2932" s="346"/>
      <c r="D2932" s="346"/>
      <c r="E2932" s="299" t="s">
        <v>235</v>
      </c>
      <c r="F2932" s="343"/>
      <c r="G2932" s="350"/>
      <c r="H2932" s="394"/>
      <c r="I2932" s="403"/>
      <c r="J2932" s="394"/>
      <c r="K2932" s="403"/>
      <c r="L2932" s="337">
        <f t="shared" si="79"/>
        <v>0</v>
      </c>
    </row>
    <row r="2933" hidden="1" outlineLevel="1" spans="1:12">
      <c r="A2933" s="299"/>
      <c r="B2933" s="150">
        <v>211001124</v>
      </c>
      <c r="C2933" s="346"/>
      <c r="D2933" s="346"/>
      <c r="E2933" s="299" t="s">
        <v>236</v>
      </c>
      <c r="F2933" s="343"/>
      <c r="G2933" s="350"/>
      <c r="H2933" s="394"/>
      <c r="I2933" s="403"/>
      <c r="J2933" s="394"/>
      <c r="K2933" s="403"/>
      <c r="L2933" s="337">
        <f t="shared" si="79"/>
        <v>0</v>
      </c>
    </row>
    <row r="2934" hidden="1" outlineLevel="1" spans="1:12">
      <c r="A2934" s="299"/>
      <c r="B2934" s="150">
        <v>211001125</v>
      </c>
      <c r="C2934" s="346"/>
      <c r="D2934" s="346"/>
      <c r="E2934" s="299" t="s">
        <v>237</v>
      </c>
      <c r="F2934" s="343"/>
      <c r="G2934" s="350"/>
      <c r="H2934" s="394"/>
      <c r="I2934" s="403"/>
      <c r="J2934" s="394"/>
      <c r="K2934" s="403"/>
      <c r="L2934" s="337">
        <f t="shared" si="79"/>
        <v>0</v>
      </c>
    </row>
    <row r="2935" hidden="1" outlineLevel="1" spans="1:12">
      <c r="A2935" s="299"/>
      <c r="B2935" s="150">
        <v>211001126</v>
      </c>
      <c r="C2935" s="346"/>
      <c r="D2935" s="346"/>
      <c r="E2935" s="299" t="s">
        <v>238</v>
      </c>
      <c r="F2935" s="343"/>
      <c r="G2935" s="350"/>
      <c r="H2935" s="394"/>
      <c r="I2935" s="403"/>
      <c r="J2935" s="394"/>
      <c r="K2935" s="403"/>
      <c r="L2935" s="337">
        <f t="shared" si="79"/>
        <v>0</v>
      </c>
    </row>
    <row r="2936" hidden="1" outlineLevel="1" spans="1:12">
      <c r="A2936" s="299"/>
      <c r="B2936" s="150">
        <v>211001127</v>
      </c>
      <c r="C2936" s="346"/>
      <c r="D2936" s="346"/>
      <c r="E2936" s="299" t="s">
        <v>239</v>
      </c>
      <c r="F2936" s="343"/>
      <c r="G2936" s="350"/>
      <c r="H2936" s="394"/>
      <c r="I2936" s="403"/>
      <c r="J2936" s="394"/>
      <c r="K2936" s="403"/>
      <c r="L2936" s="337">
        <f t="shared" si="79"/>
        <v>0</v>
      </c>
    </row>
    <row r="2937" hidden="1" outlineLevel="1" spans="1:12">
      <c r="A2937" s="299"/>
      <c r="B2937" s="150">
        <v>211001128</v>
      </c>
      <c r="C2937" s="346"/>
      <c r="D2937" s="346"/>
      <c r="E2937" s="299" t="s">
        <v>240</v>
      </c>
      <c r="F2937" s="343"/>
      <c r="G2937" s="350"/>
      <c r="H2937" s="394"/>
      <c r="I2937" s="403"/>
      <c r="J2937" s="394"/>
      <c r="K2937" s="403"/>
      <c r="L2937" s="337">
        <f t="shared" si="79"/>
        <v>0</v>
      </c>
    </row>
    <row r="2938" hidden="1" outlineLevel="1" spans="1:12">
      <c r="A2938" s="299"/>
      <c r="B2938" s="150">
        <v>211001129</v>
      </c>
      <c r="C2938" s="346"/>
      <c r="D2938" s="346"/>
      <c r="E2938" s="299" t="s">
        <v>241</v>
      </c>
      <c r="F2938" s="343"/>
      <c r="G2938" s="350"/>
      <c r="H2938" s="394"/>
      <c r="I2938" s="403"/>
      <c r="J2938" s="394"/>
      <c r="K2938" s="403"/>
      <c r="L2938" s="337">
        <f t="shared" si="79"/>
        <v>0</v>
      </c>
    </row>
    <row r="2939" hidden="1" outlineLevel="1" spans="1:12">
      <c r="A2939" s="299"/>
      <c r="B2939" s="150">
        <v>211001130</v>
      </c>
      <c r="C2939" s="346"/>
      <c r="D2939" s="346"/>
      <c r="E2939" s="299" t="s">
        <v>242</v>
      </c>
      <c r="F2939" s="343"/>
      <c r="G2939" s="350"/>
      <c r="H2939" s="394"/>
      <c r="I2939" s="403"/>
      <c r="J2939" s="394"/>
      <c r="K2939" s="403"/>
      <c r="L2939" s="337">
        <f t="shared" si="79"/>
        <v>0</v>
      </c>
    </row>
    <row r="2940" hidden="1" outlineLevel="1" spans="1:12">
      <c r="A2940" s="299"/>
      <c r="B2940" s="150">
        <v>211001131</v>
      </c>
      <c r="C2940" s="346"/>
      <c r="D2940" s="346"/>
      <c r="E2940" s="299" t="s">
        <v>243</v>
      </c>
      <c r="F2940" s="343"/>
      <c r="G2940" s="350"/>
      <c r="H2940" s="394"/>
      <c r="I2940" s="403"/>
      <c r="J2940" s="394"/>
      <c r="K2940" s="403"/>
      <c r="L2940" s="337">
        <f t="shared" si="79"/>
        <v>0</v>
      </c>
    </row>
    <row r="2941" hidden="1" outlineLevel="1" spans="1:12">
      <c r="A2941" s="299"/>
      <c r="B2941" s="150">
        <v>211001132</v>
      </c>
      <c r="C2941" s="346"/>
      <c r="D2941" s="346"/>
      <c r="E2941" s="299" t="s">
        <v>244</v>
      </c>
      <c r="F2941" s="343"/>
      <c r="G2941" s="350"/>
      <c r="H2941" s="394"/>
      <c r="I2941" s="403"/>
      <c r="J2941" s="394"/>
      <c r="K2941" s="403"/>
      <c r="L2941" s="337">
        <f t="shared" si="79"/>
        <v>0</v>
      </c>
    </row>
    <row r="2942" hidden="1" outlineLevel="1" spans="1:12">
      <c r="A2942" s="299"/>
      <c r="B2942" s="150">
        <v>211001133</v>
      </c>
      <c r="C2942" s="346"/>
      <c r="D2942" s="346"/>
      <c r="E2942" s="299" t="s">
        <v>245</v>
      </c>
      <c r="F2942" s="343"/>
      <c r="G2942" s="350"/>
      <c r="H2942" s="394"/>
      <c r="I2942" s="403"/>
      <c r="J2942" s="394"/>
      <c r="K2942" s="403"/>
      <c r="L2942" s="337">
        <f t="shared" si="79"/>
        <v>0</v>
      </c>
    </row>
    <row r="2943" hidden="1" outlineLevel="1" spans="1:12">
      <c r="A2943" s="299"/>
      <c r="B2943" s="150">
        <v>211001134</v>
      </c>
      <c r="C2943" s="346"/>
      <c r="D2943" s="346"/>
      <c r="E2943" s="299" t="s">
        <v>246</v>
      </c>
      <c r="F2943" s="343"/>
      <c r="G2943" s="350"/>
      <c r="H2943" s="394"/>
      <c r="I2943" s="403"/>
      <c r="J2943" s="394"/>
      <c r="K2943" s="403"/>
      <c r="L2943" s="337">
        <f t="shared" si="79"/>
        <v>0</v>
      </c>
    </row>
    <row r="2944" hidden="1" outlineLevel="1" spans="1:12">
      <c r="A2944" s="299"/>
      <c r="B2944" s="150">
        <v>211001135</v>
      </c>
      <c r="C2944" s="346"/>
      <c r="D2944" s="346"/>
      <c r="E2944" s="299" t="s">
        <v>247</v>
      </c>
      <c r="F2944" s="343"/>
      <c r="G2944" s="350"/>
      <c r="H2944" s="394"/>
      <c r="I2944" s="403"/>
      <c r="J2944" s="394"/>
      <c r="K2944" s="403"/>
      <c r="L2944" s="337">
        <f t="shared" si="79"/>
        <v>0</v>
      </c>
    </row>
    <row r="2945" hidden="1" outlineLevel="1" spans="1:12">
      <c r="A2945" s="299"/>
      <c r="B2945" s="150">
        <v>211001136</v>
      </c>
      <c r="C2945" s="346"/>
      <c r="D2945" s="346"/>
      <c r="E2945" s="299" t="s">
        <v>248</v>
      </c>
      <c r="F2945" s="343"/>
      <c r="G2945" s="350"/>
      <c r="H2945" s="394"/>
      <c r="I2945" s="403"/>
      <c r="J2945" s="394"/>
      <c r="K2945" s="403"/>
      <c r="L2945" s="337">
        <f t="shared" si="79"/>
        <v>0</v>
      </c>
    </row>
    <row r="2946" hidden="1" outlineLevel="1" spans="1:12">
      <c r="A2946" s="299"/>
      <c r="B2946" s="150">
        <v>211001137</v>
      </c>
      <c r="C2946" s="346"/>
      <c r="D2946" s="346"/>
      <c r="E2946" s="299" t="s">
        <v>249</v>
      </c>
      <c r="F2946" s="343"/>
      <c r="G2946" s="350"/>
      <c r="H2946" s="394"/>
      <c r="I2946" s="403"/>
      <c r="J2946" s="394"/>
      <c r="K2946" s="403"/>
      <c r="L2946" s="337">
        <f t="shared" si="79"/>
        <v>0</v>
      </c>
    </row>
    <row r="2947" hidden="1" outlineLevel="1" spans="1:12">
      <c r="A2947" s="299"/>
      <c r="B2947" s="150">
        <v>211001138</v>
      </c>
      <c r="C2947" s="346"/>
      <c r="D2947" s="346"/>
      <c r="E2947" s="299" t="s">
        <v>250</v>
      </c>
      <c r="F2947" s="343"/>
      <c r="G2947" s="350"/>
      <c r="H2947" s="394"/>
      <c r="I2947" s="403"/>
      <c r="J2947" s="394"/>
      <c r="K2947" s="403"/>
      <c r="L2947" s="337">
        <f t="shared" si="79"/>
        <v>0</v>
      </c>
    </row>
    <row r="2948" hidden="1" outlineLevel="1" spans="1:12">
      <c r="A2948" s="299"/>
      <c r="B2948" s="150">
        <v>211001139</v>
      </c>
      <c r="C2948" s="346"/>
      <c r="D2948" s="346"/>
      <c r="E2948" s="299" t="s">
        <v>251</v>
      </c>
      <c r="F2948" s="343"/>
      <c r="G2948" s="350"/>
      <c r="H2948" s="394"/>
      <c r="I2948" s="403"/>
      <c r="J2948" s="394"/>
      <c r="K2948" s="403"/>
      <c r="L2948" s="337">
        <f t="shared" si="79"/>
        <v>0</v>
      </c>
    </row>
    <row r="2949" hidden="1" outlineLevel="1" spans="1:12">
      <c r="A2949" s="299"/>
      <c r="B2949" s="150">
        <v>211001140</v>
      </c>
      <c r="C2949" s="346"/>
      <c r="D2949" s="346"/>
      <c r="E2949" s="299" t="s">
        <v>252</v>
      </c>
      <c r="F2949" s="343"/>
      <c r="G2949" s="350"/>
      <c r="H2949" s="394"/>
      <c r="I2949" s="403"/>
      <c r="J2949" s="394"/>
      <c r="K2949" s="403"/>
      <c r="L2949" s="337">
        <f t="shared" si="79"/>
        <v>0</v>
      </c>
    </row>
    <row r="2950" hidden="1" outlineLevel="1" spans="1:12">
      <c r="A2950" s="299"/>
      <c r="B2950" s="150">
        <v>211001141</v>
      </c>
      <c r="C2950" s="346"/>
      <c r="D2950" s="346"/>
      <c r="E2950" s="299" t="s">
        <v>253</v>
      </c>
      <c r="F2950" s="343"/>
      <c r="G2950" s="350"/>
      <c r="H2950" s="394"/>
      <c r="I2950" s="403"/>
      <c r="J2950" s="394"/>
      <c r="K2950" s="403"/>
      <c r="L2950" s="337">
        <f t="shared" si="79"/>
        <v>0</v>
      </c>
    </row>
    <row r="2951" hidden="1" outlineLevel="1" spans="1:12">
      <c r="A2951" s="299"/>
      <c r="B2951" s="150">
        <v>211001142</v>
      </c>
      <c r="C2951" s="346"/>
      <c r="D2951" s="346"/>
      <c r="E2951" s="299" t="s">
        <v>254</v>
      </c>
      <c r="F2951" s="343"/>
      <c r="G2951" s="350"/>
      <c r="H2951" s="394"/>
      <c r="I2951" s="403"/>
      <c r="J2951" s="394"/>
      <c r="K2951" s="403"/>
      <c r="L2951" s="337">
        <f t="shared" si="79"/>
        <v>0</v>
      </c>
    </row>
    <row r="2952" hidden="1" outlineLevel="1" spans="1:12">
      <c r="A2952" s="299"/>
      <c r="B2952" s="150">
        <v>211001143</v>
      </c>
      <c r="C2952" s="346"/>
      <c r="D2952" s="346"/>
      <c r="E2952" s="299" t="s">
        <v>255</v>
      </c>
      <c r="F2952" s="343"/>
      <c r="G2952" s="350"/>
      <c r="H2952" s="394"/>
      <c r="I2952" s="403"/>
      <c r="J2952" s="394"/>
      <c r="K2952" s="403"/>
      <c r="L2952" s="337">
        <f t="shared" si="79"/>
        <v>0</v>
      </c>
    </row>
    <row r="2953" hidden="1" outlineLevel="1" spans="1:12">
      <c r="A2953" s="299"/>
      <c r="B2953" s="150">
        <v>211001144</v>
      </c>
      <c r="C2953" s="346"/>
      <c r="D2953" s="346"/>
      <c r="E2953" s="299" t="s">
        <v>256</v>
      </c>
      <c r="F2953" s="343"/>
      <c r="G2953" s="350"/>
      <c r="H2953" s="394"/>
      <c r="I2953" s="403"/>
      <c r="J2953" s="394"/>
      <c r="K2953" s="403"/>
      <c r="L2953" s="337">
        <f t="shared" si="79"/>
        <v>0</v>
      </c>
    </row>
    <row r="2954" hidden="1" outlineLevel="1" spans="1:12">
      <c r="A2954" s="299"/>
      <c r="B2954" s="150">
        <v>211001145</v>
      </c>
      <c r="C2954" s="346"/>
      <c r="D2954" s="346"/>
      <c r="E2954" s="299" t="s">
        <v>257</v>
      </c>
      <c r="F2954" s="343"/>
      <c r="G2954" s="350"/>
      <c r="H2954" s="394"/>
      <c r="I2954" s="403"/>
      <c r="J2954" s="394"/>
      <c r="K2954" s="403"/>
      <c r="L2954" s="337">
        <f t="shared" si="79"/>
        <v>0</v>
      </c>
    </row>
    <row r="2955" hidden="1" outlineLevel="1" spans="1:12">
      <c r="A2955" s="299"/>
      <c r="B2955" s="150">
        <v>211001146</v>
      </c>
      <c r="C2955" s="346"/>
      <c r="D2955" s="346"/>
      <c r="E2955" s="299" t="s">
        <v>258</v>
      </c>
      <c r="F2955" s="343"/>
      <c r="G2955" s="350"/>
      <c r="H2955" s="394"/>
      <c r="I2955" s="403"/>
      <c r="J2955" s="394"/>
      <c r="K2955" s="403"/>
      <c r="L2955" s="337">
        <f t="shared" si="79"/>
        <v>0</v>
      </c>
    </row>
    <row r="2956" hidden="1" outlineLevel="1" spans="1:12">
      <c r="A2956" s="299"/>
      <c r="B2956" s="150">
        <v>211001147</v>
      </c>
      <c r="C2956" s="346"/>
      <c r="D2956" s="346"/>
      <c r="E2956" s="299" t="s">
        <v>259</v>
      </c>
      <c r="F2956" s="343"/>
      <c r="G2956" s="350"/>
      <c r="H2956" s="394"/>
      <c r="I2956" s="403"/>
      <c r="J2956" s="394"/>
      <c r="K2956" s="403"/>
      <c r="L2956" s="337">
        <f t="shared" si="79"/>
        <v>0</v>
      </c>
    </row>
    <row r="2957" hidden="1" outlineLevel="1" spans="1:12">
      <c r="A2957" s="299"/>
      <c r="B2957" s="150">
        <v>211001148</v>
      </c>
      <c r="C2957" s="346"/>
      <c r="D2957" s="346"/>
      <c r="E2957" s="299" t="s">
        <v>260</v>
      </c>
      <c r="F2957" s="343"/>
      <c r="G2957" s="350"/>
      <c r="H2957" s="394"/>
      <c r="I2957" s="403"/>
      <c r="J2957" s="394"/>
      <c r="K2957" s="403"/>
      <c r="L2957" s="337">
        <f t="shared" si="79"/>
        <v>0</v>
      </c>
    </row>
    <row r="2958" hidden="1" outlineLevel="1" spans="1:12">
      <c r="A2958" s="299"/>
      <c r="B2958" s="150">
        <v>211001149</v>
      </c>
      <c r="C2958" s="346"/>
      <c r="D2958" s="346"/>
      <c r="E2958" s="299" t="s">
        <v>261</v>
      </c>
      <c r="F2958" s="343"/>
      <c r="G2958" s="350"/>
      <c r="H2958" s="394"/>
      <c r="I2958" s="403"/>
      <c r="J2958" s="394"/>
      <c r="K2958" s="403"/>
      <c r="L2958" s="337">
        <f t="shared" si="79"/>
        <v>0</v>
      </c>
    </row>
    <row r="2959" hidden="1" outlineLevel="1" spans="1:12">
      <c r="A2959" s="299"/>
      <c r="B2959" s="150">
        <v>211001150</v>
      </c>
      <c r="C2959" s="346"/>
      <c r="D2959" s="346"/>
      <c r="E2959" s="299" t="s">
        <v>262</v>
      </c>
      <c r="F2959" s="343"/>
      <c r="G2959" s="350"/>
      <c r="H2959" s="394"/>
      <c r="I2959" s="403"/>
      <c r="J2959" s="394"/>
      <c r="K2959" s="403"/>
      <c r="L2959" s="337">
        <f t="shared" si="79"/>
        <v>0</v>
      </c>
    </row>
    <row r="2960" hidden="1" outlineLevel="1" spans="1:12">
      <c r="A2960" s="299"/>
      <c r="B2960" s="150">
        <v>211001151</v>
      </c>
      <c r="C2960" s="346"/>
      <c r="D2960" s="346"/>
      <c r="E2960" s="299" t="s">
        <v>263</v>
      </c>
      <c r="F2960" s="343"/>
      <c r="G2960" s="350"/>
      <c r="H2960" s="394"/>
      <c r="I2960" s="403"/>
      <c r="J2960" s="394"/>
      <c r="K2960" s="403"/>
      <c r="L2960" s="337">
        <f t="shared" si="79"/>
        <v>0</v>
      </c>
    </row>
    <row r="2961" hidden="1" outlineLevel="1" spans="1:12">
      <c r="A2961" s="299"/>
      <c r="B2961" s="150">
        <v>211001152</v>
      </c>
      <c r="C2961" s="346"/>
      <c r="D2961" s="346"/>
      <c r="E2961" s="299" t="s">
        <v>264</v>
      </c>
      <c r="F2961" s="343"/>
      <c r="G2961" s="350"/>
      <c r="H2961" s="394"/>
      <c r="I2961" s="403"/>
      <c r="J2961" s="394"/>
      <c r="K2961" s="403"/>
      <c r="L2961" s="337">
        <f t="shared" si="79"/>
        <v>0</v>
      </c>
    </row>
    <row r="2962" hidden="1" outlineLevel="1" spans="1:12">
      <c r="A2962" s="299"/>
      <c r="B2962" s="150">
        <v>211001153</v>
      </c>
      <c r="C2962" s="346"/>
      <c r="D2962" s="346"/>
      <c r="E2962" s="299" t="s">
        <v>265</v>
      </c>
      <c r="F2962" s="343"/>
      <c r="G2962" s="350"/>
      <c r="H2962" s="394"/>
      <c r="I2962" s="403"/>
      <c r="J2962" s="394"/>
      <c r="K2962" s="403"/>
      <c r="L2962" s="337">
        <f t="shared" si="79"/>
        <v>0</v>
      </c>
    </row>
    <row r="2963" hidden="1" outlineLevel="1" spans="1:12">
      <c r="A2963" s="299"/>
      <c r="B2963" s="150">
        <v>211001154</v>
      </c>
      <c r="C2963" s="346"/>
      <c r="D2963" s="346"/>
      <c r="E2963" s="299" t="s">
        <v>266</v>
      </c>
      <c r="F2963" s="343"/>
      <c r="G2963" s="350"/>
      <c r="H2963" s="394"/>
      <c r="I2963" s="403"/>
      <c r="J2963" s="394"/>
      <c r="K2963" s="403"/>
      <c r="L2963" s="337">
        <f t="shared" si="79"/>
        <v>0</v>
      </c>
    </row>
    <row r="2964" hidden="1" outlineLevel="1" spans="1:12">
      <c r="A2964" s="299"/>
      <c r="B2964" s="150">
        <v>211001155</v>
      </c>
      <c r="C2964" s="346"/>
      <c r="D2964" s="346"/>
      <c r="E2964" s="299" t="s">
        <v>267</v>
      </c>
      <c r="F2964" s="343"/>
      <c r="G2964" s="350"/>
      <c r="H2964" s="394"/>
      <c r="I2964" s="403"/>
      <c r="J2964" s="394"/>
      <c r="K2964" s="403"/>
      <c r="L2964" s="337">
        <f t="shared" si="79"/>
        <v>0</v>
      </c>
    </row>
    <row r="2965" hidden="1" outlineLevel="1" spans="1:12">
      <c r="A2965" s="299"/>
      <c r="B2965" s="150">
        <v>211001156</v>
      </c>
      <c r="C2965" s="346"/>
      <c r="D2965" s="346"/>
      <c r="E2965" s="299" t="s">
        <v>268</v>
      </c>
      <c r="F2965" s="343"/>
      <c r="G2965" s="350"/>
      <c r="H2965" s="394"/>
      <c r="I2965" s="403"/>
      <c r="J2965" s="394"/>
      <c r="K2965" s="403"/>
      <c r="L2965" s="337">
        <f t="shared" si="79"/>
        <v>0</v>
      </c>
    </row>
    <row r="2966" hidden="1" outlineLevel="1" spans="1:12">
      <c r="A2966" s="299"/>
      <c r="B2966" s="150">
        <v>211001157</v>
      </c>
      <c r="C2966" s="346"/>
      <c r="D2966" s="346"/>
      <c r="E2966" s="299" t="s">
        <v>269</v>
      </c>
      <c r="F2966" s="343"/>
      <c r="G2966" s="350"/>
      <c r="H2966" s="394"/>
      <c r="I2966" s="403"/>
      <c r="J2966" s="394"/>
      <c r="K2966" s="403"/>
      <c r="L2966" s="337">
        <f t="shared" si="79"/>
        <v>0</v>
      </c>
    </row>
    <row r="2967" hidden="1" outlineLevel="1" spans="1:12">
      <c r="A2967" s="299"/>
      <c r="B2967" s="150">
        <v>211001158</v>
      </c>
      <c r="C2967" s="346"/>
      <c r="D2967" s="346"/>
      <c r="E2967" s="299" t="s">
        <v>270</v>
      </c>
      <c r="F2967" s="343"/>
      <c r="G2967" s="350"/>
      <c r="H2967" s="394"/>
      <c r="I2967" s="403"/>
      <c r="J2967" s="394"/>
      <c r="K2967" s="403"/>
      <c r="L2967" s="337">
        <f t="shared" si="79"/>
        <v>0</v>
      </c>
    </row>
    <row r="2968" hidden="1" outlineLevel="1" spans="1:12">
      <c r="A2968" s="299"/>
      <c r="B2968" s="150">
        <v>211001159</v>
      </c>
      <c r="C2968" s="346"/>
      <c r="D2968" s="346"/>
      <c r="E2968" s="299" t="s">
        <v>271</v>
      </c>
      <c r="F2968" s="343"/>
      <c r="G2968" s="350"/>
      <c r="H2968" s="394"/>
      <c r="I2968" s="403"/>
      <c r="J2968" s="394"/>
      <c r="K2968" s="403"/>
      <c r="L2968" s="337">
        <f t="shared" si="79"/>
        <v>0</v>
      </c>
    </row>
    <row r="2969" hidden="1" outlineLevel="1" spans="1:12">
      <c r="A2969" s="299"/>
      <c r="B2969" s="150">
        <v>211001160</v>
      </c>
      <c r="C2969" s="346"/>
      <c r="D2969" s="346"/>
      <c r="E2969" s="299" t="s">
        <v>272</v>
      </c>
      <c r="F2969" s="343"/>
      <c r="G2969" s="350"/>
      <c r="H2969" s="394"/>
      <c r="I2969" s="403"/>
      <c r="J2969" s="394"/>
      <c r="K2969" s="403"/>
      <c r="L2969" s="337">
        <f t="shared" si="79"/>
        <v>0</v>
      </c>
    </row>
    <row r="2970" hidden="1" outlineLevel="1" spans="1:12">
      <c r="A2970" s="299"/>
      <c r="B2970" s="150">
        <v>211001161</v>
      </c>
      <c r="C2970" s="346"/>
      <c r="D2970" s="346"/>
      <c r="E2970" s="299" t="s">
        <v>273</v>
      </c>
      <c r="F2970" s="343"/>
      <c r="G2970" s="350"/>
      <c r="H2970" s="394"/>
      <c r="I2970" s="403"/>
      <c r="J2970" s="394"/>
      <c r="K2970" s="403"/>
      <c r="L2970" s="337">
        <f t="shared" si="79"/>
        <v>0</v>
      </c>
    </row>
    <row r="2971" hidden="1" outlineLevel="1" spans="1:12">
      <c r="A2971" s="299"/>
      <c r="B2971" s="150">
        <v>211001162</v>
      </c>
      <c r="C2971" s="346"/>
      <c r="D2971" s="346"/>
      <c r="E2971" s="299" t="s">
        <v>274</v>
      </c>
      <c r="F2971" s="343"/>
      <c r="G2971" s="350"/>
      <c r="H2971" s="394"/>
      <c r="I2971" s="403"/>
      <c r="J2971" s="394"/>
      <c r="K2971" s="403"/>
      <c r="L2971" s="337">
        <f t="shared" si="79"/>
        <v>0</v>
      </c>
    </row>
    <row r="2972" hidden="1" outlineLevel="1" spans="1:12">
      <c r="A2972" s="299"/>
      <c r="B2972" s="150">
        <v>211001163</v>
      </c>
      <c r="C2972" s="346"/>
      <c r="D2972" s="346"/>
      <c r="E2972" s="299" t="s">
        <v>275</v>
      </c>
      <c r="F2972" s="343"/>
      <c r="G2972" s="350"/>
      <c r="H2972" s="394"/>
      <c r="I2972" s="403"/>
      <c r="J2972" s="394"/>
      <c r="K2972" s="403"/>
      <c r="L2972" s="337">
        <f t="shared" si="79"/>
        <v>0</v>
      </c>
    </row>
    <row r="2973" hidden="1" outlineLevel="1" spans="1:12">
      <c r="A2973" s="299"/>
      <c r="B2973" s="150">
        <v>211001164</v>
      </c>
      <c r="C2973" s="346"/>
      <c r="D2973" s="346"/>
      <c r="E2973" s="299" t="s">
        <v>276</v>
      </c>
      <c r="F2973" s="343"/>
      <c r="G2973" s="350"/>
      <c r="H2973" s="394"/>
      <c r="I2973" s="403"/>
      <c r="J2973" s="394"/>
      <c r="K2973" s="403"/>
      <c r="L2973" s="337">
        <f t="shared" si="79"/>
        <v>0</v>
      </c>
    </row>
    <row r="2974" hidden="1" outlineLevel="1" spans="1:12">
      <c r="A2974" s="299"/>
      <c r="B2974" s="150">
        <v>211001165</v>
      </c>
      <c r="C2974" s="346"/>
      <c r="D2974" s="346"/>
      <c r="E2974" s="299" t="s">
        <v>277</v>
      </c>
      <c r="F2974" s="343"/>
      <c r="G2974" s="350"/>
      <c r="H2974" s="394"/>
      <c r="I2974" s="403"/>
      <c r="J2974" s="394"/>
      <c r="K2974" s="403"/>
      <c r="L2974" s="337">
        <f t="shared" si="79"/>
        <v>0</v>
      </c>
    </row>
    <row r="2975" hidden="1" outlineLevel="1" spans="1:12">
      <c r="A2975" s="299"/>
      <c r="B2975" s="150">
        <v>211001166</v>
      </c>
      <c r="C2975" s="346"/>
      <c r="D2975" s="346"/>
      <c r="E2975" s="299" t="s">
        <v>278</v>
      </c>
      <c r="F2975" s="343"/>
      <c r="G2975" s="350"/>
      <c r="H2975" s="394"/>
      <c r="I2975" s="403"/>
      <c r="J2975" s="394"/>
      <c r="K2975" s="403"/>
      <c r="L2975" s="337">
        <f t="shared" si="79"/>
        <v>0</v>
      </c>
    </row>
    <row r="2976" hidden="1" outlineLevel="1" spans="1:12">
      <c r="A2976" s="299"/>
      <c r="B2976" s="150">
        <v>211001167</v>
      </c>
      <c r="C2976" s="346"/>
      <c r="D2976" s="346"/>
      <c r="E2976" s="299" t="s">
        <v>279</v>
      </c>
      <c r="F2976" s="343"/>
      <c r="G2976" s="350"/>
      <c r="H2976" s="394"/>
      <c r="I2976" s="403"/>
      <c r="J2976" s="394"/>
      <c r="K2976" s="403"/>
      <c r="L2976" s="337">
        <f t="shared" si="79"/>
        <v>0</v>
      </c>
    </row>
    <row r="2977" hidden="1" outlineLevel="1" spans="1:12">
      <c r="A2977" s="299"/>
      <c r="B2977" s="150">
        <v>211001168</v>
      </c>
      <c r="C2977" s="346"/>
      <c r="D2977" s="346"/>
      <c r="E2977" s="299" t="s">
        <v>280</v>
      </c>
      <c r="F2977" s="343"/>
      <c r="G2977" s="350"/>
      <c r="H2977" s="394"/>
      <c r="I2977" s="403"/>
      <c r="J2977" s="394"/>
      <c r="K2977" s="403"/>
      <c r="L2977" s="337">
        <f t="shared" si="79"/>
        <v>0</v>
      </c>
    </row>
    <row r="2978" hidden="1" outlineLevel="1" spans="1:12">
      <c r="A2978" s="299"/>
      <c r="B2978" s="150">
        <v>211001169</v>
      </c>
      <c r="C2978" s="346"/>
      <c r="D2978" s="346"/>
      <c r="E2978" s="299" t="s">
        <v>281</v>
      </c>
      <c r="F2978" s="343"/>
      <c r="G2978" s="350"/>
      <c r="H2978" s="394"/>
      <c r="I2978" s="403"/>
      <c r="J2978" s="394"/>
      <c r="K2978" s="403"/>
      <c r="L2978" s="337">
        <f t="shared" si="79"/>
        <v>0</v>
      </c>
    </row>
    <row r="2979" hidden="1" outlineLevel="1" spans="1:12">
      <c r="A2979" s="299"/>
      <c r="B2979" s="150">
        <v>211001170</v>
      </c>
      <c r="C2979" s="346"/>
      <c r="D2979" s="346"/>
      <c r="E2979" s="299" t="s">
        <v>282</v>
      </c>
      <c r="F2979" s="343"/>
      <c r="G2979" s="350"/>
      <c r="H2979" s="394"/>
      <c r="I2979" s="403"/>
      <c r="J2979" s="394"/>
      <c r="K2979" s="403"/>
      <c r="L2979" s="337">
        <f t="shared" si="79"/>
        <v>0</v>
      </c>
    </row>
    <row r="2980" hidden="1" outlineLevel="1" spans="1:12">
      <c r="A2980" s="299"/>
      <c r="B2980" s="150">
        <v>211001171</v>
      </c>
      <c r="C2980" s="346"/>
      <c r="D2980" s="346"/>
      <c r="E2980" s="299" t="s">
        <v>283</v>
      </c>
      <c r="F2980" s="343"/>
      <c r="G2980" s="350"/>
      <c r="H2980" s="394"/>
      <c r="I2980" s="403"/>
      <c r="J2980" s="394"/>
      <c r="K2980" s="403"/>
      <c r="L2980" s="337">
        <f t="shared" si="79"/>
        <v>0</v>
      </c>
    </row>
    <row r="2981" hidden="1" outlineLevel="1" spans="1:12">
      <c r="A2981" s="299"/>
      <c r="B2981" s="150">
        <v>211001172</v>
      </c>
      <c r="C2981" s="346"/>
      <c r="D2981" s="346"/>
      <c r="E2981" s="299" t="s">
        <v>284</v>
      </c>
      <c r="F2981" s="343"/>
      <c r="G2981" s="350"/>
      <c r="H2981" s="394"/>
      <c r="I2981" s="403"/>
      <c r="J2981" s="394"/>
      <c r="K2981" s="403"/>
      <c r="L2981" s="337">
        <f t="shared" si="79"/>
        <v>0</v>
      </c>
    </row>
    <row r="2982" hidden="1" outlineLevel="1" spans="1:12">
      <c r="A2982" s="299"/>
      <c r="B2982" s="150">
        <v>211001173</v>
      </c>
      <c r="C2982" s="346"/>
      <c r="D2982" s="346"/>
      <c r="E2982" s="299" t="s">
        <v>285</v>
      </c>
      <c r="F2982" s="343"/>
      <c r="G2982" s="350"/>
      <c r="H2982" s="394"/>
      <c r="I2982" s="403"/>
      <c r="J2982" s="394"/>
      <c r="K2982" s="403"/>
      <c r="L2982" s="337">
        <f t="shared" si="79"/>
        <v>0</v>
      </c>
    </row>
    <row r="2983" hidden="1" outlineLevel="1" spans="1:12">
      <c r="A2983" s="299"/>
      <c r="B2983" s="150">
        <v>211001174</v>
      </c>
      <c r="C2983" s="346"/>
      <c r="D2983" s="346"/>
      <c r="E2983" s="299" t="s">
        <v>286</v>
      </c>
      <c r="F2983" s="343"/>
      <c r="G2983" s="350"/>
      <c r="H2983" s="394"/>
      <c r="I2983" s="403"/>
      <c r="J2983" s="394"/>
      <c r="K2983" s="403"/>
      <c r="L2983" s="337">
        <f t="shared" si="79"/>
        <v>0</v>
      </c>
    </row>
    <row r="2984" hidden="1" outlineLevel="1" spans="1:12">
      <c r="A2984" s="299"/>
      <c r="B2984" s="150">
        <v>211001175</v>
      </c>
      <c r="C2984" s="346"/>
      <c r="D2984" s="346"/>
      <c r="E2984" s="299" t="s">
        <v>287</v>
      </c>
      <c r="F2984" s="343"/>
      <c r="G2984" s="350"/>
      <c r="H2984" s="394"/>
      <c r="I2984" s="403"/>
      <c r="J2984" s="394"/>
      <c r="K2984" s="403"/>
      <c r="L2984" s="337">
        <f t="shared" si="79"/>
        <v>0</v>
      </c>
    </row>
    <row r="2985" hidden="1" outlineLevel="1" spans="1:12">
      <c r="A2985" s="299"/>
      <c r="B2985" s="150">
        <v>211001176</v>
      </c>
      <c r="C2985" s="346"/>
      <c r="D2985" s="346"/>
      <c r="E2985" s="299" t="s">
        <v>288</v>
      </c>
      <c r="F2985" s="343"/>
      <c r="G2985" s="350"/>
      <c r="H2985" s="394"/>
      <c r="I2985" s="403"/>
      <c r="J2985" s="394"/>
      <c r="K2985" s="403"/>
      <c r="L2985" s="337">
        <f t="shared" si="79"/>
        <v>0</v>
      </c>
    </row>
    <row r="2986" hidden="1" outlineLevel="1" spans="1:12">
      <c r="A2986" s="299"/>
      <c r="B2986" s="150">
        <v>211001177</v>
      </c>
      <c r="C2986" s="346"/>
      <c r="D2986" s="346"/>
      <c r="E2986" s="299" t="s">
        <v>289</v>
      </c>
      <c r="F2986" s="343"/>
      <c r="G2986" s="350"/>
      <c r="H2986" s="394"/>
      <c r="I2986" s="403"/>
      <c r="J2986" s="394"/>
      <c r="K2986" s="403"/>
      <c r="L2986" s="337">
        <f t="shared" si="79"/>
        <v>0</v>
      </c>
    </row>
    <row r="2987" hidden="1" outlineLevel="1" spans="1:12">
      <c r="A2987" s="299"/>
      <c r="B2987" s="150">
        <v>211001178</v>
      </c>
      <c r="C2987" s="346"/>
      <c r="D2987" s="346"/>
      <c r="E2987" s="299" t="s">
        <v>290</v>
      </c>
      <c r="F2987" s="343"/>
      <c r="G2987" s="350"/>
      <c r="H2987" s="394"/>
      <c r="I2987" s="403"/>
      <c r="J2987" s="394"/>
      <c r="K2987" s="403"/>
      <c r="L2987" s="337">
        <f t="shared" si="79"/>
        <v>0</v>
      </c>
    </row>
    <row r="2988" hidden="1" outlineLevel="1" spans="1:12">
      <c r="A2988" s="299"/>
      <c r="B2988" s="150">
        <v>211001179</v>
      </c>
      <c r="C2988" s="346"/>
      <c r="D2988" s="346"/>
      <c r="E2988" s="299" t="s">
        <v>291</v>
      </c>
      <c r="F2988" s="343"/>
      <c r="G2988" s="350"/>
      <c r="H2988" s="394"/>
      <c r="I2988" s="403"/>
      <c r="J2988" s="394"/>
      <c r="K2988" s="403"/>
      <c r="L2988" s="337">
        <f t="shared" si="79"/>
        <v>0</v>
      </c>
    </row>
    <row r="2989" hidden="1" outlineLevel="1" spans="1:12">
      <c r="A2989" s="299"/>
      <c r="B2989" s="150">
        <v>211001180</v>
      </c>
      <c r="C2989" s="346"/>
      <c r="D2989" s="346"/>
      <c r="E2989" s="299" t="s">
        <v>292</v>
      </c>
      <c r="F2989" s="343"/>
      <c r="G2989" s="350"/>
      <c r="H2989" s="394"/>
      <c r="I2989" s="403"/>
      <c r="J2989" s="394"/>
      <c r="K2989" s="403"/>
      <c r="L2989" s="337">
        <f t="shared" si="79"/>
        <v>0</v>
      </c>
    </row>
    <row r="2990" hidden="1" outlineLevel="1" spans="1:12">
      <c r="A2990" s="299"/>
      <c r="B2990" s="150">
        <v>211001181</v>
      </c>
      <c r="C2990" s="346"/>
      <c r="D2990" s="346"/>
      <c r="E2990" s="299" t="s">
        <v>293</v>
      </c>
      <c r="F2990" s="343"/>
      <c r="G2990" s="350"/>
      <c r="H2990" s="394"/>
      <c r="I2990" s="403"/>
      <c r="J2990" s="394"/>
      <c r="K2990" s="403"/>
      <c r="L2990" s="337">
        <f t="shared" si="79"/>
        <v>0</v>
      </c>
    </row>
    <row r="2991" hidden="1" outlineLevel="1" spans="1:12">
      <c r="A2991" s="299"/>
      <c r="B2991" s="150">
        <v>211001182</v>
      </c>
      <c r="C2991" s="346"/>
      <c r="D2991" s="346"/>
      <c r="E2991" s="299" t="s">
        <v>294</v>
      </c>
      <c r="F2991" s="343"/>
      <c r="G2991" s="350"/>
      <c r="H2991" s="394"/>
      <c r="I2991" s="403"/>
      <c r="J2991" s="394"/>
      <c r="K2991" s="403"/>
      <c r="L2991" s="337">
        <f t="shared" si="79"/>
        <v>0</v>
      </c>
    </row>
    <row r="2992" hidden="1" outlineLevel="1" spans="1:12">
      <c r="A2992" s="299"/>
      <c r="B2992" s="150">
        <v>211001183</v>
      </c>
      <c r="C2992" s="346"/>
      <c r="D2992" s="346"/>
      <c r="E2992" s="299" t="s">
        <v>295</v>
      </c>
      <c r="F2992" s="343"/>
      <c r="G2992" s="350"/>
      <c r="H2992" s="394"/>
      <c r="I2992" s="403"/>
      <c r="J2992" s="394"/>
      <c r="K2992" s="403"/>
      <c r="L2992" s="337">
        <f t="shared" si="79"/>
        <v>0</v>
      </c>
    </row>
    <row r="2993" hidden="1" outlineLevel="1" spans="1:12">
      <c r="A2993" s="299"/>
      <c r="B2993" s="150">
        <v>211001184</v>
      </c>
      <c r="C2993" s="346"/>
      <c r="D2993" s="346"/>
      <c r="E2993" s="299" t="s">
        <v>296</v>
      </c>
      <c r="F2993" s="343"/>
      <c r="G2993" s="350"/>
      <c r="H2993" s="394"/>
      <c r="I2993" s="403"/>
      <c r="J2993" s="394"/>
      <c r="K2993" s="403"/>
      <c r="L2993" s="337">
        <f t="shared" si="79"/>
        <v>0</v>
      </c>
    </row>
    <row r="2994" hidden="1" outlineLevel="1" spans="1:12">
      <c r="A2994" s="299"/>
      <c r="B2994" s="150">
        <v>211001185</v>
      </c>
      <c r="C2994" s="346"/>
      <c r="D2994" s="346"/>
      <c r="E2994" s="299" t="s">
        <v>297</v>
      </c>
      <c r="F2994" s="343"/>
      <c r="G2994" s="350"/>
      <c r="H2994" s="394"/>
      <c r="I2994" s="403"/>
      <c r="J2994" s="394"/>
      <c r="K2994" s="403"/>
      <c r="L2994" s="337">
        <f t="shared" si="79"/>
        <v>0</v>
      </c>
    </row>
    <row r="2995" hidden="1" outlineLevel="1" spans="1:12">
      <c r="A2995" s="299"/>
      <c r="B2995" s="150">
        <v>211001186</v>
      </c>
      <c r="C2995" s="346"/>
      <c r="D2995" s="346"/>
      <c r="E2995" s="299" t="s">
        <v>298</v>
      </c>
      <c r="F2995" s="343"/>
      <c r="G2995" s="350"/>
      <c r="H2995" s="394"/>
      <c r="I2995" s="403"/>
      <c r="J2995" s="394"/>
      <c r="K2995" s="403"/>
      <c r="L2995" s="337">
        <f t="shared" si="79"/>
        <v>0</v>
      </c>
    </row>
    <row r="2996" hidden="1" outlineLevel="1" spans="1:12">
      <c r="A2996" s="299"/>
      <c r="B2996" s="150">
        <v>211001187</v>
      </c>
      <c r="C2996" s="346"/>
      <c r="D2996" s="346"/>
      <c r="E2996" s="299" t="s">
        <v>299</v>
      </c>
      <c r="F2996" s="343"/>
      <c r="G2996" s="350"/>
      <c r="H2996" s="394"/>
      <c r="I2996" s="403"/>
      <c r="J2996" s="394"/>
      <c r="K2996" s="403"/>
      <c r="L2996" s="337">
        <f t="shared" si="79"/>
        <v>0</v>
      </c>
    </row>
    <row r="2997" hidden="1" outlineLevel="1" spans="1:12">
      <c r="A2997" s="299"/>
      <c r="B2997" s="150">
        <v>211001188</v>
      </c>
      <c r="C2997" s="346"/>
      <c r="D2997" s="346"/>
      <c r="E2997" s="299" t="s">
        <v>300</v>
      </c>
      <c r="F2997" s="343"/>
      <c r="G2997" s="350"/>
      <c r="H2997" s="394"/>
      <c r="I2997" s="403"/>
      <c r="J2997" s="394"/>
      <c r="K2997" s="403"/>
      <c r="L2997" s="337">
        <f t="shared" si="79"/>
        <v>0</v>
      </c>
    </row>
    <row r="2998" hidden="1" outlineLevel="1" spans="1:12">
      <c r="A2998" s="299"/>
      <c r="B2998" s="150">
        <v>211001189</v>
      </c>
      <c r="C2998" s="346"/>
      <c r="D2998" s="346"/>
      <c r="E2998" s="299" t="s">
        <v>301</v>
      </c>
      <c r="F2998" s="343"/>
      <c r="G2998" s="350"/>
      <c r="H2998" s="394"/>
      <c r="I2998" s="403"/>
      <c r="J2998" s="394"/>
      <c r="K2998" s="403"/>
      <c r="L2998" s="337">
        <f t="shared" si="79"/>
        <v>0</v>
      </c>
    </row>
    <row r="2999" hidden="1" outlineLevel="1" spans="1:12">
      <c r="A2999" s="299"/>
      <c r="B2999" s="150">
        <v>211001190</v>
      </c>
      <c r="C2999" s="346"/>
      <c r="D2999" s="346"/>
      <c r="E2999" s="299" t="s">
        <v>302</v>
      </c>
      <c r="F2999" s="343"/>
      <c r="G2999" s="350"/>
      <c r="H2999" s="394"/>
      <c r="I2999" s="403"/>
      <c r="J2999" s="394"/>
      <c r="K2999" s="403"/>
      <c r="L2999" s="337">
        <f t="shared" si="79"/>
        <v>0</v>
      </c>
    </row>
    <row r="3000" hidden="1" outlineLevel="1" spans="1:12">
      <c r="A3000" s="299"/>
      <c r="B3000" s="150">
        <v>211001191</v>
      </c>
      <c r="C3000" s="346"/>
      <c r="D3000" s="346"/>
      <c r="E3000" s="299" t="s">
        <v>303</v>
      </c>
      <c r="F3000" s="343"/>
      <c r="G3000" s="350"/>
      <c r="H3000" s="394"/>
      <c r="I3000" s="403"/>
      <c r="J3000" s="394"/>
      <c r="K3000" s="403"/>
      <c r="L3000" s="337">
        <f t="shared" si="79"/>
        <v>0</v>
      </c>
    </row>
    <row r="3001" hidden="1" outlineLevel="1" spans="1:12">
      <c r="A3001" s="299"/>
      <c r="B3001" s="150">
        <v>211001192</v>
      </c>
      <c r="C3001" s="346"/>
      <c r="D3001" s="346"/>
      <c r="E3001" s="299" t="s">
        <v>304</v>
      </c>
      <c r="F3001" s="343"/>
      <c r="G3001" s="350"/>
      <c r="H3001" s="394"/>
      <c r="I3001" s="403"/>
      <c r="J3001" s="394"/>
      <c r="K3001" s="403"/>
      <c r="L3001" s="337">
        <f t="shared" si="79"/>
        <v>0</v>
      </c>
    </row>
    <row r="3002" hidden="1" outlineLevel="1" spans="1:12">
      <c r="A3002" s="299"/>
      <c r="B3002" s="150">
        <v>211001193</v>
      </c>
      <c r="C3002" s="346"/>
      <c r="D3002" s="346"/>
      <c r="E3002" s="299" t="s">
        <v>305</v>
      </c>
      <c r="F3002" s="343"/>
      <c r="G3002" s="350"/>
      <c r="H3002" s="394"/>
      <c r="I3002" s="403"/>
      <c r="J3002" s="394"/>
      <c r="K3002" s="403"/>
      <c r="L3002" s="337">
        <f t="shared" si="79"/>
        <v>0</v>
      </c>
    </row>
    <row r="3003" hidden="1" outlineLevel="1" spans="1:12">
      <c r="A3003" s="299"/>
      <c r="B3003" s="150">
        <v>211001194</v>
      </c>
      <c r="C3003" s="346"/>
      <c r="D3003" s="346"/>
      <c r="E3003" s="299" t="s">
        <v>306</v>
      </c>
      <c r="F3003" s="343"/>
      <c r="G3003" s="350"/>
      <c r="H3003" s="394"/>
      <c r="I3003" s="403"/>
      <c r="J3003" s="394"/>
      <c r="K3003" s="403"/>
      <c r="L3003" s="337">
        <f t="shared" si="79"/>
        <v>0</v>
      </c>
    </row>
    <row r="3004" hidden="1" outlineLevel="1" spans="1:12">
      <c r="A3004" s="299"/>
      <c r="B3004" s="150">
        <v>211001195</v>
      </c>
      <c r="C3004" s="346"/>
      <c r="D3004" s="346"/>
      <c r="E3004" s="299" t="s">
        <v>307</v>
      </c>
      <c r="F3004" s="343"/>
      <c r="G3004" s="350"/>
      <c r="H3004" s="394"/>
      <c r="I3004" s="403"/>
      <c r="J3004" s="394"/>
      <c r="K3004" s="403"/>
      <c r="L3004" s="337">
        <f t="shared" si="79"/>
        <v>0</v>
      </c>
    </row>
    <row r="3005" hidden="1" outlineLevel="1" spans="1:12">
      <c r="A3005" s="299"/>
      <c r="B3005" s="150">
        <v>211001196</v>
      </c>
      <c r="C3005" s="346"/>
      <c r="D3005" s="346"/>
      <c r="E3005" s="299" t="s">
        <v>308</v>
      </c>
      <c r="F3005" s="343"/>
      <c r="G3005" s="350"/>
      <c r="H3005" s="394"/>
      <c r="I3005" s="403"/>
      <c r="J3005" s="394"/>
      <c r="K3005" s="403"/>
      <c r="L3005" s="337">
        <f t="shared" si="79"/>
        <v>0</v>
      </c>
    </row>
    <row r="3006" hidden="1" outlineLevel="1" spans="1:12">
      <c r="A3006" s="299"/>
      <c r="B3006" s="150">
        <v>211001197</v>
      </c>
      <c r="C3006" s="346"/>
      <c r="D3006" s="346"/>
      <c r="E3006" s="299" t="s">
        <v>309</v>
      </c>
      <c r="F3006" s="343"/>
      <c r="G3006" s="350"/>
      <c r="H3006" s="394"/>
      <c r="I3006" s="403"/>
      <c r="J3006" s="394"/>
      <c r="K3006" s="403"/>
      <c r="L3006" s="337">
        <f t="shared" si="79"/>
        <v>0</v>
      </c>
    </row>
    <row r="3007" hidden="1" outlineLevel="1" spans="1:12">
      <c r="A3007" s="299"/>
      <c r="B3007" s="150">
        <v>211001198</v>
      </c>
      <c r="C3007" s="346"/>
      <c r="D3007" s="346"/>
      <c r="E3007" s="299" t="s">
        <v>310</v>
      </c>
      <c r="F3007" s="343"/>
      <c r="G3007" s="350"/>
      <c r="H3007" s="394"/>
      <c r="I3007" s="403"/>
      <c r="J3007" s="394"/>
      <c r="K3007" s="403"/>
      <c r="L3007" s="337">
        <f t="shared" si="79"/>
        <v>0</v>
      </c>
    </row>
    <row r="3008" hidden="1" outlineLevel="1" spans="1:12">
      <c r="A3008" s="299"/>
      <c r="B3008" s="150">
        <v>211001199</v>
      </c>
      <c r="C3008" s="346"/>
      <c r="D3008" s="346"/>
      <c r="E3008" s="299" t="s">
        <v>311</v>
      </c>
      <c r="F3008" s="343"/>
      <c r="G3008" s="350"/>
      <c r="H3008" s="394"/>
      <c r="I3008" s="403"/>
      <c r="J3008" s="394"/>
      <c r="K3008" s="403"/>
      <c r="L3008" s="337">
        <f t="shared" si="79"/>
        <v>0</v>
      </c>
    </row>
    <row r="3009" hidden="1" outlineLevel="1" spans="1:12">
      <c r="A3009" s="299"/>
      <c r="B3009" s="150">
        <v>211001200</v>
      </c>
      <c r="C3009" s="346"/>
      <c r="D3009" s="346"/>
      <c r="E3009" s="299" t="s">
        <v>312</v>
      </c>
      <c r="F3009" s="343"/>
      <c r="G3009" s="350"/>
      <c r="H3009" s="394"/>
      <c r="I3009" s="403"/>
      <c r="J3009" s="394"/>
      <c r="K3009" s="403"/>
      <c r="L3009" s="337">
        <f t="shared" ref="L3009:L3017" si="80">G3009-I3009+K3009</f>
        <v>0</v>
      </c>
    </row>
    <row r="3010" hidden="1" outlineLevel="1" spans="1:12">
      <c r="A3010" s="299"/>
      <c r="B3010" s="150">
        <v>211001201</v>
      </c>
      <c r="C3010" s="346"/>
      <c r="D3010" s="346"/>
      <c r="E3010" s="299" t="s">
        <v>313</v>
      </c>
      <c r="F3010" s="343"/>
      <c r="G3010" s="350"/>
      <c r="H3010" s="394"/>
      <c r="I3010" s="403"/>
      <c r="J3010" s="394"/>
      <c r="K3010" s="403"/>
      <c r="L3010" s="337">
        <f t="shared" si="80"/>
        <v>0</v>
      </c>
    </row>
    <row r="3011" hidden="1" outlineLevel="1" spans="1:12">
      <c r="A3011" s="299"/>
      <c r="B3011" s="150">
        <v>211001202</v>
      </c>
      <c r="C3011" s="346"/>
      <c r="D3011" s="346"/>
      <c r="E3011" s="299" t="s">
        <v>314</v>
      </c>
      <c r="F3011" s="343"/>
      <c r="G3011" s="350"/>
      <c r="H3011" s="394"/>
      <c r="I3011" s="403"/>
      <c r="J3011" s="394"/>
      <c r="K3011" s="403"/>
      <c r="L3011" s="337">
        <f t="shared" si="80"/>
        <v>0</v>
      </c>
    </row>
    <row r="3012" hidden="1" outlineLevel="1" spans="1:12">
      <c r="A3012" s="299"/>
      <c r="B3012" s="150">
        <v>211001203</v>
      </c>
      <c r="C3012" s="346"/>
      <c r="D3012" s="346"/>
      <c r="E3012" s="299" t="s">
        <v>315</v>
      </c>
      <c r="F3012" s="343"/>
      <c r="G3012" s="350"/>
      <c r="H3012" s="394"/>
      <c r="I3012" s="403"/>
      <c r="J3012" s="394"/>
      <c r="K3012" s="403"/>
      <c r="L3012" s="337">
        <f t="shared" si="80"/>
        <v>0</v>
      </c>
    </row>
    <row r="3013" hidden="1" outlineLevel="1" spans="1:12">
      <c r="A3013" s="299"/>
      <c r="B3013" s="150">
        <v>211001204</v>
      </c>
      <c r="C3013" s="346"/>
      <c r="D3013" s="346"/>
      <c r="E3013" s="299" t="s">
        <v>316</v>
      </c>
      <c r="F3013" s="343"/>
      <c r="G3013" s="350"/>
      <c r="H3013" s="394"/>
      <c r="I3013" s="403"/>
      <c r="J3013" s="394"/>
      <c r="K3013" s="403"/>
      <c r="L3013" s="337">
        <f t="shared" si="80"/>
        <v>0</v>
      </c>
    </row>
    <row r="3014" hidden="1" outlineLevel="1" spans="1:12">
      <c r="A3014" s="299"/>
      <c r="B3014" s="150">
        <v>211001205</v>
      </c>
      <c r="C3014" s="346"/>
      <c r="D3014" s="346"/>
      <c r="E3014" s="299" t="s">
        <v>317</v>
      </c>
      <c r="F3014" s="343"/>
      <c r="G3014" s="350"/>
      <c r="H3014" s="394"/>
      <c r="I3014" s="403"/>
      <c r="J3014" s="394"/>
      <c r="K3014" s="403"/>
      <c r="L3014" s="337">
        <f t="shared" si="80"/>
        <v>0</v>
      </c>
    </row>
    <row r="3015" hidden="1" outlineLevel="1" spans="1:12">
      <c r="A3015" s="299"/>
      <c r="B3015" s="150"/>
      <c r="C3015" s="346"/>
      <c r="D3015" s="346"/>
      <c r="E3015" s="375"/>
      <c r="F3015" s="343"/>
      <c r="G3015" s="348"/>
      <c r="H3015" s="394"/>
      <c r="I3015" s="403"/>
      <c r="J3015" s="394"/>
      <c r="K3015" s="403"/>
      <c r="L3015" s="337">
        <f t="shared" si="80"/>
        <v>0</v>
      </c>
    </row>
    <row r="3016" hidden="1" outlineLevel="1" spans="1:12">
      <c r="A3016" s="299"/>
      <c r="B3016" s="150"/>
      <c r="C3016" s="346"/>
      <c r="D3016" s="346"/>
      <c r="E3016" s="375"/>
      <c r="F3016" s="343"/>
      <c r="G3016" s="348"/>
      <c r="H3016" s="394"/>
      <c r="I3016" s="403"/>
      <c r="J3016" s="394"/>
      <c r="K3016" s="403"/>
      <c r="L3016" s="337">
        <f t="shared" si="80"/>
        <v>0</v>
      </c>
    </row>
    <row r="3017" hidden="1" outlineLevel="1" spans="1:12">
      <c r="A3017" s="299"/>
      <c r="B3017" s="150"/>
      <c r="C3017" s="346"/>
      <c r="D3017" s="346"/>
      <c r="E3017" s="375"/>
      <c r="F3017" s="343"/>
      <c r="G3017" s="348"/>
      <c r="H3017" s="394"/>
      <c r="I3017" s="403"/>
      <c r="J3017" s="394"/>
      <c r="K3017" s="403"/>
      <c r="L3017" s="337">
        <f t="shared" si="80"/>
        <v>0</v>
      </c>
    </row>
    <row r="3018" hidden="1" outlineLevel="1" spans="1:12">
      <c r="A3018" s="299"/>
      <c r="B3018" s="150"/>
      <c r="C3018" s="346"/>
      <c r="D3018" s="346"/>
      <c r="E3018" s="375"/>
      <c r="F3018" s="343"/>
      <c r="G3018" s="348"/>
      <c r="H3018" s="394"/>
      <c r="I3018" s="403"/>
      <c r="J3018" s="394"/>
      <c r="K3018" s="403"/>
      <c r="L3018" s="337">
        <f t="shared" si="79"/>
        <v>0</v>
      </c>
    </row>
    <row r="3019" hidden="1" outlineLevel="1" spans="1:12">
      <c r="A3019" s="299"/>
      <c r="B3019" s="150"/>
      <c r="C3019" s="346"/>
      <c r="D3019" s="346"/>
      <c r="E3019" s="375"/>
      <c r="F3019" s="343"/>
      <c r="G3019" s="348"/>
      <c r="H3019" s="394"/>
      <c r="I3019" s="403"/>
      <c r="J3019" s="394"/>
      <c r="K3019" s="403"/>
      <c r="L3019" s="337">
        <f t="shared" si="79"/>
        <v>0</v>
      </c>
    </row>
    <row r="3020" collapsed="1" spans="1:12">
      <c r="A3020" s="306"/>
      <c r="B3020" s="150"/>
      <c r="C3020" s="357"/>
      <c r="D3020" s="306"/>
      <c r="E3020" s="342"/>
      <c r="F3020" s="343"/>
      <c r="G3020" s="348"/>
      <c r="H3020" s="388"/>
      <c r="I3020" s="348"/>
      <c r="J3020" s="388"/>
      <c r="K3020" s="348"/>
      <c r="L3020" s="337"/>
    </row>
    <row r="3021" spans="1:13">
      <c r="A3021" s="346"/>
      <c r="B3021" s="380"/>
      <c r="C3021" s="390" t="s">
        <v>1076</v>
      </c>
      <c r="D3021" s="382"/>
      <c r="E3021" s="391"/>
      <c r="F3021" s="383"/>
      <c r="G3021" s="392">
        <f>SUM(G2808:G3020)</f>
        <v>0</v>
      </c>
      <c r="H3021" s="393"/>
      <c r="I3021" s="402">
        <f>SUM(I2808:I3020)</f>
        <v>0</v>
      </c>
      <c r="J3021" s="393"/>
      <c r="K3021" s="402">
        <f>SUM(K2808:K3020)</f>
        <v>0</v>
      </c>
      <c r="L3021" s="392">
        <f>SUM(L2808:L3020)</f>
        <v>0</v>
      </c>
      <c r="M3021" s="300" t="s">
        <v>893</v>
      </c>
    </row>
    <row r="3022" spans="1:12">
      <c r="A3022" s="306"/>
      <c r="B3022" s="339"/>
      <c r="C3022" s="357"/>
      <c r="D3022" s="303"/>
      <c r="E3022" s="335"/>
      <c r="F3022" s="356"/>
      <c r="G3022" s="348"/>
      <c r="H3022" s="388"/>
      <c r="I3022" s="348"/>
      <c r="J3022" s="388"/>
      <c r="K3022" s="348"/>
      <c r="L3022" s="337"/>
    </row>
    <row r="3023" spans="1:12">
      <c r="A3023" s="306"/>
      <c r="B3023" s="339"/>
      <c r="C3023" s="345" t="s">
        <v>1077</v>
      </c>
      <c r="D3023" s="303"/>
      <c r="E3023" s="335"/>
      <c r="F3023" s="356"/>
      <c r="G3023" s="348"/>
      <c r="H3023" s="388"/>
      <c r="I3023" s="348"/>
      <c r="J3023" s="388"/>
      <c r="K3023" s="348"/>
      <c r="L3023" s="337"/>
    </row>
    <row r="3024" hidden="1" outlineLevel="1" spans="1:12">
      <c r="A3024" s="346"/>
      <c r="B3024" s="150"/>
      <c r="D3024" s="347" t="s">
        <v>455</v>
      </c>
      <c r="E3024" s="299"/>
      <c r="F3024" s="343"/>
      <c r="G3024" s="350"/>
      <c r="H3024" s="349"/>
      <c r="I3024" s="350"/>
      <c r="J3024" s="349"/>
      <c r="K3024" s="350"/>
      <c r="L3024" s="337">
        <f t="shared" ref="L3024:L3051" si="81">G3024-I3024+K3024</f>
        <v>0</v>
      </c>
    </row>
    <row r="3025" hidden="1" outlineLevel="1" spans="1:12">
      <c r="A3025" s="346"/>
      <c r="B3025" s="150">
        <v>211101001</v>
      </c>
      <c r="D3025" s="346"/>
      <c r="E3025" s="299" t="s">
        <v>1078</v>
      </c>
      <c r="F3025" s="343"/>
      <c r="G3025" s="350"/>
      <c r="H3025" s="349"/>
      <c r="I3025" s="350"/>
      <c r="J3025" s="349"/>
      <c r="K3025" s="350"/>
      <c r="L3025" s="337">
        <f t="shared" si="81"/>
        <v>0</v>
      </c>
    </row>
    <row r="3026" hidden="1" outlineLevel="1" spans="1:12">
      <c r="A3026" s="346"/>
      <c r="B3026" s="150">
        <v>211101002</v>
      </c>
      <c r="D3026" s="346"/>
      <c r="E3026" s="299" t="s">
        <v>1079</v>
      </c>
      <c r="F3026" s="343"/>
      <c r="G3026" s="350"/>
      <c r="H3026" s="349"/>
      <c r="I3026" s="350"/>
      <c r="J3026" s="349"/>
      <c r="K3026" s="350"/>
      <c r="L3026" s="337">
        <f t="shared" si="81"/>
        <v>0</v>
      </c>
    </row>
    <row r="3027" hidden="1" outlineLevel="1" spans="1:12">
      <c r="A3027" s="346"/>
      <c r="B3027" s="150">
        <v>211101003</v>
      </c>
      <c r="D3027" s="346"/>
      <c r="E3027" s="299" t="s">
        <v>1080</v>
      </c>
      <c r="F3027" s="343"/>
      <c r="G3027" s="350"/>
      <c r="H3027" s="349"/>
      <c r="I3027" s="350"/>
      <c r="J3027" s="349"/>
      <c r="K3027" s="350"/>
      <c r="L3027" s="337">
        <f t="shared" si="81"/>
        <v>0</v>
      </c>
    </row>
    <row r="3028" hidden="1" outlineLevel="1" spans="1:12">
      <c r="A3028" s="346"/>
      <c r="B3028" s="150">
        <v>211101004</v>
      </c>
      <c r="D3028" s="346"/>
      <c r="E3028" s="299" t="s">
        <v>1081</v>
      </c>
      <c r="F3028" s="343"/>
      <c r="G3028" s="350"/>
      <c r="H3028" s="349"/>
      <c r="I3028" s="350"/>
      <c r="J3028" s="349"/>
      <c r="K3028" s="350"/>
      <c r="L3028" s="337">
        <f t="shared" si="81"/>
        <v>0</v>
      </c>
    </row>
    <row r="3029" hidden="1" outlineLevel="1" spans="1:12">
      <c r="A3029" s="346"/>
      <c r="B3029" s="150">
        <v>211101005</v>
      </c>
      <c r="D3029" s="346"/>
      <c r="E3029" s="299" t="s">
        <v>1082</v>
      </c>
      <c r="F3029" s="343"/>
      <c r="G3029" s="350"/>
      <c r="H3029" s="349"/>
      <c r="I3029" s="350"/>
      <c r="J3029" s="349"/>
      <c r="K3029" s="350"/>
      <c r="L3029" s="337">
        <f t="shared" si="81"/>
        <v>0</v>
      </c>
    </row>
    <row r="3030" hidden="1" outlineLevel="1" spans="1:12">
      <c r="A3030" s="346"/>
      <c r="B3030" s="150">
        <v>211101006</v>
      </c>
      <c r="D3030" s="346"/>
      <c r="E3030" s="299" t="s">
        <v>1083</v>
      </c>
      <c r="F3030" s="343"/>
      <c r="G3030" s="350"/>
      <c r="H3030" s="349"/>
      <c r="I3030" s="350"/>
      <c r="J3030" s="349"/>
      <c r="K3030" s="350"/>
      <c r="L3030" s="337">
        <f t="shared" si="81"/>
        <v>0</v>
      </c>
    </row>
    <row r="3031" hidden="1" outlineLevel="1" spans="1:12">
      <c r="A3031" s="346"/>
      <c r="B3031" s="150">
        <v>211101007</v>
      </c>
      <c r="D3031" s="346"/>
      <c r="E3031" s="299" t="s">
        <v>1084</v>
      </c>
      <c r="F3031" s="343"/>
      <c r="G3031" s="350"/>
      <c r="H3031" s="349"/>
      <c r="I3031" s="350"/>
      <c r="J3031" s="349"/>
      <c r="K3031" s="350"/>
      <c r="L3031" s="337">
        <f t="shared" si="81"/>
        <v>0</v>
      </c>
    </row>
    <row r="3032" hidden="1" outlineLevel="1" spans="1:12">
      <c r="A3032" s="346"/>
      <c r="B3032" s="150">
        <v>211101008</v>
      </c>
      <c r="D3032" s="346"/>
      <c r="E3032" s="299" t="s">
        <v>1085</v>
      </c>
      <c r="F3032" s="343"/>
      <c r="G3032" s="350"/>
      <c r="H3032" s="349"/>
      <c r="I3032" s="350"/>
      <c r="J3032" s="349"/>
      <c r="K3032" s="350"/>
      <c r="L3032" s="337">
        <f t="shared" si="81"/>
        <v>0</v>
      </c>
    </row>
    <row r="3033" hidden="1" outlineLevel="1" spans="1:12">
      <c r="A3033" s="346"/>
      <c r="B3033" s="150">
        <v>211101009</v>
      </c>
      <c r="D3033" s="346"/>
      <c r="E3033" s="299" t="s">
        <v>1086</v>
      </c>
      <c r="F3033" s="343"/>
      <c r="G3033" s="350"/>
      <c r="H3033" s="349"/>
      <c r="I3033" s="350"/>
      <c r="J3033" s="349"/>
      <c r="K3033" s="350"/>
      <c r="L3033" s="337">
        <f t="shared" si="81"/>
        <v>0</v>
      </c>
    </row>
    <row r="3034" hidden="1" outlineLevel="1" spans="1:12">
      <c r="A3034" s="346"/>
      <c r="B3034" s="150">
        <v>211101010</v>
      </c>
      <c r="D3034" s="346"/>
      <c r="E3034" s="299" t="s">
        <v>1087</v>
      </c>
      <c r="F3034" s="343"/>
      <c r="G3034" s="350"/>
      <c r="H3034" s="349"/>
      <c r="I3034" s="350"/>
      <c r="J3034" s="349"/>
      <c r="K3034" s="350"/>
      <c r="L3034" s="337">
        <f t="shared" si="81"/>
        <v>0</v>
      </c>
    </row>
    <row r="3035" hidden="1" outlineLevel="1" spans="1:12">
      <c r="A3035" s="346"/>
      <c r="B3035" s="150">
        <v>211101011</v>
      </c>
      <c r="D3035" s="346"/>
      <c r="E3035" s="299" t="s">
        <v>1088</v>
      </c>
      <c r="F3035" s="343"/>
      <c r="G3035" s="350"/>
      <c r="H3035" s="349"/>
      <c r="I3035" s="350"/>
      <c r="J3035" s="349"/>
      <c r="K3035" s="350"/>
      <c r="L3035" s="337">
        <f t="shared" si="81"/>
        <v>0</v>
      </c>
    </row>
    <row r="3036" hidden="1" outlineLevel="1" spans="1:12">
      <c r="A3036" s="346"/>
      <c r="B3036" s="150">
        <v>211101012</v>
      </c>
      <c r="D3036" s="346"/>
      <c r="E3036" s="299" t="s">
        <v>1089</v>
      </c>
      <c r="F3036" s="343"/>
      <c r="G3036" s="350"/>
      <c r="H3036" s="349"/>
      <c r="I3036" s="350"/>
      <c r="J3036" s="349"/>
      <c r="K3036" s="350"/>
      <c r="L3036" s="337">
        <f t="shared" si="81"/>
        <v>0</v>
      </c>
    </row>
    <row r="3037" hidden="1" outlineLevel="1" spans="1:12">
      <c r="A3037" s="346"/>
      <c r="B3037" s="150">
        <v>211101013</v>
      </c>
      <c r="D3037" s="346"/>
      <c r="E3037" s="299" t="s">
        <v>1090</v>
      </c>
      <c r="F3037" s="343"/>
      <c r="G3037" s="350"/>
      <c r="H3037" s="349"/>
      <c r="I3037" s="350"/>
      <c r="J3037" s="349"/>
      <c r="K3037" s="350"/>
      <c r="L3037" s="337">
        <f t="shared" si="81"/>
        <v>0</v>
      </c>
    </row>
    <row r="3038" hidden="1" outlineLevel="1" spans="1:12">
      <c r="A3038" s="346"/>
      <c r="B3038" s="150">
        <v>211101014</v>
      </c>
      <c r="D3038" s="346"/>
      <c r="E3038" s="299" t="s">
        <v>1091</v>
      </c>
      <c r="F3038" s="343"/>
      <c r="G3038" s="350"/>
      <c r="H3038" s="349"/>
      <c r="I3038" s="350"/>
      <c r="J3038" s="349"/>
      <c r="K3038" s="350"/>
      <c r="L3038" s="337">
        <f t="shared" si="81"/>
        <v>0</v>
      </c>
    </row>
    <row r="3039" hidden="1" outlineLevel="1" spans="1:12">
      <c r="A3039" s="346"/>
      <c r="B3039" s="150">
        <v>211101015</v>
      </c>
      <c r="D3039" s="346"/>
      <c r="E3039" s="299" t="s">
        <v>1092</v>
      </c>
      <c r="F3039" s="343"/>
      <c r="G3039" s="350"/>
      <c r="H3039" s="349"/>
      <c r="I3039" s="350"/>
      <c r="J3039" s="349"/>
      <c r="K3039" s="350"/>
      <c r="L3039" s="337">
        <f t="shared" si="81"/>
        <v>0</v>
      </c>
    </row>
    <row r="3040" hidden="1" outlineLevel="1" spans="1:12">
      <c r="A3040" s="346"/>
      <c r="B3040" s="150">
        <v>211101016</v>
      </c>
      <c r="D3040" s="346"/>
      <c r="E3040" s="299" t="s">
        <v>1093</v>
      </c>
      <c r="F3040" s="343"/>
      <c r="G3040" s="350"/>
      <c r="H3040" s="349"/>
      <c r="I3040" s="350"/>
      <c r="J3040" s="349"/>
      <c r="K3040" s="350"/>
      <c r="L3040" s="337">
        <f t="shared" si="81"/>
        <v>0</v>
      </c>
    </row>
    <row r="3041" hidden="1" outlineLevel="1" spans="1:12">
      <c r="A3041" s="346"/>
      <c r="B3041" s="150">
        <v>211101017</v>
      </c>
      <c r="D3041" s="346"/>
      <c r="E3041" s="299" t="s">
        <v>1094</v>
      </c>
      <c r="F3041" s="343"/>
      <c r="G3041" s="350"/>
      <c r="H3041" s="349"/>
      <c r="I3041" s="350"/>
      <c r="J3041" s="349"/>
      <c r="K3041" s="350"/>
      <c r="L3041" s="337">
        <f t="shared" si="81"/>
        <v>0</v>
      </c>
    </row>
    <row r="3042" hidden="1" outlineLevel="1" spans="1:12">
      <c r="A3042" s="346"/>
      <c r="B3042" s="150">
        <v>211101018</v>
      </c>
      <c r="D3042" s="346"/>
      <c r="E3042" s="299" t="s">
        <v>1095</v>
      </c>
      <c r="F3042" s="343"/>
      <c r="G3042" s="350"/>
      <c r="H3042" s="349"/>
      <c r="I3042" s="350"/>
      <c r="J3042" s="349"/>
      <c r="K3042" s="350"/>
      <c r="L3042" s="337">
        <f t="shared" si="81"/>
        <v>0</v>
      </c>
    </row>
    <row r="3043" hidden="1" outlineLevel="1" spans="1:12">
      <c r="A3043" s="346"/>
      <c r="B3043" s="150">
        <v>211101019</v>
      </c>
      <c r="D3043" s="346"/>
      <c r="E3043" s="299" t="s">
        <v>1096</v>
      </c>
      <c r="F3043" s="343"/>
      <c r="G3043" s="350"/>
      <c r="H3043" s="349"/>
      <c r="I3043" s="350"/>
      <c r="J3043" s="349"/>
      <c r="K3043" s="350"/>
      <c r="L3043" s="337">
        <f t="shared" si="81"/>
        <v>0</v>
      </c>
    </row>
    <row r="3044" hidden="1" outlineLevel="1" spans="1:12">
      <c r="A3044" s="346"/>
      <c r="B3044" s="150">
        <v>211101020</v>
      </c>
      <c r="D3044" s="346"/>
      <c r="E3044" s="299" t="s">
        <v>1097</v>
      </c>
      <c r="F3044" s="343"/>
      <c r="G3044" s="350"/>
      <c r="H3044" s="349"/>
      <c r="I3044" s="350"/>
      <c r="J3044" s="349"/>
      <c r="K3044" s="350"/>
      <c r="L3044" s="337">
        <f t="shared" si="81"/>
        <v>0</v>
      </c>
    </row>
    <row r="3045" hidden="1" outlineLevel="1" spans="1:12">
      <c r="A3045" s="346"/>
      <c r="B3045" s="150">
        <v>211101021</v>
      </c>
      <c r="D3045" s="346"/>
      <c r="E3045" s="299" t="s">
        <v>1098</v>
      </c>
      <c r="F3045" s="343"/>
      <c r="G3045" s="350"/>
      <c r="H3045" s="349"/>
      <c r="I3045" s="350"/>
      <c r="J3045" s="349"/>
      <c r="K3045" s="350"/>
      <c r="L3045" s="337">
        <f t="shared" si="81"/>
        <v>0</v>
      </c>
    </row>
    <row r="3046" hidden="1" outlineLevel="1" spans="1:12">
      <c r="A3046" s="346"/>
      <c r="B3046" s="150">
        <v>211101022</v>
      </c>
      <c r="D3046" s="346"/>
      <c r="E3046" s="299" t="s">
        <v>1099</v>
      </c>
      <c r="F3046" s="343"/>
      <c r="G3046" s="350"/>
      <c r="H3046" s="349"/>
      <c r="I3046" s="350"/>
      <c r="J3046" s="349"/>
      <c r="K3046" s="350"/>
      <c r="L3046" s="337">
        <f t="shared" si="81"/>
        <v>0</v>
      </c>
    </row>
    <row r="3047" hidden="1" outlineLevel="1" spans="1:12">
      <c r="A3047" s="346"/>
      <c r="B3047" s="150">
        <v>211101023</v>
      </c>
      <c r="D3047" s="346"/>
      <c r="E3047" s="299" t="s">
        <v>1100</v>
      </c>
      <c r="F3047" s="343"/>
      <c r="G3047" s="350"/>
      <c r="H3047" s="349"/>
      <c r="I3047" s="350"/>
      <c r="J3047" s="349"/>
      <c r="K3047" s="350"/>
      <c r="L3047" s="337">
        <f t="shared" si="81"/>
        <v>0</v>
      </c>
    </row>
    <row r="3048" hidden="1" outlineLevel="1" spans="1:12">
      <c r="A3048" s="346"/>
      <c r="B3048" s="150">
        <v>211101024</v>
      </c>
      <c r="D3048" s="346"/>
      <c r="E3048" s="299" t="s">
        <v>1101</v>
      </c>
      <c r="F3048" s="343"/>
      <c r="G3048" s="350"/>
      <c r="H3048" s="349"/>
      <c r="I3048" s="350"/>
      <c r="J3048" s="349"/>
      <c r="K3048" s="350"/>
      <c r="L3048" s="337">
        <f t="shared" si="81"/>
        <v>0</v>
      </c>
    </row>
    <row r="3049" hidden="1" outlineLevel="1" spans="1:12">
      <c r="A3049" s="346"/>
      <c r="B3049" s="150">
        <v>211101025</v>
      </c>
      <c r="D3049" s="346"/>
      <c r="E3049" s="299" t="s">
        <v>1102</v>
      </c>
      <c r="F3049" s="343"/>
      <c r="G3049" s="350"/>
      <c r="H3049" s="349"/>
      <c r="I3049" s="350"/>
      <c r="J3049" s="349"/>
      <c r="K3049" s="350"/>
      <c r="L3049" s="337">
        <f t="shared" si="81"/>
        <v>0</v>
      </c>
    </row>
    <row r="3050" hidden="1" outlineLevel="1" spans="1:12">
      <c r="A3050" s="346"/>
      <c r="B3050" s="150"/>
      <c r="D3050" s="346"/>
      <c r="E3050" s="299"/>
      <c r="F3050" s="343"/>
      <c r="G3050" s="350"/>
      <c r="H3050" s="349"/>
      <c r="I3050" s="350"/>
      <c r="J3050" s="349"/>
      <c r="K3050" s="350"/>
      <c r="L3050" s="337">
        <f t="shared" si="81"/>
        <v>0</v>
      </c>
    </row>
    <row r="3051" hidden="1" outlineLevel="1" spans="1:12">
      <c r="A3051" s="346"/>
      <c r="B3051" s="150"/>
      <c r="D3051" s="299"/>
      <c r="E3051" s="342"/>
      <c r="F3051" s="343"/>
      <c r="G3051" s="350"/>
      <c r="H3051" s="349"/>
      <c r="I3051" s="350"/>
      <c r="J3051" s="349"/>
      <c r="K3051" s="350"/>
      <c r="L3051" s="337">
        <f t="shared" si="81"/>
        <v>0</v>
      </c>
    </row>
    <row r="3052" hidden="1" outlineLevel="1" spans="1:12">
      <c r="A3052" s="346"/>
      <c r="B3052" s="150"/>
      <c r="D3052" s="351" t="s">
        <v>765</v>
      </c>
      <c r="E3052" s="376"/>
      <c r="F3052" s="353"/>
      <c r="G3052" s="354">
        <f>SUM(G3024:G3051)</f>
        <v>0</v>
      </c>
      <c r="H3052" s="355"/>
      <c r="I3052" s="354">
        <f>SUM(I3024:I3051)</f>
        <v>0</v>
      </c>
      <c r="J3052" s="355"/>
      <c r="K3052" s="354">
        <f>SUM(K3024:K3051)</f>
        <v>0</v>
      </c>
      <c r="L3052" s="354">
        <f>SUM(L3024:L3051)</f>
        <v>0</v>
      </c>
    </row>
    <row r="3053" hidden="1" outlineLevel="1" spans="1:12">
      <c r="A3053" s="346"/>
      <c r="B3053" s="150"/>
      <c r="D3053" s="299"/>
      <c r="E3053" s="342"/>
      <c r="F3053" s="343"/>
      <c r="G3053" s="350"/>
      <c r="H3053" s="349"/>
      <c r="I3053" s="350"/>
      <c r="J3053" s="349"/>
      <c r="K3053" s="350"/>
      <c r="L3053" s="337"/>
    </row>
    <row r="3054" hidden="1" outlineLevel="1" spans="1:12">
      <c r="A3054" s="346"/>
      <c r="B3054" s="150"/>
      <c r="D3054" s="347" t="s">
        <v>456</v>
      </c>
      <c r="E3054" s="299"/>
      <c r="F3054" s="343"/>
      <c r="G3054" s="350"/>
      <c r="H3054" s="349"/>
      <c r="I3054" s="350"/>
      <c r="J3054" s="349"/>
      <c r="K3054" s="350"/>
      <c r="L3054" s="337">
        <f t="shared" ref="L3054:L3057" si="82">G3054-I3054+K3054</f>
        <v>0</v>
      </c>
    </row>
    <row r="3055" hidden="1" outlineLevel="1" spans="1:12">
      <c r="A3055" s="346"/>
      <c r="B3055" s="150">
        <v>211102001</v>
      </c>
      <c r="D3055" s="346"/>
      <c r="E3055" s="299" t="s">
        <v>1103</v>
      </c>
      <c r="F3055" s="343"/>
      <c r="G3055" s="350"/>
      <c r="H3055" s="349"/>
      <c r="I3055" s="350"/>
      <c r="J3055" s="349"/>
      <c r="K3055" s="350"/>
      <c r="L3055" s="337">
        <f t="shared" si="82"/>
        <v>0</v>
      </c>
    </row>
    <row r="3056" hidden="1" outlineLevel="1" spans="1:12">
      <c r="A3056" s="346"/>
      <c r="B3056" s="150">
        <v>211102002</v>
      </c>
      <c r="D3056" s="346"/>
      <c r="E3056" s="299" t="s">
        <v>403</v>
      </c>
      <c r="F3056" s="343"/>
      <c r="G3056" s="350"/>
      <c r="H3056" s="349"/>
      <c r="I3056" s="350"/>
      <c r="J3056" s="349"/>
      <c r="K3056" s="350"/>
      <c r="L3056" s="337">
        <f t="shared" si="82"/>
        <v>0</v>
      </c>
    </row>
    <row r="3057" hidden="1" outlineLevel="1" spans="1:12">
      <c r="A3057" s="346"/>
      <c r="B3057" s="150"/>
      <c r="D3057" s="346"/>
      <c r="E3057" s="299"/>
      <c r="F3057" s="343"/>
      <c r="G3057" s="350"/>
      <c r="H3057" s="349"/>
      <c r="I3057" s="350"/>
      <c r="J3057" s="349"/>
      <c r="K3057" s="350"/>
      <c r="L3057" s="337">
        <f t="shared" si="82"/>
        <v>0</v>
      </c>
    </row>
    <row r="3058" hidden="1" outlineLevel="1" spans="1:12">
      <c r="A3058" s="346"/>
      <c r="B3058" s="150"/>
      <c r="D3058" s="351" t="s">
        <v>765</v>
      </c>
      <c r="E3058" s="352"/>
      <c r="F3058" s="353"/>
      <c r="G3058" s="354">
        <f>SUM(G3054:G3057)</f>
        <v>0</v>
      </c>
      <c r="H3058" s="355"/>
      <c r="I3058" s="354">
        <f>SUM(I3054:I3057)</f>
        <v>0</v>
      </c>
      <c r="J3058" s="355"/>
      <c r="K3058" s="354">
        <f>SUM(K3054:K3057)</f>
        <v>0</v>
      </c>
      <c r="L3058" s="354">
        <f>SUM(L3054:L3057)</f>
        <v>0</v>
      </c>
    </row>
    <row r="3059" hidden="1" outlineLevel="1" spans="1:12">
      <c r="A3059" s="346"/>
      <c r="B3059" s="150"/>
      <c r="D3059" s="299"/>
      <c r="E3059" s="342"/>
      <c r="F3059" s="343"/>
      <c r="G3059" s="350"/>
      <c r="H3059" s="349"/>
      <c r="I3059" s="350"/>
      <c r="J3059" s="349"/>
      <c r="K3059" s="350"/>
      <c r="L3059" s="337"/>
    </row>
    <row r="3060" hidden="1" outlineLevel="1" spans="1:12">
      <c r="A3060" s="346"/>
      <c r="B3060" s="150"/>
      <c r="D3060" s="347" t="s">
        <v>1104</v>
      </c>
      <c r="E3060" s="299"/>
      <c r="F3060" s="343"/>
      <c r="G3060" s="350"/>
      <c r="H3060" s="349"/>
      <c r="I3060" s="350"/>
      <c r="J3060" s="349"/>
      <c r="K3060" s="350"/>
      <c r="L3060" s="337">
        <f>G3060-I3060+K3060</f>
        <v>0</v>
      </c>
    </row>
    <row r="3061" hidden="1" outlineLevel="1" spans="1:12">
      <c r="A3061" s="346"/>
      <c r="B3061" s="150">
        <v>211103001</v>
      </c>
      <c r="D3061" s="346"/>
      <c r="E3061" s="299" t="s">
        <v>380</v>
      </c>
      <c r="F3061" s="343"/>
      <c r="G3061" s="350"/>
      <c r="H3061" s="349"/>
      <c r="I3061" s="350"/>
      <c r="J3061" s="349"/>
      <c r="K3061" s="350"/>
      <c r="L3061" s="337">
        <f>G3061-I3061+K3061</f>
        <v>0</v>
      </c>
    </row>
    <row r="3062" hidden="1" outlineLevel="1" spans="1:12">
      <c r="A3062" s="346"/>
      <c r="B3062" s="150">
        <v>211103002</v>
      </c>
      <c r="D3062" s="346"/>
      <c r="E3062" s="299" t="s">
        <v>345</v>
      </c>
      <c r="F3062" s="343"/>
      <c r="G3062" s="350"/>
      <c r="H3062" s="349"/>
      <c r="I3062" s="350"/>
      <c r="J3062" s="349"/>
      <c r="K3062" s="350"/>
      <c r="L3062" s="337">
        <f>G3062-I3062+K3062</f>
        <v>0</v>
      </c>
    </row>
    <row r="3063" hidden="1" outlineLevel="1" spans="1:12">
      <c r="A3063" s="346"/>
      <c r="B3063" s="150">
        <v>211103003</v>
      </c>
      <c r="D3063" s="346"/>
      <c r="E3063" s="299" t="s">
        <v>1073</v>
      </c>
      <c r="F3063" s="343"/>
      <c r="G3063" s="350"/>
      <c r="H3063" s="349"/>
      <c r="I3063" s="350"/>
      <c r="J3063" s="349"/>
      <c r="K3063" s="350"/>
      <c r="L3063" s="337">
        <f>G3063-I3063+K3063</f>
        <v>0</v>
      </c>
    </row>
    <row r="3064" hidden="1" outlineLevel="1" spans="1:12">
      <c r="A3064" s="346"/>
      <c r="B3064" s="150"/>
      <c r="D3064" s="346"/>
      <c r="E3064" s="299"/>
      <c r="F3064" s="343"/>
      <c r="G3064" s="350"/>
      <c r="H3064" s="349"/>
      <c r="I3064" s="350"/>
      <c r="J3064" s="349"/>
      <c r="K3064" s="350"/>
      <c r="L3064" s="337">
        <f>G3064-I3064+K3064</f>
        <v>0</v>
      </c>
    </row>
    <row r="3065" hidden="1" outlineLevel="1" spans="1:12">
      <c r="A3065" s="346"/>
      <c r="B3065" s="150"/>
      <c r="D3065" s="351" t="s">
        <v>765</v>
      </c>
      <c r="E3065" s="352"/>
      <c r="F3065" s="353"/>
      <c r="G3065" s="354">
        <f>SUM(G3060:G3064)</f>
        <v>0</v>
      </c>
      <c r="H3065" s="355"/>
      <c r="I3065" s="354">
        <f>SUM(I3060:I3064)</f>
        <v>0</v>
      </c>
      <c r="J3065" s="355"/>
      <c r="K3065" s="354">
        <f>SUM(K3060:K3064)</f>
        <v>0</v>
      </c>
      <c r="L3065" s="354">
        <f>SUM(L3060:L3064)</f>
        <v>0</v>
      </c>
    </row>
    <row r="3066" collapsed="1" spans="1:12">
      <c r="A3066" s="306"/>
      <c r="B3066" s="339"/>
      <c r="C3066" s="306"/>
      <c r="D3066" s="303"/>
      <c r="E3066" s="335"/>
      <c r="F3066" s="356"/>
      <c r="G3066" s="348"/>
      <c r="H3066" s="388"/>
      <c r="I3066" s="348"/>
      <c r="J3066" s="388"/>
      <c r="K3066" s="348"/>
      <c r="L3066" s="337"/>
    </row>
    <row r="3067" spans="1:12">
      <c r="A3067" s="357"/>
      <c r="B3067" s="510"/>
      <c r="C3067" s="381" t="s">
        <v>1105</v>
      </c>
      <c r="D3067" s="382"/>
      <c r="E3067" s="511"/>
      <c r="F3067" s="383"/>
      <c r="G3067" s="384">
        <f>G3065+G3058+G3052</f>
        <v>0</v>
      </c>
      <c r="H3067" s="385"/>
      <c r="I3067" s="400">
        <f>I3065+I3058+I3052</f>
        <v>0</v>
      </c>
      <c r="J3067" s="385"/>
      <c r="K3067" s="400">
        <f>K3065+K3058+K3052</f>
        <v>0</v>
      </c>
      <c r="L3067" s="384">
        <f>L3065+L3058+L3052</f>
        <v>0</v>
      </c>
    </row>
    <row r="3068" spans="1:12">
      <c r="A3068" s="303"/>
      <c r="B3068" s="340"/>
      <c r="C3068" s="303"/>
      <c r="D3068" s="303"/>
      <c r="E3068" s="342"/>
      <c r="F3068" s="386"/>
      <c r="G3068" s="374"/>
      <c r="H3068" s="387"/>
      <c r="I3068" s="401"/>
      <c r="J3068" s="387"/>
      <c r="K3068" s="401"/>
      <c r="L3068" s="350"/>
    </row>
    <row r="3069" spans="1:12">
      <c r="A3069" s="306"/>
      <c r="B3069" s="150"/>
      <c r="C3069" s="345" t="s">
        <v>1106</v>
      </c>
      <c r="D3069" s="306"/>
      <c r="E3069" s="342"/>
      <c r="F3069" s="343"/>
      <c r="G3069" s="348"/>
      <c r="H3069" s="388"/>
      <c r="I3069" s="348"/>
      <c r="J3069" s="388"/>
      <c r="K3069" s="348"/>
      <c r="L3069" s="337"/>
    </row>
    <row r="3070" hidden="1" outlineLevel="1" spans="1:12">
      <c r="A3070" s="306"/>
      <c r="B3070" s="150">
        <v>211201001</v>
      </c>
      <c r="C3070" s="357"/>
      <c r="D3070" s="306" t="s">
        <v>460</v>
      </c>
      <c r="E3070" s="342"/>
      <c r="F3070" s="343"/>
      <c r="G3070" s="350"/>
      <c r="H3070" s="388"/>
      <c r="I3070" s="348"/>
      <c r="J3070" s="388"/>
      <c r="K3070" s="348"/>
      <c r="L3070" s="337">
        <f>G3070-I3070+K3070</f>
        <v>0</v>
      </c>
    </row>
    <row r="3071" hidden="1" outlineLevel="1" spans="1:12">
      <c r="A3071" s="306"/>
      <c r="B3071" s="150"/>
      <c r="C3071" s="357"/>
      <c r="D3071" s="299"/>
      <c r="E3071" s="342"/>
      <c r="F3071" s="343"/>
      <c r="G3071" s="348"/>
      <c r="H3071" s="388"/>
      <c r="I3071" s="348"/>
      <c r="J3071" s="388"/>
      <c r="K3071" s="348"/>
      <c r="L3071" s="337">
        <f>G3071-I3071+K3071</f>
        <v>0</v>
      </c>
    </row>
    <row r="3072" collapsed="1" spans="1:12">
      <c r="A3072" s="303"/>
      <c r="B3072" s="340"/>
      <c r="C3072" s="303"/>
      <c r="D3072" s="303"/>
      <c r="E3072" s="342"/>
      <c r="F3072" s="386"/>
      <c r="G3072" s="401"/>
      <c r="H3072" s="387"/>
      <c r="I3072" s="401"/>
      <c r="J3072" s="387"/>
      <c r="K3072" s="401"/>
      <c r="L3072" s="401"/>
    </row>
    <row r="3073" spans="1:13">
      <c r="A3073" s="346"/>
      <c r="B3073" s="380"/>
      <c r="C3073" s="390" t="s">
        <v>1107</v>
      </c>
      <c r="D3073" s="382"/>
      <c r="E3073" s="391"/>
      <c r="F3073" s="383"/>
      <c r="G3073" s="392">
        <f>SUM(G3069:G3072)</f>
        <v>0</v>
      </c>
      <c r="H3073" s="393"/>
      <c r="I3073" s="402">
        <f>SUM(I3069:I3072)</f>
        <v>0</v>
      </c>
      <c r="J3073" s="393"/>
      <c r="K3073" s="402">
        <f>SUM(K3069:K3072)</f>
        <v>0</v>
      </c>
      <c r="L3073" s="392">
        <f>SUM(L3069:L3072)</f>
        <v>0</v>
      </c>
      <c r="M3073" s="300" t="s">
        <v>893</v>
      </c>
    </row>
    <row r="3074" spans="1:12">
      <c r="A3074" s="303"/>
      <c r="B3074" s="340"/>
      <c r="C3074" s="303"/>
      <c r="D3074" s="303"/>
      <c r="E3074" s="342"/>
      <c r="F3074" s="386"/>
      <c r="G3074" s="374"/>
      <c r="H3074" s="387"/>
      <c r="I3074" s="401"/>
      <c r="J3074" s="387"/>
      <c r="K3074" s="401"/>
      <c r="L3074" s="350"/>
    </row>
    <row r="3075" spans="1:12">
      <c r="A3075" s="306"/>
      <c r="B3075" s="150"/>
      <c r="C3075" s="345" t="s">
        <v>1108</v>
      </c>
      <c r="D3075" s="306"/>
      <c r="E3075" s="342"/>
      <c r="F3075" s="343"/>
      <c r="G3075" s="348"/>
      <c r="H3075" s="388"/>
      <c r="I3075" s="348"/>
      <c r="J3075" s="388"/>
      <c r="K3075" s="348"/>
      <c r="L3075" s="337"/>
    </row>
    <row r="3076" hidden="1" outlineLevel="1" spans="1:12">
      <c r="A3076" s="306"/>
      <c r="B3076" s="150">
        <v>211301001</v>
      </c>
      <c r="C3076" s="357"/>
      <c r="D3076" s="306" t="s">
        <v>364</v>
      </c>
      <c r="E3076" s="342"/>
      <c r="F3076" s="343"/>
      <c r="G3076" s="348"/>
      <c r="H3076" s="388"/>
      <c r="I3076" s="348"/>
      <c r="J3076" s="388"/>
      <c r="K3076" s="348"/>
      <c r="L3076" s="337">
        <f>G3076-I3076+K3076</f>
        <v>0</v>
      </c>
    </row>
    <row r="3077" hidden="1" outlineLevel="1" spans="1:12">
      <c r="A3077" s="306"/>
      <c r="B3077" s="150"/>
      <c r="C3077" s="357"/>
      <c r="D3077" s="299"/>
      <c r="E3077" s="342"/>
      <c r="F3077" s="343"/>
      <c r="G3077" s="348"/>
      <c r="H3077" s="388"/>
      <c r="I3077" s="348"/>
      <c r="J3077" s="388"/>
      <c r="K3077" s="348"/>
      <c r="L3077" s="337">
        <f>G3077-I3077+K3077</f>
        <v>0</v>
      </c>
    </row>
    <row r="3078" collapsed="1" spans="1:12">
      <c r="A3078" s="303"/>
      <c r="B3078" s="340"/>
      <c r="C3078" s="303"/>
      <c r="D3078" s="303"/>
      <c r="E3078" s="342"/>
      <c r="F3078" s="386"/>
      <c r="G3078" s="401"/>
      <c r="H3078" s="387"/>
      <c r="I3078" s="401"/>
      <c r="J3078" s="387"/>
      <c r="K3078" s="401"/>
      <c r="L3078" s="401"/>
    </row>
    <row r="3079" spans="1:12">
      <c r="A3079" s="346"/>
      <c r="B3079" s="380"/>
      <c r="C3079" s="390" t="s">
        <v>1109</v>
      </c>
      <c r="D3079" s="382"/>
      <c r="E3079" s="391"/>
      <c r="F3079" s="383"/>
      <c r="G3079" s="392">
        <f>SUM(G3075:G3078)</f>
        <v>0</v>
      </c>
      <c r="H3079" s="393"/>
      <c r="I3079" s="402">
        <f>SUM(I3075:I3078)</f>
        <v>0</v>
      </c>
      <c r="J3079" s="393"/>
      <c r="K3079" s="402">
        <f>SUM(K3075:K3078)</f>
        <v>0</v>
      </c>
      <c r="L3079" s="392">
        <f>SUM(L3075:L3078)</f>
        <v>0</v>
      </c>
    </row>
    <row r="3080" spans="1:12">
      <c r="A3080" s="306"/>
      <c r="B3080" s="339"/>
      <c r="C3080" s="306"/>
      <c r="D3080" s="303"/>
      <c r="E3080" s="335"/>
      <c r="F3080" s="356"/>
      <c r="G3080" s="399"/>
      <c r="H3080" s="388"/>
      <c r="I3080" s="348"/>
      <c r="J3080" s="388"/>
      <c r="K3080" s="348"/>
      <c r="L3080" s="337"/>
    </row>
    <row r="3081" spans="1:12">
      <c r="A3081" s="346"/>
      <c r="B3081" s="516"/>
      <c r="C3081" s="517" t="s">
        <v>1110</v>
      </c>
      <c r="D3081" s="421"/>
      <c r="E3081" s="518"/>
      <c r="F3081" s="519"/>
      <c r="G3081" s="520">
        <f>G2267+G2491+G2720+G2754+G2765+G2778+G2806+G3021+G3067+G3073+G3079</f>
        <v>0</v>
      </c>
      <c r="H3081" s="521"/>
      <c r="I3081" s="527">
        <f>I2267+I2491+I2720+I2754+I2765+I2778+I2806+I3021+I3067+I3073+I3079</f>
        <v>0</v>
      </c>
      <c r="J3081" s="521"/>
      <c r="K3081" s="527">
        <f>K2267+K2491+K2720+K2754+K2765+K2778+K2806+K3021+K3067+K3073+K3079</f>
        <v>0</v>
      </c>
      <c r="L3081" s="520">
        <f>L2267+L2491+L2720+L2754+L2765+L2778+L2806+L3021+L3067+L3073+L3079</f>
        <v>0</v>
      </c>
    </row>
    <row r="3082" s="300" customFormat="1" spans="1:12">
      <c r="A3082" s="311"/>
      <c r="B3082" s="522"/>
      <c r="C3082" s="311"/>
      <c r="D3082" s="311"/>
      <c r="E3082" s="523"/>
      <c r="F3082" s="524"/>
      <c r="G3082" s="374">
        <v>0</v>
      </c>
      <c r="H3082" s="525"/>
      <c r="I3082" s="399"/>
      <c r="J3082" s="525"/>
      <c r="K3082" s="399"/>
      <c r="L3082" s="374">
        <f>G3081-I3081+K3081-L3081</f>
        <v>0</v>
      </c>
    </row>
    <row r="3083" spans="1:12">
      <c r="A3083" s="311"/>
      <c r="B3083" s="436"/>
      <c r="C3083" s="311"/>
      <c r="D3083" s="311"/>
      <c r="E3083" s="523"/>
      <c r="F3083" s="524"/>
      <c r="G3083" s="374"/>
      <c r="H3083" s="525"/>
      <c r="I3083" s="399"/>
      <c r="J3083" s="525"/>
      <c r="K3083" s="399"/>
      <c r="L3083" s="374"/>
    </row>
    <row r="3084" spans="1:12">
      <c r="A3084" s="306"/>
      <c r="B3084" s="334" t="s">
        <v>1111</v>
      </c>
      <c r="C3084" s="306"/>
      <c r="D3084" s="306"/>
      <c r="E3084" s="526"/>
      <c r="F3084" s="356"/>
      <c r="G3084" s="348"/>
      <c r="H3084" s="388"/>
      <c r="I3084" s="348"/>
      <c r="J3084" s="388"/>
      <c r="K3084" s="348"/>
      <c r="L3084" s="337"/>
    </row>
    <row r="3085" spans="1:12">
      <c r="A3085" s="306"/>
      <c r="B3085" s="150"/>
      <c r="C3085" s="357"/>
      <c r="D3085" s="306"/>
      <c r="E3085" s="342"/>
      <c r="F3085" s="343"/>
      <c r="G3085" s="348"/>
      <c r="H3085" s="388"/>
      <c r="I3085" s="348"/>
      <c r="J3085" s="388"/>
      <c r="K3085" s="348"/>
      <c r="L3085" s="337"/>
    </row>
    <row r="3086" spans="1:12">
      <c r="A3086" s="306"/>
      <c r="B3086" s="150"/>
      <c r="C3086" s="345" t="s">
        <v>1112</v>
      </c>
      <c r="D3086" s="306"/>
      <c r="E3086" s="342"/>
      <c r="F3086" s="343"/>
      <c r="G3086" s="348"/>
      <c r="H3086" s="388"/>
      <c r="I3086" s="348"/>
      <c r="J3086" s="388"/>
      <c r="K3086" s="348"/>
      <c r="L3086" s="337"/>
    </row>
    <row r="3087" outlineLevel="1" spans="1:12">
      <c r="A3087" s="299"/>
      <c r="B3087" s="150"/>
      <c r="C3087" s="346"/>
      <c r="D3087" s="347" t="s">
        <v>63</v>
      </c>
      <c r="E3087" s="299"/>
      <c r="F3087" s="343"/>
      <c r="G3087" s="348"/>
      <c r="H3087" s="394"/>
      <c r="I3087" s="403"/>
      <c r="J3087" s="394"/>
      <c r="K3087" s="403"/>
      <c r="L3087" s="337">
        <f>G3087-I3087+K3087</f>
        <v>0</v>
      </c>
    </row>
    <row r="3088" outlineLevel="1" spans="1:12">
      <c r="A3088" s="299"/>
      <c r="B3088" s="150">
        <v>220101001</v>
      </c>
      <c r="C3088" s="346"/>
      <c r="D3088" s="346"/>
      <c r="E3088" s="299" t="s">
        <v>113</v>
      </c>
      <c r="F3088" s="343"/>
      <c r="G3088" s="350"/>
      <c r="H3088" s="394"/>
      <c r="I3088" s="403"/>
      <c r="J3088" s="394"/>
      <c r="K3088" s="403"/>
      <c r="L3088" s="337">
        <f>G3088-I3088+K3088</f>
        <v>0</v>
      </c>
    </row>
    <row r="3089" outlineLevel="1" spans="1:12">
      <c r="A3089" s="299"/>
      <c r="B3089" s="150">
        <v>220101002</v>
      </c>
      <c r="C3089" s="346"/>
      <c r="D3089" s="346"/>
      <c r="E3089" s="299" t="s">
        <v>114</v>
      </c>
      <c r="F3089" s="343"/>
      <c r="G3089" s="350"/>
      <c r="H3089" s="394"/>
      <c r="I3089" s="403"/>
      <c r="J3089" s="394"/>
      <c r="K3089" s="403"/>
      <c r="L3089" s="337">
        <f t="shared" ref="L3089:L3152" si="83">G3089-I3089+K3089</f>
        <v>0</v>
      </c>
    </row>
    <row r="3090" outlineLevel="1" spans="1:12">
      <c r="A3090" s="299"/>
      <c r="B3090" s="150">
        <v>220101003</v>
      </c>
      <c r="C3090" s="346"/>
      <c r="D3090" s="346"/>
      <c r="E3090" s="299" t="s">
        <v>115</v>
      </c>
      <c r="F3090" s="343"/>
      <c r="G3090" s="350"/>
      <c r="H3090" s="394"/>
      <c r="I3090" s="403"/>
      <c r="J3090" s="394"/>
      <c r="K3090" s="403"/>
      <c r="L3090" s="337">
        <f t="shared" si="83"/>
        <v>0</v>
      </c>
    </row>
    <row r="3091" outlineLevel="1" spans="1:12">
      <c r="A3091" s="299"/>
      <c r="B3091" s="150">
        <v>220101004</v>
      </c>
      <c r="C3091" s="346"/>
      <c r="D3091" s="346"/>
      <c r="E3091" s="299" t="s">
        <v>116</v>
      </c>
      <c r="F3091" s="343"/>
      <c r="G3091" s="350"/>
      <c r="H3091" s="394"/>
      <c r="I3091" s="403"/>
      <c r="J3091" s="394"/>
      <c r="K3091" s="403"/>
      <c r="L3091" s="337">
        <f t="shared" si="83"/>
        <v>0</v>
      </c>
    </row>
    <row r="3092" outlineLevel="1" spans="1:12">
      <c r="A3092" s="299"/>
      <c r="B3092" s="150">
        <v>220101005</v>
      </c>
      <c r="C3092" s="346"/>
      <c r="D3092" s="346"/>
      <c r="E3092" s="299" t="s">
        <v>117</v>
      </c>
      <c r="F3092" s="343"/>
      <c r="G3092" s="350"/>
      <c r="H3092" s="394"/>
      <c r="I3092" s="403"/>
      <c r="J3092" s="394"/>
      <c r="K3092" s="403"/>
      <c r="L3092" s="337">
        <f t="shared" si="83"/>
        <v>0</v>
      </c>
    </row>
    <row r="3093" outlineLevel="1" spans="1:12">
      <c r="A3093" s="299"/>
      <c r="B3093" s="150">
        <v>220101006</v>
      </c>
      <c r="C3093" s="346"/>
      <c r="D3093" s="346"/>
      <c r="E3093" s="299" t="s">
        <v>118</v>
      </c>
      <c r="F3093" s="343"/>
      <c r="G3093" s="350"/>
      <c r="H3093" s="394"/>
      <c r="I3093" s="403"/>
      <c r="J3093" s="394"/>
      <c r="K3093" s="403"/>
      <c r="L3093" s="337">
        <f t="shared" si="83"/>
        <v>0</v>
      </c>
    </row>
    <row r="3094" outlineLevel="1" spans="1:12">
      <c r="A3094" s="299"/>
      <c r="B3094" s="150">
        <v>220101007</v>
      </c>
      <c r="C3094" s="346"/>
      <c r="D3094" s="346"/>
      <c r="E3094" s="299" t="s">
        <v>119</v>
      </c>
      <c r="F3094" s="343"/>
      <c r="G3094" s="350"/>
      <c r="H3094" s="394"/>
      <c r="I3094" s="403"/>
      <c r="J3094" s="394"/>
      <c r="K3094" s="403"/>
      <c r="L3094" s="337">
        <f t="shared" si="83"/>
        <v>0</v>
      </c>
    </row>
    <row r="3095" outlineLevel="1" spans="1:12">
      <c r="A3095" s="299"/>
      <c r="B3095" s="150">
        <v>220101008</v>
      </c>
      <c r="C3095" s="346"/>
      <c r="D3095" s="346"/>
      <c r="E3095" s="299" t="s">
        <v>120</v>
      </c>
      <c r="F3095" s="343"/>
      <c r="G3095" s="350"/>
      <c r="H3095" s="394"/>
      <c r="I3095" s="403"/>
      <c r="J3095" s="394"/>
      <c r="K3095" s="403"/>
      <c r="L3095" s="337">
        <f t="shared" si="83"/>
        <v>0</v>
      </c>
    </row>
    <row r="3096" outlineLevel="1" spans="1:12">
      <c r="A3096" s="299"/>
      <c r="B3096" s="150">
        <v>220101009</v>
      </c>
      <c r="C3096" s="346"/>
      <c r="D3096" s="346"/>
      <c r="E3096" s="299" t="s">
        <v>121</v>
      </c>
      <c r="F3096" s="343"/>
      <c r="G3096" s="350"/>
      <c r="H3096" s="394"/>
      <c r="I3096" s="403"/>
      <c r="J3096" s="394"/>
      <c r="K3096" s="403"/>
      <c r="L3096" s="337">
        <f t="shared" si="83"/>
        <v>0</v>
      </c>
    </row>
    <row r="3097" outlineLevel="1" spans="1:12">
      <c r="A3097" s="299"/>
      <c r="B3097" s="150">
        <v>220101010</v>
      </c>
      <c r="C3097" s="346"/>
      <c r="D3097" s="346"/>
      <c r="E3097" s="299" t="s">
        <v>122</v>
      </c>
      <c r="F3097" s="343"/>
      <c r="G3097" s="350"/>
      <c r="H3097" s="394"/>
      <c r="I3097" s="403"/>
      <c r="J3097" s="394"/>
      <c r="K3097" s="403"/>
      <c r="L3097" s="337">
        <f t="shared" si="83"/>
        <v>0</v>
      </c>
    </row>
    <row r="3098" outlineLevel="1" spans="1:12">
      <c r="A3098" s="299"/>
      <c r="B3098" s="150">
        <v>220101011</v>
      </c>
      <c r="C3098" s="346"/>
      <c r="D3098" s="346"/>
      <c r="E3098" s="299" t="s">
        <v>123</v>
      </c>
      <c r="F3098" s="343"/>
      <c r="G3098" s="350"/>
      <c r="H3098" s="394"/>
      <c r="I3098" s="403"/>
      <c r="J3098" s="394"/>
      <c r="K3098" s="403"/>
      <c r="L3098" s="337">
        <f t="shared" si="83"/>
        <v>0</v>
      </c>
    </row>
    <row r="3099" outlineLevel="1" spans="1:12">
      <c r="A3099" s="299"/>
      <c r="B3099" s="150">
        <v>220101012</v>
      </c>
      <c r="C3099" s="346"/>
      <c r="D3099" s="346"/>
      <c r="E3099" s="299" t="s">
        <v>124</v>
      </c>
      <c r="F3099" s="343"/>
      <c r="G3099" s="350"/>
      <c r="H3099" s="394"/>
      <c r="I3099" s="403"/>
      <c r="J3099" s="394"/>
      <c r="K3099" s="403"/>
      <c r="L3099" s="337">
        <f t="shared" si="83"/>
        <v>0</v>
      </c>
    </row>
    <row r="3100" outlineLevel="1" spans="1:12">
      <c r="A3100" s="299"/>
      <c r="B3100" s="150">
        <v>220101013</v>
      </c>
      <c r="C3100" s="346"/>
      <c r="D3100" s="346"/>
      <c r="E3100" s="299" t="s">
        <v>125</v>
      </c>
      <c r="F3100" s="343"/>
      <c r="G3100" s="350"/>
      <c r="H3100" s="394"/>
      <c r="I3100" s="403"/>
      <c r="J3100" s="394"/>
      <c r="K3100" s="403"/>
      <c r="L3100" s="337">
        <f t="shared" si="83"/>
        <v>0</v>
      </c>
    </row>
    <row r="3101" outlineLevel="1" spans="1:12">
      <c r="A3101" s="299"/>
      <c r="B3101" s="150">
        <v>220101014</v>
      </c>
      <c r="C3101" s="346"/>
      <c r="D3101" s="346"/>
      <c r="E3101" s="299" t="s">
        <v>126</v>
      </c>
      <c r="F3101" s="343"/>
      <c r="G3101" s="350"/>
      <c r="H3101" s="394"/>
      <c r="I3101" s="403"/>
      <c r="J3101" s="394"/>
      <c r="K3101" s="403"/>
      <c r="L3101" s="337">
        <f t="shared" si="83"/>
        <v>0</v>
      </c>
    </row>
    <row r="3102" outlineLevel="1" spans="1:12">
      <c r="A3102" s="299"/>
      <c r="B3102" s="150">
        <v>220101015</v>
      </c>
      <c r="C3102" s="346"/>
      <c r="D3102" s="346"/>
      <c r="E3102" s="299" t="s">
        <v>127</v>
      </c>
      <c r="F3102" s="343"/>
      <c r="G3102" s="350"/>
      <c r="H3102" s="394"/>
      <c r="I3102" s="403"/>
      <c r="J3102" s="394"/>
      <c r="K3102" s="403"/>
      <c r="L3102" s="337">
        <f t="shared" si="83"/>
        <v>0</v>
      </c>
    </row>
    <row r="3103" outlineLevel="1" spans="1:12">
      <c r="A3103" s="299"/>
      <c r="B3103" s="150">
        <v>220101016</v>
      </c>
      <c r="C3103" s="346"/>
      <c r="D3103" s="346"/>
      <c r="E3103" s="299" t="s">
        <v>128</v>
      </c>
      <c r="F3103" s="343"/>
      <c r="G3103" s="350"/>
      <c r="H3103" s="394"/>
      <c r="I3103" s="403"/>
      <c r="J3103" s="394"/>
      <c r="K3103" s="403"/>
      <c r="L3103" s="337">
        <f t="shared" si="83"/>
        <v>0</v>
      </c>
    </row>
    <row r="3104" outlineLevel="1" spans="1:12">
      <c r="A3104" s="299"/>
      <c r="B3104" s="150">
        <v>220101017</v>
      </c>
      <c r="C3104" s="346"/>
      <c r="D3104" s="346"/>
      <c r="E3104" s="299" t="s">
        <v>129</v>
      </c>
      <c r="F3104" s="343"/>
      <c r="G3104" s="350"/>
      <c r="H3104" s="394"/>
      <c r="I3104" s="403"/>
      <c r="J3104" s="394"/>
      <c r="K3104" s="403"/>
      <c r="L3104" s="337">
        <f t="shared" si="83"/>
        <v>0</v>
      </c>
    </row>
    <row r="3105" outlineLevel="1" spans="1:12">
      <c r="A3105" s="299"/>
      <c r="B3105" s="150">
        <v>220101018</v>
      </c>
      <c r="C3105" s="346"/>
      <c r="D3105" s="346"/>
      <c r="E3105" s="299" t="s">
        <v>130</v>
      </c>
      <c r="F3105" s="343"/>
      <c r="G3105" s="350"/>
      <c r="H3105" s="394"/>
      <c r="I3105" s="403"/>
      <c r="J3105" s="394"/>
      <c r="K3105" s="403"/>
      <c r="L3105" s="337">
        <f t="shared" si="83"/>
        <v>0</v>
      </c>
    </row>
    <row r="3106" outlineLevel="1" spans="1:12">
      <c r="A3106" s="299"/>
      <c r="B3106" s="150">
        <v>220101019</v>
      </c>
      <c r="C3106" s="346"/>
      <c r="D3106" s="346"/>
      <c r="E3106" s="299" t="s">
        <v>131</v>
      </c>
      <c r="F3106" s="343"/>
      <c r="G3106" s="350"/>
      <c r="H3106" s="394"/>
      <c r="I3106" s="403"/>
      <c r="J3106" s="394"/>
      <c r="K3106" s="403"/>
      <c r="L3106" s="337">
        <f t="shared" si="83"/>
        <v>0</v>
      </c>
    </row>
    <row r="3107" outlineLevel="1" spans="1:12">
      <c r="A3107" s="299"/>
      <c r="B3107" s="150">
        <v>220101020</v>
      </c>
      <c r="C3107" s="346"/>
      <c r="D3107" s="346"/>
      <c r="E3107" s="299" t="s">
        <v>132</v>
      </c>
      <c r="F3107" s="343"/>
      <c r="G3107" s="350"/>
      <c r="H3107" s="394"/>
      <c r="I3107" s="403"/>
      <c r="J3107" s="394"/>
      <c r="K3107" s="403"/>
      <c r="L3107" s="337">
        <f t="shared" si="83"/>
        <v>0</v>
      </c>
    </row>
    <row r="3108" outlineLevel="1" spans="1:12">
      <c r="A3108" s="299"/>
      <c r="B3108" s="150">
        <v>220101021</v>
      </c>
      <c r="C3108" s="346"/>
      <c r="D3108" s="346"/>
      <c r="E3108" s="299" t="s">
        <v>133</v>
      </c>
      <c r="F3108" s="343"/>
      <c r="G3108" s="350"/>
      <c r="H3108" s="394"/>
      <c r="I3108" s="403"/>
      <c r="J3108" s="394"/>
      <c r="K3108" s="403"/>
      <c r="L3108" s="337">
        <f t="shared" si="83"/>
        <v>0</v>
      </c>
    </row>
    <row r="3109" outlineLevel="1" spans="1:12">
      <c r="A3109" s="299"/>
      <c r="B3109" s="150">
        <v>220101022</v>
      </c>
      <c r="C3109" s="346"/>
      <c r="D3109" s="346"/>
      <c r="E3109" s="299" t="s">
        <v>134</v>
      </c>
      <c r="F3109" s="343"/>
      <c r="G3109" s="350"/>
      <c r="H3109" s="394"/>
      <c r="I3109" s="403"/>
      <c r="J3109" s="394"/>
      <c r="K3109" s="403"/>
      <c r="L3109" s="337">
        <f t="shared" si="83"/>
        <v>0</v>
      </c>
    </row>
    <row r="3110" outlineLevel="1" spans="1:12">
      <c r="A3110" s="299"/>
      <c r="B3110" s="150">
        <v>220101023</v>
      </c>
      <c r="C3110" s="346"/>
      <c r="D3110" s="346"/>
      <c r="E3110" s="299" t="s">
        <v>135</v>
      </c>
      <c r="F3110" s="343"/>
      <c r="G3110" s="350"/>
      <c r="H3110" s="394"/>
      <c r="I3110" s="403"/>
      <c r="J3110" s="394"/>
      <c r="K3110" s="403"/>
      <c r="L3110" s="337">
        <f t="shared" si="83"/>
        <v>0</v>
      </c>
    </row>
    <row r="3111" outlineLevel="1" spans="1:12">
      <c r="A3111" s="299"/>
      <c r="B3111" s="150">
        <v>220101024</v>
      </c>
      <c r="C3111" s="346"/>
      <c r="D3111" s="346"/>
      <c r="E3111" s="299" t="s">
        <v>136</v>
      </c>
      <c r="F3111" s="343"/>
      <c r="G3111" s="350"/>
      <c r="H3111" s="394"/>
      <c r="I3111" s="403"/>
      <c r="J3111" s="394"/>
      <c r="K3111" s="403"/>
      <c r="L3111" s="337">
        <f t="shared" si="83"/>
        <v>0</v>
      </c>
    </row>
    <row r="3112" outlineLevel="1" spans="1:12">
      <c r="A3112" s="299"/>
      <c r="B3112" s="150">
        <v>220101025</v>
      </c>
      <c r="C3112" s="346"/>
      <c r="D3112" s="346"/>
      <c r="E3112" s="299" t="s">
        <v>137</v>
      </c>
      <c r="F3112" s="343"/>
      <c r="G3112" s="350"/>
      <c r="H3112" s="394"/>
      <c r="I3112" s="403"/>
      <c r="J3112" s="394"/>
      <c r="K3112" s="403"/>
      <c r="L3112" s="337">
        <f t="shared" si="83"/>
        <v>0</v>
      </c>
    </row>
    <row r="3113" outlineLevel="1" spans="1:12">
      <c r="A3113" s="299"/>
      <c r="B3113" s="150">
        <v>220101026</v>
      </c>
      <c r="C3113" s="346"/>
      <c r="D3113" s="346"/>
      <c r="E3113" s="299" t="s">
        <v>138</v>
      </c>
      <c r="F3113" s="343"/>
      <c r="G3113" s="350"/>
      <c r="H3113" s="394"/>
      <c r="I3113" s="403"/>
      <c r="J3113" s="394"/>
      <c r="K3113" s="403"/>
      <c r="L3113" s="337">
        <f t="shared" si="83"/>
        <v>0</v>
      </c>
    </row>
    <row r="3114" outlineLevel="1" spans="1:12">
      <c r="A3114" s="299"/>
      <c r="B3114" s="150">
        <v>220101027</v>
      </c>
      <c r="C3114" s="346"/>
      <c r="D3114" s="346"/>
      <c r="E3114" s="299" t="s">
        <v>139</v>
      </c>
      <c r="F3114" s="343"/>
      <c r="G3114" s="350"/>
      <c r="H3114" s="394"/>
      <c r="I3114" s="403"/>
      <c r="J3114" s="394"/>
      <c r="K3114" s="403"/>
      <c r="L3114" s="337">
        <f t="shared" si="83"/>
        <v>0</v>
      </c>
    </row>
    <row r="3115" outlineLevel="1" spans="1:12">
      <c r="A3115" s="299"/>
      <c r="B3115" s="150">
        <v>220101028</v>
      </c>
      <c r="C3115" s="346"/>
      <c r="D3115" s="346"/>
      <c r="E3115" s="299" t="s">
        <v>140</v>
      </c>
      <c r="F3115" s="343"/>
      <c r="G3115" s="350"/>
      <c r="H3115" s="394"/>
      <c r="I3115" s="403"/>
      <c r="J3115" s="394"/>
      <c r="K3115" s="403"/>
      <c r="L3115" s="337">
        <f t="shared" si="83"/>
        <v>0</v>
      </c>
    </row>
    <row r="3116" outlineLevel="1" spans="1:12">
      <c r="A3116" s="299"/>
      <c r="B3116" s="150">
        <v>220101029</v>
      </c>
      <c r="C3116" s="346"/>
      <c r="D3116" s="346"/>
      <c r="E3116" s="299" t="s">
        <v>141</v>
      </c>
      <c r="F3116" s="343"/>
      <c r="G3116" s="350"/>
      <c r="H3116" s="394"/>
      <c r="I3116" s="403"/>
      <c r="J3116" s="394"/>
      <c r="K3116" s="403"/>
      <c r="L3116" s="337">
        <f t="shared" si="83"/>
        <v>0</v>
      </c>
    </row>
    <row r="3117" outlineLevel="1" spans="1:12">
      <c r="A3117" s="299"/>
      <c r="B3117" s="150">
        <v>220101030</v>
      </c>
      <c r="C3117" s="346"/>
      <c r="D3117" s="346"/>
      <c r="E3117" s="299" t="s">
        <v>142</v>
      </c>
      <c r="F3117" s="343"/>
      <c r="G3117" s="350"/>
      <c r="H3117" s="394"/>
      <c r="I3117" s="403"/>
      <c r="J3117" s="394"/>
      <c r="K3117" s="403"/>
      <c r="L3117" s="337">
        <f t="shared" si="83"/>
        <v>0</v>
      </c>
    </row>
    <row r="3118" outlineLevel="1" spans="1:12">
      <c r="A3118" s="299"/>
      <c r="B3118" s="150">
        <v>220101031</v>
      </c>
      <c r="C3118" s="346"/>
      <c r="D3118" s="346"/>
      <c r="E3118" s="299" t="s">
        <v>143</v>
      </c>
      <c r="F3118" s="343"/>
      <c r="G3118" s="350"/>
      <c r="H3118" s="394"/>
      <c r="I3118" s="403"/>
      <c r="J3118" s="394"/>
      <c r="K3118" s="403"/>
      <c r="L3118" s="337">
        <f t="shared" si="83"/>
        <v>0</v>
      </c>
    </row>
    <row r="3119" outlineLevel="1" spans="1:12">
      <c r="A3119" s="299"/>
      <c r="B3119" s="150">
        <v>220101032</v>
      </c>
      <c r="C3119" s="346"/>
      <c r="D3119" s="346"/>
      <c r="E3119" s="299" t="s">
        <v>144</v>
      </c>
      <c r="F3119" s="343"/>
      <c r="G3119" s="350"/>
      <c r="H3119" s="394"/>
      <c r="I3119" s="403"/>
      <c r="J3119" s="394"/>
      <c r="K3119" s="403"/>
      <c r="L3119" s="337">
        <f t="shared" si="83"/>
        <v>0</v>
      </c>
    </row>
    <row r="3120" outlineLevel="1" spans="1:12">
      <c r="A3120" s="299"/>
      <c r="B3120" s="150">
        <v>220101033</v>
      </c>
      <c r="C3120" s="346"/>
      <c r="D3120" s="346"/>
      <c r="E3120" s="299" t="s">
        <v>145</v>
      </c>
      <c r="F3120" s="343"/>
      <c r="G3120" s="350"/>
      <c r="H3120" s="394"/>
      <c r="I3120" s="403"/>
      <c r="J3120" s="394"/>
      <c r="K3120" s="403"/>
      <c r="L3120" s="337">
        <f t="shared" si="83"/>
        <v>0</v>
      </c>
    </row>
    <row r="3121" outlineLevel="1" spans="1:12">
      <c r="A3121" s="299"/>
      <c r="B3121" s="150">
        <v>220101034</v>
      </c>
      <c r="C3121" s="346"/>
      <c r="D3121" s="346"/>
      <c r="E3121" s="299" t="s">
        <v>146</v>
      </c>
      <c r="F3121" s="343"/>
      <c r="G3121" s="350"/>
      <c r="H3121" s="394"/>
      <c r="I3121" s="403"/>
      <c r="J3121" s="394"/>
      <c r="K3121" s="403"/>
      <c r="L3121" s="337">
        <f t="shared" si="83"/>
        <v>0</v>
      </c>
    </row>
    <row r="3122" outlineLevel="1" spans="1:12">
      <c r="A3122" s="299"/>
      <c r="B3122" s="150">
        <v>220101035</v>
      </c>
      <c r="C3122" s="346"/>
      <c r="D3122" s="346"/>
      <c r="E3122" s="299" t="s">
        <v>147</v>
      </c>
      <c r="F3122" s="343"/>
      <c r="G3122" s="350"/>
      <c r="H3122" s="394"/>
      <c r="I3122" s="403"/>
      <c r="J3122" s="394"/>
      <c r="K3122" s="403"/>
      <c r="L3122" s="337">
        <f t="shared" si="83"/>
        <v>0</v>
      </c>
    </row>
    <row r="3123" outlineLevel="1" spans="1:12">
      <c r="A3123" s="299"/>
      <c r="B3123" s="150">
        <v>220101036</v>
      </c>
      <c r="C3123" s="346"/>
      <c r="D3123" s="346"/>
      <c r="E3123" s="299" t="s">
        <v>148</v>
      </c>
      <c r="F3123" s="343"/>
      <c r="G3123" s="350"/>
      <c r="H3123" s="394"/>
      <c r="I3123" s="403"/>
      <c r="J3123" s="394"/>
      <c r="K3123" s="403"/>
      <c r="L3123" s="337">
        <f t="shared" si="83"/>
        <v>0</v>
      </c>
    </row>
    <row r="3124" outlineLevel="1" spans="1:12">
      <c r="A3124" s="299"/>
      <c r="B3124" s="150">
        <v>220101037</v>
      </c>
      <c r="C3124" s="346"/>
      <c r="D3124" s="346"/>
      <c r="E3124" s="299" t="s">
        <v>149</v>
      </c>
      <c r="F3124" s="343"/>
      <c r="G3124" s="350"/>
      <c r="H3124" s="394"/>
      <c r="I3124" s="403"/>
      <c r="J3124" s="394"/>
      <c r="K3124" s="403"/>
      <c r="L3124" s="337">
        <f t="shared" si="83"/>
        <v>0</v>
      </c>
    </row>
    <row r="3125" outlineLevel="1" spans="1:12">
      <c r="A3125" s="299"/>
      <c r="B3125" s="150">
        <v>220101038</v>
      </c>
      <c r="C3125" s="346"/>
      <c r="D3125" s="346"/>
      <c r="E3125" s="299" t="s">
        <v>150</v>
      </c>
      <c r="F3125" s="343"/>
      <c r="G3125" s="350"/>
      <c r="H3125" s="394"/>
      <c r="I3125" s="403"/>
      <c r="J3125" s="394"/>
      <c r="K3125" s="403"/>
      <c r="L3125" s="337">
        <f t="shared" si="83"/>
        <v>0</v>
      </c>
    </row>
    <row r="3126" outlineLevel="1" spans="1:12">
      <c r="A3126" s="299"/>
      <c r="B3126" s="150">
        <v>220101039</v>
      </c>
      <c r="C3126" s="346"/>
      <c r="D3126" s="346"/>
      <c r="E3126" s="299" t="s">
        <v>151</v>
      </c>
      <c r="F3126" s="343"/>
      <c r="G3126" s="350"/>
      <c r="H3126" s="394"/>
      <c r="I3126" s="403"/>
      <c r="J3126" s="394"/>
      <c r="K3126" s="403"/>
      <c r="L3126" s="337">
        <f t="shared" si="83"/>
        <v>0</v>
      </c>
    </row>
    <row r="3127" outlineLevel="1" spans="1:12">
      <c r="A3127" s="299"/>
      <c r="B3127" s="150">
        <v>220101040</v>
      </c>
      <c r="C3127" s="346"/>
      <c r="D3127" s="346"/>
      <c r="E3127" s="299" t="s">
        <v>152</v>
      </c>
      <c r="F3127" s="343"/>
      <c r="G3127" s="350"/>
      <c r="H3127" s="394"/>
      <c r="I3127" s="403"/>
      <c r="J3127" s="394"/>
      <c r="K3127" s="403"/>
      <c r="L3127" s="337">
        <f t="shared" si="83"/>
        <v>0</v>
      </c>
    </row>
    <row r="3128" outlineLevel="1" spans="1:12">
      <c r="A3128" s="299"/>
      <c r="B3128" s="150">
        <v>220101041</v>
      </c>
      <c r="C3128" s="346"/>
      <c r="D3128" s="346"/>
      <c r="E3128" s="299" t="s">
        <v>153</v>
      </c>
      <c r="F3128" s="343"/>
      <c r="G3128" s="350"/>
      <c r="H3128" s="394"/>
      <c r="I3128" s="403"/>
      <c r="J3128" s="394"/>
      <c r="K3128" s="403"/>
      <c r="L3128" s="337">
        <f t="shared" si="83"/>
        <v>0</v>
      </c>
    </row>
    <row r="3129" outlineLevel="1" spans="1:12">
      <c r="A3129" s="299"/>
      <c r="B3129" s="150">
        <v>220101042</v>
      </c>
      <c r="C3129" s="346"/>
      <c r="D3129" s="346"/>
      <c r="E3129" s="299" t="s">
        <v>154</v>
      </c>
      <c r="F3129" s="343"/>
      <c r="G3129" s="350"/>
      <c r="H3129" s="394"/>
      <c r="I3129" s="403"/>
      <c r="J3129" s="394"/>
      <c r="K3129" s="403"/>
      <c r="L3129" s="337">
        <f t="shared" si="83"/>
        <v>0</v>
      </c>
    </row>
    <row r="3130" outlineLevel="1" spans="1:12">
      <c r="A3130" s="299"/>
      <c r="B3130" s="150">
        <v>220101043</v>
      </c>
      <c r="C3130" s="346"/>
      <c r="D3130" s="346"/>
      <c r="E3130" s="299" t="s">
        <v>155</v>
      </c>
      <c r="F3130" s="343"/>
      <c r="G3130" s="350"/>
      <c r="H3130" s="394"/>
      <c r="I3130" s="403"/>
      <c r="J3130" s="394"/>
      <c r="K3130" s="403"/>
      <c r="L3130" s="337">
        <f t="shared" si="83"/>
        <v>0</v>
      </c>
    </row>
    <row r="3131" outlineLevel="1" spans="1:12">
      <c r="A3131" s="299"/>
      <c r="B3131" s="150">
        <v>220101044</v>
      </c>
      <c r="C3131" s="346"/>
      <c r="D3131" s="346"/>
      <c r="E3131" s="299" t="s">
        <v>156</v>
      </c>
      <c r="F3131" s="343"/>
      <c r="G3131" s="350"/>
      <c r="H3131" s="394"/>
      <c r="I3131" s="403"/>
      <c r="J3131" s="394"/>
      <c r="K3131" s="403"/>
      <c r="L3131" s="337">
        <f t="shared" si="83"/>
        <v>0</v>
      </c>
    </row>
    <row r="3132" outlineLevel="1" spans="1:12">
      <c r="A3132" s="299"/>
      <c r="B3132" s="150">
        <v>220101045</v>
      </c>
      <c r="C3132" s="346"/>
      <c r="D3132" s="346"/>
      <c r="E3132" s="299" t="s">
        <v>157</v>
      </c>
      <c r="F3132" s="343"/>
      <c r="G3132" s="350"/>
      <c r="H3132" s="394"/>
      <c r="I3132" s="403"/>
      <c r="J3132" s="394"/>
      <c r="K3132" s="403"/>
      <c r="L3132" s="337">
        <f t="shared" si="83"/>
        <v>0</v>
      </c>
    </row>
    <row r="3133" outlineLevel="1" spans="1:12">
      <c r="A3133" s="299"/>
      <c r="B3133" s="150">
        <v>220101046</v>
      </c>
      <c r="C3133" s="346"/>
      <c r="D3133" s="346"/>
      <c r="E3133" s="299" t="s">
        <v>158</v>
      </c>
      <c r="F3133" s="343"/>
      <c r="G3133" s="350"/>
      <c r="H3133" s="394"/>
      <c r="I3133" s="403"/>
      <c r="J3133" s="394"/>
      <c r="K3133" s="403"/>
      <c r="L3133" s="337">
        <f t="shared" si="83"/>
        <v>0</v>
      </c>
    </row>
    <row r="3134" outlineLevel="1" spans="1:12">
      <c r="A3134" s="299"/>
      <c r="B3134" s="150">
        <v>220101047</v>
      </c>
      <c r="C3134" s="346"/>
      <c r="D3134" s="346"/>
      <c r="E3134" s="299" t="s">
        <v>159</v>
      </c>
      <c r="F3134" s="343"/>
      <c r="G3134" s="350"/>
      <c r="H3134" s="394"/>
      <c r="I3134" s="403"/>
      <c r="J3134" s="394"/>
      <c r="K3134" s="403"/>
      <c r="L3134" s="337">
        <f t="shared" si="83"/>
        <v>0</v>
      </c>
    </row>
    <row r="3135" outlineLevel="1" spans="1:12">
      <c r="A3135" s="299"/>
      <c r="B3135" s="150">
        <v>220101048</v>
      </c>
      <c r="C3135" s="346"/>
      <c r="D3135" s="346"/>
      <c r="E3135" s="299" t="s">
        <v>160</v>
      </c>
      <c r="F3135" s="343"/>
      <c r="G3135" s="350"/>
      <c r="H3135" s="394"/>
      <c r="I3135" s="403"/>
      <c r="J3135" s="394"/>
      <c r="K3135" s="403"/>
      <c r="L3135" s="337">
        <f t="shared" si="83"/>
        <v>0</v>
      </c>
    </row>
    <row r="3136" outlineLevel="1" spans="1:12">
      <c r="A3136" s="299"/>
      <c r="B3136" s="150">
        <v>220101049</v>
      </c>
      <c r="C3136" s="346"/>
      <c r="D3136" s="346"/>
      <c r="E3136" s="299" t="s">
        <v>161</v>
      </c>
      <c r="F3136" s="343"/>
      <c r="G3136" s="350"/>
      <c r="H3136" s="394"/>
      <c r="I3136" s="403"/>
      <c r="J3136" s="394"/>
      <c r="K3136" s="403"/>
      <c r="L3136" s="337">
        <f t="shared" si="83"/>
        <v>0</v>
      </c>
    </row>
    <row r="3137" outlineLevel="1" spans="1:12">
      <c r="A3137" s="299"/>
      <c r="B3137" s="150">
        <v>220101050</v>
      </c>
      <c r="C3137" s="346"/>
      <c r="D3137" s="346"/>
      <c r="E3137" s="299" t="s">
        <v>162</v>
      </c>
      <c r="F3137" s="343"/>
      <c r="G3137" s="350"/>
      <c r="H3137" s="394"/>
      <c r="I3137" s="403"/>
      <c r="J3137" s="394"/>
      <c r="K3137" s="403"/>
      <c r="L3137" s="337">
        <f t="shared" si="83"/>
        <v>0</v>
      </c>
    </row>
    <row r="3138" outlineLevel="1" spans="1:12">
      <c r="A3138" s="299"/>
      <c r="B3138" s="150">
        <v>220101051</v>
      </c>
      <c r="C3138" s="346"/>
      <c r="D3138" s="346"/>
      <c r="E3138" s="299" t="s">
        <v>163</v>
      </c>
      <c r="F3138" s="343"/>
      <c r="G3138" s="350"/>
      <c r="H3138" s="394"/>
      <c r="I3138" s="403"/>
      <c r="J3138" s="394"/>
      <c r="K3138" s="403"/>
      <c r="L3138" s="337">
        <f t="shared" si="83"/>
        <v>0</v>
      </c>
    </row>
    <row r="3139" outlineLevel="1" spans="1:12">
      <c r="A3139" s="299"/>
      <c r="B3139" s="150">
        <v>220101052</v>
      </c>
      <c r="C3139" s="346"/>
      <c r="D3139" s="346"/>
      <c r="E3139" s="299" t="s">
        <v>164</v>
      </c>
      <c r="F3139" s="343"/>
      <c r="G3139" s="350"/>
      <c r="H3139" s="394"/>
      <c r="I3139" s="403"/>
      <c r="J3139" s="394"/>
      <c r="K3139" s="403"/>
      <c r="L3139" s="337">
        <f t="shared" si="83"/>
        <v>0</v>
      </c>
    </row>
    <row r="3140" outlineLevel="1" spans="1:12">
      <c r="A3140" s="299"/>
      <c r="B3140" s="150">
        <v>220101053</v>
      </c>
      <c r="C3140" s="346"/>
      <c r="D3140" s="346"/>
      <c r="E3140" s="299" t="s">
        <v>165</v>
      </c>
      <c r="F3140" s="343"/>
      <c r="G3140" s="350"/>
      <c r="H3140" s="394"/>
      <c r="I3140" s="403"/>
      <c r="J3140" s="394"/>
      <c r="K3140" s="403"/>
      <c r="L3140" s="337">
        <f t="shared" si="83"/>
        <v>0</v>
      </c>
    </row>
    <row r="3141" outlineLevel="1" spans="1:12">
      <c r="A3141" s="299"/>
      <c r="B3141" s="150">
        <v>220101054</v>
      </c>
      <c r="C3141" s="346"/>
      <c r="D3141" s="346"/>
      <c r="E3141" s="299" t="s">
        <v>166</v>
      </c>
      <c r="F3141" s="343"/>
      <c r="G3141" s="350"/>
      <c r="H3141" s="394"/>
      <c r="I3141" s="403"/>
      <c r="J3141" s="394"/>
      <c r="K3141" s="403"/>
      <c r="L3141" s="337">
        <f t="shared" si="83"/>
        <v>0</v>
      </c>
    </row>
    <row r="3142" outlineLevel="1" spans="1:12">
      <c r="A3142" s="299"/>
      <c r="B3142" s="150">
        <v>220101055</v>
      </c>
      <c r="C3142" s="346"/>
      <c r="D3142" s="346"/>
      <c r="E3142" s="299" t="s">
        <v>167</v>
      </c>
      <c r="F3142" s="343"/>
      <c r="G3142" s="350"/>
      <c r="H3142" s="394"/>
      <c r="I3142" s="403"/>
      <c r="J3142" s="394"/>
      <c r="K3142" s="403"/>
      <c r="L3142" s="337">
        <f t="shared" si="83"/>
        <v>0</v>
      </c>
    </row>
    <row r="3143" outlineLevel="1" spans="1:12">
      <c r="A3143" s="299"/>
      <c r="B3143" s="150">
        <v>220101056</v>
      </c>
      <c r="C3143" s="346"/>
      <c r="D3143" s="346"/>
      <c r="E3143" s="299" t="s">
        <v>168</v>
      </c>
      <c r="F3143" s="343"/>
      <c r="G3143" s="350"/>
      <c r="H3143" s="394"/>
      <c r="I3143" s="403"/>
      <c r="J3143" s="394"/>
      <c r="K3143" s="403"/>
      <c r="L3143" s="337">
        <f t="shared" si="83"/>
        <v>0</v>
      </c>
    </row>
    <row r="3144" outlineLevel="1" spans="1:12">
      <c r="A3144" s="299"/>
      <c r="B3144" s="150">
        <v>220101057</v>
      </c>
      <c r="C3144" s="346"/>
      <c r="D3144" s="346"/>
      <c r="E3144" s="299" t="s">
        <v>169</v>
      </c>
      <c r="F3144" s="343"/>
      <c r="G3144" s="350"/>
      <c r="H3144" s="394"/>
      <c r="I3144" s="403"/>
      <c r="J3144" s="394"/>
      <c r="K3144" s="403"/>
      <c r="L3144" s="337">
        <f t="shared" si="83"/>
        <v>0</v>
      </c>
    </row>
    <row r="3145" outlineLevel="1" spans="1:12">
      <c r="A3145" s="299"/>
      <c r="B3145" s="150">
        <v>220101058</v>
      </c>
      <c r="C3145" s="346"/>
      <c r="D3145" s="346"/>
      <c r="E3145" s="299" t="s">
        <v>170</v>
      </c>
      <c r="F3145" s="343"/>
      <c r="G3145" s="350"/>
      <c r="H3145" s="394"/>
      <c r="I3145" s="403"/>
      <c r="J3145" s="394"/>
      <c r="K3145" s="403"/>
      <c r="L3145" s="337">
        <f t="shared" si="83"/>
        <v>0</v>
      </c>
    </row>
    <row r="3146" outlineLevel="1" spans="1:12">
      <c r="A3146" s="299"/>
      <c r="B3146" s="150">
        <v>220101059</v>
      </c>
      <c r="C3146" s="346"/>
      <c r="D3146" s="346"/>
      <c r="E3146" s="299" t="s">
        <v>171</v>
      </c>
      <c r="F3146" s="343"/>
      <c r="G3146" s="350"/>
      <c r="H3146" s="394"/>
      <c r="I3146" s="403"/>
      <c r="J3146" s="394"/>
      <c r="K3146" s="403"/>
      <c r="L3146" s="337">
        <f t="shared" si="83"/>
        <v>0</v>
      </c>
    </row>
    <row r="3147" outlineLevel="1" spans="1:12">
      <c r="A3147" s="299"/>
      <c r="B3147" s="150">
        <v>220101060</v>
      </c>
      <c r="C3147" s="346"/>
      <c r="D3147" s="346"/>
      <c r="E3147" s="299" t="s">
        <v>172</v>
      </c>
      <c r="F3147" s="343"/>
      <c r="G3147" s="350"/>
      <c r="H3147" s="394"/>
      <c r="I3147" s="403"/>
      <c r="J3147" s="394"/>
      <c r="K3147" s="403"/>
      <c r="L3147" s="337">
        <f t="shared" si="83"/>
        <v>0</v>
      </c>
    </row>
    <row r="3148" outlineLevel="1" spans="1:12">
      <c r="A3148" s="299"/>
      <c r="B3148" s="150">
        <v>220101061</v>
      </c>
      <c r="C3148" s="346"/>
      <c r="D3148" s="346"/>
      <c r="E3148" s="299" t="s">
        <v>173</v>
      </c>
      <c r="F3148" s="343"/>
      <c r="G3148" s="350"/>
      <c r="H3148" s="394"/>
      <c r="I3148" s="403"/>
      <c r="J3148" s="394"/>
      <c r="K3148" s="403"/>
      <c r="L3148" s="337">
        <f t="shared" si="83"/>
        <v>0</v>
      </c>
    </row>
    <row r="3149" outlineLevel="1" spans="1:12">
      <c r="A3149" s="299"/>
      <c r="B3149" s="150">
        <v>220101062</v>
      </c>
      <c r="C3149" s="346"/>
      <c r="D3149" s="346"/>
      <c r="E3149" s="299" t="s">
        <v>174</v>
      </c>
      <c r="F3149" s="343"/>
      <c r="G3149" s="350"/>
      <c r="H3149" s="394"/>
      <c r="I3149" s="403"/>
      <c r="J3149" s="394"/>
      <c r="K3149" s="403"/>
      <c r="L3149" s="337">
        <f t="shared" si="83"/>
        <v>0</v>
      </c>
    </row>
    <row r="3150" outlineLevel="1" spans="1:12">
      <c r="A3150" s="299"/>
      <c r="B3150" s="150">
        <v>220101063</v>
      </c>
      <c r="C3150" s="346"/>
      <c r="D3150" s="346"/>
      <c r="E3150" s="299" t="s">
        <v>175</v>
      </c>
      <c r="F3150" s="343"/>
      <c r="G3150" s="350"/>
      <c r="H3150" s="394"/>
      <c r="I3150" s="403"/>
      <c r="J3150" s="394"/>
      <c r="K3150" s="403"/>
      <c r="L3150" s="337">
        <f t="shared" si="83"/>
        <v>0</v>
      </c>
    </row>
    <row r="3151" outlineLevel="1" spans="1:12">
      <c r="A3151" s="299"/>
      <c r="B3151" s="150">
        <v>220101064</v>
      </c>
      <c r="C3151" s="346"/>
      <c r="D3151" s="346"/>
      <c r="E3151" s="299" t="s">
        <v>176</v>
      </c>
      <c r="F3151" s="343"/>
      <c r="G3151" s="350"/>
      <c r="H3151" s="394"/>
      <c r="I3151" s="403"/>
      <c r="J3151" s="394"/>
      <c r="K3151" s="403"/>
      <c r="L3151" s="337">
        <f t="shared" si="83"/>
        <v>0</v>
      </c>
    </row>
    <row r="3152" outlineLevel="1" spans="1:12">
      <c r="A3152" s="299"/>
      <c r="B3152" s="150">
        <v>220101065</v>
      </c>
      <c r="C3152" s="346"/>
      <c r="D3152" s="346"/>
      <c r="E3152" s="299" t="s">
        <v>177</v>
      </c>
      <c r="F3152" s="343"/>
      <c r="G3152" s="350"/>
      <c r="H3152" s="394"/>
      <c r="I3152" s="403"/>
      <c r="J3152" s="394"/>
      <c r="K3152" s="403"/>
      <c r="L3152" s="337">
        <f t="shared" si="83"/>
        <v>0</v>
      </c>
    </row>
    <row r="3153" outlineLevel="1" spans="1:12">
      <c r="A3153" s="299"/>
      <c r="B3153" s="150">
        <v>220101066</v>
      </c>
      <c r="C3153" s="346"/>
      <c r="D3153" s="346"/>
      <c r="E3153" s="299" t="s">
        <v>178</v>
      </c>
      <c r="F3153" s="343"/>
      <c r="G3153" s="350"/>
      <c r="H3153" s="394"/>
      <c r="I3153" s="403"/>
      <c r="J3153" s="394"/>
      <c r="K3153" s="403"/>
      <c r="L3153" s="337">
        <f t="shared" ref="L3153:L3216" si="84">G3153-I3153+K3153</f>
        <v>0</v>
      </c>
    </row>
    <row r="3154" outlineLevel="1" spans="1:12">
      <c r="A3154" s="299"/>
      <c r="B3154" s="150">
        <v>220101067</v>
      </c>
      <c r="C3154" s="346"/>
      <c r="D3154" s="346"/>
      <c r="E3154" s="299" t="s">
        <v>179</v>
      </c>
      <c r="F3154" s="343"/>
      <c r="G3154" s="350"/>
      <c r="H3154" s="394"/>
      <c r="I3154" s="403"/>
      <c r="J3154" s="394"/>
      <c r="K3154" s="403"/>
      <c r="L3154" s="337">
        <f t="shared" si="84"/>
        <v>0</v>
      </c>
    </row>
    <row r="3155" outlineLevel="1" spans="1:12">
      <c r="A3155" s="299"/>
      <c r="B3155" s="150">
        <v>220101068</v>
      </c>
      <c r="C3155" s="346"/>
      <c r="D3155" s="346"/>
      <c r="E3155" s="299" t="s">
        <v>180</v>
      </c>
      <c r="F3155" s="343"/>
      <c r="G3155" s="350"/>
      <c r="H3155" s="394"/>
      <c r="I3155" s="403"/>
      <c r="J3155" s="394"/>
      <c r="K3155" s="403"/>
      <c r="L3155" s="337">
        <f t="shared" si="84"/>
        <v>0</v>
      </c>
    </row>
    <row r="3156" outlineLevel="1" spans="1:12">
      <c r="A3156" s="299"/>
      <c r="B3156" s="150">
        <v>220101069</v>
      </c>
      <c r="C3156" s="346"/>
      <c r="D3156" s="346"/>
      <c r="E3156" s="299" t="s">
        <v>181</v>
      </c>
      <c r="F3156" s="343"/>
      <c r="G3156" s="350"/>
      <c r="H3156" s="394"/>
      <c r="I3156" s="403"/>
      <c r="J3156" s="394"/>
      <c r="K3156" s="403"/>
      <c r="L3156" s="337">
        <f t="shared" si="84"/>
        <v>0</v>
      </c>
    </row>
    <row r="3157" outlineLevel="1" spans="1:12">
      <c r="A3157" s="299"/>
      <c r="B3157" s="150">
        <v>220101070</v>
      </c>
      <c r="C3157" s="346"/>
      <c r="D3157" s="346"/>
      <c r="E3157" s="299" t="s">
        <v>182</v>
      </c>
      <c r="F3157" s="343"/>
      <c r="G3157" s="350"/>
      <c r="H3157" s="394"/>
      <c r="I3157" s="403"/>
      <c r="J3157" s="394"/>
      <c r="K3157" s="403"/>
      <c r="L3157" s="337">
        <f t="shared" si="84"/>
        <v>0</v>
      </c>
    </row>
    <row r="3158" outlineLevel="1" spans="1:12">
      <c r="A3158" s="299"/>
      <c r="B3158" s="150">
        <v>220101071</v>
      </c>
      <c r="C3158" s="346"/>
      <c r="D3158" s="346"/>
      <c r="E3158" s="299" t="s">
        <v>183</v>
      </c>
      <c r="F3158" s="343"/>
      <c r="G3158" s="350"/>
      <c r="H3158" s="394"/>
      <c r="I3158" s="403"/>
      <c r="J3158" s="394"/>
      <c r="K3158" s="403"/>
      <c r="L3158" s="337">
        <f t="shared" si="84"/>
        <v>0</v>
      </c>
    </row>
    <row r="3159" outlineLevel="1" spans="1:12">
      <c r="A3159" s="299"/>
      <c r="B3159" s="150">
        <v>220101072</v>
      </c>
      <c r="C3159" s="346"/>
      <c r="D3159" s="346"/>
      <c r="E3159" s="299" t="s">
        <v>184</v>
      </c>
      <c r="F3159" s="343"/>
      <c r="G3159" s="350"/>
      <c r="H3159" s="394"/>
      <c r="I3159" s="403"/>
      <c r="J3159" s="394"/>
      <c r="K3159" s="403"/>
      <c r="L3159" s="337">
        <f t="shared" si="84"/>
        <v>0</v>
      </c>
    </row>
    <row r="3160" outlineLevel="1" spans="1:12">
      <c r="A3160" s="299"/>
      <c r="B3160" s="150">
        <v>220101073</v>
      </c>
      <c r="C3160" s="346"/>
      <c r="D3160" s="346"/>
      <c r="E3160" s="299" t="s">
        <v>185</v>
      </c>
      <c r="F3160" s="343"/>
      <c r="G3160" s="350"/>
      <c r="H3160" s="394"/>
      <c r="I3160" s="403"/>
      <c r="J3160" s="394"/>
      <c r="K3160" s="403"/>
      <c r="L3160" s="337">
        <f t="shared" si="84"/>
        <v>0</v>
      </c>
    </row>
    <row r="3161" outlineLevel="1" spans="1:12">
      <c r="A3161" s="299"/>
      <c r="B3161" s="150">
        <v>220101074</v>
      </c>
      <c r="C3161" s="346"/>
      <c r="D3161" s="346"/>
      <c r="E3161" s="299" t="s">
        <v>186</v>
      </c>
      <c r="F3161" s="343"/>
      <c r="G3161" s="350"/>
      <c r="H3161" s="394"/>
      <c r="I3161" s="403"/>
      <c r="J3161" s="394"/>
      <c r="K3161" s="403"/>
      <c r="L3161" s="337">
        <f t="shared" si="84"/>
        <v>0</v>
      </c>
    </row>
    <row r="3162" outlineLevel="1" spans="1:12">
      <c r="A3162" s="299"/>
      <c r="B3162" s="150">
        <v>220101075</v>
      </c>
      <c r="C3162" s="346"/>
      <c r="D3162" s="346"/>
      <c r="E3162" s="299" t="s">
        <v>187</v>
      </c>
      <c r="F3162" s="343"/>
      <c r="G3162" s="350"/>
      <c r="H3162" s="394"/>
      <c r="I3162" s="403"/>
      <c r="J3162" s="394"/>
      <c r="K3162" s="403"/>
      <c r="L3162" s="337">
        <f t="shared" si="84"/>
        <v>0</v>
      </c>
    </row>
    <row r="3163" outlineLevel="1" spans="1:12">
      <c r="A3163" s="299"/>
      <c r="B3163" s="150">
        <v>220101076</v>
      </c>
      <c r="C3163" s="346"/>
      <c r="D3163" s="346"/>
      <c r="E3163" s="299" t="s">
        <v>188</v>
      </c>
      <c r="F3163" s="343"/>
      <c r="G3163" s="350"/>
      <c r="H3163" s="394"/>
      <c r="I3163" s="403"/>
      <c r="J3163" s="394"/>
      <c r="K3163" s="403"/>
      <c r="L3163" s="337">
        <f t="shared" si="84"/>
        <v>0</v>
      </c>
    </row>
    <row r="3164" outlineLevel="1" spans="1:12">
      <c r="A3164" s="299"/>
      <c r="B3164" s="150">
        <v>220101077</v>
      </c>
      <c r="C3164" s="346"/>
      <c r="D3164" s="346"/>
      <c r="E3164" s="299" t="s">
        <v>189</v>
      </c>
      <c r="F3164" s="343"/>
      <c r="G3164" s="350"/>
      <c r="H3164" s="394"/>
      <c r="I3164" s="403"/>
      <c r="J3164" s="394"/>
      <c r="K3164" s="403"/>
      <c r="L3164" s="337">
        <f t="shared" si="84"/>
        <v>0</v>
      </c>
    </row>
    <row r="3165" outlineLevel="1" spans="1:12">
      <c r="A3165" s="299"/>
      <c r="B3165" s="150">
        <v>220101078</v>
      </c>
      <c r="C3165" s="346"/>
      <c r="D3165" s="346"/>
      <c r="E3165" s="299" t="s">
        <v>190</v>
      </c>
      <c r="F3165" s="343"/>
      <c r="G3165" s="350"/>
      <c r="H3165" s="394"/>
      <c r="I3165" s="403"/>
      <c r="J3165" s="394"/>
      <c r="K3165" s="403"/>
      <c r="L3165" s="337">
        <f t="shared" si="84"/>
        <v>0</v>
      </c>
    </row>
    <row r="3166" outlineLevel="1" spans="1:12">
      <c r="A3166" s="299"/>
      <c r="B3166" s="150">
        <v>220101079</v>
      </c>
      <c r="C3166" s="346"/>
      <c r="D3166" s="346"/>
      <c r="E3166" s="299" t="s">
        <v>191</v>
      </c>
      <c r="F3166" s="343"/>
      <c r="G3166" s="350"/>
      <c r="H3166" s="394"/>
      <c r="I3166" s="403"/>
      <c r="J3166" s="394"/>
      <c r="K3166" s="403"/>
      <c r="L3166" s="337">
        <f t="shared" si="84"/>
        <v>0</v>
      </c>
    </row>
    <row r="3167" outlineLevel="1" spans="1:12">
      <c r="A3167" s="299"/>
      <c r="B3167" s="150">
        <v>220101080</v>
      </c>
      <c r="C3167" s="346"/>
      <c r="D3167" s="346"/>
      <c r="E3167" s="299" t="s">
        <v>192</v>
      </c>
      <c r="F3167" s="343"/>
      <c r="G3167" s="350"/>
      <c r="H3167" s="394"/>
      <c r="I3167" s="403"/>
      <c r="J3167" s="394"/>
      <c r="K3167" s="403"/>
      <c r="L3167" s="337">
        <f t="shared" si="84"/>
        <v>0</v>
      </c>
    </row>
    <row r="3168" outlineLevel="1" spans="1:12">
      <c r="A3168" s="299"/>
      <c r="B3168" s="150">
        <v>220101081</v>
      </c>
      <c r="C3168" s="346"/>
      <c r="D3168" s="346"/>
      <c r="E3168" s="299" t="s">
        <v>193</v>
      </c>
      <c r="F3168" s="343"/>
      <c r="G3168" s="350"/>
      <c r="H3168" s="394"/>
      <c r="I3168" s="403"/>
      <c r="J3168" s="394"/>
      <c r="K3168" s="403"/>
      <c r="L3168" s="337">
        <f t="shared" si="84"/>
        <v>0</v>
      </c>
    </row>
    <row r="3169" outlineLevel="1" spans="1:12">
      <c r="A3169" s="299"/>
      <c r="B3169" s="150">
        <v>220101082</v>
      </c>
      <c r="C3169" s="346"/>
      <c r="D3169" s="346"/>
      <c r="E3169" s="299" t="s">
        <v>194</v>
      </c>
      <c r="F3169" s="343"/>
      <c r="G3169" s="350"/>
      <c r="H3169" s="394"/>
      <c r="I3169" s="403"/>
      <c r="J3169" s="394"/>
      <c r="K3169" s="403"/>
      <c r="L3169" s="337">
        <f t="shared" si="84"/>
        <v>0</v>
      </c>
    </row>
    <row r="3170" outlineLevel="1" spans="1:12">
      <c r="A3170" s="299"/>
      <c r="B3170" s="150">
        <v>220101083</v>
      </c>
      <c r="C3170" s="346"/>
      <c r="D3170" s="346"/>
      <c r="E3170" s="299" t="s">
        <v>195</v>
      </c>
      <c r="F3170" s="343"/>
      <c r="G3170" s="350"/>
      <c r="H3170" s="394"/>
      <c r="I3170" s="403"/>
      <c r="J3170" s="394"/>
      <c r="K3170" s="403"/>
      <c r="L3170" s="337">
        <f t="shared" si="84"/>
        <v>0</v>
      </c>
    </row>
    <row r="3171" outlineLevel="1" spans="1:12">
      <c r="A3171" s="299"/>
      <c r="B3171" s="150">
        <v>220101084</v>
      </c>
      <c r="C3171" s="346"/>
      <c r="D3171" s="346"/>
      <c r="E3171" s="299" t="s">
        <v>196</v>
      </c>
      <c r="F3171" s="343"/>
      <c r="G3171" s="350"/>
      <c r="H3171" s="394"/>
      <c r="I3171" s="403"/>
      <c r="J3171" s="394"/>
      <c r="K3171" s="403"/>
      <c r="L3171" s="337">
        <f t="shared" si="84"/>
        <v>0</v>
      </c>
    </row>
    <row r="3172" outlineLevel="1" spans="1:12">
      <c r="A3172" s="299"/>
      <c r="B3172" s="150">
        <v>220101085</v>
      </c>
      <c r="C3172" s="346"/>
      <c r="D3172" s="346"/>
      <c r="E3172" s="299" t="s">
        <v>197</v>
      </c>
      <c r="F3172" s="343"/>
      <c r="G3172" s="350"/>
      <c r="H3172" s="394"/>
      <c r="I3172" s="403"/>
      <c r="J3172" s="394"/>
      <c r="K3172" s="403"/>
      <c r="L3172" s="337">
        <f t="shared" si="84"/>
        <v>0</v>
      </c>
    </row>
    <row r="3173" outlineLevel="1" spans="1:12">
      <c r="A3173" s="299"/>
      <c r="B3173" s="150">
        <v>220101086</v>
      </c>
      <c r="C3173" s="346"/>
      <c r="D3173" s="346"/>
      <c r="E3173" s="299" t="s">
        <v>198</v>
      </c>
      <c r="F3173" s="343"/>
      <c r="G3173" s="350"/>
      <c r="H3173" s="394"/>
      <c r="I3173" s="403"/>
      <c r="J3173" s="394"/>
      <c r="K3173" s="403"/>
      <c r="L3173" s="337">
        <f t="shared" si="84"/>
        <v>0</v>
      </c>
    </row>
    <row r="3174" outlineLevel="1" spans="1:12">
      <c r="A3174" s="299"/>
      <c r="B3174" s="150">
        <v>220101087</v>
      </c>
      <c r="C3174" s="346"/>
      <c r="D3174" s="346"/>
      <c r="E3174" s="299" t="s">
        <v>199</v>
      </c>
      <c r="F3174" s="343"/>
      <c r="G3174" s="350"/>
      <c r="H3174" s="394"/>
      <c r="I3174" s="403"/>
      <c r="J3174" s="394"/>
      <c r="K3174" s="403"/>
      <c r="L3174" s="337">
        <f t="shared" si="84"/>
        <v>0</v>
      </c>
    </row>
    <row r="3175" outlineLevel="1" spans="1:12">
      <c r="A3175" s="299"/>
      <c r="B3175" s="150">
        <v>220101088</v>
      </c>
      <c r="C3175" s="346"/>
      <c r="D3175" s="346"/>
      <c r="E3175" s="299" t="s">
        <v>200</v>
      </c>
      <c r="F3175" s="343"/>
      <c r="G3175" s="350"/>
      <c r="H3175" s="394"/>
      <c r="I3175" s="403"/>
      <c r="J3175" s="394"/>
      <c r="K3175" s="403"/>
      <c r="L3175" s="337">
        <f t="shared" si="84"/>
        <v>0</v>
      </c>
    </row>
    <row r="3176" outlineLevel="1" spans="1:12">
      <c r="A3176" s="299"/>
      <c r="B3176" s="150">
        <v>220101089</v>
      </c>
      <c r="C3176" s="346"/>
      <c r="D3176" s="346"/>
      <c r="E3176" s="299" t="s">
        <v>201</v>
      </c>
      <c r="F3176" s="343"/>
      <c r="G3176" s="350"/>
      <c r="H3176" s="394"/>
      <c r="I3176" s="403"/>
      <c r="J3176" s="394"/>
      <c r="K3176" s="403"/>
      <c r="L3176" s="337">
        <f t="shared" si="84"/>
        <v>0</v>
      </c>
    </row>
    <row r="3177" outlineLevel="1" spans="1:12">
      <c r="A3177" s="299"/>
      <c r="B3177" s="150">
        <v>220101090</v>
      </c>
      <c r="C3177" s="346"/>
      <c r="D3177" s="346"/>
      <c r="E3177" s="299" t="s">
        <v>202</v>
      </c>
      <c r="F3177" s="343"/>
      <c r="G3177" s="350"/>
      <c r="H3177" s="394"/>
      <c r="I3177" s="403"/>
      <c r="J3177" s="394"/>
      <c r="K3177" s="403"/>
      <c r="L3177" s="337">
        <f t="shared" si="84"/>
        <v>0</v>
      </c>
    </row>
    <row r="3178" outlineLevel="1" spans="1:12">
      <c r="A3178" s="299"/>
      <c r="B3178" s="150">
        <v>220101091</v>
      </c>
      <c r="C3178" s="346"/>
      <c r="D3178" s="346"/>
      <c r="E3178" s="299" t="s">
        <v>203</v>
      </c>
      <c r="F3178" s="343"/>
      <c r="G3178" s="350"/>
      <c r="H3178" s="394"/>
      <c r="I3178" s="403"/>
      <c r="J3178" s="394"/>
      <c r="K3178" s="403"/>
      <c r="L3178" s="337">
        <f t="shared" si="84"/>
        <v>0</v>
      </c>
    </row>
    <row r="3179" outlineLevel="1" spans="1:12">
      <c r="A3179" s="299"/>
      <c r="B3179" s="150">
        <v>220101092</v>
      </c>
      <c r="C3179" s="346"/>
      <c r="D3179" s="346"/>
      <c r="E3179" s="299" t="s">
        <v>204</v>
      </c>
      <c r="F3179" s="343"/>
      <c r="G3179" s="350"/>
      <c r="H3179" s="394"/>
      <c r="I3179" s="403"/>
      <c r="J3179" s="394"/>
      <c r="K3179" s="403"/>
      <c r="L3179" s="337">
        <f t="shared" si="84"/>
        <v>0</v>
      </c>
    </row>
    <row r="3180" outlineLevel="1" spans="1:12">
      <c r="A3180" s="299"/>
      <c r="B3180" s="150">
        <v>220101093</v>
      </c>
      <c r="C3180" s="346"/>
      <c r="D3180" s="346"/>
      <c r="E3180" s="299" t="s">
        <v>205</v>
      </c>
      <c r="F3180" s="343"/>
      <c r="G3180" s="350"/>
      <c r="H3180" s="394"/>
      <c r="I3180" s="403"/>
      <c r="J3180" s="394"/>
      <c r="K3180" s="403"/>
      <c r="L3180" s="337">
        <f t="shared" si="84"/>
        <v>0</v>
      </c>
    </row>
    <row r="3181" outlineLevel="1" spans="1:12">
      <c r="A3181" s="299"/>
      <c r="B3181" s="150">
        <v>220101094</v>
      </c>
      <c r="C3181" s="346"/>
      <c r="D3181" s="346"/>
      <c r="E3181" s="299" t="s">
        <v>206</v>
      </c>
      <c r="F3181" s="343"/>
      <c r="G3181" s="350"/>
      <c r="H3181" s="394"/>
      <c r="I3181" s="403"/>
      <c r="J3181" s="394"/>
      <c r="K3181" s="403"/>
      <c r="L3181" s="337">
        <f t="shared" si="84"/>
        <v>0</v>
      </c>
    </row>
    <row r="3182" outlineLevel="1" spans="1:12">
      <c r="A3182" s="299"/>
      <c r="B3182" s="150">
        <v>220101095</v>
      </c>
      <c r="C3182" s="346"/>
      <c r="D3182" s="346"/>
      <c r="E3182" s="299" t="s">
        <v>207</v>
      </c>
      <c r="F3182" s="343"/>
      <c r="G3182" s="350"/>
      <c r="H3182" s="394"/>
      <c r="I3182" s="403"/>
      <c r="J3182" s="394"/>
      <c r="K3182" s="403"/>
      <c r="L3182" s="337">
        <f t="shared" si="84"/>
        <v>0</v>
      </c>
    </row>
    <row r="3183" outlineLevel="1" spans="1:12">
      <c r="A3183" s="299"/>
      <c r="B3183" s="150">
        <v>220101096</v>
      </c>
      <c r="C3183" s="346"/>
      <c r="D3183" s="346"/>
      <c r="E3183" s="299" t="s">
        <v>208</v>
      </c>
      <c r="F3183" s="343"/>
      <c r="G3183" s="350"/>
      <c r="H3183" s="394"/>
      <c r="I3183" s="403"/>
      <c r="J3183" s="394"/>
      <c r="K3183" s="403"/>
      <c r="L3183" s="337">
        <f t="shared" si="84"/>
        <v>0</v>
      </c>
    </row>
    <row r="3184" outlineLevel="1" spans="1:12">
      <c r="A3184" s="299"/>
      <c r="B3184" s="150">
        <v>220101097</v>
      </c>
      <c r="C3184" s="346"/>
      <c r="D3184" s="346"/>
      <c r="E3184" s="299" t="s">
        <v>209</v>
      </c>
      <c r="F3184" s="343"/>
      <c r="G3184" s="350"/>
      <c r="H3184" s="394"/>
      <c r="I3184" s="403"/>
      <c r="J3184" s="394"/>
      <c r="K3184" s="403"/>
      <c r="L3184" s="337">
        <f t="shared" si="84"/>
        <v>0</v>
      </c>
    </row>
    <row r="3185" outlineLevel="1" spans="1:12">
      <c r="A3185" s="299"/>
      <c r="B3185" s="150">
        <v>220101098</v>
      </c>
      <c r="C3185" s="346"/>
      <c r="D3185" s="346"/>
      <c r="E3185" s="299" t="s">
        <v>210</v>
      </c>
      <c r="F3185" s="343"/>
      <c r="G3185" s="350"/>
      <c r="H3185" s="394"/>
      <c r="I3185" s="403"/>
      <c r="J3185" s="394"/>
      <c r="K3185" s="403"/>
      <c r="L3185" s="337">
        <f t="shared" si="84"/>
        <v>0</v>
      </c>
    </row>
    <row r="3186" outlineLevel="1" spans="1:12">
      <c r="A3186" s="299"/>
      <c r="B3186" s="150">
        <v>220101099</v>
      </c>
      <c r="C3186" s="346"/>
      <c r="D3186" s="346"/>
      <c r="E3186" s="299" t="s">
        <v>211</v>
      </c>
      <c r="F3186" s="343"/>
      <c r="G3186" s="350"/>
      <c r="H3186" s="394"/>
      <c r="I3186" s="403"/>
      <c r="J3186" s="394"/>
      <c r="K3186" s="403"/>
      <c r="L3186" s="337">
        <f t="shared" si="84"/>
        <v>0</v>
      </c>
    </row>
    <row r="3187" outlineLevel="1" spans="1:12">
      <c r="A3187" s="299"/>
      <c r="B3187" s="150">
        <v>220101100</v>
      </c>
      <c r="C3187" s="346"/>
      <c r="D3187" s="346"/>
      <c r="E3187" s="299" t="s">
        <v>212</v>
      </c>
      <c r="F3187" s="343"/>
      <c r="G3187" s="350"/>
      <c r="H3187" s="394"/>
      <c r="I3187" s="403"/>
      <c r="J3187" s="394"/>
      <c r="K3187" s="403"/>
      <c r="L3187" s="337">
        <f t="shared" si="84"/>
        <v>0</v>
      </c>
    </row>
    <row r="3188" outlineLevel="1" spans="1:12">
      <c r="A3188" s="299"/>
      <c r="B3188" s="150">
        <v>220101101</v>
      </c>
      <c r="C3188" s="346"/>
      <c r="D3188" s="346"/>
      <c r="E3188" s="299" t="s">
        <v>213</v>
      </c>
      <c r="F3188" s="343"/>
      <c r="G3188" s="350"/>
      <c r="H3188" s="394"/>
      <c r="I3188" s="403"/>
      <c r="J3188" s="394"/>
      <c r="K3188" s="403"/>
      <c r="L3188" s="337">
        <f t="shared" si="84"/>
        <v>0</v>
      </c>
    </row>
    <row r="3189" outlineLevel="1" spans="1:12">
      <c r="A3189" s="299"/>
      <c r="B3189" s="150">
        <v>220101102</v>
      </c>
      <c r="C3189" s="346"/>
      <c r="D3189" s="346"/>
      <c r="E3189" s="299" t="s">
        <v>214</v>
      </c>
      <c r="F3189" s="343"/>
      <c r="G3189" s="350"/>
      <c r="H3189" s="394"/>
      <c r="I3189" s="403"/>
      <c r="J3189" s="394"/>
      <c r="K3189" s="403"/>
      <c r="L3189" s="337">
        <f t="shared" si="84"/>
        <v>0</v>
      </c>
    </row>
    <row r="3190" outlineLevel="1" spans="1:12">
      <c r="A3190" s="299"/>
      <c r="B3190" s="150">
        <v>220101103</v>
      </c>
      <c r="C3190" s="346"/>
      <c r="D3190" s="346"/>
      <c r="E3190" s="299" t="s">
        <v>215</v>
      </c>
      <c r="F3190" s="343"/>
      <c r="G3190" s="350"/>
      <c r="H3190" s="394"/>
      <c r="I3190" s="403"/>
      <c r="J3190" s="394"/>
      <c r="K3190" s="403"/>
      <c r="L3190" s="337">
        <f t="shared" si="84"/>
        <v>0</v>
      </c>
    </row>
    <row r="3191" outlineLevel="1" spans="1:12">
      <c r="A3191" s="299"/>
      <c r="B3191" s="150">
        <v>220101104</v>
      </c>
      <c r="C3191" s="346"/>
      <c r="D3191" s="346"/>
      <c r="E3191" s="299" t="s">
        <v>216</v>
      </c>
      <c r="F3191" s="343"/>
      <c r="G3191" s="350"/>
      <c r="H3191" s="394"/>
      <c r="I3191" s="403"/>
      <c r="J3191" s="394"/>
      <c r="K3191" s="403"/>
      <c r="L3191" s="337">
        <f t="shared" si="84"/>
        <v>0</v>
      </c>
    </row>
    <row r="3192" outlineLevel="1" spans="1:12">
      <c r="A3192" s="299"/>
      <c r="B3192" s="150">
        <v>220101105</v>
      </c>
      <c r="C3192" s="346"/>
      <c r="D3192" s="346"/>
      <c r="E3192" s="299" t="s">
        <v>217</v>
      </c>
      <c r="F3192" s="343"/>
      <c r="G3192" s="350"/>
      <c r="H3192" s="394"/>
      <c r="I3192" s="403"/>
      <c r="J3192" s="394"/>
      <c r="K3192" s="403"/>
      <c r="L3192" s="337">
        <f t="shared" si="84"/>
        <v>0</v>
      </c>
    </row>
    <row r="3193" outlineLevel="1" spans="1:12">
      <c r="A3193" s="299"/>
      <c r="B3193" s="150">
        <v>220101106</v>
      </c>
      <c r="C3193" s="346"/>
      <c r="D3193" s="346"/>
      <c r="E3193" s="299" t="s">
        <v>218</v>
      </c>
      <c r="F3193" s="343"/>
      <c r="G3193" s="350"/>
      <c r="H3193" s="394"/>
      <c r="I3193" s="403"/>
      <c r="J3193" s="394"/>
      <c r="K3193" s="403"/>
      <c r="L3193" s="337">
        <f t="shared" si="84"/>
        <v>0</v>
      </c>
    </row>
    <row r="3194" outlineLevel="1" spans="1:12">
      <c r="A3194" s="299"/>
      <c r="B3194" s="150">
        <v>220101107</v>
      </c>
      <c r="C3194" s="346"/>
      <c r="D3194" s="346"/>
      <c r="E3194" s="299" t="s">
        <v>219</v>
      </c>
      <c r="F3194" s="343"/>
      <c r="G3194" s="350"/>
      <c r="H3194" s="394"/>
      <c r="I3194" s="403"/>
      <c r="J3194" s="394"/>
      <c r="K3194" s="403"/>
      <c r="L3194" s="337">
        <f t="shared" si="84"/>
        <v>0</v>
      </c>
    </row>
    <row r="3195" outlineLevel="1" spans="1:12">
      <c r="A3195" s="299"/>
      <c r="B3195" s="150">
        <v>220101108</v>
      </c>
      <c r="C3195" s="346"/>
      <c r="D3195" s="346"/>
      <c r="E3195" s="299" t="s">
        <v>220</v>
      </c>
      <c r="F3195" s="343"/>
      <c r="G3195" s="350"/>
      <c r="H3195" s="394"/>
      <c r="I3195" s="403"/>
      <c r="J3195" s="394"/>
      <c r="K3195" s="403"/>
      <c r="L3195" s="337">
        <f t="shared" si="84"/>
        <v>0</v>
      </c>
    </row>
    <row r="3196" outlineLevel="1" spans="1:12">
      <c r="A3196" s="299"/>
      <c r="B3196" s="150">
        <v>220101109</v>
      </c>
      <c r="C3196" s="346"/>
      <c r="D3196" s="346"/>
      <c r="E3196" s="299" t="s">
        <v>221</v>
      </c>
      <c r="F3196" s="343"/>
      <c r="G3196" s="350"/>
      <c r="H3196" s="394"/>
      <c r="I3196" s="403"/>
      <c r="J3196" s="394"/>
      <c r="K3196" s="403"/>
      <c r="L3196" s="337">
        <f t="shared" si="84"/>
        <v>0</v>
      </c>
    </row>
    <row r="3197" outlineLevel="1" spans="1:12">
      <c r="A3197" s="299"/>
      <c r="B3197" s="150">
        <v>220101110</v>
      </c>
      <c r="C3197" s="346"/>
      <c r="D3197" s="346"/>
      <c r="E3197" s="299" t="s">
        <v>222</v>
      </c>
      <c r="F3197" s="343"/>
      <c r="G3197" s="350"/>
      <c r="H3197" s="394"/>
      <c r="I3197" s="403"/>
      <c r="J3197" s="394"/>
      <c r="K3197" s="403"/>
      <c r="L3197" s="337">
        <f t="shared" si="84"/>
        <v>0</v>
      </c>
    </row>
    <row r="3198" outlineLevel="1" spans="1:12">
      <c r="A3198" s="299"/>
      <c r="B3198" s="150">
        <v>220101111</v>
      </c>
      <c r="C3198" s="346"/>
      <c r="D3198" s="346"/>
      <c r="E3198" s="299" t="s">
        <v>223</v>
      </c>
      <c r="F3198" s="343"/>
      <c r="G3198" s="350"/>
      <c r="H3198" s="394"/>
      <c r="I3198" s="403"/>
      <c r="J3198" s="394"/>
      <c r="K3198" s="403"/>
      <c r="L3198" s="337">
        <f t="shared" si="84"/>
        <v>0</v>
      </c>
    </row>
    <row r="3199" outlineLevel="1" spans="1:12">
      <c r="A3199" s="299"/>
      <c r="B3199" s="150">
        <v>220101112</v>
      </c>
      <c r="C3199" s="346"/>
      <c r="D3199" s="346"/>
      <c r="E3199" s="299" t="s">
        <v>224</v>
      </c>
      <c r="F3199" s="343"/>
      <c r="G3199" s="350"/>
      <c r="H3199" s="394"/>
      <c r="I3199" s="403"/>
      <c r="J3199" s="394"/>
      <c r="K3199" s="403"/>
      <c r="L3199" s="337">
        <f t="shared" si="84"/>
        <v>0</v>
      </c>
    </row>
    <row r="3200" outlineLevel="1" spans="1:12">
      <c r="A3200" s="299"/>
      <c r="B3200" s="150">
        <v>220101113</v>
      </c>
      <c r="C3200" s="346"/>
      <c r="D3200" s="346"/>
      <c r="E3200" s="299" t="s">
        <v>225</v>
      </c>
      <c r="F3200" s="343"/>
      <c r="G3200" s="350"/>
      <c r="H3200" s="394"/>
      <c r="I3200" s="403"/>
      <c r="J3200" s="394"/>
      <c r="K3200" s="403"/>
      <c r="L3200" s="337">
        <f t="shared" si="84"/>
        <v>0</v>
      </c>
    </row>
    <row r="3201" outlineLevel="1" spans="1:12">
      <c r="A3201" s="299"/>
      <c r="B3201" s="150">
        <v>220101114</v>
      </c>
      <c r="C3201" s="346"/>
      <c r="D3201" s="346"/>
      <c r="E3201" s="299" t="s">
        <v>226</v>
      </c>
      <c r="F3201" s="343"/>
      <c r="G3201" s="350"/>
      <c r="H3201" s="394"/>
      <c r="I3201" s="403"/>
      <c r="J3201" s="394"/>
      <c r="K3201" s="403"/>
      <c r="L3201" s="337">
        <f t="shared" si="84"/>
        <v>0</v>
      </c>
    </row>
    <row r="3202" outlineLevel="1" spans="1:12">
      <c r="A3202" s="299"/>
      <c r="B3202" s="150">
        <v>220101115</v>
      </c>
      <c r="C3202" s="346"/>
      <c r="D3202" s="346"/>
      <c r="E3202" s="299" t="s">
        <v>227</v>
      </c>
      <c r="F3202" s="343"/>
      <c r="G3202" s="350"/>
      <c r="H3202" s="394"/>
      <c r="I3202" s="403"/>
      <c r="J3202" s="394"/>
      <c r="K3202" s="403"/>
      <c r="L3202" s="337">
        <f t="shared" si="84"/>
        <v>0</v>
      </c>
    </row>
    <row r="3203" outlineLevel="1" spans="1:12">
      <c r="A3203" s="299"/>
      <c r="B3203" s="150">
        <v>220101116</v>
      </c>
      <c r="C3203" s="346"/>
      <c r="D3203" s="346"/>
      <c r="E3203" s="299" t="s">
        <v>228</v>
      </c>
      <c r="F3203" s="343"/>
      <c r="G3203" s="350"/>
      <c r="H3203" s="394"/>
      <c r="I3203" s="403"/>
      <c r="J3203" s="394"/>
      <c r="K3203" s="403"/>
      <c r="L3203" s="337">
        <f t="shared" si="84"/>
        <v>0</v>
      </c>
    </row>
    <row r="3204" outlineLevel="1" spans="1:12">
      <c r="A3204" s="299"/>
      <c r="B3204" s="150">
        <v>220101117</v>
      </c>
      <c r="C3204" s="346"/>
      <c r="D3204" s="346"/>
      <c r="E3204" s="299" t="s">
        <v>229</v>
      </c>
      <c r="F3204" s="343"/>
      <c r="G3204" s="350"/>
      <c r="H3204" s="394"/>
      <c r="I3204" s="403"/>
      <c r="J3204" s="394"/>
      <c r="K3204" s="403"/>
      <c r="L3204" s="337">
        <f t="shared" si="84"/>
        <v>0</v>
      </c>
    </row>
    <row r="3205" outlineLevel="1" spans="1:12">
      <c r="A3205" s="299"/>
      <c r="B3205" s="150">
        <v>220101118</v>
      </c>
      <c r="C3205" s="346"/>
      <c r="D3205" s="346"/>
      <c r="E3205" s="299" t="s">
        <v>230</v>
      </c>
      <c r="F3205" s="343"/>
      <c r="G3205" s="350"/>
      <c r="H3205" s="394"/>
      <c r="I3205" s="403"/>
      <c r="J3205" s="394"/>
      <c r="K3205" s="403"/>
      <c r="L3205" s="337">
        <f t="shared" si="84"/>
        <v>0</v>
      </c>
    </row>
    <row r="3206" outlineLevel="1" spans="1:12">
      <c r="A3206" s="299"/>
      <c r="B3206" s="150">
        <v>220101119</v>
      </c>
      <c r="C3206" s="346"/>
      <c r="D3206" s="346"/>
      <c r="E3206" s="299" t="s">
        <v>231</v>
      </c>
      <c r="F3206" s="343"/>
      <c r="G3206" s="350"/>
      <c r="H3206" s="394"/>
      <c r="I3206" s="403"/>
      <c r="J3206" s="394"/>
      <c r="K3206" s="403"/>
      <c r="L3206" s="337">
        <f t="shared" si="84"/>
        <v>0</v>
      </c>
    </row>
    <row r="3207" outlineLevel="1" spans="1:12">
      <c r="A3207" s="299"/>
      <c r="B3207" s="150">
        <v>220101120</v>
      </c>
      <c r="C3207" s="346"/>
      <c r="D3207" s="346"/>
      <c r="E3207" s="299" t="s">
        <v>232</v>
      </c>
      <c r="F3207" s="343"/>
      <c r="G3207" s="350"/>
      <c r="H3207" s="394"/>
      <c r="I3207" s="403"/>
      <c r="J3207" s="394"/>
      <c r="K3207" s="403"/>
      <c r="L3207" s="337">
        <f t="shared" si="84"/>
        <v>0</v>
      </c>
    </row>
    <row r="3208" outlineLevel="1" spans="1:12">
      <c r="A3208" s="299"/>
      <c r="B3208" s="150">
        <v>220101121</v>
      </c>
      <c r="C3208" s="346"/>
      <c r="D3208" s="346"/>
      <c r="E3208" s="299" t="s">
        <v>233</v>
      </c>
      <c r="F3208" s="343"/>
      <c r="G3208" s="350"/>
      <c r="H3208" s="394"/>
      <c r="I3208" s="403"/>
      <c r="J3208" s="394"/>
      <c r="K3208" s="403"/>
      <c r="L3208" s="337">
        <f t="shared" si="84"/>
        <v>0</v>
      </c>
    </row>
    <row r="3209" outlineLevel="1" spans="1:12">
      <c r="A3209" s="299"/>
      <c r="B3209" s="150">
        <v>220101122</v>
      </c>
      <c r="C3209" s="346"/>
      <c r="D3209" s="346"/>
      <c r="E3209" s="299" t="s">
        <v>234</v>
      </c>
      <c r="F3209" s="343"/>
      <c r="G3209" s="350"/>
      <c r="H3209" s="394"/>
      <c r="I3209" s="403"/>
      <c r="J3209" s="394"/>
      <c r="K3209" s="403"/>
      <c r="L3209" s="337">
        <f t="shared" si="84"/>
        <v>0</v>
      </c>
    </row>
    <row r="3210" outlineLevel="1" spans="1:12">
      <c r="A3210" s="299"/>
      <c r="B3210" s="150">
        <v>220101123</v>
      </c>
      <c r="C3210" s="346"/>
      <c r="D3210" s="346"/>
      <c r="E3210" s="299" t="s">
        <v>235</v>
      </c>
      <c r="F3210" s="343"/>
      <c r="G3210" s="350"/>
      <c r="H3210" s="394"/>
      <c r="I3210" s="403"/>
      <c r="J3210" s="394"/>
      <c r="K3210" s="403"/>
      <c r="L3210" s="337">
        <f t="shared" si="84"/>
        <v>0</v>
      </c>
    </row>
    <row r="3211" outlineLevel="1" spans="1:12">
      <c r="A3211" s="299"/>
      <c r="B3211" s="150">
        <v>220101124</v>
      </c>
      <c r="C3211" s="346"/>
      <c r="D3211" s="346"/>
      <c r="E3211" s="299" t="s">
        <v>236</v>
      </c>
      <c r="F3211" s="343"/>
      <c r="G3211" s="350"/>
      <c r="H3211" s="394"/>
      <c r="I3211" s="403"/>
      <c r="J3211" s="394"/>
      <c r="K3211" s="403"/>
      <c r="L3211" s="337">
        <f t="shared" si="84"/>
        <v>0</v>
      </c>
    </row>
    <row r="3212" outlineLevel="1" spans="1:12">
      <c r="A3212" s="299"/>
      <c r="B3212" s="150">
        <v>220101125</v>
      </c>
      <c r="C3212" s="346"/>
      <c r="D3212" s="346"/>
      <c r="E3212" s="299" t="s">
        <v>237</v>
      </c>
      <c r="F3212" s="343"/>
      <c r="G3212" s="350"/>
      <c r="H3212" s="394"/>
      <c r="I3212" s="403"/>
      <c r="J3212" s="394"/>
      <c r="K3212" s="403"/>
      <c r="L3212" s="337">
        <f t="shared" si="84"/>
        <v>0</v>
      </c>
    </row>
    <row r="3213" outlineLevel="1" spans="1:12">
      <c r="A3213" s="299"/>
      <c r="B3213" s="150">
        <v>220101126</v>
      </c>
      <c r="C3213" s="346"/>
      <c r="D3213" s="346"/>
      <c r="E3213" s="299" t="s">
        <v>238</v>
      </c>
      <c r="F3213" s="343"/>
      <c r="G3213" s="350"/>
      <c r="H3213" s="394"/>
      <c r="I3213" s="403"/>
      <c r="J3213" s="394"/>
      <c r="K3213" s="403"/>
      <c r="L3213" s="337">
        <f t="shared" si="84"/>
        <v>0</v>
      </c>
    </row>
    <row r="3214" outlineLevel="1" spans="1:12">
      <c r="A3214" s="299"/>
      <c r="B3214" s="150">
        <v>220101127</v>
      </c>
      <c r="C3214" s="346"/>
      <c r="D3214" s="346"/>
      <c r="E3214" s="299" t="s">
        <v>239</v>
      </c>
      <c r="F3214" s="343"/>
      <c r="G3214" s="350"/>
      <c r="H3214" s="394"/>
      <c r="I3214" s="403"/>
      <c r="J3214" s="394"/>
      <c r="K3214" s="403"/>
      <c r="L3214" s="337">
        <f t="shared" si="84"/>
        <v>0</v>
      </c>
    </row>
    <row r="3215" outlineLevel="1" spans="1:12">
      <c r="A3215" s="299"/>
      <c r="B3215" s="150">
        <v>220101128</v>
      </c>
      <c r="C3215" s="346"/>
      <c r="D3215" s="346"/>
      <c r="E3215" s="299" t="s">
        <v>240</v>
      </c>
      <c r="F3215" s="343"/>
      <c r="G3215" s="350"/>
      <c r="H3215" s="394"/>
      <c r="I3215" s="403"/>
      <c r="J3215" s="394"/>
      <c r="K3215" s="403"/>
      <c r="L3215" s="337">
        <f t="shared" si="84"/>
        <v>0</v>
      </c>
    </row>
    <row r="3216" outlineLevel="1" spans="1:12">
      <c r="A3216" s="299"/>
      <c r="B3216" s="150">
        <v>220101129</v>
      </c>
      <c r="C3216" s="346"/>
      <c r="D3216" s="346"/>
      <c r="E3216" s="299" t="s">
        <v>241</v>
      </c>
      <c r="F3216" s="343"/>
      <c r="G3216" s="350"/>
      <c r="H3216" s="394"/>
      <c r="I3216" s="403"/>
      <c r="J3216" s="394"/>
      <c r="K3216" s="403"/>
      <c r="L3216" s="337">
        <f t="shared" si="84"/>
        <v>0</v>
      </c>
    </row>
    <row r="3217" outlineLevel="1" spans="1:12">
      <c r="A3217" s="299"/>
      <c r="B3217" s="150">
        <v>220101130</v>
      </c>
      <c r="C3217" s="346"/>
      <c r="D3217" s="346"/>
      <c r="E3217" s="299" t="s">
        <v>242</v>
      </c>
      <c r="F3217" s="343"/>
      <c r="G3217" s="350"/>
      <c r="H3217" s="394"/>
      <c r="I3217" s="403"/>
      <c r="J3217" s="394"/>
      <c r="K3217" s="403"/>
      <c r="L3217" s="337">
        <f t="shared" ref="L3217:L3280" si="85">G3217-I3217+K3217</f>
        <v>0</v>
      </c>
    </row>
    <row r="3218" outlineLevel="1" spans="1:12">
      <c r="A3218" s="299"/>
      <c r="B3218" s="150">
        <v>220101131</v>
      </c>
      <c r="C3218" s="346"/>
      <c r="D3218" s="346"/>
      <c r="E3218" s="299" t="s">
        <v>243</v>
      </c>
      <c r="F3218" s="343"/>
      <c r="G3218" s="350"/>
      <c r="H3218" s="394"/>
      <c r="I3218" s="403"/>
      <c r="J3218" s="394"/>
      <c r="K3218" s="403"/>
      <c r="L3218" s="337">
        <f t="shared" si="85"/>
        <v>0</v>
      </c>
    </row>
    <row r="3219" outlineLevel="1" spans="1:12">
      <c r="A3219" s="299"/>
      <c r="B3219" s="150">
        <v>220101132</v>
      </c>
      <c r="C3219" s="346"/>
      <c r="D3219" s="346"/>
      <c r="E3219" s="299" t="s">
        <v>244</v>
      </c>
      <c r="F3219" s="343"/>
      <c r="G3219" s="350"/>
      <c r="H3219" s="394"/>
      <c r="I3219" s="403"/>
      <c r="J3219" s="394"/>
      <c r="K3219" s="403"/>
      <c r="L3219" s="337">
        <f t="shared" si="85"/>
        <v>0</v>
      </c>
    </row>
    <row r="3220" outlineLevel="1" spans="1:12">
      <c r="A3220" s="299"/>
      <c r="B3220" s="150">
        <v>220101133</v>
      </c>
      <c r="C3220" s="346"/>
      <c r="D3220" s="346"/>
      <c r="E3220" s="299" t="s">
        <v>245</v>
      </c>
      <c r="F3220" s="343"/>
      <c r="G3220" s="350"/>
      <c r="H3220" s="394"/>
      <c r="I3220" s="403"/>
      <c r="J3220" s="394"/>
      <c r="K3220" s="403"/>
      <c r="L3220" s="337">
        <f t="shared" si="85"/>
        <v>0</v>
      </c>
    </row>
    <row r="3221" outlineLevel="1" spans="1:12">
      <c r="A3221" s="299"/>
      <c r="B3221" s="150">
        <v>220101134</v>
      </c>
      <c r="C3221" s="346"/>
      <c r="D3221" s="346"/>
      <c r="E3221" s="299" t="s">
        <v>246</v>
      </c>
      <c r="F3221" s="343"/>
      <c r="G3221" s="350"/>
      <c r="H3221" s="394"/>
      <c r="I3221" s="403"/>
      <c r="J3221" s="394"/>
      <c r="K3221" s="403"/>
      <c r="L3221" s="337">
        <f t="shared" si="85"/>
        <v>0</v>
      </c>
    </row>
    <row r="3222" outlineLevel="1" spans="1:12">
      <c r="A3222" s="299"/>
      <c r="B3222" s="150">
        <v>220101135</v>
      </c>
      <c r="C3222" s="346"/>
      <c r="D3222" s="346"/>
      <c r="E3222" s="299" t="s">
        <v>247</v>
      </c>
      <c r="F3222" s="343"/>
      <c r="G3222" s="350"/>
      <c r="H3222" s="394"/>
      <c r="I3222" s="403"/>
      <c r="J3222" s="394"/>
      <c r="K3222" s="403"/>
      <c r="L3222" s="337">
        <f t="shared" si="85"/>
        <v>0</v>
      </c>
    </row>
    <row r="3223" outlineLevel="1" spans="1:12">
      <c r="A3223" s="299"/>
      <c r="B3223" s="150">
        <v>220101136</v>
      </c>
      <c r="C3223" s="346"/>
      <c r="D3223" s="346"/>
      <c r="E3223" s="299" t="s">
        <v>248</v>
      </c>
      <c r="F3223" s="343"/>
      <c r="G3223" s="350"/>
      <c r="H3223" s="394"/>
      <c r="I3223" s="403"/>
      <c r="J3223" s="394"/>
      <c r="K3223" s="403"/>
      <c r="L3223" s="337">
        <f t="shared" si="85"/>
        <v>0</v>
      </c>
    </row>
    <row r="3224" outlineLevel="1" spans="1:12">
      <c r="A3224" s="299"/>
      <c r="B3224" s="150">
        <v>220101137</v>
      </c>
      <c r="C3224" s="346"/>
      <c r="D3224" s="346"/>
      <c r="E3224" s="299" t="s">
        <v>249</v>
      </c>
      <c r="F3224" s="343"/>
      <c r="G3224" s="350"/>
      <c r="H3224" s="394"/>
      <c r="I3224" s="403"/>
      <c r="J3224" s="394"/>
      <c r="K3224" s="403"/>
      <c r="L3224" s="337">
        <f t="shared" si="85"/>
        <v>0</v>
      </c>
    </row>
    <row r="3225" outlineLevel="1" spans="1:12">
      <c r="A3225" s="299"/>
      <c r="B3225" s="150">
        <v>220101138</v>
      </c>
      <c r="C3225" s="346"/>
      <c r="D3225" s="346"/>
      <c r="E3225" s="299" t="s">
        <v>250</v>
      </c>
      <c r="F3225" s="343"/>
      <c r="G3225" s="350"/>
      <c r="H3225" s="394"/>
      <c r="I3225" s="403"/>
      <c r="J3225" s="394"/>
      <c r="K3225" s="403"/>
      <c r="L3225" s="337">
        <f t="shared" si="85"/>
        <v>0</v>
      </c>
    </row>
    <row r="3226" outlineLevel="1" spans="1:12">
      <c r="A3226" s="299"/>
      <c r="B3226" s="150">
        <v>220101139</v>
      </c>
      <c r="C3226" s="346"/>
      <c r="D3226" s="346"/>
      <c r="E3226" s="299" t="s">
        <v>251</v>
      </c>
      <c r="F3226" s="343"/>
      <c r="G3226" s="350"/>
      <c r="H3226" s="394"/>
      <c r="I3226" s="403"/>
      <c r="J3226" s="394"/>
      <c r="K3226" s="403"/>
      <c r="L3226" s="337">
        <f t="shared" si="85"/>
        <v>0</v>
      </c>
    </row>
    <row r="3227" outlineLevel="1" spans="1:12">
      <c r="A3227" s="299"/>
      <c r="B3227" s="150">
        <v>220101140</v>
      </c>
      <c r="C3227" s="346"/>
      <c r="D3227" s="346"/>
      <c r="E3227" s="299" t="s">
        <v>252</v>
      </c>
      <c r="F3227" s="343"/>
      <c r="G3227" s="350"/>
      <c r="H3227" s="394"/>
      <c r="I3227" s="403"/>
      <c r="J3227" s="394"/>
      <c r="K3227" s="403"/>
      <c r="L3227" s="337">
        <f t="shared" si="85"/>
        <v>0</v>
      </c>
    </row>
    <row r="3228" outlineLevel="1" spans="1:12">
      <c r="A3228" s="299"/>
      <c r="B3228" s="150">
        <v>220101141</v>
      </c>
      <c r="C3228" s="346"/>
      <c r="D3228" s="346"/>
      <c r="E3228" s="299" t="s">
        <v>253</v>
      </c>
      <c r="F3228" s="343"/>
      <c r="G3228" s="350"/>
      <c r="H3228" s="394"/>
      <c r="I3228" s="403"/>
      <c r="J3228" s="394"/>
      <c r="K3228" s="403"/>
      <c r="L3228" s="337">
        <f t="shared" si="85"/>
        <v>0</v>
      </c>
    </row>
    <row r="3229" outlineLevel="1" spans="1:12">
      <c r="A3229" s="299"/>
      <c r="B3229" s="150">
        <v>220101142</v>
      </c>
      <c r="C3229" s="346"/>
      <c r="D3229" s="346"/>
      <c r="E3229" s="299" t="s">
        <v>254</v>
      </c>
      <c r="F3229" s="343"/>
      <c r="G3229" s="350"/>
      <c r="H3229" s="394"/>
      <c r="I3229" s="403"/>
      <c r="J3229" s="394"/>
      <c r="K3229" s="403"/>
      <c r="L3229" s="337">
        <f t="shared" si="85"/>
        <v>0</v>
      </c>
    </row>
    <row r="3230" outlineLevel="1" spans="1:12">
      <c r="A3230" s="299"/>
      <c r="B3230" s="150">
        <v>220101143</v>
      </c>
      <c r="C3230" s="346"/>
      <c r="D3230" s="346"/>
      <c r="E3230" s="299" t="s">
        <v>255</v>
      </c>
      <c r="F3230" s="343"/>
      <c r="G3230" s="350"/>
      <c r="H3230" s="394"/>
      <c r="I3230" s="403"/>
      <c r="J3230" s="394"/>
      <c r="K3230" s="403"/>
      <c r="L3230" s="337">
        <f t="shared" si="85"/>
        <v>0</v>
      </c>
    </row>
    <row r="3231" outlineLevel="1" spans="1:12">
      <c r="A3231" s="299"/>
      <c r="B3231" s="150">
        <v>220101144</v>
      </c>
      <c r="C3231" s="346"/>
      <c r="D3231" s="346"/>
      <c r="E3231" s="299" t="s">
        <v>256</v>
      </c>
      <c r="F3231" s="343"/>
      <c r="G3231" s="350"/>
      <c r="H3231" s="394"/>
      <c r="I3231" s="403"/>
      <c r="J3231" s="394"/>
      <c r="K3231" s="403"/>
      <c r="L3231" s="337">
        <f t="shared" si="85"/>
        <v>0</v>
      </c>
    </row>
    <row r="3232" outlineLevel="1" spans="1:12">
      <c r="A3232" s="299"/>
      <c r="B3232" s="150">
        <v>220101145</v>
      </c>
      <c r="C3232" s="346"/>
      <c r="D3232" s="346"/>
      <c r="E3232" s="299" t="s">
        <v>257</v>
      </c>
      <c r="F3232" s="343"/>
      <c r="G3232" s="350"/>
      <c r="H3232" s="394"/>
      <c r="I3232" s="403"/>
      <c r="J3232" s="394"/>
      <c r="K3232" s="403"/>
      <c r="L3232" s="337">
        <f t="shared" si="85"/>
        <v>0</v>
      </c>
    </row>
    <row r="3233" outlineLevel="1" spans="1:12">
      <c r="A3233" s="299"/>
      <c r="B3233" s="150">
        <v>220101146</v>
      </c>
      <c r="C3233" s="346"/>
      <c r="D3233" s="346"/>
      <c r="E3233" s="299" t="s">
        <v>258</v>
      </c>
      <c r="F3233" s="343"/>
      <c r="G3233" s="350"/>
      <c r="H3233" s="394"/>
      <c r="I3233" s="403"/>
      <c r="J3233" s="394"/>
      <c r="K3233" s="403"/>
      <c r="L3233" s="337">
        <f t="shared" si="85"/>
        <v>0</v>
      </c>
    </row>
    <row r="3234" outlineLevel="1" spans="1:12">
      <c r="A3234" s="299"/>
      <c r="B3234" s="150">
        <v>220101147</v>
      </c>
      <c r="C3234" s="346"/>
      <c r="D3234" s="346"/>
      <c r="E3234" s="299" t="s">
        <v>259</v>
      </c>
      <c r="F3234" s="343"/>
      <c r="G3234" s="350"/>
      <c r="H3234" s="394"/>
      <c r="I3234" s="403"/>
      <c r="J3234" s="394"/>
      <c r="K3234" s="403"/>
      <c r="L3234" s="337">
        <f t="shared" si="85"/>
        <v>0</v>
      </c>
    </row>
    <row r="3235" outlineLevel="1" spans="1:12">
      <c r="A3235" s="299"/>
      <c r="B3235" s="150">
        <v>220101148</v>
      </c>
      <c r="C3235" s="346"/>
      <c r="D3235" s="346"/>
      <c r="E3235" s="299" t="s">
        <v>260</v>
      </c>
      <c r="F3235" s="343"/>
      <c r="G3235" s="350"/>
      <c r="H3235" s="394"/>
      <c r="I3235" s="403"/>
      <c r="J3235" s="394"/>
      <c r="K3235" s="403"/>
      <c r="L3235" s="337">
        <f t="shared" si="85"/>
        <v>0</v>
      </c>
    </row>
    <row r="3236" outlineLevel="1" spans="1:12">
      <c r="A3236" s="299"/>
      <c r="B3236" s="150">
        <v>220101149</v>
      </c>
      <c r="C3236" s="346"/>
      <c r="D3236" s="346"/>
      <c r="E3236" s="299" t="s">
        <v>261</v>
      </c>
      <c r="F3236" s="343"/>
      <c r="G3236" s="350"/>
      <c r="H3236" s="394"/>
      <c r="I3236" s="403"/>
      <c r="J3236" s="394"/>
      <c r="K3236" s="403"/>
      <c r="L3236" s="337">
        <f t="shared" si="85"/>
        <v>0</v>
      </c>
    </row>
    <row r="3237" outlineLevel="1" spans="1:12">
      <c r="A3237" s="299"/>
      <c r="B3237" s="150">
        <v>220101150</v>
      </c>
      <c r="C3237" s="346"/>
      <c r="D3237" s="346"/>
      <c r="E3237" s="299" t="s">
        <v>262</v>
      </c>
      <c r="F3237" s="343"/>
      <c r="G3237" s="350"/>
      <c r="H3237" s="394"/>
      <c r="I3237" s="403"/>
      <c r="J3237" s="394"/>
      <c r="K3237" s="403"/>
      <c r="L3237" s="337">
        <f t="shared" si="85"/>
        <v>0</v>
      </c>
    </row>
    <row r="3238" outlineLevel="1" spans="1:12">
      <c r="A3238" s="299"/>
      <c r="B3238" s="150">
        <v>220101151</v>
      </c>
      <c r="C3238" s="346"/>
      <c r="D3238" s="346"/>
      <c r="E3238" s="299" t="s">
        <v>263</v>
      </c>
      <c r="F3238" s="343"/>
      <c r="G3238" s="350"/>
      <c r="H3238" s="394"/>
      <c r="I3238" s="403"/>
      <c r="J3238" s="394"/>
      <c r="K3238" s="403"/>
      <c r="L3238" s="337">
        <f t="shared" si="85"/>
        <v>0</v>
      </c>
    </row>
    <row r="3239" outlineLevel="1" spans="1:12">
      <c r="A3239" s="299"/>
      <c r="B3239" s="150">
        <v>220101152</v>
      </c>
      <c r="C3239" s="346"/>
      <c r="D3239" s="346"/>
      <c r="E3239" s="299" t="s">
        <v>264</v>
      </c>
      <c r="F3239" s="343"/>
      <c r="G3239" s="350"/>
      <c r="H3239" s="394"/>
      <c r="I3239" s="403"/>
      <c r="J3239" s="394"/>
      <c r="K3239" s="403"/>
      <c r="L3239" s="337">
        <f t="shared" si="85"/>
        <v>0</v>
      </c>
    </row>
    <row r="3240" outlineLevel="1" spans="1:12">
      <c r="A3240" s="299"/>
      <c r="B3240" s="150">
        <v>220101153</v>
      </c>
      <c r="C3240" s="346"/>
      <c r="D3240" s="346"/>
      <c r="E3240" s="299" t="s">
        <v>265</v>
      </c>
      <c r="F3240" s="343"/>
      <c r="G3240" s="350"/>
      <c r="H3240" s="394"/>
      <c r="I3240" s="403"/>
      <c r="J3240" s="394"/>
      <c r="K3240" s="403"/>
      <c r="L3240" s="337">
        <f t="shared" si="85"/>
        <v>0</v>
      </c>
    </row>
    <row r="3241" outlineLevel="1" spans="1:12">
      <c r="A3241" s="299"/>
      <c r="B3241" s="150">
        <v>220101154</v>
      </c>
      <c r="C3241" s="346"/>
      <c r="D3241" s="346"/>
      <c r="E3241" s="299" t="s">
        <v>266</v>
      </c>
      <c r="F3241" s="343"/>
      <c r="G3241" s="350"/>
      <c r="H3241" s="394"/>
      <c r="I3241" s="403"/>
      <c r="J3241" s="394"/>
      <c r="K3241" s="403"/>
      <c r="L3241" s="337">
        <f t="shared" si="85"/>
        <v>0</v>
      </c>
    </row>
    <row r="3242" outlineLevel="1" spans="1:12">
      <c r="A3242" s="299"/>
      <c r="B3242" s="150">
        <v>220101155</v>
      </c>
      <c r="C3242" s="346"/>
      <c r="D3242" s="346"/>
      <c r="E3242" s="299" t="s">
        <v>267</v>
      </c>
      <c r="F3242" s="343"/>
      <c r="G3242" s="350"/>
      <c r="H3242" s="394"/>
      <c r="I3242" s="403"/>
      <c r="J3242" s="394"/>
      <c r="K3242" s="403"/>
      <c r="L3242" s="337">
        <f t="shared" si="85"/>
        <v>0</v>
      </c>
    </row>
    <row r="3243" outlineLevel="1" spans="1:12">
      <c r="A3243" s="299"/>
      <c r="B3243" s="150">
        <v>220101156</v>
      </c>
      <c r="C3243" s="346"/>
      <c r="D3243" s="346"/>
      <c r="E3243" s="299" t="s">
        <v>268</v>
      </c>
      <c r="F3243" s="343"/>
      <c r="G3243" s="350"/>
      <c r="H3243" s="394"/>
      <c r="I3243" s="403"/>
      <c r="J3243" s="394"/>
      <c r="K3243" s="403"/>
      <c r="L3243" s="337">
        <f t="shared" si="85"/>
        <v>0</v>
      </c>
    </row>
    <row r="3244" outlineLevel="1" spans="1:12">
      <c r="A3244" s="299"/>
      <c r="B3244" s="150">
        <v>220101157</v>
      </c>
      <c r="C3244" s="346"/>
      <c r="D3244" s="346"/>
      <c r="E3244" s="299" t="s">
        <v>269</v>
      </c>
      <c r="F3244" s="343"/>
      <c r="G3244" s="350"/>
      <c r="H3244" s="394"/>
      <c r="I3244" s="403"/>
      <c r="J3244" s="394"/>
      <c r="K3244" s="403"/>
      <c r="L3244" s="337">
        <f t="shared" si="85"/>
        <v>0</v>
      </c>
    </row>
    <row r="3245" outlineLevel="1" spans="1:12">
      <c r="A3245" s="299"/>
      <c r="B3245" s="150">
        <v>220101158</v>
      </c>
      <c r="C3245" s="346"/>
      <c r="D3245" s="346"/>
      <c r="E3245" s="299" t="s">
        <v>270</v>
      </c>
      <c r="F3245" s="343"/>
      <c r="G3245" s="350"/>
      <c r="H3245" s="394"/>
      <c r="I3245" s="403"/>
      <c r="J3245" s="394"/>
      <c r="K3245" s="403"/>
      <c r="L3245" s="337">
        <f t="shared" si="85"/>
        <v>0</v>
      </c>
    </row>
    <row r="3246" outlineLevel="1" spans="1:12">
      <c r="A3246" s="299"/>
      <c r="B3246" s="150">
        <v>220101159</v>
      </c>
      <c r="C3246" s="346"/>
      <c r="D3246" s="346"/>
      <c r="E3246" s="299" t="s">
        <v>271</v>
      </c>
      <c r="F3246" s="343"/>
      <c r="G3246" s="350"/>
      <c r="H3246" s="394"/>
      <c r="I3246" s="403"/>
      <c r="J3246" s="394"/>
      <c r="K3246" s="403"/>
      <c r="L3246" s="337">
        <f t="shared" si="85"/>
        <v>0</v>
      </c>
    </row>
    <row r="3247" outlineLevel="1" spans="1:12">
      <c r="A3247" s="299"/>
      <c r="B3247" s="150">
        <v>220101160</v>
      </c>
      <c r="C3247" s="346"/>
      <c r="D3247" s="346"/>
      <c r="E3247" s="299" t="s">
        <v>272</v>
      </c>
      <c r="F3247" s="343"/>
      <c r="G3247" s="350"/>
      <c r="H3247" s="394"/>
      <c r="I3247" s="403"/>
      <c r="J3247" s="394"/>
      <c r="K3247" s="403"/>
      <c r="L3247" s="337">
        <f t="shared" si="85"/>
        <v>0</v>
      </c>
    </row>
    <row r="3248" outlineLevel="1" spans="1:12">
      <c r="A3248" s="299"/>
      <c r="B3248" s="150">
        <v>220101161</v>
      </c>
      <c r="C3248" s="346"/>
      <c r="D3248" s="346"/>
      <c r="E3248" s="299" t="s">
        <v>273</v>
      </c>
      <c r="F3248" s="343"/>
      <c r="G3248" s="350"/>
      <c r="H3248" s="394"/>
      <c r="I3248" s="403"/>
      <c r="J3248" s="394"/>
      <c r="K3248" s="403"/>
      <c r="L3248" s="337">
        <f t="shared" si="85"/>
        <v>0</v>
      </c>
    </row>
    <row r="3249" outlineLevel="1" spans="1:12">
      <c r="A3249" s="299"/>
      <c r="B3249" s="150">
        <v>220101162</v>
      </c>
      <c r="C3249" s="346"/>
      <c r="D3249" s="346"/>
      <c r="E3249" s="299" t="s">
        <v>274</v>
      </c>
      <c r="F3249" s="343"/>
      <c r="G3249" s="350"/>
      <c r="H3249" s="394"/>
      <c r="I3249" s="403"/>
      <c r="J3249" s="394"/>
      <c r="K3249" s="403"/>
      <c r="L3249" s="337">
        <f t="shared" si="85"/>
        <v>0</v>
      </c>
    </row>
    <row r="3250" outlineLevel="1" spans="1:12">
      <c r="A3250" s="299"/>
      <c r="B3250" s="150">
        <v>220101163</v>
      </c>
      <c r="C3250" s="346"/>
      <c r="D3250" s="346"/>
      <c r="E3250" s="299" t="s">
        <v>275</v>
      </c>
      <c r="F3250" s="343"/>
      <c r="G3250" s="350"/>
      <c r="H3250" s="394"/>
      <c r="I3250" s="403"/>
      <c r="J3250" s="394"/>
      <c r="K3250" s="403"/>
      <c r="L3250" s="337">
        <f t="shared" si="85"/>
        <v>0</v>
      </c>
    </row>
    <row r="3251" outlineLevel="1" spans="1:12">
      <c r="A3251" s="299"/>
      <c r="B3251" s="150">
        <v>220101164</v>
      </c>
      <c r="C3251" s="346"/>
      <c r="D3251" s="346"/>
      <c r="E3251" s="299" t="s">
        <v>276</v>
      </c>
      <c r="F3251" s="343"/>
      <c r="G3251" s="350"/>
      <c r="H3251" s="394"/>
      <c r="I3251" s="403"/>
      <c r="J3251" s="394"/>
      <c r="K3251" s="403"/>
      <c r="L3251" s="337">
        <f t="shared" si="85"/>
        <v>0</v>
      </c>
    </row>
    <row r="3252" outlineLevel="1" spans="1:12">
      <c r="A3252" s="299"/>
      <c r="B3252" s="150">
        <v>220101165</v>
      </c>
      <c r="C3252" s="346"/>
      <c r="D3252" s="346"/>
      <c r="E3252" s="299" t="s">
        <v>277</v>
      </c>
      <c r="F3252" s="343"/>
      <c r="G3252" s="350"/>
      <c r="H3252" s="394"/>
      <c r="I3252" s="403"/>
      <c r="J3252" s="394"/>
      <c r="K3252" s="403"/>
      <c r="L3252" s="337">
        <f t="shared" si="85"/>
        <v>0</v>
      </c>
    </row>
    <row r="3253" outlineLevel="1" spans="1:12">
      <c r="A3253" s="299"/>
      <c r="B3253" s="150">
        <v>220101166</v>
      </c>
      <c r="C3253" s="346"/>
      <c r="D3253" s="346"/>
      <c r="E3253" s="299" t="s">
        <v>278</v>
      </c>
      <c r="F3253" s="343"/>
      <c r="G3253" s="350"/>
      <c r="H3253" s="394"/>
      <c r="I3253" s="403"/>
      <c r="J3253" s="394"/>
      <c r="K3253" s="403"/>
      <c r="L3253" s="337">
        <f t="shared" si="85"/>
        <v>0</v>
      </c>
    </row>
    <row r="3254" outlineLevel="1" spans="1:12">
      <c r="A3254" s="299"/>
      <c r="B3254" s="150">
        <v>220101167</v>
      </c>
      <c r="C3254" s="346"/>
      <c r="D3254" s="346"/>
      <c r="E3254" s="299" t="s">
        <v>279</v>
      </c>
      <c r="F3254" s="343"/>
      <c r="G3254" s="350"/>
      <c r="H3254" s="394"/>
      <c r="I3254" s="403"/>
      <c r="J3254" s="394"/>
      <c r="K3254" s="403"/>
      <c r="L3254" s="337">
        <f t="shared" si="85"/>
        <v>0</v>
      </c>
    </row>
    <row r="3255" outlineLevel="1" spans="1:12">
      <c r="A3255" s="299"/>
      <c r="B3255" s="150">
        <v>220101168</v>
      </c>
      <c r="C3255" s="346"/>
      <c r="D3255" s="346"/>
      <c r="E3255" s="299" t="s">
        <v>280</v>
      </c>
      <c r="F3255" s="343"/>
      <c r="G3255" s="350"/>
      <c r="H3255" s="394"/>
      <c r="I3255" s="403"/>
      <c r="J3255" s="394"/>
      <c r="K3255" s="403"/>
      <c r="L3255" s="337">
        <f t="shared" si="85"/>
        <v>0</v>
      </c>
    </row>
    <row r="3256" outlineLevel="1" spans="1:12">
      <c r="A3256" s="299"/>
      <c r="B3256" s="150">
        <v>220101169</v>
      </c>
      <c r="C3256" s="346"/>
      <c r="D3256" s="346"/>
      <c r="E3256" s="299" t="s">
        <v>281</v>
      </c>
      <c r="F3256" s="343"/>
      <c r="G3256" s="350"/>
      <c r="H3256" s="394"/>
      <c r="I3256" s="403"/>
      <c r="J3256" s="394"/>
      <c r="K3256" s="403"/>
      <c r="L3256" s="337">
        <f t="shared" si="85"/>
        <v>0</v>
      </c>
    </row>
    <row r="3257" outlineLevel="1" spans="1:12">
      <c r="A3257" s="299"/>
      <c r="B3257" s="150">
        <v>220101170</v>
      </c>
      <c r="C3257" s="346"/>
      <c r="D3257" s="346"/>
      <c r="E3257" s="299" t="s">
        <v>282</v>
      </c>
      <c r="F3257" s="343"/>
      <c r="G3257" s="350"/>
      <c r="H3257" s="394"/>
      <c r="I3257" s="403"/>
      <c r="J3257" s="394"/>
      <c r="K3257" s="403"/>
      <c r="L3257" s="337">
        <f t="shared" si="85"/>
        <v>0</v>
      </c>
    </row>
    <row r="3258" outlineLevel="1" spans="1:12">
      <c r="A3258" s="299"/>
      <c r="B3258" s="150">
        <v>220101171</v>
      </c>
      <c r="C3258" s="346"/>
      <c r="D3258" s="346"/>
      <c r="E3258" s="299" t="s">
        <v>283</v>
      </c>
      <c r="F3258" s="343"/>
      <c r="G3258" s="350"/>
      <c r="H3258" s="394"/>
      <c r="I3258" s="403"/>
      <c r="J3258" s="394"/>
      <c r="K3258" s="403"/>
      <c r="L3258" s="337">
        <f t="shared" si="85"/>
        <v>0</v>
      </c>
    </row>
    <row r="3259" outlineLevel="1" spans="1:12">
      <c r="A3259" s="299"/>
      <c r="B3259" s="150">
        <v>220101172</v>
      </c>
      <c r="C3259" s="346"/>
      <c r="D3259" s="346"/>
      <c r="E3259" s="299" t="s">
        <v>284</v>
      </c>
      <c r="F3259" s="343"/>
      <c r="G3259" s="350"/>
      <c r="H3259" s="394"/>
      <c r="I3259" s="403"/>
      <c r="J3259" s="394"/>
      <c r="K3259" s="403"/>
      <c r="L3259" s="337">
        <f t="shared" si="85"/>
        <v>0</v>
      </c>
    </row>
    <row r="3260" outlineLevel="1" spans="1:12">
      <c r="A3260" s="299"/>
      <c r="B3260" s="150">
        <v>220101173</v>
      </c>
      <c r="C3260" s="346"/>
      <c r="D3260" s="346"/>
      <c r="E3260" s="299" t="s">
        <v>285</v>
      </c>
      <c r="F3260" s="343"/>
      <c r="G3260" s="350"/>
      <c r="H3260" s="394"/>
      <c r="I3260" s="403"/>
      <c r="J3260" s="394"/>
      <c r="K3260" s="403"/>
      <c r="L3260" s="337">
        <f t="shared" si="85"/>
        <v>0</v>
      </c>
    </row>
    <row r="3261" outlineLevel="1" spans="1:12">
      <c r="A3261" s="299"/>
      <c r="B3261" s="150">
        <v>220101174</v>
      </c>
      <c r="C3261" s="346"/>
      <c r="D3261" s="346"/>
      <c r="E3261" s="299" t="s">
        <v>286</v>
      </c>
      <c r="F3261" s="343"/>
      <c r="G3261" s="350"/>
      <c r="H3261" s="394"/>
      <c r="I3261" s="403"/>
      <c r="J3261" s="394"/>
      <c r="K3261" s="403"/>
      <c r="L3261" s="337">
        <f t="shared" si="85"/>
        <v>0</v>
      </c>
    </row>
    <row r="3262" outlineLevel="1" spans="1:12">
      <c r="A3262" s="299"/>
      <c r="B3262" s="150">
        <v>220101175</v>
      </c>
      <c r="C3262" s="346"/>
      <c r="D3262" s="346"/>
      <c r="E3262" s="299" t="s">
        <v>287</v>
      </c>
      <c r="F3262" s="343"/>
      <c r="G3262" s="350"/>
      <c r="H3262" s="394"/>
      <c r="I3262" s="403"/>
      <c r="J3262" s="394"/>
      <c r="K3262" s="403"/>
      <c r="L3262" s="337">
        <f t="shared" si="85"/>
        <v>0</v>
      </c>
    </row>
    <row r="3263" outlineLevel="1" spans="1:12">
      <c r="A3263" s="299"/>
      <c r="B3263" s="150">
        <v>220101176</v>
      </c>
      <c r="C3263" s="346"/>
      <c r="D3263" s="346"/>
      <c r="E3263" s="299" t="s">
        <v>288</v>
      </c>
      <c r="F3263" s="343"/>
      <c r="G3263" s="350"/>
      <c r="H3263" s="394"/>
      <c r="I3263" s="403"/>
      <c r="J3263" s="394"/>
      <c r="K3263" s="403"/>
      <c r="L3263" s="337">
        <f t="shared" si="85"/>
        <v>0</v>
      </c>
    </row>
    <row r="3264" outlineLevel="1" spans="1:12">
      <c r="A3264" s="299"/>
      <c r="B3264" s="150">
        <v>220101177</v>
      </c>
      <c r="C3264" s="346"/>
      <c r="D3264" s="346"/>
      <c r="E3264" s="299" t="s">
        <v>289</v>
      </c>
      <c r="F3264" s="343"/>
      <c r="G3264" s="350"/>
      <c r="H3264" s="394"/>
      <c r="I3264" s="403"/>
      <c r="J3264" s="394"/>
      <c r="K3264" s="403"/>
      <c r="L3264" s="337">
        <f t="shared" si="85"/>
        <v>0</v>
      </c>
    </row>
    <row r="3265" outlineLevel="1" spans="1:12">
      <c r="A3265" s="299"/>
      <c r="B3265" s="150">
        <v>220101178</v>
      </c>
      <c r="C3265" s="346"/>
      <c r="D3265" s="346"/>
      <c r="E3265" s="299" t="s">
        <v>290</v>
      </c>
      <c r="F3265" s="343"/>
      <c r="G3265" s="350"/>
      <c r="H3265" s="394"/>
      <c r="I3265" s="403"/>
      <c r="J3265" s="394"/>
      <c r="K3265" s="403"/>
      <c r="L3265" s="337">
        <f t="shared" si="85"/>
        <v>0</v>
      </c>
    </row>
    <row r="3266" outlineLevel="1" spans="1:12">
      <c r="A3266" s="299"/>
      <c r="B3266" s="150">
        <v>220101179</v>
      </c>
      <c r="C3266" s="346"/>
      <c r="D3266" s="346"/>
      <c r="E3266" s="299" t="s">
        <v>291</v>
      </c>
      <c r="F3266" s="343"/>
      <c r="G3266" s="350"/>
      <c r="H3266" s="394"/>
      <c r="I3266" s="403"/>
      <c r="J3266" s="394"/>
      <c r="K3266" s="403"/>
      <c r="L3266" s="337">
        <f t="shared" si="85"/>
        <v>0</v>
      </c>
    </row>
    <row r="3267" outlineLevel="1" spans="1:12">
      <c r="A3267" s="299"/>
      <c r="B3267" s="150">
        <v>220101180</v>
      </c>
      <c r="C3267" s="346"/>
      <c r="D3267" s="346"/>
      <c r="E3267" s="299" t="s">
        <v>292</v>
      </c>
      <c r="F3267" s="343"/>
      <c r="G3267" s="350"/>
      <c r="H3267" s="394"/>
      <c r="I3267" s="403"/>
      <c r="J3267" s="394"/>
      <c r="K3267" s="403"/>
      <c r="L3267" s="337">
        <f t="shared" si="85"/>
        <v>0</v>
      </c>
    </row>
    <row r="3268" outlineLevel="1" spans="1:12">
      <c r="A3268" s="299"/>
      <c r="B3268" s="150">
        <v>220101181</v>
      </c>
      <c r="C3268" s="346"/>
      <c r="D3268" s="346"/>
      <c r="E3268" s="299" t="s">
        <v>293</v>
      </c>
      <c r="F3268" s="343"/>
      <c r="G3268" s="350"/>
      <c r="H3268" s="394"/>
      <c r="I3268" s="403"/>
      <c r="J3268" s="394"/>
      <c r="K3268" s="403"/>
      <c r="L3268" s="337">
        <f t="shared" si="85"/>
        <v>0</v>
      </c>
    </row>
    <row r="3269" outlineLevel="1" spans="1:12">
      <c r="A3269" s="299"/>
      <c r="B3269" s="150">
        <v>220101182</v>
      </c>
      <c r="C3269" s="346"/>
      <c r="D3269" s="346"/>
      <c r="E3269" s="299" t="s">
        <v>294</v>
      </c>
      <c r="F3269" s="343"/>
      <c r="G3269" s="350"/>
      <c r="H3269" s="394"/>
      <c r="I3269" s="403"/>
      <c r="J3269" s="394"/>
      <c r="K3269" s="403"/>
      <c r="L3269" s="337">
        <f t="shared" si="85"/>
        <v>0</v>
      </c>
    </row>
    <row r="3270" outlineLevel="1" spans="1:12">
      <c r="A3270" s="299"/>
      <c r="B3270" s="150">
        <v>220101183</v>
      </c>
      <c r="C3270" s="346"/>
      <c r="D3270" s="346"/>
      <c r="E3270" s="299" t="s">
        <v>295</v>
      </c>
      <c r="F3270" s="343"/>
      <c r="G3270" s="350"/>
      <c r="H3270" s="394"/>
      <c r="I3270" s="403"/>
      <c r="J3270" s="394"/>
      <c r="K3270" s="403"/>
      <c r="L3270" s="337">
        <f t="shared" si="85"/>
        <v>0</v>
      </c>
    </row>
    <row r="3271" outlineLevel="1" spans="1:12">
      <c r="A3271" s="299"/>
      <c r="B3271" s="150">
        <v>220101184</v>
      </c>
      <c r="C3271" s="346"/>
      <c r="D3271" s="346"/>
      <c r="E3271" s="299" t="s">
        <v>296</v>
      </c>
      <c r="F3271" s="343"/>
      <c r="G3271" s="350"/>
      <c r="H3271" s="394"/>
      <c r="I3271" s="403"/>
      <c r="J3271" s="394"/>
      <c r="K3271" s="403"/>
      <c r="L3271" s="337">
        <f t="shared" si="85"/>
        <v>0</v>
      </c>
    </row>
    <row r="3272" outlineLevel="1" spans="1:12">
      <c r="A3272" s="299"/>
      <c r="B3272" s="150">
        <v>220101185</v>
      </c>
      <c r="C3272" s="346"/>
      <c r="D3272" s="346"/>
      <c r="E3272" s="299" t="s">
        <v>297</v>
      </c>
      <c r="F3272" s="343"/>
      <c r="G3272" s="350"/>
      <c r="H3272" s="394"/>
      <c r="I3272" s="403"/>
      <c r="J3272" s="394"/>
      <c r="K3272" s="403"/>
      <c r="L3272" s="337">
        <f t="shared" si="85"/>
        <v>0</v>
      </c>
    </row>
    <row r="3273" outlineLevel="1" spans="1:12">
      <c r="A3273" s="299"/>
      <c r="B3273" s="150">
        <v>220101186</v>
      </c>
      <c r="C3273" s="346"/>
      <c r="D3273" s="346"/>
      <c r="E3273" s="299" t="s">
        <v>298</v>
      </c>
      <c r="F3273" s="343"/>
      <c r="G3273" s="350"/>
      <c r="H3273" s="394"/>
      <c r="I3273" s="403"/>
      <c r="J3273" s="394"/>
      <c r="K3273" s="403"/>
      <c r="L3273" s="337">
        <f t="shared" si="85"/>
        <v>0</v>
      </c>
    </row>
    <row r="3274" outlineLevel="1" spans="1:12">
      <c r="A3274" s="299"/>
      <c r="B3274" s="150">
        <v>220101187</v>
      </c>
      <c r="C3274" s="346"/>
      <c r="D3274" s="346"/>
      <c r="E3274" s="299" t="s">
        <v>299</v>
      </c>
      <c r="F3274" s="343"/>
      <c r="G3274" s="350"/>
      <c r="H3274" s="394"/>
      <c r="I3274" s="403"/>
      <c r="J3274" s="394"/>
      <c r="K3274" s="403"/>
      <c r="L3274" s="337">
        <f t="shared" si="85"/>
        <v>0</v>
      </c>
    </row>
    <row r="3275" outlineLevel="1" spans="1:12">
      <c r="A3275" s="299"/>
      <c r="B3275" s="150">
        <v>220101188</v>
      </c>
      <c r="C3275" s="346"/>
      <c r="D3275" s="346"/>
      <c r="E3275" s="299" t="s">
        <v>300</v>
      </c>
      <c r="F3275" s="343"/>
      <c r="G3275" s="350"/>
      <c r="H3275" s="394"/>
      <c r="I3275" s="403"/>
      <c r="J3275" s="394"/>
      <c r="K3275" s="403"/>
      <c r="L3275" s="337">
        <f t="shared" si="85"/>
        <v>0</v>
      </c>
    </row>
    <row r="3276" outlineLevel="1" spans="1:12">
      <c r="A3276" s="299"/>
      <c r="B3276" s="150">
        <v>220101189</v>
      </c>
      <c r="C3276" s="346"/>
      <c r="D3276" s="346"/>
      <c r="E3276" s="299" t="s">
        <v>301</v>
      </c>
      <c r="F3276" s="343"/>
      <c r="G3276" s="350"/>
      <c r="H3276" s="394"/>
      <c r="I3276" s="403"/>
      <c r="J3276" s="394"/>
      <c r="K3276" s="403"/>
      <c r="L3276" s="337">
        <f t="shared" si="85"/>
        <v>0</v>
      </c>
    </row>
    <row r="3277" outlineLevel="1" spans="1:12">
      <c r="A3277" s="299"/>
      <c r="B3277" s="150">
        <v>220101190</v>
      </c>
      <c r="C3277" s="346"/>
      <c r="D3277" s="346"/>
      <c r="E3277" s="299" t="s">
        <v>302</v>
      </c>
      <c r="F3277" s="343"/>
      <c r="G3277" s="350"/>
      <c r="H3277" s="394"/>
      <c r="I3277" s="403"/>
      <c r="J3277" s="394"/>
      <c r="K3277" s="403"/>
      <c r="L3277" s="337">
        <f t="shared" si="85"/>
        <v>0</v>
      </c>
    </row>
    <row r="3278" outlineLevel="1" spans="1:12">
      <c r="A3278" s="299"/>
      <c r="B3278" s="150">
        <v>220101191</v>
      </c>
      <c r="C3278" s="346"/>
      <c r="D3278" s="346"/>
      <c r="E3278" s="299" t="s">
        <v>303</v>
      </c>
      <c r="F3278" s="343"/>
      <c r="G3278" s="350"/>
      <c r="H3278" s="394"/>
      <c r="I3278" s="403"/>
      <c r="J3278" s="394"/>
      <c r="K3278" s="403"/>
      <c r="L3278" s="337">
        <f t="shared" si="85"/>
        <v>0</v>
      </c>
    </row>
    <row r="3279" outlineLevel="1" spans="1:12">
      <c r="A3279" s="299"/>
      <c r="B3279" s="150">
        <v>220101192</v>
      </c>
      <c r="C3279" s="346"/>
      <c r="D3279" s="346"/>
      <c r="E3279" s="299" t="s">
        <v>304</v>
      </c>
      <c r="F3279" s="343"/>
      <c r="G3279" s="350"/>
      <c r="H3279" s="394"/>
      <c r="I3279" s="403"/>
      <c r="J3279" s="394"/>
      <c r="K3279" s="403"/>
      <c r="L3279" s="337">
        <f t="shared" si="85"/>
        <v>0</v>
      </c>
    </row>
    <row r="3280" outlineLevel="1" spans="1:12">
      <c r="A3280" s="299"/>
      <c r="B3280" s="150">
        <v>220101193</v>
      </c>
      <c r="C3280" s="346"/>
      <c r="D3280" s="346"/>
      <c r="E3280" s="299" t="s">
        <v>305</v>
      </c>
      <c r="F3280" s="343"/>
      <c r="G3280" s="350"/>
      <c r="H3280" s="394"/>
      <c r="I3280" s="403"/>
      <c r="J3280" s="394"/>
      <c r="K3280" s="403"/>
      <c r="L3280" s="337">
        <f t="shared" si="85"/>
        <v>0</v>
      </c>
    </row>
    <row r="3281" outlineLevel="1" spans="1:12">
      <c r="A3281" s="299"/>
      <c r="B3281" s="150">
        <v>220101194</v>
      </c>
      <c r="C3281" s="346"/>
      <c r="D3281" s="346"/>
      <c r="E3281" s="299" t="s">
        <v>306</v>
      </c>
      <c r="F3281" s="343"/>
      <c r="G3281" s="350"/>
      <c r="H3281" s="394"/>
      <c r="I3281" s="403"/>
      <c r="J3281" s="394"/>
      <c r="K3281" s="403"/>
      <c r="L3281" s="337">
        <f t="shared" ref="L3281:L3297" si="86">G3281-I3281+K3281</f>
        <v>0</v>
      </c>
    </row>
    <row r="3282" outlineLevel="1" spans="1:12">
      <c r="A3282" s="299"/>
      <c r="B3282" s="150">
        <v>220101195</v>
      </c>
      <c r="C3282" s="346"/>
      <c r="D3282" s="346"/>
      <c r="E3282" s="299" t="s">
        <v>307</v>
      </c>
      <c r="F3282" s="343"/>
      <c r="G3282" s="350"/>
      <c r="H3282" s="394"/>
      <c r="I3282" s="403"/>
      <c r="J3282" s="394"/>
      <c r="K3282" s="403"/>
      <c r="L3282" s="337">
        <f t="shared" si="86"/>
        <v>0</v>
      </c>
    </row>
    <row r="3283" outlineLevel="1" spans="1:12">
      <c r="A3283" s="299"/>
      <c r="B3283" s="150">
        <v>220101196</v>
      </c>
      <c r="C3283" s="346"/>
      <c r="D3283" s="346"/>
      <c r="E3283" s="299" t="s">
        <v>308</v>
      </c>
      <c r="F3283" s="343"/>
      <c r="G3283" s="350"/>
      <c r="H3283" s="394"/>
      <c r="I3283" s="403"/>
      <c r="J3283" s="394"/>
      <c r="K3283" s="403"/>
      <c r="L3283" s="337">
        <f t="shared" si="86"/>
        <v>0</v>
      </c>
    </row>
    <row r="3284" outlineLevel="1" spans="1:12">
      <c r="A3284" s="299"/>
      <c r="B3284" s="150">
        <v>220101197</v>
      </c>
      <c r="C3284" s="346"/>
      <c r="D3284" s="346"/>
      <c r="E3284" s="299" t="s">
        <v>309</v>
      </c>
      <c r="F3284" s="343"/>
      <c r="G3284" s="350"/>
      <c r="H3284" s="394"/>
      <c r="I3284" s="403"/>
      <c r="J3284" s="394"/>
      <c r="K3284" s="403"/>
      <c r="L3284" s="337">
        <f t="shared" si="86"/>
        <v>0</v>
      </c>
    </row>
    <row r="3285" outlineLevel="1" spans="1:12">
      <c r="A3285" s="299"/>
      <c r="B3285" s="150">
        <v>220101198</v>
      </c>
      <c r="C3285" s="346"/>
      <c r="D3285" s="346"/>
      <c r="E3285" s="299" t="s">
        <v>310</v>
      </c>
      <c r="F3285" s="343"/>
      <c r="G3285" s="350"/>
      <c r="H3285" s="394"/>
      <c r="I3285" s="403"/>
      <c r="J3285" s="394"/>
      <c r="K3285" s="403"/>
      <c r="L3285" s="337">
        <f t="shared" si="86"/>
        <v>0</v>
      </c>
    </row>
    <row r="3286" outlineLevel="1" spans="1:12">
      <c r="A3286" s="299"/>
      <c r="B3286" s="150">
        <v>220101199</v>
      </c>
      <c r="C3286" s="346"/>
      <c r="D3286" s="346"/>
      <c r="E3286" s="299" t="s">
        <v>311</v>
      </c>
      <c r="F3286" s="343"/>
      <c r="G3286" s="350"/>
      <c r="H3286" s="394"/>
      <c r="I3286" s="403"/>
      <c r="J3286" s="394"/>
      <c r="K3286" s="403"/>
      <c r="L3286" s="337">
        <f t="shared" si="86"/>
        <v>0</v>
      </c>
    </row>
    <row r="3287" outlineLevel="1" spans="1:12">
      <c r="A3287" s="299"/>
      <c r="B3287" s="150">
        <v>220101200</v>
      </c>
      <c r="C3287" s="346"/>
      <c r="D3287" s="346"/>
      <c r="E3287" s="299" t="s">
        <v>312</v>
      </c>
      <c r="F3287" s="343"/>
      <c r="G3287" s="350"/>
      <c r="H3287" s="394"/>
      <c r="I3287" s="403"/>
      <c r="J3287" s="394"/>
      <c r="K3287" s="403"/>
      <c r="L3287" s="337">
        <f t="shared" ref="L3287:L3292" si="87">G3287-I3287+K3287</f>
        <v>0</v>
      </c>
    </row>
    <row r="3288" outlineLevel="1" spans="1:12">
      <c r="A3288" s="299"/>
      <c r="B3288" s="150">
        <v>220101201</v>
      </c>
      <c r="C3288" s="346"/>
      <c r="D3288" s="346"/>
      <c r="E3288" s="299" t="s">
        <v>313</v>
      </c>
      <c r="F3288" s="343"/>
      <c r="G3288" s="350"/>
      <c r="H3288" s="394"/>
      <c r="I3288" s="403"/>
      <c r="J3288" s="394"/>
      <c r="K3288" s="403"/>
      <c r="L3288" s="337">
        <f t="shared" si="87"/>
        <v>0</v>
      </c>
    </row>
    <row r="3289" outlineLevel="1" spans="1:12">
      <c r="A3289" s="299"/>
      <c r="B3289" s="150">
        <v>220101202</v>
      </c>
      <c r="C3289" s="346"/>
      <c r="D3289" s="346"/>
      <c r="E3289" s="299" t="s">
        <v>314</v>
      </c>
      <c r="F3289" s="343"/>
      <c r="G3289" s="350"/>
      <c r="H3289" s="394"/>
      <c r="I3289" s="403"/>
      <c r="J3289" s="394"/>
      <c r="K3289" s="403"/>
      <c r="L3289" s="337">
        <f t="shared" si="87"/>
        <v>0</v>
      </c>
    </row>
    <row r="3290" outlineLevel="1" spans="1:12">
      <c r="A3290" s="299"/>
      <c r="B3290" s="150">
        <v>220101203</v>
      </c>
      <c r="C3290" s="346"/>
      <c r="D3290" s="346"/>
      <c r="E3290" s="299" t="s">
        <v>315</v>
      </c>
      <c r="F3290" s="343"/>
      <c r="G3290" s="350"/>
      <c r="H3290" s="394"/>
      <c r="I3290" s="403"/>
      <c r="J3290" s="394"/>
      <c r="K3290" s="403"/>
      <c r="L3290" s="337">
        <f t="shared" si="87"/>
        <v>0</v>
      </c>
    </row>
    <row r="3291" outlineLevel="1" spans="1:12">
      <c r="A3291" s="299"/>
      <c r="B3291" s="150">
        <v>220101204</v>
      </c>
      <c r="C3291" s="346"/>
      <c r="D3291" s="346"/>
      <c r="E3291" s="299" t="s">
        <v>316</v>
      </c>
      <c r="F3291" s="343"/>
      <c r="G3291" s="350"/>
      <c r="H3291" s="394"/>
      <c r="I3291" s="403"/>
      <c r="J3291" s="394"/>
      <c r="K3291" s="403"/>
      <c r="L3291" s="337">
        <f t="shared" si="87"/>
        <v>0</v>
      </c>
    </row>
    <row r="3292" outlineLevel="1" spans="1:12">
      <c r="A3292" s="299"/>
      <c r="B3292" s="150">
        <v>220101205</v>
      </c>
      <c r="C3292" s="346"/>
      <c r="D3292" s="346"/>
      <c r="E3292" s="299" t="s">
        <v>317</v>
      </c>
      <c r="F3292" s="343"/>
      <c r="G3292" s="350"/>
      <c r="H3292" s="394"/>
      <c r="I3292" s="403"/>
      <c r="J3292" s="394"/>
      <c r="K3292" s="403"/>
      <c r="L3292" s="337">
        <f t="shared" si="87"/>
        <v>0</v>
      </c>
    </row>
    <row r="3293" outlineLevel="1" spans="1:12">
      <c r="A3293" s="299"/>
      <c r="B3293" s="150"/>
      <c r="C3293" s="346"/>
      <c r="D3293" s="346"/>
      <c r="E3293" s="375"/>
      <c r="F3293" s="343"/>
      <c r="G3293" s="348"/>
      <c r="H3293" s="394"/>
      <c r="I3293" s="403"/>
      <c r="J3293" s="394"/>
      <c r="K3293" s="403"/>
      <c r="L3293" s="337">
        <f t="shared" si="86"/>
        <v>0</v>
      </c>
    </row>
    <row r="3294" outlineLevel="1" spans="1:12">
      <c r="A3294" s="299"/>
      <c r="B3294" s="150"/>
      <c r="C3294" s="346"/>
      <c r="D3294" s="346"/>
      <c r="E3294" s="375"/>
      <c r="F3294" s="343"/>
      <c r="G3294" s="348"/>
      <c r="H3294" s="394"/>
      <c r="I3294" s="403"/>
      <c r="J3294" s="394"/>
      <c r="K3294" s="403"/>
      <c r="L3294" s="337">
        <f t="shared" si="86"/>
        <v>0</v>
      </c>
    </row>
    <row r="3295" outlineLevel="1" spans="1:12">
      <c r="A3295" s="299"/>
      <c r="B3295" s="150"/>
      <c r="C3295" s="346"/>
      <c r="D3295" s="346"/>
      <c r="E3295" s="375"/>
      <c r="F3295" s="343"/>
      <c r="G3295" s="348"/>
      <c r="H3295" s="394"/>
      <c r="I3295" s="403"/>
      <c r="J3295" s="394"/>
      <c r="K3295" s="403"/>
      <c r="L3295" s="337">
        <f t="shared" si="86"/>
        <v>0</v>
      </c>
    </row>
    <row r="3296" outlineLevel="1" spans="1:12">
      <c r="A3296" s="299"/>
      <c r="B3296" s="150"/>
      <c r="C3296" s="346"/>
      <c r="D3296" s="346"/>
      <c r="E3296" s="375"/>
      <c r="F3296" s="343"/>
      <c r="G3296" s="348"/>
      <c r="H3296" s="394"/>
      <c r="I3296" s="403"/>
      <c r="J3296" s="394"/>
      <c r="K3296" s="403"/>
      <c r="L3296" s="337">
        <f t="shared" si="86"/>
        <v>0</v>
      </c>
    </row>
    <row r="3297" outlineLevel="1" spans="1:12">
      <c r="A3297" s="299"/>
      <c r="B3297" s="150"/>
      <c r="C3297" s="346"/>
      <c r="D3297" s="346"/>
      <c r="E3297" s="342"/>
      <c r="F3297" s="343"/>
      <c r="G3297" s="348"/>
      <c r="H3297" s="394"/>
      <c r="I3297" s="403"/>
      <c r="J3297" s="394"/>
      <c r="K3297" s="403"/>
      <c r="L3297" s="337">
        <f t="shared" si="86"/>
        <v>0</v>
      </c>
    </row>
    <row r="3298" spans="1:12">
      <c r="A3298" s="306"/>
      <c r="B3298" s="150"/>
      <c r="C3298" s="357"/>
      <c r="D3298" s="306"/>
      <c r="E3298" s="342"/>
      <c r="F3298" s="343"/>
      <c r="G3298" s="348"/>
      <c r="H3298" s="388"/>
      <c r="I3298" s="348"/>
      <c r="J3298" s="388"/>
      <c r="K3298" s="348"/>
      <c r="L3298" s="337"/>
    </row>
    <row r="3299" spans="1:13">
      <c r="A3299" s="346"/>
      <c r="B3299" s="380"/>
      <c r="C3299" s="390" t="s">
        <v>1113</v>
      </c>
      <c r="D3299" s="382"/>
      <c r="E3299" s="391"/>
      <c r="F3299" s="383"/>
      <c r="G3299" s="392">
        <f>SUM(G3086:G3298)</f>
        <v>0</v>
      </c>
      <c r="H3299" s="393"/>
      <c r="I3299" s="402">
        <f>SUM(I3086:I3298)</f>
        <v>0</v>
      </c>
      <c r="J3299" s="393"/>
      <c r="K3299" s="402">
        <f>SUM(K3086:K3298)</f>
        <v>0</v>
      </c>
      <c r="L3299" s="392">
        <f>SUM(L3086:L3298)</f>
        <v>0</v>
      </c>
      <c r="M3299" s="300" t="s">
        <v>893</v>
      </c>
    </row>
    <row r="3300" spans="1:12">
      <c r="A3300" s="306"/>
      <c r="B3300" s="339"/>
      <c r="C3300" s="306"/>
      <c r="D3300" s="306"/>
      <c r="E3300" s="335"/>
      <c r="F3300" s="343"/>
      <c r="G3300" s="399"/>
      <c r="H3300" s="338"/>
      <c r="I3300" s="337"/>
      <c r="J3300" s="338"/>
      <c r="K3300" s="337"/>
      <c r="L3300" s="337"/>
    </row>
    <row r="3301" spans="1:12">
      <c r="A3301" s="306"/>
      <c r="B3301" s="339"/>
      <c r="C3301" s="345" t="s">
        <v>1114</v>
      </c>
      <c r="D3301" s="306"/>
      <c r="E3301" s="335"/>
      <c r="F3301" s="343"/>
      <c r="G3301" s="348"/>
      <c r="H3301" s="387"/>
      <c r="I3301" s="415"/>
      <c r="J3301" s="410"/>
      <c r="K3301" s="415"/>
      <c r="L3301" s="337"/>
    </row>
    <row r="3302" spans="1:12">
      <c r="A3302" s="346"/>
      <c r="B3302" s="150"/>
      <c r="D3302" s="389" t="s">
        <v>890</v>
      </c>
      <c r="E3302" s="346"/>
      <c r="F3302" s="343"/>
      <c r="G3302" s="348"/>
      <c r="H3302" s="349"/>
      <c r="I3302" s="350"/>
      <c r="J3302" s="349"/>
      <c r="K3302" s="350"/>
      <c r="L3302" s="337"/>
    </row>
    <row r="3303" hidden="1" outlineLevel="1" spans="1:12">
      <c r="A3303" s="346"/>
      <c r="B3303" s="150"/>
      <c r="D3303" s="347" t="s">
        <v>63</v>
      </c>
      <c r="E3303" s="299"/>
      <c r="F3303" s="343"/>
      <c r="G3303" s="350"/>
      <c r="H3303" s="349"/>
      <c r="I3303" s="350"/>
      <c r="J3303" s="349"/>
      <c r="K3303" s="350"/>
      <c r="L3303" s="337">
        <f t="shared" ref="L3303:L3307" si="88">G3303-I3303+K3303</f>
        <v>0</v>
      </c>
    </row>
    <row r="3304" hidden="1" outlineLevel="1" spans="1:12">
      <c r="A3304" s="346"/>
      <c r="B3304" s="150">
        <v>220201001</v>
      </c>
      <c r="D3304" s="346"/>
      <c r="E3304" s="299" t="s">
        <v>420</v>
      </c>
      <c r="F3304" s="343"/>
      <c r="G3304" s="350"/>
      <c r="H3304" s="349"/>
      <c r="I3304" s="350"/>
      <c r="J3304" s="349"/>
      <c r="K3304" s="350"/>
      <c r="L3304" s="337">
        <f t="shared" si="88"/>
        <v>0</v>
      </c>
    </row>
    <row r="3305" hidden="1" outlineLevel="1" spans="1:12">
      <c r="A3305" s="346"/>
      <c r="B3305" s="150">
        <v>220201002</v>
      </c>
      <c r="D3305" s="346"/>
      <c r="E3305" s="299" t="s">
        <v>411</v>
      </c>
      <c r="F3305" s="343"/>
      <c r="G3305" s="350"/>
      <c r="H3305" s="349"/>
      <c r="I3305" s="350"/>
      <c r="J3305" s="349"/>
      <c r="K3305" s="350"/>
      <c r="L3305" s="337">
        <f t="shared" si="88"/>
        <v>0</v>
      </c>
    </row>
    <row r="3306" hidden="1" outlineLevel="1" spans="1:12">
      <c r="A3306" s="346"/>
      <c r="B3306" s="150"/>
      <c r="D3306" s="346"/>
      <c r="E3306" s="299"/>
      <c r="F3306" s="343"/>
      <c r="G3306" s="350"/>
      <c r="H3306" s="349"/>
      <c r="I3306" s="350"/>
      <c r="J3306" s="349"/>
      <c r="K3306" s="350"/>
      <c r="L3306" s="337">
        <f t="shared" si="88"/>
        <v>0</v>
      </c>
    </row>
    <row r="3307" hidden="1" outlineLevel="1" spans="1:12">
      <c r="A3307" s="346"/>
      <c r="B3307" s="150"/>
      <c r="D3307" s="346"/>
      <c r="E3307" s="299"/>
      <c r="F3307" s="343"/>
      <c r="G3307" s="350"/>
      <c r="H3307" s="349"/>
      <c r="I3307" s="350"/>
      <c r="J3307" s="349"/>
      <c r="K3307" s="350"/>
      <c r="L3307" s="337">
        <f t="shared" si="88"/>
        <v>0</v>
      </c>
    </row>
    <row r="3308" collapsed="1" spans="1:12">
      <c r="A3308" s="299"/>
      <c r="B3308" s="150"/>
      <c r="C3308" s="346"/>
      <c r="D3308" s="395"/>
      <c r="E3308" s="342"/>
      <c r="F3308" s="343"/>
      <c r="G3308" s="348"/>
      <c r="H3308" s="394"/>
      <c r="I3308" s="403"/>
      <c r="J3308" s="394"/>
      <c r="K3308" s="403"/>
      <c r="L3308" s="350"/>
    </row>
    <row r="3309" spans="1:12">
      <c r="A3309" s="346"/>
      <c r="B3309" s="358"/>
      <c r="C3309" s="396"/>
      <c r="D3309" s="396" t="s">
        <v>1115</v>
      </c>
      <c r="E3309" s="360"/>
      <c r="F3309" s="361"/>
      <c r="G3309" s="397">
        <f>SUM(G3302:G3308)</f>
        <v>0</v>
      </c>
      <c r="H3309" s="398"/>
      <c r="I3309" s="404">
        <f>SUM(I3302:I3308)</f>
        <v>0</v>
      </c>
      <c r="J3309" s="398"/>
      <c r="K3309" s="404">
        <f>SUM(K3302:K3308)</f>
        <v>0</v>
      </c>
      <c r="L3309" s="397">
        <f>SUM(L3302:L3308)</f>
        <v>0</v>
      </c>
    </row>
    <row r="3310" spans="1:12">
      <c r="A3310" s="299"/>
      <c r="B3310" s="150"/>
      <c r="C3310" s="346"/>
      <c r="D3310" s="299"/>
      <c r="E3310" s="342"/>
      <c r="F3310" s="343"/>
      <c r="G3310" s="399"/>
      <c r="H3310" s="394"/>
      <c r="I3310" s="403"/>
      <c r="J3310" s="394"/>
      <c r="K3310" s="403"/>
      <c r="L3310" s="350"/>
    </row>
    <row r="3311" spans="1:12">
      <c r="A3311" s="299"/>
      <c r="B3311" s="150"/>
      <c r="C3311" s="389"/>
      <c r="D3311" s="389" t="s">
        <v>895</v>
      </c>
      <c r="E3311" s="346"/>
      <c r="F3311" s="343"/>
      <c r="G3311" s="348"/>
      <c r="H3311" s="394"/>
      <c r="I3311" s="403"/>
      <c r="J3311" s="394"/>
      <c r="K3311" s="403"/>
      <c r="L3311" s="350"/>
    </row>
    <row r="3312" hidden="1" outlineLevel="1" spans="1:12">
      <c r="A3312" s="299"/>
      <c r="B3312" s="150"/>
      <c r="C3312" s="346"/>
      <c r="D3312" s="347" t="s">
        <v>63</v>
      </c>
      <c r="E3312" s="299"/>
      <c r="F3312" s="343"/>
      <c r="G3312" s="348"/>
      <c r="H3312" s="394"/>
      <c r="I3312" s="403"/>
      <c r="J3312" s="394"/>
      <c r="K3312" s="403"/>
      <c r="L3312" s="337">
        <f>G3312-I3312+K3312</f>
        <v>0</v>
      </c>
    </row>
    <row r="3313" hidden="1" outlineLevel="1" spans="1:12">
      <c r="A3313" s="299"/>
      <c r="B3313" s="150">
        <v>220301001</v>
      </c>
      <c r="C3313" s="346"/>
      <c r="D3313" s="346"/>
      <c r="E3313" s="299" t="s">
        <v>113</v>
      </c>
      <c r="F3313" s="343"/>
      <c r="G3313" s="350"/>
      <c r="H3313" s="394"/>
      <c r="I3313" s="403"/>
      <c r="J3313" s="394"/>
      <c r="K3313" s="403"/>
      <c r="L3313" s="337">
        <f>G3313-I3313+K3313</f>
        <v>0</v>
      </c>
    </row>
    <row r="3314" hidden="1" outlineLevel="1" spans="1:12">
      <c r="A3314" s="299"/>
      <c r="B3314" s="150">
        <v>220301002</v>
      </c>
      <c r="C3314" s="346"/>
      <c r="D3314" s="346"/>
      <c r="E3314" s="299" t="s">
        <v>114</v>
      </c>
      <c r="F3314" s="343"/>
      <c r="G3314" s="350"/>
      <c r="H3314" s="394"/>
      <c r="I3314" s="403"/>
      <c r="J3314" s="394"/>
      <c r="K3314" s="403"/>
      <c r="L3314" s="337">
        <f t="shared" ref="L3314:L3377" si="89">G3314-I3314+K3314</f>
        <v>0</v>
      </c>
    </row>
    <row r="3315" hidden="1" outlineLevel="1" spans="1:12">
      <c r="A3315" s="299"/>
      <c r="B3315" s="150">
        <v>220301003</v>
      </c>
      <c r="C3315" s="346"/>
      <c r="D3315" s="346"/>
      <c r="E3315" s="299" t="s">
        <v>115</v>
      </c>
      <c r="F3315" s="343"/>
      <c r="G3315" s="350"/>
      <c r="H3315" s="394"/>
      <c r="I3315" s="403"/>
      <c r="J3315" s="394"/>
      <c r="K3315" s="403"/>
      <c r="L3315" s="337">
        <f t="shared" si="89"/>
        <v>0</v>
      </c>
    </row>
    <row r="3316" hidden="1" outlineLevel="1" spans="1:12">
      <c r="A3316" s="299"/>
      <c r="B3316" s="150">
        <v>220301004</v>
      </c>
      <c r="C3316" s="346"/>
      <c r="D3316" s="346"/>
      <c r="E3316" s="299" t="s">
        <v>116</v>
      </c>
      <c r="F3316" s="343"/>
      <c r="G3316" s="350"/>
      <c r="H3316" s="394"/>
      <c r="I3316" s="403"/>
      <c r="J3316" s="394"/>
      <c r="K3316" s="403"/>
      <c r="L3316" s="337">
        <f t="shared" si="89"/>
        <v>0</v>
      </c>
    </row>
    <row r="3317" hidden="1" outlineLevel="1" spans="1:12">
      <c r="A3317" s="299"/>
      <c r="B3317" s="150">
        <v>220301005</v>
      </c>
      <c r="C3317" s="346"/>
      <c r="D3317" s="346"/>
      <c r="E3317" s="299" t="s">
        <v>117</v>
      </c>
      <c r="F3317" s="343"/>
      <c r="G3317" s="350"/>
      <c r="H3317" s="394"/>
      <c r="I3317" s="403"/>
      <c r="J3317" s="394"/>
      <c r="K3317" s="403"/>
      <c r="L3317" s="337">
        <f t="shared" si="89"/>
        <v>0</v>
      </c>
    </row>
    <row r="3318" hidden="1" outlineLevel="1" spans="1:12">
      <c r="A3318" s="299"/>
      <c r="B3318" s="150">
        <v>220301006</v>
      </c>
      <c r="C3318" s="346"/>
      <c r="D3318" s="346"/>
      <c r="E3318" s="299" t="s">
        <v>118</v>
      </c>
      <c r="F3318" s="343"/>
      <c r="G3318" s="350"/>
      <c r="H3318" s="394"/>
      <c r="I3318" s="403"/>
      <c r="J3318" s="394"/>
      <c r="K3318" s="403"/>
      <c r="L3318" s="337">
        <f t="shared" si="89"/>
        <v>0</v>
      </c>
    </row>
    <row r="3319" hidden="1" outlineLevel="1" spans="1:12">
      <c r="A3319" s="299"/>
      <c r="B3319" s="150">
        <v>220301007</v>
      </c>
      <c r="C3319" s="346"/>
      <c r="D3319" s="346"/>
      <c r="E3319" s="299" t="s">
        <v>119</v>
      </c>
      <c r="F3319" s="343"/>
      <c r="G3319" s="350"/>
      <c r="H3319" s="394"/>
      <c r="I3319" s="403"/>
      <c r="J3319" s="394"/>
      <c r="K3319" s="403"/>
      <c r="L3319" s="337">
        <f t="shared" si="89"/>
        <v>0</v>
      </c>
    </row>
    <row r="3320" hidden="1" outlineLevel="1" spans="1:12">
      <c r="A3320" s="299"/>
      <c r="B3320" s="150">
        <v>220301008</v>
      </c>
      <c r="C3320" s="346"/>
      <c r="D3320" s="346"/>
      <c r="E3320" s="299" t="s">
        <v>120</v>
      </c>
      <c r="F3320" s="343"/>
      <c r="G3320" s="350"/>
      <c r="H3320" s="394"/>
      <c r="I3320" s="403"/>
      <c r="J3320" s="394"/>
      <c r="K3320" s="403"/>
      <c r="L3320" s="337">
        <f t="shared" si="89"/>
        <v>0</v>
      </c>
    </row>
    <row r="3321" hidden="1" outlineLevel="1" spans="1:12">
      <c r="A3321" s="299"/>
      <c r="B3321" s="150">
        <v>220301009</v>
      </c>
      <c r="C3321" s="346"/>
      <c r="D3321" s="346"/>
      <c r="E3321" s="299" t="s">
        <v>121</v>
      </c>
      <c r="F3321" s="343"/>
      <c r="G3321" s="350"/>
      <c r="H3321" s="394"/>
      <c r="I3321" s="403"/>
      <c r="J3321" s="394"/>
      <c r="K3321" s="403"/>
      <c r="L3321" s="337">
        <f t="shared" si="89"/>
        <v>0</v>
      </c>
    </row>
    <row r="3322" hidden="1" outlineLevel="1" spans="1:12">
      <c r="A3322" s="299"/>
      <c r="B3322" s="150">
        <v>220301010</v>
      </c>
      <c r="C3322" s="346"/>
      <c r="D3322" s="346"/>
      <c r="E3322" s="299" t="s">
        <v>122</v>
      </c>
      <c r="F3322" s="343"/>
      <c r="G3322" s="350"/>
      <c r="H3322" s="394"/>
      <c r="I3322" s="403"/>
      <c r="J3322" s="394"/>
      <c r="K3322" s="403"/>
      <c r="L3322" s="337">
        <f t="shared" si="89"/>
        <v>0</v>
      </c>
    </row>
    <row r="3323" hidden="1" outlineLevel="1" spans="1:12">
      <c r="A3323" s="299"/>
      <c r="B3323" s="150">
        <v>220301011</v>
      </c>
      <c r="C3323" s="346"/>
      <c r="D3323" s="346"/>
      <c r="E3323" s="299" t="s">
        <v>123</v>
      </c>
      <c r="F3323" s="343"/>
      <c r="G3323" s="350"/>
      <c r="H3323" s="394"/>
      <c r="I3323" s="403"/>
      <c r="J3323" s="394"/>
      <c r="K3323" s="403"/>
      <c r="L3323" s="337">
        <f t="shared" si="89"/>
        <v>0</v>
      </c>
    </row>
    <row r="3324" hidden="1" outlineLevel="1" spans="1:12">
      <c r="A3324" s="299"/>
      <c r="B3324" s="150">
        <v>220301012</v>
      </c>
      <c r="C3324" s="346"/>
      <c r="D3324" s="346"/>
      <c r="E3324" s="299" t="s">
        <v>124</v>
      </c>
      <c r="F3324" s="343"/>
      <c r="G3324" s="350"/>
      <c r="H3324" s="394"/>
      <c r="I3324" s="403"/>
      <c r="J3324" s="394"/>
      <c r="K3324" s="403"/>
      <c r="L3324" s="337">
        <f t="shared" si="89"/>
        <v>0</v>
      </c>
    </row>
    <row r="3325" hidden="1" outlineLevel="1" spans="1:12">
      <c r="A3325" s="299"/>
      <c r="B3325" s="150">
        <v>220301013</v>
      </c>
      <c r="C3325" s="346"/>
      <c r="D3325" s="346"/>
      <c r="E3325" s="299" t="s">
        <v>125</v>
      </c>
      <c r="F3325" s="343"/>
      <c r="G3325" s="350"/>
      <c r="H3325" s="394"/>
      <c r="I3325" s="403"/>
      <c r="J3325" s="394"/>
      <c r="K3325" s="403"/>
      <c r="L3325" s="337">
        <f t="shared" si="89"/>
        <v>0</v>
      </c>
    </row>
    <row r="3326" hidden="1" outlineLevel="1" spans="1:12">
      <c r="A3326" s="299"/>
      <c r="B3326" s="150">
        <v>220301014</v>
      </c>
      <c r="C3326" s="346"/>
      <c r="D3326" s="346"/>
      <c r="E3326" s="299" t="s">
        <v>126</v>
      </c>
      <c r="F3326" s="343"/>
      <c r="G3326" s="350"/>
      <c r="H3326" s="394"/>
      <c r="I3326" s="403"/>
      <c r="J3326" s="394"/>
      <c r="K3326" s="403"/>
      <c r="L3326" s="337">
        <f t="shared" si="89"/>
        <v>0</v>
      </c>
    </row>
    <row r="3327" hidden="1" outlineLevel="1" spans="1:12">
      <c r="A3327" s="299"/>
      <c r="B3327" s="150">
        <v>220301015</v>
      </c>
      <c r="C3327" s="346"/>
      <c r="D3327" s="346"/>
      <c r="E3327" s="299" t="s">
        <v>127</v>
      </c>
      <c r="F3327" s="343"/>
      <c r="G3327" s="350"/>
      <c r="H3327" s="394"/>
      <c r="I3327" s="403"/>
      <c r="J3327" s="394"/>
      <c r="K3327" s="403"/>
      <c r="L3327" s="337">
        <f t="shared" si="89"/>
        <v>0</v>
      </c>
    </row>
    <row r="3328" hidden="1" outlineLevel="1" spans="1:12">
      <c r="A3328" s="299"/>
      <c r="B3328" s="150">
        <v>220301016</v>
      </c>
      <c r="C3328" s="346"/>
      <c r="D3328" s="346"/>
      <c r="E3328" s="299" t="s">
        <v>128</v>
      </c>
      <c r="F3328" s="343"/>
      <c r="G3328" s="350"/>
      <c r="H3328" s="394"/>
      <c r="I3328" s="403"/>
      <c r="J3328" s="394"/>
      <c r="K3328" s="403"/>
      <c r="L3328" s="337">
        <f t="shared" si="89"/>
        <v>0</v>
      </c>
    </row>
    <row r="3329" hidden="1" outlineLevel="1" spans="1:12">
      <c r="A3329" s="299"/>
      <c r="B3329" s="150">
        <v>220301017</v>
      </c>
      <c r="C3329" s="346"/>
      <c r="D3329" s="346"/>
      <c r="E3329" s="299" t="s">
        <v>129</v>
      </c>
      <c r="F3329" s="343"/>
      <c r="G3329" s="350"/>
      <c r="H3329" s="394"/>
      <c r="I3329" s="403"/>
      <c r="J3329" s="394"/>
      <c r="K3329" s="403"/>
      <c r="L3329" s="337">
        <f t="shared" si="89"/>
        <v>0</v>
      </c>
    </row>
    <row r="3330" hidden="1" outlineLevel="1" spans="1:12">
      <c r="A3330" s="299"/>
      <c r="B3330" s="150">
        <v>220301018</v>
      </c>
      <c r="C3330" s="346"/>
      <c r="D3330" s="346"/>
      <c r="E3330" s="299" t="s">
        <v>130</v>
      </c>
      <c r="F3330" s="343"/>
      <c r="G3330" s="350"/>
      <c r="H3330" s="394"/>
      <c r="I3330" s="403"/>
      <c r="J3330" s="394"/>
      <c r="K3330" s="403"/>
      <c r="L3330" s="337">
        <f t="shared" si="89"/>
        <v>0</v>
      </c>
    </row>
    <row r="3331" hidden="1" outlineLevel="1" spans="1:12">
      <c r="A3331" s="299"/>
      <c r="B3331" s="150">
        <v>220301019</v>
      </c>
      <c r="C3331" s="346"/>
      <c r="D3331" s="346"/>
      <c r="E3331" s="299" t="s">
        <v>131</v>
      </c>
      <c r="F3331" s="343"/>
      <c r="G3331" s="350"/>
      <c r="H3331" s="394"/>
      <c r="I3331" s="403"/>
      <c r="J3331" s="394"/>
      <c r="K3331" s="403"/>
      <c r="L3331" s="337">
        <f t="shared" si="89"/>
        <v>0</v>
      </c>
    </row>
    <row r="3332" hidden="1" outlineLevel="1" spans="1:12">
      <c r="A3332" s="299"/>
      <c r="B3332" s="150">
        <v>220301020</v>
      </c>
      <c r="C3332" s="346"/>
      <c r="D3332" s="346"/>
      <c r="E3332" s="299" t="s">
        <v>132</v>
      </c>
      <c r="F3332" s="343"/>
      <c r="G3332" s="350"/>
      <c r="H3332" s="394"/>
      <c r="I3332" s="403"/>
      <c r="J3332" s="394"/>
      <c r="K3332" s="403"/>
      <c r="L3332" s="337">
        <f t="shared" si="89"/>
        <v>0</v>
      </c>
    </row>
    <row r="3333" hidden="1" outlineLevel="1" spans="1:12">
      <c r="A3333" s="299"/>
      <c r="B3333" s="150">
        <v>220301021</v>
      </c>
      <c r="C3333" s="346"/>
      <c r="D3333" s="346"/>
      <c r="E3333" s="299" t="s">
        <v>133</v>
      </c>
      <c r="F3333" s="343"/>
      <c r="G3333" s="350"/>
      <c r="H3333" s="394"/>
      <c r="I3333" s="403"/>
      <c r="J3333" s="394"/>
      <c r="K3333" s="403"/>
      <c r="L3333" s="337">
        <f t="shared" si="89"/>
        <v>0</v>
      </c>
    </row>
    <row r="3334" hidden="1" outlineLevel="1" spans="1:12">
      <c r="A3334" s="299"/>
      <c r="B3334" s="150">
        <v>220301022</v>
      </c>
      <c r="C3334" s="346"/>
      <c r="D3334" s="346"/>
      <c r="E3334" s="299" t="s">
        <v>134</v>
      </c>
      <c r="F3334" s="343"/>
      <c r="G3334" s="350"/>
      <c r="H3334" s="394"/>
      <c r="I3334" s="403"/>
      <c r="J3334" s="394"/>
      <c r="K3334" s="403"/>
      <c r="L3334" s="337">
        <f t="shared" si="89"/>
        <v>0</v>
      </c>
    </row>
    <row r="3335" hidden="1" outlineLevel="1" spans="1:12">
      <c r="A3335" s="299"/>
      <c r="B3335" s="150">
        <v>220301023</v>
      </c>
      <c r="C3335" s="346"/>
      <c r="D3335" s="346"/>
      <c r="E3335" s="299" t="s">
        <v>135</v>
      </c>
      <c r="F3335" s="343"/>
      <c r="G3335" s="350"/>
      <c r="H3335" s="394"/>
      <c r="I3335" s="403"/>
      <c r="J3335" s="394"/>
      <c r="K3335" s="403"/>
      <c r="L3335" s="337">
        <f t="shared" si="89"/>
        <v>0</v>
      </c>
    </row>
    <row r="3336" hidden="1" outlineLevel="1" spans="1:12">
      <c r="A3336" s="299"/>
      <c r="B3336" s="150">
        <v>220301024</v>
      </c>
      <c r="C3336" s="346"/>
      <c r="D3336" s="346"/>
      <c r="E3336" s="299" t="s">
        <v>136</v>
      </c>
      <c r="F3336" s="343"/>
      <c r="G3336" s="350"/>
      <c r="H3336" s="394"/>
      <c r="I3336" s="403"/>
      <c r="J3336" s="394"/>
      <c r="K3336" s="403"/>
      <c r="L3336" s="337">
        <f t="shared" si="89"/>
        <v>0</v>
      </c>
    </row>
    <row r="3337" hidden="1" outlineLevel="1" spans="1:12">
      <c r="A3337" s="299"/>
      <c r="B3337" s="150">
        <v>220301025</v>
      </c>
      <c r="C3337" s="346"/>
      <c r="D3337" s="346"/>
      <c r="E3337" s="299" t="s">
        <v>137</v>
      </c>
      <c r="F3337" s="343"/>
      <c r="G3337" s="350"/>
      <c r="H3337" s="394"/>
      <c r="I3337" s="403"/>
      <c r="J3337" s="394"/>
      <c r="K3337" s="403"/>
      <c r="L3337" s="337">
        <f t="shared" si="89"/>
        <v>0</v>
      </c>
    </row>
    <row r="3338" hidden="1" outlineLevel="1" spans="1:12">
      <c r="A3338" s="299"/>
      <c r="B3338" s="150">
        <v>220301026</v>
      </c>
      <c r="C3338" s="346"/>
      <c r="D3338" s="346"/>
      <c r="E3338" s="299" t="s">
        <v>138</v>
      </c>
      <c r="F3338" s="343"/>
      <c r="G3338" s="350"/>
      <c r="H3338" s="394"/>
      <c r="I3338" s="403"/>
      <c r="J3338" s="394"/>
      <c r="K3338" s="403"/>
      <c r="L3338" s="337">
        <f t="shared" si="89"/>
        <v>0</v>
      </c>
    </row>
    <row r="3339" hidden="1" outlineLevel="1" spans="1:12">
      <c r="A3339" s="299"/>
      <c r="B3339" s="150">
        <v>220301027</v>
      </c>
      <c r="C3339" s="346"/>
      <c r="D3339" s="346"/>
      <c r="E3339" s="299" t="s">
        <v>139</v>
      </c>
      <c r="F3339" s="343"/>
      <c r="G3339" s="350"/>
      <c r="H3339" s="394"/>
      <c r="I3339" s="403"/>
      <c r="J3339" s="394"/>
      <c r="K3339" s="403"/>
      <c r="L3339" s="337">
        <f t="shared" si="89"/>
        <v>0</v>
      </c>
    </row>
    <row r="3340" hidden="1" outlineLevel="1" spans="1:12">
      <c r="A3340" s="299"/>
      <c r="B3340" s="150">
        <v>220301028</v>
      </c>
      <c r="C3340" s="346"/>
      <c r="D3340" s="346"/>
      <c r="E3340" s="299" t="s">
        <v>140</v>
      </c>
      <c r="F3340" s="343"/>
      <c r="G3340" s="350"/>
      <c r="H3340" s="394"/>
      <c r="I3340" s="403"/>
      <c r="J3340" s="394"/>
      <c r="K3340" s="403"/>
      <c r="L3340" s="337">
        <f t="shared" si="89"/>
        <v>0</v>
      </c>
    </row>
    <row r="3341" hidden="1" outlineLevel="1" spans="1:12">
      <c r="A3341" s="299"/>
      <c r="B3341" s="150">
        <v>220301029</v>
      </c>
      <c r="C3341" s="346"/>
      <c r="D3341" s="346"/>
      <c r="E3341" s="299" t="s">
        <v>141</v>
      </c>
      <c r="F3341" s="343"/>
      <c r="G3341" s="350"/>
      <c r="H3341" s="394"/>
      <c r="I3341" s="403"/>
      <c r="J3341" s="394"/>
      <c r="K3341" s="403"/>
      <c r="L3341" s="337">
        <f t="shared" si="89"/>
        <v>0</v>
      </c>
    </row>
    <row r="3342" hidden="1" outlineLevel="1" spans="1:12">
      <c r="A3342" s="299"/>
      <c r="B3342" s="150">
        <v>220301030</v>
      </c>
      <c r="C3342" s="346"/>
      <c r="D3342" s="346"/>
      <c r="E3342" s="299" t="s">
        <v>142</v>
      </c>
      <c r="F3342" s="343"/>
      <c r="G3342" s="350"/>
      <c r="H3342" s="394"/>
      <c r="I3342" s="403"/>
      <c r="J3342" s="394"/>
      <c r="K3342" s="403"/>
      <c r="L3342" s="337">
        <f t="shared" si="89"/>
        <v>0</v>
      </c>
    </row>
    <row r="3343" hidden="1" outlineLevel="1" spans="1:12">
      <c r="A3343" s="299"/>
      <c r="B3343" s="150">
        <v>220301031</v>
      </c>
      <c r="C3343" s="346"/>
      <c r="D3343" s="346"/>
      <c r="E3343" s="299" t="s">
        <v>143</v>
      </c>
      <c r="F3343" s="343"/>
      <c r="G3343" s="350"/>
      <c r="H3343" s="394"/>
      <c r="I3343" s="403"/>
      <c r="J3343" s="394"/>
      <c r="K3343" s="403"/>
      <c r="L3343" s="337">
        <f t="shared" si="89"/>
        <v>0</v>
      </c>
    </row>
    <row r="3344" hidden="1" outlineLevel="1" spans="1:12">
      <c r="A3344" s="299"/>
      <c r="B3344" s="150">
        <v>220301032</v>
      </c>
      <c r="C3344" s="346"/>
      <c r="D3344" s="346"/>
      <c r="E3344" s="299" t="s">
        <v>144</v>
      </c>
      <c r="F3344" s="343"/>
      <c r="G3344" s="350"/>
      <c r="H3344" s="394"/>
      <c r="I3344" s="403"/>
      <c r="J3344" s="394"/>
      <c r="K3344" s="403"/>
      <c r="L3344" s="337">
        <f t="shared" si="89"/>
        <v>0</v>
      </c>
    </row>
    <row r="3345" hidden="1" outlineLevel="1" spans="1:12">
      <c r="A3345" s="299"/>
      <c r="B3345" s="150">
        <v>220301033</v>
      </c>
      <c r="C3345" s="346"/>
      <c r="D3345" s="346"/>
      <c r="E3345" s="299" t="s">
        <v>145</v>
      </c>
      <c r="F3345" s="343"/>
      <c r="G3345" s="350"/>
      <c r="H3345" s="394"/>
      <c r="I3345" s="403"/>
      <c r="J3345" s="394"/>
      <c r="K3345" s="403"/>
      <c r="L3345" s="337">
        <f t="shared" si="89"/>
        <v>0</v>
      </c>
    </row>
    <row r="3346" hidden="1" outlineLevel="1" spans="1:12">
      <c r="A3346" s="299"/>
      <c r="B3346" s="150">
        <v>220301034</v>
      </c>
      <c r="C3346" s="346"/>
      <c r="D3346" s="346"/>
      <c r="E3346" s="299" t="s">
        <v>146</v>
      </c>
      <c r="F3346" s="343"/>
      <c r="G3346" s="350"/>
      <c r="H3346" s="394"/>
      <c r="I3346" s="403"/>
      <c r="J3346" s="394"/>
      <c r="K3346" s="403"/>
      <c r="L3346" s="337">
        <f t="shared" si="89"/>
        <v>0</v>
      </c>
    </row>
    <row r="3347" hidden="1" outlineLevel="1" spans="1:12">
      <c r="A3347" s="299"/>
      <c r="B3347" s="150">
        <v>220301035</v>
      </c>
      <c r="C3347" s="346"/>
      <c r="D3347" s="346"/>
      <c r="E3347" s="299" t="s">
        <v>147</v>
      </c>
      <c r="F3347" s="343"/>
      <c r="G3347" s="350"/>
      <c r="H3347" s="394"/>
      <c r="I3347" s="403"/>
      <c r="J3347" s="394"/>
      <c r="K3347" s="403"/>
      <c r="L3347" s="337">
        <f t="shared" si="89"/>
        <v>0</v>
      </c>
    </row>
    <row r="3348" hidden="1" outlineLevel="1" spans="1:12">
      <c r="A3348" s="299"/>
      <c r="B3348" s="150">
        <v>220301036</v>
      </c>
      <c r="C3348" s="346"/>
      <c r="D3348" s="346"/>
      <c r="E3348" s="299" t="s">
        <v>148</v>
      </c>
      <c r="F3348" s="343"/>
      <c r="G3348" s="350"/>
      <c r="H3348" s="394"/>
      <c r="I3348" s="403"/>
      <c r="J3348" s="394"/>
      <c r="K3348" s="403"/>
      <c r="L3348" s="337">
        <f t="shared" si="89"/>
        <v>0</v>
      </c>
    </row>
    <row r="3349" hidden="1" outlineLevel="1" spans="1:12">
      <c r="A3349" s="299"/>
      <c r="B3349" s="150">
        <v>220301037</v>
      </c>
      <c r="C3349" s="346"/>
      <c r="D3349" s="346"/>
      <c r="E3349" s="299" t="s">
        <v>149</v>
      </c>
      <c r="F3349" s="343"/>
      <c r="G3349" s="350"/>
      <c r="H3349" s="394"/>
      <c r="I3349" s="403"/>
      <c r="J3349" s="394"/>
      <c r="K3349" s="403"/>
      <c r="L3349" s="337">
        <f t="shared" si="89"/>
        <v>0</v>
      </c>
    </row>
    <row r="3350" hidden="1" outlineLevel="1" spans="1:12">
      <c r="A3350" s="299"/>
      <c r="B3350" s="150">
        <v>220301038</v>
      </c>
      <c r="C3350" s="346"/>
      <c r="D3350" s="346"/>
      <c r="E3350" s="299" t="s">
        <v>150</v>
      </c>
      <c r="F3350" s="343"/>
      <c r="G3350" s="350"/>
      <c r="H3350" s="394"/>
      <c r="I3350" s="403"/>
      <c r="J3350" s="394"/>
      <c r="K3350" s="403"/>
      <c r="L3350" s="337">
        <f t="shared" si="89"/>
        <v>0</v>
      </c>
    </row>
    <row r="3351" hidden="1" outlineLevel="1" spans="1:12">
      <c r="A3351" s="299"/>
      <c r="B3351" s="150">
        <v>220301039</v>
      </c>
      <c r="C3351" s="346"/>
      <c r="D3351" s="346"/>
      <c r="E3351" s="299" t="s">
        <v>151</v>
      </c>
      <c r="F3351" s="343"/>
      <c r="G3351" s="350"/>
      <c r="H3351" s="394"/>
      <c r="I3351" s="403"/>
      <c r="J3351" s="394"/>
      <c r="K3351" s="403"/>
      <c r="L3351" s="337">
        <f t="shared" si="89"/>
        <v>0</v>
      </c>
    </row>
    <row r="3352" hidden="1" outlineLevel="1" spans="1:12">
      <c r="A3352" s="299"/>
      <c r="B3352" s="150">
        <v>220301040</v>
      </c>
      <c r="C3352" s="346"/>
      <c r="D3352" s="346"/>
      <c r="E3352" s="299" t="s">
        <v>152</v>
      </c>
      <c r="F3352" s="343"/>
      <c r="G3352" s="350"/>
      <c r="H3352" s="394"/>
      <c r="I3352" s="403"/>
      <c r="J3352" s="394"/>
      <c r="K3352" s="403"/>
      <c r="L3352" s="337">
        <f t="shared" si="89"/>
        <v>0</v>
      </c>
    </row>
    <row r="3353" hidden="1" outlineLevel="1" spans="1:12">
      <c r="A3353" s="299"/>
      <c r="B3353" s="150">
        <v>220301041</v>
      </c>
      <c r="C3353" s="346"/>
      <c r="D3353" s="346"/>
      <c r="E3353" s="299" t="s">
        <v>153</v>
      </c>
      <c r="F3353" s="343"/>
      <c r="G3353" s="350"/>
      <c r="H3353" s="394"/>
      <c r="I3353" s="403"/>
      <c r="J3353" s="394"/>
      <c r="K3353" s="403"/>
      <c r="L3353" s="337">
        <f t="shared" si="89"/>
        <v>0</v>
      </c>
    </row>
    <row r="3354" hidden="1" outlineLevel="1" spans="1:12">
      <c r="A3354" s="299"/>
      <c r="B3354" s="150">
        <v>220301042</v>
      </c>
      <c r="C3354" s="346"/>
      <c r="D3354" s="346"/>
      <c r="E3354" s="299" t="s">
        <v>154</v>
      </c>
      <c r="F3354" s="343"/>
      <c r="G3354" s="350"/>
      <c r="H3354" s="394"/>
      <c r="I3354" s="403"/>
      <c r="J3354" s="394"/>
      <c r="K3354" s="403"/>
      <c r="L3354" s="337">
        <f t="shared" si="89"/>
        <v>0</v>
      </c>
    </row>
    <row r="3355" hidden="1" outlineLevel="1" spans="1:12">
      <c r="A3355" s="299"/>
      <c r="B3355" s="150">
        <v>220301043</v>
      </c>
      <c r="C3355" s="346"/>
      <c r="D3355" s="346"/>
      <c r="E3355" s="299" t="s">
        <v>155</v>
      </c>
      <c r="F3355" s="343"/>
      <c r="G3355" s="350"/>
      <c r="H3355" s="394"/>
      <c r="I3355" s="403"/>
      <c r="J3355" s="394"/>
      <c r="K3355" s="403"/>
      <c r="L3355" s="337">
        <f t="shared" si="89"/>
        <v>0</v>
      </c>
    </row>
    <row r="3356" hidden="1" outlineLevel="1" spans="1:12">
      <c r="A3356" s="299"/>
      <c r="B3356" s="150">
        <v>220301044</v>
      </c>
      <c r="C3356" s="346"/>
      <c r="D3356" s="346"/>
      <c r="E3356" s="299" t="s">
        <v>156</v>
      </c>
      <c r="F3356" s="343"/>
      <c r="G3356" s="350"/>
      <c r="H3356" s="394"/>
      <c r="I3356" s="403"/>
      <c r="J3356" s="394"/>
      <c r="K3356" s="403"/>
      <c r="L3356" s="337">
        <f t="shared" si="89"/>
        <v>0</v>
      </c>
    </row>
    <row r="3357" hidden="1" outlineLevel="1" spans="1:12">
      <c r="A3357" s="299"/>
      <c r="B3357" s="150">
        <v>220301045</v>
      </c>
      <c r="C3357" s="346"/>
      <c r="D3357" s="346"/>
      <c r="E3357" s="299" t="s">
        <v>157</v>
      </c>
      <c r="F3357" s="343"/>
      <c r="G3357" s="350"/>
      <c r="H3357" s="394"/>
      <c r="I3357" s="403"/>
      <c r="J3357" s="394"/>
      <c r="K3357" s="403"/>
      <c r="L3357" s="337">
        <f t="shared" si="89"/>
        <v>0</v>
      </c>
    </row>
    <row r="3358" hidden="1" outlineLevel="1" spans="1:12">
      <c r="A3358" s="299"/>
      <c r="B3358" s="150">
        <v>220301046</v>
      </c>
      <c r="C3358" s="346"/>
      <c r="D3358" s="346"/>
      <c r="E3358" s="299" t="s">
        <v>158</v>
      </c>
      <c r="F3358" s="343"/>
      <c r="G3358" s="350"/>
      <c r="H3358" s="394"/>
      <c r="I3358" s="403"/>
      <c r="J3358" s="394"/>
      <c r="K3358" s="403"/>
      <c r="L3358" s="337">
        <f t="shared" si="89"/>
        <v>0</v>
      </c>
    </row>
    <row r="3359" hidden="1" outlineLevel="1" spans="1:12">
      <c r="A3359" s="299"/>
      <c r="B3359" s="150">
        <v>220301047</v>
      </c>
      <c r="C3359" s="346"/>
      <c r="D3359" s="346"/>
      <c r="E3359" s="299" t="s">
        <v>159</v>
      </c>
      <c r="F3359" s="343"/>
      <c r="G3359" s="350"/>
      <c r="H3359" s="394"/>
      <c r="I3359" s="403"/>
      <c r="J3359" s="394"/>
      <c r="K3359" s="403"/>
      <c r="L3359" s="337">
        <f t="shared" si="89"/>
        <v>0</v>
      </c>
    </row>
    <row r="3360" hidden="1" outlineLevel="1" spans="1:12">
      <c r="A3360" s="299"/>
      <c r="B3360" s="150">
        <v>220301048</v>
      </c>
      <c r="C3360" s="346"/>
      <c r="D3360" s="346"/>
      <c r="E3360" s="299" t="s">
        <v>160</v>
      </c>
      <c r="F3360" s="343"/>
      <c r="G3360" s="350"/>
      <c r="H3360" s="394"/>
      <c r="I3360" s="403"/>
      <c r="J3360" s="394"/>
      <c r="K3360" s="403"/>
      <c r="L3360" s="337">
        <f t="shared" si="89"/>
        <v>0</v>
      </c>
    </row>
    <row r="3361" hidden="1" outlineLevel="1" spans="1:12">
      <c r="A3361" s="299"/>
      <c r="B3361" s="150">
        <v>220301049</v>
      </c>
      <c r="C3361" s="346"/>
      <c r="D3361" s="346"/>
      <c r="E3361" s="299" t="s">
        <v>161</v>
      </c>
      <c r="F3361" s="343"/>
      <c r="G3361" s="350"/>
      <c r="H3361" s="394"/>
      <c r="I3361" s="403"/>
      <c r="J3361" s="394"/>
      <c r="K3361" s="403"/>
      <c r="L3361" s="337">
        <f t="shared" si="89"/>
        <v>0</v>
      </c>
    </row>
    <row r="3362" hidden="1" outlineLevel="1" spans="1:12">
      <c r="A3362" s="299"/>
      <c r="B3362" s="150">
        <v>220301050</v>
      </c>
      <c r="C3362" s="346"/>
      <c r="D3362" s="346"/>
      <c r="E3362" s="299" t="s">
        <v>162</v>
      </c>
      <c r="F3362" s="343"/>
      <c r="G3362" s="350"/>
      <c r="H3362" s="394"/>
      <c r="I3362" s="403"/>
      <c r="J3362" s="394"/>
      <c r="K3362" s="403"/>
      <c r="L3362" s="337">
        <f t="shared" si="89"/>
        <v>0</v>
      </c>
    </row>
    <row r="3363" hidden="1" outlineLevel="1" spans="1:12">
      <c r="A3363" s="299"/>
      <c r="B3363" s="150">
        <v>220301051</v>
      </c>
      <c r="C3363" s="346"/>
      <c r="D3363" s="346"/>
      <c r="E3363" s="299" t="s">
        <v>163</v>
      </c>
      <c r="F3363" s="343"/>
      <c r="G3363" s="350"/>
      <c r="H3363" s="394"/>
      <c r="I3363" s="403"/>
      <c r="J3363" s="394"/>
      <c r="K3363" s="403"/>
      <c r="L3363" s="337">
        <f t="shared" si="89"/>
        <v>0</v>
      </c>
    </row>
    <row r="3364" hidden="1" outlineLevel="1" spans="1:12">
      <c r="A3364" s="299"/>
      <c r="B3364" s="150">
        <v>220301052</v>
      </c>
      <c r="C3364" s="346"/>
      <c r="D3364" s="346"/>
      <c r="E3364" s="299" t="s">
        <v>164</v>
      </c>
      <c r="F3364" s="343"/>
      <c r="G3364" s="350"/>
      <c r="H3364" s="394"/>
      <c r="I3364" s="403"/>
      <c r="J3364" s="394"/>
      <c r="K3364" s="403"/>
      <c r="L3364" s="337">
        <f t="shared" si="89"/>
        <v>0</v>
      </c>
    </row>
    <row r="3365" hidden="1" outlineLevel="1" spans="1:12">
      <c r="A3365" s="299"/>
      <c r="B3365" s="150">
        <v>220301053</v>
      </c>
      <c r="C3365" s="346"/>
      <c r="D3365" s="346"/>
      <c r="E3365" s="299" t="s">
        <v>165</v>
      </c>
      <c r="F3365" s="343"/>
      <c r="G3365" s="350"/>
      <c r="H3365" s="394"/>
      <c r="I3365" s="403"/>
      <c r="J3365" s="394"/>
      <c r="K3365" s="403"/>
      <c r="L3365" s="337">
        <f t="shared" si="89"/>
        <v>0</v>
      </c>
    </row>
    <row r="3366" hidden="1" outlineLevel="1" spans="1:12">
      <c r="A3366" s="299"/>
      <c r="B3366" s="150">
        <v>220301054</v>
      </c>
      <c r="C3366" s="346"/>
      <c r="D3366" s="346"/>
      <c r="E3366" s="299" t="s">
        <v>166</v>
      </c>
      <c r="F3366" s="343"/>
      <c r="G3366" s="350"/>
      <c r="H3366" s="394"/>
      <c r="I3366" s="403"/>
      <c r="J3366" s="394"/>
      <c r="K3366" s="403"/>
      <c r="L3366" s="337">
        <f t="shared" si="89"/>
        <v>0</v>
      </c>
    </row>
    <row r="3367" hidden="1" outlineLevel="1" spans="1:12">
      <c r="A3367" s="299"/>
      <c r="B3367" s="150">
        <v>220301055</v>
      </c>
      <c r="C3367" s="346"/>
      <c r="D3367" s="346"/>
      <c r="E3367" s="299" t="s">
        <v>167</v>
      </c>
      <c r="F3367" s="343"/>
      <c r="G3367" s="350"/>
      <c r="H3367" s="394"/>
      <c r="I3367" s="403"/>
      <c r="J3367" s="394"/>
      <c r="K3367" s="403"/>
      <c r="L3367" s="337">
        <f t="shared" si="89"/>
        <v>0</v>
      </c>
    </row>
    <row r="3368" hidden="1" outlineLevel="1" spans="1:12">
      <c r="A3368" s="299"/>
      <c r="B3368" s="150">
        <v>220301056</v>
      </c>
      <c r="C3368" s="346"/>
      <c r="D3368" s="346"/>
      <c r="E3368" s="299" t="s">
        <v>168</v>
      </c>
      <c r="F3368" s="343"/>
      <c r="G3368" s="350"/>
      <c r="H3368" s="394"/>
      <c r="I3368" s="403"/>
      <c r="J3368" s="394"/>
      <c r="K3368" s="403"/>
      <c r="L3368" s="337">
        <f t="shared" si="89"/>
        <v>0</v>
      </c>
    </row>
    <row r="3369" hidden="1" outlineLevel="1" spans="1:12">
      <c r="A3369" s="299"/>
      <c r="B3369" s="150">
        <v>220301057</v>
      </c>
      <c r="C3369" s="346"/>
      <c r="D3369" s="346"/>
      <c r="E3369" s="299" t="s">
        <v>169</v>
      </c>
      <c r="F3369" s="343"/>
      <c r="G3369" s="350"/>
      <c r="H3369" s="394"/>
      <c r="I3369" s="403"/>
      <c r="J3369" s="394"/>
      <c r="K3369" s="403"/>
      <c r="L3369" s="337">
        <f t="shared" si="89"/>
        <v>0</v>
      </c>
    </row>
    <row r="3370" hidden="1" outlineLevel="1" spans="1:12">
      <c r="A3370" s="299"/>
      <c r="B3370" s="150">
        <v>220301058</v>
      </c>
      <c r="C3370" s="346"/>
      <c r="D3370" s="346"/>
      <c r="E3370" s="299" t="s">
        <v>170</v>
      </c>
      <c r="F3370" s="343"/>
      <c r="G3370" s="350"/>
      <c r="H3370" s="394"/>
      <c r="I3370" s="403"/>
      <c r="J3370" s="394"/>
      <c r="K3370" s="403"/>
      <c r="L3370" s="337">
        <f t="shared" si="89"/>
        <v>0</v>
      </c>
    </row>
    <row r="3371" hidden="1" outlineLevel="1" spans="1:12">
      <c r="A3371" s="299"/>
      <c r="B3371" s="150">
        <v>220301059</v>
      </c>
      <c r="C3371" s="346"/>
      <c r="D3371" s="346"/>
      <c r="E3371" s="299" t="s">
        <v>171</v>
      </c>
      <c r="F3371" s="343"/>
      <c r="G3371" s="350"/>
      <c r="H3371" s="394"/>
      <c r="I3371" s="403"/>
      <c r="J3371" s="394"/>
      <c r="K3371" s="403"/>
      <c r="L3371" s="337">
        <f t="shared" si="89"/>
        <v>0</v>
      </c>
    </row>
    <row r="3372" hidden="1" outlineLevel="1" spans="1:12">
      <c r="A3372" s="299"/>
      <c r="B3372" s="150">
        <v>220301060</v>
      </c>
      <c r="C3372" s="346"/>
      <c r="D3372" s="346"/>
      <c r="E3372" s="299" t="s">
        <v>172</v>
      </c>
      <c r="F3372" s="343"/>
      <c r="G3372" s="350"/>
      <c r="H3372" s="394"/>
      <c r="I3372" s="403"/>
      <c r="J3372" s="394"/>
      <c r="K3372" s="403"/>
      <c r="L3372" s="337">
        <f t="shared" si="89"/>
        <v>0</v>
      </c>
    </row>
    <row r="3373" hidden="1" outlineLevel="1" spans="1:12">
      <c r="A3373" s="299"/>
      <c r="B3373" s="150">
        <v>220301061</v>
      </c>
      <c r="C3373" s="346"/>
      <c r="D3373" s="346"/>
      <c r="E3373" s="299" t="s">
        <v>173</v>
      </c>
      <c r="F3373" s="343"/>
      <c r="G3373" s="350"/>
      <c r="H3373" s="394"/>
      <c r="I3373" s="403"/>
      <c r="J3373" s="394"/>
      <c r="K3373" s="403"/>
      <c r="L3373" s="337">
        <f t="shared" si="89"/>
        <v>0</v>
      </c>
    </row>
    <row r="3374" hidden="1" outlineLevel="1" spans="1:12">
      <c r="A3374" s="299"/>
      <c r="B3374" s="150">
        <v>220301062</v>
      </c>
      <c r="C3374" s="346"/>
      <c r="D3374" s="346"/>
      <c r="E3374" s="299" t="s">
        <v>174</v>
      </c>
      <c r="F3374" s="343"/>
      <c r="G3374" s="350"/>
      <c r="H3374" s="394"/>
      <c r="I3374" s="403"/>
      <c r="J3374" s="394"/>
      <c r="K3374" s="403"/>
      <c r="L3374" s="337">
        <f t="shared" si="89"/>
        <v>0</v>
      </c>
    </row>
    <row r="3375" hidden="1" outlineLevel="1" spans="1:12">
      <c r="A3375" s="299"/>
      <c r="B3375" s="150">
        <v>220301063</v>
      </c>
      <c r="C3375" s="346"/>
      <c r="D3375" s="346"/>
      <c r="E3375" s="299" t="s">
        <v>175</v>
      </c>
      <c r="F3375" s="343"/>
      <c r="G3375" s="350"/>
      <c r="H3375" s="394"/>
      <c r="I3375" s="403"/>
      <c r="J3375" s="394"/>
      <c r="K3375" s="403"/>
      <c r="L3375" s="337">
        <f t="shared" si="89"/>
        <v>0</v>
      </c>
    </row>
    <row r="3376" hidden="1" outlineLevel="1" spans="1:12">
      <c r="A3376" s="299"/>
      <c r="B3376" s="150">
        <v>220301064</v>
      </c>
      <c r="C3376" s="346"/>
      <c r="D3376" s="346"/>
      <c r="E3376" s="299" t="s">
        <v>176</v>
      </c>
      <c r="F3376" s="343"/>
      <c r="G3376" s="350"/>
      <c r="H3376" s="394"/>
      <c r="I3376" s="403"/>
      <c r="J3376" s="394"/>
      <c r="K3376" s="403"/>
      <c r="L3376" s="337">
        <f t="shared" si="89"/>
        <v>0</v>
      </c>
    </row>
    <row r="3377" hidden="1" outlineLevel="1" spans="1:12">
      <c r="A3377" s="299"/>
      <c r="B3377" s="150">
        <v>220301065</v>
      </c>
      <c r="C3377" s="346"/>
      <c r="D3377" s="346"/>
      <c r="E3377" s="299" t="s">
        <v>177</v>
      </c>
      <c r="F3377" s="343"/>
      <c r="G3377" s="350"/>
      <c r="H3377" s="394"/>
      <c r="I3377" s="403"/>
      <c r="J3377" s="394"/>
      <c r="K3377" s="403"/>
      <c r="L3377" s="337">
        <f t="shared" si="89"/>
        <v>0</v>
      </c>
    </row>
    <row r="3378" hidden="1" outlineLevel="1" spans="1:12">
      <c r="A3378" s="299"/>
      <c r="B3378" s="150">
        <v>220301066</v>
      </c>
      <c r="C3378" s="346"/>
      <c r="D3378" s="346"/>
      <c r="E3378" s="299" t="s">
        <v>178</v>
      </c>
      <c r="F3378" s="343"/>
      <c r="G3378" s="350"/>
      <c r="H3378" s="394"/>
      <c r="I3378" s="403"/>
      <c r="J3378" s="394"/>
      <c r="K3378" s="403"/>
      <c r="L3378" s="337">
        <f t="shared" ref="L3378:L3441" si="90">G3378-I3378+K3378</f>
        <v>0</v>
      </c>
    </row>
    <row r="3379" hidden="1" outlineLevel="1" spans="1:12">
      <c r="A3379" s="299"/>
      <c r="B3379" s="150">
        <v>220301067</v>
      </c>
      <c r="C3379" s="346"/>
      <c r="D3379" s="346"/>
      <c r="E3379" s="299" t="s">
        <v>179</v>
      </c>
      <c r="F3379" s="343"/>
      <c r="G3379" s="350"/>
      <c r="H3379" s="394"/>
      <c r="I3379" s="403"/>
      <c r="J3379" s="394"/>
      <c r="K3379" s="403"/>
      <c r="L3379" s="337">
        <f t="shared" si="90"/>
        <v>0</v>
      </c>
    </row>
    <row r="3380" hidden="1" outlineLevel="1" spans="1:12">
      <c r="A3380" s="299"/>
      <c r="B3380" s="150">
        <v>220301068</v>
      </c>
      <c r="C3380" s="346"/>
      <c r="D3380" s="346"/>
      <c r="E3380" s="299" t="s">
        <v>180</v>
      </c>
      <c r="F3380" s="343"/>
      <c r="G3380" s="350"/>
      <c r="H3380" s="394"/>
      <c r="I3380" s="403"/>
      <c r="J3380" s="394"/>
      <c r="K3380" s="403"/>
      <c r="L3380" s="337">
        <f t="shared" si="90"/>
        <v>0</v>
      </c>
    </row>
    <row r="3381" hidden="1" outlineLevel="1" spans="1:12">
      <c r="A3381" s="299"/>
      <c r="B3381" s="150">
        <v>220301069</v>
      </c>
      <c r="C3381" s="346"/>
      <c r="D3381" s="346"/>
      <c r="E3381" s="299" t="s">
        <v>181</v>
      </c>
      <c r="F3381" s="343"/>
      <c r="G3381" s="350"/>
      <c r="H3381" s="394"/>
      <c r="I3381" s="403"/>
      <c r="J3381" s="394"/>
      <c r="K3381" s="403"/>
      <c r="L3381" s="337">
        <f t="shared" si="90"/>
        <v>0</v>
      </c>
    </row>
    <row r="3382" hidden="1" outlineLevel="1" spans="1:12">
      <c r="A3382" s="299"/>
      <c r="B3382" s="150">
        <v>220301070</v>
      </c>
      <c r="C3382" s="346"/>
      <c r="D3382" s="346"/>
      <c r="E3382" s="299" t="s">
        <v>182</v>
      </c>
      <c r="F3382" s="343"/>
      <c r="G3382" s="350"/>
      <c r="H3382" s="394"/>
      <c r="I3382" s="403"/>
      <c r="J3382" s="394"/>
      <c r="K3382" s="403"/>
      <c r="L3382" s="337">
        <f t="shared" si="90"/>
        <v>0</v>
      </c>
    </row>
    <row r="3383" hidden="1" outlineLevel="1" spans="1:12">
      <c r="A3383" s="299"/>
      <c r="B3383" s="150">
        <v>220301071</v>
      </c>
      <c r="C3383" s="346"/>
      <c r="D3383" s="346"/>
      <c r="E3383" s="299" t="s">
        <v>183</v>
      </c>
      <c r="F3383" s="343"/>
      <c r="G3383" s="350"/>
      <c r="H3383" s="394"/>
      <c r="I3383" s="403"/>
      <c r="J3383" s="394"/>
      <c r="K3383" s="403"/>
      <c r="L3383" s="337">
        <f t="shared" si="90"/>
        <v>0</v>
      </c>
    </row>
    <row r="3384" hidden="1" outlineLevel="1" spans="1:12">
      <c r="A3384" s="299"/>
      <c r="B3384" s="150">
        <v>220301072</v>
      </c>
      <c r="C3384" s="346"/>
      <c r="D3384" s="346"/>
      <c r="E3384" s="299" t="s">
        <v>184</v>
      </c>
      <c r="F3384" s="343"/>
      <c r="G3384" s="350"/>
      <c r="H3384" s="394"/>
      <c r="I3384" s="403"/>
      <c r="J3384" s="394"/>
      <c r="K3384" s="403"/>
      <c r="L3384" s="337">
        <f t="shared" si="90"/>
        <v>0</v>
      </c>
    </row>
    <row r="3385" hidden="1" outlineLevel="1" spans="1:12">
      <c r="A3385" s="299"/>
      <c r="B3385" s="150">
        <v>220301073</v>
      </c>
      <c r="C3385" s="346"/>
      <c r="D3385" s="346"/>
      <c r="E3385" s="299" t="s">
        <v>185</v>
      </c>
      <c r="F3385" s="343"/>
      <c r="G3385" s="350"/>
      <c r="H3385" s="394"/>
      <c r="I3385" s="403"/>
      <c r="J3385" s="394"/>
      <c r="K3385" s="403"/>
      <c r="L3385" s="337">
        <f t="shared" si="90"/>
        <v>0</v>
      </c>
    </row>
    <row r="3386" hidden="1" outlineLevel="1" spans="1:12">
      <c r="A3386" s="299"/>
      <c r="B3386" s="150">
        <v>220301074</v>
      </c>
      <c r="C3386" s="346"/>
      <c r="D3386" s="346"/>
      <c r="E3386" s="299" t="s">
        <v>186</v>
      </c>
      <c r="F3386" s="343"/>
      <c r="G3386" s="350"/>
      <c r="H3386" s="394"/>
      <c r="I3386" s="403"/>
      <c r="J3386" s="394"/>
      <c r="K3386" s="403"/>
      <c r="L3386" s="337">
        <f t="shared" si="90"/>
        <v>0</v>
      </c>
    </row>
    <row r="3387" hidden="1" outlineLevel="1" spans="1:12">
      <c r="A3387" s="299"/>
      <c r="B3387" s="150">
        <v>220301075</v>
      </c>
      <c r="C3387" s="346"/>
      <c r="D3387" s="346"/>
      <c r="E3387" s="299" t="s">
        <v>187</v>
      </c>
      <c r="F3387" s="343"/>
      <c r="G3387" s="350"/>
      <c r="H3387" s="394"/>
      <c r="I3387" s="403"/>
      <c r="J3387" s="394"/>
      <c r="K3387" s="403"/>
      <c r="L3387" s="337">
        <f t="shared" si="90"/>
        <v>0</v>
      </c>
    </row>
    <row r="3388" hidden="1" outlineLevel="1" spans="1:12">
      <c r="A3388" s="299"/>
      <c r="B3388" s="150">
        <v>220301076</v>
      </c>
      <c r="C3388" s="346"/>
      <c r="D3388" s="346"/>
      <c r="E3388" s="299" t="s">
        <v>188</v>
      </c>
      <c r="F3388" s="343"/>
      <c r="G3388" s="350"/>
      <c r="H3388" s="394"/>
      <c r="I3388" s="403"/>
      <c r="J3388" s="394"/>
      <c r="K3388" s="403"/>
      <c r="L3388" s="337">
        <f t="shared" si="90"/>
        <v>0</v>
      </c>
    </row>
    <row r="3389" hidden="1" outlineLevel="1" spans="1:12">
      <c r="A3389" s="299"/>
      <c r="B3389" s="150">
        <v>220301077</v>
      </c>
      <c r="C3389" s="346"/>
      <c r="D3389" s="346"/>
      <c r="E3389" s="299" t="s">
        <v>189</v>
      </c>
      <c r="F3389" s="343"/>
      <c r="G3389" s="350"/>
      <c r="H3389" s="394"/>
      <c r="I3389" s="403"/>
      <c r="J3389" s="394"/>
      <c r="K3389" s="403"/>
      <c r="L3389" s="337">
        <f t="shared" si="90"/>
        <v>0</v>
      </c>
    </row>
    <row r="3390" hidden="1" outlineLevel="1" spans="1:12">
      <c r="A3390" s="299"/>
      <c r="B3390" s="150">
        <v>220301078</v>
      </c>
      <c r="C3390" s="346"/>
      <c r="D3390" s="346"/>
      <c r="E3390" s="299" t="s">
        <v>190</v>
      </c>
      <c r="F3390" s="343"/>
      <c r="G3390" s="350"/>
      <c r="H3390" s="394"/>
      <c r="I3390" s="403"/>
      <c r="J3390" s="394"/>
      <c r="K3390" s="403"/>
      <c r="L3390" s="337">
        <f t="shared" si="90"/>
        <v>0</v>
      </c>
    </row>
    <row r="3391" hidden="1" outlineLevel="1" spans="1:12">
      <c r="A3391" s="299"/>
      <c r="B3391" s="150">
        <v>220301079</v>
      </c>
      <c r="C3391" s="346"/>
      <c r="D3391" s="346"/>
      <c r="E3391" s="299" t="s">
        <v>191</v>
      </c>
      <c r="F3391" s="343"/>
      <c r="G3391" s="350"/>
      <c r="H3391" s="394"/>
      <c r="I3391" s="403"/>
      <c r="J3391" s="394"/>
      <c r="K3391" s="403"/>
      <c r="L3391" s="337">
        <f t="shared" si="90"/>
        <v>0</v>
      </c>
    </row>
    <row r="3392" hidden="1" outlineLevel="1" spans="1:12">
      <c r="A3392" s="299"/>
      <c r="B3392" s="150">
        <v>220301080</v>
      </c>
      <c r="C3392" s="346"/>
      <c r="D3392" s="346"/>
      <c r="E3392" s="299" t="s">
        <v>192</v>
      </c>
      <c r="F3392" s="343"/>
      <c r="G3392" s="350"/>
      <c r="H3392" s="394"/>
      <c r="I3392" s="403"/>
      <c r="J3392" s="394"/>
      <c r="K3392" s="403"/>
      <c r="L3392" s="337">
        <f t="shared" si="90"/>
        <v>0</v>
      </c>
    </row>
    <row r="3393" hidden="1" outlineLevel="1" spans="1:12">
      <c r="A3393" s="299"/>
      <c r="B3393" s="150">
        <v>220301081</v>
      </c>
      <c r="C3393" s="346"/>
      <c r="D3393" s="346"/>
      <c r="E3393" s="299" t="s">
        <v>193</v>
      </c>
      <c r="F3393" s="343"/>
      <c r="G3393" s="350"/>
      <c r="H3393" s="394"/>
      <c r="I3393" s="403"/>
      <c r="J3393" s="394"/>
      <c r="K3393" s="403"/>
      <c r="L3393" s="337">
        <f t="shared" si="90"/>
        <v>0</v>
      </c>
    </row>
    <row r="3394" hidden="1" outlineLevel="1" spans="1:12">
      <c r="A3394" s="299"/>
      <c r="B3394" s="150">
        <v>220301082</v>
      </c>
      <c r="C3394" s="346"/>
      <c r="D3394" s="346"/>
      <c r="E3394" s="299" t="s">
        <v>194</v>
      </c>
      <c r="F3394" s="343"/>
      <c r="G3394" s="350"/>
      <c r="H3394" s="394"/>
      <c r="I3394" s="403"/>
      <c r="J3394" s="394"/>
      <c r="K3394" s="403"/>
      <c r="L3394" s="337">
        <f t="shared" si="90"/>
        <v>0</v>
      </c>
    </row>
    <row r="3395" hidden="1" outlineLevel="1" spans="1:12">
      <c r="A3395" s="299"/>
      <c r="B3395" s="150">
        <v>220301083</v>
      </c>
      <c r="C3395" s="346"/>
      <c r="D3395" s="346"/>
      <c r="E3395" s="299" t="s">
        <v>195</v>
      </c>
      <c r="F3395" s="343"/>
      <c r="G3395" s="350"/>
      <c r="H3395" s="394"/>
      <c r="I3395" s="403"/>
      <c r="J3395" s="394"/>
      <c r="K3395" s="403"/>
      <c r="L3395" s="337">
        <f t="shared" si="90"/>
        <v>0</v>
      </c>
    </row>
    <row r="3396" hidden="1" outlineLevel="1" spans="1:12">
      <c r="A3396" s="299"/>
      <c r="B3396" s="150">
        <v>220301084</v>
      </c>
      <c r="C3396" s="346"/>
      <c r="D3396" s="346"/>
      <c r="E3396" s="299" t="s">
        <v>196</v>
      </c>
      <c r="F3396" s="343"/>
      <c r="G3396" s="350"/>
      <c r="H3396" s="394"/>
      <c r="I3396" s="403"/>
      <c r="J3396" s="394"/>
      <c r="K3396" s="403"/>
      <c r="L3396" s="337">
        <f t="shared" si="90"/>
        <v>0</v>
      </c>
    </row>
    <row r="3397" hidden="1" outlineLevel="1" spans="1:12">
      <c r="A3397" s="299"/>
      <c r="B3397" s="150">
        <v>220301085</v>
      </c>
      <c r="C3397" s="346"/>
      <c r="D3397" s="346"/>
      <c r="E3397" s="299" t="s">
        <v>197</v>
      </c>
      <c r="F3397" s="343"/>
      <c r="G3397" s="350"/>
      <c r="H3397" s="394"/>
      <c r="I3397" s="403"/>
      <c r="J3397" s="394"/>
      <c r="K3397" s="403"/>
      <c r="L3397" s="337">
        <f t="shared" si="90"/>
        <v>0</v>
      </c>
    </row>
    <row r="3398" hidden="1" outlineLevel="1" spans="1:12">
      <c r="A3398" s="299"/>
      <c r="B3398" s="150">
        <v>220301086</v>
      </c>
      <c r="C3398" s="346"/>
      <c r="D3398" s="346"/>
      <c r="E3398" s="299" t="s">
        <v>198</v>
      </c>
      <c r="F3398" s="343"/>
      <c r="G3398" s="350"/>
      <c r="H3398" s="394"/>
      <c r="I3398" s="403"/>
      <c r="J3398" s="394"/>
      <c r="K3398" s="403"/>
      <c r="L3398" s="337">
        <f t="shared" si="90"/>
        <v>0</v>
      </c>
    </row>
    <row r="3399" hidden="1" outlineLevel="1" spans="1:12">
      <c r="A3399" s="299"/>
      <c r="B3399" s="150">
        <v>220301087</v>
      </c>
      <c r="C3399" s="346"/>
      <c r="D3399" s="346"/>
      <c r="E3399" s="299" t="s">
        <v>199</v>
      </c>
      <c r="F3399" s="343"/>
      <c r="G3399" s="350"/>
      <c r="H3399" s="394"/>
      <c r="I3399" s="403"/>
      <c r="J3399" s="394"/>
      <c r="K3399" s="403"/>
      <c r="L3399" s="337">
        <f t="shared" si="90"/>
        <v>0</v>
      </c>
    </row>
    <row r="3400" hidden="1" outlineLevel="1" spans="1:12">
      <c r="A3400" s="299"/>
      <c r="B3400" s="150">
        <v>220301088</v>
      </c>
      <c r="C3400" s="346"/>
      <c r="D3400" s="346"/>
      <c r="E3400" s="299" t="s">
        <v>200</v>
      </c>
      <c r="F3400" s="343"/>
      <c r="G3400" s="350"/>
      <c r="H3400" s="394"/>
      <c r="I3400" s="403"/>
      <c r="J3400" s="394"/>
      <c r="K3400" s="403"/>
      <c r="L3400" s="337">
        <f t="shared" si="90"/>
        <v>0</v>
      </c>
    </row>
    <row r="3401" hidden="1" outlineLevel="1" spans="1:12">
      <c r="A3401" s="299"/>
      <c r="B3401" s="150">
        <v>220301089</v>
      </c>
      <c r="C3401" s="346"/>
      <c r="D3401" s="346"/>
      <c r="E3401" s="299" t="s">
        <v>201</v>
      </c>
      <c r="F3401" s="343"/>
      <c r="G3401" s="350"/>
      <c r="H3401" s="394"/>
      <c r="I3401" s="403"/>
      <c r="J3401" s="394"/>
      <c r="K3401" s="403"/>
      <c r="L3401" s="337">
        <f t="shared" si="90"/>
        <v>0</v>
      </c>
    </row>
    <row r="3402" hidden="1" outlineLevel="1" spans="1:12">
      <c r="A3402" s="299"/>
      <c r="B3402" s="150">
        <v>220301090</v>
      </c>
      <c r="C3402" s="346"/>
      <c r="D3402" s="346"/>
      <c r="E3402" s="299" t="s">
        <v>202</v>
      </c>
      <c r="F3402" s="343"/>
      <c r="G3402" s="350"/>
      <c r="H3402" s="394"/>
      <c r="I3402" s="403"/>
      <c r="J3402" s="394"/>
      <c r="K3402" s="403"/>
      <c r="L3402" s="337">
        <f t="shared" si="90"/>
        <v>0</v>
      </c>
    </row>
    <row r="3403" hidden="1" outlineLevel="1" spans="1:12">
      <c r="A3403" s="299"/>
      <c r="B3403" s="150">
        <v>220301091</v>
      </c>
      <c r="C3403" s="346"/>
      <c r="D3403" s="346"/>
      <c r="E3403" s="299" t="s">
        <v>203</v>
      </c>
      <c r="F3403" s="343"/>
      <c r="G3403" s="350"/>
      <c r="H3403" s="394"/>
      <c r="I3403" s="403"/>
      <c r="J3403" s="394"/>
      <c r="K3403" s="403"/>
      <c r="L3403" s="337">
        <f t="shared" si="90"/>
        <v>0</v>
      </c>
    </row>
    <row r="3404" hidden="1" outlineLevel="1" spans="1:12">
      <c r="A3404" s="299"/>
      <c r="B3404" s="150">
        <v>220301092</v>
      </c>
      <c r="C3404" s="346"/>
      <c r="D3404" s="346"/>
      <c r="E3404" s="299" t="s">
        <v>204</v>
      </c>
      <c r="F3404" s="343"/>
      <c r="G3404" s="350"/>
      <c r="H3404" s="394"/>
      <c r="I3404" s="403"/>
      <c r="J3404" s="394"/>
      <c r="K3404" s="403"/>
      <c r="L3404" s="337">
        <f t="shared" si="90"/>
        <v>0</v>
      </c>
    </row>
    <row r="3405" hidden="1" outlineLevel="1" spans="1:12">
      <c r="A3405" s="299"/>
      <c r="B3405" s="150">
        <v>220301093</v>
      </c>
      <c r="C3405" s="346"/>
      <c r="D3405" s="346"/>
      <c r="E3405" s="299" t="s">
        <v>205</v>
      </c>
      <c r="F3405" s="343"/>
      <c r="G3405" s="350"/>
      <c r="H3405" s="394"/>
      <c r="I3405" s="403"/>
      <c r="J3405" s="394"/>
      <c r="K3405" s="403"/>
      <c r="L3405" s="337">
        <f t="shared" si="90"/>
        <v>0</v>
      </c>
    </row>
    <row r="3406" hidden="1" outlineLevel="1" spans="1:12">
      <c r="A3406" s="299"/>
      <c r="B3406" s="150">
        <v>220301094</v>
      </c>
      <c r="C3406" s="346"/>
      <c r="D3406" s="346"/>
      <c r="E3406" s="299" t="s">
        <v>206</v>
      </c>
      <c r="F3406" s="343"/>
      <c r="G3406" s="350"/>
      <c r="H3406" s="394"/>
      <c r="I3406" s="403"/>
      <c r="J3406" s="394"/>
      <c r="K3406" s="403"/>
      <c r="L3406" s="337">
        <f t="shared" si="90"/>
        <v>0</v>
      </c>
    </row>
    <row r="3407" hidden="1" outlineLevel="1" spans="1:12">
      <c r="A3407" s="299"/>
      <c r="B3407" s="150">
        <v>220301095</v>
      </c>
      <c r="C3407" s="346"/>
      <c r="D3407" s="346"/>
      <c r="E3407" s="299" t="s">
        <v>207</v>
      </c>
      <c r="F3407" s="343"/>
      <c r="G3407" s="350"/>
      <c r="H3407" s="394"/>
      <c r="I3407" s="403"/>
      <c r="J3407" s="394"/>
      <c r="K3407" s="403"/>
      <c r="L3407" s="337">
        <f t="shared" si="90"/>
        <v>0</v>
      </c>
    </row>
    <row r="3408" hidden="1" outlineLevel="1" spans="1:12">
      <c r="A3408" s="299"/>
      <c r="B3408" s="150">
        <v>220301096</v>
      </c>
      <c r="C3408" s="346"/>
      <c r="D3408" s="346"/>
      <c r="E3408" s="299" t="s">
        <v>208</v>
      </c>
      <c r="F3408" s="343"/>
      <c r="G3408" s="350"/>
      <c r="H3408" s="394"/>
      <c r="I3408" s="403"/>
      <c r="J3408" s="394"/>
      <c r="K3408" s="403"/>
      <c r="L3408" s="337">
        <f t="shared" si="90"/>
        <v>0</v>
      </c>
    </row>
    <row r="3409" hidden="1" outlineLevel="1" spans="1:12">
      <c r="A3409" s="299"/>
      <c r="B3409" s="150">
        <v>220301097</v>
      </c>
      <c r="C3409" s="346"/>
      <c r="D3409" s="346"/>
      <c r="E3409" s="299" t="s">
        <v>209</v>
      </c>
      <c r="F3409" s="343"/>
      <c r="G3409" s="350"/>
      <c r="H3409" s="394"/>
      <c r="I3409" s="403"/>
      <c r="J3409" s="394"/>
      <c r="K3409" s="403"/>
      <c r="L3409" s="337">
        <f t="shared" si="90"/>
        <v>0</v>
      </c>
    </row>
    <row r="3410" hidden="1" outlineLevel="1" spans="1:12">
      <c r="A3410" s="299"/>
      <c r="B3410" s="150">
        <v>220301098</v>
      </c>
      <c r="C3410" s="346"/>
      <c r="D3410" s="346"/>
      <c r="E3410" s="299" t="s">
        <v>210</v>
      </c>
      <c r="F3410" s="343"/>
      <c r="G3410" s="350"/>
      <c r="H3410" s="394"/>
      <c r="I3410" s="403"/>
      <c r="J3410" s="394"/>
      <c r="K3410" s="403"/>
      <c r="L3410" s="337">
        <f t="shared" si="90"/>
        <v>0</v>
      </c>
    </row>
    <row r="3411" hidden="1" outlineLevel="1" spans="1:12">
      <c r="A3411" s="299"/>
      <c r="B3411" s="150">
        <v>220301099</v>
      </c>
      <c r="C3411" s="346"/>
      <c r="D3411" s="346"/>
      <c r="E3411" s="299" t="s">
        <v>211</v>
      </c>
      <c r="F3411" s="343"/>
      <c r="G3411" s="350"/>
      <c r="H3411" s="394"/>
      <c r="I3411" s="403"/>
      <c r="J3411" s="394"/>
      <c r="K3411" s="403"/>
      <c r="L3411" s="337">
        <f t="shared" si="90"/>
        <v>0</v>
      </c>
    </row>
    <row r="3412" hidden="1" outlineLevel="1" spans="1:12">
      <c r="A3412" s="299"/>
      <c r="B3412" s="150">
        <v>220301100</v>
      </c>
      <c r="C3412" s="346"/>
      <c r="D3412" s="346"/>
      <c r="E3412" s="299" t="s">
        <v>212</v>
      </c>
      <c r="F3412" s="343"/>
      <c r="G3412" s="350"/>
      <c r="H3412" s="394"/>
      <c r="I3412" s="403"/>
      <c r="J3412" s="394"/>
      <c r="K3412" s="403"/>
      <c r="L3412" s="337">
        <f t="shared" si="90"/>
        <v>0</v>
      </c>
    </row>
    <row r="3413" hidden="1" outlineLevel="1" spans="1:12">
      <c r="A3413" s="299"/>
      <c r="B3413" s="150">
        <v>220301101</v>
      </c>
      <c r="C3413" s="346"/>
      <c r="D3413" s="346"/>
      <c r="E3413" s="299" t="s">
        <v>213</v>
      </c>
      <c r="F3413" s="343"/>
      <c r="G3413" s="350"/>
      <c r="H3413" s="394"/>
      <c r="I3413" s="403"/>
      <c r="J3413" s="394"/>
      <c r="K3413" s="403"/>
      <c r="L3413" s="337">
        <f t="shared" si="90"/>
        <v>0</v>
      </c>
    </row>
    <row r="3414" hidden="1" outlineLevel="1" spans="1:12">
      <c r="A3414" s="299"/>
      <c r="B3414" s="150">
        <v>220301102</v>
      </c>
      <c r="C3414" s="346"/>
      <c r="D3414" s="346"/>
      <c r="E3414" s="299" t="s">
        <v>214</v>
      </c>
      <c r="F3414" s="343"/>
      <c r="G3414" s="350"/>
      <c r="H3414" s="394"/>
      <c r="I3414" s="403"/>
      <c r="J3414" s="394"/>
      <c r="K3414" s="403"/>
      <c r="L3414" s="337">
        <f t="shared" si="90"/>
        <v>0</v>
      </c>
    </row>
    <row r="3415" hidden="1" outlineLevel="1" spans="1:12">
      <c r="A3415" s="299"/>
      <c r="B3415" s="150">
        <v>220301103</v>
      </c>
      <c r="C3415" s="346"/>
      <c r="D3415" s="346"/>
      <c r="E3415" s="299" t="s">
        <v>215</v>
      </c>
      <c r="F3415" s="343"/>
      <c r="G3415" s="350"/>
      <c r="H3415" s="394"/>
      <c r="I3415" s="403"/>
      <c r="J3415" s="394"/>
      <c r="K3415" s="403"/>
      <c r="L3415" s="337">
        <f t="shared" si="90"/>
        <v>0</v>
      </c>
    </row>
    <row r="3416" hidden="1" outlineLevel="1" spans="1:12">
      <c r="A3416" s="299"/>
      <c r="B3416" s="150">
        <v>220301104</v>
      </c>
      <c r="C3416" s="346"/>
      <c r="D3416" s="346"/>
      <c r="E3416" s="299" t="s">
        <v>216</v>
      </c>
      <c r="F3416" s="343"/>
      <c r="G3416" s="350"/>
      <c r="H3416" s="394"/>
      <c r="I3416" s="403"/>
      <c r="J3416" s="394"/>
      <c r="K3416" s="403"/>
      <c r="L3416" s="337">
        <f t="shared" si="90"/>
        <v>0</v>
      </c>
    </row>
    <row r="3417" hidden="1" outlineLevel="1" spans="1:12">
      <c r="A3417" s="299"/>
      <c r="B3417" s="150">
        <v>220301105</v>
      </c>
      <c r="C3417" s="346"/>
      <c r="D3417" s="346"/>
      <c r="E3417" s="299" t="s">
        <v>217</v>
      </c>
      <c r="F3417" s="343"/>
      <c r="G3417" s="350"/>
      <c r="H3417" s="394"/>
      <c r="I3417" s="403"/>
      <c r="J3417" s="394"/>
      <c r="K3417" s="403"/>
      <c r="L3417" s="337">
        <f t="shared" si="90"/>
        <v>0</v>
      </c>
    </row>
    <row r="3418" hidden="1" outlineLevel="1" spans="1:12">
      <c r="A3418" s="299"/>
      <c r="B3418" s="150">
        <v>220301106</v>
      </c>
      <c r="C3418" s="346"/>
      <c r="D3418" s="346"/>
      <c r="E3418" s="299" t="s">
        <v>218</v>
      </c>
      <c r="F3418" s="343"/>
      <c r="G3418" s="350"/>
      <c r="H3418" s="394"/>
      <c r="I3418" s="403"/>
      <c r="J3418" s="394"/>
      <c r="K3418" s="403"/>
      <c r="L3418" s="337">
        <f t="shared" si="90"/>
        <v>0</v>
      </c>
    </row>
    <row r="3419" hidden="1" outlineLevel="1" spans="1:12">
      <c r="A3419" s="299"/>
      <c r="B3419" s="150">
        <v>220301107</v>
      </c>
      <c r="C3419" s="346"/>
      <c r="D3419" s="346"/>
      <c r="E3419" s="299" t="s">
        <v>219</v>
      </c>
      <c r="F3419" s="343"/>
      <c r="G3419" s="350"/>
      <c r="H3419" s="394"/>
      <c r="I3419" s="403"/>
      <c r="J3419" s="394"/>
      <c r="K3419" s="403"/>
      <c r="L3419" s="337">
        <f t="shared" si="90"/>
        <v>0</v>
      </c>
    </row>
    <row r="3420" hidden="1" outlineLevel="1" spans="1:12">
      <c r="A3420" s="299"/>
      <c r="B3420" s="150">
        <v>220301108</v>
      </c>
      <c r="C3420" s="346"/>
      <c r="D3420" s="346"/>
      <c r="E3420" s="299" t="s">
        <v>220</v>
      </c>
      <c r="F3420" s="343"/>
      <c r="G3420" s="350"/>
      <c r="H3420" s="394"/>
      <c r="I3420" s="403"/>
      <c r="J3420" s="394"/>
      <c r="K3420" s="403"/>
      <c r="L3420" s="337">
        <f t="shared" si="90"/>
        <v>0</v>
      </c>
    </row>
    <row r="3421" hidden="1" outlineLevel="1" spans="1:12">
      <c r="A3421" s="299"/>
      <c r="B3421" s="150">
        <v>220301109</v>
      </c>
      <c r="C3421" s="346"/>
      <c r="D3421" s="346"/>
      <c r="E3421" s="299" t="s">
        <v>221</v>
      </c>
      <c r="F3421" s="343"/>
      <c r="G3421" s="350"/>
      <c r="H3421" s="394"/>
      <c r="I3421" s="403"/>
      <c r="J3421" s="394"/>
      <c r="K3421" s="403"/>
      <c r="L3421" s="337">
        <f t="shared" si="90"/>
        <v>0</v>
      </c>
    </row>
    <row r="3422" hidden="1" outlineLevel="1" spans="1:12">
      <c r="A3422" s="299"/>
      <c r="B3422" s="150">
        <v>220301110</v>
      </c>
      <c r="C3422" s="346"/>
      <c r="D3422" s="346"/>
      <c r="E3422" s="299" t="s">
        <v>222</v>
      </c>
      <c r="F3422" s="343"/>
      <c r="G3422" s="350"/>
      <c r="H3422" s="394"/>
      <c r="I3422" s="403"/>
      <c r="J3422" s="394"/>
      <c r="K3422" s="403"/>
      <c r="L3422" s="337">
        <f t="shared" si="90"/>
        <v>0</v>
      </c>
    </row>
    <row r="3423" hidden="1" outlineLevel="1" spans="1:12">
      <c r="A3423" s="299"/>
      <c r="B3423" s="150">
        <v>220301111</v>
      </c>
      <c r="C3423" s="346"/>
      <c r="D3423" s="346"/>
      <c r="E3423" s="299" t="s">
        <v>223</v>
      </c>
      <c r="F3423" s="343"/>
      <c r="G3423" s="350"/>
      <c r="H3423" s="394"/>
      <c r="I3423" s="403"/>
      <c r="J3423" s="394"/>
      <c r="K3423" s="403"/>
      <c r="L3423" s="337">
        <f t="shared" si="90"/>
        <v>0</v>
      </c>
    </row>
    <row r="3424" hidden="1" outlineLevel="1" spans="1:12">
      <c r="A3424" s="299"/>
      <c r="B3424" s="150">
        <v>220301112</v>
      </c>
      <c r="C3424" s="346"/>
      <c r="D3424" s="346"/>
      <c r="E3424" s="299" t="s">
        <v>224</v>
      </c>
      <c r="F3424" s="343"/>
      <c r="G3424" s="350"/>
      <c r="H3424" s="394"/>
      <c r="I3424" s="403"/>
      <c r="J3424" s="394"/>
      <c r="K3424" s="403"/>
      <c r="L3424" s="337">
        <f t="shared" si="90"/>
        <v>0</v>
      </c>
    </row>
    <row r="3425" hidden="1" outlineLevel="1" spans="1:12">
      <c r="A3425" s="299"/>
      <c r="B3425" s="150">
        <v>220301113</v>
      </c>
      <c r="C3425" s="346"/>
      <c r="D3425" s="346"/>
      <c r="E3425" s="299" t="s">
        <v>225</v>
      </c>
      <c r="F3425" s="343"/>
      <c r="G3425" s="350"/>
      <c r="H3425" s="394"/>
      <c r="I3425" s="403"/>
      <c r="J3425" s="394"/>
      <c r="K3425" s="403"/>
      <c r="L3425" s="337">
        <f t="shared" si="90"/>
        <v>0</v>
      </c>
    </row>
    <row r="3426" hidden="1" outlineLevel="1" spans="1:12">
      <c r="A3426" s="299"/>
      <c r="B3426" s="150">
        <v>220301114</v>
      </c>
      <c r="C3426" s="346"/>
      <c r="D3426" s="346"/>
      <c r="E3426" s="299" t="s">
        <v>226</v>
      </c>
      <c r="F3426" s="343"/>
      <c r="G3426" s="350"/>
      <c r="H3426" s="394"/>
      <c r="I3426" s="403"/>
      <c r="J3426" s="394"/>
      <c r="K3426" s="403"/>
      <c r="L3426" s="337">
        <f t="shared" si="90"/>
        <v>0</v>
      </c>
    </row>
    <row r="3427" hidden="1" outlineLevel="1" spans="1:12">
      <c r="A3427" s="299"/>
      <c r="B3427" s="150">
        <v>220301115</v>
      </c>
      <c r="C3427" s="346"/>
      <c r="D3427" s="346"/>
      <c r="E3427" s="299" t="s">
        <v>227</v>
      </c>
      <c r="F3427" s="343"/>
      <c r="G3427" s="350"/>
      <c r="H3427" s="394"/>
      <c r="I3427" s="403"/>
      <c r="J3427" s="394"/>
      <c r="K3427" s="403"/>
      <c r="L3427" s="337">
        <f t="shared" si="90"/>
        <v>0</v>
      </c>
    </row>
    <row r="3428" hidden="1" outlineLevel="1" spans="1:12">
      <c r="A3428" s="299"/>
      <c r="B3428" s="150">
        <v>220301116</v>
      </c>
      <c r="C3428" s="346"/>
      <c r="D3428" s="346"/>
      <c r="E3428" s="299" t="s">
        <v>228</v>
      </c>
      <c r="F3428" s="343"/>
      <c r="G3428" s="350"/>
      <c r="H3428" s="394"/>
      <c r="I3428" s="403"/>
      <c r="J3428" s="394"/>
      <c r="K3428" s="403"/>
      <c r="L3428" s="337">
        <f t="shared" si="90"/>
        <v>0</v>
      </c>
    </row>
    <row r="3429" hidden="1" outlineLevel="1" spans="1:12">
      <c r="A3429" s="299"/>
      <c r="B3429" s="150">
        <v>220301117</v>
      </c>
      <c r="C3429" s="346"/>
      <c r="D3429" s="346"/>
      <c r="E3429" s="299" t="s">
        <v>229</v>
      </c>
      <c r="F3429" s="343"/>
      <c r="G3429" s="350"/>
      <c r="H3429" s="394"/>
      <c r="I3429" s="403"/>
      <c r="J3429" s="394"/>
      <c r="K3429" s="403"/>
      <c r="L3429" s="337">
        <f t="shared" si="90"/>
        <v>0</v>
      </c>
    </row>
    <row r="3430" hidden="1" outlineLevel="1" spans="1:12">
      <c r="A3430" s="299"/>
      <c r="B3430" s="150">
        <v>220301118</v>
      </c>
      <c r="C3430" s="346"/>
      <c r="D3430" s="346"/>
      <c r="E3430" s="299" t="s">
        <v>230</v>
      </c>
      <c r="F3430" s="343"/>
      <c r="G3430" s="350"/>
      <c r="H3430" s="394"/>
      <c r="I3430" s="403"/>
      <c r="J3430" s="394"/>
      <c r="K3430" s="403"/>
      <c r="L3430" s="337">
        <f t="shared" si="90"/>
        <v>0</v>
      </c>
    </row>
    <row r="3431" hidden="1" outlineLevel="1" spans="1:12">
      <c r="A3431" s="299"/>
      <c r="B3431" s="150">
        <v>220301119</v>
      </c>
      <c r="C3431" s="346"/>
      <c r="D3431" s="346"/>
      <c r="E3431" s="299" t="s">
        <v>231</v>
      </c>
      <c r="F3431" s="343"/>
      <c r="G3431" s="350"/>
      <c r="H3431" s="394"/>
      <c r="I3431" s="403"/>
      <c r="J3431" s="394"/>
      <c r="K3431" s="403"/>
      <c r="L3431" s="337">
        <f t="shared" si="90"/>
        <v>0</v>
      </c>
    </row>
    <row r="3432" hidden="1" outlineLevel="1" spans="1:12">
      <c r="A3432" s="299"/>
      <c r="B3432" s="150">
        <v>220301120</v>
      </c>
      <c r="C3432" s="346"/>
      <c r="D3432" s="346"/>
      <c r="E3432" s="299" t="s">
        <v>232</v>
      </c>
      <c r="F3432" s="343"/>
      <c r="G3432" s="350"/>
      <c r="H3432" s="394"/>
      <c r="I3432" s="403"/>
      <c r="J3432" s="394"/>
      <c r="K3432" s="403"/>
      <c r="L3432" s="337">
        <f t="shared" si="90"/>
        <v>0</v>
      </c>
    </row>
    <row r="3433" hidden="1" outlineLevel="1" spans="1:12">
      <c r="A3433" s="299"/>
      <c r="B3433" s="150">
        <v>220301121</v>
      </c>
      <c r="C3433" s="346"/>
      <c r="D3433" s="346"/>
      <c r="E3433" s="299" t="s">
        <v>233</v>
      </c>
      <c r="F3433" s="343"/>
      <c r="G3433" s="350"/>
      <c r="H3433" s="394"/>
      <c r="I3433" s="403"/>
      <c r="J3433" s="394"/>
      <c r="K3433" s="403"/>
      <c r="L3433" s="337">
        <f t="shared" si="90"/>
        <v>0</v>
      </c>
    </row>
    <row r="3434" hidden="1" outlineLevel="1" spans="1:12">
      <c r="A3434" s="299"/>
      <c r="B3434" s="150">
        <v>220301122</v>
      </c>
      <c r="C3434" s="346"/>
      <c r="D3434" s="346"/>
      <c r="E3434" s="299" t="s">
        <v>234</v>
      </c>
      <c r="F3434" s="343"/>
      <c r="G3434" s="350"/>
      <c r="H3434" s="394"/>
      <c r="I3434" s="403"/>
      <c r="J3434" s="394"/>
      <c r="K3434" s="403"/>
      <c r="L3434" s="337">
        <f t="shared" si="90"/>
        <v>0</v>
      </c>
    </row>
    <row r="3435" hidden="1" outlineLevel="1" spans="1:12">
      <c r="A3435" s="299"/>
      <c r="B3435" s="150">
        <v>220301123</v>
      </c>
      <c r="C3435" s="346"/>
      <c r="D3435" s="346"/>
      <c r="E3435" s="299" t="s">
        <v>235</v>
      </c>
      <c r="F3435" s="343"/>
      <c r="G3435" s="350"/>
      <c r="H3435" s="394"/>
      <c r="I3435" s="403"/>
      <c r="J3435" s="394"/>
      <c r="K3435" s="403"/>
      <c r="L3435" s="337">
        <f t="shared" si="90"/>
        <v>0</v>
      </c>
    </row>
    <row r="3436" hidden="1" outlineLevel="1" spans="1:12">
      <c r="A3436" s="299"/>
      <c r="B3436" s="150">
        <v>220301124</v>
      </c>
      <c r="C3436" s="346"/>
      <c r="D3436" s="346"/>
      <c r="E3436" s="299" t="s">
        <v>236</v>
      </c>
      <c r="F3436" s="343"/>
      <c r="G3436" s="350"/>
      <c r="H3436" s="394"/>
      <c r="I3436" s="403"/>
      <c r="J3436" s="394"/>
      <c r="K3436" s="403"/>
      <c r="L3436" s="337">
        <f t="shared" si="90"/>
        <v>0</v>
      </c>
    </row>
    <row r="3437" hidden="1" outlineLevel="1" spans="1:12">
      <c r="A3437" s="299"/>
      <c r="B3437" s="150">
        <v>220301125</v>
      </c>
      <c r="C3437" s="346"/>
      <c r="D3437" s="346"/>
      <c r="E3437" s="299" t="s">
        <v>237</v>
      </c>
      <c r="F3437" s="343"/>
      <c r="G3437" s="350"/>
      <c r="H3437" s="394"/>
      <c r="I3437" s="403"/>
      <c r="J3437" s="394"/>
      <c r="K3437" s="403"/>
      <c r="L3437" s="337">
        <f t="shared" si="90"/>
        <v>0</v>
      </c>
    </row>
    <row r="3438" hidden="1" outlineLevel="1" spans="1:12">
      <c r="A3438" s="299"/>
      <c r="B3438" s="150">
        <v>220301126</v>
      </c>
      <c r="C3438" s="346"/>
      <c r="D3438" s="346"/>
      <c r="E3438" s="299" t="s">
        <v>238</v>
      </c>
      <c r="F3438" s="343"/>
      <c r="G3438" s="350"/>
      <c r="H3438" s="394"/>
      <c r="I3438" s="403"/>
      <c r="J3438" s="394"/>
      <c r="K3438" s="403"/>
      <c r="L3438" s="337">
        <f t="shared" si="90"/>
        <v>0</v>
      </c>
    </row>
    <row r="3439" hidden="1" outlineLevel="1" spans="1:12">
      <c r="A3439" s="299"/>
      <c r="B3439" s="150">
        <v>220301127</v>
      </c>
      <c r="C3439" s="346"/>
      <c r="D3439" s="346"/>
      <c r="E3439" s="299" t="s">
        <v>239</v>
      </c>
      <c r="F3439" s="343"/>
      <c r="G3439" s="350"/>
      <c r="H3439" s="394"/>
      <c r="I3439" s="403"/>
      <c r="J3439" s="394"/>
      <c r="K3439" s="403"/>
      <c r="L3439" s="337">
        <f t="shared" si="90"/>
        <v>0</v>
      </c>
    </row>
    <row r="3440" hidden="1" outlineLevel="1" spans="1:12">
      <c r="A3440" s="299"/>
      <c r="B3440" s="150">
        <v>220301128</v>
      </c>
      <c r="C3440" s="346"/>
      <c r="D3440" s="346"/>
      <c r="E3440" s="299" t="s">
        <v>240</v>
      </c>
      <c r="F3440" s="343"/>
      <c r="G3440" s="350"/>
      <c r="H3440" s="394"/>
      <c r="I3440" s="403"/>
      <c r="J3440" s="394"/>
      <c r="K3440" s="403"/>
      <c r="L3440" s="337">
        <f t="shared" si="90"/>
        <v>0</v>
      </c>
    </row>
    <row r="3441" hidden="1" outlineLevel="1" spans="1:12">
      <c r="A3441" s="299"/>
      <c r="B3441" s="150">
        <v>220301129</v>
      </c>
      <c r="C3441" s="346"/>
      <c r="D3441" s="346"/>
      <c r="E3441" s="299" t="s">
        <v>241</v>
      </c>
      <c r="F3441" s="343"/>
      <c r="G3441" s="350"/>
      <c r="H3441" s="394"/>
      <c r="I3441" s="403"/>
      <c r="J3441" s="394"/>
      <c r="K3441" s="403"/>
      <c r="L3441" s="337">
        <f t="shared" si="90"/>
        <v>0</v>
      </c>
    </row>
    <row r="3442" hidden="1" outlineLevel="1" spans="1:12">
      <c r="A3442" s="299"/>
      <c r="B3442" s="150">
        <v>220301130</v>
      </c>
      <c r="C3442" s="346"/>
      <c r="D3442" s="346"/>
      <c r="E3442" s="299" t="s">
        <v>242</v>
      </c>
      <c r="F3442" s="343"/>
      <c r="G3442" s="350"/>
      <c r="H3442" s="394"/>
      <c r="I3442" s="403"/>
      <c r="J3442" s="394"/>
      <c r="K3442" s="403"/>
      <c r="L3442" s="337">
        <f t="shared" ref="L3442:L3505" si="91">G3442-I3442+K3442</f>
        <v>0</v>
      </c>
    </row>
    <row r="3443" hidden="1" outlineLevel="1" spans="1:12">
      <c r="A3443" s="299"/>
      <c r="B3443" s="150">
        <v>220301131</v>
      </c>
      <c r="C3443" s="346"/>
      <c r="D3443" s="346"/>
      <c r="E3443" s="299" t="s">
        <v>243</v>
      </c>
      <c r="F3443" s="343"/>
      <c r="G3443" s="350"/>
      <c r="H3443" s="394"/>
      <c r="I3443" s="403"/>
      <c r="J3443" s="394"/>
      <c r="K3443" s="403"/>
      <c r="L3443" s="337">
        <f t="shared" si="91"/>
        <v>0</v>
      </c>
    </row>
    <row r="3444" hidden="1" outlineLevel="1" spans="1:12">
      <c r="A3444" s="299"/>
      <c r="B3444" s="150">
        <v>220301132</v>
      </c>
      <c r="C3444" s="346"/>
      <c r="D3444" s="346"/>
      <c r="E3444" s="299" t="s">
        <v>244</v>
      </c>
      <c r="F3444" s="343"/>
      <c r="G3444" s="350"/>
      <c r="H3444" s="394"/>
      <c r="I3444" s="403"/>
      <c r="J3444" s="394"/>
      <c r="K3444" s="403"/>
      <c r="L3444" s="337">
        <f t="shared" si="91"/>
        <v>0</v>
      </c>
    </row>
    <row r="3445" hidden="1" outlineLevel="1" spans="1:12">
      <c r="A3445" s="299"/>
      <c r="B3445" s="150">
        <v>220301133</v>
      </c>
      <c r="C3445" s="346"/>
      <c r="D3445" s="346"/>
      <c r="E3445" s="299" t="s">
        <v>245</v>
      </c>
      <c r="F3445" s="343"/>
      <c r="G3445" s="350"/>
      <c r="H3445" s="394"/>
      <c r="I3445" s="403"/>
      <c r="J3445" s="394"/>
      <c r="K3445" s="403"/>
      <c r="L3445" s="337">
        <f t="shared" si="91"/>
        <v>0</v>
      </c>
    </row>
    <row r="3446" hidden="1" outlineLevel="1" spans="1:12">
      <c r="A3446" s="299"/>
      <c r="B3446" s="150">
        <v>220301134</v>
      </c>
      <c r="C3446" s="346"/>
      <c r="D3446" s="346"/>
      <c r="E3446" s="299" t="s">
        <v>246</v>
      </c>
      <c r="F3446" s="343"/>
      <c r="G3446" s="350"/>
      <c r="H3446" s="394"/>
      <c r="I3446" s="403"/>
      <c r="J3446" s="394"/>
      <c r="K3446" s="403"/>
      <c r="L3446" s="337">
        <f t="shared" si="91"/>
        <v>0</v>
      </c>
    </row>
    <row r="3447" hidden="1" outlineLevel="1" spans="1:12">
      <c r="A3447" s="299"/>
      <c r="B3447" s="150">
        <v>220301135</v>
      </c>
      <c r="C3447" s="346"/>
      <c r="D3447" s="346"/>
      <c r="E3447" s="299" t="s">
        <v>247</v>
      </c>
      <c r="F3447" s="343"/>
      <c r="G3447" s="350"/>
      <c r="H3447" s="394"/>
      <c r="I3447" s="403"/>
      <c r="J3447" s="394"/>
      <c r="K3447" s="403"/>
      <c r="L3447" s="337">
        <f t="shared" si="91"/>
        <v>0</v>
      </c>
    </row>
    <row r="3448" hidden="1" outlineLevel="1" spans="1:12">
      <c r="A3448" s="299"/>
      <c r="B3448" s="150">
        <v>220301136</v>
      </c>
      <c r="C3448" s="346"/>
      <c r="D3448" s="346"/>
      <c r="E3448" s="299" t="s">
        <v>248</v>
      </c>
      <c r="F3448" s="343"/>
      <c r="G3448" s="350"/>
      <c r="H3448" s="394"/>
      <c r="I3448" s="403"/>
      <c r="J3448" s="394"/>
      <c r="K3448" s="403"/>
      <c r="L3448" s="337">
        <f t="shared" si="91"/>
        <v>0</v>
      </c>
    </row>
    <row r="3449" hidden="1" outlineLevel="1" spans="1:12">
      <c r="A3449" s="299"/>
      <c r="B3449" s="150">
        <v>220301137</v>
      </c>
      <c r="C3449" s="346"/>
      <c r="D3449" s="346"/>
      <c r="E3449" s="299" t="s">
        <v>249</v>
      </c>
      <c r="F3449" s="343"/>
      <c r="G3449" s="350"/>
      <c r="H3449" s="394"/>
      <c r="I3449" s="403"/>
      <c r="J3449" s="394"/>
      <c r="K3449" s="403"/>
      <c r="L3449" s="337">
        <f t="shared" si="91"/>
        <v>0</v>
      </c>
    </row>
    <row r="3450" hidden="1" outlineLevel="1" spans="1:12">
      <c r="A3450" s="299"/>
      <c r="B3450" s="150">
        <v>220301138</v>
      </c>
      <c r="C3450" s="346"/>
      <c r="D3450" s="346"/>
      <c r="E3450" s="299" t="s">
        <v>250</v>
      </c>
      <c r="F3450" s="343"/>
      <c r="G3450" s="350"/>
      <c r="H3450" s="394"/>
      <c r="I3450" s="403"/>
      <c r="J3450" s="394"/>
      <c r="K3450" s="403"/>
      <c r="L3450" s="337">
        <f t="shared" si="91"/>
        <v>0</v>
      </c>
    </row>
    <row r="3451" hidden="1" outlineLevel="1" spans="1:12">
      <c r="A3451" s="299"/>
      <c r="B3451" s="150">
        <v>220301139</v>
      </c>
      <c r="C3451" s="346"/>
      <c r="D3451" s="346"/>
      <c r="E3451" s="299" t="s">
        <v>251</v>
      </c>
      <c r="F3451" s="343"/>
      <c r="G3451" s="350"/>
      <c r="H3451" s="394"/>
      <c r="I3451" s="403"/>
      <c r="J3451" s="394"/>
      <c r="K3451" s="403"/>
      <c r="L3451" s="337">
        <f t="shared" si="91"/>
        <v>0</v>
      </c>
    </row>
    <row r="3452" hidden="1" outlineLevel="1" spans="1:12">
      <c r="A3452" s="299"/>
      <c r="B3452" s="150">
        <v>220301140</v>
      </c>
      <c r="C3452" s="346"/>
      <c r="D3452" s="346"/>
      <c r="E3452" s="299" t="s">
        <v>252</v>
      </c>
      <c r="F3452" s="343"/>
      <c r="G3452" s="350"/>
      <c r="H3452" s="394"/>
      <c r="I3452" s="403"/>
      <c r="J3452" s="394"/>
      <c r="K3452" s="403"/>
      <c r="L3452" s="337">
        <f t="shared" si="91"/>
        <v>0</v>
      </c>
    </row>
    <row r="3453" hidden="1" outlineLevel="1" spans="1:12">
      <c r="A3453" s="299"/>
      <c r="B3453" s="150">
        <v>220301141</v>
      </c>
      <c r="C3453" s="346"/>
      <c r="D3453" s="346"/>
      <c r="E3453" s="299" t="s">
        <v>253</v>
      </c>
      <c r="F3453" s="343"/>
      <c r="G3453" s="350"/>
      <c r="H3453" s="394"/>
      <c r="I3453" s="403"/>
      <c r="J3453" s="394"/>
      <c r="K3453" s="403"/>
      <c r="L3453" s="337">
        <f t="shared" si="91"/>
        <v>0</v>
      </c>
    </row>
    <row r="3454" hidden="1" outlineLevel="1" spans="1:12">
      <c r="A3454" s="299"/>
      <c r="B3454" s="150">
        <v>220301142</v>
      </c>
      <c r="C3454" s="346"/>
      <c r="D3454" s="346"/>
      <c r="E3454" s="299" t="s">
        <v>254</v>
      </c>
      <c r="F3454" s="343"/>
      <c r="G3454" s="350"/>
      <c r="H3454" s="394"/>
      <c r="I3454" s="403"/>
      <c r="J3454" s="394"/>
      <c r="K3454" s="403"/>
      <c r="L3454" s="337">
        <f t="shared" si="91"/>
        <v>0</v>
      </c>
    </row>
    <row r="3455" hidden="1" outlineLevel="1" spans="1:12">
      <c r="A3455" s="299"/>
      <c r="B3455" s="150">
        <v>220301143</v>
      </c>
      <c r="C3455" s="346"/>
      <c r="D3455" s="346"/>
      <c r="E3455" s="299" t="s">
        <v>255</v>
      </c>
      <c r="F3455" s="343"/>
      <c r="G3455" s="350"/>
      <c r="H3455" s="394"/>
      <c r="I3455" s="403"/>
      <c r="J3455" s="394"/>
      <c r="K3455" s="403"/>
      <c r="L3455" s="337">
        <f t="shared" si="91"/>
        <v>0</v>
      </c>
    </row>
    <row r="3456" hidden="1" outlineLevel="1" spans="1:12">
      <c r="A3456" s="299"/>
      <c r="B3456" s="150">
        <v>220301144</v>
      </c>
      <c r="C3456" s="346"/>
      <c r="D3456" s="346"/>
      <c r="E3456" s="299" t="s">
        <v>256</v>
      </c>
      <c r="F3456" s="343"/>
      <c r="G3456" s="350"/>
      <c r="H3456" s="394"/>
      <c r="I3456" s="403"/>
      <c r="J3456" s="394"/>
      <c r="K3456" s="403"/>
      <c r="L3456" s="337">
        <f t="shared" si="91"/>
        <v>0</v>
      </c>
    </row>
    <row r="3457" hidden="1" outlineLevel="1" spans="1:12">
      <c r="A3457" s="299"/>
      <c r="B3457" s="150">
        <v>220301145</v>
      </c>
      <c r="C3457" s="346"/>
      <c r="D3457" s="346"/>
      <c r="E3457" s="299" t="s">
        <v>257</v>
      </c>
      <c r="F3457" s="343"/>
      <c r="G3457" s="350"/>
      <c r="H3457" s="394"/>
      <c r="I3457" s="403"/>
      <c r="J3457" s="394"/>
      <c r="K3457" s="403"/>
      <c r="L3457" s="337">
        <f t="shared" si="91"/>
        <v>0</v>
      </c>
    </row>
    <row r="3458" hidden="1" outlineLevel="1" spans="1:12">
      <c r="A3458" s="299"/>
      <c r="B3458" s="150">
        <v>220301146</v>
      </c>
      <c r="C3458" s="346"/>
      <c r="D3458" s="346"/>
      <c r="E3458" s="299" t="s">
        <v>258</v>
      </c>
      <c r="F3458" s="343"/>
      <c r="G3458" s="350"/>
      <c r="H3458" s="394"/>
      <c r="I3458" s="403"/>
      <c r="J3458" s="394"/>
      <c r="K3458" s="403"/>
      <c r="L3458" s="337">
        <f t="shared" si="91"/>
        <v>0</v>
      </c>
    </row>
    <row r="3459" hidden="1" outlineLevel="1" spans="1:12">
      <c r="A3459" s="299"/>
      <c r="B3459" s="150">
        <v>220301147</v>
      </c>
      <c r="C3459" s="346"/>
      <c r="D3459" s="346"/>
      <c r="E3459" s="299" t="s">
        <v>259</v>
      </c>
      <c r="F3459" s="343"/>
      <c r="G3459" s="350"/>
      <c r="H3459" s="394"/>
      <c r="I3459" s="403"/>
      <c r="J3459" s="394"/>
      <c r="K3459" s="403"/>
      <c r="L3459" s="337">
        <f t="shared" si="91"/>
        <v>0</v>
      </c>
    </row>
    <row r="3460" hidden="1" outlineLevel="1" spans="1:12">
      <c r="A3460" s="299"/>
      <c r="B3460" s="150">
        <v>220301148</v>
      </c>
      <c r="C3460" s="346"/>
      <c r="D3460" s="346"/>
      <c r="E3460" s="299" t="s">
        <v>260</v>
      </c>
      <c r="F3460" s="343"/>
      <c r="G3460" s="350"/>
      <c r="H3460" s="394"/>
      <c r="I3460" s="403"/>
      <c r="J3460" s="394"/>
      <c r="K3460" s="403"/>
      <c r="L3460" s="337">
        <f t="shared" si="91"/>
        <v>0</v>
      </c>
    </row>
    <row r="3461" hidden="1" outlineLevel="1" spans="1:12">
      <c r="A3461" s="299"/>
      <c r="B3461" s="150">
        <v>220301149</v>
      </c>
      <c r="C3461" s="346"/>
      <c r="D3461" s="346"/>
      <c r="E3461" s="299" t="s">
        <v>261</v>
      </c>
      <c r="F3461" s="343"/>
      <c r="G3461" s="350"/>
      <c r="H3461" s="394"/>
      <c r="I3461" s="403"/>
      <c r="J3461" s="394"/>
      <c r="K3461" s="403"/>
      <c r="L3461" s="337">
        <f t="shared" si="91"/>
        <v>0</v>
      </c>
    </row>
    <row r="3462" hidden="1" outlineLevel="1" spans="1:12">
      <c r="A3462" s="299"/>
      <c r="B3462" s="150">
        <v>220301150</v>
      </c>
      <c r="C3462" s="346"/>
      <c r="D3462" s="346"/>
      <c r="E3462" s="299" t="s">
        <v>262</v>
      </c>
      <c r="F3462" s="343"/>
      <c r="G3462" s="350"/>
      <c r="H3462" s="394"/>
      <c r="I3462" s="403"/>
      <c r="J3462" s="394"/>
      <c r="K3462" s="403"/>
      <c r="L3462" s="337">
        <f t="shared" si="91"/>
        <v>0</v>
      </c>
    </row>
    <row r="3463" hidden="1" outlineLevel="1" spans="1:12">
      <c r="A3463" s="299"/>
      <c r="B3463" s="150">
        <v>220301151</v>
      </c>
      <c r="C3463" s="346"/>
      <c r="D3463" s="346"/>
      <c r="E3463" s="299" t="s">
        <v>263</v>
      </c>
      <c r="F3463" s="343"/>
      <c r="G3463" s="350"/>
      <c r="H3463" s="394"/>
      <c r="I3463" s="403"/>
      <c r="J3463" s="394"/>
      <c r="K3463" s="403"/>
      <c r="L3463" s="337">
        <f t="shared" si="91"/>
        <v>0</v>
      </c>
    </row>
    <row r="3464" hidden="1" outlineLevel="1" spans="1:12">
      <c r="A3464" s="299"/>
      <c r="B3464" s="150">
        <v>220301152</v>
      </c>
      <c r="C3464" s="346"/>
      <c r="D3464" s="346"/>
      <c r="E3464" s="299" t="s">
        <v>264</v>
      </c>
      <c r="F3464" s="343"/>
      <c r="G3464" s="350"/>
      <c r="H3464" s="394"/>
      <c r="I3464" s="403"/>
      <c r="J3464" s="394"/>
      <c r="K3464" s="403"/>
      <c r="L3464" s="337">
        <f t="shared" si="91"/>
        <v>0</v>
      </c>
    </row>
    <row r="3465" hidden="1" outlineLevel="1" spans="1:12">
      <c r="A3465" s="299"/>
      <c r="B3465" s="150">
        <v>220301153</v>
      </c>
      <c r="C3465" s="346"/>
      <c r="D3465" s="346"/>
      <c r="E3465" s="299" t="s">
        <v>265</v>
      </c>
      <c r="F3465" s="343"/>
      <c r="G3465" s="350"/>
      <c r="H3465" s="394"/>
      <c r="I3465" s="403"/>
      <c r="J3465" s="394"/>
      <c r="K3465" s="403"/>
      <c r="L3465" s="337">
        <f t="shared" si="91"/>
        <v>0</v>
      </c>
    </row>
    <row r="3466" hidden="1" outlineLevel="1" spans="1:12">
      <c r="A3466" s="299"/>
      <c r="B3466" s="150">
        <v>220301154</v>
      </c>
      <c r="C3466" s="346"/>
      <c r="D3466" s="346"/>
      <c r="E3466" s="299" t="s">
        <v>266</v>
      </c>
      <c r="F3466" s="343"/>
      <c r="G3466" s="350"/>
      <c r="H3466" s="394"/>
      <c r="I3466" s="403"/>
      <c r="J3466" s="394"/>
      <c r="K3466" s="403"/>
      <c r="L3466" s="337">
        <f t="shared" si="91"/>
        <v>0</v>
      </c>
    </row>
    <row r="3467" hidden="1" outlineLevel="1" spans="1:12">
      <c r="A3467" s="299"/>
      <c r="B3467" s="150">
        <v>220301155</v>
      </c>
      <c r="C3467" s="346"/>
      <c r="D3467" s="346"/>
      <c r="E3467" s="299" t="s">
        <v>267</v>
      </c>
      <c r="F3467" s="343"/>
      <c r="G3467" s="350"/>
      <c r="H3467" s="394"/>
      <c r="I3467" s="403"/>
      <c r="J3467" s="394"/>
      <c r="K3467" s="403"/>
      <c r="L3467" s="337">
        <f t="shared" si="91"/>
        <v>0</v>
      </c>
    </row>
    <row r="3468" hidden="1" outlineLevel="1" spans="1:12">
      <c r="A3468" s="299"/>
      <c r="B3468" s="150">
        <v>220301156</v>
      </c>
      <c r="C3468" s="346"/>
      <c r="D3468" s="346"/>
      <c r="E3468" s="299" t="s">
        <v>268</v>
      </c>
      <c r="F3468" s="343"/>
      <c r="G3468" s="350"/>
      <c r="H3468" s="394"/>
      <c r="I3468" s="403"/>
      <c r="J3468" s="394"/>
      <c r="K3468" s="403"/>
      <c r="L3468" s="337">
        <f t="shared" si="91"/>
        <v>0</v>
      </c>
    </row>
    <row r="3469" hidden="1" outlineLevel="1" spans="1:12">
      <c r="A3469" s="299"/>
      <c r="B3469" s="150">
        <v>220301157</v>
      </c>
      <c r="C3469" s="346"/>
      <c r="D3469" s="346"/>
      <c r="E3469" s="299" t="s">
        <v>269</v>
      </c>
      <c r="F3469" s="343"/>
      <c r="G3469" s="350"/>
      <c r="H3469" s="394"/>
      <c r="I3469" s="403"/>
      <c r="J3469" s="394"/>
      <c r="K3469" s="403"/>
      <c r="L3469" s="337">
        <f t="shared" si="91"/>
        <v>0</v>
      </c>
    </row>
    <row r="3470" hidden="1" outlineLevel="1" spans="1:12">
      <c r="A3470" s="299"/>
      <c r="B3470" s="150">
        <v>220301158</v>
      </c>
      <c r="C3470" s="346"/>
      <c r="D3470" s="346"/>
      <c r="E3470" s="299" t="s">
        <v>270</v>
      </c>
      <c r="F3470" s="343"/>
      <c r="G3470" s="350"/>
      <c r="H3470" s="394"/>
      <c r="I3470" s="403"/>
      <c r="J3470" s="394"/>
      <c r="K3470" s="403"/>
      <c r="L3470" s="337">
        <f t="shared" si="91"/>
        <v>0</v>
      </c>
    </row>
    <row r="3471" hidden="1" outlineLevel="1" spans="1:12">
      <c r="A3471" s="299"/>
      <c r="B3471" s="150">
        <v>220301159</v>
      </c>
      <c r="C3471" s="346"/>
      <c r="D3471" s="346"/>
      <c r="E3471" s="299" t="s">
        <v>271</v>
      </c>
      <c r="F3471" s="343"/>
      <c r="G3471" s="350"/>
      <c r="H3471" s="394"/>
      <c r="I3471" s="403"/>
      <c r="J3471" s="394"/>
      <c r="K3471" s="403"/>
      <c r="L3471" s="337">
        <f t="shared" si="91"/>
        <v>0</v>
      </c>
    </row>
    <row r="3472" hidden="1" outlineLevel="1" spans="1:12">
      <c r="A3472" s="299"/>
      <c r="B3472" s="150">
        <v>220301160</v>
      </c>
      <c r="C3472" s="346"/>
      <c r="D3472" s="346"/>
      <c r="E3472" s="299" t="s">
        <v>272</v>
      </c>
      <c r="F3472" s="343"/>
      <c r="G3472" s="350"/>
      <c r="H3472" s="394"/>
      <c r="I3472" s="403"/>
      <c r="J3472" s="394"/>
      <c r="K3472" s="403"/>
      <c r="L3472" s="337">
        <f t="shared" si="91"/>
        <v>0</v>
      </c>
    </row>
    <row r="3473" hidden="1" outlineLevel="1" spans="1:12">
      <c r="A3473" s="299"/>
      <c r="B3473" s="150">
        <v>220301161</v>
      </c>
      <c r="C3473" s="346"/>
      <c r="D3473" s="346"/>
      <c r="E3473" s="299" t="s">
        <v>273</v>
      </c>
      <c r="F3473" s="343"/>
      <c r="G3473" s="350"/>
      <c r="H3473" s="394"/>
      <c r="I3473" s="403"/>
      <c r="J3473" s="394"/>
      <c r="K3473" s="403"/>
      <c r="L3473" s="337">
        <f t="shared" si="91"/>
        <v>0</v>
      </c>
    </row>
    <row r="3474" hidden="1" outlineLevel="1" spans="1:12">
      <c r="A3474" s="299"/>
      <c r="B3474" s="150">
        <v>220301162</v>
      </c>
      <c r="C3474" s="346"/>
      <c r="D3474" s="346"/>
      <c r="E3474" s="299" t="s">
        <v>274</v>
      </c>
      <c r="F3474" s="343"/>
      <c r="G3474" s="350"/>
      <c r="H3474" s="394"/>
      <c r="I3474" s="403"/>
      <c r="J3474" s="394"/>
      <c r="K3474" s="403"/>
      <c r="L3474" s="337">
        <f t="shared" si="91"/>
        <v>0</v>
      </c>
    </row>
    <row r="3475" hidden="1" outlineLevel="1" spans="1:12">
      <c r="A3475" s="299"/>
      <c r="B3475" s="150">
        <v>220301163</v>
      </c>
      <c r="C3475" s="346"/>
      <c r="D3475" s="346"/>
      <c r="E3475" s="299" t="s">
        <v>275</v>
      </c>
      <c r="F3475" s="343"/>
      <c r="G3475" s="350"/>
      <c r="H3475" s="394"/>
      <c r="I3475" s="403"/>
      <c r="J3475" s="394"/>
      <c r="K3475" s="403"/>
      <c r="L3475" s="337">
        <f t="shared" si="91"/>
        <v>0</v>
      </c>
    </row>
    <row r="3476" hidden="1" outlineLevel="1" spans="1:12">
      <c r="A3476" s="299"/>
      <c r="B3476" s="150">
        <v>220301164</v>
      </c>
      <c r="C3476" s="346"/>
      <c r="D3476" s="346"/>
      <c r="E3476" s="299" t="s">
        <v>276</v>
      </c>
      <c r="F3476" s="343"/>
      <c r="G3476" s="350"/>
      <c r="H3476" s="394"/>
      <c r="I3476" s="403"/>
      <c r="J3476" s="394"/>
      <c r="K3476" s="403"/>
      <c r="L3476" s="337">
        <f t="shared" si="91"/>
        <v>0</v>
      </c>
    </row>
    <row r="3477" hidden="1" outlineLevel="1" spans="1:12">
      <c r="A3477" s="299"/>
      <c r="B3477" s="150">
        <v>220301165</v>
      </c>
      <c r="C3477" s="346"/>
      <c r="D3477" s="346"/>
      <c r="E3477" s="299" t="s">
        <v>277</v>
      </c>
      <c r="F3477" s="343"/>
      <c r="G3477" s="350"/>
      <c r="H3477" s="394"/>
      <c r="I3477" s="403"/>
      <c r="J3477" s="394"/>
      <c r="K3477" s="403"/>
      <c r="L3477" s="337">
        <f t="shared" si="91"/>
        <v>0</v>
      </c>
    </row>
    <row r="3478" hidden="1" outlineLevel="1" spans="1:12">
      <c r="A3478" s="299"/>
      <c r="B3478" s="150">
        <v>220301166</v>
      </c>
      <c r="C3478" s="346"/>
      <c r="D3478" s="346"/>
      <c r="E3478" s="299" t="s">
        <v>278</v>
      </c>
      <c r="F3478" s="343"/>
      <c r="G3478" s="350"/>
      <c r="H3478" s="394"/>
      <c r="I3478" s="403"/>
      <c r="J3478" s="394"/>
      <c r="K3478" s="403"/>
      <c r="L3478" s="337">
        <f t="shared" si="91"/>
        <v>0</v>
      </c>
    </row>
    <row r="3479" hidden="1" outlineLevel="1" spans="1:12">
      <c r="A3479" s="299"/>
      <c r="B3479" s="150">
        <v>220301167</v>
      </c>
      <c r="C3479" s="346"/>
      <c r="D3479" s="346"/>
      <c r="E3479" s="299" t="s">
        <v>279</v>
      </c>
      <c r="F3479" s="343"/>
      <c r="G3479" s="350"/>
      <c r="H3479" s="394"/>
      <c r="I3479" s="403"/>
      <c r="J3479" s="394"/>
      <c r="K3479" s="403"/>
      <c r="L3479" s="337">
        <f t="shared" si="91"/>
        <v>0</v>
      </c>
    </row>
    <row r="3480" hidden="1" outlineLevel="1" spans="1:12">
      <c r="A3480" s="299"/>
      <c r="B3480" s="150">
        <v>220301168</v>
      </c>
      <c r="C3480" s="346"/>
      <c r="D3480" s="346"/>
      <c r="E3480" s="299" t="s">
        <v>280</v>
      </c>
      <c r="F3480" s="343"/>
      <c r="G3480" s="350"/>
      <c r="H3480" s="394"/>
      <c r="I3480" s="403"/>
      <c r="J3480" s="394"/>
      <c r="K3480" s="403"/>
      <c r="L3480" s="337">
        <f t="shared" si="91"/>
        <v>0</v>
      </c>
    </row>
    <row r="3481" hidden="1" outlineLevel="1" spans="1:12">
      <c r="A3481" s="299"/>
      <c r="B3481" s="150">
        <v>220301169</v>
      </c>
      <c r="C3481" s="346"/>
      <c r="D3481" s="346"/>
      <c r="E3481" s="299" t="s">
        <v>281</v>
      </c>
      <c r="F3481" s="343"/>
      <c r="G3481" s="350"/>
      <c r="H3481" s="394"/>
      <c r="I3481" s="403"/>
      <c r="J3481" s="394"/>
      <c r="K3481" s="403"/>
      <c r="L3481" s="337">
        <f t="shared" si="91"/>
        <v>0</v>
      </c>
    </row>
    <row r="3482" hidden="1" outlineLevel="1" spans="1:12">
      <c r="A3482" s="299"/>
      <c r="B3482" s="150">
        <v>220301170</v>
      </c>
      <c r="C3482" s="346"/>
      <c r="D3482" s="346"/>
      <c r="E3482" s="299" t="s">
        <v>282</v>
      </c>
      <c r="F3482" s="343"/>
      <c r="G3482" s="350"/>
      <c r="H3482" s="394"/>
      <c r="I3482" s="403"/>
      <c r="J3482" s="394"/>
      <c r="K3482" s="403"/>
      <c r="L3482" s="337">
        <f t="shared" si="91"/>
        <v>0</v>
      </c>
    </row>
    <row r="3483" hidden="1" outlineLevel="1" spans="1:12">
      <c r="A3483" s="299"/>
      <c r="B3483" s="150">
        <v>220301171</v>
      </c>
      <c r="C3483" s="346"/>
      <c r="D3483" s="346"/>
      <c r="E3483" s="299" t="s">
        <v>283</v>
      </c>
      <c r="F3483" s="343"/>
      <c r="G3483" s="350"/>
      <c r="H3483" s="394"/>
      <c r="I3483" s="403"/>
      <c r="J3483" s="394"/>
      <c r="K3483" s="403"/>
      <c r="L3483" s="337">
        <f t="shared" si="91"/>
        <v>0</v>
      </c>
    </row>
    <row r="3484" hidden="1" outlineLevel="1" spans="1:12">
      <c r="A3484" s="299"/>
      <c r="B3484" s="150">
        <v>220301172</v>
      </c>
      <c r="C3484" s="346"/>
      <c r="D3484" s="346"/>
      <c r="E3484" s="299" t="s">
        <v>284</v>
      </c>
      <c r="F3484" s="343"/>
      <c r="G3484" s="350"/>
      <c r="H3484" s="394"/>
      <c r="I3484" s="403"/>
      <c r="J3484" s="394"/>
      <c r="K3484" s="403"/>
      <c r="L3484" s="337">
        <f t="shared" si="91"/>
        <v>0</v>
      </c>
    </row>
    <row r="3485" hidden="1" outlineLevel="1" spans="1:12">
      <c r="A3485" s="299"/>
      <c r="B3485" s="150">
        <v>220301173</v>
      </c>
      <c r="C3485" s="346"/>
      <c r="D3485" s="346"/>
      <c r="E3485" s="299" t="s">
        <v>285</v>
      </c>
      <c r="F3485" s="343"/>
      <c r="G3485" s="350"/>
      <c r="H3485" s="394"/>
      <c r="I3485" s="403"/>
      <c r="J3485" s="394"/>
      <c r="K3485" s="403"/>
      <c r="L3485" s="337">
        <f t="shared" si="91"/>
        <v>0</v>
      </c>
    </row>
    <row r="3486" hidden="1" outlineLevel="1" spans="1:12">
      <c r="A3486" s="299"/>
      <c r="B3486" s="150">
        <v>220301174</v>
      </c>
      <c r="C3486" s="346"/>
      <c r="D3486" s="346"/>
      <c r="E3486" s="299" t="s">
        <v>286</v>
      </c>
      <c r="F3486" s="343"/>
      <c r="G3486" s="350"/>
      <c r="H3486" s="394"/>
      <c r="I3486" s="403"/>
      <c r="J3486" s="394"/>
      <c r="K3486" s="403"/>
      <c r="L3486" s="337">
        <f t="shared" si="91"/>
        <v>0</v>
      </c>
    </row>
    <row r="3487" hidden="1" outlineLevel="1" spans="1:12">
      <c r="A3487" s="299"/>
      <c r="B3487" s="150">
        <v>220301175</v>
      </c>
      <c r="C3487" s="346"/>
      <c r="D3487" s="346"/>
      <c r="E3487" s="299" t="s">
        <v>287</v>
      </c>
      <c r="F3487" s="343"/>
      <c r="G3487" s="350"/>
      <c r="H3487" s="394"/>
      <c r="I3487" s="403"/>
      <c r="J3487" s="394"/>
      <c r="K3487" s="403"/>
      <c r="L3487" s="337">
        <f t="shared" si="91"/>
        <v>0</v>
      </c>
    </row>
    <row r="3488" hidden="1" outlineLevel="1" spans="1:12">
      <c r="A3488" s="299"/>
      <c r="B3488" s="150">
        <v>220301176</v>
      </c>
      <c r="C3488" s="346"/>
      <c r="D3488" s="346"/>
      <c r="E3488" s="299" t="s">
        <v>288</v>
      </c>
      <c r="F3488" s="343"/>
      <c r="G3488" s="350"/>
      <c r="H3488" s="394"/>
      <c r="I3488" s="403"/>
      <c r="J3488" s="394"/>
      <c r="K3488" s="403"/>
      <c r="L3488" s="337">
        <f t="shared" si="91"/>
        <v>0</v>
      </c>
    </row>
    <row r="3489" hidden="1" outlineLevel="1" spans="1:12">
      <c r="A3489" s="299"/>
      <c r="B3489" s="150">
        <v>220301177</v>
      </c>
      <c r="C3489" s="346"/>
      <c r="D3489" s="346"/>
      <c r="E3489" s="299" t="s">
        <v>289</v>
      </c>
      <c r="F3489" s="343"/>
      <c r="G3489" s="350"/>
      <c r="H3489" s="394"/>
      <c r="I3489" s="403"/>
      <c r="J3489" s="394"/>
      <c r="K3489" s="403"/>
      <c r="L3489" s="337">
        <f t="shared" si="91"/>
        <v>0</v>
      </c>
    </row>
    <row r="3490" hidden="1" outlineLevel="1" spans="1:12">
      <c r="A3490" s="299"/>
      <c r="B3490" s="150">
        <v>220301178</v>
      </c>
      <c r="C3490" s="346"/>
      <c r="D3490" s="346"/>
      <c r="E3490" s="299" t="s">
        <v>290</v>
      </c>
      <c r="F3490" s="343"/>
      <c r="G3490" s="350"/>
      <c r="H3490" s="394"/>
      <c r="I3490" s="403"/>
      <c r="J3490" s="394"/>
      <c r="K3490" s="403"/>
      <c r="L3490" s="337">
        <f t="shared" si="91"/>
        <v>0</v>
      </c>
    </row>
    <row r="3491" hidden="1" outlineLevel="1" spans="1:12">
      <c r="A3491" s="299"/>
      <c r="B3491" s="150">
        <v>220301179</v>
      </c>
      <c r="C3491" s="346"/>
      <c r="D3491" s="346"/>
      <c r="E3491" s="299" t="s">
        <v>291</v>
      </c>
      <c r="F3491" s="343"/>
      <c r="G3491" s="350"/>
      <c r="H3491" s="394"/>
      <c r="I3491" s="403"/>
      <c r="J3491" s="394"/>
      <c r="K3491" s="403"/>
      <c r="L3491" s="337">
        <f t="shared" si="91"/>
        <v>0</v>
      </c>
    </row>
    <row r="3492" hidden="1" outlineLevel="1" spans="1:12">
      <c r="A3492" s="299"/>
      <c r="B3492" s="150">
        <v>220301180</v>
      </c>
      <c r="C3492" s="346"/>
      <c r="D3492" s="346"/>
      <c r="E3492" s="299" t="s">
        <v>292</v>
      </c>
      <c r="F3492" s="343"/>
      <c r="G3492" s="350"/>
      <c r="H3492" s="394"/>
      <c r="I3492" s="403"/>
      <c r="J3492" s="394"/>
      <c r="K3492" s="403"/>
      <c r="L3492" s="337">
        <f t="shared" si="91"/>
        <v>0</v>
      </c>
    </row>
    <row r="3493" hidden="1" outlineLevel="1" spans="1:12">
      <c r="A3493" s="299"/>
      <c r="B3493" s="150">
        <v>220301181</v>
      </c>
      <c r="C3493" s="346"/>
      <c r="D3493" s="346"/>
      <c r="E3493" s="299" t="s">
        <v>293</v>
      </c>
      <c r="F3493" s="343"/>
      <c r="G3493" s="350"/>
      <c r="H3493" s="394"/>
      <c r="I3493" s="403"/>
      <c r="J3493" s="394"/>
      <c r="K3493" s="403"/>
      <c r="L3493" s="337">
        <f t="shared" si="91"/>
        <v>0</v>
      </c>
    </row>
    <row r="3494" hidden="1" outlineLevel="1" spans="1:12">
      <c r="A3494" s="299"/>
      <c r="B3494" s="150">
        <v>220301182</v>
      </c>
      <c r="C3494" s="346"/>
      <c r="D3494" s="346"/>
      <c r="E3494" s="299" t="s">
        <v>294</v>
      </c>
      <c r="F3494" s="343"/>
      <c r="G3494" s="350"/>
      <c r="H3494" s="394"/>
      <c r="I3494" s="403"/>
      <c r="J3494" s="394"/>
      <c r="K3494" s="403"/>
      <c r="L3494" s="337">
        <f t="shared" si="91"/>
        <v>0</v>
      </c>
    </row>
    <row r="3495" hidden="1" outlineLevel="1" spans="1:12">
      <c r="A3495" s="299"/>
      <c r="B3495" s="150">
        <v>220301183</v>
      </c>
      <c r="C3495" s="346"/>
      <c r="D3495" s="346"/>
      <c r="E3495" s="299" t="s">
        <v>295</v>
      </c>
      <c r="F3495" s="343"/>
      <c r="G3495" s="350"/>
      <c r="H3495" s="394"/>
      <c r="I3495" s="403"/>
      <c r="J3495" s="394"/>
      <c r="K3495" s="403"/>
      <c r="L3495" s="337">
        <f t="shared" si="91"/>
        <v>0</v>
      </c>
    </row>
    <row r="3496" hidden="1" outlineLevel="1" spans="1:12">
      <c r="A3496" s="299"/>
      <c r="B3496" s="150">
        <v>220301184</v>
      </c>
      <c r="C3496" s="346"/>
      <c r="D3496" s="346"/>
      <c r="E3496" s="299" t="s">
        <v>296</v>
      </c>
      <c r="F3496" s="343"/>
      <c r="G3496" s="350"/>
      <c r="H3496" s="394"/>
      <c r="I3496" s="403"/>
      <c r="J3496" s="394"/>
      <c r="K3496" s="403"/>
      <c r="L3496" s="337">
        <f t="shared" si="91"/>
        <v>0</v>
      </c>
    </row>
    <row r="3497" hidden="1" outlineLevel="1" spans="1:12">
      <c r="A3497" s="299"/>
      <c r="B3497" s="150">
        <v>220301185</v>
      </c>
      <c r="C3497" s="346"/>
      <c r="D3497" s="346"/>
      <c r="E3497" s="299" t="s">
        <v>297</v>
      </c>
      <c r="F3497" s="343"/>
      <c r="G3497" s="350"/>
      <c r="H3497" s="394"/>
      <c r="I3497" s="403"/>
      <c r="J3497" s="394"/>
      <c r="K3497" s="403"/>
      <c r="L3497" s="337">
        <f t="shared" si="91"/>
        <v>0</v>
      </c>
    </row>
    <row r="3498" hidden="1" outlineLevel="1" spans="1:12">
      <c r="A3498" s="299"/>
      <c r="B3498" s="150">
        <v>220301186</v>
      </c>
      <c r="C3498" s="346"/>
      <c r="D3498" s="346"/>
      <c r="E3498" s="299" t="s">
        <v>298</v>
      </c>
      <c r="F3498" s="343"/>
      <c r="G3498" s="350"/>
      <c r="H3498" s="394"/>
      <c r="I3498" s="403"/>
      <c r="J3498" s="394"/>
      <c r="K3498" s="403"/>
      <c r="L3498" s="337">
        <f t="shared" si="91"/>
        <v>0</v>
      </c>
    </row>
    <row r="3499" hidden="1" outlineLevel="1" spans="1:12">
      <c r="A3499" s="299"/>
      <c r="B3499" s="150">
        <v>220301187</v>
      </c>
      <c r="C3499" s="346"/>
      <c r="D3499" s="346"/>
      <c r="E3499" s="299" t="s">
        <v>299</v>
      </c>
      <c r="F3499" s="343"/>
      <c r="G3499" s="350"/>
      <c r="H3499" s="394"/>
      <c r="I3499" s="403"/>
      <c r="J3499" s="394"/>
      <c r="K3499" s="403"/>
      <c r="L3499" s="337">
        <f t="shared" si="91"/>
        <v>0</v>
      </c>
    </row>
    <row r="3500" hidden="1" outlineLevel="1" spans="1:12">
      <c r="A3500" s="299"/>
      <c r="B3500" s="150">
        <v>220301188</v>
      </c>
      <c r="C3500" s="346"/>
      <c r="D3500" s="346"/>
      <c r="E3500" s="299" t="s">
        <v>300</v>
      </c>
      <c r="F3500" s="343"/>
      <c r="G3500" s="350"/>
      <c r="H3500" s="394"/>
      <c r="I3500" s="403"/>
      <c r="J3500" s="394"/>
      <c r="K3500" s="403"/>
      <c r="L3500" s="337">
        <f t="shared" si="91"/>
        <v>0</v>
      </c>
    </row>
    <row r="3501" hidden="1" outlineLevel="1" spans="1:12">
      <c r="A3501" s="299"/>
      <c r="B3501" s="150">
        <v>220301189</v>
      </c>
      <c r="C3501" s="346"/>
      <c r="D3501" s="346"/>
      <c r="E3501" s="299" t="s">
        <v>301</v>
      </c>
      <c r="F3501" s="343"/>
      <c r="G3501" s="350"/>
      <c r="H3501" s="394"/>
      <c r="I3501" s="403"/>
      <c r="J3501" s="394"/>
      <c r="K3501" s="403"/>
      <c r="L3501" s="337">
        <f t="shared" si="91"/>
        <v>0</v>
      </c>
    </row>
    <row r="3502" hidden="1" outlineLevel="1" spans="1:12">
      <c r="A3502" s="299"/>
      <c r="B3502" s="150">
        <v>220301190</v>
      </c>
      <c r="C3502" s="346"/>
      <c r="D3502" s="346"/>
      <c r="E3502" s="299" t="s">
        <v>302</v>
      </c>
      <c r="F3502" s="343"/>
      <c r="G3502" s="350"/>
      <c r="H3502" s="394"/>
      <c r="I3502" s="403"/>
      <c r="J3502" s="394"/>
      <c r="K3502" s="403"/>
      <c r="L3502" s="337">
        <f t="shared" si="91"/>
        <v>0</v>
      </c>
    </row>
    <row r="3503" hidden="1" outlineLevel="1" spans="1:12">
      <c r="A3503" s="299"/>
      <c r="B3503" s="150">
        <v>220301191</v>
      </c>
      <c r="C3503" s="346"/>
      <c r="D3503" s="346"/>
      <c r="E3503" s="299" t="s">
        <v>303</v>
      </c>
      <c r="F3503" s="343"/>
      <c r="G3503" s="350"/>
      <c r="H3503" s="394"/>
      <c r="I3503" s="403"/>
      <c r="J3503" s="394"/>
      <c r="K3503" s="403"/>
      <c r="L3503" s="337">
        <f t="shared" si="91"/>
        <v>0</v>
      </c>
    </row>
    <row r="3504" hidden="1" outlineLevel="1" spans="1:12">
      <c r="A3504" s="299"/>
      <c r="B3504" s="150">
        <v>220301192</v>
      </c>
      <c r="C3504" s="346"/>
      <c r="D3504" s="346"/>
      <c r="E3504" s="299" t="s">
        <v>304</v>
      </c>
      <c r="F3504" s="343"/>
      <c r="G3504" s="350"/>
      <c r="H3504" s="394"/>
      <c r="I3504" s="403"/>
      <c r="J3504" s="394"/>
      <c r="K3504" s="403"/>
      <c r="L3504" s="337">
        <f t="shared" si="91"/>
        <v>0</v>
      </c>
    </row>
    <row r="3505" hidden="1" outlineLevel="1" spans="1:12">
      <c r="A3505" s="299"/>
      <c r="B3505" s="150">
        <v>220301193</v>
      </c>
      <c r="C3505" s="346"/>
      <c r="D3505" s="346"/>
      <c r="E3505" s="299" t="s">
        <v>305</v>
      </c>
      <c r="F3505" s="343"/>
      <c r="G3505" s="350"/>
      <c r="H3505" s="394"/>
      <c r="I3505" s="403"/>
      <c r="J3505" s="394"/>
      <c r="K3505" s="403"/>
      <c r="L3505" s="337">
        <f t="shared" si="91"/>
        <v>0</v>
      </c>
    </row>
    <row r="3506" hidden="1" outlineLevel="1" spans="1:12">
      <c r="A3506" s="299"/>
      <c r="B3506" s="150">
        <v>220301194</v>
      </c>
      <c r="C3506" s="346"/>
      <c r="D3506" s="346"/>
      <c r="E3506" s="299" t="s">
        <v>306</v>
      </c>
      <c r="F3506" s="343"/>
      <c r="G3506" s="350"/>
      <c r="H3506" s="394"/>
      <c r="I3506" s="403"/>
      <c r="J3506" s="394"/>
      <c r="K3506" s="403"/>
      <c r="L3506" s="337">
        <f t="shared" ref="L3506:L3522" si="92">G3506-I3506+K3506</f>
        <v>0</v>
      </c>
    </row>
    <row r="3507" hidden="1" outlineLevel="1" spans="1:12">
      <c r="A3507" s="299"/>
      <c r="B3507" s="150">
        <v>220301195</v>
      </c>
      <c r="C3507" s="346"/>
      <c r="D3507" s="346"/>
      <c r="E3507" s="299" t="s">
        <v>307</v>
      </c>
      <c r="F3507" s="343"/>
      <c r="G3507" s="350"/>
      <c r="H3507" s="394"/>
      <c r="I3507" s="403"/>
      <c r="J3507" s="394"/>
      <c r="K3507" s="403"/>
      <c r="L3507" s="337">
        <f t="shared" si="92"/>
        <v>0</v>
      </c>
    </row>
    <row r="3508" hidden="1" outlineLevel="1" spans="1:12">
      <c r="A3508" s="299"/>
      <c r="B3508" s="150">
        <v>220301196</v>
      </c>
      <c r="C3508" s="346"/>
      <c r="D3508" s="346"/>
      <c r="E3508" s="299" t="s">
        <v>308</v>
      </c>
      <c r="F3508" s="343"/>
      <c r="G3508" s="350"/>
      <c r="H3508" s="394"/>
      <c r="I3508" s="403"/>
      <c r="J3508" s="394"/>
      <c r="K3508" s="403"/>
      <c r="L3508" s="337">
        <f t="shared" si="92"/>
        <v>0</v>
      </c>
    </row>
    <row r="3509" hidden="1" outlineLevel="1" spans="1:12">
      <c r="A3509" s="299"/>
      <c r="B3509" s="150">
        <v>220301197</v>
      </c>
      <c r="C3509" s="346"/>
      <c r="D3509" s="346"/>
      <c r="E3509" s="299" t="s">
        <v>309</v>
      </c>
      <c r="F3509" s="343"/>
      <c r="G3509" s="350"/>
      <c r="H3509" s="394"/>
      <c r="I3509" s="403"/>
      <c r="J3509" s="394"/>
      <c r="K3509" s="403"/>
      <c r="L3509" s="337">
        <f t="shared" si="92"/>
        <v>0</v>
      </c>
    </row>
    <row r="3510" hidden="1" outlineLevel="1" spans="1:12">
      <c r="A3510" s="299"/>
      <c r="B3510" s="150">
        <v>220301198</v>
      </c>
      <c r="C3510" s="346"/>
      <c r="D3510" s="346"/>
      <c r="E3510" s="299" t="s">
        <v>310</v>
      </c>
      <c r="F3510" s="343"/>
      <c r="G3510" s="350"/>
      <c r="H3510" s="394"/>
      <c r="I3510" s="403"/>
      <c r="J3510" s="394"/>
      <c r="K3510" s="403"/>
      <c r="L3510" s="337">
        <f t="shared" si="92"/>
        <v>0</v>
      </c>
    </row>
    <row r="3511" hidden="1" outlineLevel="1" spans="1:12">
      <c r="A3511" s="299"/>
      <c r="B3511" s="150">
        <v>220301199</v>
      </c>
      <c r="C3511" s="346"/>
      <c r="D3511" s="346"/>
      <c r="E3511" s="299" t="s">
        <v>311</v>
      </c>
      <c r="F3511" s="343"/>
      <c r="G3511" s="350"/>
      <c r="H3511" s="394"/>
      <c r="I3511" s="403"/>
      <c r="J3511" s="394"/>
      <c r="K3511" s="403"/>
      <c r="L3511" s="337">
        <f t="shared" si="92"/>
        <v>0</v>
      </c>
    </row>
    <row r="3512" hidden="1" outlineLevel="1" spans="1:12">
      <c r="A3512" s="299"/>
      <c r="B3512" s="150">
        <v>220301200</v>
      </c>
      <c r="C3512" s="346"/>
      <c r="D3512" s="346"/>
      <c r="E3512" s="299" t="s">
        <v>312</v>
      </c>
      <c r="F3512" s="343"/>
      <c r="G3512" s="350"/>
      <c r="H3512" s="394"/>
      <c r="I3512" s="403"/>
      <c r="J3512" s="394"/>
      <c r="K3512" s="403"/>
      <c r="L3512" s="337">
        <f t="shared" ref="L3512:L3517" si="93">G3512-I3512+K3512</f>
        <v>0</v>
      </c>
    </row>
    <row r="3513" hidden="1" outlineLevel="1" spans="1:12">
      <c r="A3513" s="299"/>
      <c r="B3513" s="150">
        <v>220301201</v>
      </c>
      <c r="C3513" s="346"/>
      <c r="D3513" s="346"/>
      <c r="E3513" s="299" t="s">
        <v>313</v>
      </c>
      <c r="F3513" s="343"/>
      <c r="G3513" s="350"/>
      <c r="H3513" s="394"/>
      <c r="I3513" s="403"/>
      <c r="J3513" s="394"/>
      <c r="K3513" s="403"/>
      <c r="L3513" s="337">
        <f t="shared" si="93"/>
        <v>0</v>
      </c>
    </row>
    <row r="3514" hidden="1" outlineLevel="1" spans="1:12">
      <c r="A3514" s="299"/>
      <c r="B3514" s="150">
        <v>220301202</v>
      </c>
      <c r="C3514" s="346"/>
      <c r="D3514" s="346"/>
      <c r="E3514" s="299" t="s">
        <v>314</v>
      </c>
      <c r="F3514" s="343"/>
      <c r="G3514" s="350"/>
      <c r="H3514" s="394"/>
      <c r="I3514" s="403"/>
      <c r="J3514" s="394"/>
      <c r="K3514" s="403"/>
      <c r="L3514" s="337">
        <f t="shared" si="93"/>
        <v>0</v>
      </c>
    </row>
    <row r="3515" hidden="1" outlineLevel="1" spans="1:12">
      <c r="A3515" s="299"/>
      <c r="B3515" s="150">
        <v>220301203</v>
      </c>
      <c r="C3515" s="346"/>
      <c r="D3515" s="346"/>
      <c r="E3515" s="299" t="s">
        <v>315</v>
      </c>
      <c r="F3515" s="343"/>
      <c r="G3515" s="350"/>
      <c r="H3515" s="394"/>
      <c r="I3515" s="403"/>
      <c r="J3515" s="394"/>
      <c r="K3515" s="403"/>
      <c r="L3515" s="337">
        <f t="shared" si="93"/>
        <v>0</v>
      </c>
    </row>
    <row r="3516" hidden="1" outlineLevel="1" spans="1:12">
      <c r="A3516" s="299"/>
      <c r="B3516" s="150">
        <v>220301204</v>
      </c>
      <c r="C3516" s="346"/>
      <c r="D3516" s="346"/>
      <c r="E3516" s="299" t="s">
        <v>316</v>
      </c>
      <c r="F3516" s="343"/>
      <c r="G3516" s="350"/>
      <c r="H3516" s="394"/>
      <c r="I3516" s="403"/>
      <c r="J3516" s="394"/>
      <c r="K3516" s="403"/>
      <c r="L3516" s="337">
        <f t="shared" si="93"/>
        <v>0</v>
      </c>
    </row>
    <row r="3517" hidden="1" outlineLevel="1" spans="1:12">
      <c r="A3517" s="299"/>
      <c r="B3517" s="150">
        <v>220301205</v>
      </c>
      <c r="C3517" s="346"/>
      <c r="D3517" s="346"/>
      <c r="E3517" s="299" t="s">
        <v>317</v>
      </c>
      <c r="F3517" s="343"/>
      <c r="G3517" s="350"/>
      <c r="H3517" s="394"/>
      <c r="I3517" s="403"/>
      <c r="J3517" s="394"/>
      <c r="K3517" s="403"/>
      <c r="L3517" s="337">
        <f t="shared" si="93"/>
        <v>0</v>
      </c>
    </row>
    <row r="3518" hidden="1" outlineLevel="1" spans="1:12">
      <c r="A3518" s="299"/>
      <c r="B3518" s="150"/>
      <c r="C3518" s="346"/>
      <c r="D3518" s="346"/>
      <c r="E3518" s="375"/>
      <c r="F3518" s="343"/>
      <c r="G3518" s="348"/>
      <c r="H3518" s="394"/>
      <c r="I3518" s="403"/>
      <c r="J3518" s="394"/>
      <c r="K3518" s="403"/>
      <c r="L3518" s="337">
        <f t="shared" si="92"/>
        <v>0</v>
      </c>
    </row>
    <row r="3519" hidden="1" outlineLevel="1" spans="1:12">
      <c r="A3519" s="299"/>
      <c r="B3519" s="150"/>
      <c r="C3519" s="346"/>
      <c r="D3519" s="346"/>
      <c r="E3519" s="375"/>
      <c r="F3519" s="343"/>
      <c r="G3519" s="348"/>
      <c r="H3519" s="394"/>
      <c r="I3519" s="403"/>
      <c r="J3519" s="394"/>
      <c r="K3519" s="403"/>
      <c r="L3519" s="337">
        <f t="shared" si="92"/>
        <v>0</v>
      </c>
    </row>
    <row r="3520" hidden="1" outlineLevel="1" spans="1:12">
      <c r="A3520" s="299"/>
      <c r="B3520" s="150"/>
      <c r="C3520" s="346"/>
      <c r="D3520" s="346"/>
      <c r="E3520" s="375"/>
      <c r="F3520" s="343"/>
      <c r="G3520" s="348"/>
      <c r="H3520" s="394"/>
      <c r="I3520" s="403"/>
      <c r="J3520" s="394"/>
      <c r="K3520" s="403"/>
      <c r="L3520" s="337">
        <f t="shared" si="92"/>
        <v>0</v>
      </c>
    </row>
    <row r="3521" hidden="1" outlineLevel="1" spans="1:12">
      <c r="A3521" s="299"/>
      <c r="B3521" s="150"/>
      <c r="C3521" s="346"/>
      <c r="D3521" s="346"/>
      <c r="E3521" s="375"/>
      <c r="F3521" s="343"/>
      <c r="G3521" s="348"/>
      <c r="H3521" s="394"/>
      <c r="I3521" s="403"/>
      <c r="J3521" s="394"/>
      <c r="K3521" s="403"/>
      <c r="L3521" s="337">
        <f t="shared" si="92"/>
        <v>0</v>
      </c>
    </row>
    <row r="3522" hidden="1" outlineLevel="1" spans="1:12">
      <c r="A3522" s="299"/>
      <c r="B3522" s="150"/>
      <c r="C3522" s="346"/>
      <c r="D3522" s="346"/>
      <c r="E3522" s="375"/>
      <c r="F3522" s="343"/>
      <c r="G3522" s="348"/>
      <c r="H3522" s="394"/>
      <c r="I3522" s="403"/>
      <c r="J3522" s="394"/>
      <c r="K3522" s="403"/>
      <c r="L3522" s="337">
        <f t="shared" si="92"/>
        <v>0</v>
      </c>
    </row>
    <row r="3523" collapsed="1" spans="1:12">
      <c r="A3523" s="299"/>
      <c r="B3523" s="150"/>
      <c r="C3523" s="346"/>
      <c r="D3523" s="299"/>
      <c r="E3523" s="342"/>
      <c r="F3523" s="343"/>
      <c r="G3523" s="348"/>
      <c r="H3523" s="394"/>
      <c r="I3523" s="403"/>
      <c r="J3523" s="394"/>
      <c r="K3523" s="403"/>
      <c r="L3523" s="350"/>
    </row>
    <row r="3524" spans="1:12">
      <c r="A3524" s="346"/>
      <c r="B3524" s="358"/>
      <c r="C3524" s="396"/>
      <c r="D3524" s="396" t="s">
        <v>1116</v>
      </c>
      <c r="E3524" s="360"/>
      <c r="F3524" s="361"/>
      <c r="G3524" s="397">
        <f>SUM(G3311:G3523)</f>
        <v>0</v>
      </c>
      <c r="H3524" s="398"/>
      <c r="I3524" s="404">
        <f>SUM(I3311:I3523)</f>
        <v>0</v>
      </c>
      <c r="J3524" s="398"/>
      <c r="K3524" s="404">
        <f>SUM(K3311:K3523)</f>
        <v>0</v>
      </c>
      <c r="L3524" s="397">
        <f>SUM(L3311:L3523)</f>
        <v>0</v>
      </c>
    </row>
    <row r="3525" spans="1:12">
      <c r="A3525" s="306"/>
      <c r="B3525" s="339"/>
      <c r="C3525" s="357"/>
      <c r="D3525" s="306"/>
      <c r="E3525" s="335"/>
      <c r="F3525" s="343"/>
      <c r="G3525" s="399"/>
      <c r="H3525" s="388"/>
      <c r="I3525" s="348"/>
      <c r="J3525" s="388"/>
      <c r="K3525" s="348"/>
      <c r="L3525" s="348"/>
    </row>
    <row r="3526" spans="1:13">
      <c r="A3526" s="306"/>
      <c r="B3526" s="510"/>
      <c r="C3526" s="381" t="s">
        <v>1117</v>
      </c>
      <c r="D3526" s="381"/>
      <c r="E3526" s="513"/>
      <c r="F3526" s="383"/>
      <c r="G3526" s="384">
        <f>G3309+G3524</f>
        <v>0</v>
      </c>
      <c r="H3526" s="385"/>
      <c r="I3526" s="400">
        <f>I3309+I3524</f>
        <v>0</v>
      </c>
      <c r="J3526" s="385"/>
      <c r="K3526" s="400">
        <f>K3309+K3524</f>
        <v>0</v>
      </c>
      <c r="L3526" s="384">
        <f>L3309+L3524</f>
        <v>0</v>
      </c>
      <c r="M3526" s="300" t="s">
        <v>893</v>
      </c>
    </row>
    <row r="3527" spans="1:12">
      <c r="A3527" s="306"/>
      <c r="B3527" s="436"/>
      <c r="C3527" s="437"/>
      <c r="D3527" s="437"/>
      <c r="E3527" s="335"/>
      <c r="F3527" s="343"/>
      <c r="G3527" s="399"/>
      <c r="H3527" s="338"/>
      <c r="I3527" s="337"/>
      <c r="J3527" s="338"/>
      <c r="K3527" s="337"/>
      <c r="L3527" s="337"/>
    </row>
    <row r="3528" spans="1:12">
      <c r="A3528" s="306"/>
      <c r="B3528" s="150"/>
      <c r="C3528" s="345" t="s">
        <v>1118</v>
      </c>
      <c r="D3528" s="303"/>
      <c r="E3528" s="342"/>
      <c r="F3528" s="343"/>
      <c r="G3528" s="348"/>
      <c r="H3528" s="338"/>
      <c r="I3528" s="337"/>
      <c r="J3528" s="338"/>
      <c r="K3528" s="337"/>
      <c r="L3528" s="337">
        <f>G3528-I3528+K3528</f>
        <v>0</v>
      </c>
    </row>
    <row r="3529" spans="1:12">
      <c r="A3529" s="306"/>
      <c r="B3529" s="150">
        <v>220401001</v>
      </c>
      <c r="C3529" s="303"/>
      <c r="D3529" s="303" t="s">
        <v>465</v>
      </c>
      <c r="E3529" s="342"/>
      <c r="F3529" s="343"/>
      <c r="G3529" s="350"/>
      <c r="H3529" s="338"/>
      <c r="I3529" s="337"/>
      <c r="J3529" s="338"/>
      <c r="K3529" s="337"/>
      <c r="L3529" s="337">
        <f>G3529-I3529+K3529</f>
        <v>0</v>
      </c>
    </row>
    <row r="3530" spans="1:12">
      <c r="A3530" s="306"/>
      <c r="B3530" s="436"/>
      <c r="C3530" s="437"/>
      <c r="D3530" s="437"/>
      <c r="E3530" s="335"/>
      <c r="F3530" s="343"/>
      <c r="G3530" s="348"/>
      <c r="H3530" s="338"/>
      <c r="I3530" s="337"/>
      <c r="J3530" s="338"/>
      <c r="K3530" s="337"/>
      <c r="L3530" s="337"/>
    </row>
    <row r="3531" spans="1:13">
      <c r="A3531" s="306"/>
      <c r="B3531" s="446"/>
      <c r="C3531" s="452" t="s">
        <v>1119</v>
      </c>
      <c r="D3531" s="453"/>
      <c r="E3531" s="449"/>
      <c r="F3531" s="383"/>
      <c r="G3531" s="392">
        <f>SUM(G3527:G3530)</f>
        <v>0</v>
      </c>
      <c r="H3531" s="393"/>
      <c r="I3531" s="402">
        <f>SUM(I3527:I3530)</f>
        <v>0</v>
      </c>
      <c r="J3531" s="393"/>
      <c r="K3531" s="402">
        <f>SUM(K3527:K3530)</f>
        <v>0</v>
      </c>
      <c r="L3531" s="392">
        <f>SUM(L3527:L3530)</f>
        <v>0</v>
      </c>
      <c r="M3531" s="300" t="s">
        <v>893</v>
      </c>
    </row>
    <row r="3532" spans="1:12">
      <c r="A3532" s="306"/>
      <c r="B3532" s="339"/>
      <c r="C3532" s="357"/>
      <c r="D3532" s="303"/>
      <c r="E3532" s="335"/>
      <c r="F3532" s="356"/>
      <c r="G3532" s="348"/>
      <c r="H3532" s="388"/>
      <c r="I3532" s="348"/>
      <c r="J3532" s="388"/>
      <c r="K3532" s="348"/>
      <c r="L3532" s="337"/>
    </row>
    <row r="3533" spans="1:12">
      <c r="A3533" s="306"/>
      <c r="B3533" s="339"/>
      <c r="C3533" s="345" t="s">
        <v>1120</v>
      </c>
      <c r="D3533" s="303"/>
      <c r="E3533" s="335"/>
      <c r="F3533" s="356"/>
      <c r="G3533" s="348"/>
      <c r="H3533" s="388"/>
      <c r="I3533" s="348"/>
      <c r="J3533" s="388"/>
      <c r="K3533" s="348"/>
      <c r="L3533" s="337"/>
    </row>
    <row r="3534" hidden="1" outlineLevel="1" spans="1:12">
      <c r="A3534" s="346"/>
      <c r="B3534" s="150"/>
      <c r="D3534" s="347" t="s">
        <v>455</v>
      </c>
      <c r="E3534" s="299"/>
      <c r="F3534" s="343"/>
      <c r="G3534" s="350"/>
      <c r="H3534" s="349"/>
      <c r="I3534" s="350"/>
      <c r="J3534" s="349"/>
      <c r="K3534" s="350"/>
      <c r="L3534" s="337">
        <f t="shared" ref="L3534:L3561" si="94">G3534-I3534+K3534</f>
        <v>0</v>
      </c>
    </row>
    <row r="3535" hidden="1" outlineLevel="1" spans="1:12">
      <c r="A3535" s="346"/>
      <c r="B3535" s="150">
        <v>220501001</v>
      </c>
      <c r="D3535" s="346"/>
      <c r="E3535" s="299" t="s">
        <v>1078</v>
      </c>
      <c r="F3535" s="343"/>
      <c r="G3535" s="350"/>
      <c r="H3535" s="349"/>
      <c r="I3535" s="350"/>
      <c r="J3535" s="349"/>
      <c r="K3535" s="350"/>
      <c r="L3535" s="337">
        <f t="shared" si="94"/>
        <v>0</v>
      </c>
    </row>
    <row r="3536" hidden="1" outlineLevel="1" spans="1:12">
      <c r="A3536" s="346"/>
      <c r="B3536" s="150">
        <v>220501002</v>
      </c>
      <c r="D3536" s="346"/>
      <c r="E3536" s="299" t="s">
        <v>1079</v>
      </c>
      <c r="F3536" s="343"/>
      <c r="G3536" s="350"/>
      <c r="H3536" s="349"/>
      <c r="I3536" s="350"/>
      <c r="J3536" s="349"/>
      <c r="K3536" s="350"/>
      <c r="L3536" s="337">
        <f t="shared" si="94"/>
        <v>0</v>
      </c>
    </row>
    <row r="3537" hidden="1" outlineLevel="1" spans="1:12">
      <c r="A3537" s="346"/>
      <c r="B3537" s="150">
        <v>220501003</v>
      </c>
      <c r="D3537" s="346"/>
      <c r="E3537" s="299" t="s">
        <v>1080</v>
      </c>
      <c r="F3537" s="343"/>
      <c r="G3537" s="350"/>
      <c r="H3537" s="349"/>
      <c r="I3537" s="350"/>
      <c r="J3537" s="349"/>
      <c r="K3537" s="350"/>
      <c r="L3537" s="337">
        <f t="shared" si="94"/>
        <v>0</v>
      </c>
    </row>
    <row r="3538" hidden="1" outlineLevel="1" spans="1:12">
      <c r="A3538" s="346"/>
      <c r="B3538" s="150">
        <v>220501004</v>
      </c>
      <c r="D3538" s="346"/>
      <c r="E3538" s="299" t="s">
        <v>1081</v>
      </c>
      <c r="F3538" s="343"/>
      <c r="G3538" s="350"/>
      <c r="H3538" s="349"/>
      <c r="I3538" s="350"/>
      <c r="J3538" s="349"/>
      <c r="K3538" s="350"/>
      <c r="L3538" s="337">
        <f t="shared" si="94"/>
        <v>0</v>
      </c>
    </row>
    <row r="3539" hidden="1" outlineLevel="1" spans="1:12">
      <c r="A3539" s="346"/>
      <c r="B3539" s="150">
        <v>220501005</v>
      </c>
      <c r="D3539" s="346"/>
      <c r="E3539" s="299" t="s">
        <v>1082</v>
      </c>
      <c r="F3539" s="343"/>
      <c r="G3539" s="350"/>
      <c r="H3539" s="349"/>
      <c r="I3539" s="350"/>
      <c r="J3539" s="349"/>
      <c r="K3539" s="350"/>
      <c r="L3539" s="337">
        <f t="shared" si="94"/>
        <v>0</v>
      </c>
    </row>
    <row r="3540" hidden="1" outlineLevel="1" spans="1:12">
      <c r="A3540" s="346"/>
      <c r="B3540" s="150">
        <v>220501006</v>
      </c>
      <c r="D3540" s="346"/>
      <c r="E3540" s="299" t="s">
        <v>1083</v>
      </c>
      <c r="F3540" s="343"/>
      <c r="G3540" s="350"/>
      <c r="H3540" s="349"/>
      <c r="I3540" s="350"/>
      <c r="J3540" s="349"/>
      <c r="K3540" s="350"/>
      <c r="L3540" s="337">
        <f t="shared" si="94"/>
        <v>0</v>
      </c>
    </row>
    <row r="3541" hidden="1" outlineLevel="1" spans="1:12">
      <c r="A3541" s="346"/>
      <c r="B3541" s="150">
        <v>220501007</v>
      </c>
      <c r="D3541" s="346"/>
      <c r="E3541" s="299" t="s">
        <v>1084</v>
      </c>
      <c r="F3541" s="343"/>
      <c r="G3541" s="350"/>
      <c r="H3541" s="349"/>
      <c r="I3541" s="350"/>
      <c r="J3541" s="349"/>
      <c r="K3541" s="350"/>
      <c r="L3541" s="337">
        <f t="shared" si="94"/>
        <v>0</v>
      </c>
    </row>
    <row r="3542" hidden="1" outlineLevel="1" spans="1:12">
      <c r="A3542" s="346"/>
      <c r="B3542" s="150">
        <v>220501008</v>
      </c>
      <c r="D3542" s="346"/>
      <c r="E3542" s="299" t="s">
        <v>1085</v>
      </c>
      <c r="F3542" s="343"/>
      <c r="G3542" s="350"/>
      <c r="H3542" s="349"/>
      <c r="I3542" s="350"/>
      <c r="J3542" s="349"/>
      <c r="K3542" s="350"/>
      <c r="L3542" s="337">
        <f t="shared" si="94"/>
        <v>0</v>
      </c>
    </row>
    <row r="3543" hidden="1" outlineLevel="1" spans="1:12">
      <c r="A3543" s="346"/>
      <c r="B3543" s="150">
        <v>220501009</v>
      </c>
      <c r="D3543" s="346"/>
      <c r="E3543" s="299" t="s">
        <v>1086</v>
      </c>
      <c r="F3543" s="343"/>
      <c r="G3543" s="350"/>
      <c r="H3543" s="349"/>
      <c r="I3543" s="350"/>
      <c r="J3543" s="349"/>
      <c r="K3543" s="350"/>
      <c r="L3543" s="337">
        <f t="shared" si="94"/>
        <v>0</v>
      </c>
    </row>
    <row r="3544" hidden="1" outlineLevel="1" spans="1:12">
      <c r="A3544" s="346"/>
      <c r="B3544" s="150">
        <v>220501010</v>
      </c>
      <c r="D3544" s="346"/>
      <c r="E3544" s="299" t="s">
        <v>1087</v>
      </c>
      <c r="F3544" s="343"/>
      <c r="G3544" s="350"/>
      <c r="H3544" s="349"/>
      <c r="I3544" s="350"/>
      <c r="J3544" s="349"/>
      <c r="K3544" s="350"/>
      <c r="L3544" s="337">
        <f t="shared" si="94"/>
        <v>0</v>
      </c>
    </row>
    <row r="3545" hidden="1" outlineLevel="1" spans="1:12">
      <c r="A3545" s="346"/>
      <c r="B3545" s="150">
        <v>220501011</v>
      </c>
      <c r="D3545" s="346"/>
      <c r="E3545" s="299" t="s">
        <v>1088</v>
      </c>
      <c r="F3545" s="343"/>
      <c r="G3545" s="350"/>
      <c r="H3545" s="349"/>
      <c r="I3545" s="350"/>
      <c r="J3545" s="349"/>
      <c r="K3545" s="350"/>
      <c r="L3545" s="337">
        <f t="shared" si="94"/>
        <v>0</v>
      </c>
    </row>
    <row r="3546" hidden="1" outlineLevel="1" spans="1:12">
      <c r="A3546" s="346"/>
      <c r="B3546" s="150">
        <v>220501012</v>
      </c>
      <c r="D3546" s="346"/>
      <c r="E3546" s="299" t="s">
        <v>1089</v>
      </c>
      <c r="F3546" s="343"/>
      <c r="G3546" s="350"/>
      <c r="H3546" s="349"/>
      <c r="I3546" s="350"/>
      <c r="J3546" s="349"/>
      <c r="K3546" s="350"/>
      <c r="L3546" s="337">
        <f t="shared" si="94"/>
        <v>0</v>
      </c>
    </row>
    <row r="3547" hidden="1" outlineLevel="1" spans="1:12">
      <c r="A3547" s="346"/>
      <c r="B3547" s="150">
        <v>220501013</v>
      </c>
      <c r="D3547" s="346"/>
      <c r="E3547" s="299" t="s">
        <v>1090</v>
      </c>
      <c r="F3547" s="343"/>
      <c r="G3547" s="350"/>
      <c r="H3547" s="349"/>
      <c r="I3547" s="350"/>
      <c r="J3547" s="349"/>
      <c r="K3547" s="350"/>
      <c r="L3547" s="337">
        <f t="shared" si="94"/>
        <v>0</v>
      </c>
    </row>
    <row r="3548" hidden="1" outlineLevel="1" spans="1:12">
      <c r="A3548" s="346"/>
      <c r="B3548" s="150">
        <v>220501014</v>
      </c>
      <c r="D3548" s="346"/>
      <c r="E3548" s="299" t="s">
        <v>1091</v>
      </c>
      <c r="F3548" s="343"/>
      <c r="G3548" s="350"/>
      <c r="H3548" s="349"/>
      <c r="I3548" s="350"/>
      <c r="J3548" s="349"/>
      <c r="K3548" s="350"/>
      <c r="L3548" s="337">
        <f t="shared" si="94"/>
        <v>0</v>
      </c>
    </row>
    <row r="3549" hidden="1" outlineLevel="1" spans="1:12">
      <c r="A3549" s="346"/>
      <c r="B3549" s="150">
        <v>220501015</v>
      </c>
      <c r="D3549" s="346"/>
      <c r="E3549" s="299" t="s">
        <v>1092</v>
      </c>
      <c r="F3549" s="343"/>
      <c r="G3549" s="350"/>
      <c r="H3549" s="349"/>
      <c r="I3549" s="350"/>
      <c r="J3549" s="349"/>
      <c r="K3549" s="350"/>
      <c r="L3549" s="337">
        <f t="shared" si="94"/>
        <v>0</v>
      </c>
    </row>
    <row r="3550" hidden="1" outlineLevel="1" spans="1:12">
      <c r="A3550" s="346"/>
      <c r="B3550" s="150">
        <v>220501016</v>
      </c>
      <c r="D3550" s="346"/>
      <c r="E3550" s="299" t="s">
        <v>1093</v>
      </c>
      <c r="F3550" s="343"/>
      <c r="G3550" s="350"/>
      <c r="H3550" s="349"/>
      <c r="I3550" s="350"/>
      <c r="J3550" s="349"/>
      <c r="K3550" s="350"/>
      <c r="L3550" s="337">
        <f t="shared" si="94"/>
        <v>0</v>
      </c>
    </row>
    <row r="3551" hidden="1" outlineLevel="1" spans="1:12">
      <c r="A3551" s="346"/>
      <c r="B3551" s="150">
        <v>220501017</v>
      </c>
      <c r="D3551" s="346"/>
      <c r="E3551" s="299" t="s">
        <v>1094</v>
      </c>
      <c r="F3551" s="343"/>
      <c r="G3551" s="350"/>
      <c r="H3551" s="349"/>
      <c r="I3551" s="350"/>
      <c r="J3551" s="349"/>
      <c r="K3551" s="350"/>
      <c r="L3551" s="337">
        <f t="shared" si="94"/>
        <v>0</v>
      </c>
    </row>
    <row r="3552" hidden="1" outlineLevel="1" spans="1:12">
      <c r="A3552" s="346"/>
      <c r="B3552" s="150">
        <v>220501018</v>
      </c>
      <c r="D3552" s="346"/>
      <c r="E3552" s="299" t="s">
        <v>1095</v>
      </c>
      <c r="F3552" s="343"/>
      <c r="G3552" s="350"/>
      <c r="H3552" s="349"/>
      <c r="I3552" s="350"/>
      <c r="J3552" s="349"/>
      <c r="K3552" s="350"/>
      <c r="L3552" s="337">
        <f t="shared" si="94"/>
        <v>0</v>
      </c>
    </row>
    <row r="3553" hidden="1" outlineLevel="1" spans="1:12">
      <c r="A3553" s="346"/>
      <c r="B3553" s="150">
        <v>220501019</v>
      </c>
      <c r="D3553" s="346"/>
      <c r="E3553" s="299" t="s">
        <v>1096</v>
      </c>
      <c r="F3553" s="343"/>
      <c r="G3553" s="350"/>
      <c r="H3553" s="349"/>
      <c r="I3553" s="350"/>
      <c r="J3553" s="349"/>
      <c r="K3553" s="350"/>
      <c r="L3553" s="337">
        <f t="shared" si="94"/>
        <v>0</v>
      </c>
    </row>
    <row r="3554" hidden="1" outlineLevel="1" spans="1:12">
      <c r="A3554" s="346"/>
      <c r="B3554" s="150">
        <v>220501020</v>
      </c>
      <c r="D3554" s="346"/>
      <c r="E3554" s="299" t="s">
        <v>1097</v>
      </c>
      <c r="F3554" s="343"/>
      <c r="G3554" s="350"/>
      <c r="H3554" s="349"/>
      <c r="I3554" s="350"/>
      <c r="J3554" s="349"/>
      <c r="K3554" s="350"/>
      <c r="L3554" s="337">
        <f t="shared" si="94"/>
        <v>0</v>
      </c>
    </row>
    <row r="3555" hidden="1" outlineLevel="1" spans="1:12">
      <c r="A3555" s="346"/>
      <c r="B3555" s="150">
        <v>220501021</v>
      </c>
      <c r="D3555" s="346"/>
      <c r="E3555" s="299" t="s">
        <v>1098</v>
      </c>
      <c r="F3555" s="343"/>
      <c r="G3555" s="350"/>
      <c r="H3555" s="349"/>
      <c r="I3555" s="350"/>
      <c r="J3555" s="349"/>
      <c r="K3555" s="350"/>
      <c r="L3555" s="337">
        <f t="shared" si="94"/>
        <v>0</v>
      </c>
    </row>
    <row r="3556" hidden="1" outlineLevel="1" spans="1:12">
      <c r="A3556" s="346"/>
      <c r="B3556" s="150">
        <v>220501022</v>
      </c>
      <c r="D3556" s="346"/>
      <c r="E3556" s="299" t="s">
        <v>1099</v>
      </c>
      <c r="F3556" s="343"/>
      <c r="G3556" s="350"/>
      <c r="H3556" s="349"/>
      <c r="I3556" s="350"/>
      <c r="J3556" s="349"/>
      <c r="K3556" s="350"/>
      <c r="L3556" s="337">
        <f t="shared" si="94"/>
        <v>0</v>
      </c>
    </row>
    <row r="3557" hidden="1" outlineLevel="1" spans="1:12">
      <c r="A3557" s="346"/>
      <c r="B3557" s="150">
        <v>220501023</v>
      </c>
      <c r="D3557" s="346"/>
      <c r="E3557" s="299" t="s">
        <v>1100</v>
      </c>
      <c r="F3557" s="343"/>
      <c r="G3557" s="350"/>
      <c r="H3557" s="349"/>
      <c r="I3557" s="350"/>
      <c r="J3557" s="349"/>
      <c r="K3557" s="350"/>
      <c r="L3557" s="337">
        <f t="shared" si="94"/>
        <v>0</v>
      </c>
    </row>
    <row r="3558" hidden="1" outlineLevel="1" spans="1:12">
      <c r="A3558" s="346"/>
      <c r="B3558" s="150">
        <v>220501024</v>
      </c>
      <c r="D3558" s="346"/>
      <c r="E3558" s="299" t="s">
        <v>1101</v>
      </c>
      <c r="F3558" s="343"/>
      <c r="G3558" s="350"/>
      <c r="H3558" s="349"/>
      <c r="I3558" s="350"/>
      <c r="J3558" s="349"/>
      <c r="K3558" s="350"/>
      <c r="L3558" s="337">
        <f t="shared" si="94"/>
        <v>0</v>
      </c>
    </row>
    <row r="3559" hidden="1" outlineLevel="1" spans="1:12">
      <c r="A3559" s="346"/>
      <c r="B3559" s="150">
        <v>220501025</v>
      </c>
      <c r="D3559" s="346"/>
      <c r="E3559" s="299" t="s">
        <v>1102</v>
      </c>
      <c r="F3559" s="343"/>
      <c r="G3559" s="350"/>
      <c r="H3559" s="349"/>
      <c r="I3559" s="350"/>
      <c r="J3559" s="349"/>
      <c r="K3559" s="350"/>
      <c r="L3559" s="337">
        <f t="shared" si="94"/>
        <v>0</v>
      </c>
    </row>
    <row r="3560" hidden="1" outlineLevel="1" spans="1:12">
      <c r="A3560" s="346"/>
      <c r="B3560" s="150"/>
      <c r="D3560" s="346"/>
      <c r="E3560" s="299"/>
      <c r="F3560" s="343"/>
      <c r="G3560" s="350"/>
      <c r="H3560" s="349"/>
      <c r="I3560" s="350"/>
      <c r="J3560" s="349"/>
      <c r="K3560" s="350"/>
      <c r="L3560" s="337">
        <f t="shared" si="94"/>
        <v>0</v>
      </c>
    </row>
    <row r="3561" hidden="1" outlineLevel="1" spans="1:12">
      <c r="A3561" s="346"/>
      <c r="B3561" s="150"/>
      <c r="D3561" s="299"/>
      <c r="E3561" s="342"/>
      <c r="F3561" s="343"/>
      <c r="G3561" s="350"/>
      <c r="H3561" s="349"/>
      <c r="I3561" s="350"/>
      <c r="J3561" s="349"/>
      <c r="K3561" s="350"/>
      <c r="L3561" s="337">
        <f t="shared" si="94"/>
        <v>0</v>
      </c>
    </row>
    <row r="3562" hidden="1" outlineLevel="1" spans="1:12">
      <c r="A3562" s="346"/>
      <c r="B3562" s="150"/>
      <c r="D3562" s="351" t="s">
        <v>765</v>
      </c>
      <c r="E3562" s="376"/>
      <c r="F3562" s="353"/>
      <c r="G3562" s="354">
        <f>SUM(G3534:G3561)</f>
        <v>0</v>
      </c>
      <c r="H3562" s="355"/>
      <c r="I3562" s="354">
        <f>SUM(I3534:I3561)</f>
        <v>0</v>
      </c>
      <c r="J3562" s="355"/>
      <c r="K3562" s="354">
        <f>SUM(K3534:K3561)</f>
        <v>0</v>
      </c>
      <c r="L3562" s="354">
        <f>SUM(L3534:L3561)</f>
        <v>0</v>
      </c>
    </row>
    <row r="3563" hidden="1" outlineLevel="1" spans="1:12">
      <c r="A3563" s="346"/>
      <c r="B3563" s="150"/>
      <c r="D3563" s="299"/>
      <c r="E3563" s="342"/>
      <c r="F3563" s="343"/>
      <c r="G3563" s="350"/>
      <c r="H3563" s="349"/>
      <c r="I3563" s="350"/>
      <c r="J3563" s="349"/>
      <c r="K3563" s="350"/>
      <c r="L3563" s="337"/>
    </row>
    <row r="3564" hidden="1" outlineLevel="1" spans="1:12">
      <c r="A3564" s="346"/>
      <c r="B3564" s="150"/>
      <c r="D3564" s="347" t="s">
        <v>456</v>
      </c>
      <c r="E3564" s="299"/>
      <c r="F3564" s="343"/>
      <c r="G3564" s="350"/>
      <c r="H3564" s="349"/>
      <c r="I3564" s="350"/>
      <c r="J3564" s="349"/>
      <c r="K3564" s="350"/>
      <c r="L3564" s="337">
        <f t="shared" ref="L3564:L3569" si="95">G3564-I3564+K3564</f>
        <v>0</v>
      </c>
    </row>
    <row r="3565" hidden="1" outlineLevel="1" spans="1:12">
      <c r="A3565" s="346"/>
      <c r="B3565" s="150">
        <v>220502001</v>
      </c>
      <c r="D3565" s="346"/>
      <c r="E3565" s="299" t="s">
        <v>750</v>
      </c>
      <c r="F3565" s="343"/>
      <c r="G3565" s="350"/>
      <c r="H3565" s="349"/>
      <c r="I3565" s="350"/>
      <c r="J3565" s="349"/>
      <c r="K3565" s="350"/>
      <c r="L3565" s="337">
        <f t="shared" si="95"/>
        <v>0</v>
      </c>
    </row>
    <row r="3566" hidden="1" outlineLevel="1" spans="1:12">
      <c r="A3566" s="346"/>
      <c r="B3566" s="150">
        <v>220502002</v>
      </c>
      <c r="D3566" s="346"/>
      <c r="E3566" s="299" t="s">
        <v>750</v>
      </c>
      <c r="F3566" s="343"/>
      <c r="G3566" s="350"/>
      <c r="H3566" s="349"/>
      <c r="I3566" s="350"/>
      <c r="J3566" s="349"/>
      <c r="K3566" s="350"/>
      <c r="L3566" s="337">
        <f t="shared" si="95"/>
        <v>0</v>
      </c>
    </row>
    <row r="3567" hidden="1" outlineLevel="1" spans="1:12">
      <c r="A3567" s="346"/>
      <c r="B3567" s="150"/>
      <c r="D3567" s="346"/>
      <c r="E3567" s="299" t="s">
        <v>750</v>
      </c>
      <c r="F3567" s="343"/>
      <c r="G3567" s="350"/>
      <c r="H3567" s="349"/>
      <c r="I3567" s="350"/>
      <c r="J3567" s="349"/>
      <c r="K3567" s="350"/>
      <c r="L3567" s="337">
        <f t="shared" si="95"/>
        <v>0</v>
      </c>
    </row>
    <row r="3568" hidden="1" outlineLevel="1" spans="1:12">
      <c r="A3568" s="346"/>
      <c r="B3568" s="150"/>
      <c r="D3568" s="346"/>
      <c r="E3568" s="299" t="s">
        <v>750</v>
      </c>
      <c r="F3568" s="343"/>
      <c r="G3568" s="350"/>
      <c r="H3568" s="349"/>
      <c r="I3568" s="350"/>
      <c r="J3568" s="349"/>
      <c r="K3568" s="350"/>
      <c r="L3568" s="337">
        <f t="shared" si="95"/>
        <v>0</v>
      </c>
    </row>
    <row r="3569" hidden="1" outlineLevel="1" spans="1:12">
      <c r="A3569" s="346"/>
      <c r="B3569" s="150"/>
      <c r="D3569" s="346"/>
      <c r="E3569" s="299"/>
      <c r="F3569" s="343"/>
      <c r="G3569" s="350"/>
      <c r="H3569" s="349"/>
      <c r="I3569" s="350"/>
      <c r="J3569" s="349"/>
      <c r="K3569" s="350"/>
      <c r="L3569" s="337">
        <f t="shared" si="95"/>
        <v>0</v>
      </c>
    </row>
    <row r="3570" hidden="1" outlineLevel="1" spans="1:12">
      <c r="A3570" s="346"/>
      <c r="B3570" s="150"/>
      <c r="D3570" s="351" t="s">
        <v>765</v>
      </c>
      <c r="E3570" s="352"/>
      <c r="F3570" s="353"/>
      <c r="G3570" s="354">
        <f>SUM(G3564:G3569)</f>
        <v>0</v>
      </c>
      <c r="H3570" s="355"/>
      <c r="I3570" s="354">
        <f>SUM(I3564:I3569)</f>
        <v>0</v>
      </c>
      <c r="J3570" s="355"/>
      <c r="K3570" s="354">
        <f>SUM(K3564:K3569)</f>
        <v>0</v>
      </c>
      <c r="L3570" s="354">
        <f>SUM(L3564:L3569)</f>
        <v>0</v>
      </c>
    </row>
    <row r="3571" hidden="1" outlineLevel="1" spans="1:12">
      <c r="A3571" s="346"/>
      <c r="B3571" s="150"/>
      <c r="D3571" s="299"/>
      <c r="E3571" s="342"/>
      <c r="F3571" s="343"/>
      <c r="G3571" s="350"/>
      <c r="H3571" s="349"/>
      <c r="I3571" s="350"/>
      <c r="J3571" s="349"/>
      <c r="K3571" s="350"/>
      <c r="L3571" s="337"/>
    </row>
    <row r="3572" hidden="1" outlineLevel="1" spans="1:12">
      <c r="A3572" s="346"/>
      <c r="B3572" s="150"/>
      <c r="D3572" s="347" t="s">
        <v>1104</v>
      </c>
      <c r="E3572" s="299"/>
      <c r="F3572" s="343"/>
      <c r="G3572" s="350"/>
      <c r="H3572" s="349"/>
      <c r="I3572" s="350"/>
      <c r="J3572" s="349"/>
      <c r="K3572" s="350"/>
      <c r="L3572" s="337">
        <f>G3572-I3572+K3572</f>
        <v>0</v>
      </c>
    </row>
    <row r="3573" hidden="1" outlineLevel="1" spans="1:12">
      <c r="A3573" s="346"/>
      <c r="B3573" s="150">
        <v>220503001</v>
      </c>
      <c r="D3573" s="346"/>
      <c r="E3573" s="299" t="s">
        <v>380</v>
      </c>
      <c r="F3573" s="343"/>
      <c r="G3573" s="350"/>
      <c r="H3573" s="349"/>
      <c r="I3573" s="350"/>
      <c r="J3573" s="349"/>
      <c r="K3573" s="350"/>
      <c r="L3573" s="337">
        <f>G3573-I3573+K3573</f>
        <v>0</v>
      </c>
    </row>
    <row r="3574" hidden="1" outlineLevel="1" spans="1:12">
      <c r="A3574" s="346"/>
      <c r="B3574" s="150">
        <v>220503002</v>
      </c>
      <c r="D3574" s="346"/>
      <c r="E3574" s="299" t="s">
        <v>345</v>
      </c>
      <c r="F3574" s="343"/>
      <c r="G3574" s="350"/>
      <c r="H3574" s="349"/>
      <c r="I3574" s="350"/>
      <c r="J3574" s="349"/>
      <c r="K3574" s="350"/>
      <c r="L3574" s="337">
        <f>G3574-I3574+K3574</f>
        <v>0</v>
      </c>
    </row>
    <row r="3575" hidden="1" outlineLevel="1" spans="1:12">
      <c r="A3575" s="346"/>
      <c r="B3575" s="150">
        <v>220503003</v>
      </c>
      <c r="D3575" s="346"/>
      <c r="E3575" s="299" t="s">
        <v>364</v>
      </c>
      <c r="F3575" s="343"/>
      <c r="G3575" s="350"/>
      <c r="H3575" s="349"/>
      <c r="I3575" s="350"/>
      <c r="J3575" s="349"/>
      <c r="K3575" s="350"/>
      <c r="L3575" s="337">
        <f>G3575-I3575+K3575</f>
        <v>0</v>
      </c>
    </row>
    <row r="3576" hidden="1" outlineLevel="1" spans="1:12">
      <c r="A3576" s="346"/>
      <c r="B3576" s="150"/>
      <c r="D3576" s="346"/>
      <c r="E3576" s="299"/>
      <c r="F3576" s="343"/>
      <c r="G3576" s="350"/>
      <c r="H3576" s="349"/>
      <c r="I3576" s="350"/>
      <c r="J3576" s="349"/>
      <c r="K3576" s="350"/>
      <c r="L3576" s="337">
        <f>G3576-I3576+K3576</f>
        <v>0</v>
      </c>
    </row>
    <row r="3577" hidden="1" outlineLevel="1" spans="1:12">
      <c r="A3577" s="346"/>
      <c r="B3577" s="150"/>
      <c r="D3577" s="351" t="s">
        <v>765</v>
      </c>
      <c r="E3577" s="352"/>
      <c r="F3577" s="353"/>
      <c r="G3577" s="354">
        <f>SUM(G3572:G3576)</f>
        <v>0</v>
      </c>
      <c r="H3577" s="355"/>
      <c r="I3577" s="354">
        <f>SUM(I3572:I3576)</f>
        <v>0</v>
      </c>
      <c r="J3577" s="355"/>
      <c r="K3577" s="354">
        <f>SUM(K3572:K3576)</f>
        <v>0</v>
      </c>
      <c r="L3577" s="354">
        <f>SUM(L3572:L3576)</f>
        <v>0</v>
      </c>
    </row>
    <row r="3578" collapsed="1" spans="1:12">
      <c r="A3578" s="306"/>
      <c r="B3578" s="339"/>
      <c r="C3578" s="306"/>
      <c r="D3578" s="303"/>
      <c r="E3578" s="335"/>
      <c r="F3578" s="356"/>
      <c r="G3578" s="348"/>
      <c r="H3578" s="388"/>
      <c r="I3578" s="348"/>
      <c r="J3578" s="388"/>
      <c r="K3578" s="348"/>
      <c r="L3578" s="337"/>
    </row>
    <row r="3579" spans="1:12">
      <c r="A3579" s="357"/>
      <c r="B3579" s="510"/>
      <c r="C3579" s="381" t="s">
        <v>1121</v>
      </c>
      <c r="D3579" s="382"/>
      <c r="E3579" s="511"/>
      <c r="F3579" s="383"/>
      <c r="G3579" s="384">
        <f>G3577+G3570+G3562</f>
        <v>0</v>
      </c>
      <c r="H3579" s="385"/>
      <c r="I3579" s="400">
        <f>I3577+I3570+I3562</f>
        <v>0</v>
      </c>
      <c r="J3579" s="385"/>
      <c r="K3579" s="400">
        <f>K3577+K3570+K3562</f>
        <v>0</v>
      </c>
      <c r="L3579" s="384">
        <f>L3577+L3570+L3562</f>
        <v>0</v>
      </c>
    </row>
    <row r="3580" spans="1:12">
      <c r="A3580" s="303"/>
      <c r="B3580" s="340"/>
      <c r="C3580" s="303"/>
      <c r="D3580" s="303"/>
      <c r="E3580" s="342"/>
      <c r="F3580" s="386"/>
      <c r="G3580" s="374"/>
      <c r="H3580" s="387"/>
      <c r="I3580" s="401"/>
      <c r="J3580" s="387"/>
      <c r="K3580" s="401"/>
      <c r="L3580" s="350"/>
    </row>
    <row r="3581" spans="1:12">
      <c r="A3581" s="306"/>
      <c r="B3581" s="150"/>
      <c r="C3581" s="345" t="s">
        <v>1122</v>
      </c>
      <c r="D3581" s="306"/>
      <c r="E3581" s="342"/>
      <c r="F3581" s="343"/>
      <c r="G3581" s="348"/>
      <c r="H3581" s="388"/>
      <c r="I3581" s="348"/>
      <c r="J3581" s="388"/>
      <c r="K3581" s="348"/>
      <c r="L3581" s="337"/>
    </row>
    <row r="3582" hidden="1" outlineLevel="1" spans="1:12">
      <c r="A3582" s="306"/>
      <c r="B3582" s="150">
        <v>220601001</v>
      </c>
      <c r="C3582" s="357"/>
      <c r="D3582" s="306" t="s">
        <v>460</v>
      </c>
      <c r="E3582" s="342"/>
      <c r="F3582" s="343"/>
      <c r="G3582" s="350"/>
      <c r="H3582" s="388"/>
      <c r="I3582" s="348"/>
      <c r="J3582" s="388"/>
      <c r="K3582" s="348"/>
      <c r="L3582" s="337">
        <f>G3582-I3582+K3582</f>
        <v>0</v>
      </c>
    </row>
    <row r="3583" hidden="1" outlineLevel="1" spans="1:12">
      <c r="A3583" s="306"/>
      <c r="B3583" s="150"/>
      <c r="C3583" s="357"/>
      <c r="D3583" s="299"/>
      <c r="E3583" s="342"/>
      <c r="F3583" s="343"/>
      <c r="G3583" s="348"/>
      <c r="H3583" s="388"/>
      <c r="I3583" s="348"/>
      <c r="J3583" s="388"/>
      <c r="K3583" s="348"/>
      <c r="L3583" s="337">
        <f>G3583-I3583+K3583</f>
        <v>0</v>
      </c>
    </row>
    <row r="3584" collapsed="1" spans="1:12">
      <c r="A3584" s="303"/>
      <c r="B3584" s="340"/>
      <c r="C3584" s="303"/>
      <c r="D3584" s="303"/>
      <c r="E3584" s="342"/>
      <c r="F3584" s="386"/>
      <c r="G3584" s="401"/>
      <c r="H3584" s="387"/>
      <c r="I3584" s="401"/>
      <c r="J3584" s="387"/>
      <c r="K3584" s="401"/>
      <c r="L3584" s="401"/>
    </row>
    <row r="3585" spans="1:13">
      <c r="A3585" s="346"/>
      <c r="B3585" s="380"/>
      <c r="C3585" s="390" t="s">
        <v>1123</v>
      </c>
      <c r="D3585" s="382"/>
      <c r="E3585" s="391"/>
      <c r="F3585" s="383"/>
      <c r="G3585" s="392">
        <f>SUM(G3581:G3584)</f>
        <v>0</v>
      </c>
      <c r="H3585" s="393"/>
      <c r="I3585" s="402">
        <f>SUM(I3581:I3584)</f>
        <v>0</v>
      </c>
      <c r="J3585" s="393"/>
      <c r="K3585" s="402">
        <f>SUM(K3581:K3584)</f>
        <v>0</v>
      </c>
      <c r="L3585" s="392">
        <f>SUM(L3581:L3584)</f>
        <v>0</v>
      </c>
      <c r="M3585" s="300" t="s">
        <v>893</v>
      </c>
    </row>
    <row r="3586" spans="1:12">
      <c r="A3586" s="303"/>
      <c r="B3586" s="340"/>
      <c r="C3586" s="303"/>
      <c r="D3586" s="303"/>
      <c r="E3586" s="342"/>
      <c r="F3586" s="386"/>
      <c r="G3586" s="374"/>
      <c r="H3586" s="387"/>
      <c r="I3586" s="401"/>
      <c r="J3586" s="387"/>
      <c r="K3586" s="401"/>
      <c r="L3586" s="350"/>
    </row>
    <row r="3587" spans="1:12">
      <c r="A3587" s="306"/>
      <c r="B3587" s="150"/>
      <c r="C3587" s="345" t="s">
        <v>1124</v>
      </c>
      <c r="D3587" s="306"/>
      <c r="E3587" s="342"/>
      <c r="F3587" s="343"/>
      <c r="G3587" s="348"/>
      <c r="H3587" s="388"/>
      <c r="I3587" s="348"/>
      <c r="J3587" s="388"/>
      <c r="K3587" s="348"/>
      <c r="L3587" s="337"/>
    </row>
    <row r="3588" hidden="1" outlineLevel="1" spans="1:12">
      <c r="A3588" s="306"/>
      <c r="B3588" s="150">
        <v>220701001</v>
      </c>
      <c r="C3588" s="357"/>
      <c r="D3588" s="306" t="s">
        <v>1073</v>
      </c>
      <c r="E3588" s="342"/>
      <c r="F3588" s="343"/>
      <c r="G3588" s="348"/>
      <c r="H3588" s="388"/>
      <c r="I3588" s="348"/>
      <c r="J3588" s="388"/>
      <c r="K3588" s="348"/>
      <c r="L3588" s="337">
        <f>G3588-I3588+K3588</f>
        <v>0</v>
      </c>
    </row>
    <row r="3589" hidden="1" outlineLevel="1" spans="1:12">
      <c r="A3589" s="306"/>
      <c r="B3589" s="150"/>
      <c r="C3589" s="357"/>
      <c r="D3589" s="299"/>
      <c r="E3589" s="342"/>
      <c r="F3589" s="343"/>
      <c r="G3589" s="348"/>
      <c r="H3589" s="388"/>
      <c r="I3589" s="348"/>
      <c r="J3589" s="388"/>
      <c r="K3589" s="348"/>
      <c r="L3589" s="337">
        <f>G3589-I3589+K3589</f>
        <v>0</v>
      </c>
    </row>
    <row r="3590" collapsed="1" spans="1:12">
      <c r="A3590" s="303"/>
      <c r="B3590" s="340"/>
      <c r="C3590" s="303"/>
      <c r="D3590" s="303"/>
      <c r="E3590" s="342"/>
      <c r="F3590" s="386"/>
      <c r="G3590" s="401"/>
      <c r="H3590" s="387"/>
      <c r="I3590" s="401"/>
      <c r="J3590" s="387"/>
      <c r="K3590" s="401"/>
      <c r="L3590" s="401"/>
    </row>
    <row r="3591" spans="1:12">
      <c r="A3591" s="346"/>
      <c r="B3591" s="380"/>
      <c r="C3591" s="390" t="s">
        <v>1125</v>
      </c>
      <c r="D3591" s="382"/>
      <c r="E3591" s="391"/>
      <c r="F3591" s="383"/>
      <c r="G3591" s="392">
        <f>SUM(G3587:G3590)</f>
        <v>0</v>
      </c>
      <c r="H3591" s="393"/>
      <c r="I3591" s="402">
        <f>SUM(I3587:I3590)</f>
        <v>0</v>
      </c>
      <c r="J3591" s="393"/>
      <c r="K3591" s="402">
        <f>SUM(K3587:K3590)</f>
        <v>0</v>
      </c>
      <c r="L3591" s="392">
        <f>SUM(L3587:L3590)</f>
        <v>0</v>
      </c>
    </row>
    <row r="3592" spans="1:12">
      <c r="A3592" s="306"/>
      <c r="B3592" s="339"/>
      <c r="C3592" s="306"/>
      <c r="D3592" s="306"/>
      <c r="E3592" s="335"/>
      <c r="F3592" s="343"/>
      <c r="G3592" s="348"/>
      <c r="H3592" s="338"/>
      <c r="I3592" s="337"/>
      <c r="J3592" s="338"/>
      <c r="K3592" s="337"/>
      <c r="L3592" s="337"/>
    </row>
    <row r="3593" spans="1:12">
      <c r="A3593" s="299"/>
      <c r="B3593" s="516"/>
      <c r="C3593" s="517" t="s">
        <v>1126</v>
      </c>
      <c r="D3593" s="517"/>
      <c r="E3593" s="528"/>
      <c r="F3593" s="529"/>
      <c r="G3593" s="520">
        <f>G3299+G3526+G3531+G3579+G3585+G3591</f>
        <v>0</v>
      </c>
      <c r="H3593" s="521"/>
      <c r="I3593" s="527">
        <f>I3299+I3526+I3531+I3579+I3585+I3591</f>
        <v>0</v>
      </c>
      <c r="J3593" s="521"/>
      <c r="K3593" s="527">
        <f>K3299+K3526+K3531+K3579+K3585+K3591</f>
        <v>0</v>
      </c>
      <c r="L3593" s="520">
        <f>L3299+L3526+L3531+L3579+L3585+L3591</f>
        <v>0</v>
      </c>
    </row>
    <row r="3594" s="300" customFormat="1" spans="1:12">
      <c r="A3594" s="311"/>
      <c r="B3594" s="530"/>
      <c r="C3594" s="311"/>
      <c r="D3594" s="311"/>
      <c r="E3594" s="531"/>
      <c r="F3594" s="532"/>
      <c r="G3594" s="374">
        <v>0</v>
      </c>
      <c r="H3594" s="533"/>
      <c r="I3594" s="374"/>
      <c r="J3594" s="533"/>
      <c r="K3594" s="374"/>
      <c r="L3594" s="374"/>
    </row>
    <row r="3595" spans="1:12">
      <c r="A3595" s="346"/>
      <c r="B3595" s="534"/>
      <c r="C3595" s="535" t="s">
        <v>1127</v>
      </c>
      <c r="D3595" s="535"/>
      <c r="E3595" s="536"/>
      <c r="F3595" s="537"/>
      <c r="G3595" s="538">
        <f>G3081+G3593</f>
        <v>0</v>
      </c>
      <c r="H3595" s="539"/>
      <c r="I3595" s="544">
        <f>I3081+I3593</f>
        <v>0</v>
      </c>
      <c r="J3595" s="539"/>
      <c r="K3595" s="544">
        <f>K3081+K3593</f>
        <v>0</v>
      </c>
      <c r="L3595" s="538">
        <f>L3081+L3593</f>
        <v>0</v>
      </c>
    </row>
    <row r="3596" spans="1:12">
      <c r="A3596" s="465"/>
      <c r="B3596" s="339"/>
      <c r="C3596" s="465"/>
      <c r="D3596" s="465"/>
      <c r="E3596" s="540"/>
      <c r="F3596" s="541"/>
      <c r="G3596" s="441"/>
      <c r="H3596" s="533"/>
      <c r="I3596" s="374"/>
      <c r="J3596" s="533"/>
      <c r="K3596" s="374"/>
      <c r="L3596" s="441">
        <f>G3595-I3595+K3595-L3595</f>
        <v>0</v>
      </c>
    </row>
    <row r="3597" spans="1:12">
      <c r="A3597" s="306"/>
      <c r="B3597" s="334" t="s">
        <v>1128</v>
      </c>
      <c r="C3597" s="306"/>
      <c r="D3597" s="306"/>
      <c r="E3597" s="335"/>
      <c r="F3597" s="542"/>
      <c r="G3597" s="348"/>
      <c r="H3597" s="338"/>
      <c r="I3597" s="337"/>
      <c r="J3597" s="338"/>
      <c r="K3597" s="337"/>
      <c r="L3597" s="337"/>
    </row>
    <row r="3598" spans="1:12">
      <c r="A3598" s="306"/>
      <c r="B3598" s="339"/>
      <c r="C3598" s="306"/>
      <c r="D3598" s="306"/>
      <c r="E3598" s="335"/>
      <c r="F3598" s="542"/>
      <c r="G3598" s="348"/>
      <c r="H3598" s="338"/>
      <c r="I3598" s="337"/>
      <c r="J3598" s="338"/>
      <c r="K3598" s="337"/>
      <c r="L3598" s="337"/>
    </row>
    <row r="3599" spans="1:12">
      <c r="A3599" s="306"/>
      <c r="B3599" s="339"/>
      <c r="C3599" s="345" t="s">
        <v>1129</v>
      </c>
      <c r="D3599" s="306"/>
      <c r="E3599" s="335"/>
      <c r="F3599" s="542"/>
      <c r="G3599" s="350"/>
      <c r="H3599" s="338"/>
      <c r="I3599" s="337"/>
      <c r="J3599" s="338"/>
      <c r="K3599" s="337"/>
      <c r="L3599" s="337">
        <f>G3599-I3599+K3599</f>
        <v>0</v>
      </c>
    </row>
    <row r="3600" hidden="1" outlineLevel="1" spans="1:12">
      <c r="A3600" s="306"/>
      <c r="B3600" s="339"/>
      <c r="C3600" s="344"/>
      <c r="D3600" s="357" t="s">
        <v>1130</v>
      </c>
      <c r="E3600" s="335"/>
      <c r="F3600" s="542"/>
      <c r="G3600" s="350"/>
      <c r="H3600" s="338"/>
      <c r="I3600" s="337"/>
      <c r="J3600" s="338"/>
      <c r="K3600" s="337"/>
      <c r="L3600" s="337">
        <f>G3600-I3600+K3600</f>
        <v>0</v>
      </c>
    </row>
    <row r="3601" hidden="1" outlineLevel="1" spans="1:12">
      <c r="A3601" s="306"/>
      <c r="B3601" s="339">
        <v>310101001</v>
      </c>
      <c r="C3601" s="306"/>
      <c r="D3601" s="303"/>
      <c r="E3601" s="335" t="s">
        <v>1131</v>
      </c>
      <c r="F3601" s="542"/>
      <c r="G3601" s="350"/>
      <c r="H3601" s="338"/>
      <c r="I3601" s="337"/>
      <c r="J3601" s="338"/>
      <c r="K3601" s="337"/>
      <c r="L3601" s="337">
        <f>G3601-I3601+K3601</f>
        <v>0</v>
      </c>
    </row>
    <row r="3602" hidden="1" outlineLevel="1" spans="1:12">
      <c r="A3602" s="306"/>
      <c r="B3602" s="339">
        <v>310101002</v>
      </c>
      <c r="C3602" s="306"/>
      <c r="D3602" s="303"/>
      <c r="E3602" s="335" t="s">
        <v>1132</v>
      </c>
      <c r="F3602" s="542"/>
      <c r="G3602" s="350"/>
      <c r="H3602" s="338"/>
      <c r="I3602" s="337"/>
      <c r="J3602" s="338"/>
      <c r="K3602" s="337"/>
      <c r="L3602" s="337">
        <f>G3602-I3602+K3602</f>
        <v>0</v>
      </c>
    </row>
    <row r="3603" hidden="1" outlineLevel="1" spans="1:12">
      <c r="A3603" s="306"/>
      <c r="B3603" s="339">
        <v>310101003</v>
      </c>
      <c r="C3603" s="306"/>
      <c r="D3603" s="303"/>
      <c r="E3603" s="335" t="s">
        <v>1133</v>
      </c>
      <c r="F3603" s="542"/>
      <c r="G3603" s="350"/>
      <c r="H3603" s="338"/>
      <c r="I3603" s="337"/>
      <c r="J3603" s="338"/>
      <c r="K3603" s="337"/>
      <c r="L3603" s="337">
        <f>G3603-I3603+K3603</f>
        <v>0</v>
      </c>
    </row>
    <row r="3604" hidden="1" outlineLevel="1" spans="1:12">
      <c r="A3604" s="306"/>
      <c r="B3604" s="339">
        <v>310101004</v>
      </c>
      <c r="C3604" s="306"/>
      <c r="D3604" s="303"/>
      <c r="E3604" s="335" t="s">
        <v>1134</v>
      </c>
      <c r="F3604" s="542"/>
      <c r="G3604" s="350"/>
      <c r="H3604" s="338"/>
      <c r="I3604" s="337"/>
      <c r="J3604" s="338"/>
      <c r="K3604" s="337"/>
      <c r="L3604" s="337">
        <f t="shared" ref="L3604:L3617" si="96">G3604-I3604+K3604</f>
        <v>0</v>
      </c>
    </row>
    <row r="3605" hidden="1" outlineLevel="1" spans="1:12">
      <c r="A3605" s="306"/>
      <c r="B3605" s="339">
        <v>310101005</v>
      </c>
      <c r="C3605" s="306"/>
      <c r="D3605" s="303"/>
      <c r="E3605" s="335" t="s">
        <v>1135</v>
      </c>
      <c r="F3605" s="542"/>
      <c r="G3605" s="350"/>
      <c r="H3605" s="338"/>
      <c r="I3605" s="337"/>
      <c r="J3605" s="338"/>
      <c r="K3605" s="337"/>
      <c r="L3605" s="337">
        <f t="shared" si="96"/>
        <v>0</v>
      </c>
    </row>
    <row r="3606" hidden="1" outlineLevel="1" spans="1:12">
      <c r="A3606" s="306"/>
      <c r="B3606" s="339">
        <v>310101006</v>
      </c>
      <c r="C3606" s="306"/>
      <c r="D3606" s="303"/>
      <c r="E3606" s="335" t="s">
        <v>1136</v>
      </c>
      <c r="F3606" s="542"/>
      <c r="G3606" s="350"/>
      <c r="H3606" s="338"/>
      <c r="I3606" s="337"/>
      <c r="J3606" s="338"/>
      <c r="K3606" s="337"/>
      <c r="L3606" s="337">
        <f t="shared" si="96"/>
        <v>0</v>
      </c>
    </row>
    <row r="3607" hidden="1" outlineLevel="1" spans="1:12">
      <c r="A3607" s="306"/>
      <c r="B3607" s="339">
        <v>310101007</v>
      </c>
      <c r="C3607" s="306"/>
      <c r="D3607" s="303"/>
      <c r="E3607" s="335" t="s">
        <v>1137</v>
      </c>
      <c r="F3607" s="542"/>
      <c r="G3607" s="350"/>
      <c r="H3607" s="338"/>
      <c r="I3607" s="337"/>
      <c r="J3607" s="338"/>
      <c r="K3607" s="337"/>
      <c r="L3607" s="337">
        <f t="shared" si="96"/>
        <v>0</v>
      </c>
    </row>
    <row r="3608" hidden="1" outlineLevel="1" spans="1:12">
      <c r="A3608" s="306"/>
      <c r="B3608" s="339"/>
      <c r="C3608" s="306"/>
      <c r="D3608" s="303"/>
      <c r="E3608" s="335"/>
      <c r="F3608" s="542"/>
      <c r="G3608" s="350"/>
      <c r="H3608" s="338"/>
      <c r="I3608" s="337"/>
      <c r="J3608" s="338"/>
      <c r="K3608" s="337"/>
      <c r="L3608" s="337">
        <f t="shared" si="96"/>
        <v>0</v>
      </c>
    </row>
    <row r="3609" hidden="1" outlineLevel="1" spans="1:12">
      <c r="A3609" s="306"/>
      <c r="B3609" s="339"/>
      <c r="C3609" s="306"/>
      <c r="D3609" s="357" t="s">
        <v>1138</v>
      </c>
      <c r="E3609" s="335"/>
      <c r="F3609" s="542"/>
      <c r="G3609" s="350"/>
      <c r="H3609" s="338"/>
      <c r="I3609" s="337"/>
      <c r="J3609" s="338"/>
      <c r="K3609" s="337"/>
      <c r="L3609" s="337">
        <f t="shared" si="96"/>
        <v>0</v>
      </c>
    </row>
    <row r="3610" hidden="1" outlineLevel="1" spans="1:12">
      <c r="A3610" s="306"/>
      <c r="B3610" s="339">
        <v>310102001</v>
      </c>
      <c r="C3610" s="306"/>
      <c r="D3610" s="303"/>
      <c r="E3610" s="335" t="s">
        <v>1131</v>
      </c>
      <c r="F3610" s="542"/>
      <c r="G3610" s="350"/>
      <c r="H3610" s="338"/>
      <c r="I3610" s="337"/>
      <c r="J3610" s="338"/>
      <c r="K3610" s="337"/>
      <c r="L3610" s="337">
        <f t="shared" si="96"/>
        <v>0</v>
      </c>
    </row>
    <row r="3611" hidden="1" outlineLevel="1" spans="1:12">
      <c r="A3611" s="306"/>
      <c r="B3611" s="339">
        <v>310102002</v>
      </c>
      <c r="C3611" s="306"/>
      <c r="D3611" s="303"/>
      <c r="E3611" s="335" t="s">
        <v>1132</v>
      </c>
      <c r="F3611" s="542"/>
      <c r="G3611" s="350"/>
      <c r="H3611" s="338"/>
      <c r="I3611" s="337"/>
      <c r="J3611" s="338"/>
      <c r="K3611" s="337"/>
      <c r="L3611" s="337">
        <f t="shared" si="96"/>
        <v>0</v>
      </c>
    </row>
    <row r="3612" hidden="1" outlineLevel="1" spans="1:12">
      <c r="A3612" s="306"/>
      <c r="B3612" s="339">
        <v>310102003</v>
      </c>
      <c r="C3612" s="306"/>
      <c r="D3612" s="303"/>
      <c r="E3612" s="335" t="s">
        <v>1133</v>
      </c>
      <c r="F3612" s="542"/>
      <c r="G3612" s="350"/>
      <c r="H3612" s="338"/>
      <c r="I3612" s="337"/>
      <c r="J3612" s="338"/>
      <c r="K3612" s="337"/>
      <c r="L3612" s="337">
        <f t="shared" si="96"/>
        <v>0</v>
      </c>
    </row>
    <row r="3613" hidden="1" outlineLevel="1" spans="1:12">
      <c r="A3613" s="306"/>
      <c r="B3613" s="339">
        <v>310102004</v>
      </c>
      <c r="C3613" s="306"/>
      <c r="D3613" s="303"/>
      <c r="E3613" s="335" t="s">
        <v>1134</v>
      </c>
      <c r="F3613" s="542"/>
      <c r="G3613" s="350"/>
      <c r="H3613" s="338"/>
      <c r="I3613" s="337"/>
      <c r="J3613" s="338"/>
      <c r="K3613" s="337"/>
      <c r="L3613" s="337">
        <f t="shared" ref="L3613:L3616" si="97">G3613-I3613+K3613</f>
        <v>0</v>
      </c>
    </row>
    <row r="3614" hidden="1" outlineLevel="1" spans="1:12">
      <c r="A3614" s="306"/>
      <c r="B3614" s="339">
        <v>310102005</v>
      </c>
      <c r="C3614" s="306"/>
      <c r="D3614" s="303"/>
      <c r="E3614" s="335" t="s">
        <v>1135</v>
      </c>
      <c r="F3614" s="542"/>
      <c r="G3614" s="350"/>
      <c r="H3614" s="338"/>
      <c r="I3614" s="337"/>
      <c r="J3614" s="338"/>
      <c r="K3614" s="337"/>
      <c r="L3614" s="337">
        <f t="shared" si="97"/>
        <v>0</v>
      </c>
    </row>
    <row r="3615" hidden="1" outlineLevel="1" spans="1:12">
      <c r="A3615" s="306"/>
      <c r="B3615" s="339">
        <v>310102006</v>
      </c>
      <c r="C3615" s="306"/>
      <c r="D3615" s="303"/>
      <c r="E3615" s="335" t="s">
        <v>1136</v>
      </c>
      <c r="F3615" s="542"/>
      <c r="G3615" s="350"/>
      <c r="H3615" s="338"/>
      <c r="I3615" s="337"/>
      <c r="J3615" s="338"/>
      <c r="K3615" s="337"/>
      <c r="L3615" s="337">
        <f t="shared" si="97"/>
        <v>0</v>
      </c>
    </row>
    <row r="3616" hidden="1" outlineLevel="1" spans="1:12">
      <c r="A3616" s="306"/>
      <c r="B3616" s="339">
        <v>310102007</v>
      </c>
      <c r="C3616" s="306"/>
      <c r="D3616" s="303"/>
      <c r="E3616" s="335" t="s">
        <v>1137</v>
      </c>
      <c r="F3616" s="542"/>
      <c r="G3616" s="350"/>
      <c r="H3616" s="338"/>
      <c r="I3616" s="337"/>
      <c r="J3616" s="338"/>
      <c r="K3616" s="337"/>
      <c r="L3616" s="337">
        <f t="shared" si="97"/>
        <v>0</v>
      </c>
    </row>
    <row r="3617" hidden="1" outlineLevel="1" spans="1:12">
      <c r="A3617" s="306"/>
      <c r="B3617" s="339"/>
      <c r="C3617" s="306"/>
      <c r="D3617" s="303"/>
      <c r="E3617" s="335"/>
      <c r="F3617" s="542"/>
      <c r="G3617" s="350"/>
      <c r="H3617" s="338"/>
      <c r="I3617" s="337"/>
      <c r="J3617" s="338"/>
      <c r="K3617" s="337"/>
      <c r="L3617" s="337">
        <f t="shared" si="96"/>
        <v>0</v>
      </c>
    </row>
    <row r="3618" collapsed="1" spans="1:12">
      <c r="A3618" s="306"/>
      <c r="B3618" s="339"/>
      <c r="C3618" s="303"/>
      <c r="D3618" s="303"/>
      <c r="E3618" s="335"/>
      <c r="F3618" s="542"/>
      <c r="G3618" s="348"/>
      <c r="H3618" s="338"/>
      <c r="I3618" s="337"/>
      <c r="J3618" s="338"/>
      <c r="K3618" s="337"/>
      <c r="L3618" s="337"/>
    </row>
    <row r="3619" spans="1:12">
      <c r="A3619" s="346"/>
      <c r="B3619" s="534"/>
      <c r="C3619" s="535" t="s">
        <v>1139</v>
      </c>
      <c r="D3619" s="535"/>
      <c r="E3619" s="536"/>
      <c r="F3619" s="537"/>
      <c r="G3619" s="538">
        <f>SUM(G3599:G3618)</f>
        <v>0</v>
      </c>
      <c r="H3619" s="539"/>
      <c r="I3619" s="544">
        <f>SUM(I3599:I3618)</f>
        <v>0</v>
      </c>
      <c r="J3619" s="539"/>
      <c r="K3619" s="544">
        <f>SUM(K3599:K3618)</f>
        <v>0</v>
      </c>
      <c r="L3619" s="538">
        <f>SUM(L3599:L3618)</f>
        <v>0</v>
      </c>
    </row>
    <row r="3620" spans="1:12">
      <c r="A3620" s="306"/>
      <c r="B3620" s="339"/>
      <c r="C3620" s="306"/>
      <c r="D3620" s="306"/>
      <c r="E3620" s="335"/>
      <c r="F3620" s="542"/>
      <c r="G3620" s="337"/>
      <c r="H3620" s="338"/>
      <c r="I3620" s="337"/>
      <c r="J3620" s="338"/>
      <c r="K3620" s="337"/>
      <c r="L3620" s="337">
        <f>G3619-I3619+K3619-L3619</f>
        <v>0</v>
      </c>
    </row>
    <row r="3621" spans="1:12">
      <c r="A3621" s="306"/>
      <c r="B3621" s="339"/>
      <c r="C3621" s="543" t="s">
        <v>1140</v>
      </c>
      <c r="D3621" s="306"/>
      <c r="E3621" s="335"/>
      <c r="F3621" s="542"/>
      <c r="G3621" s="348"/>
      <c r="H3621" s="338"/>
      <c r="I3621" s="337"/>
      <c r="J3621" s="338"/>
      <c r="K3621" s="337"/>
      <c r="L3621" s="337"/>
    </row>
    <row r="3622" hidden="1" outlineLevel="1" spans="1:12">
      <c r="A3622" s="346"/>
      <c r="B3622" s="150"/>
      <c r="D3622" s="347" t="s">
        <v>1141</v>
      </c>
      <c r="E3622" s="299"/>
      <c r="F3622" s="343"/>
      <c r="G3622" s="350"/>
      <c r="H3622" s="349"/>
      <c r="I3622" s="350"/>
      <c r="J3622" s="349"/>
      <c r="K3622" s="350"/>
      <c r="L3622" s="337">
        <f>G3622-I3622+K3622</f>
        <v>0</v>
      </c>
    </row>
    <row r="3623" hidden="1" outlineLevel="1" spans="1:12">
      <c r="A3623" s="346"/>
      <c r="B3623" s="150">
        <v>310201001</v>
      </c>
      <c r="D3623" s="346"/>
      <c r="E3623" s="299" t="s">
        <v>481</v>
      </c>
      <c r="F3623" s="343"/>
      <c r="G3623" s="350"/>
      <c r="H3623" s="349"/>
      <c r="I3623" s="350"/>
      <c r="J3623" s="349"/>
      <c r="K3623" s="350"/>
      <c r="L3623" s="337">
        <f>G3623-I3623+K3623</f>
        <v>0</v>
      </c>
    </row>
    <row r="3624" hidden="1" outlineLevel="1" spans="1:12">
      <c r="A3624" s="346"/>
      <c r="B3624" s="150">
        <v>310201002</v>
      </c>
      <c r="D3624" s="346"/>
      <c r="E3624" s="299" t="s">
        <v>482</v>
      </c>
      <c r="F3624" s="343"/>
      <c r="G3624" s="350"/>
      <c r="H3624" s="349"/>
      <c r="I3624" s="350"/>
      <c r="J3624" s="349"/>
      <c r="K3624" s="350"/>
      <c r="L3624" s="337">
        <f t="shared" ref="L3624:L3633" si="98">G3624-I3624+K3624</f>
        <v>0</v>
      </c>
    </row>
    <row r="3625" hidden="1" outlineLevel="1" spans="1:12">
      <c r="A3625" s="346"/>
      <c r="B3625" s="150">
        <v>310201003</v>
      </c>
      <c r="D3625" s="346"/>
      <c r="E3625" s="299" t="s">
        <v>483</v>
      </c>
      <c r="F3625" s="343"/>
      <c r="G3625" s="350"/>
      <c r="H3625" s="349"/>
      <c r="I3625" s="350"/>
      <c r="J3625" s="349"/>
      <c r="K3625" s="350"/>
      <c r="L3625" s="337">
        <f t="shared" si="98"/>
        <v>0</v>
      </c>
    </row>
    <row r="3626" hidden="1" outlineLevel="1" spans="1:12">
      <c r="A3626" s="346"/>
      <c r="B3626" s="150">
        <v>310201004</v>
      </c>
      <c r="D3626" s="346"/>
      <c r="E3626" s="299" t="s">
        <v>484</v>
      </c>
      <c r="F3626" s="343"/>
      <c r="G3626" s="350"/>
      <c r="H3626" s="349"/>
      <c r="I3626" s="350"/>
      <c r="J3626" s="349"/>
      <c r="K3626" s="350"/>
      <c r="L3626" s="337">
        <f t="shared" si="98"/>
        <v>0</v>
      </c>
    </row>
    <row r="3627" hidden="1" outlineLevel="1" spans="1:12">
      <c r="A3627" s="346"/>
      <c r="B3627" s="150">
        <v>310201005</v>
      </c>
      <c r="D3627" s="346"/>
      <c r="E3627" s="299" t="s">
        <v>485</v>
      </c>
      <c r="F3627" s="343"/>
      <c r="G3627" s="350"/>
      <c r="H3627" s="349"/>
      <c r="I3627" s="350"/>
      <c r="J3627" s="349"/>
      <c r="K3627" s="350"/>
      <c r="L3627" s="337">
        <f t="shared" si="98"/>
        <v>0</v>
      </c>
    </row>
    <row r="3628" hidden="1" outlineLevel="1" spans="1:12">
      <c r="A3628" s="346"/>
      <c r="B3628" s="150">
        <v>310201006</v>
      </c>
      <c r="D3628" s="346"/>
      <c r="E3628" s="299" t="s">
        <v>486</v>
      </c>
      <c r="F3628" s="343"/>
      <c r="G3628" s="350"/>
      <c r="H3628" s="349"/>
      <c r="I3628" s="350"/>
      <c r="J3628" s="349"/>
      <c r="K3628" s="350"/>
      <c r="L3628" s="337">
        <f t="shared" si="98"/>
        <v>0</v>
      </c>
    </row>
    <row r="3629" hidden="1" outlineLevel="1" spans="1:12">
      <c r="A3629" s="346"/>
      <c r="B3629" s="150">
        <v>310201007</v>
      </c>
      <c r="D3629" s="346"/>
      <c r="E3629" s="299" t="s">
        <v>487</v>
      </c>
      <c r="F3629" s="343"/>
      <c r="G3629" s="350"/>
      <c r="H3629" s="349"/>
      <c r="I3629" s="350"/>
      <c r="J3629" s="349"/>
      <c r="K3629" s="350"/>
      <c r="L3629" s="337">
        <f t="shared" si="98"/>
        <v>0</v>
      </c>
    </row>
    <row r="3630" hidden="1" outlineLevel="1" spans="1:12">
      <c r="A3630" s="346"/>
      <c r="B3630" s="150">
        <v>310201008</v>
      </c>
      <c r="D3630" s="346"/>
      <c r="E3630" s="299" t="s">
        <v>1142</v>
      </c>
      <c r="F3630" s="343"/>
      <c r="G3630" s="350"/>
      <c r="H3630" s="349"/>
      <c r="I3630" s="350"/>
      <c r="J3630" s="349"/>
      <c r="K3630" s="350"/>
      <c r="L3630" s="337">
        <f t="shared" si="98"/>
        <v>0</v>
      </c>
    </row>
    <row r="3631" hidden="1" outlineLevel="1" spans="1:12">
      <c r="A3631" s="346"/>
      <c r="B3631" s="150">
        <v>310201009</v>
      </c>
      <c r="D3631" s="346"/>
      <c r="E3631" s="299" t="s">
        <v>364</v>
      </c>
      <c r="F3631" s="343"/>
      <c r="G3631" s="350"/>
      <c r="H3631" s="349"/>
      <c r="I3631" s="350"/>
      <c r="J3631" s="349"/>
      <c r="K3631" s="350"/>
      <c r="L3631" s="337">
        <f t="shared" si="98"/>
        <v>0</v>
      </c>
    </row>
    <row r="3632" hidden="1" outlineLevel="1" spans="1:12">
      <c r="A3632" s="346"/>
      <c r="B3632" s="150"/>
      <c r="D3632" s="346"/>
      <c r="E3632" s="299"/>
      <c r="F3632" s="343"/>
      <c r="G3632" s="350"/>
      <c r="H3632" s="349"/>
      <c r="I3632" s="350"/>
      <c r="J3632" s="349"/>
      <c r="K3632" s="350"/>
      <c r="L3632" s="337">
        <f t="shared" si="98"/>
        <v>0</v>
      </c>
    </row>
    <row r="3633" hidden="1" outlineLevel="1" spans="1:12">
      <c r="A3633" s="346"/>
      <c r="B3633" s="150"/>
      <c r="D3633" s="299"/>
      <c r="E3633" s="342"/>
      <c r="F3633" s="343"/>
      <c r="G3633" s="350"/>
      <c r="H3633" s="349"/>
      <c r="I3633" s="350"/>
      <c r="J3633" s="349"/>
      <c r="K3633" s="350"/>
      <c r="L3633" s="337">
        <f t="shared" si="98"/>
        <v>0</v>
      </c>
    </row>
    <row r="3634" hidden="1" outlineLevel="1" spans="1:12">
      <c r="A3634" s="346"/>
      <c r="B3634" s="150"/>
      <c r="D3634" s="351" t="s">
        <v>765</v>
      </c>
      <c r="E3634" s="376"/>
      <c r="F3634" s="353"/>
      <c r="G3634" s="354">
        <f>SUM(G3622:G3633)</f>
        <v>0</v>
      </c>
      <c r="H3634" s="355"/>
      <c r="I3634" s="354">
        <f>SUM(I3622:I3633)</f>
        <v>0</v>
      </c>
      <c r="J3634" s="355"/>
      <c r="K3634" s="354">
        <f>SUM(K3622:K3633)</f>
        <v>0</v>
      </c>
      <c r="L3634" s="354">
        <f>SUM(L3622:L3633)</f>
        <v>0</v>
      </c>
    </row>
    <row r="3635" hidden="1" outlineLevel="1" spans="1:12">
      <c r="A3635" s="346"/>
      <c r="B3635" s="150"/>
      <c r="D3635" s="299"/>
      <c r="E3635" s="342"/>
      <c r="F3635" s="343"/>
      <c r="G3635" s="350"/>
      <c r="H3635" s="349"/>
      <c r="I3635" s="350"/>
      <c r="J3635" s="349"/>
      <c r="K3635" s="350"/>
      <c r="L3635" s="337"/>
    </row>
    <row r="3636" hidden="1" outlineLevel="1" spans="1:12">
      <c r="A3636" s="346"/>
      <c r="B3636" s="150"/>
      <c r="D3636" s="347" t="s">
        <v>489</v>
      </c>
      <c r="E3636" s="299"/>
      <c r="F3636" s="343"/>
      <c r="G3636" s="350"/>
      <c r="H3636" s="349"/>
      <c r="I3636" s="350"/>
      <c r="J3636" s="349"/>
      <c r="K3636" s="350"/>
      <c r="L3636" s="337">
        <f t="shared" ref="L3636:L3642" si="99">G3636-I3636+K3636</f>
        <v>0</v>
      </c>
    </row>
    <row r="3637" hidden="1" outlineLevel="1" spans="1:12">
      <c r="A3637" s="346"/>
      <c r="B3637" s="150">
        <v>310202001</v>
      </c>
      <c r="D3637" s="346"/>
      <c r="E3637" s="299" t="s">
        <v>490</v>
      </c>
      <c r="F3637" s="343"/>
      <c r="G3637" s="350"/>
      <c r="H3637" s="349"/>
      <c r="I3637" s="350"/>
      <c r="J3637" s="349"/>
      <c r="K3637" s="350"/>
      <c r="L3637" s="337">
        <f t="shared" si="99"/>
        <v>0</v>
      </c>
    </row>
    <row r="3638" hidden="1" outlineLevel="1" spans="1:12">
      <c r="A3638" s="346"/>
      <c r="B3638" s="150">
        <v>310202002</v>
      </c>
      <c r="D3638" s="346"/>
      <c r="E3638" s="299" t="s">
        <v>1143</v>
      </c>
      <c r="F3638" s="343"/>
      <c r="G3638" s="350"/>
      <c r="H3638" s="349"/>
      <c r="I3638" s="350"/>
      <c r="J3638" s="349"/>
      <c r="K3638" s="350"/>
      <c r="L3638" s="337">
        <f t="shared" si="99"/>
        <v>0</v>
      </c>
    </row>
    <row r="3639" hidden="1" outlineLevel="1" spans="1:12">
      <c r="A3639" s="346"/>
      <c r="B3639" s="150">
        <v>310202003</v>
      </c>
      <c r="D3639" s="346"/>
      <c r="E3639" s="299" t="s">
        <v>489</v>
      </c>
      <c r="F3639" s="343"/>
      <c r="G3639" s="350"/>
      <c r="H3639" s="349"/>
      <c r="I3639" s="350"/>
      <c r="J3639" s="349"/>
      <c r="K3639" s="350"/>
      <c r="L3639" s="337">
        <f t="shared" si="99"/>
        <v>0</v>
      </c>
    </row>
    <row r="3640" hidden="1" outlineLevel="1" spans="1:12">
      <c r="A3640" s="346"/>
      <c r="B3640" s="150">
        <v>310202004</v>
      </c>
      <c r="D3640" s="346"/>
      <c r="E3640" s="299" t="s">
        <v>492</v>
      </c>
      <c r="F3640" s="343"/>
      <c r="G3640" s="350"/>
      <c r="H3640" s="349"/>
      <c r="I3640" s="350"/>
      <c r="J3640" s="349"/>
      <c r="K3640" s="350"/>
      <c r="L3640" s="337">
        <f t="shared" si="99"/>
        <v>0</v>
      </c>
    </row>
    <row r="3641" hidden="1" outlineLevel="1" spans="1:12">
      <c r="A3641" s="346"/>
      <c r="B3641" s="150">
        <v>310202005</v>
      </c>
      <c r="D3641" s="346"/>
      <c r="E3641" s="299" t="s">
        <v>493</v>
      </c>
      <c r="F3641" s="343"/>
      <c r="G3641" s="350"/>
      <c r="H3641" s="349"/>
      <c r="I3641" s="350"/>
      <c r="J3641" s="349"/>
      <c r="K3641" s="350"/>
      <c r="L3641" s="337">
        <f t="shared" si="99"/>
        <v>0</v>
      </c>
    </row>
    <row r="3642" hidden="1" outlineLevel="1" spans="1:12">
      <c r="A3642" s="346"/>
      <c r="B3642" s="150"/>
      <c r="D3642" s="346"/>
      <c r="E3642" s="299"/>
      <c r="F3642" s="343"/>
      <c r="G3642" s="350"/>
      <c r="H3642" s="349"/>
      <c r="I3642" s="350"/>
      <c r="J3642" s="349"/>
      <c r="K3642" s="350"/>
      <c r="L3642" s="337">
        <f t="shared" si="99"/>
        <v>0</v>
      </c>
    </row>
    <row r="3643" hidden="1" outlineLevel="1" spans="1:12">
      <c r="A3643" s="346"/>
      <c r="B3643" s="150"/>
      <c r="D3643" s="351" t="s">
        <v>765</v>
      </c>
      <c r="E3643" s="352"/>
      <c r="F3643" s="353"/>
      <c r="G3643" s="354">
        <f>SUM(G3636:G3642)</f>
        <v>0</v>
      </c>
      <c r="H3643" s="355"/>
      <c r="I3643" s="354">
        <f>SUM(I3636:I3642)</f>
        <v>0</v>
      </c>
      <c r="J3643" s="355"/>
      <c r="K3643" s="354">
        <f>SUM(K3636:K3642)</f>
        <v>0</v>
      </c>
      <c r="L3643" s="354">
        <f>SUM(L3636:L3642)</f>
        <v>0</v>
      </c>
    </row>
    <row r="3644" hidden="1" outlineLevel="1" spans="1:12">
      <c r="A3644" s="346"/>
      <c r="B3644" s="150"/>
      <c r="D3644" s="299"/>
      <c r="E3644" s="342"/>
      <c r="F3644" s="343"/>
      <c r="G3644" s="350"/>
      <c r="H3644" s="349"/>
      <c r="I3644" s="350"/>
      <c r="J3644" s="349"/>
      <c r="K3644" s="350"/>
      <c r="L3644" s="337"/>
    </row>
    <row r="3645" hidden="1" outlineLevel="1" spans="1:12">
      <c r="A3645" s="346"/>
      <c r="B3645" s="150"/>
      <c r="D3645" s="347" t="s">
        <v>364</v>
      </c>
      <c r="E3645" s="299"/>
      <c r="F3645" s="343"/>
      <c r="G3645" s="350"/>
      <c r="H3645" s="349"/>
      <c r="I3645" s="350"/>
      <c r="J3645" s="349"/>
      <c r="K3645" s="350"/>
      <c r="L3645" s="337">
        <f>G3645-I3645+K3645</f>
        <v>0</v>
      </c>
    </row>
    <row r="3646" hidden="1" outlineLevel="1" spans="1:12">
      <c r="A3646" s="346"/>
      <c r="B3646" s="150">
        <v>310203001</v>
      </c>
      <c r="D3646" s="346"/>
      <c r="E3646" s="299" t="s">
        <v>1144</v>
      </c>
      <c r="F3646" s="343"/>
      <c r="G3646" s="350"/>
      <c r="H3646" s="349"/>
      <c r="I3646" s="350"/>
      <c r="J3646" s="349"/>
      <c r="K3646" s="350"/>
      <c r="L3646" s="337">
        <f>G3646-I3646+K3646</f>
        <v>0</v>
      </c>
    </row>
    <row r="3647" hidden="1" outlineLevel="1" spans="1:12">
      <c r="A3647" s="346"/>
      <c r="B3647" s="150">
        <v>310203002</v>
      </c>
      <c r="D3647" s="346"/>
      <c r="E3647" s="299" t="s">
        <v>495</v>
      </c>
      <c r="F3647" s="343"/>
      <c r="G3647" s="350"/>
      <c r="H3647" s="349"/>
      <c r="I3647" s="350"/>
      <c r="J3647" s="349"/>
      <c r="K3647" s="350"/>
      <c r="L3647" s="337">
        <f>G3647-I3647+K3647</f>
        <v>0</v>
      </c>
    </row>
    <row r="3648" hidden="1" outlineLevel="1" spans="1:12">
      <c r="A3648" s="346"/>
      <c r="B3648" s="150">
        <v>310203003</v>
      </c>
      <c r="D3648" s="346"/>
      <c r="E3648" s="299" t="s">
        <v>496</v>
      </c>
      <c r="F3648" s="343"/>
      <c r="G3648" s="350"/>
      <c r="H3648" s="349"/>
      <c r="I3648" s="350"/>
      <c r="J3648" s="349"/>
      <c r="K3648" s="350"/>
      <c r="L3648" s="337">
        <f t="shared" ref="L3648:L3650" si="100">G3648-I3648+K3648</f>
        <v>0</v>
      </c>
    </row>
    <row r="3649" hidden="1" outlineLevel="1" spans="1:12">
      <c r="A3649" s="346"/>
      <c r="B3649" s="150">
        <v>310203004</v>
      </c>
      <c r="D3649" s="346"/>
      <c r="E3649" s="299" t="s">
        <v>497</v>
      </c>
      <c r="F3649" s="343"/>
      <c r="G3649" s="350"/>
      <c r="H3649" s="349"/>
      <c r="I3649" s="350"/>
      <c r="J3649" s="349"/>
      <c r="K3649" s="350"/>
      <c r="L3649" s="337">
        <f t="shared" si="100"/>
        <v>0</v>
      </c>
    </row>
    <row r="3650" hidden="1" outlineLevel="1" spans="1:12">
      <c r="A3650" s="346"/>
      <c r="B3650" s="150"/>
      <c r="D3650" s="346"/>
      <c r="E3650" s="299"/>
      <c r="F3650" s="343"/>
      <c r="G3650" s="350"/>
      <c r="H3650" s="349"/>
      <c r="I3650" s="350"/>
      <c r="J3650" s="349"/>
      <c r="K3650" s="350"/>
      <c r="L3650" s="337">
        <f t="shared" si="100"/>
        <v>0</v>
      </c>
    </row>
    <row r="3651" hidden="1" outlineLevel="1" spans="1:12">
      <c r="A3651" s="346"/>
      <c r="B3651" s="150"/>
      <c r="D3651" s="351" t="s">
        <v>765</v>
      </c>
      <c r="E3651" s="352"/>
      <c r="F3651" s="353"/>
      <c r="G3651" s="354">
        <f>SUM(G3645:G3650)</f>
        <v>0</v>
      </c>
      <c r="H3651" s="355"/>
      <c r="I3651" s="354">
        <f>SUM(I3645:I3650)</f>
        <v>0</v>
      </c>
      <c r="J3651" s="355"/>
      <c r="K3651" s="354">
        <f>SUM(K3645:K3650)</f>
        <v>0</v>
      </c>
      <c r="L3651" s="354">
        <f>SUM(L3645:L3650)</f>
        <v>0</v>
      </c>
    </row>
    <row r="3652" collapsed="1" spans="1:12">
      <c r="A3652" s="306"/>
      <c r="B3652" s="436"/>
      <c r="C3652" s="548"/>
      <c r="D3652" s="548"/>
      <c r="E3652" s="526"/>
      <c r="F3652" s="549"/>
      <c r="G3652" s="348"/>
      <c r="H3652" s="388"/>
      <c r="I3652" s="348"/>
      <c r="J3652" s="388"/>
      <c r="K3652" s="348"/>
      <c r="L3652" s="337"/>
    </row>
    <row r="3653" spans="1:12">
      <c r="A3653" s="306"/>
      <c r="B3653" s="510"/>
      <c r="C3653" s="381" t="s">
        <v>1145</v>
      </c>
      <c r="D3653" s="381"/>
      <c r="E3653" s="513"/>
      <c r="F3653" s="550"/>
      <c r="G3653" s="384">
        <f>G3651+G3643+G3634</f>
        <v>0</v>
      </c>
      <c r="H3653" s="385"/>
      <c r="I3653" s="400">
        <f>I3651+I3643+I3634</f>
        <v>0</v>
      </c>
      <c r="J3653" s="385"/>
      <c r="K3653" s="400">
        <f>K3651+K3643+K3634</f>
        <v>0</v>
      </c>
      <c r="L3653" s="384">
        <f>L3651+L3643+L3634</f>
        <v>0</v>
      </c>
    </row>
    <row r="3654" spans="1:12">
      <c r="A3654" s="306"/>
      <c r="B3654" s="436"/>
      <c r="C3654" s="437"/>
      <c r="D3654" s="437"/>
      <c r="E3654" s="335"/>
      <c r="F3654" s="343"/>
      <c r="G3654" s="399"/>
      <c r="H3654" s="338"/>
      <c r="I3654" s="337"/>
      <c r="J3654" s="338"/>
      <c r="K3654" s="337"/>
      <c r="L3654" s="337"/>
    </row>
    <row r="3655" spans="1:12">
      <c r="A3655" s="306"/>
      <c r="B3655" s="150"/>
      <c r="C3655" s="345" t="s">
        <v>1146</v>
      </c>
      <c r="D3655" s="303"/>
      <c r="E3655" s="342"/>
      <c r="F3655" s="343"/>
      <c r="G3655" s="348"/>
      <c r="H3655" s="338"/>
      <c r="I3655" s="337"/>
      <c r="J3655" s="338"/>
      <c r="K3655" s="337"/>
      <c r="L3655" s="337">
        <f>G3655-I3655+K3655</f>
        <v>0</v>
      </c>
    </row>
    <row r="3656" hidden="1" outlineLevel="1" spans="1:12">
      <c r="A3656" s="346"/>
      <c r="B3656" s="150"/>
      <c r="D3656" s="347" t="s">
        <v>1147</v>
      </c>
      <c r="E3656" s="299"/>
      <c r="F3656" s="343"/>
      <c r="G3656" s="350"/>
      <c r="H3656" s="349"/>
      <c r="I3656" s="350"/>
      <c r="J3656" s="349"/>
      <c r="K3656" s="350"/>
      <c r="L3656" s="337">
        <f>G3656-I3656+K3656</f>
        <v>0</v>
      </c>
    </row>
    <row r="3657" hidden="1" outlineLevel="1" spans="1:12">
      <c r="A3657" s="346"/>
      <c r="B3657" s="150">
        <v>310301001</v>
      </c>
      <c r="D3657" s="346"/>
      <c r="E3657" s="299" t="s">
        <v>499</v>
      </c>
      <c r="F3657" s="343"/>
      <c r="G3657" s="350"/>
      <c r="H3657" s="349"/>
      <c r="I3657" s="350"/>
      <c r="J3657" s="349"/>
      <c r="K3657" s="350"/>
      <c r="L3657" s="337">
        <f>G3657-I3657+K3657</f>
        <v>0</v>
      </c>
    </row>
    <row r="3658" hidden="1" outlineLevel="1" spans="1:12">
      <c r="A3658" s="346"/>
      <c r="B3658" s="150">
        <v>310301002</v>
      </c>
      <c r="D3658" s="346"/>
      <c r="E3658" s="299" t="s">
        <v>500</v>
      </c>
      <c r="F3658" s="343"/>
      <c r="G3658" s="350"/>
      <c r="H3658" s="349"/>
      <c r="I3658" s="350"/>
      <c r="J3658" s="349"/>
      <c r="K3658" s="350"/>
      <c r="L3658" s="337">
        <f t="shared" ref="L3658:L3663" si="101">G3658-I3658+K3658</f>
        <v>0</v>
      </c>
    </row>
    <row r="3659" hidden="1" outlineLevel="1" spans="1:12">
      <c r="A3659" s="346"/>
      <c r="B3659" s="150">
        <v>310301003</v>
      </c>
      <c r="D3659" s="346"/>
      <c r="E3659" s="299" t="s">
        <v>501</v>
      </c>
      <c r="F3659" s="343"/>
      <c r="G3659" s="350"/>
      <c r="H3659" s="349"/>
      <c r="I3659" s="350"/>
      <c r="J3659" s="349"/>
      <c r="K3659" s="350"/>
      <c r="L3659" s="337">
        <f t="shared" si="101"/>
        <v>0</v>
      </c>
    </row>
    <row r="3660" hidden="1" outlineLevel="1" spans="1:12">
      <c r="A3660" s="346"/>
      <c r="B3660" s="150">
        <v>310301004</v>
      </c>
      <c r="D3660" s="346"/>
      <c r="E3660" s="299" t="s">
        <v>502</v>
      </c>
      <c r="F3660" s="343"/>
      <c r="G3660" s="350"/>
      <c r="H3660" s="349"/>
      <c r="I3660" s="350"/>
      <c r="J3660" s="349"/>
      <c r="K3660" s="350"/>
      <c r="L3660" s="337">
        <f t="shared" si="101"/>
        <v>0</v>
      </c>
    </row>
    <row r="3661" hidden="1" outlineLevel="1" spans="1:12">
      <c r="A3661" s="346"/>
      <c r="B3661" s="150">
        <v>310301005</v>
      </c>
      <c r="D3661" s="346"/>
      <c r="E3661" s="299" t="s">
        <v>503</v>
      </c>
      <c r="F3661" s="343"/>
      <c r="G3661" s="350"/>
      <c r="H3661" s="349"/>
      <c r="I3661" s="350"/>
      <c r="J3661" s="349"/>
      <c r="K3661" s="350"/>
      <c r="L3661" s="337">
        <f t="shared" si="101"/>
        <v>0</v>
      </c>
    </row>
    <row r="3662" hidden="1" outlineLevel="1" spans="1:12">
      <c r="A3662" s="346"/>
      <c r="B3662" s="150">
        <v>310301006</v>
      </c>
      <c r="D3662" s="346"/>
      <c r="E3662" s="299" t="s">
        <v>504</v>
      </c>
      <c r="F3662" s="343"/>
      <c r="G3662" s="350"/>
      <c r="H3662" s="349"/>
      <c r="I3662" s="350"/>
      <c r="J3662" s="349"/>
      <c r="K3662" s="350"/>
      <c r="L3662" s="337">
        <f t="shared" si="101"/>
        <v>0</v>
      </c>
    </row>
    <row r="3663" hidden="1" outlineLevel="1" spans="1:12">
      <c r="A3663" s="346"/>
      <c r="B3663" s="150">
        <v>310301007</v>
      </c>
      <c r="D3663" s="346"/>
      <c r="E3663" s="299" t="s">
        <v>505</v>
      </c>
      <c r="F3663" s="343"/>
      <c r="G3663" s="350"/>
      <c r="H3663" s="349"/>
      <c r="I3663" s="350"/>
      <c r="J3663" s="349"/>
      <c r="K3663" s="350"/>
      <c r="L3663" s="337">
        <f t="shared" si="101"/>
        <v>0</v>
      </c>
    </row>
    <row r="3664" hidden="1" outlineLevel="1" spans="1:12">
      <c r="A3664" s="346"/>
      <c r="B3664" s="150">
        <v>310301008</v>
      </c>
      <c r="D3664" s="346"/>
      <c r="E3664" s="299" t="s">
        <v>506</v>
      </c>
      <c r="F3664" s="343"/>
      <c r="G3664" s="350"/>
      <c r="H3664" s="349"/>
      <c r="I3664" s="350"/>
      <c r="J3664" s="349"/>
      <c r="K3664" s="350"/>
      <c r="L3664" s="337">
        <f t="shared" ref="L3664:L3666" si="102">G3664-I3664+K3664</f>
        <v>0</v>
      </c>
    </row>
    <row r="3665" hidden="1" outlineLevel="1" spans="1:12">
      <c r="A3665" s="346"/>
      <c r="B3665" s="150"/>
      <c r="D3665" s="346"/>
      <c r="E3665" s="299"/>
      <c r="F3665" s="343"/>
      <c r="G3665" s="350"/>
      <c r="H3665" s="349"/>
      <c r="I3665" s="350"/>
      <c r="J3665" s="349"/>
      <c r="K3665" s="350"/>
      <c r="L3665" s="337">
        <f t="shared" si="102"/>
        <v>0</v>
      </c>
    </row>
    <row r="3666" hidden="1" outlineLevel="1" spans="1:12">
      <c r="A3666" s="346"/>
      <c r="B3666" s="150"/>
      <c r="D3666" s="346"/>
      <c r="E3666" s="299"/>
      <c r="F3666" s="343"/>
      <c r="G3666" s="350"/>
      <c r="H3666" s="349"/>
      <c r="I3666" s="350"/>
      <c r="J3666" s="349"/>
      <c r="K3666" s="350"/>
      <c r="L3666" s="337">
        <f t="shared" si="102"/>
        <v>0</v>
      </c>
    </row>
    <row r="3667" hidden="1" outlineLevel="1" spans="1:12">
      <c r="A3667" s="346"/>
      <c r="B3667" s="150"/>
      <c r="D3667" s="351" t="s">
        <v>765</v>
      </c>
      <c r="E3667" s="352"/>
      <c r="F3667" s="353"/>
      <c r="G3667" s="354">
        <f>SUM(G3656:G3666)</f>
        <v>0</v>
      </c>
      <c r="H3667" s="355"/>
      <c r="I3667" s="354">
        <f>SUM(I3656:I3666)</f>
        <v>0</v>
      </c>
      <c r="J3667" s="355"/>
      <c r="K3667" s="354">
        <f>SUM(K3656:K3666)</f>
        <v>0</v>
      </c>
      <c r="L3667" s="354">
        <f>SUM(L3656:L3666)</f>
        <v>0</v>
      </c>
    </row>
    <row r="3668" hidden="1" outlineLevel="1" spans="1:12">
      <c r="A3668" s="346"/>
      <c r="B3668" s="150"/>
      <c r="D3668" s="299"/>
      <c r="E3668" s="342"/>
      <c r="F3668" s="343"/>
      <c r="G3668" s="350"/>
      <c r="H3668" s="349"/>
      <c r="I3668" s="350"/>
      <c r="J3668" s="349"/>
      <c r="K3668" s="350"/>
      <c r="L3668" s="337"/>
    </row>
    <row r="3669" hidden="1" outlineLevel="1" spans="1:12">
      <c r="A3669" s="346"/>
      <c r="B3669" s="150"/>
      <c r="D3669" s="347" t="s">
        <v>1148</v>
      </c>
      <c r="E3669" s="299"/>
      <c r="F3669" s="343"/>
      <c r="G3669" s="350"/>
      <c r="H3669" s="349"/>
      <c r="I3669" s="350"/>
      <c r="J3669" s="349"/>
      <c r="K3669" s="350"/>
      <c r="L3669" s="337">
        <f>G3669-I3669+K3669</f>
        <v>0</v>
      </c>
    </row>
    <row r="3670" hidden="1" outlineLevel="1" spans="1:12">
      <c r="A3670" s="346"/>
      <c r="B3670" s="150">
        <v>310302001</v>
      </c>
      <c r="D3670" s="346"/>
      <c r="E3670" s="299" t="s">
        <v>508</v>
      </c>
      <c r="F3670" s="343"/>
      <c r="G3670" s="350"/>
      <c r="H3670" s="349"/>
      <c r="I3670" s="350"/>
      <c r="J3670" s="349"/>
      <c r="K3670" s="350"/>
      <c r="L3670" s="337">
        <f>G3670-I3670+K3670</f>
        <v>0</v>
      </c>
    </row>
    <row r="3671" hidden="1" outlineLevel="1" spans="1:12">
      <c r="A3671" s="346"/>
      <c r="B3671" s="150">
        <v>310302002</v>
      </c>
      <c r="D3671" s="346"/>
      <c r="E3671" s="299" t="s">
        <v>509</v>
      </c>
      <c r="F3671" s="343"/>
      <c r="G3671" s="350"/>
      <c r="H3671" s="349"/>
      <c r="I3671" s="350"/>
      <c r="J3671" s="349"/>
      <c r="K3671" s="350"/>
      <c r="L3671" s="337">
        <f>G3671-I3671+K3671</f>
        <v>0</v>
      </c>
    </row>
    <row r="3672" hidden="1" outlineLevel="1" spans="1:12">
      <c r="A3672" s="346"/>
      <c r="B3672" s="150">
        <v>310302003</v>
      </c>
      <c r="D3672" s="346"/>
      <c r="E3672" s="299" t="s">
        <v>510</v>
      </c>
      <c r="F3672" s="343"/>
      <c r="G3672" s="350"/>
      <c r="H3672" s="349"/>
      <c r="I3672" s="350"/>
      <c r="J3672" s="349"/>
      <c r="K3672" s="350"/>
      <c r="L3672" s="337">
        <f t="shared" ref="L3672:L3678" si="103">G3672-I3672+K3672</f>
        <v>0</v>
      </c>
    </row>
    <row r="3673" hidden="1" outlineLevel="1" spans="1:12">
      <c r="A3673" s="346"/>
      <c r="B3673" s="150">
        <v>310302004</v>
      </c>
      <c r="D3673" s="346"/>
      <c r="E3673" s="299" t="s">
        <v>511</v>
      </c>
      <c r="F3673" s="343"/>
      <c r="G3673" s="350"/>
      <c r="H3673" s="349"/>
      <c r="I3673" s="350"/>
      <c r="J3673" s="349"/>
      <c r="K3673" s="350"/>
      <c r="L3673" s="337">
        <f t="shared" si="103"/>
        <v>0</v>
      </c>
    </row>
    <row r="3674" hidden="1" outlineLevel="1" spans="1:12">
      <c r="A3674" s="346"/>
      <c r="B3674" s="150">
        <v>310302005</v>
      </c>
      <c r="D3674" s="346"/>
      <c r="E3674" s="299" t="s">
        <v>512</v>
      </c>
      <c r="F3674" s="343"/>
      <c r="G3674" s="350"/>
      <c r="H3674" s="349"/>
      <c r="I3674" s="350"/>
      <c r="J3674" s="349"/>
      <c r="K3674" s="350"/>
      <c r="L3674" s="337">
        <f t="shared" si="103"/>
        <v>0</v>
      </c>
    </row>
    <row r="3675" hidden="1" outlineLevel="1" spans="1:12">
      <c r="A3675" s="346"/>
      <c r="B3675" s="150">
        <v>310302006</v>
      </c>
      <c r="D3675" s="346"/>
      <c r="E3675" s="299" t="s">
        <v>513</v>
      </c>
      <c r="F3675" s="343"/>
      <c r="G3675" s="350"/>
      <c r="H3675" s="349"/>
      <c r="I3675" s="350"/>
      <c r="J3675" s="349"/>
      <c r="K3675" s="350"/>
      <c r="L3675" s="337">
        <f t="shared" si="103"/>
        <v>0</v>
      </c>
    </row>
    <row r="3676" hidden="1" outlineLevel="1" spans="1:12">
      <c r="A3676" s="346"/>
      <c r="B3676" s="150">
        <v>310302007</v>
      </c>
      <c r="D3676" s="346"/>
      <c r="E3676" s="299" t="s">
        <v>514</v>
      </c>
      <c r="F3676" s="343"/>
      <c r="G3676" s="350"/>
      <c r="H3676" s="349"/>
      <c r="I3676" s="350"/>
      <c r="J3676" s="349"/>
      <c r="K3676" s="350"/>
      <c r="L3676" s="337">
        <f t="shared" si="103"/>
        <v>0</v>
      </c>
    </row>
    <row r="3677" hidden="1" outlineLevel="1" spans="1:12">
      <c r="A3677" s="346"/>
      <c r="B3677" s="150">
        <v>310302008</v>
      </c>
      <c r="D3677" s="346"/>
      <c r="E3677" s="299" t="s">
        <v>515</v>
      </c>
      <c r="F3677" s="343"/>
      <c r="G3677" s="350"/>
      <c r="H3677" s="349"/>
      <c r="I3677" s="350"/>
      <c r="J3677" s="349"/>
      <c r="K3677" s="350"/>
      <c r="L3677" s="337">
        <f t="shared" si="103"/>
        <v>0</v>
      </c>
    </row>
    <row r="3678" hidden="1" outlineLevel="1" spans="1:12">
      <c r="A3678" s="346"/>
      <c r="B3678" s="150"/>
      <c r="D3678" s="346"/>
      <c r="E3678" s="299"/>
      <c r="F3678" s="343"/>
      <c r="G3678" s="350"/>
      <c r="H3678" s="349"/>
      <c r="I3678" s="350"/>
      <c r="J3678" s="349"/>
      <c r="K3678" s="350"/>
      <c r="L3678" s="337">
        <f t="shared" si="103"/>
        <v>0</v>
      </c>
    </row>
    <row r="3679" hidden="1" outlineLevel="1" spans="1:12">
      <c r="A3679" s="346"/>
      <c r="B3679" s="150"/>
      <c r="D3679" s="351" t="s">
        <v>765</v>
      </c>
      <c r="E3679" s="352"/>
      <c r="F3679" s="353"/>
      <c r="G3679" s="354">
        <f>SUM(G3669:G3678)</f>
        <v>0</v>
      </c>
      <c r="H3679" s="355"/>
      <c r="I3679" s="354">
        <f>SUM(I3669:I3678)</f>
        <v>0</v>
      </c>
      <c r="J3679" s="355"/>
      <c r="K3679" s="354">
        <f>SUM(K3669:K3678)</f>
        <v>0</v>
      </c>
      <c r="L3679" s="354">
        <f>SUM(L3669:L3678)</f>
        <v>0</v>
      </c>
    </row>
    <row r="3680" collapsed="1" spans="1:12">
      <c r="A3680" s="306"/>
      <c r="B3680" s="436"/>
      <c r="C3680" s="437"/>
      <c r="D3680" s="437"/>
      <c r="E3680" s="335"/>
      <c r="F3680" s="343"/>
      <c r="G3680" s="348"/>
      <c r="H3680" s="338"/>
      <c r="I3680" s="337"/>
      <c r="J3680" s="338"/>
      <c r="K3680" s="337"/>
      <c r="L3680" s="337"/>
    </row>
    <row r="3681" spans="1:12">
      <c r="A3681" s="306"/>
      <c r="B3681" s="446"/>
      <c r="C3681" s="452" t="s">
        <v>1149</v>
      </c>
      <c r="D3681" s="453"/>
      <c r="E3681" s="449"/>
      <c r="F3681" s="383"/>
      <c r="G3681" s="392">
        <f>G3679+G3667</f>
        <v>0</v>
      </c>
      <c r="H3681" s="393"/>
      <c r="I3681" s="402">
        <f>I3679+I3667</f>
        <v>0</v>
      </c>
      <c r="J3681" s="393"/>
      <c r="K3681" s="402">
        <f>K3679+K3667</f>
        <v>0</v>
      </c>
      <c r="L3681" s="392">
        <f>L3679+L3667</f>
        <v>0</v>
      </c>
    </row>
    <row r="3682" spans="1:12">
      <c r="A3682" s="306"/>
      <c r="B3682" s="436"/>
      <c r="C3682" s="745" t="s">
        <v>1150</v>
      </c>
      <c r="D3682" s="548"/>
      <c r="E3682" s="526"/>
      <c r="F3682" s="356"/>
      <c r="G3682" s="374"/>
      <c r="H3682" s="388"/>
      <c r="I3682" s="348"/>
      <c r="J3682" s="388"/>
      <c r="K3682" s="348"/>
      <c r="L3682" s="337">
        <f>G3653-I3653+K3653-L3653</f>
        <v>0</v>
      </c>
    </row>
    <row r="3683" spans="1:12">
      <c r="A3683" s="306"/>
      <c r="B3683" s="433"/>
      <c r="C3683" s="345" t="s">
        <v>1151</v>
      </c>
      <c r="D3683" s="306"/>
      <c r="E3683" s="335"/>
      <c r="F3683" s="343"/>
      <c r="G3683" s="337"/>
      <c r="H3683" s="388"/>
      <c r="I3683" s="348"/>
      <c r="J3683" s="388"/>
      <c r="K3683" s="348"/>
      <c r="L3683" s="337"/>
    </row>
    <row r="3684" outlineLevel="1" spans="1:12">
      <c r="A3684" s="306"/>
      <c r="B3684" s="433">
        <v>310401001</v>
      </c>
      <c r="C3684" s="306"/>
      <c r="D3684" s="306" t="s">
        <v>518</v>
      </c>
      <c r="E3684" s="335"/>
      <c r="F3684" s="343"/>
      <c r="G3684" s="350"/>
      <c r="H3684" s="338"/>
      <c r="I3684" s="337"/>
      <c r="J3684" s="388"/>
      <c r="K3684" s="348"/>
      <c r="L3684" s="337">
        <f>G3684-I3684+K3684</f>
        <v>0</v>
      </c>
    </row>
    <row r="3685" outlineLevel="1" spans="1:12">
      <c r="A3685" s="306"/>
      <c r="B3685" s="433">
        <v>310401002</v>
      </c>
      <c r="C3685" s="344"/>
      <c r="D3685" s="306" t="s">
        <v>1152</v>
      </c>
      <c r="E3685" s="335"/>
      <c r="F3685" s="343"/>
      <c r="G3685" s="348"/>
      <c r="H3685" s="338"/>
      <c r="I3685" s="337"/>
      <c r="J3685" s="388"/>
      <c r="K3685" s="348"/>
      <c r="L3685" s="337">
        <f>G3685-I3685+K3685</f>
        <v>0</v>
      </c>
    </row>
    <row r="3686" outlineLevel="1" spans="1:12">
      <c r="A3686" s="306"/>
      <c r="B3686" s="433">
        <v>310401003</v>
      </c>
      <c r="C3686" s="344"/>
      <c r="D3686" s="306" t="s">
        <v>520</v>
      </c>
      <c r="E3686" s="335"/>
      <c r="F3686" s="343"/>
      <c r="G3686" s="348"/>
      <c r="H3686" s="338"/>
      <c r="I3686" s="337"/>
      <c r="J3686" s="388"/>
      <c r="K3686" s="348"/>
      <c r="L3686" s="337">
        <f>G3686-I3686+K3686</f>
        <v>0</v>
      </c>
    </row>
    <row r="3687" outlineLevel="1" spans="1:12">
      <c r="A3687" s="306"/>
      <c r="B3687" s="433"/>
      <c r="C3687" s="344"/>
      <c r="D3687" s="306"/>
      <c r="E3687" s="335"/>
      <c r="F3687" s="343"/>
      <c r="G3687" s="348"/>
      <c r="H3687" s="338"/>
      <c r="I3687" s="337"/>
      <c r="J3687" s="388"/>
      <c r="K3687" s="348"/>
      <c r="L3687" s="337"/>
    </row>
    <row r="3688" outlineLevel="1" spans="1:12">
      <c r="A3688" s="306"/>
      <c r="B3688" s="433"/>
      <c r="C3688" s="344"/>
      <c r="D3688" s="306" t="s">
        <v>1153</v>
      </c>
      <c r="E3688" s="335"/>
      <c r="F3688" s="343"/>
      <c r="G3688" s="348"/>
      <c r="H3688" s="338"/>
      <c r="I3688" s="348"/>
      <c r="J3688" s="338"/>
      <c r="K3688" s="348"/>
      <c r="L3688" s="337">
        <f>G3688-I3688+K3688</f>
        <v>0</v>
      </c>
    </row>
    <row r="3689" outlineLevel="1" spans="1:13">
      <c r="A3689" s="306"/>
      <c r="B3689" s="433">
        <v>310401004</v>
      </c>
      <c r="C3689" s="344"/>
      <c r="D3689" s="306"/>
      <c r="E3689" s="335" t="s">
        <v>521</v>
      </c>
      <c r="F3689" s="343"/>
      <c r="G3689" s="348">
        <f t="shared" ref="G3689:K3689" si="104">G4334</f>
        <v>0</v>
      </c>
      <c r="H3689" s="338"/>
      <c r="I3689" s="348">
        <f t="shared" si="104"/>
        <v>0</v>
      </c>
      <c r="J3689" s="338"/>
      <c r="K3689" s="348">
        <f t="shared" si="104"/>
        <v>0</v>
      </c>
      <c r="L3689" s="337">
        <f>G3689-I3689+K3689</f>
        <v>0</v>
      </c>
      <c r="M3689" s="300" t="s">
        <v>893</v>
      </c>
    </row>
    <row r="3690" outlineLevel="1" spans="1:12">
      <c r="A3690" s="306"/>
      <c r="B3690" s="433"/>
      <c r="C3690" s="344"/>
      <c r="D3690" s="306"/>
      <c r="E3690" s="335"/>
      <c r="F3690" s="343"/>
      <c r="G3690" s="348"/>
      <c r="H3690" s="338"/>
      <c r="I3690" s="337"/>
      <c r="J3690" s="338"/>
      <c r="K3690" s="337"/>
      <c r="L3690" s="337"/>
    </row>
    <row r="3691" outlineLevel="1" spans="1:12">
      <c r="A3691" s="306"/>
      <c r="B3691" s="433">
        <v>310401005</v>
      </c>
      <c r="C3691" s="344"/>
      <c r="D3691" s="306"/>
      <c r="E3691" s="335" t="s">
        <v>1154</v>
      </c>
      <c r="F3691" s="343"/>
      <c r="G3691" s="348"/>
      <c r="H3691" s="338"/>
      <c r="I3691" s="337"/>
      <c r="J3691" s="338"/>
      <c r="K3691" s="337"/>
      <c r="L3691" s="337">
        <f>G3691-I3691+K3691</f>
        <v>0</v>
      </c>
    </row>
    <row r="3692" outlineLevel="1" spans="1:12">
      <c r="A3692" s="306"/>
      <c r="B3692" s="433"/>
      <c r="C3692" s="344"/>
      <c r="D3692" s="306"/>
      <c r="E3692" s="335"/>
      <c r="F3692" s="343"/>
      <c r="G3692" s="348"/>
      <c r="H3692" s="338"/>
      <c r="I3692" s="337"/>
      <c r="J3692" s="338"/>
      <c r="K3692" s="337"/>
      <c r="L3692" s="337"/>
    </row>
    <row r="3693" spans="1:12">
      <c r="A3693" s="306"/>
      <c r="B3693" s="433"/>
      <c r="C3693" s="344"/>
      <c r="D3693" s="306"/>
      <c r="E3693" s="335"/>
      <c r="F3693" s="343"/>
      <c r="G3693" s="348"/>
      <c r="H3693" s="338"/>
      <c r="I3693" s="337"/>
      <c r="J3693" s="338"/>
      <c r="K3693" s="337"/>
      <c r="L3693" s="337"/>
    </row>
    <row r="3694" spans="1:12">
      <c r="A3694" s="306"/>
      <c r="B3694" s="433"/>
      <c r="C3694" s="351" t="s">
        <v>765</v>
      </c>
      <c r="D3694" s="351"/>
      <c r="E3694" s="551"/>
      <c r="F3694" s="353"/>
      <c r="G3694" s="552">
        <f>SUM(G3683:G3693)</f>
        <v>0</v>
      </c>
      <c r="H3694" s="553"/>
      <c r="I3694" s="556">
        <f>SUM(I3683:I3693)</f>
        <v>0</v>
      </c>
      <c r="J3694" s="553"/>
      <c r="K3694" s="556">
        <f>SUM(K3683:K3693)</f>
        <v>0</v>
      </c>
      <c r="L3694" s="552">
        <f>SUM(L3683:L3693)</f>
        <v>0</v>
      </c>
    </row>
    <row r="3695" spans="1:12">
      <c r="A3695" s="306"/>
      <c r="B3695" s="433"/>
      <c r="C3695" s="344"/>
      <c r="D3695" s="306"/>
      <c r="E3695" s="335"/>
      <c r="F3695" s="343"/>
      <c r="G3695" s="348"/>
      <c r="H3695" s="338"/>
      <c r="I3695" s="337"/>
      <c r="J3695" s="338"/>
      <c r="K3695" s="337"/>
      <c r="L3695" s="337"/>
    </row>
    <row r="3696" spans="1:12">
      <c r="A3696" s="306"/>
      <c r="B3696" s="433"/>
      <c r="C3696" s="347" t="s">
        <v>1155</v>
      </c>
      <c r="D3696" s="306"/>
      <c r="E3696" s="335"/>
      <c r="F3696" s="343"/>
      <c r="G3696" s="348"/>
      <c r="H3696" s="338"/>
      <c r="I3696" s="337"/>
      <c r="J3696" s="338"/>
      <c r="K3696" s="337"/>
      <c r="L3696" s="337"/>
    </row>
    <row r="3697" outlineLevel="1" spans="1:12">
      <c r="A3697" s="306"/>
      <c r="B3697" s="433">
        <v>310402001</v>
      </c>
      <c r="C3697" s="306"/>
      <c r="D3697" s="306" t="s">
        <v>518</v>
      </c>
      <c r="E3697" s="335"/>
      <c r="F3697" s="343"/>
      <c r="G3697" s="350"/>
      <c r="H3697" s="338"/>
      <c r="I3697" s="337"/>
      <c r="J3697" s="338"/>
      <c r="K3697" s="337"/>
      <c r="L3697" s="337">
        <f>G3697-I3697+K3697</f>
        <v>0</v>
      </c>
    </row>
    <row r="3698" outlineLevel="1" spans="1:12">
      <c r="A3698" s="306"/>
      <c r="B3698" s="433"/>
      <c r="C3698" s="306"/>
      <c r="D3698" s="306"/>
      <c r="E3698" s="335"/>
      <c r="F3698" s="343"/>
      <c r="G3698" s="348"/>
      <c r="H3698" s="338"/>
      <c r="I3698" s="337"/>
      <c r="J3698" s="338"/>
      <c r="K3698" s="337"/>
      <c r="L3698" s="337"/>
    </row>
    <row r="3699" outlineLevel="1" spans="1:12">
      <c r="A3699" s="306"/>
      <c r="B3699" s="433"/>
      <c r="C3699" s="306"/>
      <c r="D3699" s="306" t="s">
        <v>1153</v>
      </c>
      <c r="E3699" s="335"/>
      <c r="F3699" s="343"/>
      <c r="G3699" s="348"/>
      <c r="H3699" s="338"/>
      <c r="I3699" s="348"/>
      <c r="J3699" s="338"/>
      <c r="K3699" s="348"/>
      <c r="L3699" s="337">
        <f>G3699-I3699+K3699</f>
        <v>0</v>
      </c>
    </row>
    <row r="3700" outlineLevel="1" spans="1:13">
      <c r="A3700" s="306"/>
      <c r="B3700" s="433">
        <v>310402002</v>
      </c>
      <c r="C3700" s="306"/>
      <c r="D3700" s="306"/>
      <c r="E3700" s="335" t="s">
        <v>521</v>
      </c>
      <c r="F3700" s="343"/>
      <c r="G3700" s="348">
        <f>G4388-SUM(G3712,G3718,G3724)</f>
        <v>0</v>
      </c>
      <c r="H3700" s="338"/>
      <c r="I3700" s="348">
        <f>I4388-SUM(I3712,I3718,I3724)</f>
        <v>0</v>
      </c>
      <c r="J3700" s="338"/>
      <c r="K3700" s="348">
        <f>K4388-SUM(K3712,K3718,K3724)</f>
        <v>0</v>
      </c>
      <c r="L3700" s="337">
        <f>G3700-I3700+K3700</f>
        <v>0</v>
      </c>
      <c r="M3700" s="300" t="s">
        <v>893</v>
      </c>
    </row>
    <row r="3701" outlineLevel="1" spans="1:12">
      <c r="A3701" s="306"/>
      <c r="B3701" s="433">
        <v>310402003</v>
      </c>
      <c r="C3701" s="306"/>
      <c r="D3701" s="306"/>
      <c r="E3701" s="335" t="s">
        <v>524</v>
      </c>
      <c r="F3701" s="343"/>
      <c r="G3701" s="348"/>
      <c r="H3701" s="338"/>
      <c r="I3701" s="337"/>
      <c r="J3701" s="338"/>
      <c r="K3701" s="337"/>
      <c r="L3701" s="337">
        <f>G3701-I3701+K3701</f>
        <v>0</v>
      </c>
    </row>
    <row r="3702" outlineLevel="1" spans="1:12">
      <c r="A3702" s="306"/>
      <c r="B3702" s="433"/>
      <c r="C3702" s="306"/>
      <c r="D3702" s="306"/>
      <c r="E3702" s="335"/>
      <c r="F3702" s="343"/>
      <c r="G3702" s="348"/>
      <c r="H3702" s="338"/>
      <c r="I3702" s="337"/>
      <c r="J3702" s="338"/>
      <c r="K3702" s="337"/>
      <c r="L3702" s="337"/>
    </row>
    <row r="3703" outlineLevel="1" spans="1:12">
      <c r="A3703" s="306"/>
      <c r="B3703" s="433"/>
      <c r="C3703" s="306"/>
      <c r="D3703" s="306"/>
      <c r="E3703" s="335"/>
      <c r="F3703" s="343"/>
      <c r="G3703" s="348"/>
      <c r="H3703" s="338"/>
      <c r="I3703" s="337"/>
      <c r="J3703" s="338"/>
      <c r="K3703" s="337"/>
      <c r="L3703" s="337"/>
    </row>
    <row r="3704" outlineLevel="1" spans="1:12">
      <c r="A3704" s="306"/>
      <c r="B3704" s="433"/>
      <c r="C3704" s="306"/>
      <c r="D3704" s="306"/>
      <c r="E3704" s="335"/>
      <c r="F3704" s="343"/>
      <c r="G3704" s="348"/>
      <c r="H3704" s="338"/>
      <c r="I3704" s="337"/>
      <c r="J3704" s="338"/>
      <c r="K3704" s="337"/>
      <c r="L3704" s="337"/>
    </row>
    <row r="3705" outlineLevel="1" spans="1:12">
      <c r="A3705" s="306"/>
      <c r="B3705" s="433"/>
      <c r="C3705" s="351" t="s">
        <v>765</v>
      </c>
      <c r="D3705" s="351"/>
      <c r="E3705" s="551"/>
      <c r="F3705" s="353"/>
      <c r="G3705" s="552">
        <f>SUM(G3696:G3704)</f>
        <v>0</v>
      </c>
      <c r="H3705" s="553"/>
      <c r="I3705" s="556">
        <f>SUM(I3696:I3704)</f>
        <v>0</v>
      </c>
      <c r="J3705" s="553"/>
      <c r="K3705" s="556">
        <f>SUM(K3696:K3704)</f>
        <v>0</v>
      </c>
      <c r="L3705" s="552">
        <f>SUM(L3696:L3704)</f>
        <v>0</v>
      </c>
    </row>
    <row r="3706" spans="1:12">
      <c r="A3706" s="306"/>
      <c r="B3706" s="433"/>
      <c r="C3706" s="306"/>
      <c r="D3706" s="306"/>
      <c r="E3706" s="335"/>
      <c r="F3706" s="343"/>
      <c r="G3706" s="348"/>
      <c r="H3706" s="338"/>
      <c r="I3706" s="348"/>
      <c r="J3706" s="338"/>
      <c r="K3706" s="348"/>
      <c r="L3706" s="348"/>
    </row>
    <row r="3707" spans="1:12">
      <c r="A3707" s="357"/>
      <c r="B3707" s="554"/>
      <c r="C3707" s="390" t="s">
        <v>1156</v>
      </c>
      <c r="D3707" s="390"/>
      <c r="E3707" s="555"/>
      <c r="F3707" s="383"/>
      <c r="G3707" s="384">
        <f>G3705+G3694</f>
        <v>0</v>
      </c>
      <c r="H3707" s="385"/>
      <c r="I3707" s="400">
        <f>I3705+I3694</f>
        <v>0</v>
      </c>
      <c r="J3707" s="385"/>
      <c r="K3707" s="400">
        <f>K3705+K3694</f>
        <v>0</v>
      </c>
      <c r="L3707" s="384">
        <f>L3705+L3694</f>
        <v>0</v>
      </c>
    </row>
    <row r="3708" spans="1:12">
      <c r="A3708" s="306"/>
      <c r="B3708" s="436"/>
      <c r="C3708" s="437"/>
      <c r="D3708" s="437"/>
      <c r="E3708" s="335"/>
      <c r="F3708" s="343"/>
      <c r="G3708" s="399"/>
      <c r="H3708" s="338"/>
      <c r="I3708" s="337"/>
      <c r="J3708" s="338"/>
      <c r="K3708" s="337"/>
      <c r="L3708" s="337"/>
    </row>
    <row r="3709" spans="1:12">
      <c r="A3709" s="306"/>
      <c r="B3709" s="150"/>
      <c r="C3709" s="345" t="s">
        <v>1157</v>
      </c>
      <c r="D3709" s="303"/>
      <c r="E3709" s="342"/>
      <c r="F3709" s="343"/>
      <c r="G3709" s="348"/>
      <c r="H3709" s="338"/>
      <c r="I3709" s="337"/>
      <c r="J3709" s="338"/>
      <c r="K3709" s="337"/>
      <c r="L3709" s="337">
        <f>G3709-I3709+K3709</f>
        <v>0</v>
      </c>
    </row>
    <row r="3710" outlineLevel="1" spans="1:12">
      <c r="A3710" s="346"/>
      <c r="B3710" s="150"/>
      <c r="D3710" s="347" t="s">
        <v>1158</v>
      </c>
      <c r="E3710" s="299"/>
      <c r="F3710" s="343"/>
      <c r="G3710" s="350"/>
      <c r="H3710" s="349"/>
      <c r="I3710" s="350"/>
      <c r="J3710" s="349"/>
      <c r="K3710" s="350"/>
      <c r="L3710" s="337">
        <f>G3710-I3710+K3710</f>
        <v>0</v>
      </c>
    </row>
    <row r="3711" outlineLevel="1" spans="1:12">
      <c r="A3711" s="346"/>
      <c r="B3711" s="150">
        <v>310501001</v>
      </c>
      <c r="D3711" s="346"/>
      <c r="E3711" s="299" t="s">
        <v>518</v>
      </c>
      <c r="F3711" s="343"/>
      <c r="G3711" s="350"/>
      <c r="H3711" s="349"/>
      <c r="I3711" s="350"/>
      <c r="J3711" s="349"/>
      <c r="K3711" s="350"/>
      <c r="L3711" s="337">
        <f>G3711-I3711+K3711</f>
        <v>0</v>
      </c>
    </row>
    <row r="3712" outlineLevel="1" spans="1:13">
      <c r="A3712" s="346"/>
      <c r="B3712" s="150">
        <v>310501002</v>
      </c>
      <c r="D3712" s="346"/>
      <c r="E3712" s="299" t="s">
        <v>527</v>
      </c>
      <c r="F3712" s="343"/>
      <c r="G3712" s="350">
        <f>SUM(G4337)</f>
        <v>0</v>
      </c>
      <c r="H3712" s="349"/>
      <c r="I3712" s="350"/>
      <c r="J3712" s="349"/>
      <c r="K3712" s="350"/>
      <c r="L3712" s="337">
        <f>G3712-I3712+K3712</f>
        <v>0</v>
      </c>
      <c r="M3712" s="300" t="s">
        <v>893</v>
      </c>
    </row>
    <row r="3713" outlineLevel="1" spans="1:12">
      <c r="A3713" s="346"/>
      <c r="B3713" s="150"/>
      <c r="D3713" s="346"/>
      <c r="E3713" s="299"/>
      <c r="F3713" s="343"/>
      <c r="G3713" s="350"/>
      <c r="H3713" s="349"/>
      <c r="I3713" s="350"/>
      <c r="J3713" s="349"/>
      <c r="K3713" s="350"/>
      <c r="L3713" s="337">
        <f>G3713-I3713+K3713</f>
        <v>0</v>
      </c>
    </row>
    <row r="3714" outlineLevel="1" spans="1:12">
      <c r="A3714" s="346"/>
      <c r="B3714" s="150"/>
      <c r="D3714" s="351" t="s">
        <v>765</v>
      </c>
      <c r="E3714" s="352"/>
      <c r="F3714" s="353"/>
      <c r="G3714" s="354">
        <f>SUM(G3710:G3713)</f>
        <v>0</v>
      </c>
      <c r="H3714" s="355"/>
      <c r="I3714" s="354">
        <f>SUM(I3710:I3713)</f>
        <v>0</v>
      </c>
      <c r="J3714" s="355"/>
      <c r="K3714" s="354">
        <f>SUM(K3710:K3713)</f>
        <v>0</v>
      </c>
      <c r="L3714" s="354">
        <f>SUM(L3710:L3713)</f>
        <v>0</v>
      </c>
    </row>
    <row r="3715" outlineLevel="1" spans="1:12">
      <c r="A3715" s="346"/>
      <c r="B3715" s="150"/>
      <c r="D3715" s="299"/>
      <c r="E3715" s="342"/>
      <c r="F3715" s="343"/>
      <c r="G3715" s="350"/>
      <c r="H3715" s="349"/>
      <c r="I3715" s="350"/>
      <c r="J3715" s="349"/>
      <c r="K3715" s="350"/>
      <c r="L3715" s="337"/>
    </row>
    <row r="3716" outlineLevel="1" spans="1:12">
      <c r="A3716" s="346"/>
      <c r="B3716" s="150"/>
      <c r="D3716" s="347" t="s">
        <v>1159</v>
      </c>
      <c r="E3716" s="299"/>
      <c r="F3716" s="343"/>
      <c r="G3716" s="350"/>
      <c r="H3716" s="349"/>
      <c r="I3716" s="350"/>
      <c r="J3716" s="349"/>
      <c r="K3716" s="350"/>
      <c r="L3716" s="337">
        <f>G3716-I3716+K3716</f>
        <v>0</v>
      </c>
    </row>
    <row r="3717" outlineLevel="1" spans="1:12">
      <c r="A3717" s="346"/>
      <c r="B3717" s="150">
        <v>310502001</v>
      </c>
      <c r="D3717" s="346"/>
      <c r="E3717" s="299" t="s">
        <v>518</v>
      </c>
      <c r="F3717" s="343"/>
      <c r="G3717" s="350"/>
      <c r="H3717" s="349"/>
      <c r="I3717" s="350"/>
      <c r="J3717" s="349"/>
      <c r="K3717" s="350"/>
      <c r="L3717" s="337">
        <f>G3717-I3717+K3717</f>
        <v>0</v>
      </c>
    </row>
    <row r="3718" outlineLevel="1" spans="1:13">
      <c r="A3718" s="346"/>
      <c r="B3718" s="150">
        <v>310502002</v>
      </c>
      <c r="D3718" s="346"/>
      <c r="E3718" s="299" t="s">
        <v>527</v>
      </c>
      <c r="F3718" s="343"/>
      <c r="G3718" s="350">
        <f>SUM(G4342:G4343)</f>
        <v>0</v>
      </c>
      <c r="H3718" s="349"/>
      <c r="I3718" s="350">
        <f>SUM(I4342:I4343)</f>
        <v>0</v>
      </c>
      <c r="J3718" s="349"/>
      <c r="K3718" s="350">
        <f>SUM(K4342:K4343)</f>
        <v>0</v>
      </c>
      <c r="L3718" s="337">
        <f>G3718-I3718+K3718</f>
        <v>0</v>
      </c>
      <c r="M3718" s="300" t="s">
        <v>893</v>
      </c>
    </row>
    <row r="3719" outlineLevel="1" spans="1:12">
      <c r="A3719" s="346"/>
      <c r="B3719" s="150"/>
      <c r="D3719" s="346"/>
      <c r="E3719" s="299"/>
      <c r="F3719" s="343"/>
      <c r="G3719" s="350"/>
      <c r="H3719" s="349"/>
      <c r="I3719" s="350"/>
      <c r="J3719" s="349"/>
      <c r="K3719" s="350"/>
      <c r="L3719" s="337">
        <f>G3719-I3719+K3719</f>
        <v>0</v>
      </c>
    </row>
    <row r="3720" outlineLevel="1" spans="1:12">
      <c r="A3720" s="346"/>
      <c r="B3720" s="150"/>
      <c r="D3720" s="351" t="s">
        <v>765</v>
      </c>
      <c r="E3720" s="352"/>
      <c r="F3720" s="353"/>
      <c r="G3720" s="354">
        <f>SUM(G3716:G3719)</f>
        <v>0</v>
      </c>
      <c r="H3720" s="355"/>
      <c r="I3720" s="354">
        <f>SUM(I3716:I3719)</f>
        <v>0</v>
      </c>
      <c r="J3720" s="355"/>
      <c r="K3720" s="354">
        <f>SUM(K3716:K3719)</f>
        <v>0</v>
      </c>
      <c r="L3720" s="354">
        <f>SUM(L3716:L3719)</f>
        <v>0</v>
      </c>
    </row>
    <row r="3721" outlineLevel="1" spans="1:12">
      <c r="A3721" s="346"/>
      <c r="B3721" s="150"/>
      <c r="D3721" s="299"/>
      <c r="E3721" s="342"/>
      <c r="F3721" s="343"/>
      <c r="G3721" s="350"/>
      <c r="H3721" s="349"/>
      <c r="I3721" s="350"/>
      <c r="J3721" s="349"/>
      <c r="K3721" s="350"/>
      <c r="L3721" s="337"/>
    </row>
    <row r="3722" outlineLevel="1" spans="1:12">
      <c r="A3722" s="346"/>
      <c r="B3722" s="150"/>
      <c r="D3722" s="347" t="s">
        <v>1160</v>
      </c>
      <c r="E3722" s="299"/>
      <c r="F3722" s="343"/>
      <c r="G3722" s="350"/>
      <c r="H3722" s="349"/>
      <c r="I3722" s="350"/>
      <c r="J3722" s="349"/>
      <c r="K3722" s="350"/>
      <c r="L3722" s="337">
        <f>G3722-I3722+K3722</f>
        <v>0</v>
      </c>
    </row>
    <row r="3723" outlineLevel="1" spans="1:12">
      <c r="A3723" s="346"/>
      <c r="B3723" s="150">
        <v>310503001</v>
      </c>
      <c r="D3723" s="346"/>
      <c r="E3723" s="299" t="s">
        <v>518</v>
      </c>
      <c r="F3723" s="343"/>
      <c r="G3723" s="350"/>
      <c r="H3723" s="349"/>
      <c r="I3723" s="350"/>
      <c r="J3723" s="349"/>
      <c r="K3723" s="350"/>
      <c r="L3723" s="337">
        <f>G3723-I3723+K3723</f>
        <v>0</v>
      </c>
    </row>
    <row r="3724" outlineLevel="1" spans="1:13">
      <c r="A3724" s="346"/>
      <c r="B3724" s="150">
        <v>310503002</v>
      </c>
      <c r="D3724" s="346"/>
      <c r="E3724" s="299" t="s">
        <v>527</v>
      </c>
      <c r="F3724" s="343"/>
      <c r="G3724" s="350">
        <f>SUM(G4345:G4346)</f>
        <v>0</v>
      </c>
      <c r="H3724" s="349"/>
      <c r="I3724" s="350">
        <f>SUM(I4345:I4346)</f>
        <v>0</v>
      </c>
      <c r="J3724" s="349"/>
      <c r="K3724" s="350">
        <f>SUM(K4345:K4346)</f>
        <v>0</v>
      </c>
      <c r="L3724" s="337">
        <f>G3724-I3724+K3724</f>
        <v>0</v>
      </c>
      <c r="M3724" s="300" t="s">
        <v>893</v>
      </c>
    </row>
    <row r="3725" outlineLevel="1" spans="1:12">
      <c r="A3725" s="346"/>
      <c r="B3725" s="150"/>
      <c r="D3725" s="346"/>
      <c r="E3725" s="299"/>
      <c r="F3725" s="343"/>
      <c r="G3725" s="350"/>
      <c r="H3725" s="349"/>
      <c r="I3725" s="350"/>
      <c r="J3725" s="349"/>
      <c r="K3725" s="350"/>
      <c r="L3725" s="337">
        <f>G3725-I3725+K3725</f>
        <v>0</v>
      </c>
    </row>
    <row r="3726" outlineLevel="1" spans="1:12">
      <c r="A3726" s="346"/>
      <c r="B3726" s="150"/>
      <c r="D3726" s="351" t="s">
        <v>765</v>
      </c>
      <c r="E3726" s="352"/>
      <c r="F3726" s="353"/>
      <c r="G3726" s="354">
        <f>SUM(G3722:G3725)</f>
        <v>0</v>
      </c>
      <c r="H3726" s="355"/>
      <c r="I3726" s="354">
        <f>SUM(I3722:I3725)</f>
        <v>0</v>
      </c>
      <c r="J3726" s="355"/>
      <c r="K3726" s="354">
        <f>SUM(K3722:K3725)</f>
        <v>0</v>
      </c>
      <c r="L3726" s="354">
        <f>SUM(L3722:L3725)</f>
        <v>0</v>
      </c>
    </row>
    <row r="3727" spans="1:12">
      <c r="A3727" s="306"/>
      <c r="B3727" s="436"/>
      <c r="C3727" s="437"/>
      <c r="D3727" s="437"/>
      <c r="E3727" s="335"/>
      <c r="F3727" s="343"/>
      <c r="G3727" s="348"/>
      <c r="H3727" s="338"/>
      <c r="I3727" s="337"/>
      <c r="J3727" s="338"/>
      <c r="K3727" s="337"/>
      <c r="L3727" s="337"/>
    </row>
    <row r="3728" spans="1:12">
      <c r="A3728" s="306"/>
      <c r="B3728" s="446"/>
      <c r="C3728" s="452" t="s">
        <v>1161</v>
      </c>
      <c r="D3728" s="453"/>
      <c r="E3728" s="449"/>
      <c r="F3728" s="383"/>
      <c r="G3728" s="392">
        <f>G3726+G3720+G3714</f>
        <v>0</v>
      </c>
      <c r="H3728" s="393"/>
      <c r="I3728" s="402">
        <f>I3726+I3720+I3714</f>
        <v>0</v>
      </c>
      <c r="J3728" s="393"/>
      <c r="K3728" s="402">
        <f>K3726+K3720+K3714</f>
        <v>0</v>
      </c>
      <c r="L3728" s="392">
        <f>L3726+L3720+L3714</f>
        <v>0</v>
      </c>
    </row>
    <row r="3729" spans="1:12">
      <c r="A3729" s="357"/>
      <c r="B3729" s="433"/>
      <c r="C3729" s="357"/>
      <c r="D3729" s="357"/>
      <c r="E3729" s="357"/>
      <c r="F3729" s="558"/>
      <c r="G3729" s="559"/>
      <c r="H3729" s="560"/>
      <c r="I3729" s="602"/>
      <c r="J3729" s="560"/>
      <c r="K3729" s="602"/>
      <c r="L3729" s="603"/>
    </row>
    <row r="3730" spans="1:12">
      <c r="A3730" s="299"/>
      <c r="B3730" s="534"/>
      <c r="C3730" s="535" t="s">
        <v>1162</v>
      </c>
      <c r="D3730" s="535"/>
      <c r="E3730" s="561"/>
      <c r="F3730" s="562"/>
      <c r="G3730" s="538">
        <f>G3707+G3653+G3681+G3619+G3728</f>
        <v>0</v>
      </c>
      <c r="H3730" s="539"/>
      <c r="I3730" s="544">
        <f>I3707+I3653+I3681+I3619+I3728</f>
        <v>0</v>
      </c>
      <c r="J3730" s="539"/>
      <c r="K3730" s="544">
        <f>K3707+K3653+K3681+K3619+K3728</f>
        <v>0</v>
      </c>
      <c r="L3730" s="538">
        <f>L3707+L3653+L3681+L3619+L3728</f>
        <v>0</v>
      </c>
    </row>
    <row r="3731" spans="1:12">
      <c r="A3731" s="311"/>
      <c r="B3731" s="563"/>
      <c r="C3731" s="564"/>
      <c r="D3731" s="564"/>
      <c r="E3731" s="565"/>
      <c r="F3731" s="566"/>
      <c r="G3731" s="567"/>
      <c r="H3731" s="568"/>
      <c r="I3731" s="604"/>
      <c r="J3731" s="568"/>
      <c r="K3731" s="604"/>
      <c r="L3731" s="567"/>
    </row>
    <row r="3732" spans="1:12">
      <c r="A3732" s="299"/>
      <c r="B3732" s="475"/>
      <c r="C3732" s="569" t="s">
        <v>1163</v>
      </c>
      <c r="D3732" s="569"/>
      <c r="E3732" s="570"/>
      <c r="F3732" s="503"/>
      <c r="G3732" s="503">
        <f>G3595+G3730</f>
        <v>0</v>
      </c>
      <c r="H3732" s="571"/>
      <c r="I3732" s="605">
        <f>I3595+I3730</f>
        <v>0</v>
      </c>
      <c r="J3732" s="571"/>
      <c r="K3732" s="605">
        <f>K3595+K3730</f>
        <v>0</v>
      </c>
      <c r="L3732" s="503">
        <f>L3595+L3730</f>
        <v>0</v>
      </c>
    </row>
    <row r="3733" spans="1:12">
      <c r="A3733" s="306"/>
      <c r="B3733" s="357"/>
      <c r="C3733" s="357"/>
      <c r="D3733" s="357"/>
      <c r="E3733" s="357"/>
      <c r="F3733" s="572"/>
      <c r="G3733" s="573"/>
      <c r="H3733" s="574"/>
      <c r="I3733" s="606"/>
      <c r="J3733" s="574"/>
      <c r="K3733" s="606"/>
      <c r="L3733" s="573"/>
    </row>
    <row r="3734" spans="1:12">
      <c r="A3734" s="575"/>
      <c r="B3734" s="575"/>
      <c r="C3734" s="576" t="s">
        <v>1164</v>
      </c>
      <c r="D3734" s="575"/>
      <c r="E3734" s="575"/>
      <c r="F3734" s="577"/>
      <c r="G3734" s="578">
        <f>G3732-G2214</f>
        <v>-9000000</v>
      </c>
      <c r="H3734" s="579"/>
      <c r="I3734" s="607"/>
      <c r="J3734" s="579"/>
      <c r="K3734" s="607"/>
      <c r="L3734" s="578">
        <f>L3732-L2214</f>
        <v>-9000000</v>
      </c>
    </row>
    <row r="3735" spans="1:12">
      <c r="A3735" s="311"/>
      <c r="B3735" s="311"/>
      <c r="C3735" s="311"/>
      <c r="D3735" s="311"/>
      <c r="E3735" s="311"/>
      <c r="F3735" s="580"/>
      <c r="G3735" s="487"/>
      <c r="H3735" s="315"/>
      <c r="I3735" s="314"/>
      <c r="J3735" s="315"/>
      <c r="K3735" s="314"/>
      <c r="L3735" s="487">
        <f>G3732-I3732+K3732-L3732</f>
        <v>0</v>
      </c>
    </row>
    <row r="3736" spans="1:12">
      <c r="A3736" s="311"/>
      <c r="B3736" s="311"/>
      <c r="C3736" s="311"/>
      <c r="D3736" s="311"/>
      <c r="E3736" s="311"/>
      <c r="F3736" s="580"/>
      <c r="G3736" s="487"/>
      <c r="H3736" s="315"/>
      <c r="I3736" s="314"/>
      <c r="J3736" s="315"/>
      <c r="K3736" s="314"/>
      <c r="L3736" s="487"/>
    </row>
    <row r="3737" s="301" customFormat="1" spans="1:13">
      <c r="A3737" s="346"/>
      <c r="B3737" s="346"/>
      <c r="C3737" s="581" t="s">
        <v>1165</v>
      </c>
      <c r="D3737" s="346"/>
      <c r="E3737" s="346"/>
      <c r="F3737" s="582"/>
      <c r="G3737" s="583"/>
      <c r="H3737" s="584"/>
      <c r="I3737" s="608">
        <f>I3732+I2214</f>
        <v>2500000</v>
      </c>
      <c r="J3737" s="609">
        <f>I3737-K3737</f>
        <v>0</v>
      </c>
      <c r="K3737" s="608">
        <f>K3732+K2214</f>
        <v>2500000</v>
      </c>
      <c r="L3737" s="583"/>
      <c r="M3737" s="616"/>
    </row>
    <row r="3738" s="301" customFormat="1" spans="1:13">
      <c r="A3738" s="585"/>
      <c r="B3738" s="585"/>
      <c r="C3738" s="576" t="s">
        <v>1166</v>
      </c>
      <c r="D3738" s="585"/>
      <c r="E3738" s="585"/>
      <c r="F3738" s="586"/>
      <c r="G3738" s="587"/>
      <c r="H3738" s="588"/>
      <c r="I3738" s="610">
        <f>'1a. AJE Parent'!I30</f>
        <v>2500000</v>
      </c>
      <c r="J3738" s="609">
        <f>I3738-K3738</f>
        <v>0</v>
      </c>
      <c r="K3738" s="610">
        <f>'1a. AJE Parent'!J30</f>
        <v>2500000</v>
      </c>
      <c r="L3738" s="611"/>
      <c r="M3738" s="616"/>
    </row>
    <row r="3739" s="301" customFormat="1" spans="1:13">
      <c r="A3739" s="465"/>
      <c r="B3739" s="465"/>
      <c r="C3739" s="484" t="s">
        <v>893</v>
      </c>
      <c r="D3739" s="465"/>
      <c r="E3739" s="465"/>
      <c r="F3739" s="313"/>
      <c r="G3739" s="589"/>
      <c r="H3739" s="590"/>
      <c r="I3739" s="589">
        <f>I3737-I3738</f>
        <v>0</v>
      </c>
      <c r="J3739" s="590"/>
      <c r="K3739" s="589">
        <f>K3737-K3738</f>
        <v>0</v>
      </c>
      <c r="L3739" s="589"/>
      <c r="M3739" s="616"/>
    </row>
    <row r="3740" spans="1:12">
      <c r="A3740" s="306"/>
      <c r="B3740" s="306"/>
      <c r="C3740" s="306"/>
      <c r="D3740" s="306"/>
      <c r="E3740" s="306"/>
      <c r="F3740" s="307"/>
      <c r="G3740" s="591"/>
      <c r="H3740" s="592"/>
      <c r="I3740" s="591"/>
      <c r="J3740" s="592"/>
      <c r="K3740" s="591"/>
      <c r="L3740" s="591"/>
    </row>
    <row r="3741" spans="1:12">
      <c r="A3741" s="306"/>
      <c r="B3741" s="306"/>
      <c r="C3741" s="306"/>
      <c r="D3741" s="306"/>
      <c r="E3741" s="306"/>
      <c r="F3741" s="307"/>
      <c r="G3741" s="591"/>
      <c r="H3741" s="592"/>
      <c r="I3741" s="591"/>
      <c r="J3741" s="592"/>
      <c r="K3741" s="591"/>
      <c r="L3741" s="591"/>
    </row>
    <row r="3742" spans="1:12">
      <c r="A3742" s="593"/>
      <c r="B3742" s="316" t="s">
        <v>754</v>
      </c>
      <c r="C3742" s="317" t="s">
        <v>755</v>
      </c>
      <c r="D3742" s="317"/>
      <c r="E3742" s="318"/>
      <c r="F3742" s="319" t="s">
        <v>756</v>
      </c>
      <c r="G3742" s="320" t="str">
        <f>G6</f>
        <v>PT xxx</v>
      </c>
      <c r="H3742" s="489" t="str">
        <f>H6</f>
        <v>Adjustment Journal Entry</v>
      </c>
      <c r="I3742" s="489"/>
      <c r="J3742" s="489"/>
      <c r="K3742" s="489"/>
      <c r="L3742" s="320" t="str">
        <f>G3742</f>
        <v>PT xxx</v>
      </c>
    </row>
    <row r="3743" spans="1:12">
      <c r="A3743" s="593"/>
      <c r="B3743" s="322"/>
      <c r="C3743" s="323"/>
      <c r="D3743" s="323"/>
      <c r="E3743" s="324"/>
      <c r="F3743" s="325"/>
      <c r="G3743" s="326" t="s">
        <v>758</v>
      </c>
      <c r="H3743" s="490"/>
      <c r="I3743" s="490"/>
      <c r="J3743" s="490"/>
      <c r="K3743" s="490"/>
      <c r="L3743" s="326" t="str">
        <f>G3743</f>
        <v>Unaudited</v>
      </c>
    </row>
    <row r="3744" spans="1:12">
      <c r="A3744" s="593"/>
      <c r="B3744" s="328"/>
      <c r="C3744" s="329"/>
      <c r="D3744" s="329"/>
      <c r="E3744" s="330"/>
      <c r="F3744" s="331"/>
      <c r="G3744" s="332">
        <f>G8</f>
        <v>44561</v>
      </c>
      <c r="H3744" s="333"/>
      <c r="I3744" s="367" t="s">
        <v>759</v>
      </c>
      <c r="J3744" s="367"/>
      <c r="K3744" s="367" t="s">
        <v>760</v>
      </c>
      <c r="L3744" s="332">
        <f>G3744</f>
        <v>44561</v>
      </c>
    </row>
    <row r="3745" spans="1:12">
      <c r="A3745" s="594"/>
      <c r="B3745" s="595"/>
      <c r="C3745" s="594"/>
      <c r="D3745" s="594"/>
      <c r="E3745" s="596"/>
      <c r="F3745" s="597"/>
      <c r="G3745" s="598"/>
      <c r="H3745" s="598"/>
      <c r="I3745" s="598"/>
      <c r="J3745" s="598"/>
      <c r="K3745" s="598"/>
      <c r="L3745" s="612"/>
    </row>
    <row r="3746" spans="1:12">
      <c r="A3746" s="594"/>
      <c r="B3746" s="599"/>
      <c r="C3746" s="600" t="s">
        <v>1167</v>
      </c>
      <c r="D3746" s="601"/>
      <c r="E3746" s="596"/>
      <c r="F3746" s="597"/>
      <c r="G3746" s="598"/>
      <c r="H3746" s="598"/>
      <c r="I3746" s="598"/>
      <c r="J3746" s="598"/>
      <c r="K3746" s="598"/>
      <c r="L3746" s="612"/>
    </row>
    <row r="3747" outlineLevel="1" spans="1:12">
      <c r="A3747" s="346"/>
      <c r="B3747" s="150">
        <v>410101001</v>
      </c>
      <c r="D3747" s="299" t="s">
        <v>1168</v>
      </c>
      <c r="E3747" s="299"/>
      <c r="F3747" s="343"/>
      <c r="G3747" s="350"/>
      <c r="H3747" s="349"/>
      <c r="I3747" s="350"/>
      <c r="J3747" s="349"/>
      <c r="K3747" s="350"/>
      <c r="L3747" s="337">
        <f>G3747-I3747+K3747</f>
        <v>0</v>
      </c>
    </row>
    <row r="3748" outlineLevel="1" spans="1:12">
      <c r="A3748" s="346"/>
      <c r="B3748" s="150">
        <v>410101002</v>
      </c>
      <c r="D3748" s="299" t="s">
        <v>1169</v>
      </c>
      <c r="E3748" s="299"/>
      <c r="F3748" s="343"/>
      <c r="G3748" s="350"/>
      <c r="H3748" s="349"/>
      <c r="I3748" s="350"/>
      <c r="J3748" s="349"/>
      <c r="K3748" s="350"/>
      <c r="L3748" s="337">
        <f t="shared" ref="L3748:L3754" si="105">G3748-I3748+K3748</f>
        <v>0</v>
      </c>
    </row>
    <row r="3749" outlineLevel="1" spans="1:12">
      <c r="A3749" s="346"/>
      <c r="B3749" s="150">
        <v>410101003</v>
      </c>
      <c r="D3749" s="299" t="s">
        <v>1170</v>
      </c>
      <c r="E3749" s="299"/>
      <c r="F3749" s="343"/>
      <c r="G3749" s="350"/>
      <c r="H3749" s="349"/>
      <c r="I3749" s="350"/>
      <c r="J3749" s="349"/>
      <c r="K3749" s="350"/>
      <c r="L3749" s="337">
        <f t="shared" si="105"/>
        <v>0</v>
      </c>
    </row>
    <row r="3750" outlineLevel="1" spans="1:12">
      <c r="A3750" s="346"/>
      <c r="B3750" s="150">
        <v>410101004</v>
      </c>
      <c r="D3750" s="299" t="s">
        <v>1171</v>
      </c>
      <c r="E3750" s="299"/>
      <c r="F3750" s="343"/>
      <c r="G3750" s="350"/>
      <c r="H3750" s="349"/>
      <c r="I3750" s="350"/>
      <c r="J3750" s="349"/>
      <c r="K3750" s="350"/>
      <c r="L3750" s="337">
        <f t="shared" si="105"/>
        <v>0</v>
      </c>
    </row>
    <row r="3751" outlineLevel="1" spans="1:12">
      <c r="A3751" s="346"/>
      <c r="B3751" s="150">
        <v>410101005</v>
      </c>
      <c r="D3751" s="299" t="s">
        <v>1172</v>
      </c>
      <c r="E3751" s="299"/>
      <c r="F3751" s="343"/>
      <c r="G3751" s="350"/>
      <c r="H3751" s="349"/>
      <c r="I3751" s="350"/>
      <c r="J3751" s="349"/>
      <c r="K3751" s="350"/>
      <c r="L3751" s="337">
        <f t="shared" si="105"/>
        <v>0</v>
      </c>
    </row>
    <row r="3752" outlineLevel="1" spans="1:12">
      <c r="A3752" s="346"/>
      <c r="B3752" s="150">
        <v>410101006</v>
      </c>
      <c r="D3752" s="299" t="s">
        <v>1173</v>
      </c>
      <c r="E3752" s="299"/>
      <c r="F3752" s="343"/>
      <c r="G3752" s="350"/>
      <c r="H3752" s="349"/>
      <c r="I3752" s="350"/>
      <c r="J3752" s="349"/>
      <c r="K3752" s="350"/>
      <c r="L3752" s="337">
        <f t="shared" si="105"/>
        <v>0</v>
      </c>
    </row>
    <row r="3753" outlineLevel="1" spans="1:12">
      <c r="A3753" s="346"/>
      <c r="B3753" s="150">
        <v>410101007</v>
      </c>
      <c r="D3753" s="299" t="s">
        <v>1174</v>
      </c>
      <c r="E3753" s="299"/>
      <c r="F3753" s="343"/>
      <c r="G3753" s="350"/>
      <c r="H3753" s="349"/>
      <c r="I3753" s="350"/>
      <c r="J3753" s="349"/>
      <c r="K3753" s="350"/>
      <c r="L3753" s="337">
        <f t="shared" si="105"/>
        <v>0</v>
      </c>
    </row>
    <row r="3754" outlineLevel="1" spans="1:12">
      <c r="A3754" s="346"/>
      <c r="B3754" s="150">
        <v>410101008</v>
      </c>
      <c r="D3754" s="299" t="s">
        <v>1175</v>
      </c>
      <c r="E3754" s="299"/>
      <c r="F3754" s="343"/>
      <c r="G3754" s="350"/>
      <c r="H3754" s="349"/>
      <c r="I3754" s="350"/>
      <c r="J3754" s="349"/>
      <c r="K3754" s="350"/>
      <c r="L3754" s="337">
        <f t="shared" si="105"/>
        <v>0</v>
      </c>
    </row>
    <row r="3755" outlineLevel="1" spans="1:12">
      <c r="A3755" s="346"/>
      <c r="B3755" s="150">
        <v>410101009</v>
      </c>
      <c r="D3755" s="299" t="s">
        <v>540</v>
      </c>
      <c r="E3755" s="299"/>
      <c r="F3755" s="343"/>
      <c r="G3755" s="350"/>
      <c r="H3755" s="349"/>
      <c r="I3755" s="350"/>
      <c r="J3755" s="349"/>
      <c r="K3755" s="350"/>
      <c r="L3755" s="337">
        <f t="shared" ref="L3755" si="106">G3755-I3755+K3755</f>
        <v>0</v>
      </c>
    </row>
    <row r="3756" outlineLevel="1" spans="1:12">
      <c r="A3756" s="346"/>
      <c r="B3756" s="150">
        <v>410101010</v>
      </c>
      <c r="D3756" s="299" t="s">
        <v>541</v>
      </c>
      <c r="E3756" s="299"/>
      <c r="F3756" s="343"/>
      <c r="G3756" s="350"/>
      <c r="H3756" s="349"/>
      <c r="I3756" s="350"/>
      <c r="J3756" s="349"/>
      <c r="K3756" s="350"/>
      <c r="L3756" s="337">
        <f t="shared" ref="L3756:L3757" si="107">G3756-I3756+K3756</f>
        <v>0</v>
      </c>
    </row>
    <row r="3757" outlineLevel="1" spans="1:12">
      <c r="A3757" s="346"/>
      <c r="B3757" s="150">
        <v>410101011</v>
      </c>
      <c r="D3757" s="299" t="s">
        <v>542</v>
      </c>
      <c r="E3757" s="299"/>
      <c r="F3757" s="343"/>
      <c r="G3757" s="350"/>
      <c r="H3757" s="349"/>
      <c r="I3757" s="350"/>
      <c r="J3757" s="349"/>
      <c r="K3757" s="350"/>
      <c r="L3757" s="337">
        <f t="shared" si="107"/>
        <v>0</v>
      </c>
    </row>
    <row r="3758" outlineLevel="1" spans="1:12">
      <c r="A3758" s="346"/>
      <c r="B3758" s="150">
        <v>410101012</v>
      </c>
      <c r="D3758" s="299" t="s">
        <v>543</v>
      </c>
      <c r="E3758" s="299"/>
      <c r="F3758" s="343"/>
      <c r="G3758" s="350"/>
      <c r="H3758" s="349"/>
      <c r="I3758" s="350"/>
      <c r="J3758" s="349"/>
      <c r="K3758" s="350"/>
      <c r="L3758" s="337">
        <f t="shared" ref="L3758" si="108">G3758-I3758+K3758</f>
        <v>0</v>
      </c>
    </row>
    <row r="3759" outlineLevel="1" spans="1:12">
      <c r="A3759" s="346"/>
      <c r="B3759" s="150">
        <v>410101013</v>
      </c>
      <c r="D3759" s="299" t="s">
        <v>544</v>
      </c>
      <c r="E3759" s="299"/>
      <c r="F3759" s="343"/>
      <c r="G3759" s="350"/>
      <c r="H3759" s="349"/>
      <c r="I3759" s="350"/>
      <c r="J3759" s="349"/>
      <c r="K3759" s="350"/>
      <c r="L3759" s="337">
        <f t="shared" ref="L3759:L3761" si="109">G3759-I3759+K3759</f>
        <v>0</v>
      </c>
    </row>
    <row r="3760" outlineLevel="1" spans="1:12">
      <c r="A3760" s="346"/>
      <c r="B3760" s="150">
        <v>410101014</v>
      </c>
      <c r="D3760" s="299" t="s">
        <v>364</v>
      </c>
      <c r="E3760" s="299"/>
      <c r="F3760" s="343"/>
      <c r="G3760" s="350"/>
      <c r="H3760" s="349"/>
      <c r="I3760" s="350"/>
      <c r="J3760" s="349"/>
      <c r="K3760" s="350"/>
      <c r="L3760" s="337">
        <f t="shared" si="109"/>
        <v>0</v>
      </c>
    </row>
    <row r="3761" outlineLevel="1" spans="1:12">
      <c r="A3761" s="346"/>
      <c r="B3761" s="150"/>
      <c r="D3761" s="346"/>
      <c r="E3761" s="299"/>
      <c r="F3761" s="343"/>
      <c r="G3761" s="350"/>
      <c r="H3761" s="349"/>
      <c r="I3761" s="350"/>
      <c r="J3761" s="349"/>
      <c r="K3761" s="350"/>
      <c r="L3761" s="337">
        <f t="shared" si="109"/>
        <v>0</v>
      </c>
    </row>
    <row r="3762" outlineLevel="1" spans="1:12">
      <c r="A3762" s="346"/>
      <c r="B3762" s="150"/>
      <c r="D3762" s="299"/>
      <c r="E3762" s="342"/>
      <c r="F3762" s="343"/>
      <c r="G3762" s="350"/>
      <c r="H3762" s="349"/>
      <c r="I3762" s="350"/>
      <c r="J3762" s="349"/>
      <c r="K3762" s="350"/>
      <c r="L3762" s="337"/>
    </row>
    <row r="3763" outlineLevel="1" spans="1:12">
      <c r="A3763" s="346"/>
      <c r="B3763" s="150"/>
      <c r="D3763" s="351" t="s">
        <v>765</v>
      </c>
      <c r="E3763" s="376"/>
      <c r="F3763" s="353"/>
      <c r="G3763" s="354">
        <f>SUM(G3747:G3762)</f>
        <v>0</v>
      </c>
      <c r="H3763" s="355"/>
      <c r="I3763" s="354">
        <f>SUM(I3747:I3762)</f>
        <v>0</v>
      </c>
      <c r="J3763" s="355"/>
      <c r="K3763" s="354">
        <f>SUM(K3747:K3762)</f>
        <v>0</v>
      </c>
      <c r="L3763" s="354">
        <f>SUM(L3747:L3762)</f>
        <v>0</v>
      </c>
    </row>
    <row r="3764" outlineLevel="1" spans="1:12">
      <c r="A3764" s="346"/>
      <c r="B3764" s="150"/>
      <c r="D3764" s="299"/>
      <c r="E3764" s="342"/>
      <c r="F3764" s="343"/>
      <c r="G3764" s="350"/>
      <c r="H3764" s="349"/>
      <c r="I3764" s="350"/>
      <c r="J3764" s="349"/>
      <c r="K3764" s="350"/>
      <c r="L3764" s="337"/>
    </row>
    <row r="3765" outlineLevel="1" spans="1:12">
      <c r="A3765" s="346"/>
      <c r="B3765" s="150"/>
      <c r="D3765" s="347" t="s">
        <v>545</v>
      </c>
      <c r="E3765" s="299"/>
      <c r="F3765" s="343"/>
      <c r="G3765" s="350"/>
      <c r="H3765" s="349"/>
      <c r="I3765" s="350"/>
      <c r="J3765" s="349"/>
      <c r="K3765" s="350"/>
      <c r="L3765" s="337">
        <f>G3765-I3765+K3765</f>
        <v>0</v>
      </c>
    </row>
    <row r="3766" outlineLevel="1" spans="1:12">
      <c r="A3766" s="346"/>
      <c r="B3766" s="150">
        <v>410201001</v>
      </c>
      <c r="D3766" s="346"/>
      <c r="E3766" s="299" t="s">
        <v>1168</v>
      </c>
      <c r="F3766" s="343"/>
      <c r="G3766" s="350"/>
      <c r="H3766" s="349"/>
      <c r="I3766" s="350"/>
      <c r="J3766" s="349"/>
      <c r="K3766" s="350"/>
      <c r="L3766" s="337">
        <f>G3766-I3766+K3766</f>
        <v>0</v>
      </c>
    </row>
    <row r="3767" outlineLevel="1" spans="1:12">
      <c r="A3767" s="346"/>
      <c r="B3767" s="150">
        <v>410201002</v>
      </c>
      <c r="D3767" s="346"/>
      <c r="E3767" s="299" t="s">
        <v>1169</v>
      </c>
      <c r="F3767" s="343"/>
      <c r="G3767" s="350"/>
      <c r="H3767" s="349"/>
      <c r="I3767" s="350"/>
      <c r="J3767" s="349"/>
      <c r="K3767" s="350"/>
      <c r="L3767" s="337">
        <f t="shared" ref="L3767:L3781" si="110">G3767-I3767+K3767</f>
        <v>0</v>
      </c>
    </row>
    <row r="3768" outlineLevel="1" spans="1:12">
      <c r="A3768" s="346"/>
      <c r="B3768" s="150">
        <v>410201003</v>
      </c>
      <c r="D3768" s="346"/>
      <c r="E3768" s="299" t="s">
        <v>1170</v>
      </c>
      <c r="F3768" s="343"/>
      <c r="G3768" s="350"/>
      <c r="H3768" s="349"/>
      <c r="I3768" s="350"/>
      <c r="J3768" s="349"/>
      <c r="K3768" s="350"/>
      <c r="L3768" s="337">
        <f t="shared" si="110"/>
        <v>0</v>
      </c>
    </row>
    <row r="3769" outlineLevel="1" spans="1:12">
      <c r="A3769" s="346"/>
      <c r="B3769" s="150">
        <v>410201004</v>
      </c>
      <c r="D3769" s="346"/>
      <c r="E3769" s="299" t="s">
        <v>1171</v>
      </c>
      <c r="F3769" s="343"/>
      <c r="G3769" s="350"/>
      <c r="H3769" s="349"/>
      <c r="I3769" s="350"/>
      <c r="J3769" s="349"/>
      <c r="K3769" s="350"/>
      <c r="L3769" s="337">
        <f t="shared" si="110"/>
        <v>0</v>
      </c>
    </row>
    <row r="3770" outlineLevel="1" spans="1:12">
      <c r="A3770" s="346"/>
      <c r="B3770" s="150">
        <v>410201005</v>
      </c>
      <c r="D3770" s="346"/>
      <c r="E3770" s="299" t="s">
        <v>1172</v>
      </c>
      <c r="F3770" s="343"/>
      <c r="G3770" s="350"/>
      <c r="H3770" s="349"/>
      <c r="I3770" s="350"/>
      <c r="J3770" s="349"/>
      <c r="K3770" s="350"/>
      <c r="L3770" s="337">
        <f t="shared" si="110"/>
        <v>0</v>
      </c>
    </row>
    <row r="3771" outlineLevel="1" spans="1:12">
      <c r="A3771" s="346"/>
      <c r="B3771" s="150">
        <v>410201006</v>
      </c>
      <c r="D3771" s="346"/>
      <c r="E3771" s="299" t="s">
        <v>1173</v>
      </c>
      <c r="F3771" s="343"/>
      <c r="G3771" s="350"/>
      <c r="H3771" s="349"/>
      <c r="I3771" s="350"/>
      <c r="J3771" s="349"/>
      <c r="K3771" s="350"/>
      <c r="L3771" s="337">
        <f t="shared" si="110"/>
        <v>0</v>
      </c>
    </row>
    <row r="3772" outlineLevel="1" spans="1:12">
      <c r="A3772" s="346"/>
      <c r="B3772" s="150">
        <v>410201007</v>
      </c>
      <c r="D3772" s="346"/>
      <c r="E3772" s="299" t="s">
        <v>1174</v>
      </c>
      <c r="F3772" s="343"/>
      <c r="G3772" s="350"/>
      <c r="H3772" s="349"/>
      <c r="I3772" s="350"/>
      <c r="J3772" s="349"/>
      <c r="K3772" s="350"/>
      <c r="L3772" s="337">
        <f t="shared" si="110"/>
        <v>0</v>
      </c>
    </row>
    <row r="3773" outlineLevel="1" spans="1:12">
      <c r="A3773" s="346"/>
      <c r="B3773" s="150">
        <v>410201008</v>
      </c>
      <c r="D3773" s="346"/>
      <c r="E3773" s="299" t="s">
        <v>1175</v>
      </c>
      <c r="F3773" s="343"/>
      <c r="G3773" s="350"/>
      <c r="H3773" s="349"/>
      <c r="I3773" s="350"/>
      <c r="J3773" s="349"/>
      <c r="K3773" s="350"/>
      <c r="L3773" s="337">
        <f t="shared" si="110"/>
        <v>0</v>
      </c>
    </row>
    <row r="3774" outlineLevel="1" spans="1:12">
      <c r="A3774" s="346"/>
      <c r="B3774" s="150">
        <v>410201009</v>
      </c>
      <c r="D3774" s="346"/>
      <c r="E3774" s="299" t="s">
        <v>540</v>
      </c>
      <c r="F3774" s="343"/>
      <c r="G3774" s="350"/>
      <c r="H3774" s="349"/>
      <c r="I3774" s="350"/>
      <c r="J3774" s="349"/>
      <c r="K3774" s="350"/>
      <c r="L3774" s="337">
        <f t="shared" ref="L3774:L3778" si="111">G3774-I3774+K3774</f>
        <v>0</v>
      </c>
    </row>
    <row r="3775" outlineLevel="1" spans="1:12">
      <c r="A3775" s="346"/>
      <c r="B3775" s="150">
        <v>410201010</v>
      </c>
      <c r="D3775" s="346"/>
      <c r="E3775" s="299" t="s">
        <v>541</v>
      </c>
      <c r="F3775" s="343"/>
      <c r="G3775" s="350"/>
      <c r="H3775" s="349"/>
      <c r="I3775" s="350"/>
      <c r="J3775" s="349"/>
      <c r="K3775" s="350"/>
      <c r="L3775" s="337">
        <f t="shared" si="111"/>
        <v>0</v>
      </c>
    </row>
    <row r="3776" outlineLevel="1" spans="1:12">
      <c r="A3776" s="346"/>
      <c r="B3776" s="150">
        <v>410201011</v>
      </c>
      <c r="D3776" s="346"/>
      <c r="E3776" s="299" t="s">
        <v>542</v>
      </c>
      <c r="F3776" s="343"/>
      <c r="G3776" s="350"/>
      <c r="H3776" s="349"/>
      <c r="I3776" s="350"/>
      <c r="J3776" s="349"/>
      <c r="K3776" s="350"/>
      <c r="L3776" s="337">
        <f t="shared" si="111"/>
        <v>0</v>
      </c>
    </row>
    <row r="3777" outlineLevel="1" spans="1:12">
      <c r="A3777" s="346"/>
      <c r="B3777" s="150">
        <v>410201012</v>
      </c>
      <c r="D3777" s="346"/>
      <c r="E3777" s="299" t="s">
        <v>543</v>
      </c>
      <c r="F3777" s="343"/>
      <c r="G3777" s="350"/>
      <c r="H3777" s="349"/>
      <c r="I3777" s="350"/>
      <c r="J3777" s="349"/>
      <c r="K3777" s="350"/>
      <c r="L3777" s="337">
        <f t="shared" si="111"/>
        <v>0</v>
      </c>
    </row>
    <row r="3778" outlineLevel="1" spans="1:12">
      <c r="A3778" s="346"/>
      <c r="B3778" s="150">
        <v>410201013</v>
      </c>
      <c r="D3778" s="346"/>
      <c r="E3778" s="299" t="s">
        <v>544</v>
      </c>
      <c r="F3778" s="343"/>
      <c r="G3778" s="350"/>
      <c r="H3778" s="349"/>
      <c r="I3778" s="350"/>
      <c r="J3778" s="349"/>
      <c r="K3778" s="350"/>
      <c r="L3778" s="337">
        <f t="shared" si="111"/>
        <v>0</v>
      </c>
    </row>
    <row r="3779" outlineLevel="1" spans="1:12">
      <c r="A3779" s="346"/>
      <c r="B3779" s="150">
        <v>410201014</v>
      </c>
      <c r="D3779" s="346"/>
      <c r="E3779" s="299" t="s">
        <v>364</v>
      </c>
      <c r="F3779" s="343"/>
      <c r="G3779" s="350"/>
      <c r="H3779" s="349"/>
      <c r="I3779" s="350"/>
      <c r="J3779" s="349"/>
      <c r="K3779" s="350"/>
      <c r="L3779" s="337">
        <f t="shared" si="110"/>
        <v>0</v>
      </c>
    </row>
    <row r="3780" outlineLevel="1" spans="1:12">
      <c r="A3780" s="346"/>
      <c r="B3780" s="150"/>
      <c r="D3780" s="346"/>
      <c r="E3780" s="299"/>
      <c r="F3780" s="343"/>
      <c r="G3780" s="350"/>
      <c r="H3780" s="349"/>
      <c r="I3780" s="350"/>
      <c r="J3780" s="349"/>
      <c r="K3780" s="350"/>
      <c r="L3780" s="337">
        <f t="shared" si="110"/>
        <v>0</v>
      </c>
    </row>
    <row r="3781" outlineLevel="1" spans="1:12">
      <c r="A3781" s="346"/>
      <c r="B3781" s="150"/>
      <c r="D3781" s="346"/>
      <c r="E3781" s="299"/>
      <c r="F3781" s="343"/>
      <c r="G3781" s="350"/>
      <c r="H3781" s="349"/>
      <c r="I3781" s="350"/>
      <c r="J3781" s="349"/>
      <c r="K3781" s="350"/>
      <c r="L3781" s="337">
        <f t="shared" si="110"/>
        <v>0</v>
      </c>
    </row>
    <row r="3782" outlineLevel="1" spans="1:12">
      <c r="A3782" s="346"/>
      <c r="B3782" s="150"/>
      <c r="D3782" s="346"/>
      <c r="E3782" s="299"/>
      <c r="F3782" s="343"/>
      <c r="G3782" s="350"/>
      <c r="H3782" s="349"/>
      <c r="I3782" s="350"/>
      <c r="J3782" s="349"/>
      <c r="K3782" s="350"/>
      <c r="L3782" s="337"/>
    </row>
    <row r="3783" outlineLevel="1" spans="1:12">
      <c r="A3783" s="346"/>
      <c r="B3783" s="150"/>
      <c r="D3783" s="351" t="s">
        <v>765</v>
      </c>
      <c r="E3783" s="352"/>
      <c r="F3783" s="353"/>
      <c r="G3783" s="354">
        <f>SUM(G3765:G3782)</f>
        <v>0</v>
      </c>
      <c r="H3783" s="355"/>
      <c r="I3783" s="354">
        <f>SUM(I3765:I3782)</f>
        <v>0</v>
      </c>
      <c r="J3783" s="355"/>
      <c r="K3783" s="354">
        <f>SUM(K3765:K3782)</f>
        <v>0</v>
      </c>
      <c r="L3783" s="354">
        <f>SUM(L3765:L3782)</f>
        <v>0</v>
      </c>
    </row>
    <row r="3784" outlineLevel="1" spans="1:12">
      <c r="A3784" s="346"/>
      <c r="B3784" s="150"/>
      <c r="D3784" s="299"/>
      <c r="E3784" s="342"/>
      <c r="F3784" s="343"/>
      <c r="G3784" s="350"/>
      <c r="H3784" s="349"/>
      <c r="I3784" s="350"/>
      <c r="J3784" s="349"/>
      <c r="K3784" s="350"/>
      <c r="L3784" s="337"/>
    </row>
    <row r="3785" outlineLevel="1" spans="1:12">
      <c r="A3785" s="346"/>
      <c r="B3785" s="150"/>
      <c r="D3785" s="347" t="s">
        <v>546</v>
      </c>
      <c r="E3785" s="299"/>
      <c r="F3785" s="343"/>
      <c r="G3785" s="350"/>
      <c r="H3785" s="349"/>
      <c r="I3785" s="350"/>
      <c r="J3785" s="349"/>
      <c r="K3785" s="350"/>
      <c r="L3785" s="337">
        <f>G3785-I3785+K3785</f>
        <v>0</v>
      </c>
    </row>
    <row r="3786" outlineLevel="1" spans="1:12">
      <c r="A3786" s="346"/>
      <c r="B3786" s="150">
        <v>410301001</v>
      </c>
      <c r="D3786" s="346"/>
      <c r="E3786" s="299" t="s">
        <v>1168</v>
      </c>
      <c r="F3786" s="343"/>
      <c r="G3786" s="350"/>
      <c r="H3786" s="349"/>
      <c r="I3786" s="350"/>
      <c r="J3786" s="349"/>
      <c r="K3786" s="350"/>
      <c r="L3786" s="337">
        <f>G3786-I3786+K3786</f>
        <v>0</v>
      </c>
    </row>
    <row r="3787" outlineLevel="1" spans="1:12">
      <c r="A3787" s="346"/>
      <c r="B3787" s="150">
        <v>410301002</v>
      </c>
      <c r="D3787" s="346"/>
      <c r="E3787" s="299" t="s">
        <v>1169</v>
      </c>
      <c r="F3787" s="343"/>
      <c r="G3787" s="350"/>
      <c r="H3787" s="349"/>
      <c r="I3787" s="350"/>
      <c r="J3787" s="349"/>
      <c r="K3787" s="350"/>
      <c r="L3787" s="337">
        <f t="shared" ref="L3787:L3799" si="112">G3787-I3787+K3787</f>
        <v>0</v>
      </c>
    </row>
    <row r="3788" outlineLevel="1" spans="1:12">
      <c r="A3788" s="346"/>
      <c r="B3788" s="150">
        <v>410301003</v>
      </c>
      <c r="D3788" s="346"/>
      <c r="E3788" s="299" t="s">
        <v>1170</v>
      </c>
      <c r="F3788" s="343"/>
      <c r="G3788" s="350"/>
      <c r="H3788" s="349"/>
      <c r="I3788" s="350"/>
      <c r="J3788" s="349"/>
      <c r="K3788" s="350"/>
      <c r="L3788" s="337">
        <f t="shared" si="112"/>
        <v>0</v>
      </c>
    </row>
    <row r="3789" outlineLevel="1" spans="1:12">
      <c r="A3789" s="346"/>
      <c r="B3789" s="150">
        <v>410301004</v>
      </c>
      <c r="D3789" s="346"/>
      <c r="E3789" s="299" t="s">
        <v>1171</v>
      </c>
      <c r="F3789" s="343"/>
      <c r="G3789" s="350"/>
      <c r="H3789" s="349"/>
      <c r="I3789" s="350"/>
      <c r="J3789" s="349"/>
      <c r="K3789" s="350"/>
      <c r="L3789" s="337">
        <f t="shared" si="112"/>
        <v>0</v>
      </c>
    </row>
    <row r="3790" outlineLevel="1" spans="1:12">
      <c r="A3790" s="346"/>
      <c r="B3790" s="150">
        <v>410301005</v>
      </c>
      <c r="D3790" s="346"/>
      <c r="E3790" s="299" t="s">
        <v>1172</v>
      </c>
      <c r="F3790" s="343"/>
      <c r="G3790" s="350"/>
      <c r="H3790" s="349"/>
      <c r="I3790" s="350"/>
      <c r="J3790" s="349"/>
      <c r="K3790" s="350"/>
      <c r="L3790" s="337">
        <f t="shared" si="112"/>
        <v>0</v>
      </c>
    </row>
    <row r="3791" outlineLevel="1" spans="1:12">
      <c r="A3791" s="346"/>
      <c r="B3791" s="150">
        <v>410301006</v>
      </c>
      <c r="D3791" s="346"/>
      <c r="E3791" s="299" t="s">
        <v>1173</v>
      </c>
      <c r="F3791" s="343"/>
      <c r="G3791" s="350"/>
      <c r="H3791" s="349"/>
      <c r="I3791" s="350"/>
      <c r="J3791" s="349"/>
      <c r="K3791" s="350"/>
      <c r="L3791" s="337">
        <f t="shared" si="112"/>
        <v>0</v>
      </c>
    </row>
    <row r="3792" outlineLevel="1" spans="1:12">
      <c r="A3792" s="346"/>
      <c r="B3792" s="150">
        <v>410301007</v>
      </c>
      <c r="D3792" s="346"/>
      <c r="E3792" s="299" t="s">
        <v>1174</v>
      </c>
      <c r="F3792" s="343"/>
      <c r="G3792" s="350"/>
      <c r="H3792" s="349"/>
      <c r="I3792" s="350"/>
      <c r="J3792" s="349"/>
      <c r="K3792" s="350"/>
      <c r="L3792" s="337">
        <f t="shared" si="112"/>
        <v>0</v>
      </c>
    </row>
    <row r="3793" outlineLevel="1" spans="1:12">
      <c r="A3793" s="346"/>
      <c r="B3793" s="150">
        <v>410301008</v>
      </c>
      <c r="D3793" s="346"/>
      <c r="E3793" s="299" t="s">
        <v>1175</v>
      </c>
      <c r="F3793" s="343"/>
      <c r="G3793" s="350"/>
      <c r="H3793" s="349"/>
      <c r="I3793" s="350"/>
      <c r="J3793" s="349"/>
      <c r="K3793" s="350"/>
      <c r="L3793" s="337">
        <f t="shared" si="112"/>
        <v>0</v>
      </c>
    </row>
    <row r="3794" outlineLevel="1" spans="1:12">
      <c r="A3794" s="346"/>
      <c r="B3794" s="150">
        <v>410301009</v>
      </c>
      <c r="D3794" s="346"/>
      <c r="E3794" s="299" t="s">
        <v>540</v>
      </c>
      <c r="F3794" s="343"/>
      <c r="G3794" s="350"/>
      <c r="H3794" s="349"/>
      <c r="I3794" s="350"/>
      <c r="J3794" s="349"/>
      <c r="K3794" s="350"/>
      <c r="L3794" s="337">
        <f t="shared" ref="L3794:L3798" si="113">G3794-I3794+K3794</f>
        <v>0</v>
      </c>
    </row>
    <row r="3795" outlineLevel="1" spans="1:12">
      <c r="A3795" s="346"/>
      <c r="B3795" s="150">
        <v>410301010</v>
      </c>
      <c r="D3795" s="346"/>
      <c r="E3795" s="299" t="s">
        <v>541</v>
      </c>
      <c r="F3795" s="343"/>
      <c r="G3795" s="350"/>
      <c r="H3795" s="349"/>
      <c r="I3795" s="350"/>
      <c r="J3795" s="349"/>
      <c r="K3795" s="350"/>
      <c r="L3795" s="337">
        <f t="shared" si="113"/>
        <v>0</v>
      </c>
    </row>
    <row r="3796" outlineLevel="1" spans="1:12">
      <c r="A3796" s="346"/>
      <c r="B3796" s="150">
        <v>410301011</v>
      </c>
      <c r="D3796" s="346"/>
      <c r="E3796" s="299" t="s">
        <v>542</v>
      </c>
      <c r="F3796" s="343"/>
      <c r="G3796" s="350"/>
      <c r="H3796" s="349"/>
      <c r="I3796" s="350"/>
      <c r="J3796" s="349"/>
      <c r="K3796" s="350"/>
      <c r="L3796" s="337">
        <f t="shared" si="113"/>
        <v>0</v>
      </c>
    </row>
    <row r="3797" outlineLevel="1" spans="1:12">
      <c r="A3797" s="346"/>
      <c r="B3797" s="150">
        <v>410301012</v>
      </c>
      <c r="D3797" s="346"/>
      <c r="E3797" s="299" t="s">
        <v>543</v>
      </c>
      <c r="F3797" s="343"/>
      <c r="G3797" s="350"/>
      <c r="H3797" s="349"/>
      <c r="I3797" s="350"/>
      <c r="J3797" s="349"/>
      <c r="K3797" s="350"/>
      <c r="L3797" s="337">
        <f t="shared" si="113"/>
        <v>0</v>
      </c>
    </row>
    <row r="3798" outlineLevel="1" spans="1:12">
      <c r="A3798" s="346"/>
      <c r="B3798" s="150">
        <v>410301013</v>
      </c>
      <c r="D3798" s="346"/>
      <c r="E3798" s="299" t="s">
        <v>544</v>
      </c>
      <c r="F3798" s="343"/>
      <c r="G3798" s="350"/>
      <c r="H3798" s="349"/>
      <c r="I3798" s="350"/>
      <c r="J3798" s="349"/>
      <c r="K3798" s="350"/>
      <c r="L3798" s="337">
        <f t="shared" si="113"/>
        <v>0</v>
      </c>
    </row>
    <row r="3799" outlineLevel="1" spans="1:12">
      <c r="A3799" s="346"/>
      <c r="B3799" s="150">
        <v>410301014</v>
      </c>
      <c r="D3799" s="346"/>
      <c r="E3799" s="299" t="s">
        <v>364</v>
      </c>
      <c r="F3799" s="343"/>
      <c r="G3799" s="350"/>
      <c r="H3799" s="349"/>
      <c r="I3799" s="350"/>
      <c r="J3799" s="349"/>
      <c r="K3799" s="350"/>
      <c r="L3799" s="337">
        <f t="shared" si="112"/>
        <v>0</v>
      </c>
    </row>
    <row r="3800" outlineLevel="1" spans="1:12">
      <c r="A3800" s="346"/>
      <c r="B3800" s="150"/>
      <c r="D3800" s="346"/>
      <c r="E3800" s="299"/>
      <c r="F3800" s="343"/>
      <c r="G3800" s="350"/>
      <c r="H3800" s="349"/>
      <c r="I3800" s="350"/>
      <c r="J3800" s="349"/>
      <c r="K3800" s="350"/>
      <c r="L3800" s="337"/>
    </row>
    <row r="3801" outlineLevel="1" spans="1:12">
      <c r="A3801" s="346"/>
      <c r="B3801" s="150"/>
      <c r="D3801" s="351" t="s">
        <v>765</v>
      </c>
      <c r="E3801" s="352"/>
      <c r="F3801" s="353"/>
      <c r="G3801" s="354">
        <f>SUM(G3785:G3800)</f>
        <v>0</v>
      </c>
      <c r="H3801" s="355"/>
      <c r="I3801" s="354">
        <f>SUM(I3785:I3800)</f>
        <v>0</v>
      </c>
      <c r="J3801" s="355"/>
      <c r="K3801" s="354">
        <f>SUM(K3785:K3800)</f>
        <v>0</v>
      </c>
      <c r="L3801" s="354">
        <f>SUM(L3785:L3800)</f>
        <v>0</v>
      </c>
    </row>
    <row r="3802" outlineLevel="1" spans="1:12">
      <c r="A3802" s="346"/>
      <c r="B3802" s="150"/>
      <c r="D3802" s="299"/>
      <c r="E3802" s="342"/>
      <c r="F3802" s="343"/>
      <c r="G3802" s="350"/>
      <c r="H3802" s="349"/>
      <c r="I3802" s="350"/>
      <c r="J3802" s="349"/>
      <c r="K3802" s="350"/>
      <c r="L3802" s="337"/>
    </row>
    <row r="3803" outlineLevel="1" spans="1:12">
      <c r="A3803" s="346"/>
      <c r="B3803" s="150"/>
      <c r="D3803" s="347" t="s">
        <v>547</v>
      </c>
      <c r="E3803" s="299"/>
      <c r="F3803" s="343"/>
      <c r="G3803" s="350"/>
      <c r="H3803" s="349"/>
      <c r="I3803" s="350"/>
      <c r="J3803" s="349"/>
      <c r="K3803" s="350"/>
      <c r="L3803" s="337">
        <f>G3803-I3803+K3803</f>
        <v>0</v>
      </c>
    </row>
    <row r="3804" outlineLevel="1" spans="1:12">
      <c r="A3804" s="346"/>
      <c r="B3804" s="150">
        <v>410401001</v>
      </c>
      <c r="D3804" s="346"/>
      <c r="E3804" s="299" t="s">
        <v>107</v>
      </c>
      <c r="F3804" s="343"/>
      <c r="G3804" s="350"/>
      <c r="H3804" s="349"/>
      <c r="I3804" s="350"/>
      <c r="J3804" s="349"/>
      <c r="K3804" s="350"/>
      <c r="L3804" s="337">
        <f>G3804-I3804+K3804</f>
        <v>0</v>
      </c>
    </row>
    <row r="3805" outlineLevel="1" spans="1:12">
      <c r="A3805" s="346"/>
      <c r="B3805" s="150">
        <v>410401002</v>
      </c>
      <c r="D3805" s="346"/>
      <c r="E3805" s="299" t="s">
        <v>108</v>
      </c>
      <c r="F3805" s="343"/>
      <c r="G3805" s="350"/>
      <c r="H3805" s="349"/>
      <c r="I3805" s="350"/>
      <c r="J3805" s="349"/>
      <c r="K3805" s="350"/>
      <c r="L3805" s="337">
        <f>G3805-I3805+K3805</f>
        <v>0</v>
      </c>
    </row>
    <row r="3806" outlineLevel="1" spans="1:12">
      <c r="A3806" s="346"/>
      <c r="B3806" s="150">
        <v>410401003</v>
      </c>
      <c r="D3806" s="346"/>
      <c r="E3806" s="299" t="s">
        <v>892</v>
      </c>
      <c r="F3806" s="343"/>
      <c r="G3806" s="350"/>
      <c r="H3806" s="349"/>
      <c r="I3806" s="350"/>
      <c r="J3806" s="349"/>
      <c r="K3806" s="350"/>
      <c r="L3806" s="337">
        <f>G3806-I3806+K3806</f>
        <v>0</v>
      </c>
    </row>
    <row r="3807" outlineLevel="1" spans="1:12">
      <c r="A3807" s="346"/>
      <c r="B3807" s="150"/>
      <c r="D3807" s="346"/>
      <c r="E3807" s="299"/>
      <c r="F3807" s="343"/>
      <c r="G3807" s="350"/>
      <c r="H3807" s="349"/>
      <c r="I3807" s="350"/>
      <c r="J3807" s="349"/>
      <c r="K3807" s="350"/>
      <c r="L3807" s="337"/>
    </row>
    <row r="3808" outlineLevel="1" spans="1:12">
      <c r="A3808" s="346"/>
      <c r="B3808" s="150"/>
      <c r="D3808" s="351" t="s">
        <v>765</v>
      </c>
      <c r="E3808" s="352"/>
      <c r="F3808" s="353"/>
      <c r="G3808" s="354">
        <f>SUM(G3803:G3807)</f>
        <v>0</v>
      </c>
      <c r="H3808" s="355"/>
      <c r="I3808" s="354">
        <f>SUM(I3803:I3807)</f>
        <v>0</v>
      </c>
      <c r="J3808" s="355"/>
      <c r="K3808" s="354">
        <f>SUM(K3803:K3807)</f>
        <v>0</v>
      </c>
      <c r="L3808" s="354">
        <f>SUM(L3803:L3807)</f>
        <v>0</v>
      </c>
    </row>
    <row r="3809" spans="1:12">
      <c r="A3809" s="594"/>
      <c r="B3809" s="595"/>
      <c r="C3809" s="303"/>
      <c r="D3809" s="303"/>
      <c r="E3809" s="594"/>
      <c r="F3809" s="597"/>
      <c r="G3809" s="598"/>
      <c r="H3809" s="598"/>
      <c r="I3809" s="598"/>
      <c r="J3809" s="598"/>
      <c r="K3809" s="598"/>
      <c r="L3809" s="612"/>
    </row>
    <row r="3810" spans="1:12">
      <c r="A3810" s="601"/>
      <c r="B3810" s="617"/>
      <c r="C3810" s="382" t="s">
        <v>1176</v>
      </c>
      <c r="D3810" s="382"/>
      <c r="E3810" s="618"/>
      <c r="F3810" s="619"/>
      <c r="G3810" s="620">
        <f>G3763+G3783+G3801+G3808</f>
        <v>0</v>
      </c>
      <c r="H3810" s="621"/>
      <c r="I3810" s="621">
        <f>I3763+I3783+I3801+I3808</f>
        <v>0</v>
      </c>
      <c r="J3810" s="621"/>
      <c r="K3810" s="621">
        <f>K3763+K3783+K3801+K3808</f>
        <v>0</v>
      </c>
      <c r="L3810" s="620">
        <f>L3763+L3783+L3801+L3808</f>
        <v>0</v>
      </c>
    </row>
    <row r="3811" spans="1:12">
      <c r="A3811" s="594"/>
      <c r="B3811" s="595"/>
      <c r="C3811" s="303"/>
      <c r="D3811" s="303"/>
      <c r="E3811" s="594"/>
      <c r="F3811" s="597"/>
      <c r="G3811" s="622"/>
      <c r="H3811" s="598"/>
      <c r="I3811" s="598"/>
      <c r="J3811" s="598"/>
      <c r="K3811" s="598"/>
      <c r="L3811" s="612"/>
    </row>
    <row r="3812" spans="1:12">
      <c r="A3812" s="594"/>
      <c r="B3812" s="595"/>
      <c r="C3812" s="600" t="s">
        <v>1177</v>
      </c>
      <c r="D3812" s="623"/>
      <c r="E3812" s="594"/>
      <c r="F3812" s="597"/>
      <c r="G3812" s="598"/>
      <c r="H3812" s="598"/>
      <c r="I3812" s="598"/>
      <c r="J3812" s="598"/>
      <c r="K3812" s="598"/>
      <c r="L3812" s="612"/>
    </row>
    <row r="3813" outlineLevel="1" spans="1:12">
      <c r="A3813" s="346"/>
      <c r="B3813" s="150"/>
      <c r="D3813" s="347" t="s">
        <v>549</v>
      </c>
      <c r="E3813" s="299"/>
      <c r="F3813" s="343"/>
      <c r="G3813" s="350"/>
      <c r="H3813" s="349"/>
      <c r="I3813" s="350"/>
      <c r="J3813" s="349"/>
      <c r="K3813" s="350"/>
      <c r="L3813" s="612">
        <f t="shared" ref="L3813:L3828" si="114">G3813+I3813-K3813</f>
        <v>0</v>
      </c>
    </row>
    <row r="3814" outlineLevel="1" spans="1:12">
      <c r="A3814" s="346"/>
      <c r="B3814" s="150">
        <v>510101001</v>
      </c>
      <c r="D3814" s="346"/>
      <c r="E3814" s="299" t="s">
        <v>1168</v>
      </c>
      <c r="F3814" s="343"/>
      <c r="G3814" s="350"/>
      <c r="H3814" s="349"/>
      <c r="I3814" s="350"/>
      <c r="J3814" s="349"/>
      <c r="K3814" s="350"/>
      <c r="L3814" s="612">
        <f t="shared" si="114"/>
        <v>0</v>
      </c>
    </row>
    <row r="3815" outlineLevel="1" spans="1:12">
      <c r="A3815" s="346"/>
      <c r="B3815" s="150">
        <v>510101002</v>
      </c>
      <c r="D3815" s="346"/>
      <c r="E3815" s="299" t="s">
        <v>1169</v>
      </c>
      <c r="F3815" s="343"/>
      <c r="G3815" s="350"/>
      <c r="H3815" s="349"/>
      <c r="I3815" s="350"/>
      <c r="J3815" s="349"/>
      <c r="K3815" s="350"/>
      <c r="L3815" s="612">
        <f t="shared" si="114"/>
        <v>0</v>
      </c>
    </row>
    <row r="3816" outlineLevel="1" spans="1:12">
      <c r="A3816" s="346"/>
      <c r="B3816" s="150">
        <v>510101003</v>
      </c>
      <c r="D3816" s="346"/>
      <c r="E3816" s="299" t="s">
        <v>1170</v>
      </c>
      <c r="F3816" s="343"/>
      <c r="G3816" s="350"/>
      <c r="H3816" s="349"/>
      <c r="I3816" s="350"/>
      <c r="J3816" s="349"/>
      <c r="K3816" s="350"/>
      <c r="L3816" s="612">
        <f t="shared" si="114"/>
        <v>0</v>
      </c>
    </row>
    <row r="3817" outlineLevel="1" spans="1:12">
      <c r="A3817" s="346"/>
      <c r="B3817" s="150">
        <v>510101004</v>
      </c>
      <c r="D3817" s="346"/>
      <c r="E3817" s="299" t="s">
        <v>1171</v>
      </c>
      <c r="F3817" s="343"/>
      <c r="G3817" s="350"/>
      <c r="H3817" s="349"/>
      <c r="I3817" s="350"/>
      <c r="J3817" s="349"/>
      <c r="K3817" s="350"/>
      <c r="L3817" s="612">
        <f t="shared" si="114"/>
        <v>0</v>
      </c>
    </row>
    <row r="3818" outlineLevel="1" spans="1:12">
      <c r="A3818" s="346"/>
      <c r="B3818" s="150">
        <v>510101005</v>
      </c>
      <c r="D3818" s="346"/>
      <c r="E3818" s="299" t="s">
        <v>1172</v>
      </c>
      <c r="F3818" s="343"/>
      <c r="G3818" s="350"/>
      <c r="H3818" s="349"/>
      <c r="I3818" s="350"/>
      <c r="J3818" s="349"/>
      <c r="K3818" s="350"/>
      <c r="L3818" s="612">
        <f t="shared" si="114"/>
        <v>0</v>
      </c>
    </row>
    <row r="3819" outlineLevel="1" spans="1:12">
      <c r="A3819" s="346"/>
      <c r="B3819" s="150">
        <v>510101006</v>
      </c>
      <c r="D3819" s="346"/>
      <c r="E3819" s="299" t="s">
        <v>1173</v>
      </c>
      <c r="F3819" s="343"/>
      <c r="G3819" s="350"/>
      <c r="H3819" s="349"/>
      <c r="I3819" s="350"/>
      <c r="J3819" s="349"/>
      <c r="K3819" s="350"/>
      <c r="L3819" s="612">
        <f t="shared" si="114"/>
        <v>0</v>
      </c>
    </row>
    <row r="3820" outlineLevel="1" spans="1:12">
      <c r="A3820" s="346"/>
      <c r="B3820" s="150">
        <v>510101007</v>
      </c>
      <c r="D3820" s="346"/>
      <c r="E3820" s="299" t="s">
        <v>1174</v>
      </c>
      <c r="F3820" s="343"/>
      <c r="G3820" s="350"/>
      <c r="H3820" s="349"/>
      <c r="I3820" s="350"/>
      <c r="J3820" s="349"/>
      <c r="K3820" s="350"/>
      <c r="L3820" s="612">
        <f t="shared" si="114"/>
        <v>0</v>
      </c>
    </row>
    <row r="3821" outlineLevel="1" spans="1:12">
      <c r="A3821" s="346"/>
      <c r="B3821" s="150">
        <v>510101008</v>
      </c>
      <c r="D3821" s="346"/>
      <c r="E3821" s="299" t="s">
        <v>1175</v>
      </c>
      <c r="F3821" s="343"/>
      <c r="G3821" s="350"/>
      <c r="H3821" s="349"/>
      <c r="I3821" s="350"/>
      <c r="J3821" s="349"/>
      <c r="K3821" s="350"/>
      <c r="L3821" s="612">
        <f t="shared" si="114"/>
        <v>0</v>
      </c>
    </row>
    <row r="3822" outlineLevel="1" spans="1:12">
      <c r="A3822" s="346"/>
      <c r="B3822" s="150">
        <v>510101009</v>
      </c>
      <c r="D3822" s="346"/>
      <c r="E3822" s="299" t="s">
        <v>540</v>
      </c>
      <c r="F3822" s="343"/>
      <c r="G3822" s="350"/>
      <c r="H3822" s="349"/>
      <c r="I3822" s="350"/>
      <c r="J3822" s="349"/>
      <c r="K3822" s="350"/>
      <c r="L3822" s="612">
        <f t="shared" ref="L3822:L3826" si="115">G3822+I3822-K3822</f>
        <v>0</v>
      </c>
    </row>
    <row r="3823" outlineLevel="1" spans="1:12">
      <c r="A3823" s="346"/>
      <c r="B3823" s="150">
        <v>510101010</v>
      </c>
      <c r="D3823" s="346"/>
      <c r="E3823" s="299" t="s">
        <v>541</v>
      </c>
      <c r="F3823" s="343"/>
      <c r="G3823" s="350"/>
      <c r="H3823" s="349"/>
      <c r="I3823" s="350"/>
      <c r="J3823" s="349"/>
      <c r="K3823" s="350"/>
      <c r="L3823" s="612">
        <f t="shared" si="115"/>
        <v>0</v>
      </c>
    </row>
    <row r="3824" outlineLevel="1" spans="1:12">
      <c r="A3824" s="346"/>
      <c r="B3824" s="150">
        <v>510101011</v>
      </c>
      <c r="D3824" s="346"/>
      <c r="E3824" s="299" t="s">
        <v>542</v>
      </c>
      <c r="F3824" s="343"/>
      <c r="G3824" s="350"/>
      <c r="H3824" s="349"/>
      <c r="I3824" s="350"/>
      <c r="J3824" s="349"/>
      <c r="K3824" s="350"/>
      <c r="L3824" s="612">
        <f t="shared" si="115"/>
        <v>0</v>
      </c>
    </row>
    <row r="3825" outlineLevel="1" spans="1:12">
      <c r="A3825" s="346"/>
      <c r="B3825" s="150">
        <v>510101012</v>
      </c>
      <c r="D3825" s="346"/>
      <c r="E3825" s="299" t="s">
        <v>543</v>
      </c>
      <c r="F3825" s="343"/>
      <c r="G3825" s="350"/>
      <c r="H3825" s="349"/>
      <c r="I3825" s="350"/>
      <c r="J3825" s="349"/>
      <c r="K3825" s="350"/>
      <c r="L3825" s="612">
        <f t="shared" si="115"/>
        <v>0</v>
      </c>
    </row>
    <row r="3826" outlineLevel="1" spans="1:12">
      <c r="A3826" s="346"/>
      <c r="B3826" s="150">
        <v>510101013</v>
      </c>
      <c r="D3826" s="346"/>
      <c r="E3826" s="299" t="s">
        <v>544</v>
      </c>
      <c r="F3826" s="343"/>
      <c r="G3826" s="350"/>
      <c r="H3826" s="349"/>
      <c r="I3826" s="350"/>
      <c r="J3826" s="349"/>
      <c r="K3826" s="350"/>
      <c r="L3826" s="612">
        <f t="shared" si="115"/>
        <v>0</v>
      </c>
    </row>
    <row r="3827" outlineLevel="1" spans="1:12">
      <c r="A3827" s="346"/>
      <c r="B3827" s="150">
        <v>510101014</v>
      </c>
      <c r="D3827" s="346"/>
      <c r="E3827" s="299" t="s">
        <v>550</v>
      </c>
      <c r="F3827" s="343"/>
      <c r="G3827" s="350"/>
      <c r="H3827" s="349"/>
      <c r="I3827" s="350"/>
      <c r="J3827" s="349"/>
      <c r="K3827" s="350"/>
      <c r="L3827" s="612">
        <f t="shared" ref="L3827" si="116">G3827+I3827-K3827</f>
        <v>0</v>
      </c>
    </row>
    <row r="3828" outlineLevel="1" spans="1:12">
      <c r="A3828" s="346"/>
      <c r="B3828" s="150">
        <v>510101015</v>
      </c>
      <c r="D3828" s="346"/>
      <c r="E3828" s="299" t="s">
        <v>364</v>
      </c>
      <c r="F3828" s="343"/>
      <c r="G3828" s="350"/>
      <c r="H3828" s="349"/>
      <c r="I3828" s="350"/>
      <c r="J3828" s="349"/>
      <c r="K3828" s="350"/>
      <c r="L3828" s="612">
        <f t="shared" si="114"/>
        <v>0</v>
      </c>
    </row>
    <row r="3829" outlineLevel="1" spans="1:12">
      <c r="A3829" s="346"/>
      <c r="B3829" s="150"/>
      <c r="D3829" s="299"/>
      <c r="E3829" s="342"/>
      <c r="F3829" s="343"/>
      <c r="G3829" s="350"/>
      <c r="H3829" s="349"/>
      <c r="I3829" s="350"/>
      <c r="J3829" s="349"/>
      <c r="K3829" s="350"/>
      <c r="L3829" s="337"/>
    </row>
    <row r="3830" outlineLevel="1" spans="1:12">
      <c r="A3830" s="346"/>
      <c r="B3830" s="150"/>
      <c r="D3830" s="351" t="s">
        <v>765</v>
      </c>
      <c r="E3830" s="376"/>
      <c r="F3830" s="353"/>
      <c r="G3830" s="354">
        <f>SUM(G3813:G3829)</f>
        <v>0</v>
      </c>
      <c r="H3830" s="355"/>
      <c r="I3830" s="354">
        <f>SUM(I3813:I3829)</f>
        <v>0</v>
      </c>
      <c r="J3830" s="355"/>
      <c r="K3830" s="354">
        <f>SUM(K3813:K3829)</f>
        <v>0</v>
      </c>
      <c r="L3830" s="354">
        <f>SUM(L3813:L3829)</f>
        <v>0</v>
      </c>
    </row>
    <row r="3831" outlineLevel="1" spans="1:12">
      <c r="A3831" s="346"/>
      <c r="B3831" s="150"/>
      <c r="D3831" s="299"/>
      <c r="E3831" s="342"/>
      <c r="F3831" s="343"/>
      <c r="G3831" s="350"/>
      <c r="H3831" s="349"/>
      <c r="I3831" s="350"/>
      <c r="J3831" s="349"/>
      <c r="K3831" s="350"/>
      <c r="L3831" s="337"/>
    </row>
    <row r="3832" outlineLevel="1" spans="1:12">
      <c r="A3832" s="346"/>
      <c r="B3832" s="150"/>
      <c r="D3832" s="347" t="s">
        <v>551</v>
      </c>
      <c r="E3832" s="299"/>
      <c r="F3832" s="343"/>
      <c r="G3832" s="350"/>
      <c r="H3832" s="349"/>
      <c r="I3832" s="350"/>
      <c r="J3832" s="349"/>
      <c r="K3832" s="350"/>
      <c r="L3832" s="612">
        <f>G3832+I3832-K3832</f>
        <v>0</v>
      </c>
    </row>
    <row r="3833" outlineLevel="1" spans="1:12">
      <c r="A3833" s="346"/>
      <c r="B3833" s="150">
        <v>510201001</v>
      </c>
      <c r="D3833" s="346"/>
      <c r="E3833" s="299" t="s">
        <v>1168</v>
      </c>
      <c r="F3833" s="343"/>
      <c r="G3833" s="350"/>
      <c r="H3833" s="349"/>
      <c r="I3833" s="350"/>
      <c r="J3833" s="349"/>
      <c r="K3833" s="350"/>
      <c r="L3833" s="612">
        <f>G3833+I3833-K3833</f>
        <v>0</v>
      </c>
    </row>
    <row r="3834" outlineLevel="1" spans="1:12">
      <c r="A3834" s="346"/>
      <c r="B3834" s="150">
        <v>510201002</v>
      </c>
      <c r="D3834" s="346"/>
      <c r="E3834" s="299" t="s">
        <v>1169</v>
      </c>
      <c r="F3834" s="343"/>
      <c r="G3834" s="350"/>
      <c r="H3834" s="349"/>
      <c r="I3834" s="350"/>
      <c r="J3834" s="349"/>
      <c r="K3834" s="350"/>
      <c r="L3834" s="612">
        <f t="shared" ref="L3834:L3846" si="117">G3834+I3834-K3834</f>
        <v>0</v>
      </c>
    </row>
    <row r="3835" outlineLevel="1" spans="1:12">
      <c r="A3835" s="346"/>
      <c r="B3835" s="150">
        <v>510201003</v>
      </c>
      <c r="D3835" s="346"/>
      <c r="E3835" s="299" t="s">
        <v>1170</v>
      </c>
      <c r="F3835" s="343"/>
      <c r="G3835" s="350"/>
      <c r="H3835" s="349"/>
      <c r="I3835" s="350"/>
      <c r="J3835" s="349"/>
      <c r="K3835" s="350"/>
      <c r="L3835" s="612">
        <f t="shared" si="117"/>
        <v>0</v>
      </c>
    </row>
    <row r="3836" outlineLevel="1" spans="1:12">
      <c r="A3836" s="346"/>
      <c r="B3836" s="150">
        <v>510201004</v>
      </c>
      <c r="D3836" s="346"/>
      <c r="E3836" s="299" t="s">
        <v>1171</v>
      </c>
      <c r="F3836" s="343"/>
      <c r="G3836" s="350"/>
      <c r="H3836" s="349"/>
      <c r="I3836" s="350"/>
      <c r="J3836" s="349"/>
      <c r="K3836" s="350"/>
      <c r="L3836" s="612">
        <f t="shared" si="117"/>
        <v>0</v>
      </c>
    </row>
    <row r="3837" outlineLevel="1" spans="1:12">
      <c r="A3837" s="346"/>
      <c r="B3837" s="150">
        <v>510201005</v>
      </c>
      <c r="D3837" s="346"/>
      <c r="E3837" s="299" t="s">
        <v>1172</v>
      </c>
      <c r="F3837" s="343"/>
      <c r="G3837" s="350"/>
      <c r="H3837" s="349"/>
      <c r="I3837" s="350"/>
      <c r="J3837" s="349"/>
      <c r="K3837" s="350"/>
      <c r="L3837" s="612">
        <f t="shared" si="117"/>
        <v>0</v>
      </c>
    </row>
    <row r="3838" outlineLevel="1" spans="1:12">
      <c r="A3838" s="346"/>
      <c r="B3838" s="150">
        <v>510201006</v>
      </c>
      <c r="D3838" s="346"/>
      <c r="E3838" s="299" t="s">
        <v>1173</v>
      </c>
      <c r="F3838" s="343"/>
      <c r="G3838" s="350"/>
      <c r="H3838" s="349"/>
      <c r="I3838" s="350"/>
      <c r="J3838" s="349"/>
      <c r="K3838" s="350"/>
      <c r="L3838" s="612">
        <f t="shared" si="117"/>
        <v>0</v>
      </c>
    </row>
    <row r="3839" outlineLevel="1" spans="1:12">
      <c r="A3839" s="346"/>
      <c r="B3839" s="150">
        <v>510201007</v>
      </c>
      <c r="D3839" s="346"/>
      <c r="E3839" s="299" t="s">
        <v>1174</v>
      </c>
      <c r="F3839" s="343"/>
      <c r="G3839" s="350"/>
      <c r="H3839" s="349"/>
      <c r="I3839" s="350"/>
      <c r="J3839" s="349"/>
      <c r="K3839" s="350"/>
      <c r="L3839" s="612">
        <f t="shared" si="117"/>
        <v>0</v>
      </c>
    </row>
    <row r="3840" outlineLevel="1" spans="1:12">
      <c r="A3840" s="346"/>
      <c r="B3840" s="150">
        <v>510201008</v>
      </c>
      <c r="D3840" s="346"/>
      <c r="E3840" s="299" t="s">
        <v>1175</v>
      </c>
      <c r="F3840" s="343"/>
      <c r="G3840" s="350"/>
      <c r="H3840" s="349"/>
      <c r="I3840" s="350"/>
      <c r="J3840" s="349"/>
      <c r="K3840" s="350"/>
      <c r="L3840" s="612">
        <f t="shared" si="117"/>
        <v>0</v>
      </c>
    </row>
    <row r="3841" outlineLevel="1" spans="1:12">
      <c r="A3841" s="346"/>
      <c r="B3841" s="150">
        <v>510201009</v>
      </c>
      <c r="D3841" s="346"/>
      <c r="E3841" s="299" t="s">
        <v>540</v>
      </c>
      <c r="F3841" s="343"/>
      <c r="G3841" s="350"/>
      <c r="H3841" s="349"/>
      <c r="I3841" s="350"/>
      <c r="J3841" s="349"/>
      <c r="K3841" s="350"/>
      <c r="L3841" s="612">
        <f t="shared" ref="L3841:L3845" si="118">G3841+I3841-K3841</f>
        <v>0</v>
      </c>
    </row>
    <row r="3842" outlineLevel="1" spans="1:12">
      <c r="A3842" s="346"/>
      <c r="B3842" s="150">
        <v>510201010</v>
      </c>
      <c r="D3842" s="346"/>
      <c r="E3842" s="299" t="s">
        <v>541</v>
      </c>
      <c r="F3842" s="343"/>
      <c r="G3842" s="350"/>
      <c r="H3842" s="349"/>
      <c r="I3842" s="350"/>
      <c r="J3842" s="349"/>
      <c r="K3842" s="350"/>
      <c r="L3842" s="612">
        <f t="shared" si="118"/>
        <v>0</v>
      </c>
    </row>
    <row r="3843" outlineLevel="1" spans="1:12">
      <c r="A3843" s="346"/>
      <c r="B3843" s="150">
        <v>510201011</v>
      </c>
      <c r="D3843" s="346"/>
      <c r="E3843" s="299" t="s">
        <v>542</v>
      </c>
      <c r="F3843" s="343"/>
      <c r="G3843" s="350"/>
      <c r="H3843" s="349"/>
      <c r="I3843" s="350"/>
      <c r="J3843" s="349"/>
      <c r="K3843" s="350"/>
      <c r="L3843" s="612">
        <f t="shared" si="118"/>
        <v>0</v>
      </c>
    </row>
    <row r="3844" outlineLevel="1" spans="1:12">
      <c r="A3844" s="346"/>
      <c r="B3844" s="150">
        <v>510201012</v>
      </c>
      <c r="D3844" s="346"/>
      <c r="E3844" s="299" t="s">
        <v>543</v>
      </c>
      <c r="F3844" s="343"/>
      <c r="G3844" s="350"/>
      <c r="H3844" s="349"/>
      <c r="I3844" s="350"/>
      <c r="J3844" s="349"/>
      <c r="K3844" s="350"/>
      <c r="L3844" s="612">
        <f t="shared" si="118"/>
        <v>0</v>
      </c>
    </row>
    <row r="3845" outlineLevel="1" spans="1:12">
      <c r="A3845" s="346"/>
      <c r="B3845" s="150">
        <v>510201013</v>
      </c>
      <c r="D3845" s="346"/>
      <c r="E3845" s="299" t="s">
        <v>544</v>
      </c>
      <c r="F3845" s="343"/>
      <c r="G3845" s="350"/>
      <c r="H3845" s="349"/>
      <c r="I3845" s="350"/>
      <c r="J3845" s="349"/>
      <c r="K3845" s="350"/>
      <c r="L3845" s="612">
        <f t="shared" si="118"/>
        <v>0</v>
      </c>
    </row>
    <row r="3846" outlineLevel="1" spans="1:12">
      <c r="A3846" s="346"/>
      <c r="B3846" s="150">
        <v>510201014</v>
      </c>
      <c r="D3846" s="346"/>
      <c r="E3846" s="299" t="s">
        <v>364</v>
      </c>
      <c r="F3846" s="343"/>
      <c r="G3846" s="350"/>
      <c r="H3846" s="349"/>
      <c r="I3846" s="350"/>
      <c r="J3846" s="349"/>
      <c r="K3846" s="350"/>
      <c r="L3846" s="612">
        <f t="shared" si="117"/>
        <v>0</v>
      </c>
    </row>
    <row r="3847" outlineLevel="1" spans="1:12">
      <c r="A3847" s="346"/>
      <c r="B3847" s="150"/>
      <c r="D3847" s="346"/>
      <c r="E3847" s="299"/>
      <c r="F3847" s="343"/>
      <c r="G3847" s="350"/>
      <c r="H3847" s="349"/>
      <c r="I3847" s="350"/>
      <c r="J3847" s="349"/>
      <c r="K3847" s="350"/>
      <c r="L3847" s="337"/>
    </row>
    <row r="3848" outlineLevel="1" spans="1:12">
      <c r="A3848" s="346"/>
      <c r="B3848" s="150"/>
      <c r="D3848" s="351" t="s">
        <v>765</v>
      </c>
      <c r="E3848" s="352"/>
      <c r="F3848" s="353"/>
      <c r="G3848" s="354">
        <f>SUM(G3832:G3847)</f>
        <v>0</v>
      </c>
      <c r="H3848" s="355"/>
      <c r="I3848" s="354">
        <f>SUM(I3832:I3847)</f>
        <v>0</v>
      </c>
      <c r="J3848" s="355"/>
      <c r="K3848" s="354">
        <f>SUM(K3832:K3847)</f>
        <v>0</v>
      </c>
      <c r="L3848" s="354">
        <f>SUM(L3832:L3847)</f>
        <v>0</v>
      </c>
    </row>
    <row r="3849" outlineLevel="1" spans="1:12">
      <c r="A3849" s="346"/>
      <c r="B3849" s="150"/>
      <c r="D3849" s="299"/>
      <c r="E3849" s="342"/>
      <c r="F3849" s="343"/>
      <c r="G3849" s="350"/>
      <c r="H3849" s="349"/>
      <c r="I3849" s="350"/>
      <c r="J3849" s="349"/>
      <c r="K3849" s="350"/>
      <c r="L3849" s="337"/>
    </row>
    <row r="3850" outlineLevel="1" spans="1:12">
      <c r="A3850" s="346"/>
      <c r="B3850" s="150"/>
      <c r="D3850" s="347" t="s">
        <v>1178</v>
      </c>
      <c r="E3850" s="299"/>
      <c r="F3850" s="343"/>
      <c r="G3850" s="350"/>
      <c r="H3850" s="349"/>
      <c r="I3850" s="350"/>
      <c r="J3850" s="349"/>
      <c r="K3850" s="350"/>
      <c r="L3850" s="612">
        <f>G3850+I3850-K3850</f>
        <v>0</v>
      </c>
    </row>
    <row r="3851" outlineLevel="1" spans="1:12">
      <c r="A3851" s="346"/>
      <c r="B3851" s="150">
        <v>510301001</v>
      </c>
      <c r="D3851" s="346"/>
      <c r="E3851" s="299" t="s">
        <v>427</v>
      </c>
      <c r="F3851" s="343"/>
      <c r="G3851" s="350"/>
      <c r="H3851" s="349"/>
      <c r="I3851" s="350"/>
      <c r="J3851" s="349"/>
      <c r="K3851" s="350"/>
      <c r="L3851" s="612">
        <f>G3851+I3851-K3851</f>
        <v>0</v>
      </c>
    </row>
    <row r="3852" outlineLevel="1" spans="1:12">
      <c r="A3852" s="346"/>
      <c r="B3852" s="150">
        <v>510301002</v>
      </c>
      <c r="D3852" s="346"/>
      <c r="E3852" s="299" t="s">
        <v>553</v>
      </c>
      <c r="F3852" s="343"/>
      <c r="G3852" s="350"/>
      <c r="H3852" s="349"/>
      <c r="I3852" s="350"/>
      <c r="J3852" s="349"/>
      <c r="K3852" s="350"/>
      <c r="L3852" s="612">
        <f>G3852+I3852-K3852</f>
        <v>0</v>
      </c>
    </row>
    <row r="3853" outlineLevel="1" spans="1:12">
      <c r="A3853" s="346"/>
      <c r="B3853" s="150"/>
      <c r="D3853" s="346"/>
      <c r="E3853" s="299"/>
      <c r="F3853" s="343"/>
      <c r="G3853" s="350"/>
      <c r="H3853" s="349"/>
      <c r="I3853" s="350"/>
      <c r="J3853" s="349"/>
      <c r="K3853" s="350"/>
      <c r="L3853" s="337"/>
    </row>
    <row r="3854" outlineLevel="1" spans="1:12">
      <c r="A3854" s="346"/>
      <c r="B3854" s="150"/>
      <c r="D3854" s="351" t="s">
        <v>765</v>
      </c>
      <c r="E3854" s="352"/>
      <c r="F3854" s="353"/>
      <c r="G3854" s="354">
        <f>SUM(G3850:G3853)</f>
        <v>0</v>
      </c>
      <c r="H3854" s="355"/>
      <c r="I3854" s="354">
        <f>SUM(I3850:I3853)</f>
        <v>0</v>
      </c>
      <c r="J3854" s="355"/>
      <c r="K3854" s="354">
        <f>SUM(K3850:K3853)</f>
        <v>0</v>
      </c>
      <c r="L3854" s="354">
        <f>SUM(L3850:L3853)</f>
        <v>0</v>
      </c>
    </row>
    <row r="3855" outlineLevel="1" spans="1:12">
      <c r="A3855" s="346"/>
      <c r="B3855" s="150"/>
      <c r="D3855" s="299"/>
      <c r="E3855" s="342"/>
      <c r="F3855" s="343"/>
      <c r="G3855" s="350"/>
      <c r="H3855" s="349"/>
      <c r="I3855" s="350"/>
      <c r="J3855" s="349"/>
      <c r="K3855" s="350"/>
      <c r="L3855" s="337"/>
    </row>
    <row r="3856" outlineLevel="1" spans="1:12">
      <c r="A3856" s="346"/>
      <c r="B3856" s="150"/>
      <c r="D3856" s="347" t="s">
        <v>554</v>
      </c>
      <c r="E3856" s="299"/>
      <c r="F3856" s="343"/>
      <c r="G3856" s="350"/>
      <c r="H3856" s="349"/>
      <c r="I3856" s="350"/>
      <c r="J3856" s="349"/>
      <c r="K3856" s="350"/>
      <c r="L3856" s="612">
        <f>G3856+I3856-K3856</f>
        <v>0</v>
      </c>
    </row>
    <row r="3857" outlineLevel="1" spans="1:12">
      <c r="A3857" s="346"/>
      <c r="B3857" s="150">
        <v>510401001</v>
      </c>
      <c r="D3857" s="346"/>
      <c r="E3857" s="299" t="s">
        <v>379</v>
      </c>
      <c r="F3857" s="343"/>
      <c r="G3857" s="350"/>
      <c r="H3857" s="349"/>
      <c r="I3857" s="350"/>
      <c r="J3857" s="349"/>
      <c r="K3857" s="350"/>
      <c r="L3857" s="612">
        <f>G3857+I3857-K3857</f>
        <v>0</v>
      </c>
    </row>
    <row r="3858" outlineLevel="1" spans="1:12">
      <c r="A3858" s="346"/>
      <c r="B3858" s="150">
        <v>510401002</v>
      </c>
      <c r="D3858" s="346"/>
      <c r="E3858" s="299" t="s">
        <v>380</v>
      </c>
      <c r="F3858" s="343"/>
      <c r="G3858" s="350"/>
      <c r="H3858" s="349"/>
      <c r="I3858" s="350"/>
      <c r="J3858" s="349"/>
      <c r="K3858" s="350"/>
      <c r="L3858" s="612">
        <f t="shared" ref="L3858:L3867" si="119">G3858+I3858-K3858</f>
        <v>0</v>
      </c>
    </row>
    <row r="3859" outlineLevel="1" spans="1:12">
      <c r="A3859" s="346"/>
      <c r="B3859" s="150">
        <v>510401003</v>
      </c>
      <c r="D3859" s="346"/>
      <c r="E3859" s="299" t="s">
        <v>381</v>
      </c>
      <c r="F3859" s="343"/>
      <c r="G3859" s="350"/>
      <c r="H3859" s="349"/>
      <c r="I3859" s="350"/>
      <c r="J3859" s="349"/>
      <c r="K3859" s="350"/>
      <c r="L3859" s="612">
        <f t="shared" si="119"/>
        <v>0</v>
      </c>
    </row>
    <row r="3860" outlineLevel="1" spans="1:12">
      <c r="A3860" s="346"/>
      <c r="B3860" s="150">
        <v>510401004</v>
      </c>
      <c r="D3860" s="346"/>
      <c r="E3860" s="299" t="s">
        <v>964</v>
      </c>
      <c r="F3860" s="343"/>
      <c r="G3860" s="350"/>
      <c r="H3860" s="349"/>
      <c r="I3860" s="350"/>
      <c r="J3860" s="349"/>
      <c r="K3860" s="350"/>
      <c r="L3860" s="612">
        <f t="shared" si="119"/>
        <v>0</v>
      </c>
    </row>
    <row r="3861" outlineLevel="1" spans="1:12">
      <c r="A3861" s="346"/>
      <c r="B3861" s="150">
        <v>510401005</v>
      </c>
      <c r="D3861" s="346"/>
      <c r="E3861" s="299" t="s">
        <v>965</v>
      </c>
      <c r="F3861" s="343"/>
      <c r="G3861" s="350"/>
      <c r="H3861" s="349"/>
      <c r="I3861" s="350"/>
      <c r="J3861" s="349"/>
      <c r="K3861" s="350"/>
      <c r="L3861" s="612">
        <f t="shared" si="119"/>
        <v>0</v>
      </c>
    </row>
    <row r="3862" outlineLevel="1" spans="1:12">
      <c r="A3862" s="346"/>
      <c r="B3862" s="150">
        <v>510401006</v>
      </c>
      <c r="D3862" s="346"/>
      <c r="E3862" s="299" t="s">
        <v>345</v>
      </c>
      <c r="F3862" s="343"/>
      <c r="G3862" s="350"/>
      <c r="H3862" s="349"/>
      <c r="I3862" s="350"/>
      <c r="J3862" s="349"/>
      <c r="K3862" s="350"/>
      <c r="L3862" s="612">
        <f t="shared" si="119"/>
        <v>0</v>
      </c>
    </row>
    <row r="3863" outlineLevel="1" spans="1:12">
      <c r="A3863" s="346"/>
      <c r="B3863" s="150">
        <v>510401007</v>
      </c>
      <c r="D3863" s="346"/>
      <c r="E3863" s="299" t="s">
        <v>384</v>
      </c>
      <c r="F3863" s="343"/>
      <c r="G3863" s="350"/>
      <c r="H3863" s="349"/>
      <c r="I3863" s="350"/>
      <c r="J3863" s="349"/>
      <c r="K3863" s="350"/>
      <c r="L3863" s="612">
        <f t="shared" si="119"/>
        <v>0</v>
      </c>
    </row>
    <row r="3864" outlineLevel="1" spans="1:12">
      <c r="A3864" s="346"/>
      <c r="B3864" s="150">
        <v>510401008</v>
      </c>
      <c r="D3864" s="346"/>
      <c r="E3864" s="299" t="s">
        <v>389</v>
      </c>
      <c r="F3864" s="343"/>
      <c r="G3864" s="350"/>
      <c r="H3864" s="349"/>
      <c r="I3864" s="350"/>
      <c r="J3864" s="349"/>
      <c r="K3864" s="350"/>
      <c r="L3864" s="612">
        <f t="shared" si="119"/>
        <v>0</v>
      </c>
    </row>
    <row r="3865" outlineLevel="1" spans="1:12">
      <c r="A3865" s="346"/>
      <c r="B3865" s="150">
        <v>510401009</v>
      </c>
      <c r="D3865" s="346"/>
      <c r="E3865" s="299" t="s">
        <v>390</v>
      </c>
      <c r="F3865" s="343"/>
      <c r="G3865" s="350"/>
      <c r="H3865" s="349"/>
      <c r="I3865" s="350"/>
      <c r="J3865" s="349"/>
      <c r="K3865" s="350"/>
      <c r="L3865" s="612">
        <f t="shared" si="119"/>
        <v>0</v>
      </c>
    </row>
    <row r="3866" outlineLevel="1" spans="1:12">
      <c r="A3866" s="346"/>
      <c r="B3866" s="150">
        <v>510401010</v>
      </c>
      <c r="D3866" s="346"/>
      <c r="E3866" s="299" t="s">
        <v>391</v>
      </c>
      <c r="F3866" s="343"/>
      <c r="G3866" s="350"/>
      <c r="H3866" s="349"/>
      <c r="I3866" s="350"/>
      <c r="J3866" s="349"/>
      <c r="K3866" s="350"/>
      <c r="L3866" s="612">
        <f t="shared" si="119"/>
        <v>0</v>
      </c>
    </row>
    <row r="3867" outlineLevel="1" spans="1:12">
      <c r="A3867" s="346"/>
      <c r="B3867" s="150"/>
      <c r="D3867" s="346"/>
      <c r="E3867" s="299"/>
      <c r="F3867" s="343"/>
      <c r="G3867" s="350"/>
      <c r="H3867" s="349"/>
      <c r="I3867" s="350"/>
      <c r="J3867" s="349"/>
      <c r="K3867" s="350"/>
      <c r="L3867" s="612">
        <f t="shared" si="119"/>
        <v>0</v>
      </c>
    </row>
    <row r="3868" outlineLevel="1" spans="1:12">
      <c r="A3868" s="346"/>
      <c r="B3868" s="150"/>
      <c r="D3868" s="346"/>
      <c r="E3868" s="299"/>
      <c r="F3868" s="343"/>
      <c r="G3868" s="350"/>
      <c r="H3868" s="349"/>
      <c r="I3868" s="350"/>
      <c r="J3868" s="349"/>
      <c r="K3868" s="350"/>
      <c r="L3868" s="337"/>
    </row>
    <row r="3869" outlineLevel="1" spans="1:13">
      <c r="A3869" s="346"/>
      <c r="B3869" s="150"/>
      <c r="D3869" s="351" t="s">
        <v>765</v>
      </c>
      <c r="E3869" s="352"/>
      <c r="F3869" s="353"/>
      <c r="G3869" s="354">
        <f>SUM(G3856:G3868)</f>
        <v>0</v>
      </c>
      <c r="H3869" s="355"/>
      <c r="I3869" s="354">
        <f>SUM(I3856:I3868)</f>
        <v>0</v>
      </c>
      <c r="J3869" s="355"/>
      <c r="K3869" s="354">
        <f>SUM(K3856:K3868)</f>
        <v>0</v>
      </c>
      <c r="L3869" s="354">
        <f>SUM(L3856:L3868)</f>
        <v>0</v>
      </c>
      <c r="M3869" s="300" t="s">
        <v>893</v>
      </c>
    </row>
    <row r="3870" spans="1:12">
      <c r="A3870" s="594"/>
      <c r="B3870" s="595"/>
      <c r="C3870" s="303"/>
      <c r="D3870" s="303"/>
      <c r="E3870" s="594"/>
      <c r="F3870" s="597"/>
      <c r="G3870" s="598"/>
      <c r="H3870" s="598"/>
      <c r="I3870" s="598"/>
      <c r="J3870" s="598"/>
      <c r="K3870" s="598"/>
      <c r="L3870" s="612"/>
    </row>
    <row r="3871" spans="1:12">
      <c r="A3871" s="601"/>
      <c r="B3871" s="617"/>
      <c r="C3871" s="382" t="s">
        <v>1179</v>
      </c>
      <c r="D3871" s="382"/>
      <c r="E3871" s="618"/>
      <c r="F3871" s="619"/>
      <c r="G3871" s="620">
        <f>G3848+G3830+G3854+G3869</f>
        <v>0</v>
      </c>
      <c r="H3871" s="621"/>
      <c r="I3871" s="620">
        <f>I3848+I3830+I3854+I3869</f>
        <v>0</v>
      </c>
      <c r="J3871" s="621"/>
      <c r="K3871" s="620">
        <f>K3848+K3830+K3854+K3869</f>
        <v>0</v>
      </c>
      <c r="L3871" s="620">
        <f>L3848+L3830+L3854+L3869</f>
        <v>0</v>
      </c>
    </row>
    <row r="3872" spans="1:12">
      <c r="A3872" s="594"/>
      <c r="B3872" s="595"/>
      <c r="C3872" s="303"/>
      <c r="D3872" s="303"/>
      <c r="E3872" s="594"/>
      <c r="F3872" s="597"/>
      <c r="G3872" s="622"/>
      <c r="H3872" s="598"/>
      <c r="I3872" s="598"/>
      <c r="J3872" s="598"/>
      <c r="K3872" s="598"/>
      <c r="L3872" s="612"/>
    </row>
    <row r="3873" spans="1:12">
      <c r="A3873" s="601"/>
      <c r="B3873" s="625"/>
      <c r="C3873" s="421" t="s">
        <v>1180</v>
      </c>
      <c r="D3873" s="421"/>
      <c r="E3873" s="626"/>
      <c r="F3873" s="627"/>
      <c r="G3873" s="628">
        <f>G3810-G3871</f>
        <v>0</v>
      </c>
      <c r="H3873" s="629"/>
      <c r="I3873" s="629">
        <f>I3810+I3871</f>
        <v>0</v>
      </c>
      <c r="J3873" s="629"/>
      <c r="K3873" s="629">
        <f>K3810+K3871</f>
        <v>0</v>
      </c>
      <c r="L3873" s="628">
        <f>L3810-L3871</f>
        <v>0</v>
      </c>
    </row>
    <row r="3874" s="300" customFormat="1" spans="1:12">
      <c r="A3874" s="630"/>
      <c r="B3874" s="631"/>
      <c r="C3874" s="623"/>
      <c r="D3874" s="623"/>
      <c r="E3874" s="630"/>
      <c r="F3874" s="632"/>
      <c r="G3874" s="622">
        <v>0</v>
      </c>
      <c r="H3874" s="622"/>
      <c r="I3874" s="622"/>
      <c r="J3874" s="622"/>
      <c r="K3874" s="622"/>
      <c r="L3874" s="622"/>
    </row>
    <row r="3875" spans="1:12">
      <c r="A3875" s="594"/>
      <c r="B3875" s="599"/>
      <c r="C3875" s="633" t="s">
        <v>1181</v>
      </c>
      <c r="D3875" s="303"/>
      <c r="E3875" s="594"/>
      <c r="F3875" s="597"/>
      <c r="G3875" s="598"/>
      <c r="H3875" s="598"/>
      <c r="I3875" s="598"/>
      <c r="J3875" s="598"/>
      <c r="K3875" s="598"/>
      <c r="L3875" s="612"/>
    </row>
    <row r="3876" spans="1:12">
      <c r="A3876" s="594"/>
      <c r="B3876" s="150"/>
      <c r="D3876" s="347" t="s">
        <v>1182</v>
      </c>
      <c r="E3876" s="299"/>
      <c r="F3876" s="343"/>
      <c r="G3876" s="350"/>
      <c r="H3876" s="349"/>
      <c r="I3876" s="350"/>
      <c r="J3876" s="349"/>
      <c r="K3876" s="350"/>
      <c r="L3876" s="612">
        <f>G3876+I3876-K3876</f>
        <v>0</v>
      </c>
    </row>
    <row r="3877" outlineLevel="1" spans="1:12">
      <c r="A3877" s="594"/>
      <c r="B3877" s="150">
        <v>610101001</v>
      </c>
      <c r="D3877" s="346"/>
      <c r="E3877" s="299" t="s">
        <v>1183</v>
      </c>
      <c r="F3877" s="343"/>
      <c r="G3877" s="350"/>
      <c r="H3877" s="349"/>
      <c r="I3877" s="350"/>
      <c r="J3877" s="349"/>
      <c r="K3877" s="350"/>
      <c r="L3877" s="612">
        <f>G3877+I3877-K3877</f>
        <v>0</v>
      </c>
    </row>
    <row r="3878" outlineLevel="1" spans="1:12">
      <c r="A3878" s="594"/>
      <c r="B3878" s="150">
        <v>610101002</v>
      </c>
      <c r="D3878" s="346"/>
      <c r="E3878" s="299" t="s">
        <v>1184</v>
      </c>
      <c r="F3878" s="343"/>
      <c r="G3878" s="350"/>
      <c r="H3878" s="349"/>
      <c r="I3878" s="350"/>
      <c r="J3878" s="349"/>
      <c r="K3878" s="350"/>
      <c r="L3878" s="612">
        <f t="shared" ref="L3878:L3884" si="120">G3878+I3878-K3878</f>
        <v>0</v>
      </c>
    </row>
    <row r="3879" outlineLevel="1" spans="1:12">
      <c r="A3879" s="594"/>
      <c r="B3879" s="150">
        <v>610101003</v>
      </c>
      <c r="D3879" s="346"/>
      <c r="E3879" s="299" t="s">
        <v>1185</v>
      </c>
      <c r="F3879" s="343"/>
      <c r="G3879" s="350"/>
      <c r="H3879" s="349"/>
      <c r="I3879" s="350"/>
      <c r="J3879" s="349"/>
      <c r="K3879" s="350"/>
      <c r="L3879" s="612">
        <f t="shared" si="120"/>
        <v>0</v>
      </c>
    </row>
    <row r="3880" outlineLevel="1" spans="1:12">
      <c r="A3880" s="594"/>
      <c r="B3880" s="150">
        <v>610101004</v>
      </c>
      <c r="D3880" s="346"/>
      <c r="E3880" s="299" t="s">
        <v>1186</v>
      </c>
      <c r="F3880" s="343"/>
      <c r="G3880" s="350"/>
      <c r="H3880" s="349"/>
      <c r="I3880" s="350"/>
      <c r="J3880" s="349"/>
      <c r="K3880" s="350"/>
      <c r="L3880" s="612">
        <f t="shared" si="120"/>
        <v>0</v>
      </c>
    </row>
    <row r="3881" outlineLevel="1" spans="1:12">
      <c r="A3881" s="594"/>
      <c r="B3881" s="150">
        <v>610101005</v>
      </c>
      <c r="D3881" s="346"/>
      <c r="E3881" s="299" t="s">
        <v>1187</v>
      </c>
      <c r="F3881" s="343"/>
      <c r="G3881" s="350"/>
      <c r="H3881" s="349"/>
      <c r="I3881" s="350"/>
      <c r="J3881" s="349"/>
      <c r="K3881" s="350"/>
      <c r="L3881" s="612">
        <f t="shared" si="120"/>
        <v>0</v>
      </c>
    </row>
    <row r="3882" outlineLevel="1" spans="1:12">
      <c r="A3882" s="594"/>
      <c r="B3882" s="150">
        <v>610101006</v>
      </c>
      <c r="D3882" s="346"/>
      <c r="E3882" s="299" t="s">
        <v>1188</v>
      </c>
      <c r="F3882" s="343"/>
      <c r="G3882" s="350"/>
      <c r="H3882" s="349"/>
      <c r="I3882" s="350"/>
      <c r="J3882" s="349"/>
      <c r="K3882" s="350"/>
      <c r="L3882" s="612">
        <f t="shared" si="120"/>
        <v>0</v>
      </c>
    </row>
    <row r="3883" outlineLevel="1" spans="1:12">
      <c r="A3883" s="594"/>
      <c r="B3883" s="150">
        <v>610101007</v>
      </c>
      <c r="D3883" s="346"/>
      <c r="E3883" s="299" t="s">
        <v>563</v>
      </c>
      <c r="F3883" s="343"/>
      <c r="G3883" s="350"/>
      <c r="H3883" s="349"/>
      <c r="I3883" s="350"/>
      <c r="J3883" s="349"/>
      <c r="K3883" s="350"/>
      <c r="L3883" s="612">
        <f t="shared" si="120"/>
        <v>0</v>
      </c>
    </row>
    <row r="3884" outlineLevel="1" spans="1:12">
      <c r="A3884" s="594"/>
      <c r="B3884" s="150">
        <v>610101008</v>
      </c>
      <c r="D3884" s="346"/>
      <c r="E3884" s="299" t="s">
        <v>364</v>
      </c>
      <c r="F3884" s="343"/>
      <c r="G3884" s="350"/>
      <c r="H3884" s="349"/>
      <c r="I3884" s="350"/>
      <c r="J3884" s="349"/>
      <c r="K3884" s="350"/>
      <c r="L3884" s="612">
        <f t="shared" si="120"/>
        <v>0</v>
      </c>
    </row>
    <row r="3885" outlineLevel="1" spans="1:12">
      <c r="A3885" s="594"/>
      <c r="B3885" s="150"/>
      <c r="D3885" s="346"/>
      <c r="E3885" s="375"/>
      <c r="F3885" s="343"/>
      <c r="G3885" s="350"/>
      <c r="H3885" s="349"/>
      <c r="I3885" s="350"/>
      <c r="J3885" s="349"/>
      <c r="K3885" s="350"/>
      <c r="L3885" s="612"/>
    </row>
    <row r="3886" spans="1:12">
      <c r="A3886" s="594"/>
      <c r="B3886" s="150"/>
      <c r="D3886" s="346"/>
      <c r="E3886" s="299"/>
      <c r="F3886" s="343"/>
      <c r="G3886" s="350"/>
      <c r="H3886" s="349"/>
      <c r="I3886" s="350"/>
      <c r="J3886" s="349"/>
      <c r="K3886" s="350"/>
      <c r="L3886" s="337"/>
    </row>
    <row r="3887" spans="1:12">
      <c r="A3887" s="594"/>
      <c r="B3887" s="150"/>
      <c r="D3887" s="351" t="s">
        <v>765</v>
      </c>
      <c r="E3887" s="352"/>
      <c r="F3887" s="353"/>
      <c r="G3887" s="354">
        <f>SUM(G3876:G3886)</f>
        <v>0</v>
      </c>
      <c r="H3887" s="355"/>
      <c r="I3887" s="354">
        <f>SUM(I3876:I3886)</f>
        <v>0</v>
      </c>
      <c r="J3887" s="355"/>
      <c r="K3887" s="354">
        <f>SUM(K3876:K3886)</f>
        <v>0</v>
      </c>
      <c r="L3887" s="354">
        <f>SUM(L3876:L3886)</f>
        <v>0</v>
      </c>
    </row>
    <row r="3888" spans="1:12">
      <c r="A3888" s="594"/>
      <c r="B3888" s="634"/>
      <c r="C3888" s="635"/>
      <c r="D3888" s="636"/>
      <c r="E3888" s="594"/>
      <c r="F3888" s="597"/>
      <c r="G3888" s="598"/>
      <c r="H3888" s="598"/>
      <c r="I3888" s="598"/>
      <c r="J3888" s="598"/>
      <c r="K3888" s="598"/>
      <c r="L3888" s="612"/>
    </row>
    <row r="3889" spans="1:12">
      <c r="A3889" s="594"/>
      <c r="B3889" s="150"/>
      <c r="D3889" s="347" t="s">
        <v>1189</v>
      </c>
      <c r="E3889" s="299"/>
      <c r="F3889" s="343"/>
      <c r="G3889" s="350"/>
      <c r="H3889" s="349"/>
      <c r="I3889" s="350"/>
      <c r="J3889" s="349"/>
      <c r="K3889" s="350"/>
      <c r="L3889" s="612">
        <f>G3889+I3889-K3889</f>
        <v>0</v>
      </c>
    </row>
    <row r="3890" outlineLevel="1" spans="1:12">
      <c r="A3890" s="594"/>
      <c r="B3890" s="150">
        <v>610201001</v>
      </c>
      <c r="D3890" s="346"/>
      <c r="E3890" s="299" t="s">
        <v>1190</v>
      </c>
      <c r="F3890" s="343"/>
      <c r="G3890" s="350"/>
      <c r="H3890" s="349"/>
      <c r="I3890" s="350"/>
      <c r="J3890" s="349"/>
      <c r="K3890" s="350"/>
      <c r="L3890" s="612">
        <f>G3890+I3890-K3890</f>
        <v>0</v>
      </c>
    </row>
    <row r="3891" outlineLevel="1" spans="1:12">
      <c r="A3891" s="594"/>
      <c r="B3891" s="150">
        <v>610201002</v>
      </c>
      <c r="D3891" s="346"/>
      <c r="E3891" s="299" t="s">
        <v>553</v>
      </c>
      <c r="F3891" s="343"/>
      <c r="G3891" s="350"/>
      <c r="H3891" s="349"/>
      <c r="I3891" s="350"/>
      <c r="J3891" s="349"/>
      <c r="K3891" s="350"/>
      <c r="L3891" s="612">
        <f>G3891+I3891-K3891</f>
        <v>0</v>
      </c>
    </row>
    <row r="3892" outlineLevel="1" spans="1:12">
      <c r="A3892" s="594"/>
      <c r="B3892" s="150">
        <v>610201003</v>
      </c>
      <c r="D3892" s="346"/>
      <c r="E3892" s="299" t="s">
        <v>364</v>
      </c>
      <c r="F3892" s="343"/>
      <c r="G3892" s="350"/>
      <c r="H3892" s="349"/>
      <c r="I3892" s="350"/>
      <c r="J3892" s="349"/>
      <c r="K3892" s="350"/>
      <c r="L3892" s="612">
        <f>G3892+I3892-K3892</f>
        <v>0</v>
      </c>
    </row>
    <row r="3893" spans="1:12">
      <c r="A3893" s="594"/>
      <c r="B3893" s="150"/>
      <c r="D3893" s="346"/>
      <c r="E3893" s="299"/>
      <c r="F3893" s="343"/>
      <c r="G3893" s="350"/>
      <c r="H3893" s="349"/>
      <c r="I3893" s="350"/>
      <c r="J3893" s="349"/>
      <c r="K3893" s="350"/>
      <c r="L3893" s="337"/>
    </row>
    <row r="3894" spans="1:12">
      <c r="A3894" s="594"/>
      <c r="B3894" s="150"/>
      <c r="D3894" s="351" t="s">
        <v>765</v>
      </c>
      <c r="E3894" s="352"/>
      <c r="F3894" s="353"/>
      <c r="G3894" s="354">
        <f>SUM(G3889:G3893)</f>
        <v>0</v>
      </c>
      <c r="H3894" s="355"/>
      <c r="I3894" s="354">
        <f>SUM(I3889:I3893)</f>
        <v>0</v>
      </c>
      <c r="J3894" s="355"/>
      <c r="K3894" s="354">
        <f>SUM(K3889:K3893)</f>
        <v>0</v>
      </c>
      <c r="L3894" s="354">
        <f>SUM(L3889:L3893)</f>
        <v>0</v>
      </c>
    </row>
    <row r="3895" spans="1:12">
      <c r="A3895" s="594"/>
      <c r="B3895" s="634"/>
      <c r="C3895" s="635"/>
      <c r="D3895" s="636"/>
      <c r="E3895" s="594"/>
      <c r="F3895" s="597"/>
      <c r="G3895" s="598"/>
      <c r="H3895" s="598"/>
      <c r="I3895" s="598"/>
      <c r="J3895" s="598"/>
      <c r="K3895" s="598"/>
      <c r="L3895" s="612"/>
    </row>
    <row r="3896" spans="1:12">
      <c r="A3896" s="594"/>
      <c r="B3896" s="150"/>
      <c r="D3896" s="347" t="s">
        <v>566</v>
      </c>
      <c r="E3896" s="299"/>
      <c r="F3896" s="343"/>
      <c r="G3896" s="350"/>
      <c r="H3896" s="349"/>
      <c r="I3896" s="350"/>
      <c r="J3896" s="349"/>
      <c r="K3896" s="350"/>
      <c r="L3896" s="612">
        <f>G3896+I3896-K3896</f>
        <v>0</v>
      </c>
    </row>
    <row r="3897" outlineLevel="1" spans="1:12">
      <c r="A3897" s="594"/>
      <c r="B3897" s="150">
        <v>610301001</v>
      </c>
      <c r="D3897" s="346"/>
      <c r="E3897" s="299" t="s">
        <v>567</v>
      </c>
      <c r="F3897" s="343"/>
      <c r="G3897" s="350"/>
      <c r="H3897" s="349"/>
      <c r="I3897" s="350"/>
      <c r="J3897" s="349"/>
      <c r="K3897" s="350"/>
      <c r="L3897" s="612">
        <f>G3897+I3897-K3897</f>
        <v>0</v>
      </c>
    </row>
    <row r="3898" outlineLevel="1" spans="1:12">
      <c r="A3898" s="594"/>
      <c r="B3898" s="150">
        <v>610301002</v>
      </c>
      <c r="D3898" s="346"/>
      <c r="E3898" s="299" t="s">
        <v>568</v>
      </c>
      <c r="F3898" s="343"/>
      <c r="G3898" s="350"/>
      <c r="H3898" s="349"/>
      <c r="I3898" s="350"/>
      <c r="J3898" s="349"/>
      <c r="K3898" s="350"/>
      <c r="L3898" s="612">
        <f t="shared" ref="L3898:L3904" si="121">G3898+I3898-K3898</f>
        <v>0</v>
      </c>
    </row>
    <row r="3899" outlineLevel="1" spans="1:12">
      <c r="A3899" s="594"/>
      <c r="B3899" s="150">
        <v>610301003</v>
      </c>
      <c r="D3899" s="346"/>
      <c r="E3899" s="299" t="s">
        <v>569</v>
      </c>
      <c r="F3899" s="343"/>
      <c r="G3899" s="350"/>
      <c r="H3899" s="349"/>
      <c r="I3899" s="350"/>
      <c r="J3899" s="349"/>
      <c r="K3899" s="350"/>
      <c r="L3899" s="612">
        <f t="shared" si="121"/>
        <v>0</v>
      </c>
    </row>
    <row r="3900" outlineLevel="1" spans="1:12">
      <c r="A3900" s="594"/>
      <c r="B3900" s="150">
        <v>610301004</v>
      </c>
      <c r="D3900" s="346"/>
      <c r="E3900" s="299" t="s">
        <v>570</v>
      </c>
      <c r="F3900" s="343"/>
      <c r="G3900" s="350"/>
      <c r="H3900" s="349"/>
      <c r="I3900" s="350"/>
      <c r="J3900" s="349"/>
      <c r="K3900" s="350"/>
      <c r="L3900" s="612">
        <f t="shared" si="121"/>
        <v>0</v>
      </c>
    </row>
    <row r="3901" outlineLevel="1" spans="1:12">
      <c r="A3901" s="594"/>
      <c r="B3901" s="150">
        <v>610301005</v>
      </c>
      <c r="D3901" s="346"/>
      <c r="E3901" s="299" t="s">
        <v>1191</v>
      </c>
      <c r="F3901" s="343"/>
      <c r="G3901" s="350"/>
      <c r="H3901" s="349"/>
      <c r="I3901" s="350"/>
      <c r="J3901" s="349"/>
      <c r="K3901" s="350"/>
      <c r="L3901" s="612">
        <f t="shared" si="121"/>
        <v>0</v>
      </c>
    </row>
    <row r="3902" outlineLevel="1" spans="1:12">
      <c r="A3902" s="594"/>
      <c r="B3902" s="150">
        <v>610301006</v>
      </c>
      <c r="D3902" s="346"/>
      <c r="E3902" s="299" t="s">
        <v>1192</v>
      </c>
      <c r="F3902" s="343"/>
      <c r="G3902" s="350"/>
      <c r="H3902" s="349"/>
      <c r="I3902" s="350"/>
      <c r="J3902" s="349"/>
      <c r="K3902" s="350"/>
      <c r="L3902" s="612">
        <f t="shared" si="121"/>
        <v>0</v>
      </c>
    </row>
    <row r="3903" outlineLevel="1" spans="1:12">
      <c r="A3903" s="594"/>
      <c r="B3903" s="150">
        <v>610301007</v>
      </c>
      <c r="D3903" s="346"/>
      <c r="E3903" s="299" t="s">
        <v>364</v>
      </c>
      <c r="F3903" s="343"/>
      <c r="G3903" s="350"/>
      <c r="H3903" s="349"/>
      <c r="I3903" s="350"/>
      <c r="J3903" s="349"/>
      <c r="K3903" s="350"/>
      <c r="L3903" s="612">
        <f t="shared" si="121"/>
        <v>0</v>
      </c>
    </row>
    <row r="3904" outlineLevel="1" spans="1:12">
      <c r="A3904" s="594"/>
      <c r="B3904" s="150"/>
      <c r="D3904" s="346"/>
      <c r="E3904" s="299"/>
      <c r="F3904" s="343"/>
      <c r="G3904" s="350"/>
      <c r="H3904" s="349"/>
      <c r="I3904" s="350"/>
      <c r="J3904" s="349"/>
      <c r="K3904" s="350"/>
      <c r="L3904" s="612">
        <f t="shared" si="121"/>
        <v>0</v>
      </c>
    </row>
    <row r="3905" spans="1:12">
      <c r="A3905" s="594"/>
      <c r="B3905" s="150"/>
      <c r="D3905" s="346"/>
      <c r="E3905" s="299"/>
      <c r="F3905" s="343"/>
      <c r="G3905" s="350"/>
      <c r="H3905" s="349"/>
      <c r="I3905" s="350"/>
      <c r="J3905" s="349"/>
      <c r="K3905" s="350"/>
      <c r="L3905" s="337"/>
    </row>
    <row r="3906" spans="1:12">
      <c r="A3906" s="594"/>
      <c r="B3906" s="150"/>
      <c r="D3906" s="351" t="s">
        <v>765</v>
      </c>
      <c r="E3906" s="352"/>
      <c r="F3906" s="353"/>
      <c r="G3906" s="354">
        <f>SUM(G3896:G3905)</f>
        <v>0</v>
      </c>
      <c r="H3906" s="355"/>
      <c r="I3906" s="354">
        <f>SUM(I3896:I3905)</f>
        <v>0</v>
      </c>
      <c r="J3906" s="355"/>
      <c r="K3906" s="354">
        <f>SUM(K3896:K3905)</f>
        <v>0</v>
      </c>
      <c r="L3906" s="354">
        <f>SUM(L3896:L3905)</f>
        <v>0</v>
      </c>
    </row>
    <row r="3907" spans="1:12">
      <c r="A3907" s="594"/>
      <c r="B3907" s="634"/>
      <c r="C3907" s="635"/>
      <c r="D3907" s="636"/>
      <c r="E3907" s="594"/>
      <c r="F3907" s="597"/>
      <c r="G3907" s="598"/>
      <c r="H3907" s="598"/>
      <c r="I3907" s="598"/>
      <c r="J3907" s="598"/>
      <c r="K3907" s="598"/>
      <c r="L3907" s="612"/>
    </row>
    <row r="3908" spans="1:12">
      <c r="A3908" s="594"/>
      <c r="B3908" s="150"/>
      <c r="D3908" s="347" t="s">
        <v>573</v>
      </c>
      <c r="E3908" s="299"/>
      <c r="F3908" s="343"/>
      <c r="G3908" s="350"/>
      <c r="H3908" s="349"/>
      <c r="I3908" s="350"/>
      <c r="J3908" s="349"/>
      <c r="K3908" s="350"/>
      <c r="L3908" s="612">
        <f>G3908+I3908-K3908</f>
        <v>0</v>
      </c>
    </row>
    <row r="3909" outlineLevel="1" spans="1:12">
      <c r="A3909" s="594"/>
      <c r="B3909" s="150">
        <v>610401001</v>
      </c>
      <c r="D3909" s="346"/>
      <c r="E3909" s="299" t="s">
        <v>379</v>
      </c>
      <c r="F3909" s="343"/>
      <c r="G3909" s="350"/>
      <c r="H3909" s="349"/>
      <c r="I3909" s="350"/>
      <c r="J3909" s="349"/>
      <c r="K3909" s="350"/>
      <c r="L3909" s="612">
        <f>G3909+I3909-K3909</f>
        <v>0</v>
      </c>
    </row>
    <row r="3910" outlineLevel="1" spans="1:12">
      <c r="A3910" s="594"/>
      <c r="B3910" s="150">
        <v>610401002</v>
      </c>
      <c r="D3910" s="346"/>
      <c r="E3910" s="299" t="s">
        <v>380</v>
      </c>
      <c r="F3910" s="343"/>
      <c r="G3910" s="350"/>
      <c r="H3910" s="349"/>
      <c r="I3910" s="350"/>
      <c r="J3910" s="349"/>
      <c r="K3910" s="350"/>
      <c r="L3910" s="612">
        <f t="shared" ref="L3910:L3919" si="122">G3910+I3910-K3910</f>
        <v>0</v>
      </c>
    </row>
    <row r="3911" outlineLevel="1" spans="1:12">
      <c r="A3911" s="594"/>
      <c r="B3911" s="150">
        <v>610401003</v>
      </c>
      <c r="D3911" s="346"/>
      <c r="E3911" s="299" t="s">
        <v>381</v>
      </c>
      <c r="F3911" s="343"/>
      <c r="G3911" s="350"/>
      <c r="H3911" s="349"/>
      <c r="I3911" s="350"/>
      <c r="J3911" s="349"/>
      <c r="K3911" s="350"/>
      <c r="L3911" s="612">
        <f t="shared" si="122"/>
        <v>0</v>
      </c>
    </row>
    <row r="3912" outlineLevel="1" spans="1:12">
      <c r="A3912" s="594"/>
      <c r="B3912" s="150">
        <v>610401004</v>
      </c>
      <c r="D3912" s="346"/>
      <c r="E3912" s="299" t="s">
        <v>964</v>
      </c>
      <c r="F3912" s="343"/>
      <c r="G3912" s="350"/>
      <c r="H3912" s="349"/>
      <c r="I3912" s="350"/>
      <c r="J3912" s="349"/>
      <c r="K3912" s="350"/>
      <c r="L3912" s="612">
        <f t="shared" si="122"/>
        <v>0</v>
      </c>
    </row>
    <row r="3913" outlineLevel="1" spans="1:12">
      <c r="A3913" s="594"/>
      <c r="B3913" s="150">
        <v>610401005</v>
      </c>
      <c r="D3913" s="346"/>
      <c r="E3913" s="299" t="s">
        <v>965</v>
      </c>
      <c r="F3913" s="343"/>
      <c r="G3913" s="350"/>
      <c r="H3913" s="349"/>
      <c r="I3913" s="350"/>
      <c r="J3913" s="349"/>
      <c r="K3913" s="350"/>
      <c r="L3913" s="612">
        <f t="shared" si="122"/>
        <v>0</v>
      </c>
    </row>
    <row r="3914" outlineLevel="1" spans="1:12">
      <c r="A3914" s="594"/>
      <c r="B3914" s="150">
        <v>610401006</v>
      </c>
      <c r="D3914" s="346"/>
      <c r="E3914" s="299" t="s">
        <v>345</v>
      </c>
      <c r="F3914" s="343"/>
      <c r="G3914" s="350"/>
      <c r="H3914" s="349"/>
      <c r="I3914" s="350"/>
      <c r="J3914" s="349"/>
      <c r="K3914" s="350"/>
      <c r="L3914" s="612">
        <f t="shared" si="122"/>
        <v>0</v>
      </c>
    </row>
    <row r="3915" outlineLevel="1" spans="1:12">
      <c r="A3915" s="594"/>
      <c r="B3915" s="150">
        <v>610401007</v>
      </c>
      <c r="D3915" s="346"/>
      <c r="E3915" s="299" t="s">
        <v>384</v>
      </c>
      <c r="F3915" s="343"/>
      <c r="G3915" s="350"/>
      <c r="H3915" s="349"/>
      <c r="I3915" s="350"/>
      <c r="J3915" s="349"/>
      <c r="K3915" s="350"/>
      <c r="L3915" s="612">
        <f t="shared" si="122"/>
        <v>0</v>
      </c>
    </row>
    <row r="3916" outlineLevel="1" spans="1:12">
      <c r="A3916" s="594"/>
      <c r="B3916" s="150">
        <v>610401008</v>
      </c>
      <c r="D3916" s="346"/>
      <c r="E3916" s="299" t="s">
        <v>389</v>
      </c>
      <c r="F3916" s="343"/>
      <c r="G3916" s="350"/>
      <c r="H3916" s="349"/>
      <c r="I3916" s="350"/>
      <c r="J3916" s="349"/>
      <c r="K3916" s="350"/>
      <c r="L3916" s="612">
        <f t="shared" si="122"/>
        <v>0</v>
      </c>
    </row>
    <row r="3917" outlineLevel="1" spans="1:12">
      <c r="A3917" s="594"/>
      <c r="B3917" s="150">
        <v>610401009</v>
      </c>
      <c r="D3917" s="346"/>
      <c r="E3917" s="299" t="s">
        <v>390</v>
      </c>
      <c r="F3917" s="343"/>
      <c r="G3917" s="350"/>
      <c r="H3917" s="349"/>
      <c r="I3917" s="350"/>
      <c r="J3917" s="349"/>
      <c r="K3917" s="350"/>
      <c r="L3917" s="612">
        <f t="shared" si="122"/>
        <v>0</v>
      </c>
    </row>
    <row r="3918" outlineLevel="1" spans="1:12">
      <c r="A3918" s="594"/>
      <c r="B3918" s="150">
        <v>610401010</v>
      </c>
      <c r="D3918" s="346"/>
      <c r="E3918" s="299" t="s">
        <v>391</v>
      </c>
      <c r="F3918" s="343"/>
      <c r="G3918" s="350"/>
      <c r="H3918" s="349"/>
      <c r="I3918" s="350"/>
      <c r="J3918" s="349"/>
      <c r="K3918" s="350"/>
      <c r="L3918" s="612">
        <f t="shared" si="122"/>
        <v>0</v>
      </c>
    </row>
    <row r="3919" outlineLevel="1" spans="1:12">
      <c r="A3919" s="594"/>
      <c r="B3919" s="150"/>
      <c r="D3919" s="346"/>
      <c r="E3919" s="299"/>
      <c r="F3919" s="343"/>
      <c r="G3919" s="350"/>
      <c r="H3919" s="349"/>
      <c r="I3919" s="350"/>
      <c r="J3919" s="349"/>
      <c r="K3919" s="350"/>
      <c r="L3919" s="612">
        <f t="shared" si="122"/>
        <v>0</v>
      </c>
    </row>
    <row r="3920" spans="1:12">
      <c r="A3920" s="594"/>
      <c r="B3920" s="150"/>
      <c r="D3920" s="346"/>
      <c r="E3920" s="299"/>
      <c r="F3920" s="343"/>
      <c r="G3920" s="350"/>
      <c r="H3920" s="349"/>
      <c r="I3920" s="350"/>
      <c r="J3920" s="349"/>
      <c r="K3920" s="350"/>
      <c r="L3920" s="337"/>
    </row>
    <row r="3921" spans="1:13">
      <c r="A3921" s="594"/>
      <c r="B3921" s="150"/>
      <c r="D3921" s="351" t="s">
        <v>765</v>
      </c>
      <c r="E3921" s="352"/>
      <c r="F3921" s="353"/>
      <c r="G3921" s="354">
        <f>SUM(G3908:G3920)</f>
        <v>0</v>
      </c>
      <c r="H3921" s="355"/>
      <c r="I3921" s="354">
        <f>SUM(I3908:I3920)</f>
        <v>0</v>
      </c>
      <c r="J3921" s="355"/>
      <c r="K3921" s="354">
        <f>SUM(K3908:K3920)</f>
        <v>0</v>
      </c>
      <c r="L3921" s="354">
        <f>SUM(L3908:L3920)</f>
        <v>0</v>
      </c>
      <c r="M3921" s="300" t="s">
        <v>893</v>
      </c>
    </row>
    <row r="3922" spans="1:12">
      <c r="A3922" s="594"/>
      <c r="B3922" s="634"/>
      <c r="C3922" s="160"/>
      <c r="D3922" s="638"/>
      <c r="E3922" s="594"/>
      <c r="F3922" s="597"/>
      <c r="G3922" s="598"/>
      <c r="H3922" s="598"/>
      <c r="I3922" s="598"/>
      <c r="J3922" s="598"/>
      <c r="K3922" s="598"/>
      <c r="L3922" s="612">
        <f>G3922+I3922-K3922</f>
        <v>0</v>
      </c>
    </row>
    <row r="3923" spans="1:12">
      <c r="A3923" s="594"/>
      <c r="B3923" s="150"/>
      <c r="D3923" s="347" t="s">
        <v>1193</v>
      </c>
      <c r="E3923" s="299"/>
      <c r="F3923" s="343"/>
      <c r="G3923" s="350"/>
      <c r="H3923" s="349"/>
      <c r="I3923" s="350"/>
      <c r="J3923" s="349"/>
      <c r="K3923" s="350"/>
      <c r="L3923" s="612">
        <f>G3923+I3923-K3923</f>
        <v>0</v>
      </c>
    </row>
    <row r="3924" outlineLevel="1" spans="1:12">
      <c r="A3924" s="594"/>
      <c r="B3924" s="150">
        <v>610501001</v>
      </c>
      <c r="D3924" s="346"/>
      <c r="E3924" s="299" t="s">
        <v>575</v>
      </c>
      <c r="F3924" s="343"/>
      <c r="G3924" s="350"/>
      <c r="H3924" s="349"/>
      <c r="I3924" s="350"/>
      <c r="J3924" s="349"/>
      <c r="K3924" s="350"/>
      <c r="L3924" s="612">
        <f>G3924+I3924-K3924</f>
        <v>0</v>
      </c>
    </row>
    <row r="3925" outlineLevel="1" spans="1:12">
      <c r="A3925" s="594"/>
      <c r="B3925" s="150">
        <v>610501002</v>
      </c>
      <c r="D3925" s="346"/>
      <c r="E3925" s="299" t="s">
        <v>439</v>
      </c>
      <c r="F3925" s="343"/>
      <c r="G3925" s="350"/>
      <c r="H3925" s="349"/>
      <c r="I3925" s="350"/>
      <c r="J3925" s="349"/>
      <c r="K3925" s="350"/>
      <c r="L3925" s="612">
        <f>G3925+I3925-K3925</f>
        <v>0</v>
      </c>
    </row>
    <row r="3926" spans="1:12">
      <c r="A3926" s="594"/>
      <c r="B3926" s="150"/>
      <c r="D3926" s="346"/>
      <c r="E3926" s="299"/>
      <c r="F3926" s="343"/>
      <c r="G3926" s="350"/>
      <c r="H3926" s="349"/>
      <c r="I3926" s="350"/>
      <c r="J3926" s="349"/>
      <c r="K3926" s="350"/>
      <c r="L3926" s="337"/>
    </row>
    <row r="3927" spans="1:12">
      <c r="A3927" s="594"/>
      <c r="B3927" s="150"/>
      <c r="D3927" s="351" t="s">
        <v>765</v>
      </c>
      <c r="E3927" s="352"/>
      <c r="F3927" s="353"/>
      <c r="G3927" s="354">
        <f>SUM(G3923:G3926)</f>
        <v>0</v>
      </c>
      <c r="H3927" s="355"/>
      <c r="I3927" s="354">
        <f>SUM(I3923:I3926)</f>
        <v>0</v>
      </c>
      <c r="J3927" s="355"/>
      <c r="K3927" s="354">
        <f>SUM(K3923:K3926)</f>
        <v>0</v>
      </c>
      <c r="L3927" s="354">
        <f>SUM(L3923:L3926)</f>
        <v>0</v>
      </c>
    </row>
    <row r="3928" spans="1:12">
      <c r="A3928" s="594"/>
      <c r="B3928" s="595"/>
      <c r="C3928" s="303"/>
      <c r="D3928" s="303"/>
      <c r="E3928" s="594"/>
      <c r="F3928" s="597"/>
      <c r="G3928" s="598"/>
      <c r="H3928" s="598"/>
      <c r="I3928" s="598"/>
      <c r="J3928" s="598"/>
      <c r="K3928" s="598"/>
      <c r="L3928" s="612"/>
    </row>
    <row r="3929" spans="1:12">
      <c r="A3929" s="601"/>
      <c r="B3929" s="639"/>
      <c r="C3929" s="640" t="s">
        <v>1194</v>
      </c>
      <c r="D3929" s="640"/>
      <c r="E3929" s="641"/>
      <c r="F3929" s="642"/>
      <c r="G3929" s="643">
        <f>G3927+G3921+G3906+G3894+G3887</f>
        <v>0</v>
      </c>
      <c r="H3929" s="644"/>
      <c r="I3929" s="644">
        <f>I3927+I3921+I3906+I3894+I3887</f>
        <v>0</v>
      </c>
      <c r="J3929" s="644"/>
      <c r="K3929" s="644">
        <f>K3927+K3921+K3906+K3894+K3887</f>
        <v>0</v>
      </c>
      <c r="L3929" s="643">
        <f>L3927+L3921+L3906+L3894+L3887</f>
        <v>0</v>
      </c>
    </row>
    <row r="3930" s="300" customFormat="1" spans="1:12">
      <c r="A3930" s="630"/>
      <c r="B3930" s="631"/>
      <c r="C3930" s="623"/>
      <c r="D3930" s="623"/>
      <c r="E3930" s="630"/>
      <c r="F3930" s="632"/>
      <c r="G3930" s="622">
        <v>0</v>
      </c>
      <c r="H3930" s="622"/>
      <c r="I3930" s="622"/>
      <c r="J3930" s="622"/>
      <c r="K3930" s="622"/>
      <c r="L3930" s="622"/>
    </row>
    <row r="3931" spans="1:12">
      <c r="A3931" s="594"/>
      <c r="B3931" s="595"/>
      <c r="C3931" s="645"/>
      <c r="D3931" s="419"/>
      <c r="E3931" s="594"/>
      <c r="F3931" s="597"/>
      <c r="G3931" s="598"/>
      <c r="H3931" s="598"/>
      <c r="I3931" s="598"/>
      <c r="J3931" s="598"/>
      <c r="K3931" s="598"/>
      <c r="L3931" s="612"/>
    </row>
    <row r="3932" spans="1:12">
      <c r="A3932" s="594"/>
      <c r="B3932" s="599"/>
      <c r="C3932" s="633" t="s">
        <v>1195</v>
      </c>
      <c r="D3932" s="646"/>
      <c r="E3932" s="647"/>
      <c r="F3932" s="597"/>
      <c r="G3932" s="598"/>
      <c r="H3932" s="598"/>
      <c r="I3932" s="598"/>
      <c r="J3932" s="598"/>
      <c r="K3932" s="598"/>
      <c r="L3932" s="612"/>
    </row>
    <row r="3933" spans="1:12">
      <c r="A3933" s="594"/>
      <c r="B3933" s="599"/>
      <c r="C3933" s="648"/>
      <c r="D3933" s="347" t="s">
        <v>1196</v>
      </c>
      <c r="E3933" s="647"/>
      <c r="F3933" s="597"/>
      <c r="G3933" s="598"/>
      <c r="H3933" s="598"/>
      <c r="I3933" s="598"/>
      <c r="J3933" s="598"/>
      <c r="K3933" s="598"/>
      <c r="L3933" s="612">
        <f t="shared" ref="L3933:L3961" si="123">G3933+I3933-K3933</f>
        <v>0</v>
      </c>
    </row>
    <row r="3934" outlineLevel="1" spans="1:12">
      <c r="A3934" s="594"/>
      <c r="B3934" s="599">
        <v>710101001</v>
      </c>
      <c r="C3934" s="648"/>
      <c r="D3934" s="161"/>
      <c r="E3934" s="649" t="s">
        <v>578</v>
      </c>
      <c r="F3934" s="597"/>
      <c r="G3934" s="350"/>
      <c r="H3934" s="598"/>
      <c r="I3934" s="598"/>
      <c r="J3934" s="598"/>
      <c r="K3934" s="598"/>
      <c r="L3934" s="612">
        <f t="shared" si="123"/>
        <v>0</v>
      </c>
    </row>
    <row r="3935" outlineLevel="1" spans="1:12">
      <c r="A3935" s="594"/>
      <c r="B3935" s="599">
        <v>710101002</v>
      </c>
      <c r="C3935" s="648"/>
      <c r="D3935" s="161"/>
      <c r="E3935" s="649" t="s">
        <v>579</v>
      </c>
      <c r="F3935" s="597"/>
      <c r="G3935" s="350"/>
      <c r="H3935" s="598"/>
      <c r="I3935" s="598"/>
      <c r="J3935" s="598"/>
      <c r="K3935" s="598"/>
      <c r="L3935" s="612">
        <f t="shared" si="123"/>
        <v>0</v>
      </c>
    </row>
    <row r="3936" outlineLevel="1" spans="1:12">
      <c r="A3936" s="594"/>
      <c r="B3936" s="599">
        <v>710101003</v>
      </c>
      <c r="C3936" s="648"/>
      <c r="D3936" s="161"/>
      <c r="E3936" s="649" t="s">
        <v>580</v>
      </c>
      <c r="F3936" s="597"/>
      <c r="G3936" s="350"/>
      <c r="H3936" s="598"/>
      <c r="I3936" s="598"/>
      <c r="J3936" s="598"/>
      <c r="K3936" s="598"/>
      <c r="L3936" s="612">
        <f t="shared" si="123"/>
        <v>0</v>
      </c>
    </row>
    <row r="3937" outlineLevel="1" spans="1:12">
      <c r="A3937" s="594"/>
      <c r="B3937" s="599">
        <v>710101004</v>
      </c>
      <c r="C3937" s="648"/>
      <c r="D3937" s="161"/>
      <c r="E3937" s="649" t="s">
        <v>581</v>
      </c>
      <c r="F3937" s="597"/>
      <c r="G3937" s="350"/>
      <c r="H3937" s="598"/>
      <c r="I3937" s="598"/>
      <c r="J3937" s="598"/>
      <c r="K3937" s="598"/>
      <c r="L3937" s="612">
        <f t="shared" si="123"/>
        <v>0</v>
      </c>
    </row>
    <row r="3938" outlineLevel="1" spans="1:12">
      <c r="A3938" s="594"/>
      <c r="B3938" s="599">
        <v>710101005</v>
      </c>
      <c r="C3938" s="648"/>
      <c r="D3938" s="161"/>
      <c r="E3938" s="649" t="s">
        <v>582</v>
      </c>
      <c r="F3938" s="597"/>
      <c r="G3938" s="350"/>
      <c r="H3938" s="598"/>
      <c r="I3938" s="598"/>
      <c r="J3938" s="598"/>
      <c r="K3938" s="598"/>
      <c r="L3938" s="612">
        <f t="shared" si="123"/>
        <v>0</v>
      </c>
    </row>
    <row r="3939" outlineLevel="1" spans="1:12">
      <c r="A3939" s="594"/>
      <c r="B3939" s="599">
        <v>710101006</v>
      </c>
      <c r="C3939" s="649"/>
      <c r="D3939" s="161"/>
      <c r="E3939" s="649" t="s">
        <v>583</v>
      </c>
      <c r="F3939" s="597"/>
      <c r="G3939" s="350"/>
      <c r="H3939" s="598"/>
      <c r="I3939" s="598"/>
      <c r="J3939" s="598"/>
      <c r="K3939" s="598"/>
      <c r="L3939" s="612">
        <f t="shared" si="123"/>
        <v>0</v>
      </c>
    </row>
    <row r="3940" outlineLevel="1" spans="1:12">
      <c r="A3940" s="594"/>
      <c r="B3940" s="599">
        <v>710101007</v>
      </c>
      <c r="C3940" s="649"/>
      <c r="D3940" s="161"/>
      <c r="E3940" s="649" t="s">
        <v>584</v>
      </c>
      <c r="F3940" s="597"/>
      <c r="G3940" s="350"/>
      <c r="H3940" s="598"/>
      <c r="I3940" s="598"/>
      <c r="J3940" s="598"/>
      <c r="K3940" s="598"/>
      <c r="L3940" s="612">
        <f t="shared" si="123"/>
        <v>0</v>
      </c>
    </row>
    <row r="3941" outlineLevel="1" spans="1:12">
      <c r="A3941" s="594"/>
      <c r="B3941" s="599">
        <v>710101008</v>
      </c>
      <c r="C3941" s="649"/>
      <c r="D3941" s="161"/>
      <c r="E3941" s="649" t="s">
        <v>585</v>
      </c>
      <c r="F3941" s="597"/>
      <c r="G3941" s="350"/>
      <c r="H3941" s="598"/>
      <c r="I3941" s="598"/>
      <c r="J3941" s="598"/>
      <c r="K3941" s="598"/>
      <c r="L3941" s="612">
        <f t="shared" si="123"/>
        <v>0</v>
      </c>
    </row>
    <row r="3942" outlineLevel="1" spans="1:12">
      <c r="A3942" s="594"/>
      <c r="B3942" s="599">
        <v>710101009</v>
      </c>
      <c r="C3942" s="649"/>
      <c r="D3942" s="161"/>
      <c r="E3942" s="649" t="s">
        <v>586</v>
      </c>
      <c r="F3942" s="597"/>
      <c r="G3942" s="350"/>
      <c r="H3942" s="598"/>
      <c r="I3942" s="598"/>
      <c r="J3942" s="598"/>
      <c r="K3942" s="598"/>
      <c r="L3942" s="612">
        <f t="shared" si="123"/>
        <v>0</v>
      </c>
    </row>
    <row r="3943" outlineLevel="1" spans="1:12">
      <c r="A3943" s="594"/>
      <c r="B3943" s="599">
        <v>710101010</v>
      </c>
      <c r="C3943" s="649"/>
      <c r="D3943" s="161"/>
      <c r="E3943" s="649" t="s">
        <v>587</v>
      </c>
      <c r="F3943" s="597"/>
      <c r="G3943" s="350"/>
      <c r="H3943" s="598"/>
      <c r="I3943" s="598"/>
      <c r="J3943" s="598"/>
      <c r="K3943" s="598"/>
      <c r="L3943" s="612">
        <f t="shared" si="123"/>
        <v>0</v>
      </c>
    </row>
    <row r="3944" outlineLevel="1" spans="1:12">
      <c r="A3944" s="594"/>
      <c r="B3944" s="599">
        <v>710101011</v>
      </c>
      <c r="C3944" s="649"/>
      <c r="D3944" s="161"/>
      <c r="E3944" s="649" t="s">
        <v>588</v>
      </c>
      <c r="F3944" s="597"/>
      <c r="G3944" s="350"/>
      <c r="H3944" s="598"/>
      <c r="I3944" s="598"/>
      <c r="J3944" s="598"/>
      <c r="K3944" s="598"/>
      <c r="L3944" s="612">
        <f t="shared" si="123"/>
        <v>0</v>
      </c>
    </row>
    <row r="3945" outlineLevel="1" spans="1:12">
      <c r="A3945" s="594"/>
      <c r="B3945" s="599">
        <v>710101012</v>
      </c>
      <c r="C3945" s="649"/>
      <c r="D3945" s="161"/>
      <c r="E3945" s="161" t="s">
        <v>589</v>
      </c>
      <c r="F3945" s="597"/>
      <c r="G3945" s="350"/>
      <c r="H3945" s="598"/>
      <c r="I3945" s="598"/>
      <c r="J3945" s="598"/>
      <c r="K3945" s="598"/>
      <c r="L3945" s="612"/>
    </row>
    <row r="3946" outlineLevel="1" spans="1:12">
      <c r="A3946" s="594"/>
      <c r="B3946" s="599">
        <v>710101013</v>
      </c>
      <c r="C3946" s="649"/>
      <c r="D3946" s="161"/>
      <c r="E3946" s="649" t="s">
        <v>351</v>
      </c>
      <c r="F3946" s="597"/>
      <c r="G3946" s="350"/>
      <c r="H3946" s="598"/>
      <c r="I3946" s="598"/>
      <c r="J3946" s="598"/>
      <c r="K3946" s="598"/>
      <c r="L3946" s="612">
        <f t="shared" si="123"/>
        <v>0</v>
      </c>
    </row>
    <row r="3947" outlineLevel="1" spans="1:12">
      <c r="A3947" s="594"/>
      <c r="B3947" s="599">
        <v>710101014</v>
      </c>
      <c r="C3947" s="649"/>
      <c r="D3947" s="161"/>
      <c r="E3947" s="649" t="s">
        <v>590</v>
      </c>
      <c r="F3947" s="597"/>
      <c r="G3947" s="350"/>
      <c r="H3947" s="598"/>
      <c r="I3947" s="598"/>
      <c r="J3947" s="598"/>
      <c r="K3947" s="598"/>
      <c r="L3947" s="612"/>
    </row>
    <row r="3948" outlineLevel="1" spans="1:12">
      <c r="A3948" s="594"/>
      <c r="B3948" s="599">
        <v>710101015</v>
      </c>
      <c r="C3948" s="649"/>
      <c r="D3948" s="161"/>
      <c r="E3948" s="649" t="s">
        <v>591</v>
      </c>
      <c r="F3948" s="597"/>
      <c r="G3948" s="350"/>
      <c r="H3948" s="598"/>
      <c r="I3948" s="598"/>
      <c r="J3948" s="598"/>
      <c r="K3948" s="598"/>
      <c r="L3948" s="612"/>
    </row>
    <row r="3949" outlineLevel="1" spans="1:12">
      <c r="A3949" s="594"/>
      <c r="B3949" s="599">
        <v>710101016</v>
      </c>
      <c r="C3949" s="649"/>
      <c r="D3949" s="161"/>
      <c r="E3949" s="649" t="s">
        <v>592</v>
      </c>
      <c r="F3949" s="597"/>
      <c r="G3949" s="350"/>
      <c r="H3949" s="598"/>
      <c r="I3949" s="598"/>
      <c r="J3949" s="598"/>
      <c r="K3949" s="598"/>
      <c r="L3949" s="612"/>
    </row>
    <row r="3950" outlineLevel="1" spans="1:12">
      <c r="A3950" s="594"/>
      <c r="B3950" s="599">
        <v>710101017</v>
      </c>
      <c r="C3950" s="649"/>
      <c r="D3950" s="161"/>
      <c r="E3950" s="649" t="s">
        <v>593</v>
      </c>
      <c r="F3950" s="597"/>
      <c r="G3950" s="350"/>
      <c r="H3950" s="598"/>
      <c r="I3950" s="598"/>
      <c r="J3950" s="598"/>
      <c r="K3950" s="598"/>
      <c r="L3950" s="612"/>
    </row>
    <row r="3951" outlineLevel="1" spans="1:12">
      <c r="A3951" s="594"/>
      <c r="B3951" s="599">
        <v>710101018</v>
      </c>
      <c r="C3951" s="649"/>
      <c r="D3951" s="161"/>
      <c r="E3951" s="649" t="s">
        <v>594</v>
      </c>
      <c r="F3951" s="597"/>
      <c r="G3951" s="350"/>
      <c r="H3951" s="598"/>
      <c r="I3951" s="598"/>
      <c r="J3951" s="598"/>
      <c r="K3951" s="598"/>
      <c r="L3951" s="612"/>
    </row>
    <row r="3952" outlineLevel="1" spans="1:12">
      <c r="A3952" s="594"/>
      <c r="B3952" s="599">
        <v>710101019</v>
      </c>
      <c r="C3952" s="649"/>
      <c r="D3952" s="161"/>
      <c r="E3952" s="649" t="s">
        <v>351</v>
      </c>
      <c r="F3952" s="597"/>
      <c r="G3952" s="350"/>
      <c r="H3952" s="598"/>
      <c r="I3952" s="598"/>
      <c r="J3952" s="598"/>
      <c r="K3952" s="598"/>
      <c r="L3952" s="612"/>
    </row>
    <row r="3953" spans="1:12">
      <c r="A3953" s="594"/>
      <c r="B3953" s="599"/>
      <c r="C3953" s="649"/>
      <c r="D3953" s="161"/>
      <c r="E3953" s="649"/>
      <c r="F3953" s="597"/>
      <c r="G3953" s="598"/>
      <c r="H3953" s="598"/>
      <c r="I3953" s="598"/>
      <c r="J3953" s="598"/>
      <c r="K3953" s="598"/>
      <c r="L3953" s="612"/>
    </row>
    <row r="3954" spans="1:12">
      <c r="A3954" s="594"/>
      <c r="B3954" s="599"/>
      <c r="C3954" s="649"/>
      <c r="D3954" s="351" t="s">
        <v>765</v>
      </c>
      <c r="E3954" s="352"/>
      <c r="F3954" s="353"/>
      <c r="G3954" s="354">
        <f>SUM(G3934:G3953)</f>
        <v>0</v>
      </c>
      <c r="H3954" s="355"/>
      <c r="I3954" s="354">
        <f>SUM(I3934:I3953)</f>
        <v>0</v>
      </c>
      <c r="J3954" s="355"/>
      <c r="K3954" s="354">
        <f>SUM(K3934:K3953)</f>
        <v>0</v>
      </c>
      <c r="L3954" s="354">
        <f>SUM(L3934:L3953)</f>
        <v>0</v>
      </c>
    </row>
    <row r="3955" spans="1:12">
      <c r="A3955" s="594"/>
      <c r="B3955" s="599"/>
      <c r="C3955" s="649"/>
      <c r="D3955" s="161"/>
      <c r="E3955" s="649"/>
      <c r="F3955" s="597"/>
      <c r="G3955" s="598"/>
      <c r="H3955" s="598"/>
      <c r="I3955" s="598"/>
      <c r="J3955" s="598"/>
      <c r="K3955" s="598"/>
      <c r="L3955" s="612"/>
    </row>
    <row r="3956" spans="1:12">
      <c r="A3956" s="594"/>
      <c r="B3956" s="599"/>
      <c r="C3956" s="649"/>
      <c r="D3956" s="347" t="s">
        <v>1197</v>
      </c>
      <c r="E3956" s="647"/>
      <c r="F3956" s="597"/>
      <c r="G3956" s="598"/>
      <c r="H3956" s="598"/>
      <c r="I3956" s="598"/>
      <c r="J3956" s="598"/>
      <c r="K3956" s="598"/>
      <c r="L3956" s="612">
        <f t="shared" si="123"/>
        <v>0</v>
      </c>
    </row>
    <row r="3957" outlineLevel="1" spans="1:12">
      <c r="A3957" s="594"/>
      <c r="B3957" s="599">
        <v>710201001</v>
      </c>
      <c r="C3957" s="649"/>
      <c r="D3957" s="161"/>
      <c r="E3957" s="649" t="s">
        <v>1198</v>
      </c>
      <c r="F3957" s="597"/>
      <c r="G3957" s="350"/>
      <c r="H3957" s="598"/>
      <c r="I3957" s="598"/>
      <c r="J3957" s="598"/>
      <c r="K3957" s="598"/>
      <c r="L3957" s="612">
        <f t="shared" si="123"/>
        <v>0</v>
      </c>
    </row>
    <row r="3958" outlineLevel="1" spans="1:12">
      <c r="A3958" s="594"/>
      <c r="B3958" s="599">
        <v>710201002</v>
      </c>
      <c r="C3958" s="649"/>
      <c r="D3958" s="161"/>
      <c r="E3958" s="649" t="s">
        <v>1199</v>
      </c>
      <c r="F3958" s="597"/>
      <c r="G3958" s="350"/>
      <c r="H3958" s="598"/>
      <c r="I3958" s="598"/>
      <c r="J3958" s="598"/>
      <c r="K3958" s="598"/>
      <c r="L3958" s="612">
        <f t="shared" si="123"/>
        <v>0</v>
      </c>
    </row>
    <row r="3959" outlineLevel="1" spans="1:12">
      <c r="A3959" s="594"/>
      <c r="B3959" s="599">
        <v>710201003</v>
      </c>
      <c r="C3959" s="649"/>
      <c r="D3959" s="161"/>
      <c r="E3959" s="649" t="s">
        <v>1200</v>
      </c>
      <c r="F3959" s="597"/>
      <c r="G3959" s="350"/>
      <c r="H3959" s="598"/>
      <c r="I3959" s="598"/>
      <c r="J3959" s="598"/>
      <c r="K3959" s="598"/>
      <c r="L3959" s="612">
        <f t="shared" si="123"/>
        <v>0</v>
      </c>
    </row>
    <row r="3960" outlineLevel="1" spans="1:12">
      <c r="A3960" s="594"/>
      <c r="B3960" s="599">
        <v>710201004</v>
      </c>
      <c r="C3960" s="649"/>
      <c r="D3960" s="161"/>
      <c r="E3960" s="649" t="s">
        <v>1201</v>
      </c>
      <c r="F3960" s="597"/>
      <c r="G3960" s="350"/>
      <c r="H3960" s="598"/>
      <c r="I3960" s="598"/>
      <c r="J3960" s="598"/>
      <c r="K3960" s="598"/>
      <c r="L3960" s="612">
        <f t="shared" si="123"/>
        <v>0</v>
      </c>
    </row>
    <row r="3961" outlineLevel="1" spans="1:12">
      <c r="A3961" s="594"/>
      <c r="B3961" s="599">
        <v>710201005</v>
      </c>
      <c r="C3961" s="649"/>
      <c r="D3961" s="161"/>
      <c r="E3961" s="649" t="s">
        <v>364</v>
      </c>
      <c r="F3961" s="597"/>
      <c r="G3961" s="350"/>
      <c r="H3961" s="598"/>
      <c r="I3961" s="598"/>
      <c r="J3961" s="598"/>
      <c r="K3961" s="598"/>
      <c r="L3961" s="612">
        <f t="shared" si="123"/>
        <v>0</v>
      </c>
    </row>
    <row r="3962" spans="1:12">
      <c r="A3962" s="594"/>
      <c r="B3962" s="599"/>
      <c r="C3962" s="649"/>
      <c r="D3962" s="161"/>
      <c r="E3962" s="649"/>
      <c r="F3962" s="597"/>
      <c r="G3962" s="598"/>
      <c r="H3962" s="598"/>
      <c r="I3962" s="598"/>
      <c r="J3962" s="598"/>
      <c r="K3962" s="598"/>
      <c r="L3962" s="612"/>
    </row>
    <row r="3963" spans="1:12">
      <c r="A3963" s="594"/>
      <c r="B3963" s="599"/>
      <c r="C3963" s="649"/>
      <c r="D3963" s="351" t="s">
        <v>765</v>
      </c>
      <c r="E3963" s="352"/>
      <c r="F3963" s="353"/>
      <c r="G3963" s="354">
        <f>SUM(G3956:G3962)</f>
        <v>0</v>
      </c>
      <c r="H3963" s="355"/>
      <c r="I3963" s="354">
        <f>SUM(I3956:I3962)</f>
        <v>0</v>
      </c>
      <c r="J3963" s="355"/>
      <c r="K3963" s="354">
        <f>SUM(K3956:K3962)</f>
        <v>0</v>
      </c>
      <c r="L3963" s="354">
        <f>SUM(L3956:L3962)</f>
        <v>0</v>
      </c>
    </row>
    <row r="3964" spans="1:12">
      <c r="A3964" s="594"/>
      <c r="B3964" s="634"/>
      <c r="C3964" s="635"/>
      <c r="D3964" s="636"/>
      <c r="E3964" s="594"/>
      <c r="F3964" s="597"/>
      <c r="G3964" s="598"/>
      <c r="H3964" s="598"/>
      <c r="I3964" s="598"/>
      <c r="J3964" s="598"/>
      <c r="K3964" s="598"/>
      <c r="L3964" s="612"/>
    </row>
    <row r="3965" spans="1:12">
      <c r="A3965" s="594"/>
      <c r="B3965" s="150"/>
      <c r="D3965" s="347" t="s">
        <v>1202</v>
      </c>
      <c r="E3965" s="299"/>
      <c r="F3965" s="343"/>
      <c r="G3965" s="350"/>
      <c r="H3965" s="349"/>
      <c r="I3965" s="350"/>
      <c r="J3965" s="349"/>
      <c r="K3965" s="350"/>
      <c r="L3965" s="612">
        <f>G3965+I3965-K3965</f>
        <v>0</v>
      </c>
    </row>
    <row r="3966" outlineLevel="1" spans="1:12">
      <c r="A3966" s="594"/>
      <c r="B3966" s="150">
        <v>710301001</v>
      </c>
      <c r="D3966" s="346"/>
      <c r="E3966" s="299" t="s">
        <v>1203</v>
      </c>
      <c r="F3966" s="343"/>
      <c r="G3966" s="350"/>
      <c r="H3966" s="349"/>
      <c r="I3966" s="350"/>
      <c r="J3966" s="349"/>
      <c r="K3966" s="350"/>
      <c r="L3966" s="612">
        <f>G3966+I3966-K3966</f>
        <v>0</v>
      </c>
    </row>
    <row r="3967" outlineLevel="1" spans="1:12">
      <c r="A3967" s="594"/>
      <c r="B3967" s="150">
        <v>710301002</v>
      </c>
      <c r="D3967" s="346"/>
      <c r="E3967" s="299" t="s">
        <v>1204</v>
      </c>
      <c r="F3967" s="343"/>
      <c r="G3967" s="350"/>
      <c r="H3967" s="349"/>
      <c r="I3967" s="350"/>
      <c r="J3967" s="349"/>
      <c r="K3967" s="350"/>
      <c r="L3967" s="612">
        <f>G3967+I3967-K3967</f>
        <v>0</v>
      </c>
    </row>
    <row r="3968" outlineLevel="1" spans="1:12">
      <c r="A3968" s="594"/>
      <c r="B3968" s="150">
        <v>710301003</v>
      </c>
      <c r="D3968" s="346"/>
      <c r="E3968" s="299" t="s">
        <v>364</v>
      </c>
      <c r="F3968" s="343"/>
      <c r="G3968" s="350"/>
      <c r="H3968" s="349"/>
      <c r="I3968" s="350"/>
      <c r="J3968" s="349"/>
      <c r="K3968" s="350"/>
      <c r="L3968" s="612">
        <f>G3968+I3968-K3968</f>
        <v>0</v>
      </c>
    </row>
    <row r="3969" spans="1:12">
      <c r="A3969" s="594"/>
      <c r="B3969" s="150"/>
      <c r="D3969" s="346"/>
      <c r="E3969" s="299"/>
      <c r="F3969" s="343"/>
      <c r="G3969" s="350"/>
      <c r="H3969" s="349"/>
      <c r="I3969" s="350"/>
      <c r="J3969" s="349"/>
      <c r="K3969" s="350"/>
      <c r="L3969" s="337"/>
    </row>
    <row r="3970" spans="1:12">
      <c r="A3970" s="594"/>
      <c r="B3970" s="150"/>
      <c r="D3970" s="351" t="s">
        <v>765</v>
      </c>
      <c r="E3970" s="352"/>
      <c r="F3970" s="353"/>
      <c r="G3970" s="354">
        <f>SUM(G3965:G3969)</f>
        <v>0</v>
      </c>
      <c r="H3970" s="355"/>
      <c r="I3970" s="354">
        <f>SUM(I3965:I3969)</f>
        <v>0</v>
      </c>
      <c r="J3970" s="355"/>
      <c r="K3970" s="354">
        <f>SUM(K3965:K3969)</f>
        <v>0</v>
      </c>
      <c r="L3970" s="354">
        <f>SUM(L3965:L3969)</f>
        <v>0</v>
      </c>
    </row>
    <row r="3971" spans="1:12">
      <c r="A3971" s="594"/>
      <c r="B3971" s="634"/>
      <c r="C3971" s="635"/>
      <c r="D3971" s="636"/>
      <c r="E3971" s="594"/>
      <c r="F3971" s="597"/>
      <c r="G3971" s="598"/>
      <c r="H3971" s="598"/>
      <c r="I3971" s="598"/>
      <c r="J3971" s="598"/>
      <c r="K3971" s="598"/>
      <c r="L3971" s="612"/>
    </row>
    <row r="3972" spans="1:12">
      <c r="A3972" s="594"/>
      <c r="B3972" s="150"/>
      <c r="D3972" s="347" t="s">
        <v>1205</v>
      </c>
      <c r="E3972" s="299"/>
      <c r="F3972" s="343"/>
      <c r="G3972" s="350"/>
      <c r="H3972" s="349"/>
      <c r="I3972" s="350"/>
      <c r="J3972" s="349"/>
      <c r="K3972" s="350"/>
      <c r="L3972" s="612">
        <f>G3972+I3972-K3972</f>
        <v>0</v>
      </c>
    </row>
    <row r="3973" outlineLevel="1" spans="1:12">
      <c r="A3973" s="594"/>
      <c r="B3973" s="150">
        <v>710401001</v>
      </c>
      <c r="D3973" s="346"/>
      <c r="E3973" s="299" t="s">
        <v>1206</v>
      </c>
      <c r="F3973" s="343"/>
      <c r="G3973" s="350"/>
      <c r="H3973" s="349"/>
      <c r="I3973" s="350"/>
      <c r="J3973" s="349"/>
      <c r="K3973" s="350"/>
      <c r="L3973" s="612">
        <f>G3973+I3973-K3973</f>
        <v>0</v>
      </c>
    </row>
    <row r="3974" outlineLevel="1" spans="1:12">
      <c r="A3974" s="594"/>
      <c r="B3974" s="150">
        <v>710401002</v>
      </c>
      <c r="D3974" s="346"/>
      <c r="E3974" s="299" t="s">
        <v>1207</v>
      </c>
      <c r="F3974" s="343"/>
      <c r="G3974" s="350"/>
      <c r="H3974" s="349"/>
      <c r="I3974" s="350"/>
      <c r="J3974" s="349"/>
      <c r="K3974" s="350"/>
      <c r="L3974" s="612">
        <f t="shared" ref="L3974:L3978" si="124">G3974+I3974-K3974</f>
        <v>0</v>
      </c>
    </row>
    <row r="3975" outlineLevel="1" spans="1:12">
      <c r="A3975" s="594"/>
      <c r="B3975" s="150">
        <v>710401003</v>
      </c>
      <c r="D3975" s="346"/>
      <c r="E3975" s="299" t="s">
        <v>1208</v>
      </c>
      <c r="F3975" s="343"/>
      <c r="G3975" s="350"/>
      <c r="H3975" s="349"/>
      <c r="I3975" s="350"/>
      <c r="J3975" s="349"/>
      <c r="K3975" s="350"/>
      <c r="L3975" s="612">
        <f t="shared" si="124"/>
        <v>0</v>
      </c>
    </row>
    <row r="3976" outlineLevel="1" spans="1:12">
      <c r="A3976" s="594"/>
      <c r="B3976" s="150">
        <v>710401004</v>
      </c>
      <c r="D3976" s="346"/>
      <c r="E3976" s="299" t="s">
        <v>607</v>
      </c>
      <c r="F3976" s="343"/>
      <c r="G3976" s="350"/>
      <c r="H3976" s="349"/>
      <c r="I3976" s="350"/>
      <c r="J3976" s="349"/>
      <c r="K3976" s="350"/>
      <c r="L3976" s="612">
        <f t="shared" si="124"/>
        <v>0</v>
      </c>
    </row>
    <row r="3977" outlineLevel="1" spans="1:12">
      <c r="A3977" s="594"/>
      <c r="B3977" s="150">
        <v>710401005</v>
      </c>
      <c r="D3977" s="346"/>
      <c r="E3977" s="299" t="s">
        <v>1209</v>
      </c>
      <c r="F3977" s="343"/>
      <c r="G3977" s="350"/>
      <c r="H3977" s="349"/>
      <c r="I3977" s="350"/>
      <c r="J3977" s="349"/>
      <c r="K3977" s="350"/>
      <c r="L3977" s="612">
        <f t="shared" si="124"/>
        <v>0</v>
      </c>
    </row>
    <row r="3978" outlineLevel="1" spans="1:12">
      <c r="A3978" s="594"/>
      <c r="B3978" s="150">
        <v>710401006</v>
      </c>
      <c r="D3978" s="346"/>
      <c r="E3978" s="299" t="s">
        <v>1210</v>
      </c>
      <c r="F3978" s="343"/>
      <c r="G3978" s="350"/>
      <c r="H3978" s="349"/>
      <c r="I3978" s="350"/>
      <c r="J3978" s="349"/>
      <c r="K3978" s="350"/>
      <c r="L3978" s="612">
        <f t="shared" si="124"/>
        <v>0</v>
      </c>
    </row>
    <row r="3979" outlineLevel="1" spans="1:12">
      <c r="A3979" s="594"/>
      <c r="B3979" s="150">
        <v>710401007</v>
      </c>
      <c r="D3979" s="346"/>
      <c r="E3979" s="299" t="s">
        <v>364</v>
      </c>
      <c r="F3979" s="343"/>
      <c r="G3979" s="350"/>
      <c r="H3979" s="349"/>
      <c r="I3979" s="350"/>
      <c r="J3979" s="349"/>
      <c r="K3979" s="350"/>
      <c r="L3979" s="612">
        <f t="shared" ref="L3979" si="125">G3979+I3979-K3979</f>
        <v>0</v>
      </c>
    </row>
    <row r="3980" spans="1:12">
      <c r="A3980" s="594"/>
      <c r="B3980" s="150"/>
      <c r="D3980" s="346"/>
      <c r="E3980" s="299"/>
      <c r="F3980" s="343"/>
      <c r="G3980" s="350"/>
      <c r="H3980" s="349"/>
      <c r="I3980" s="350"/>
      <c r="J3980" s="349"/>
      <c r="K3980" s="350"/>
      <c r="L3980" s="337"/>
    </row>
    <row r="3981" spans="1:12">
      <c r="A3981" s="594"/>
      <c r="B3981" s="150"/>
      <c r="D3981" s="351" t="s">
        <v>765</v>
      </c>
      <c r="E3981" s="352"/>
      <c r="F3981" s="353"/>
      <c r="G3981" s="354">
        <f>SUM(G3972:G3980)</f>
        <v>0</v>
      </c>
      <c r="H3981" s="355"/>
      <c r="I3981" s="354">
        <f>SUM(I3972:I3980)</f>
        <v>0</v>
      </c>
      <c r="J3981" s="355"/>
      <c r="K3981" s="354">
        <f>SUM(K3972:K3980)</f>
        <v>0</v>
      </c>
      <c r="L3981" s="354">
        <f>SUM(L3972:L3980)</f>
        <v>0</v>
      </c>
    </row>
    <row r="3982" spans="1:12">
      <c r="A3982" s="594"/>
      <c r="B3982" s="634"/>
      <c r="C3982" s="635"/>
      <c r="D3982" s="636"/>
      <c r="E3982" s="594"/>
      <c r="F3982" s="597"/>
      <c r="G3982" s="598"/>
      <c r="H3982" s="598"/>
      <c r="I3982" s="598"/>
      <c r="J3982" s="598"/>
      <c r="K3982" s="598"/>
      <c r="L3982" s="612"/>
    </row>
    <row r="3983" spans="1:12">
      <c r="A3983" s="594"/>
      <c r="B3983" s="150"/>
      <c r="D3983" s="347" t="s">
        <v>1211</v>
      </c>
      <c r="E3983" s="299"/>
      <c r="F3983" s="343"/>
      <c r="G3983" s="350"/>
      <c r="H3983" s="349"/>
      <c r="I3983" s="350"/>
      <c r="J3983" s="349"/>
      <c r="K3983" s="350"/>
      <c r="L3983" s="612">
        <f t="shared" ref="L3983:L3988" si="126">G3983+I3983-K3983</f>
        <v>0</v>
      </c>
    </row>
    <row r="3984" outlineLevel="1" spans="1:12">
      <c r="A3984" s="594"/>
      <c r="B3984" s="150">
        <v>710501001</v>
      </c>
      <c r="D3984" s="346"/>
      <c r="E3984" s="299" t="s">
        <v>1212</v>
      </c>
      <c r="F3984" s="343"/>
      <c r="G3984" s="350"/>
      <c r="H3984" s="349"/>
      <c r="I3984" s="350"/>
      <c r="J3984" s="349"/>
      <c r="K3984" s="350"/>
      <c r="L3984" s="612">
        <f t="shared" si="126"/>
        <v>0</v>
      </c>
    </row>
    <row r="3985" outlineLevel="1" spans="1:12">
      <c r="A3985" s="594"/>
      <c r="B3985" s="150">
        <v>710501002</v>
      </c>
      <c r="D3985" s="346"/>
      <c r="E3985" s="299" t="s">
        <v>1213</v>
      </c>
      <c r="F3985" s="343"/>
      <c r="G3985" s="350"/>
      <c r="H3985" s="349"/>
      <c r="I3985" s="350"/>
      <c r="J3985" s="349"/>
      <c r="K3985" s="350"/>
      <c r="L3985" s="612">
        <f t="shared" si="126"/>
        <v>0</v>
      </c>
    </row>
    <row r="3986" outlineLevel="1" spans="1:12">
      <c r="A3986" s="594"/>
      <c r="B3986" s="150">
        <v>710501003</v>
      </c>
      <c r="D3986" s="346"/>
      <c r="E3986" s="299" t="s">
        <v>1214</v>
      </c>
      <c r="F3986" s="343"/>
      <c r="G3986" s="350"/>
      <c r="H3986" s="349"/>
      <c r="I3986" s="350"/>
      <c r="J3986" s="349"/>
      <c r="K3986" s="350"/>
      <c r="L3986" s="612">
        <f t="shared" si="126"/>
        <v>0</v>
      </c>
    </row>
    <row r="3987" outlineLevel="1" spans="1:12">
      <c r="A3987" s="594"/>
      <c r="B3987" s="150">
        <v>710501004</v>
      </c>
      <c r="D3987" s="346"/>
      <c r="E3987" s="299" t="s">
        <v>1215</v>
      </c>
      <c r="F3987" s="343"/>
      <c r="G3987" s="350"/>
      <c r="H3987" s="349"/>
      <c r="I3987" s="350"/>
      <c r="J3987" s="349"/>
      <c r="K3987" s="350"/>
      <c r="L3987" s="612">
        <f t="shared" si="126"/>
        <v>0</v>
      </c>
    </row>
    <row r="3988" outlineLevel="1" spans="1:12">
      <c r="A3988" s="594"/>
      <c r="B3988" s="150">
        <v>710501005</v>
      </c>
      <c r="D3988" s="346"/>
      <c r="E3988" s="299" t="s">
        <v>1216</v>
      </c>
      <c r="F3988" s="343"/>
      <c r="G3988" s="350"/>
      <c r="H3988" s="349"/>
      <c r="I3988" s="350"/>
      <c r="J3988" s="349"/>
      <c r="K3988" s="350"/>
      <c r="L3988" s="612">
        <f t="shared" si="126"/>
        <v>0</v>
      </c>
    </row>
    <row r="3989" spans="1:12">
      <c r="A3989" s="594"/>
      <c r="B3989" s="150"/>
      <c r="D3989" s="346"/>
      <c r="E3989" s="299"/>
      <c r="F3989" s="343"/>
      <c r="G3989" s="350"/>
      <c r="H3989" s="349"/>
      <c r="I3989" s="350"/>
      <c r="J3989" s="349"/>
      <c r="K3989" s="350"/>
      <c r="L3989" s="337"/>
    </row>
    <row r="3990" spans="1:12">
      <c r="A3990" s="594"/>
      <c r="B3990" s="150"/>
      <c r="D3990" s="351" t="s">
        <v>765</v>
      </c>
      <c r="E3990" s="352"/>
      <c r="F3990" s="353"/>
      <c r="G3990" s="354">
        <f>SUM(G3983:G3989)</f>
        <v>0</v>
      </c>
      <c r="H3990" s="355"/>
      <c r="I3990" s="354">
        <f>SUM(I3983:I3989)</f>
        <v>0</v>
      </c>
      <c r="J3990" s="355"/>
      <c r="K3990" s="354">
        <f>SUM(K3983:K3989)</f>
        <v>0</v>
      </c>
      <c r="L3990" s="354">
        <f>SUM(L3983:L3989)</f>
        <v>0</v>
      </c>
    </row>
    <row r="3991" spans="1:12">
      <c r="A3991" s="594"/>
      <c r="B3991" s="634"/>
      <c r="C3991" s="635"/>
      <c r="D3991" s="636"/>
      <c r="E3991" s="594"/>
      <c r="F3991" s="597"/>
      <c r="G3991" s="598"/>
      <c r="H3991" s="598"/>
      <c r="I3991" s="598"/>
      <c r="J3991" s="598"/>
      <c r="K3991" s="598"/>
      <c r="L3991" s="612"/>
    </row>
    <row r="3992" spans="1:12">
      <c r="A3992" s="594"/>
      <c r="B3992" s="150"/>
      <c r="D3992" s="347" t="s">
        <v>1217</v>
      </c>
      <c r="E3992" s="299"/>
      <c r="F3992" s="343"/>
      <c r="G3992" s="350"/>
      <c r="H3992" s="349"/>
      <c r="I3992" s="350"/>
      <c r="J3992" s="349"/>
      <c r="K3992" s="350"/>
      <c r="L3992" s="612">
        <f t="shared" ref="L3992:L4000" si="127">G3992+I3992-K3992</f>
        <v>0</v>
      </c>
    </row>
    <row r="3993" outlineLevel="1" spans="1:12">
      <c r="A3993" s="594"/>
      <c r="B3993" s="150">
        <v>710601001</v>
      </c>
      <c r="D3993" s="346"/>
      <c r="E3993" s="299" t="s">
        <v>379</v>
      </c>
      <c r="F3993" s="343"/>
      <c r="G3993" s="350"/>
      <c r="H3993" s="349"/>
      <c r="I3993" s="350"/>
      <c r="J3993" s="349"/>
      <c r="K3993" s="350"/>
      <c r="L3993" s="612">
        <f t="shared" si="127"/>
        <v>0</v>
      </c>
    </row>
    <row r="3994" outlineLevel="1" spans="1:12">
      <c r="A3994" s="594"/>
      <c r="B3994" s="150">
        <v>710601002</v>
      </c>
      <c r="D3994" s="346"/>
      <c r="E3994" s="299" t="s">
        <v>380</v>
      </c>
      <c r="F3994" s="343"/>
      <c r="G3994" s="350"/>
      <c r="H3994" s="349"/>
      <c r="I3994" s="350"/>
      <c r="J3994" s="349"/>
      <c r="K3994" s="350"/>
      <c r="L3994" s="612">
        <f t="shared" si="127"/>
        <v>0</v>
      </c>
    </row>
    <row r="3995" outlineLevel="1" spans="1:12">
      <c r="A3995" s="594"/>
      <c r="B3995" s="150">
        <v>710601003</v>
      </c>
      <c r="D3995" s="346"/>
      <c r="E3995" s="299" t="s">
        <v>381</v>
      </c>
      <c r="F3995" s="343"/>
      <c r="G3995" s="350"/>
      <c r="H3995" s="349"/>
      <c r="I3995" s="350"/>
      <c r="J3995" s="349"/>
      <c r="K3995" s="350"/>
      <c r="L3995" s="612">
        <f t="shared" si="127"/>
        <v>0</v>
      </c>
    </row>
    <row r="3996" outlineLevel="1" spans="1:12">
      <c r="A3996" s="594"/>
      <c r="B3996" s="150">
        <v>710601004</v>
      </c>
      <c r="D3996" s="346"/>
      <c r="E3996" s="299" t="s">
        <v>964</v>
      </c>
      <c r="F3996" s="343"/>
      <c r="G3996" s="350"/>
      <c r="H3996" s="349"/>
      <c r="I3996" s="350"/>
      <c r="J3996" s="349"/>
      <c r="K3996" s="350"/>
      <c r="L3996" s="612">
        <f t="shared" si="127"/>
        <v>0</v>
      </c>
    </row>
    <row r="3997" outlineLevel="1" spans="1:12">
      <c r="A3997" s="594"/>
      <c r="B3997" s="150">
        <v>710601005</v>
      </c>
      <c r="D3997" s="346"/>
      <c r="E3997" s="299" t="s">
        <v>965</v>
      </c>
      <c r="F3997" s="343"/>
      <c r="G3997" s="350"/>
      <c r="H3997" s="349"/>
      <c r="I3997" s="350"/>
      <c r="J3997" s="349"/>
      <c r="K3997" s="350"/>
      <c r="L3997" s="612">
        <f t="shared" si="127"/>
        <v>0</v>
      </c>
    </row>
    <row r="3998" outlineLevel="1" spans="1:12">
      <c r="A3998" s="594"/>
      <c r="B3998" s="150">
        <v>710601006</v>
      </c>
      <c r="D3998" s="346"/>
      <c r="E3998" s="299" t="s">
        <v>345</v>
      </c>
      <c r="F3998" s="343"/>
      <c r="G3998" s="350"/>
      <c r="H3998" s="349"/>
      <c r="I3998" s="350"/>
      <c r="J3998" s="349"/>
      <c r="K3998" s="350"/>
      <c r="L3998" s="612">
        <f t="shared" si="127"/>
        <v>0</v>
      </c>
    </row>
    <row r="3999" outlineLevel="1" spans="1:12">
      <c r="A3999" s="594"/>
      <c r="B3999" s="150">
        <v>710601007</v>
      </c>
      <c r="D3999" s="346"/>
      <c r="E3999" s="299" t="s">
        <v>384</v>
      </c>
      <c r="F3999" s="343"/>
      <c r="G3999" s="350"/>
      <c r="H3999" s="349"/>
      <c r="I3999" s="350"/>
      <c r="J3999" s="349"/>
      <c r="K3999" s="350"/>
      <c r="L3999" s="612">
        <f t="shared" si="127"/>
        <v>0</v>
      </c>
    </row>
    <row r="4000" outlineLevel="1" spans="1:12">
      <c r="A4000" s="594"/>
      <c r="B4000" s="150"/>
      <c r="D4000" s="346"/>
      <c r="E4000" s="299"/>
      <c r="F4000" s="343"/>
      <c r="G4000" s="350"/>
      <c r="H4000" s="349"/>
      <c r="I4000" s="350"/>
      <c r="J4000" s="349"/>
      <c r="K4000" s="350"/>
      <c r="L4000" s="612">
        <f t="shared" si="127"/>
        <v>0</v>
      </c>
    </row>
    <row r="4001" spans="1:12">
      <c r="A4001" s="594"/>
      <c r="B4001" s="150"/>
      <c r="D4001" s="346"/>
      <c r="E4001" s="299"/>
      <c r="F4001" s="343"/>
      <c r="G4001" s="350"/>
      <c r="H4001" s="349"/>
      <c r="I4001" s="350"/>
      <c r="J4001" s="349"/>
      <c r="K4001" s="350"/>
      <c r="L4001" s="337"/>
    </row>
    <row r="4002" spans="1:13">
      <c r="A4002" s="594"/>
      <c r="B4002" s="150"/>
      <c r="D4002" s="351" t="s">
        <v>765</v>
      </c>
      <c r="E4002" s="352"/>
      <c r="F4002" s="353"/>
      <c r="G4002" s="354">
        <f>SUM(G3992:G4001)</f>
        <v>0</v>
      </c>
      <c r="H4002" s="355"/>
      <c r="I4002" s="354">
        <f>SUM(I3992:I4001)</f>
        <v>0</v>
      </c>
      <c r="J4002" s="355"/>
      <c r="K4002" s="354">
        <f>SUM(K3992:K4001)</f>
        <v>0</v>
      </c>
      <c r="L4002" s="354">
        <f>SUM(L3992:L4001)</f>
        <v>0</v>
      </c>
      <c r="M4002" s="300" t="s">
        <v>893</v>
      </c>
    </row>
    <row r="4003" spans="1:12">
      <c r="A4003" s="594"/>
      <c r="B4003" s="634"/>
      <c r="C4003" s="635"/>
      <c r="D4003" s="636"/>
      <c r="E4003" s="594"/>
      <c r="F4003" s="597"/>
      <c r="G4003" s="598"/>
      <c r="H4003" s="598"/>
      <c r="I4003" s="598"/>
      <c r="J4003" s="598"/>
      <c r="K4003" s="598"/>
      <c r="L4003" s="612"/>
    </row>
    <row r="4004" spans="1:12">
      <c r="A4004" s="594"/>
      <c r="B4004" s="150"/>
      <c r="D4004" s="347" t="s">
        <v>1218</v>
      </c>
      <c r="E4004" s="299"/>
      <c r="F4004" s="343"/>
      <c r="G4004" s="350"/>
      <c r="H4004" s="349"/>
      <c r="I4004" s="350"/>
      <c r="J4004" s="349"/>
      <c r="K4004" s="350"/>
      <c r="L4004" s="612">
        <f>G4004+I4004-K4004</f>
        <v>0</v>
      </c>
    </row>
    <row r="4005" outlineLevel="1" spans="1:12">
      <c r="A4005" s="594"/>
      <c r="B4005" s="150">
        <v>710701001</v>
      </c>
      <c r="D4005" s="346"/>
      <c r="E4005" s="299" t="s">
        <v>389</v>
      </c>
      <c r="F4005" s="343"/>
      <c r="G4005" s="350"/>
      <c r="H4005" s="349"/>
      <c r="I4005" s="350"/>
      <c r="J4005" s="349"/>
      <c r="K4005" s="350"/>
      <c r="L4005" s="612">
        <f>G4005+I4005-K4005</f>
        <v>0</v>
      </c>
    </row>
    <row r="4006" outlineLevel="1" spans="1:12">
      <c r="A4006" s="594"/>
      <c r="B4006" s="150">
        <v>710701002</v>
      </c>
      <c r="D4006" s="346"/>
      <c r="E4006" s="299" t="s">
        <v>390</v>
      </c>
      <c r="F4006" s="343"/>
      <c r="G4006" s="350"/>
      <c r="H4006" s="349"/>
      <c r="I4006" s="350"/>
      <c r="J4006" s="349"/>
      <c r="K4006" s="350"/>
      <c r="L4006" s="612">
        <f t="shared" ref="L4006:L4008" si="128">G4006+I4006-K4006</f>
        <v>0</v>
      </c>
    </row>
    <row r="4007" outlineLevel="1" spans="1:12">
      <c r="A4007" s="594"/>
      <c r="B4007" s="150">
        <v>710701003</v>
      </c>
      <c r="D4007" s="346"/>
      <c r="E4007" s="299" t="s">
        <v>391</v>
      </c>
      <c r="F4007" s="343"/>
      <c r="G4007" s="350"/>
      <c r="H4007" s="349"/>
      <c r="I4007" s="350"/>
      <c r="J4007" s="349"/>
      <c r="K4007" s="350"/>
      <c r="L4007" s="612">
        <f t="shared" si="128"/>
        <v>0</v>
      </c>
    </row>
    <row r="4008" outlineLevel="1" spans="1:12">
      <c r="A4008" s="594"/>
      <c r="B4008" s="150"/>
      <c r="D4008" s="346"/>
      <c r="E4008" s="299"/>
      <c r="F4008" s="343"/>
      <c r="G4008" s="350"/>
      <c r="H4008" s="349"/>
      <c r="I4008" s="350"/>
      <c r="J4008" s="349"/>
      <c r="K4008" s="350"/>
      <c r="L4008" s="612">
        <f t="shared" si="128"/>
        <v>0</v>
      </c>
    </row>
    <row r="4009" spans="1:12">
      <c r="A4009" s="594"/>
      <c r="B4009" s="150"/>
      <c r="D4009" s="346"/>
      <c r="E4009" s="299"/>
      <c r="F4009" s="343"/>
      <c r="G4009" s="350"/>
      <c r="H4009" s="349"/>
      <c r="I4009" s="350"/>
      <c r="J4009" s="349"/>
      <c r="K4009" s="350"/>
      <c r="L4009" s="337"/>
    </row>
    <row r="4010" spans="1:13">
      <c r="A4010" s="594"/>
      <c r="B4010" s="150"/>
      <c r="D4010" s="351" t="s">
        <v>765</v>
      </c>
      <c r="E4010" s="352"/>
      <c r="F4010" s="353"/>
      <c r="G4010" s="354">
        <f>SUM(G4004:G4009)</f>
        <v>0</v>
      </c>
      <c r="H4010" s="355"/>
      <c r="I4010" s="354">
        <f>SUM(I4004:I4009)</f>
        <v>0</v>
      </c>
      <c r="J4010" s="355"/>
      <c r="K4010" s="354">
        <f>SUM(K4004:K4009)</f>
        <v>0</v>
      </c>
      <c r="L4010" s="354">
        <f>SUM(L4004:L4009)</f>
        <v>0</v>
      </c>
      <c r="M4010" s="300" t="s">
        <v>893</v>
      </c>
    </row>
    <row r="4011" spans="1:12">
      <c r="A4011" s="594"/>
      <c r="B4011" s="634"/>
      <c r="C4011" s="635"/>
      <c r="D4011" s="636"/>
      <c r="E4011" s="594"/>
      <c r="F4011" s="597"/>
      <c r="G4011" s="598"/>
      <c r="H4011" s="598"/>
      <c r="I4011" s="598"/>
      <c r="J4011" s="598"/>
      <c r="K4011" s="598"/>
      <c r="L4011" s="612"/>
    </row>
    <row r="4012" spans="1:12">
      <c r="A4012" s="594"/>
      <c r="B4012" s="150"/>
      <c r="D4012" s="347" t="s">
        <v>1219</v>
      </c>
      <c r="E4012" s="299"/>
      <c r="F4012" s="343"/>
      <c r="G4012" s="350"/>
      <c r="H4012" s="349"/>
      <c r="I4012" s="350"/>
      <c r="J4012" s="349"/>
      <c r="K4012" s="350"/>
      <c r="L4012" s="612">
        <f>G4012+I4012-K4012</f>
        <v>0</v>
      </c>
    </row>
    <row r="4013" outlineLevel="1" spans="1:12">
      <c r="A4013" s="594"/>
      <c r="B4013" s="150">
        <v>710801001</v>
      </c>
      <c r="D4013" s="346"/>
      <c r="E4013" s="299" t="s">
        <v>380</v>
      </c>
      <c r="F4013" s="343"/>
      <c r="G4013" s="350"/>
      <c r="H4013" s="349"/>
      <c r="I4013" s="350"/>
      <c r="J4013" s="349"/>
      <c r="K4013" s="350"/>
      <c r="L4013" s="612">
        <f>G4013+I4013-K4013</f>
        <v>0</v>
      </c>
    </row>
    <row r="4014" outlineLevel="1" spans="1:12">
      <c r="A4014" s="594"/>
      <c r="B4014" s="150">
        <v>710801002</v>
      </c>
      <c r="D4014" s="346"/>
      <c r="E4014" s="299" t="s">
        <v>345</v>
      </c>
      <c r="F4014" s="343"/>
      <c r="G4014" s="350"/>
      <c r="H4014" s="349"/>
      <c r="I4014" s="350"/>
      <c r="J4014" s="349"/>
      <c r="K4014" s="350"/>
      <c r="L4014" s="612">
        <f t="shared" ref="L4014:L4017" si="129">G4014+I4014-K4014</f>
        <v>0</v>
      </c>
    </row>
    <row r="4015" outlineLevel="1" spans="1:12">
      <c r="A4015" s="594"/>
      <c r="B4015" s="150">
        <v>710801003</v>
      </c>
      <c r="D4015" s="346"/>
      <c r="E4015" s="299" t="s">
        <v>393</v>
      </c>
      <c r="F4015" s="343"/>
      <c r="G4015" s="350"/>
      <c r="H4015" s="349"/>
      <c r="I4015" s="350"/>
      <c r="J4015" s="349"/>
      <c r="K4015" s="350"/>
      <c r="L4015" s="612">
        <f t="shared" ref="L4015" si="130">G4015+I4015-K4015</f>
        <v>0</v>
      </c>
    </row>
    <row r="4016" outlineLevel="1" spans="1:12">
      <c r="A4016" s="594"/>
      <c r="B4016" s="150">
        <v>710801004</v>
      </c>
      <c r="D4016" s="346"/>
      <c r="E4016" s="299" t="s">
        <v>364</v>
      </c>
      <c r="F4016" s="343"/>
      <c r="G4016" s="350"/>
      <c r="H4016" s="349"/>
      <c r="I4016" s="350"/>
      <c r="J4016" s="349"/>
      <c r="K4016" s="350"/>
      <c r="L4016" s="612">
        <f t="shared" si="129"/>
        <v>0</v>
      </c>
    </row>
    <row r="4017" outlineLevel="1" spans="1:12">
      <c r="A4017" s="594"/>
      <c r="B4017" s="150"/>
      <c r="D4017" s="346"/>
      <c r="E4017" s="299"/>
      <c r="F4017" s="343"/>
      <c r="G4017" s="350"/>
      <c r="H4017" s="349"/>
      <c r="I4017" s="350"/>
      <c r="J4017" s="349"/>
      <c r="K4017" s="350"/>
      <c r="L4017" s="612">
        <f t="shared" si="129"/>
        <v>0</v>
      </c>
    </row>
    <row r="4018" spans="1:12">
      <c r="A4018" s="594"/>
      <c r="B4018" s="150"/>
      <c r="D4018" s="346"/>
      <c r="E4018" s="299"/>
      <c r="F4018" s="343"/>
      <c r="G4018" s="350"/>
      <c r="H4018" s="349"/>
      <c r="I4018" s="350"/>
      <c r="J4018" s="349"/>
      <c r="K4018" s="350"/>
      <c r="L4018" s="337"/>
    </row>
    <row r="4019" spans="1:13">
      <c r="A4019" s="594"/>
      <c r="B4019" s="150"/>
      <c r="D4019" s="351" t="s">
        <v>765</v>
      </c>
      <c r="E4019" s="352"/>
      <c r="F4019" s="353"/>
      <c r="G4019" s="354">
        <f>SUM(G4012:G4018)</f>
        <v>0</v>
      </c>
      <c r="H4019" s="355"/>
      <c r="I4019" s="354">
        <f>SUM(I4012:I4018)</f>
        <v>0</v>
      </c>
      <c r="J4019" s="355"/>
      <c r="K4019" s="354">
        <f>SUM(K4012:K4018)</f>
        <v>0</v>
      </c>
      <c r="L4019" s="354">
        <f>SUM(L4012:L4018)</f>
        <v>0</v>
      </c>
      <c r="M4019" s="300" t="s">
        <v>893</v>
      </c>
    </row>
    <row r="4020" spans="1:12">
      <c r="A4020" s="594"/>
      <c r="B4020" s="634"/>
      <c r="C4020" s="635"/>
      <c r="D4020" s="636"/>
      <c r="E4020" s="594"/>
      <c r="F4020" s="597"/>
      <c r="G4020" s="598"/>
      <c r="H4020" s="598"/>
      <c r="I4020" s="598"/>
      <c r="J4020" s="598"/>
      <c r="K4020" s="598"/>
      <c r="L4020" s="612"/>
    </row>
    <row r="4021" spans="1:12">
      <c r="A4021" s="594"/>
      <c r="B4021" s="150"/>
      <c r="D4021" s="347" t="s">
        <v>1220</v>
      </c>
      <c r="E4021" s="299"/>
      <c r="F4021" s="343"/>
      <c r="G4021" s="350"/>
      <c r="H4021" s="349"/>
      <c r="I4021" s="350"/>
      <c r="J4021" s="349"/>
      <c r="K4021" s="350"/>
      <c r="L4021" s="612">
        <f>G4021+I4021-K4021</f>
        <v>0</v>
      </c>
    </row>
    <row r="4022" outlineLevel="1" spans="1:12">
      <c r="A4022" s="594"/>
      <c r="B4022" s="150">
        <v>710901001</v>
      </c>
      <c r="D4022" s="346"/>
      <c r="E4022" s="299" t="s">
        <v>619</v>
      </c>
      <c r="F4022" s="343"/>
      <c r="G4022" s="350"/>
      <c r="H4022" s="349"/>
      <c r="I4022" s="350"/>
      <c r="J4022" s="349"/>
      <c r="K4022" s="350"/>
      <c r="L4022" s="612">
        <f>G4022+I4022-K4022</f>
        <v>0</v>
      </c>
    </row>
    <row r="4023" outlineLevel="1" spans="1:12">
      <c r="A4023" s="594"/>
      <c r="B4023" s="150"/>
      <c r="D4023" s="346"/>
      <c r="E4023" s="299"/>
      <c r="F4023" s="343"/>
      <c r="G4023" s="350"/>
      <c r="H4023" s="349"/>
      <c r="I4023" s="350"/>
      <c r="J4023" s="349"/>
      <c r="K4023" s="350"/>
      <c r="L4023" s="612">
        <f>G4023+I4023-K4023</f>
        <v>0</v>
      </c>
    </row>
    <row r="4024" spans="1:12">
      <c r="A4024" s="594"/>
      <c r="B4024" s="150"/>
      <c r="D4024" s="346"/>
      <c r="E4024" s="299"/>
      <c r="F4024" s="343"/>
      <c r="G4024" s="350"/>
      <c r="H4024" s="349"/>
      <c r="I4024" s="350"/>
      <c r="J4024" s="349"/>
      <c r="K4024" s="350"/>
      <c r="L4024" s="337"/>
    </row>
    <row r="4025" spans="1:13">
      <c r="A4025" s="594"/>
      <c r="B4025" s="150"/>
      <c r="D4025" s="351" t="s">
        <v>765</v>
      </c>
      <c r="E4025" s="352"/>
      <c r="F4025" s="353"/>
      <c r="G4025" s="354">
        <f>SUM(G4021:G4024)</f>
        <v>0</v>
      </c>
      <c r="H4025" s="355"/>
      <c r="I4025" s="354">
        <f>SUM(I4021:I4024)</f>
        <v>0</v>
      </c>
      <c r="J4025" s="355"/>
      <c r="K4025" s="354">
        <f>SUM(K4021:K4024)</f>
        <v>0</v>
      </c>
      <c r="L4025" s="354">
        <f>SUM(L4021:L4024)</f>
        <v>0</v>
      </c>
      <c r="M4025" s="300" t="s">
        <v>893</v>
      </c>
    </row>
    <row r="4026" spans="1:12">
      <c r="A4026" s="594"/>
      <c r="B4026" s="634"/>
      <c r="C4026" s="635"/>
      <c r="D4026" s="636"/>
      <c r="E4026" s="594"/>
      <c r="F4026" s="597"/>
      <c r="G4026" s="598"/>
      <c r="H4026" s="598"/>
      <c r="I4026" s="598"/>
      <c r="J4026" s="598"/>
      <c r="K4026" s="598"/>
      <c r="L4026" s="612"/>
    </row>
    <row r="4027" spans="1:12">
      <c r="A4027" s="594"/>
      <c r="B4027" s="150"/>
      <c r="D4027" s="347" t="s">
        <v>1221</v>
      </c>
      <c r="E4027" s="299"/>
      <c r="F4027" s="343"/>
      <c r="G4027" s="350"/>
      <c r="H4027" s="349"/>
      <c r="I4027" s="350"/>
      <c r="J4027" s="349"/>
      <c r="K4027" s="350"/>
      <c r="L4027" s="612">
        <f>G4027+I4027-K4027</f>
        <v>0</v>
      </c>
    </row>
    <row r="4028" outlineLevel="1" spans="1:12">
      <c r="A4028" s="594"/>
      <c r="B4028" s="150">
        <v>711001001</v>
      </c>
      <c r="D4028" s="346"/>
      <c r="E4028" s="299" t="s">
        <v>1222</v>
      </c>
      <c r="F4028" s="343"/>
      <c r="G4028" s="350"/>
      <c r="H4028" s="349"/>
      <c r="I4028" s="350"/>
      <c r="J4028" s="349"/>
      <c r="K4028" s="350"/>
      <c r="L4028" s="612">
        <f>G4028+I4028-K4028</f>
        <v>0</v>
      </c>
    </row>
    <row r="4029" outlineLevel="1" spans="1:12">
      <c r="A4029" s="594"/>
      <c r="B4029" s="150">
        <v>711001002</v>
      </c>
      <c r="D4029" s="346"/>
      <c r="E4029" s="299" t="s">
        <v>1223</v>
      </c>
      <c r="F4029" s="343"/>
      <c r="G4029" s="350"/>
      <c r="H4029" s="349"/>
      <c r="I4029" s="350"/>
      <c r="J4029" s="349"/>
      <c r="K4029" s="350"/>
      <c r="L4029" s="612">
        <f>G4029+I4029-K4029</f>
        <v>0</v>
      </c>
    </row>
    <row r="4030" outlineLevel="1" spans="1:12">
      <c r="A4030" s="594"/>
      <c r="B4030" s="150">
        <v>711001003</v>
      </c>
      <c r="D4030" s="346"/>
      <c r="E4030" s="299" t="s">
        <v>1224</v>
      </c>
      <c r="F4030" s="343"/>
      <c r="G4030" s="350"/>
      <c r="H4030" s="349"/>
      <c r="I4030" s="350"/>
      <c r="J4030" s="349"/>
      <c r="K4030" s="350"/>
      <c r="L4030" s="612">
        <f>G4030+I4030-K4030</f>
        <v>0</v>
      </c>
    </row>
    <row r="4031" spans="1:12">
      <c r="A4031" s="594"/>
      <c r="B4031" s="150"/>
      <c r="D4031" s="346"/>
      <c r="E4031" s="299"/>
      <c r="F4031" s="343"/>
      <c r="G4031" s="350"/>
      <c r="H4031" s="349"/>
      <c r="I4031" s="350"/>
      <c r="J4031" s="349"/>
      <c r="K4031" s="350"/>
      <c r="L4031" s="337"/>
    </row>
    <row r="4032" spans="1:12">
      <c r="A4032" s="594"/>
      <c r="B4032" s="150"/>
      <c r="D4032" s="351" t="s">
        <v>765</v>
      </c>
      <c r="E4032" s="352"/>
      <c r="F4032" s="353"/>
      <c r="G4032" s="354">
        <f>SUM(G4027:G4031)</f>
        <v>0</v>
      </c>
      <c r="H4032" s="355"/>
      <c r="I4032" s="354">
        <f>SUM(I4027:I4031)</f>
        <v>0</v>
      </c>
      <c r="J4032" s="355"/>
      <c r="K4032" s="354">
        <f>SUM(K4027:K4031)</f>
        <v>0</v>
      </c>
      <c r="L4032" s="354">
        <f>SUM(L4027:L4031)</f>
        <v>0</v>
      </c>
    </row>
    <row r="4033" spans="1:12">
      <c r="A4033" s="594"/>
      <c r="B4033" s="634"/>
      <c r="C4033" s="635"/>
      <c r="D4033" s="636"/>
      <c r="E4033" s="594"/>
      <c r="F4033" s="597"/>
      <c r="G4033" s="598"/>
      <c r="H4033" s="598"/>
      <c r="I4033" s="598"/>
      <c r="J4033" s="598"/>
      <c r="K4033" s="598"/>
      <c r="L4033" s="612"/>
    </row>
    <row r="4034" spans="1:12">
      <c r="A4034" s="594"/>
      <c r="B4034" s="150"/>
      <c r="D4034" s="347" t="s">
        <v>1225</v>
      </c>
      <c r="E4034" s="299"/>
      <c r="F4034" s="343"/>
      <c r="G4034" s="350"/>
      <c r="H4034" s="349"/>
      <c r="I4034" s="350"/>
      <c r="J4034" s="349"/>
      <c r="K4034" s="350"/>
      <c r="L4034" s="612">
        <f t="shared" ref="L4034:L4039" si="131">G4034+I4034-K4034</f>
        <v>0</v>
      </c>
    </row>
    <row r="4035" outlineLevel="1" spans="1:12">
      <c r="A4035" s="594"/>
      <c r="B4035" s="150">
        <v>711101001</v>
      </c>
      <c r="D4035" s="346"/>
      <c r="E4035" s="299" t="s">
        <v>1226</v>
      </c>
      <c r="F4035" s="343"/>
      <c r="G4035" s="350"/>
      <c r="H4035" s="349"/>
      <c r="I4035" s="350"/>
      <c r="J4035" s="349"/>
      <c r="K4035" s="350"/>
      <c r="L4035" s="612">
        <f t="shared" si="131"/>
        <v>0</v>
      </c>
    </row>
    <row r="4036" outlineLevel="1" spans="1:12">
      <c r="A4036" s="594"/>
      <c r="B4036" s="150">
        <v>711101002</v>
      </c>
      <c r="D4036" s="346"/>
      <c r="E4036" s="299" t="s">
        <v>1227</v>
      </c>
      <c r="F4036" s="343"/>
      <c r="G4036" s="350"/>
      <c r="H4036" s="349"/>
      <c r="I4036" s="350"/>
      <c r="J4036" s="349"/>
      <c r="K4036" s="350"/>
      <c r="L4036" s="612">
        <f t="shared" si="131"/>
        <v>0</v>
      </c>
    </row>
    <row r="4037" outlineLevel="1" spans="1:12">
      <c r="A4037" s="594"/>
      <c r="B4037" s="150">
        <v>711101003</v>
      </c>
      <c r="D4037" s="346"/>
      <c r="E4037" s="299" t="s">
        <v>1228</v>
      </c>
      <c r="F4037" s="343"/>
      <c r="G4037" s="350"/>
      <c r="H4037" s="349"/>
      <c r="I4037" s="350"/>
      <c r="J4037" s="349"/>
      <c r="K4037" s="350"/>
      <c r="L4037" s="612">
        <f t="shared" si="131"/>
        <v>0</v>
      </c>
    </row>
    <row r="4038" outlineLevel="1" spans="1:12">
      <c r="A4038" s="594"/>
      <c r="B4038" s="150">
        <v>711101004</v>
      </c>
      <c r="D4038" s="346"/>
      <c r="E4038" s="375" t="s">
        <v>1229</v>
      </c>
      <c r="F4038" s="343"/>
      <c r="G4038" s="350"/>
      <c r="H4038" s="349"/>
      <c r="I4038" s="350"/>
      <c r="J4038" s="349"/>
      <c r="K4038" s="350"/>
      <c r="L4038" s="612">
        <f t="shared" si="131"/>
        <v>0</v>
      </c>
    </row>
    <row r="4039" outlineLevel="1" spans="1:12">
      <c r="A4039" s="594"/>
      <c r="B4039" s="150">
        <v>711101005</v>
      </c>
      <c r="D4039" s="346"/>
      <c r="E4039" s="299" t="s">
        <v>364</v>
      </c>
      <c r="F4039" s="343"/>
      <c r="G4039" s="350"/>
      <c r="H4039" s="349"/>
      <c r="I4039" s="350"/>
      <c r="J4039" s="349"/>
      <c r="K4039" s="350"/>
      <c r="L4039" s="612">
        <f t="shared" si="131"/>
        <v>0</v>
      </c>
    </row>
    <row r="4040" spans="1:12">
      <c r="A4040" s="594"/>
      <c r="B4040" s="150"/>
      <c r="D4040" s="346"/>
      <c r="E4040" s="299"/>
      <c r="F4040" s="343"/>
      <c r="G4040" s="350"/>
      <c r="H4040" s="349"/>
      <c r="I4040" s="350"/>
      <c r="J4040" s="349"/>
      <c r="K4040" s="350"/>
      <c r="L4040" s="337"/>
    </row>
    <row r="4041" spans="1:12">
      <c r="A4041" s="594"/>
      <c r="B4041" s="150"/>
      <c r="D4041" s="351" t="s">
        <v>765</v>
      </c>
      <c r="E4041" s="352"/>
      <c r="F4041" s="353"/>
      <c r="G4041" s="354">
        <f>SUM(G4034:G4040)</f>
        <v>0</v>
      </c>
      <c r="H4041" s="355"/>
      <c r="I4041" s="354">
        <f>SUM(I4034:I4040)</f>
        <v>0</v>
      </c>
      <c r="J4041" s="355"/>
      <c r="K4041" s="354">
        <f>SUM(K4034:K4040)</f>
        <v>0</v>
      </c>
      <c r="L4041" s="354">
        <f>SUM(L4034:L4040)</f>
        <v>0</v>
      </c>
    </row>
    <row r="4042" spans="1:12">
      <c r="A4042" s="594"/>
      <c r="B4042" s="634"/>
      <c r="C4042" s="635"/>
      <c r="D4042" s="636"/>
      <c r="E4042" s="594"/>
      <c r="F4042" s="597"/>
      <c r="G4042" s="598"/>
      <c r="H4042" s="598"/>
      <c r="I4042" s="598"/>
      <c r="J4042" s="598"/>
      <c r="K4042" s="598"/>
      <c r="L4042" s="612"/>
    </row>
    <row r="4043" spans="1:12">
      <c r="A4043" s="594"/>
      <c r="B4043" s="150"/>
      <c r="D4043" s="347" t="s">
        <v>1230</v>
      </c>
      <c r="E4043" s="299"/>
      <c r="F4043" s="343"/>
      <c r="G4043" s="350"/>
      <c r="H4043" s="349"/>
      <c r="I4043" s="350"/>
      <c r="J4043" s="349"/>
      <c r="K4043" s="350"/>
      <c r="L4043" s="612">
        <f t="shared" ref="L4043:L4048" si="132">G4043+I4043-K4043</f>
        <v>0</v>
      </c>
    </row>
    <row r="4044" outlineLevel="1" spans="1:12">
      <c r="A4044" s="594"/>
      <c r="B4044" s="150">
        <v>711201001</v>
      </c>
      <c r="D4044" s="346"/>
      <c r="E4044" s="299" t="s">
        <v>1231</v>
      </c>
      <c r="F4044" s="343"/>
      <c r="G4044" s="350"/>
      <c r="H4044" s="349"/>
      <c r="I4044" s="350"/>
      <c r="J4044" s="349"/>
      <c r="K4044" s="350"/>
      <c r="L4044" s="612">
        <f t="shared" si="132"/>
        <v>0</v>
      </c>
    </row>
    <row r="4045" outlineLevel="1" spans="1:12">
      <c r="A4045" s="594"/>
      <c r="B4045" s="150">
        <v>711201002</v>
      </c>
      <c r="D4045" s="346"/>
      <c r="E4045" s="299" t="s">
        <v>1232</v>
      </c>
      <c r="F4045" s="343"/>
      <c r="G4045" s="350"/>
      <c r="H4045" s="349"/>
      <c r="I4045" s="350"/>
      <c r="J4045" s="349"/>
      <c r="K4045" s="350"/>
      <c r="L4045" s="612">
        <f t="shared" si="132"/>
        <v>0</v>
      </c>
    </row>
    <row r="4046" outlineLevel="1" spans="1:12">
      <c r="A4046" s="594"/>
      <c r="B4046" s="150">
        <v>711201003</v>
      </c>
      <c r="D4046" s="346"/>
      <c r="E4046" s="299" t="s">
        <v>1233</v>
      </c>
      <c r="F4046" s="343"/>
      <c r="G4046" s="350"/>
      <c r="H4046" s="349"/>
      <c r="I4046" s="350"/>
      <c r="J4046" s="349"/>
      <c r="K4046" s="350"/>
      <c r="L4046" s="612">
        <f t="shared" si="132"/>
        <v>0</v>
      </c>
    </row>
    <row r="4047" outlineLevel="1" spans="1:12">
      <c r="A4047" s="594"/>
      <c r="B4047" s="150">
        <v>711201004</v>
      </c>
      <c r="D4047" s="346"/>
      <c r="E4047" s="299" t="s">
        <v>584</v>
      </c>
      <c r="F4047" s="343"/>
      <c r="G4047" s="350"/>
      <c r="H4047" s="349"/>
      <c r="I4047" s="350"/>
      <c r="J4047" s="349"/>
      <c r="K4047" s="350"/>
      <c r="L4047" s="612">
        <f t="shared" si="132"/>
        <v>0</v>
      </c>
    </row>
    <row r="4048" outlineLevel="1" spans="1:12">
      <c r="A4048" s="594"/>
      <c r="B4048" s="150">
        <v>711201005</v>
      </c>
      <c r="D4048" s="346"/>
      <c r="E4048" s="299" t="s">
        <v>439</v>
      </c>
      <c r="F4048" s="343"/>
      <c r="G4048" s="350"/>
      <c r="H4048" s="349"/>
      <c r="I4048" s="350"/>
      <c r="J4048" s="349"/>
      <c r="K4048" s="350"/>
      <c r="L4048" s="612">
        <f t="shared" si="132"/>
        <v>0</v>
      </c>
    </row>
    <row r="4049" spans="1:12">
      <c r="A4049" s="594"/>
      <c r="B4049" s="150"/>
      <c r="D4049" s="346"/>
      <c r="E4049" s="299"/>
      <c r="F4049" s="343"/>
      <c r="G4049" s="350"/>
      <c r="H4049" s="349"/>
      <c r="I4049" s="350"/>
      <c r="J4049" s="349"/>
      <c r="K4049" s="350"/>
      <c r="L4049" s="337"/>
    </row>
    <row r="4050" spans="1:12">
      <c r="A4050" s="594"/>
      <c r="B4050" s="150"/>
      <c r="D4050" s="351" t="s">
        <v>765</v>
      </c>
      <c r="E4050" s="352"/>
      <c r="F4050" s="353"/>
      <c r="G4050" s="354">
        <f>SUM(G4043:G4049)</f>
        <v>0</v>
      </c>
      <c r="H4050" s="355"/>
      <c r="I4050" s="354">
        <f>SUM(I4043:I4049)</f>
        <v>0</v>
      </c>
      <c r="J4050" s="355"/>
      <c r="K4050" s="354">
        <f>SUM(K4043:K4049)</f>
        <v>0</v>
      </c>
      <c r="L4050" s="354">
        <f>SUM(L4043:L4049)</f>
        <v>0</v>
      </c>
    </row>
    <row r="4051" spans="1:12">
      <c r="A4051" s="594"/>
      <c r="B4051" s="634"/>
      <c r="C4051" s="635"/>
      <c r="D4051" s="636"/>
      <c r="E4051" s="594"/>
      <c r="F4051" s="597"/>
      <c r="G4051" s="598"/>
      <c r="H4051" s="598"/>
      <c r="I4051" s="598"/>
      <c r="J4051" s="598"/>
      <c r="K4051" s="598"/>
      <c r="L4051" s="612"/>
    </row>
    <row r="4052" spans="1:12">
      <c r="A4052" s="594"/>
      <c r="B4052" s="150"/>
      <c r="D4052" s="347" t="s">
        <v>1234</v>
      </c>
      <c r="E4052" s="299"/>
      <c r="F4052" s="343"/>
      <c r="G4052" s="350"/>
      <c r="H4052" s="349"/>
      <c r="I4052" s="350"/>
      <c r="J4052" s="349"/>
      <c r="K4052" s="350"/>
      <c r="L4052" s="612">
        <f t="shared" ref="L4052:L4057" si="133">G4052+I4052-K4052</f>
        <v>0</v>
      </c>
    </row>
    <row r="4053" outlineLevel="1" spans="1:12">
      <c r="A4053" s="594"/>
      <c r="B4053" s="150">
        <v>711301001</v>
      </c>
      <c r="D4053" s="347"/>
      <c r="E4053" s="299" t="s">
        <v>1235</v>
      </c>
      <c r="F4053" s="343"/>
      <c r="G4053" s="350"/>
      <c r="H4053" s="349"/>
      <c r="I4053" s="350"/>
      <c r="J4053" s="349"/>
      <c r="K4053" s="350"/>
      <c r="L4053" s="612">
        <f t="shared" si="133"/>
        <v>0</v>
      </c>
    </row>
    <row r="4054" outlineLevel="1" spans="1:12">
      <c r="A4054" s="594"/>
      <c r="B4054" s="150">
        <v>711301002</v>
      </c>
      <c r="D4054" s="347"/>
      <c r="E4054" s="299" t="s">
        <v>1236</v>
      </c>
      <c r="F4054" s="343"/>
      <c r="G4054" s="350"/>
      <c r="H4054" s="349"/>
      <c r="I4054" s="350"/>
      <c r="J4054" s="349"/>
      <c r="K4054" s="350"/>
      <c r="L4054" s="612">
        <f t="shared" si="133"/>
        <v>0</v>
      </c>
    </row>
    <row r="4055" outlineLevel="1" spans="1:12">
      <c r="A4055" s="594"/>
      <c r="B4055" s="150">
        <v>711301003</v>
      </c>
      <c r="D4055" s="347"/>
      <c r="E4055" s="299" t="s">
        <v>364</v>
      </c>
      <c r="F4055" s="343"/>
      <c r="G4055" s="350"/>
      <c r="H4055" s="349"/>
      <c r="I4055" s="350"/>
      <c r="J4055" s="349"/>
      <c r="K4055" s="350"/>
      <c r="L4055" s="612">
        <f t="shared" si="133"/>
        <v>0</v>
      </c>
    </row>
    <row r="4056" outlineLevel="1" spans="1:12">
      <c r="A4056" s="594"/>
      <c r="B4056" s="150"/>
      <c r="D4056" s="347"/>
      <c r="E4056" s="299"/>
      <c r="F4056" s="343"/>
      <c r="G4056" s="350"/>
      <c r="H4056" s="349"/>
      <c r="I4056" s="350"/>
      <c r="J4056" s="349"/>
      <c r="K4056" s="350"/>
      <c r="L4056" s="612">
        <f t="shared" si="133"/>
        <v>0</v>
      </c>
    </row>
    <row r="4057" outlineLevel="1" spans="1:12">
      <c r="A4057" s="594"/>
      <c r="B4057" s="150"/>
      <c r="D4057" s="346"/>
      <c r="E4057" s="299"/>
      <c r="F4057" s="343"/>
      <c r="G4057" s="350"/>
      <c r="H4057" s="349"/>
      <c r="I4057" s="350"/>
      <c r="J4057" s="349"/>
      <c r="K4057" s="350"/>
      <c r="L4057" s="612">
        <f t="shared" si="133"/>
        <v>0</v>
      </c>
    </row>
    <row r="4058" spans="1:12">
      <c r="A4058" s="594"/>
      <c r="B4058" s="150"/>
      <c r="D4058" s="346"/>
      <c r="E4058" s="299"/>
      <c r="F4058" s="343"/>
      <c r="G4058" s="350"/>
      <c r="H4058" s="349"/>
      <c r="I4058" s="350"/>
      <c r="J4058" s="349"/>
      <c r="K4058" s="350"/>
      <c r="L4058" s="337"/>
    </row>
    <row r="4059" spans="1:12">
      <c r="A4059" s="594"/>
      <c r="B4059" s="150"/>
      <c r="D4059" s="351" t="s">
        <v>765</v>
      </c>
      <c r="E4059" s="352"/>
      <c r="F4059" s="353"/>
      <c r="G4059" s="354">
        <f>SUM(G4052:G4058)</f>
        <v>0</v>
      </c>
      <c r="H4059" s="355"/>
      <c r="I4059" s="354">
        <f>SUM(I4052:I4058)</f>
        <v>0</v>
      </c>
      <c r="J4059" s="355"/>
      <c r="K4059" s="354">
        <f>SUM(K4052:K4058)</f>
        <v>0</v>
      </c>
      <c r="L4059" s="354">
        <f>SUM(L4052:L4058)</f>
        <v>0</v>
      </c>
    </row>
    <row r="4060" spans="1:12">
      <c r="A4060" s="594"/>
      <c r="B4060" s="634"/>
      <c r="C4060" s="635"/>
      <c r="D4060" s="636"/>
      <c r="E4060" s="594"/>
      <c r="F4060" s="597"/>
      <c r="G4060" s="598"/>
      <c r="H4060" s="598"/>
      <c r="I4060" s="598"/>
      <c r="J4060" s="598"/>
      <c r="K4060" s="598"/>
      <c r="L4060" s="612"/>
    </row>
    <row r="4061" spans="1:12">
      <c r="A4061" s="594"/>
      <c r="B4061" s="150"/>
      <c r="D4061" s="347" t="s">
        <v>1237</v>
      </c>
      <c r="E4061" s="299"/>
      <c r="F4061" s="343"/>
      <c r="G4061" s="350"/>
      <c r="H4061" s="349"/>
      <c r="I4061" s="350"/>
      <c r="J4061" s="349"/>
      <c r="K4061" s="350"/>
      <c r="L4061" s="612">
        <f t="shared" ref="L4061:L4066" si="134">G4061+I4061-K4061</f>
        <v>0</v>
      </c>
    </row>
    <row r="4062" outlineLevel="1" spans="1:12">
      <c r="A4062" s="594"/>
      <c r="B4062" s="150">
        <v>711401001</v>
      </c>
      <c r="D4062" s="347"/>
      <c r="E4062" s="299" t="s">
        <v>1238</v>
      </c>
      <c r="F4062" s="343"/>
      <c r="G4062" s="350"/>
      <c r="H4062" s="349"/>
      <c r="I4062" s="350"/>
      <c r="J4062" s="349"/>
      <c r="K4062" s="350"/>
      <c r="L4062" s="612">
        <f t="shared" si="134"/>
        <v>0</v>
      </c>
    </row>
    <row r="4063" outlineLevel="1" spans="1:12">
      <c r="A4063" s="594"/>
      <c r="B4063" s="150">
        <v>711401002</v>
      </c>
      <c r="D4063" s="347"/>
      <c r="E4063" s="299" t="s">
        <v>1239</v>
      </c>
      <c r="F4063" s="343"/>
      <c r="G4063" s="350"/>
      <c r="H4063" s="349"/>
      <c r="I4063" s="350"/>
      <c r="J4063" s="349"/>
      <c r="K4063" s="350"/>
      <c r="L4063" s="612">
        <f t="shared" si="134"/>
        <v>0</v>
      </c>
    </row>
    <row r="4064" outlineLevel="1" spans="1:12">
      <c r="A4064" s="594"/>
      <c r="B4064" s="150">
        <v>711401003</v>
      </c>
      <c r="D4064" s="347"/>
      <c r="E4064" s="299" t="s">
        <v>1240</v>
      </c>
      <c r="F4064" s="343"/>
      <c r="G4064" s="350"/>
      <c r="H4064" s="349"/>
      <c r="I4064" s="350"/>
      <c r="J4064" s="349"/>
      <c r="K4064" s="350"/>
      <c r="L4064" s="612">
        <f t="shared" si="134"/>
        <v>0</v>
      </c>
    </row>
    <row r="4065" outlineLevel="1" spans="1:12">
      <c r="A4065" s="594"/>
      <c r="B4065" s="150">
        <v>711401004</v>
      </c>
      <c r="D4065" s="347"/>
      <c r="E4065" s="299" t="s">
        <v>1241</v>
      </c>
      <c r="F4065" s="343"/>
      <c r="G4065" s="350"/>
      <c r="H4065" s="349"/>
      <c r="I4065" s="350"/>
      <c r="J4065" s="349"/>
      <c r="K4065" s="350"/>
      <c r="L4065" s="612">
        <f t="shared" si="134"/>
        <v>0</v>
      </c>
    </row>
    <row r="4066" outlineLevel="1" spans="1:12">
      <c r="A4066" s="594"/>
      <c r="B4066" s="150"/>
      <c r="D4066" s="346"/>
      <c r="E4066" s="299"/>
      <c r="F4066" s="343"/>
      <c r="G4066" s="350"/>
      <c r="H4066" s="349"/>
      <c r="I4066" s="350"/>
      <c r="J4066" s="349"/>
      <c r="K4066" s="350"/>
      <c r="L4066" s="612">
        <f t="shared" si="134"/>
        <v>0</v>
      </c>
    </row>
    <row r="4067" spans="1:12">
      <c r="A4067" s="594"/>
      <c r="B4067" s="150"/>
      <c r="D4067" s="346"/>
      <c r="E4067" s="299"/>
      <c r="F4067" s="343"/>
      <c r="G4067" s="350"/>
      <c r="H4067" s="349"/>
      <c r="I4067" s="350"/>
      <c r="J4067" s="349"/>
      <c r="K4067" s="350"/>
      <c r="L4067" s="337"/>
    </row>
    <row r="4068" spans="1:12">
      <c r="A4068" s="594"/>
      <c r="B4068" s="150"/>
      <c r="D4068" s="351" t="s">
        <v>765</v>
      </c>
      <c r="E4068" s="352"/>
      <c r="F4068" s="353"/>
      <c r="G4068" s="354">
        <f>SUM(G4061:G4067)</f>
        <v>0</v>
      </c>
      <c r="H4068" s="355"/>
      <c r="I4068" s="354">
        <f>SUM(I4061:I4067)</f>
        <v>0</v>
      </c>
      <c r="J4068" s="355"/>
      <c r="K4068" s="354">
        <f>SUM(K4061:K4067)</f>
        <v>0</v>
      </c>
      <c r="L4068" s="354">
        <f>SUM(L4061:L4067)</f>
        <v>0</v>
      </c>
    </row>
    <row r="4069" spans="1:12">
      <c r="A4069" s="594"/>
      <c r="B4069" s="634"/>
      <c r="C4069" s="635"/>
      <c r="D4069" s="636"/>
      <c r="E4069" s="594"/>
      <c r="F4069" s="597"/>
      <c r="G4069" s="598"/>
      <c r="H4069" s="598"/>
      <c r="I4069" s="598"/>
      <c r="J4069" s="598"/>
      <c r="K4069" s="598"/>
      <c r="L4069" s="612"/>
    </row>
    <row r="4070" spans="1:12">
      <c r="A4070" s="594"/>
      <c r="B4070" s="150"/>
      <c r="D4070" s="347" t="s">
        <v>1242</v>
      </c>
      <c r="E4070" s="299"/>
      <c r="F4070" s="343"/>
      <c r="G4070" s="350"/>
      <c r="H4070" s="349"/>
      <c r="I4070" s="350"/>
      <c r="J4070" s="349"/>
      <c r="K4070" s="350"/>
      <c r="L4070" s="612">
        <f>G4070+I4070-K4070</f>
        <v>0</v>
      </c>
    </row>
    <row r="4071" outlineLevel="1" spans="1:12">
      <c r="A4071" s="594"/>
      <c r="B4071" s="150">
        <v>711501001</v>
      </c>
      <c r="D4071" s="346"/>
      <c r="E4071" s="299" t="s">
        <v>1243</v>
      </c>
      <c r="F4071" s="343"/>
      <c r="G4071" s="350"/>
      <c r="H4071" s="349"/>
      <c r="I4071" s="350"/>
      <c r="J4071" s="349"/>
      <c r="K4071" s="350"/>
      <c r="L4071" s="612">
        <f>G4071+I4071-K4071</f>
        <v>0</v>
      </c>
    </row>
    <row r="4072" outlineLevel="1" spans="1:12">
      <c r="A4072" s="594"/>
      <c r="B4072" s="150">
        <v>711501002</v>
      </c>
      <c r="D4072" s="346"/>
      <c r="E4072" s="299" t="s">
        <v>1244</v>
      </c>
      <c r="F4072" s="343"/>
      <c r="G4072" s="350"/>
      <c r="H4072" s="349"/>
      <c r="I4072" s="350"/>
      <c r="J4072" s="349"/>
      <c r="K4072" s="350"/>
      <c r="L4072" s="612">
        <f>G4072+I4072-K4072</f>
        <v>0</v>
      </c>
    </row>
    <row r="4073" outlineLevel="1" spans="1:12">
      <c r="A4073" s="594"/>
      <c r="B4073" s="150">
        <v>711501003</v>
      </c>
      <c r="D4073" s="346"/>
      <c r="E4073" s="299" t="s">
        <v>1245</v>
      </c>
      <c r="F4073" s="343"/>
      <c r="G4073" s="350"/>
      <c r="H4073" s="349"/>
      <c r="I4073" s="350"/>
      <c r="J4073" s="349"/>
      <c r="K4073" s="350"/>
      <c r="L4073" s="612">
        <f t="shared" ref="L4073:L4082" si="135">G4073+I4073-K4073</f>
        <v>0</v>
      </c>
    </row>
    <row r="4074" outlineLevel="1" spans="1:12">
      <c r="A4074" s="594"/>
      <c r="B4074" s="150">
        <v>711501004</v>
      </c>
      <c r="D4074" s="346"/>
      <c r="E4074" s="299" t="s">
        <v>910</v>
      </c>
      <c r="F4074" s="343"/>
      <c r="G4074" s="350"/>
      <c r="H4074" s="349"/>
      <c r="I4074" s="350"/>
      <c r="J4074" s="349"/>
      <c r="K4074" s="350"/>
      <c r="L4074" s="612">
        <f t="shared" si="135"/>
        <v>0</v>
      </c>
    </row>
    <row r="4075" outlineLevel="1" spans="1:12">
      <c r="A4075" s="594"/>
      <c r="B4075" s="150">
        <v>711501005</v>
      </c>
      <c r="D4075" s="346"/>
      <c r="E4075" s="299" t="s">
        <v>1246</v>
      </c>
      <c r="F4075" s="343"/>
      <c r="G4075" s="350"/>
      <c r="H4075" s="349"/>
      <c r="I4075" s="350"/>
      <c r="J4075" s="349"/>
      <c r="K4075" s="350"/>
      <c r="L4075" s="612">
        <f t="shared" si="135"/>
        <v>0</v>
      </c>
    </row>
    <row r="4076" outlineLevel="1" spans="1:12">
      <c r="A4076" s="594"/>
      <c r="B4076" s="150">
        <v>711501006</v>
      </c>
      <c r="D4076" s="346"/>
      <c r="E4076" s="299" t="s">
        <v>1247</v>
      </c>
      <c r="F4076" s="343"/>
      <c r="G4076" s="350"/>
      <c r="H4076" s="349"/>
      <c r="I4076" s="350"/>
      <c r="J4076" s="349"/>
      <c r="K4076" s="350"/>
      <c r="L4076" s="612">
        <f t="shared" si="135"/>
        <v>0</v>
      </c>
    </row>
    <row r="4077" outlineLevel="1" spans="1:12">
      <c r="A4077" s="594"/>
      <c r="B4077" s="150">
        <v>711501007</v>
      </c>
      <c r="D4077" s="346"/>
      <c r="E4077" s="299" t="s">
        <v>1248</v>
      </c>
      <c r="F4077" s="343"/>
      <c r="G4077" s="350"/>
      <c r="H4077" s="349"/>
      <c r="I4077" s="350"/>
      <c r="J4077" s="349"/>
      <c r="K4077" s="350"/>
      <c r="L4077" s="612">
        <f t="shared" si="135"/>
        <v>0</v>
      </c>
    </row>
    <row r="4078" outlineLevel="1" spans="1:12">
      <c r="A4078" s="594"/>
      <c r="B4078" s="150">
        <v>711501008</v>
      </c>
      <c r="D4078" s="346"/>
      <c r="E4078" s="299" t="s">
        <v>1249</v>
      </c>
      <c r="F4078" s="343"/>
      <c r="G4078" s="350"/>
      <c r="H4078" s="349"/>
      <c r="I4078" s="350"/>
      <c r="J4078" s="349"/>
      <c r="K4078" s="350"/>
      <c r="L4078" s="612">
        <f t="shared" si="135"/>
        <v>0</v>
      </c>
    </row>
    <row r="4079" outlineLevel="1" spans="1:12">
      <c r="A4079" s="594"/>
      <c r="B4079" s="150">
        <v>711501009</v>
      </c>
      <c r="D4079" s="346"/>
      <c r="E4079" s="299" t="s">
        <v>1250</v>
      </c>
      <c r="F4079" s="343"/>
      <c r="G4079" s="350"/>
      <c r="H4079" s="349"/>
      <c r="I4079" s="350"/>
      <c r="J4079" s="349"/>
      <c r="K4079" s="350"/>
      <c r="L4079" s="612">
        <f t="shared" si="135"/>
        <v>0</v>
      </c>
    </row>
    <row r="4080" outlineLevel="1" spans="1:12">
      <c r="A4080" s="594"/>
      <c r="B4080" s="150">
        <v>711501010</v>
      </c>
      <c r="D4080" s="346"/>
      <c r="E4080" s="299" t="s">
        <v>1251</v>
      </c>
      <c r="F4080" s="343"/>
      <c r="G4080" s="350"/>
      <c r="H4080" s="349"/>
      <c r="I4080" s="350"/>
      <c r="J4080" s="349"/>
      <c r="K4080" s="350"/>
      <c r="L4080" s="612">
        <f t="shared" si="135"/>
        <v>0</v>
      </c>
    </row>
    <row r="4081" outlineLevel="1" spans="1:12">
      <c r="A4081" s="594"/>
      <c r="B4081" s="150">
        <v>711501011</v>
      </c>
      <c r="D4081" s="346"/>
      <c r="E4081" s="299" t="s">
        <v>1252</v>
      </c>
      <c r="F4081" s="343"/>
      <c r="G4081" s="350"/>
      <c r="H4081" s="349"/>
      <c r="I4081" s="350"/>
      <c r="J4081" s="349"/>
      <c r="K4081" s="350"/>
      <c r="L4081" s="612">
        <f t="shared" si="135"/>
        <v>0</v>
      </c>
    </row>
    <row r="4082" outlineLevel="1" spans="1:12">
      <c r="A4082" s="594"/>
      <c r="B4082" s="150">
        <v>711501012</v>
      </c>
      <c r="D4082" s="346"/>
      <c r="E4082" s="299" t="s">
        <v>1253</v>
      </c>
      <c r="F4082" s="343"/>
      <c r="G4082" s="350"/>
      <c r="H4082" s="349"/>
      <c r="I4082" s="350"/>
      <c r="J4082" s="349"/>
      <c r="K4082" s="350"/>
      <c r="L4082" s="612">
        <f t="shared" si="135"/>
        <v>0</v>
      </c>
    </row>
    <row r="4083" spans="1:12">
      <c r="A4083" s="594"/>
      <c r="B4083" s="150"/>
      <c r="D4083" s="346"/>
      <c r="E4083" s="299"/>
      <c r="F4083" s="343"/>
      <c r="G4083" s="350"/>
      <c r="H4083" s="349"/>
      <c r="I4083" s="350"/>
      <c r="J4083" s="349"/>
      <c r="K4083" s="350"/>
      <c r="L4083" s="337"/>
    </row>
    <row r="4084" spans="1:12">
      <c r="A4084" s="594"/>
      <c r="B4084" s="150"/>
      <c r="D4084" s="351" t="s">
        <v>765</v>
      </c>
      <c r="E4084" s="352"/>
      <c r="F4084" s="353"/>
      <c r="G4084" s="354">
        <f>SUM(G4070:G4083)</f>
        <v>0</v>
      </c>
      <c r="H4084" s="355"/>
      <c r="I4084" s="354">
        <f>SUM(I4070:I4083)</f>
        <v>0</v>
      </c>
      <c r="J4084" s="355"/>
      <c r="K4084" s="354">
        <f>SUM(K4070:K4083)</f>
        <v>0</v>
      </c>
      <c r="L4084" s="354">
        <f>SUM(L4070:L4083)</f>
        <v>0</v>
      </c>
    </row>
    <row r="4085" spans="1:12">
      <c r="A4085" s="594"/>
      <c r="B4085" s="634"/>
      <c r="C4085" s="635"/>
      <c r="D4085" s="636"/>
      <c r="E4085" s="594"/>
      <c r="F4085" s="597"/>
      <c r="G4085" s="598"/>
      <c r="H4085" s="598"/>
      <c r="I4085" s="598"/>
      <c r="J4085" s="598"/>
      <c r="K4085" s="598"/>
      <c r="L4085" s="612"/>
    </row>
    <row r="4086" spans="1:12">
      <c r="A4086" s="594"/>
      <c r="B4086" s="150"/>
      <c r="D4086" s="347" t="s">
        <v>1254</v>
      </c>
      <c r="E4086" s="299"/>
      <c r="F4086" s="343"/>
      <c r="G4086" s="350"/>
      <c r="H4086" s="349"/>
      <c r="I4086" s="350"/>
      <c r="J4086" s="349"/>
      <c r="K4086" s="350"/>
      <c r="L4086" s="612">
        <f t="shared" ref="L4086:L4097" si="136">G4086+I4086-K4086</f>
        <v>0</v>
      </c>
    </row>
    <row r="4087" outlineLevel="1" spans="1:12">
      <c r="A4087" s="594"/>
      <c r="B4087" s="150">
        <v>711601001</v>
      </c>
      <c r="D4087" s="347"/>
      <c r="E4087" s="299" t="s">
        <v>431</v>
      </c>
      <c r="F4087" s="343"/>
      <c r="G4087" s="350"/>
      <c r="H4087" s="349"/>
      <c r="I4087" s="350"/>
      <c r="J4087" s="349"/>
      <c r="K4087" s="350"/>
      <c r="L4087" s="612">
        <f t="shared" si="136"/>
        <v>0</v>
      </c>
    </row>
    <row r="4088" outlineLevel="1" spans="1:12">
      <c r="A4088" s="594"/>
      <c r="B4088" s="150">
        <v>711601002</v>
      </c>
      <c r="D4088" s="347"/>
      <c r="E4088" s="299" t="s">
        <v>432</v>
      </c>
      <c r="F4088" s="343"/>
      <c r="G4088" s="350"/>
      <c r="H4088" s="349"/>
      <c r="I4088" s="350"/>
      <c r="J4088" s="349"/>
      <c r="K4088" s="350"/>
      <c r="L4088" s="612">
        <f t="shared" si="136"/>
        <v>0</v>
      </c>
    </row>
    <row r="4089" outlineLevel="1" spans="1:12">
      <c r="A4089" s="594"/>
      <c r="B4089" s="150">
        <v>711601003</v>
      </c>
      <c r="D4089" s="347"/>
      <c r="E4089" s="299" t="s">
        <v>433</v>
      </c>
      <c r="F4089" s="343"/>
      <c r="G4089" s="350"/>
      <c r="H4089" s="349"/>
      <c r="I4089" s="350"/>
      <c r="J4089" s="349"/>
      <c r="K4089" s="350"/>
      <c r="L4089" s="612">
        <f t="shared" si="136"/>
        <v>0</v>
      </c>
    </row>
    <row r="4090" outlineLevel="1" spans="1:12">
      <c r="A4090" s="594"/>
      <c r="B4090" s="150">
        <v>711601004</v>
      </c>
      <c r="D4090" s="347"/>
      <c r="E4090" s="299" t="s">
        <v>1057</v>
      </c>
      <c r="F4090" s="343"/>
      <c r="G4090" s="350"/>
      <c r="H4090" s="349"/>
      <c r="I4090" s="350"/>
      <c r="J4090" s="349"/>
      <c r="K4090" s="350"/>
      <c r="L4090" s="612">
        <f t="shared" si="136"/>
        <v>0</v>
      </c>
    </row>
    <row r="4091" outlineLevel="1" spans="1:12">
      <c r="A4091" s="594"/>
      <c r="B4091" s="150">
        <v>711601005</v>
      </c>
      <c r="D4091" s="347"/>
      <c r="E4091" s="299" t="s">
        <v>435</v>
      </c>
      <c r="F4091" s="343"/>
      <c r="G4091" s="350"/>
      <c r="H4091" s="349"/>
      <c r="I4091" s="350"/>
      <c r="J4091" s="349"/>
      <c r="K4091" s="350"/>
      <c r="L4091" s="612">
        <f t="shared" si="136"/>
        <v>0</v>
      </c>
    </row>
    <row r="4092" outlineLevel="1" spans="1:12">
      <c r="A4092" s="594"/>
      <c r="B4092" s="150">
        <v>711601006</v>
      </c>
      <c r="D4092" s="347"/>
      <c r="E4092" s="299" t="s">
        <v>436</v>
      </c>
      <c r="F4092" s="343"/>
      <c r="G4092" s="350"/>
      <c r="H4092" s="349"/>
      <c r="I4092" s="350"/>
      <c r="J4092" s="349"/>
      <c r="K4092" s="350"/>
      <c r="L4092" s="612">
        <f t="shared" si="136"/>
        <v>0</v>
      </c>
    </row>
    <row r="4093" outlineLevel="1" spans="1:12">
      <c r="A4093" s="594"/>
      <c r="B4093" s="150">
        <v>711601007</v>
      </c>
      <c r="D4093" s="347"/>
      <c r="E4093" s="299" t="s">
        <v>1255</v>
      </c>
      <c r="F4093" s="343"/>
      <c r="G4093" s="350"/>
      <c r="H4093" s="349"/>
      <c r="I4093" s="350"/>
      <c r="J4093" s="349"/>
      <c r="K4093" s="350"/>
      <c r="L4093" s="612">
        <f t="shared" si="136"/>
        <v>0</v>
      </c>
    </row>
    <row r="4094" outlineLevel="1" spans="1:12">
      <c r="A4094" s="594"/>
      <c r="B4094" s="150">
        <v>711601008</v>
      </c>
      <c r="D4094" s="347"/>
      <c r="E4094" s="299" t="s">
        <v>1256</v>
      </c>
      <c r="F4094" s="343"/>
      <c r="G4094" s="350"/>
      <c r="H4094" s="349"/>
      <c r="I4094" s="350"/>
      <c r="J4094" s="349"/>
      <c r="K4094" s="350"/>
      <c r="L4094" s="612">
        <f t="shared" si="136"/>
        <v>0</v>
      </c>
    </row>
    <row r="4095" outlineLevel="1" spans="1:12">
      <c r="A4095" s="594"/>
      <c r="B4095" s="150">
        <v>711601009</v>
      </c>
      <c r="D4095" s="347"/>
      <c r="E4095" s="299" t="s">
        <v>1257</v>
      </c>
      <c r="F4095" s="343"/>
      <c r="G4095" s="350"/>
      <c r="H4095" s="349"/>
      <c r="I4095" s="350"/>
      <c r="J4095" s="349"/>
      <c r="K4095" s="350"/>
      <c r="L4095" s="612">
        <f t="shared" si="136"/>
        <v>0</v>
      </c>
    </row>
    <row r="4096" outlineLevel="1" spans="1:12">
      <c r="A4096" s="594"/>
      <c r="B4096" s="150">
        <v>711601010</v>
      </c>
      <c r="D4096" s="347"/>
      <c r="E4096" s="299" t="s">
        <v>1258</v>
      </c>
      <c r="F4096" s="343"/>
      <c r="G4096" s="350"/>
      <c r="H4096" s="349"/>
      <c r="I4096" s="350"/>
      <c r="J4096" s="349"/>
      <c r="K4096" s="350"/>
      <c r="L4096" s="612">
        <f t="shared" si="136"/>
        <v>0</v>
      </c>
    </row>
    <row r="4097" outlineLevel="1" spans="1:12">
      <c r="A4097" s="594"/>
      <c r="B4097" s="150">
        <v>711601011</v>
      </c>
      <c r="D4097" s="347"/>
      <c r="E4097" s="299" t="s">
        <v>1259</v>
      </c>
      <c r="F4097" s="343"/>
      <c r="G4097" s="350"/>
      <c r="H4097" s="349"/>
      <c r="I4097" s="350"/>
      <c r="J4097" s="349"/>
      <c r="K4097" s="350"/>
      <c r="L4097" s="612">
        <f t="shared" si="136"/>
        <v>0</v>
      </c>
    </row>
    <row r="4098" spans="1:12">
      <c r="A4098" s="594"/>
      <c r="B4098" s="150"/>
      <c r="D4098" s="346"/>
      <c r="E4098" s="299"/>
      <c r="F4098" s="343"/>
      <c r="G4098" s="350"/>
      <c r="H4098" s="349"/>
      <c r="I4098" s="350"/>
      <c r="J4098" s="349"/>
      <c r="K4098" s="350"/>
      <c r="L4098" s="337"/>
    </row>
    <row r="4099" spans="1:12">
      <c r="A4099" s="594"/>
      <c r="B4099" s="150"/>
      <c r="D4099" s="351" t="s">
        <v>765</v>
      </c>
      <c r="E4099" s="352"/>
      <c r="F4099" s="353"/>
      <c r="G4099" s="354">
        <f>SUM(G4086:G4098)</f>
        <v>0</v>
      </c>
      <c r="H4099" s="355"/>
      <c r="I4099" s="354">
        <f>SUM(I4086:I4098)</f>
        <v>0</v>
      </c>
      <c r="J4099" s="355"/>
      <c r="K4099" s="354">
        <f>SUM(K4086:K4098)</f>
        <v>0</v>
      </c>
      <c r="L4099" s="354">
        <f>SUM(L4086:L4098)</f>
        <v>0</v>
      </c>
    </row>
    <row r="4100" spans="1:12">
      <c r="A4100" s="594"/>
      <c r="B4100" s="634"/>
      <c r="C4100" s="635"/>
      <c r="D4100" s="636"/>
      <c r="E4100" s="594"/>
      <c r="F4100" s="597"/>
      <c r="G4100" s="598"/>
      <c r="H4100" s="598"/>
      <c r="I4100" s="598"/>
      <c r="J4100" s="598"/>
      <c r="K4100" s="598"/>
      <c r="L4100" s="612"/>
    </row>
    <row r="4101" spans="1:12">
      <c r="A4101" s="594"/>
      <c r="B4101" s="150"/>
      <c r="D4101" s="347" t="s">
        <v>1260</v>
      </c>
      <c r="E4101" s="299"/>
      <c r="F4101" s="343"/>
      <c r="G4101" s="350"/>
      <c r="H4101" s="349"/>
      <c r="I4101" s="350"/>
      <c r="J4101" s="349"/>
      <c r="K4101" s="350"/>
      <c r="L4101" s="612">
        <f>G4101+I4101-K4101</f>
        <v>0</v>
      </c>
    </row>
    <row r="4102" outlineLevel="1" spans="1:12">
      <c r="A4102" s="594"/>
      <c r="B4102" s="150">
        <v>711701001</v>
      </c>
      <c r="D4102" s="347"/>
      <c r="E4102" s="299" t="s">
        <v>567</v>
      </c>
      <c r="F4102" s="343"/>
      <c r="G4102" s="350"/>
      <c r="H4102" s="349"/>
      <c r="I4102" s="350"/>
      <c r="J4102" s="349"/>
      <c r="K4102" s="350"/>
      <c r="L4102" s="612">
        <f t="shared" ref="L4102:L4108" si="137">G4102+I4102-K4102</f>
        <v>0</v>
      </c>
    </row>
    <row r="4103" outlineLevel="1" spans="1:12">
      <c r="A4103" s="594"/>
      <c r="B4103" s="150">
        <v>711701002</v>
      </c>
      <c r="D4103" s="347"/>
      <c r="E4103" s="299" t="s">
        <v>568</v>
      </c>
      <c r="F4103" s="343"/>
      <c r="G4103" s="350"/>
      <c r="H4103" s="349"/>
      <c r="I4103" s="350"/>
      <c r="J4103" s="349"/>
      <c r="K4103" s="350"/>
      <c r="L4103" s="612">
        <f t="shared" si="137"/>
        <v>0</v>
      </c>
    </row>
    <row r="4104" outlineLevel="1" spans="1:12">
      <c r="A4104" s="594"/>
      <c r="B4104" s="150">
        <v>711701003</v>
      </c>
      <c r="D4104" s="347"/>
      <c r="E4104" s="299" t="s">
        <v>569</v>
      </c>
      <c r="F4104" s="343"/>
      <c r="G4104" s="350"/>
      <c r="H4104" s="349"/>
      <c r="I4104" s="350"/>
      <c r="J4104" s="349"/>
      <c r="K4104" s="350"/>
      <c r="L4104" s="612">
        <f t="shared" si="137"/>
        <v>0</v>
      </c>
    </row>
    <row r="4105" outlineLevel="1" spans="1:12">
      <c r="A4105" s="594"/>
      <c r="B4105" s="150">
        <v>711701004</v>
      </c>
      <c r="D4105" s="347"/>
      <c r="E4105" s="299" t="s">
        <v>570</v>
      </c>
      <c r="F4105" s="343"/>
      <c r="G4105" s="350"/>
      <c r="H4105" s="349"/>
      <c r="I4105" s="350"/>
      <c r="J4105" s="349"/>
      <c r="K4105" s="350"/>
      <c r="L4105" s="612">
        <f t="shared" si="137"/>
        <v>0</v>
      </c>
    </row>
    <row r="4106" outlineLevel="1" spans="1:12">
      <c r="A4106" s="594"/>
      <c r="B4106" s="150">
        <v>711701005</v>
      </c>
      <c r="D4106" s="347"/>
      <c r="E4106" s="299" t="s">
        <v>1191</v>
      </c>
      <c r="F4106" s="343"/>
      <c r="G4106" s="350"/>
      <c r="H4106" s="349"/>
      <c r="I4106" s="350"/>
      <c r="J4106" s="349"/>
      <c r="K4106" s="350"/>
      <c r="L4106" s="612">
        <f t="shared" si="137"/>
        <v>0</v>
      </c>
    </row>
    <row r="4107" outlineLevel="1" spans="1:12">
      <c r="A4107" s="594"/>
      <c r="B4107" s="150">
        <v>711701006</v>
      </c>
      <c r="D4107" s="347"/>
      <c r="E4107" s="299" t="s">
        <v>1192</v>
      </c>
      <c r="F4107" s="343"/>
      <c r="G4107" s="350"/>
      <c r="H4107" s="349"/>
      <c r="I4107" s="350"/>
      <c r="J4107" s="349"/>
      <c r="K4107" s="350"/>
      <c r="L4107" s="612">
        <f t="shared" si="137"/>
        <v>0</v>
      </c>
    </row>
    <row r="4108" outlineLevel="1" spans="1:12">
      <c r="A4108" s="594"/>
      <c r="B4108" s="150">
        <v>711701007</v>
      </c>
      <c r="D4108" s="346"/>
      <c r="E4108" s="299" t="s">
        <v>364</v>
      </c>
      <c r="F4108" s="343"/>
      <c r="G4108" s="350"/>
      <c r="H4108" s="349"/>
      <c r="I4108" s="350"/>
      <c r="J4108" s="349"/>
      <c r="K4108" s="350"/>
      <c r="L4108" s="612">
        <f t="shared" si="137"/>
        <v>0</v>
      </c>
    </row>
    <row r="4109" spans="1:12">
      <c r="A4109" s="594"/>
      <c r="B4109" s="150"/>
      <c r="D4109" s="346"/>
      <c r="E4109" s="299"/>
      <c r="F4109" s="343"/>
      <c r="G4109" s="350"/>
      <c r="H4109" s="349"/>
      <c r="I4109" s="350"/>
      <c r="J4109" s="349"/>
      <c r="K4109" s="350"/>
      <c r="L4109" s="337"/>
    </row>
    <row r="4110" spans="1:12">
      <c r="A4110" s="594"/>
      <c r="B4110" s="150"/>
      <c r="D4110" s="351" t="s">
        <v>765</v>
      </c>
      <c r="E4110" s="352"/>
      <c r="F4110" s="353"/>
      <c r="G4110" s="354">
        <f>SUM(G4101:G4109)</f>
        <v>0</v>
      </c>
      <c r="H4110" s="355"/>
      <c r="I4110" s="354">
        <f>SUM(I4101:I4109)</f>
        <v>0</v>
      </c>
      <c r="J4110" s="355"/>
      <c r="K4110" s="354">
        <f>SUM(K4101:K4109)</f>
        <v>0</v>
      </c>
      <c r="L4110" s="354">
        <f>SUM(L4101:L4109)</f>
        <v>0</v>
      </c>
    </row>
    <row r="4111" spans="1:12">
      <c r="A4111" s="594"/>
      <c r="B4111" s="634"/>
      <c r="C4111" s="635"/>
      <c r="D4111" s="636"/>
      <c r="E4111" s="594"/>
      <c r="F4111" s="597"/>
      <c r="G4111" s="598"/>
      <c r="H4111" s="598"/>
      <c r="I4111" s="598"/>
      <c r="J4111" s="598"/>
      <c r="K4111" s="598"/>
      <c r="L4111" s="612"/>
    </row>
    <row r="4112" spans="1:12">
      <c r="A4112" s="594"/>
      <c r="B4112" s="150"/>
      <c r="D4112" s="347" t="s">
        <v>1261</v>
      </c>
      <c r="E4112" s="299"/>
      <c r="F4112" s="343"/>
      <c r="G4112" s="350"/>
      <c r="H4112" s="349"/>
      <c r="I4112" s="350"/>
      <c r="J4112" s="349"/>
      <c r="K4112" s="350"/>
      <c r="L4112" s="612">
        <f t="shared" ref="L4112:L4115" si="138">G4112+I4112-K4112</f>
        <v>0</v>
      </c>
    </row>
    <row r="4113" outlineLevel="1" spans="1:12">
      <c r="A4113" s="594"/>
      <c r="B4113" s="150">
        <v>711801001</v>
      </c>
      <c r="D4113" s="347"/>
      <c r="E4113" s="299" t="s">
        <v>1262</v>
      </c>
      <c r="F4113" s="343"/>
      <c r="G4113" s="350"/>
      <c r="H4113" s="349"/>
      <c r="I4113" s="350"/>
      <c r="J4113" s="349"/>
      <c r="K4113" s="350"/>
      <c r="L4113" s="612">
        <f t="shared" si="138"/>
        <v>0</v>
      </c>
    </row>
    <row r="4114" outlineLevel="1" spans="1:12">
      <c r="A4114" s="594"/>
      <c r="B4114" s="150">
        <v>711801002</v>
      </c>
      <c r="D4114" s="347"/>
      <c r="E4114" s="299" t="s">
        <v>364</v>
      </c>
      <c r="F4114" s="343"/>
      <c r="G4114" s="350"/>
      <c r="H4114" s="349"/>
      <c r="I4114" s="350"/>
      <c r="J4114" s="349"/>
      <c r="K4114" s="350"/>
      <c r="L4114" s="612">
        <f t="shared" si="138"/>
        <v>0</v>
      </c>
    </row>
    <row r="4115" outlineLevel="1" spans="1:12">
      <c r="A4115" s="594"/>
      <c r="B4115" s="150"/>
      <c r="D4115" s="346"/>
      <c r="E4115" s="299"/>
      <c r="F4115" s="343"/>
      <c r="G4115" s="350"/>
      <c r="H4115" s="349"/>
      <c r="I4115" s="350"/>
      <c r="J4115" s="349"/>
      <c r="K4115" s="350"/>
      <c r="L4115" s="612">
        <f t="shared" si="138"/>
        <v>0</v>
      </c>
    </row>
    <row r="4116" spans="1:12">
      <c r="A4116" s="594"/>
      <c r="B4116" s="150"/>
      <c r="D4116" s="346"/>
      <c r="E4116" s="299"/>
      <c r="F4116" s="343"/>
      <c r="G4116" s="350"/>
      <c r="H4116" s="349"/>
      <c r="I4116" s="350"/>
      <c r="J4116" s="349"/>
      <c r="K4116" s="350"/>
      <c r="L4116" s="337"/>
    </row>
    <row r="4117" spans="1:12">
      <c r="A4117" s="594"/>
      <c r="B4117" s="150"/>
      <c r="D4117" s="351" t="s">
        <v>765</v>
      </c>
      <c r="E4117" s="352"/>
      <c r="F4117" s="353"/>
      <c r="G4117" s="354">
        <f>SUM(G4112:G4116)</f>
        <v>0</v>
      </c>
      <c r="H4117" s="355"/>
      <c r="I4117" s="354">
        <f>SUM(I4112:I4116)</f>
        <v>0</v>
      </c>
      <c r="J4117" s="355"/>
      <c r="K4117" s="354">
        <f>SUM(K4112:K4116)</f>
        <v>0</v>
      </c>
      <c r="L4117" s="354">
        <f>SUM(L4112:L4116)</f>
        <v>0</v>
      </c>
    </row>
    <row r="4118" spans="1:12">
      <c r="A4118" s="594"/>
      <c r="B4118" s="634"/>
      <c r="C4118" s="635"/>
      <c r="D4118" s="636"/>
      <c r="E4118" s="594"/>
      <c r="F4118" s="597"/>
      <c r="G4118" s="598"/>
      <c r="H4118" s="598"/>
      <c r="I4118" s="598"/>
      <c r="J4118" s="598"/>
      <c r="K4118" s="598"/>
      <c r="L4118" s="612"/>
    </row>
    <row r="4119" spans="1:12">
      <c r="A4119" s="594"/>
      <c r="B4119" s="150"/>
      <c r="D4119" s="347" t="s">
        <v>1263</v>
      </c>
      <c r="E4119" s="299"/>
      <c r="F4119" s="343"/>
      <c r="G4119" s="350"/>
      <c r="H4119" s="349"/>
      <c r="I4119" s="350"/>
      <c r="J4119" s="349"/>
      <c r="K4119" s="350"/>
      <c r="L4119" s="612">
        <f>G4119+I4119-K4119</f>
        <v>0</v>
      </c>
    </row>
    <row r="4120" outlineLevel="1" spans="1:12">
      <c r="A4120" s="594"/>
      <c r="B4120" s="150">
        <v>711901001</v>
      </c>
      <c r="D4120" s="347"/>
      <c r="E4120" s="299" t="s">
        <v>1264</v>
      </c>
      <c r="F4120" s="343"/>
      <c r="G4120" s="350"/>
      <c r="H4120" s="349"/>
      <c r="I4120" s="350"/>
      <c r="J4120" s="349"/>
      <c r="K4120" s="350"/>
      <c r="L4120" s="612">
        <f>G4120+I4120-K4120</f>
        <v>0</v>
      </c>
    </row>
    <row r="4121" outlineLevel="1" spans="1:12">
      <c r="A4121" s="594"/>
      <c r="B4121" s="150">
        <v>711901002</v>
      </c>
      <c r="D4121" s="347"/>
      <c r="E4121" s="299" t="s">
        <v>364</v>
      </c>
      <c r="F4121" s="343"/>
      <c r="G4121" s="350"/>
      <c r="H4121" s="349"/>
      <c r="I4121" s="350"/>
      <c r="J4121" s="349"/>
      <c r="K4121" s="350"/>
      <c r="L4121" s="612">
        <f>G4121+I4121-K4121</f>
        <v>0</v>
      </c>
    </row>
    <row r="4122" outlineLevel="1" spans="1:12">
      <c r="A4122" s="594"/>
      <c r="B4122" s="150"/>
      <c r="D4122" s="347"/>
      <c r="E4122" s="299"/>
      <c r="F4122" s="343"/>
      <c r="G4122" s="350"/>
      <c r="H4122" s="349"/>
      <c r="I4122" s="350"/>
      <c r="J4122" s="349"/>
      <c r="K4122" s="350"/>
      <c r="L4122" s="612">
        <f>G4122+I4122-K4122</f>
        <v>0</v>
      </c>
    </row>
    <row r="4123" outlineLevel="1" spans="1:12">
      <c r="A4123" s="594"/>
      <c r="B4123" s="150"/>
      <c r="D4123" s="346"/>
      <c r="E4123" s="299"/>
      <c r="F4123" s="343"/>
      <c r="G4123" s="350"/>
      <c r="H4123" s="349"/>
      <c r="I4123" s="350"/>
      <c r="J4123" s="349"/>
      <c r="K4123" s="350"/>
      <c r="L4123" s="612">
        <f>G4123+I4123-K4123</f>
        <v>0</v>
      </c>
    </row>
    <row r="4124" spans="1:12">
      <c r="A4124" s="594"/>
      <c r="B4124" s="150"/>
      <c r="D4124" s="346"/>
      <c r="E4124" s="299"/>
      <c r="F4124" s="343"/>
      <c r="G4124" s="350"/>
      <c r="H4124" s="349"/>
      <c r="I4124" s="350"/>
      <c r="J4124" s="349"/>
      <c r="K4124" s="350"/>
      <c r="L4124" s="337"/>
    </row>
    <row r="4125" spans="1:12">
      <c r="A4125" s="594"/>
      <c r="B4125" s="150"/>
      <c r="D4125" s="351" t="s">
        <v>765</v>
      </c>
      <c r="E4125" s="352"/>
      <c r="F4125" s="353"/>
      <c r="G4125" s="354">
        <f>SUM(G4119:G4124)</f>
        <v>0</v>
      </c>
      <c r="H4125" s="355"/>
      <c r="I4125" s="354">
        <f>SUM(I4119:I4124)</f>
        <v>0</v>
      </c>
      <c r="J4125" s="355"/>
      <c r="K4125" s="354">
        <f>SUM(K4119:K4124)</f>
        <v>0</v>
      </c>
      <c r="L4125" s="354">
        <f>SUM(L4119:L4124)</f>
        <v>0</v>
      </c>
    </row>
    <row r="4126" spans="1:12">
      <c r="A4126" s="594"/>
      <c r="B4126" s="634"/>
      <c r="C4126" s="635"/>
      <c r="D4126" s="636"/>
      <c r="E4126" s="594"/>
      <c r="F4126" s="597"/>
      <c r="G4126" s="598"/>
      <c r="H4126" s="598"/>
      <c r="I4126" s="598"/>
      <c r="J4126" s="598"/>
      <c r="K4126" s="598"/>
      <c r="L4126" s="612"/>
    </row>
    <row r="4127" spans="1:12">
      <c r="A4127" s="594"/>
      <c r="B4127" s="150"/>
      <c r="D4127" s="347" t="s">
        <v>1265</v>
      </c>
      <c r="E4127" s="299"/>
      <c r="F4127" s="343"/>
      <c r="G4127" s="350"/>
      <c r="H4127" s="349"/>
      <c r="I4127" s="350"/>
      <c r="J4127" s="349"/>
      <c r="K4127" s="350"/>
      <c r="L4127" s="612">
        <f>G4127+I4127-K4127</f>
        <v>0</v>
      </c>
    </row>
    <row r="4128" outlineLevel="1" spans="1:12">
      <c r="A4128" s="594"/>
      <c r="B4128" s="150">
        <v>712001001</v>
      </c>
      <c r="D4128" s="347"/>
      <c r="E4128" s="299" t="s">
        <v>1265</v>
      </c>
      <c r="F4128" s="343"/>
      <c r="G4128" s="350"/>
      <c r="H4128" s="349"/>
      <c r="I4128" s="350"/>
      <c r="J4128" s="349"/>
      <c r="K4128" s="350"/>
      <c r="L4128" s="612">
        <f>G4128+I4128-K4128</f>
        <v>0</v>
      </c>
    </row>
    <row r="4129" outlineLevel="1" spans="1:12">
      <c r="A4129" s="594"/>
      <c r="B4129" s="150">
        <v>712001002</v>
      </c>
      <c r="D4129" s="347"/>
      <c r="E4129" s="299" t="s">
        <v>1266</v>
      </c>
      <c r="F4129" s="343"/>
      <c r="G4129" s="350"/>
      <c r="H4129" s="349"/>
      <c r="I4129" s="350"/>
      <c r="J4129" s="349"/>
      <c r="K4129" s="350"/>
      <c r="L4129" s="612">
        <f>G4129+I4129-K4129</f>
        <v>0</v>
      </c>
    </row>
    <row r="4130" outlineLevel="1" spans="1:12">
      <c r="A4130" s="594"/>
      <c r="B4130" s="150">
        <v>712001003</v>
      </c>
      <c r="D4130" s="347"/>
      <c r="E4130" s="299" t="s">
        <v>364</v>
      </c>
      <c r="F4130" s="343"/>
      <c r="G4130" s="350"/>
      <c r="H4130" s="349"/>
      <c r="I4130" s="350"/>
      <c r="J4130" s="349"/>
      <c r="K4130" s="350"/>
      <c r="L4130" s="612">
        <f>G4130+I4130-K4130</f>
        <v>0</v>
      </c>
    </row>
    <row r="4131" outlineLevel="1" spans="1:12">
      <c r="A4131" s="594"/>
      <c r="B4131" s="150"/>
      <c r="D4131" s="346"/>
      <c r="E4131" s="299"/>
      <c r="F4131" s="343"/>
      <c r="G4131" s="350"/>
      <c r="H4131" s="349"/>
      <c r="I4131" s="350"/>
      <c r="J4131" s="349"/>
      <c r="K4131" s="350"/>
      <c r="L4131" s="612">
        <f>G4131+I4131-K4131</f>
        <v>0</v>
      </c>
    </row>
    <row r="4132" spans="1:12">
      <c r="A4132" s="594"/>
      <c r="B4132" s="150"/>
      <c r="D4132" s="346"/>
      <c r="E4132" s="299"/>
      <c r="F4132" s="343"/>
      <c r="G4132" s="350"/>
      <c r="H4132" s="349"/>
      <c r="I4132" s="350"/>
      <c r="J4132" s="349"/>
      <c r="K4132" s="350"/>
      <c r="L4132" s="337"/>
    </row>
    <row r="4133" spans="1:12">
      <c r="A4133" s="594"/>
      <c r="B4133" s="150"/>
      <c r="D4133" s="351" t="s">
        <v>765</v>
      </c>
      <c r="E4133" s="352"/>
      <c r="F4133" s="353"/>
      <c r="G4133" s="354">
        <f>SUM(G4127:G4132)</f>
        <v>0</v>
      </c>
      <c r="H4133" s="355"/>
      <c r="I4133" s="354">
        <f>SUM(I4127:I4132)</f>
        <v>0</v>
      </c>
      <c r="J4133" s="355"/>
      <c r="K4133" s="354">
        <f>SUM(K4127:K4132)</f>
        <v>0</v>
      </c>
      <c r="L4133" s="354">
        <f>SUM(L4127:L4132)</f>
        <v>0</v>
      </c>
    </row>
    <row r="4134" spans="1:12">
      <c r="A4134" s="594"/>
      <c r="B4134" s="634"/>
      <c r="C4134" s="635"/>
      <c r="D4134" s="636"/>
      <c r="E4134" s="594"/>
      <c r="F4134" s="597"/>
      <c r="G4134" s="598"/>
      <c r="H4134" s="598"/>
      <c r="I4134" s="598"/>
      <c r="J4134" s="598"/>
      <c r="K4134" s="598"/>
      <c r="L4134" s="612"/>
    </row>
    <row r="4135" spans="1:12">
      <c r="A4135" s="594"/>
      <c r="B4135" s="150"/>
      <c r="D4135" s="347" t="s">
        <v>1267</v>
      </c>
      <c r="E4135" s="299"/>
      <c r="F4135" s="343"/>
      <c r="G4135" s="350"/>
      <c r="H4135" s="349"/>
      <c r="I4135" s="350"/>
      <c r="J4135" s="349"/>
      <c r="K4135" s="350"/>
      <c r="L4135" s="612">
        <f>G4135+I4135-K4135</f>
        <v>0</v>
      </c>
    </row>
    <row r="4136" outlineLevel="1" spans="1:13">
      <c r="A4136" s="594"/>
      <c r="B4136" s="150">
        <v>712101001</v>
      </c>
      <c r="D4136" s="346"/>
      <c r="E4136" s="299" t="s">
        <v>1268</v>
      </c>
      <c r="F4136" s="343"/>
      <c r="G4136" s="350"/>
      <c r="H4136" s="349"/>
      <c r="I4136" s="350"/>
      <c r="J4136" s="349"/>
      <c r="K4136" s="350"/>
      <c r="L4136" s="612">
        <f>G4136+I4136-K4136</f>
        <v>0</v>
      </c>
      <c r="M4136" s="300" t="s">
        <v>893</v>
      </c>
    </row>
    <row r="4137" outlineLevel="1" spans="1:13">
      <c r="A4137" s="594"/>
      <c r="B4137" s="150">
        <v>712102001</v>
      </c>
      <c r="D4137" s="346"/>
      <c r="E4137" s="299" t="s">
        <v>667</v>
      </c>
      <c r="F4137" s="343"/>
      <c r="G4137" s="350"/>
      <c r="H4137" s="349"/>
      <c r="I4137" s="350"/>
      <c r="J4137" s="349"/>
      <c r="K4137" s="350"/>
      <c r="L4137" s="612">
        <f>G4137+I4137-K4137</f>
        <v>0</v>
      </c>
      <c r="M4137" s="300" t="s">
        <v>893</v>
      </c>
    </row>
    <row r="4138" spans="1:12">
      <c r="A4138" s="594"/>
      <c r="B4138" s="150"/>
      <c r="D4138" s="346"/>
      <c r="E4138" s="299"/>
      <c r="F4138" s="343"/>
      <c r="G4138" s="350"/>
      <c r="H4138" s="349"/>
      <c r="I4138" s="350"/>
      <c r="J4138" s="349"/>
      <c r="K4138" s="350"/>
      <c r="L4138" s="337"/>
    </row>
    <row r="4139" spans="1:12">
      <c r="A4139" s="594"/>
      <c r="B4139" s="150"/>
      <c r="D4139" s="351" t="s">
        <v>765</v>
      </c>
      <c r="E4139" s="352"/>
      <c r="F4139" s="353"/>
      <c r="G4139" s="354">
        <f>SUM(G4135:G4138)</f>
        <v>0</v>
      </c>
      <c r="H4139" s="355"/>
      <c r="I4139" s="354">
        <f>SUM(I4135:I4138)</f>
        <v>0</v>
      </c>
      <c r="J4139" s="355"/>
      <c r="K4139" s="354">
        <f>SUM(K4135:K4138)</f>
        <v>0</v>
      </c>
      <c r="L4139" s="354">
        <f>SUM(L4135:L4138)</f>
        <v>0</v>
      </c>
    </row>
    <row r="4140" spans="1:12">
      <c r="A4140" s="594"/>
      <c r="B4140" s="634"/>
      <c r="C4140" s="635"/>
      <c r="D4140" s="636"/>
      <c r="E4140" s="594"/>
      <c r="F4140" s="597"/>
      <c r="G4140" s="598"/>
      <c r="H4140" s="598"/>
      <c r="I4140" s="598"/>
      <c r="J4140" s="598"/>
      <c r="K4140" s="598"/>
      <c r="L4140" s="612"/>
    </row>
    <row r="4141" spans="1:12">
      <c r="A4141" s="594"/>
      <c r="B4141" s="150"/>
      <c r="D4141" s="347" t="s">
        <v>1269</v>
      </c>
      <c r="E4141" s="299"/>
      <c r="F4141" s="343"/>
      <c r="G4141" s="350"/>
      <c r="H4141" s="349"/>
      <c r="I4141" s="350"/>
      <c r="J4141" s="349"/>
      <c r="K4141" s="350"/>
      <c r="L4141" s="612">
        <f t="shared" ref="L4141:L4146" si="139">G4141+I4141-K4141</f>
        <v>0</v>
      </c>
    </row>
    <row r="4142" outlineLevel="1" spans="1:12">
      <c r="A4142" s="594"/>
      <c r="B4142" s="150">
        <v>712201001</v>
      </c>
      <c r="D4142" s="347"/>
      <c r="E4142" s="299" t="s">
        <v>1270</v>
      </c>
      <c r="F4142" s="343"/>
      <c r="G4142" s="350"/>
      <c r="H4142" s="349"/>
      <c r="I4142" s="350"/>
      <c r="J4142" s="349"/>
      <c r="K4142" s="350"/>
      <c r="L4142" s="612">
        <f t="shared" si="139"/>
        <v>0</v>
      </c>
    </row>
    <row r="4143" outlineLevel="1" spans="1:12">
      <c r="A4143" s="594"/>
      <c r="B4143" s="150">
        <v>712201002</v>
      </c>
      <c r="D4143" s="347"/>
      <c r="E4143" s="299" t="s">
        <v>1271</v>
      </c>
      <c r="F4143" s="343"/>
      <c r="G4143" s="350"/>
      <c r="H4143" s="349"/>
      <c r="I4143" s="350"/>
      <c r="J4143" s="349"/>
      <c r="K4143" s="350"/>
      <c r="L4143" s="612">
        <f t="shared" si="139"/>
        <v>0</v>
      </c>
    </row>
    <row r="4144" outlineLevel="1" spans="1:12">
      <c r="A4144" s="594"/>
      <c r="B4144" s="150">
        <v>712201003</v>
      </c>
      <c r="D4144" s="347"/>
      <c r="E4144" s="299" t="s">
        <v>1272</v>
      </c>
      <c r="F4144" s="343"/>
      <c r="G4144" s="350"/>
      <c r="H4144" s="349"/>
      <c r="I4144" s="350"/>
      <c r="J4144" s="349"/>
      <c r="K4144" s="350"/>
      <c r="L4144" s="612">
        <f t="shared" si="139"/>
        <v>0</v>
      </c>
    </row>
    <row r="4145" outlineLevel="1" spans="1:12">
      <c r="A4145" s="594"/>
      <c r="B4145" s="150">
        <v>712201004</v>
      </c>
      <c r="D4145" s="346"/>
      <c r="E4145" s="299" t="s">
        <v>1273</v>
      </c>
      <c r="F4145" s="343"/>
      <c r="G4145" s="350"/>
      <c r="H4145" s="349"/>
      <c r="I4145" s="350"/>
      <c r="J4145" s="349"/>
      <c r="K4145" s="350"/>
      <c r="L4145" s="612">
        <f t="shared" si="139"/>
        <v>0</v>
      </c>
    </row>
    <row r="4146" outlineLevel="1" spans="1:12">
      <c r="A4146" s="594"/>
      <c r="B4146" s="150">
        <v>712201005</v>
      </c>
      <c r="D4146" s="346"/>
      <c r="E4146" s="299" t="s">
        <v>364</v>
      </c>
      <c r="F4146" s="343"/>
      <c r="G4146" s="350"/>
      <c r="H4146" s="349"/>
      <c r="I4146" s="350"/>
      <c r="J4146" s="349"/>
      <c r="K4146" s="350"/>
      <c r="L4146" s="612">
        <f t="shared" si="139"/>
        <v>0</v>
      </c>
    </row>
    <row r="4147" spans="1:12">
      <c r="A4147" s="594"/>
      <c r="B4147" s="150"/>
      <c r="D4147" s="346"/>
      <c r="E4147" s="299"/>
      <c r="F4147" s="343"/>
      <c r="G4147" s="350"/>
      <c r="H4147" s="349"/>
      <c r="I4147" s="350"/>
      <c r="J4147" s="349"/>
      <c r="K4147" s="350"/>
      <c r="L4147" s="337"/>
    </row>
    <row r="4148" spans="1:12">
      <c r="A4148" s="594"/>
      <c r="B4148" s="150"/>
      <c r="D4148" s="351" t="s">
        <v>765</v>
      </c>
      <c r="E4148" s="352"/>
      <c r="F4148" s="353"/>
      <c r="G4148" s="354">
        <f>SUM(G4141:G4147)</f>
        <v>0</v>
      </c>
      <c r="H4148" s="355"/>
      <c r="I4148" s="354">
        <f>SUM(I4141:I4147)</f>
        <v>0</v>
      </c>
      <c r="J4148" s="355"/>
      <c r="K4148" s="354">
        <f>SUM(K4141:K4147)</f>
        <v>0</v>
      </c>
      <c r="L4148" s="354">
        <f>SUM(L4141:L4147)</f>
        <v>0</v>
      </c>
    </row>
    <row r="4149" spans="1:12">
      <c r="A4149" s="594"/>
      <c r="B4149" s="634"/>
      <c r="C4149" s="635"/>
      <c r="D4149" s="636"/>
      <c r="E4149" s="594"/>
      <c r="F4149" s="597"/>
      <c r="G4149" s="598"/>
      <c r="H4149" s="598"/>
      <c r="I4149" s="598"/>
      <c r="J4149" s="598"/>
      <c r="K4149" s="598"/>
      <c r="L4149" s="612"/>
    </row>
    <row r="4150" spans="1:12">
      <c r="A4150" s="594"/>
      <c r="B4150" s="150"/>
      <c r="D4150" s="347" t="s">
        <v>1274</v>
      </c>
      <c r="E4150" s="299"/>
      <c r="F4150" s="343"/>
      <c r="G4150" s="350"/>
      <c r="H4150" s="349"/>
      <c r="I4150" s="350"/>
      <c r="J4150" s="349"/>
      <c r="K4150" s="350"/>
      <c r="L4150" s="612">
        <f>G4150+I4150-K4150</f>
        <v>0</v>
      </c>
    </row>
    <row r="4151" outlineLevel="1" spans="1:12">
      <c r="A4151" s="594"/>
      <c r="B4151" s="150">
        <v>712301001</v>
      </c>
      <c r="D4151" s="347"/>
      <c r="E4151" s="299" t="s">
        <v>1275</v>
      </c>
      <c r="F4151" s="343"/>
      <c r="G4151" s="350"/>
      <c r="H4151" s="349"/>
      <c r="I4151" s="350"/>
      <c r="J4151" s="349"/>
      <c r="K4151" s="350"/>
      <c r="L4151" s="612">
        <f>G4151+I4151-K4151</f>
        <v>0</v>
      </c>
    </row>
    <row r="4152" outlineLevel="1" spans="1:12">
      <c r="A4152" s="594"/>
      <c r="B4152" s="150">
        <v>712301002</v>
      </c>
      <c r="D4152" s="347"/>
      <c r="E4152" s="299" t="s">
        <v>364</v>
      </c>
      <c r="F4152" s="343"/>
      <c r="G4152" s="350"/>
      <c r="H4152" s="349"/>
      <c r="I4152" s="350"/>
      <c r="J4152" s="349"/>
      <c r="K4152" s="350"/>
      <c r="L4152" s="612">
        <f>G4152+I4152-K4152</f>
        <v>0</v>
      </c>
    </row>
    <row r="4153" outlineLevel="1" spans="1:12">
      <c r="A4153" s="594"/>
      <c r="B4153" s="150"/>
      <c r="D4153" s="347"/>
      <c r="E4153" s="299"/>
      <c r="F4153" s="343"/>
      <c r="G4153" s="350"/>
      <c r="H4153" s="349"/>
      <c r="I4153" s="350"/>
      <c r="J4153" s="349"/>
      <c r="K4153" s="350"/>
      <c r="L4153" s="612">
        <f>G4153+I4153-K4153</f>
        <v>0</v>
      </c>
    </row>
    <row r="4154" outlineLevel="1" spans="1:12">
      <c r="A4154" s="594"/>
      <c r="B4154" s="150"/>
      <c r="D4154" s="346"/>
      <c r="E4154" s="299"/>
      <c r="F4154" s="343"/>
      <c r="G4154" s="350"/>
      <c r="H4154" s="349"/>
      <c r="I4154" s="350"/>
      <c r="J4154" s="349"/>
      <c r="K4154" s="350"/>
      <c r="L4154" s="612">
        <f>G4154+I4154-K4154</f>
        <v>0</v>
      </c>
    </row>
    <row r="4155" spans="1:12">
      <c r="A4155" s="594"/>
      <c r="B4155" s="150"/>
      <c r="D4155" s="346"/>
      <c r="E4155" s="299"/>
      <c r="F4155" s="343"/>
      <c r="G4155" s="350"/>
      <c r="H4155" s="349"/>
      <c r="I4155" s="350"/>
      <c r="J4155" s="349"/>
      <c r="K4155" s="350"/>
      <c r="L4155" s="337"/>
    </row>
    <row r="4156" spans="1:12">
      <c r="A4156" s="594"/>
      <c r="B4156" s="150"/>
      <c r="D4156" s="351" t="s">
        <v>765</v>
      </c>
      <c r="E4156" s="352"/>
      <c r="F4156" s="353"/>
      <c r="G4156" s="354">
        <f>SUM(G4150:G4155)</f>
        <v>0</v>
      </c>
      <c r="H4156" s="355"/>
      <c r="I4156" s="354">
        <f>SUM(I4150:I4155)</f>
        <v>0</v>
      </c>
      <c r="J4156" s="355"/>
      <c r="K4156" s="354">
        <f>SUM(K4150:K4155)</f>
        <v>0</v>
      </c>
      <c r="L4156" s="354">
        <f>SUM(L4150:L4155)</f>
        <v>0</v>
      </c>
    </row>
    <row r="4157" spans="1:12">
      <c r="A4157" s="594"/>
      <c r="B4157" s="634"/>
      <c r="C4157" s="635"/>
      <c r="D4157" s="636"/>
      <c r="E4157" s="594"/>
      <c r="F4157" s="597"/>
      <c r="G4157" s="598"/>
      <c r="H4157" s="598"/>
      <c r="I4157" s="598"/>
      <c r="J4157" s="598"/>
      <c r="K4157" s="598"/>
      <c r="L4157" s="612"/>
    </row>
    <row r="4158" spans="1:12">
      <c r="A4158" s="594"/>
      <c r="B4158" s="150"/>
      <c r="D4158" s="347" t="s">
        <v>1276</v>
      </c>
      <c r="E4158" s="299"/>
      <c r="F4158" s="343"/>
      <c r="G4158" s="350"/>
      <c r="H4158" s="349"/>
      <c r="I4158" s="350"/>
      <c r="J4158" s="349"/>
      <c r="K4158" s="350"/>
      <c r="L4158" s="612">
        <f>G4158+I4158-K4158</f>
        <v>0</v>
      </c>
    </row>
    <row r="4159" outlineLevel="1" spans="1:12">
      <c r="A4159" s="594"/>
      <c r="B4159" s="150">
        <v>712401001</v>
      </c>
      <c r="D4159" s="347"/>
      <c r="E4159" s="299" t="s">
        <v>1073</v>
      </c>
      <c r="F4159" s="343"/>
      <c r="G4159" s="350"/>
      <c r="H4159" s="349"/>
      <c r="I4159" s="350"/>
      <c r="J4159" s="349"/>
      <c r="K4159" s="350"/>
      <c r="L4159" s="612">
        <f>G4159+I4159-K4159</f>
        <v>0</v>
      </c>
    </row>
    <row r="4160" outlineLevel="1" spans="1:12">
      <c r="A4160" s="594"/>
      <c r="B4160" s="150"/>
      <c r="D4160" s="347"/>
      <c r="E4160" s="299"/>
      <c r="F4160" s="343"/>
      <c r="G4160" s="350"/>
      <c r="H4160" s="349"/>
      <c r="I4160" s="350"/>
      <c r="J4160" s="349"/>
      <c r="K4160" s="350"/>
      <c r="L4160" s="612">
        <f>G4160+I4160-K4160</f>
        <v>0</v>
      </c>
    </row>
    <row r="4161" outlineLevel="1" spans="1:12">
      <c r="A4161" s="594"/>
      <c r="B4161" s="150"/>
      <c r="D4161" s="347"/>
      <c r="E4161" s="299"/>
      <c r="F4161" s="343"/>
      <c r="G4161" s="350"/>
      <c r="H4161" s="349"/>
      <c r="I4161" s="350"/>
      <c r="J4161" s="349"/>
      <c r="K4161" s="350"/>
      <c r="L4161" s="612">
        <f>G4161+I4161-K4161</f>
        <v>0</v>
      </c>
    </row>
    <row r="4162" outlineLevel="1" spans="1:12">
      <c r="A4162" s="594"/>
      <c r="B4162" s="150"/>
      <c r="D4162" s="346"/>
      <c r="E4162" s="299"/>
      <c r="F4162" s="343"/>
      <c r="G4162" s="350"/>
      <c r="H4162" s="349"/>
      <c r="I4162" s="350"/>
      <c r="J4162" s="349"/>
      <c r="K4162" s="350"/>
      <c r="L4162" s="612">
        <f>G4162+I4162-K4162</f>
        <v>0</v>
      </c>
    </row>
    <row r="4163" spans="1:12">
      <c r="A4163" s="594"/>
      <c r="B4163" s="150"/>
      <c r="D4163" s="346"/>
      <c r="E4163" s="299"/>
      <c r="F4163" s="343"/>
      <c r="G4163" s="350"/>
      <c r="H4163" s="349"/>
      <c r="I4163" s="350"/>
      <c r="J4163" s="349"/>
      <c r="K4163" s="350"/>
      <c r="L4163" s="337"/>
    </row>
    <row r="4164" spans="1:12">
      <c r="A4164" s="594"/>
      <c r="B4164" s="150"/>
      <c r="D4164" s="351" t="s">
        <v>765</v>
      </c>
      <c r="E4164" s="352"/>
      <c r="F4164" s="353"/>
      <c r="G4164" s="354">
        <f>SUM(G4158:G4163)</f>
        <v>0</v>
      </c>
      <c r="H4164" s="355"/>
      <c r="I4164" s="354">
        <f>SUM(I4158:I4163)</f>
        <v>0</v>
      </c>
      <c r="J4164" s="355"/>
      <c r="K4164" s="354">
        <f>SUM(K4158:K4163)</f>
        <v>0</v>
      </c>
      <c r="L4164" s="354">
        <f>SUM(L4158:L4163)</f>
        <v>0</v>
      </c>
    </row>
    <row r="4165" spans="1:12">
      <c r="A4165" s="594"/>
      <c r="B4165" s="634"/>
      <c r="C4165" s="635"/>
      <c r="D4165" s="636"/>
      <c r="E4165" s="594"/>
      <c r="F4165" s="597"/>
      <c r="G4165" s="598"/>
      <c r="H4165" s="598"/>
      <c r="I4165" s="598"/>
      <c r="J4165" s="598"/>
      <c r="K4165" s="598"/>
      <c r="L4165" s="612"/>
    </row>
    <row r="4166" spans="1:12">
      <c r="A4166" s="594"/>
      <c r="B4166" s="150"/>
      <c r="D4166" s="347" t="s">
        <v>1277</v>
      </c>
      <c r="E4166" s="299"/>
      <c r="F4166" s="343"/>
      <c r="G4166" s="350"/>
      <c r="H4166" s="349"/>
      <c r="I4166" s="350"/>
      <c r="J4166" s="349"/>
      <c r="K4166" s="350"/>
      <c r="L4166" s="612">
        <f>G4166+I4166-K4166</f>
        <v>0</v>
      </c>
    </row>
    <row r="4167" outlineLevel="1" spans="1:12">
      <c r="A4167" s="594"/>
      <c r="B4167" s="150">
        <v>712501001</v>
      </c>
      <c r="D4167" s="347"/>
      <c r="E4167" s="299" t="s">
        <v>677</v>
      </c>
      <c r="F4167" s="343"/>
      <c r="G4167" s="350">
        <v>0</v>
      </c>
      <c r="H4167" s="349"/>
      <c r="I4167" s="350"/>
      <c r="J4167" s="349"/>
      <c r="K4167" s="350"/>
      <c r="L4167" s="612">
        <f>G4167+I4167-K4167</f>
        <v>0</v>
      </c>
    </row>
    <row r="4168" outlineLevel="1" spans="1:12">
      <c r="A4168" s="594"/>
      <c r="B4168" s="150">
        <v>712501002</v>
      </c>
      <c r="D4168" s="347"/>
      <c r="E4168" s="299" t="s">
        <v>678</v>
      </c>
      <c r="F4168" s="343"/>
      <c r="G4168" s="350"/>
      <c r="H4168" s="349"/>
      <c r="I4168" s="350"/>
      <c r="J4168" s="349"/>
      <c r="K4168" s="350"/>
      <c r="L4168" s="612">
        <f t="shared" ref="L4168" si="140">G4168+I4168-K4168</f>
        <v>0</v>
      </c>
    </row>
    <row r="4169" outlineLevel="1" spans="1:12">
      <c r="A4169" s="594"/>
      <c r="B4169" s="150">
        <v>712501003</v>
      </c>
      <c r="D4169" s="347"/>
      <c r="E4169" s="299" t="s">
        <v>1278</v>
      </c>
      <c r="F4169" s="343"/>
      <c r="G4169" s="350"/>
      <c r="H4169" s="349"/>
      <c r="I4169" s="350"/>
      <c r="J4169" s="349"/>
      <c r="K4169" s="350"/>
      <c r="L4169" s="612">
        <f t="shared" ref="L4169:L4172" si="141">G4169+I4169-K4169</f>
        <v>0</v>
      </c>
    </row>
    <row r="4170" outlineLevel="1" spans="1:12">
      <c r="A4170" s="594"/>
      <c r="B4170" s="150">
        <v>712501004</v>
      </c>
      <c r="D4170" s="347"/>
      <c r="E4170" s="299" t="s">
        <v>1279</v>
      </c>
      <c r="F4170" s="343"/>
      <c r="G4170" s="350"/>
      <c r="H4170" s="349"/>
      <c r="I4170" s="350"/>
      <c r="J4170" s="349"/>
      <c r="K4170" s="350"/>
      <c r="L4170" s="612">
        <f t="shared" si="141"/>
        <v>0</v>
      </c>
    </row>
    <row r="4171" outlineLevel="1" spans="1:12">
      <c r="A4171" s="594"/>
      <c r="B4171" s="150">
        <v>712501005</v>
      </c>
      <c r="D4171" s="347"/>
      <c r="E4171" s="299" t="s">
        <v>1280</v>
      </c>
      <c r="F4171" s="343"/>
      <c r="G4171" s="350"/>
      <c r="H4171" s="349"/>
      <c r="I4171" s="350"/>
      <c r="J4171" s="349"/>
      <c r="K4171" s="350"/>
      <c r="L4171" s="612">
        <f t="shared" si="141"/>
        <v>0</v>
      </c>
    </row>
    <row r="4172" outlineLevel="1" spans="1:12">
      <c r="A4172" s="594"/>
      <c r="B4172" s="150">
        <v>712501006</v>
      </c>
      <c r="D4172" s="347"/>
      <c r="E4172" s="299" t="s">
        <v>1281</v>
      </c>
      <c r="F4172" s="343"/>
      <c r="G4172" s="350"/>
      <c r="H4172" s="349"/>
      <c r="I4172" s="350"/>
      <c r="J4172" s="349"/>
      <c r="K4172" s="350"/>
      <c r="L4172" s="612">
        <f t="shared" si="141"/>
        <v>0</v>
      </c>
    </row>
    <row r="4173" outlineLevel="1" spans="1:12">
      <c r="A4173" s="594"/>
      <c r="B4173" s="150">
        <v>712501007</v>
      </c>
      <c r="D4173" s="347"/>
      <c r="E4173" s="299" t="s">
        <v>364</v>
      </c>
      <c r="F4173" s="343"/>
      <c r="G4173" s="350"/>
      <c r="H4173" s="349"/>
      <c r="I4173" s="350"/>
      <c r="J4173" s="349"/>
      <c r="K4173" s="350"/>
      <c r="L4173" s="612">
        <f t="shared" ref="L4173" si="142">G4173+I4173-K4173</f>
        <v>0</v>
      </c>
    </row>
    <row r="4174" spans="1:12">
      <c r="A4174" s="594"/>
      <c r="B4174" s="150"/>
      <c r="D4174" s="346"/>
      <c r="E4174" s="299"/>
      <c r="F4174" s="343"/>
      <c r="G4174" s="350"/>
      <c r="H4174" s="349"/>
      <c r="I4174" s="350"/>
      <c r="J4174" s="349"/>
      <c r="K4174" s="350"/>
      <c r="L4174" s="337"/>
    </row>
    <row r="4175" spans="1:12">
      <c r="A4175" s="594"/>
      <c r="B4175" s="150"/>
      <c r="D4175" s="351" t="s">
        <v>765</v>
      </c>
      <c r="E4175" s="352"/>
      <c r="F4175" s="353"/>
      <c r="G4175" s="354">
        <f>SUM(G4166:G4174)</f>
        <v>0</v>
      </c>
      <c r="H4175" s="355"/>
      <c r="I4175" s="354">
        <f>SUM(I4166:I4174)</f>
        <v>0</v>
      </c>
      <c r="J4175" s="355"/>
      <c r="K4175" s="354">
        <f>SUM(K4166:K4174)</f>
        <v>0</v>
      </c>
      <c r="L4175" s="354">
        <f>SUM(L4166:L4174)</f>
        <v>0</v>
      </c>
    </row>
    <row r="4176" spans="1:12">
      <c r="A4176" s="594"/>
      <c r="B4176" s="595"/>
      <c r="C4176" s="654"/>
      <c r="D4176" s="303"/>
      <c r="E4176" s="594"/>
      <c r="F4176" s="597"/>
      <c r="G4176" s="612"/>
      <c r="H4176" s="598"/>
      <c r="I4176" s="598"/>
      <c r="J4176" s="598"/>
      <c r="K4176" s="598"/>
      <c r="L4176" s="612"/>
    </row>
    <row r="4177" spans="1:12">
      <c r="A4177" s="594"/>
      <c r="B4177" s="150"/>
      <c r="D4177" s="347" t="s">
        <v>1282</v>
      </c>
      <c r="E4177" s="299"/>
      <c r="F4177" s="343"/>
      <c r="G4177" s="350"/>
      <c r="H4177" s="349"/>
      <c r="I4177" s="350"/>
      <c r="J4177" s="349"/>
      <c r="K4177" s="350"/>
      <c r="L4177" s="612">
        <f>G4177+I4177-K4177</f>
        <v>0</v>
      </c>
    </row>
    <row r="4178" outlineLevel="1" spans="1:12">
      <c r="A4178" s="594"/>
      <c r="B4178" s="150">
        <v>712601001</v>
      </c>
      <c r="D4178" s="347"/>
      <c r="E4178" s="299" t="s">
        <v>1283</v>
      </c>
      <c r="F4178" s="343"/>
      <c r="G4178" s="350">
        <v>0</v>
      </c>
      <c r="H4178" s="349"/>
      <c r="I4178" s="350"/>
      <c r="J4178" s="349"/>
      <c r="K4178" s="350"/>
      <c r="L4178" s="612">
        <f>G4178+I4178-K4178</f>
        <v>0</v>
      </c>
    </row>
    <row r="4179" outlineLevel="1" spans="1:12">
      <c r="A4179" s="594"/>
      <c r="B4179" s="150">
        <v>712601002</v>
      </c>
      <c r="D4179" s="347"/>
      <c r="E4179" s="299" t="s">
        <v>685</v>
      </c>
      <c r="F4179" s="343"/>
      <c r="G4179" s="350"/>
      <c r="H4179" s="349"/>
      <c r="I4179" s="350"/>
      <c r="J4179" s="349"/>
      <c r="K4179" s="350"/>
      <c r="L4179" s="612">
        <f t="shared" ref="L4179:L4180" si="143">G4179+I4179-K4179</f>
        <v>0</v>
      </c>
    </row>
    <row r="4180" outlineLevel="1" spans="1:12">
      <c r="A4180" s="594"/>
      <c r="B4180" s="150">
        <v>712601003</v>
      </c>
      <c r="D4180" s="347"/>
      <c r="E4180" s="299" t="s">
        <v>364</v>
      </c>
      <c r="F4180" s="343"/>
      <c r="G4180" s="350"/>
      <c r="H4180" s="349"/>
      <c r="I4180" s="350"/>
      <c r="J4180" s="349"/>
      <c r="K4180" s="350"/>
      <c r="L4180" s="612">
        <f t="shared" si="143"/>
        <v>0</v>
      </c>
    </row>
    <row r="4181" spans="1:12">
      <c r="A4181" s="594"/>
      <c r="B4181" s="150"/>
      <c r="D4181" s="346"/>
      <c r="E4181" s="299"/>
      <c r="F4181" s="343"/>
      <c r="G4181" s="350"/>
      <c r="H4181" s="349"/>
      <c r="I4181" s="350"/>
      <c r="J4181" s="349"/>
      <c r="K4181" s="350"/>
      <c r="L4181" s="337"/>
    </row>
    <row r="4182" spans="1:12">
      <c r="A4182" s="594"/>
      <c r="B4182" s="150"/>
      <c r="D4182" s="351" t="s">
        <v>765</v>
      </c>
      <c r="E4182" s="352"/>
      <c r="F4182" s="353"/>
      <c r="G4182" s="354">
        <f>SUM(G4177:G4181)</f>
        <v>0</v>
      </c>
      <c r="H4182" s="355"/>
      <c r="I4182" s="354">
        <f>SUM(I4177:I4181)</f>
        <v>0</v>
      </c>
      <c r="J4182" s="355"/>
      <c r="K4182" s="354">
        <f>SUM(K4177:K4181)</f>
        <v>0</v>
      </c>
      <c r="L4182" s="354">
        <f>SUM(L4177:L4181)</f>
        <v>0</v>
      </c>
    </row>
    <row r="4183" spans="1:12">
      <c r="A4183" s="594"/>
      <c r="B4183" s="595"/>
      <c r="C4183" s="654"/>
      <c r="D4183" s="303"/>
      <c r="E4183" s="594"/>
      <c r="F4183" s="597"/>
      <c r="G4183" s="612"/>
      <c r="H4183" s="598"/>
      <c r="I4183" s="598"/>
      <c r="J4183" s="598"/>
      <c r="K4183" s="598"/>
      <c r="L4183" s="612"/>
    </row>
    <row r="4184" spans="1:12">
      <c r="A4184" s="655"/>
      <c r="B4184" s="639"/>
      <c r="C4184" s="640" t="s">
        <v>1284</v>
      </c>
      <c r="D4184" s="640"/>
      <c r="E4184" s="656"/>
      <c r="F4184" s="657"/>
      <c r="G4184" s="650">
        <f>G3954+G3963+G3970+G3981+G3990+G4002+G4010+G4025+G4032+G4041+G4050+G4059+G4068+G4084+G4099+G4110+G4117+G4125+G4133+G4139+G4148+G4156+G4164+G4175+G4019+G4182</f>
        <v>0</v>
      </c>
      <c r="H4184" s="658"/>
      <c r="I4184" s="650">
        <f>I3954+I3963+I3970+I3981+I3990+I4002+I4010+I4025+I4032+I4041+I4050+I4059+I4068+I4084+I4099+I4110+I4117+I4125+I4133+I4139+I4148+I4156+I4164+I4175+I4019+I4182</f>
        <v>0</v>
      </c>
      <c r="J4184" s="658"/>
      <c r="K4184" s="650">
        <f>K3954+K3963+K3970+K3981+K3990+K4002+K4010+K4025+K4032+K4041+K4050+K4059+K4068+K4084+K4099+K4110+K4117+K4125+K4133+K4139+K4148+K4156+K4164+K4175+K4019+K4182</f>
        <v>0</v>
      </c>
      <c r="L4184" s="650">
        <f>L3954+L3963+L3970+L3981+L3990+L4002+L4010+L4025+L4032+L4041+L4050+L4059+L4068+L4084+L4099+L4110+L4117+L4125+L4133+L4139+L4148+L4156+L4164+L4175+L4019+L4182</f>
        <v>0</v>
      </c>
    </row>
    <row r="4185" s="300" customFormat="1" spans="1:12">
      <c r="A4185" s="630"/>
      <c r="B4185" s="631"/>
      <c r="C4185" s="623"/>
      <c r="D4185" s="623"/>
      <c r="E4185" s="630"/>
      <c r="F4185" s="632"/>
      <c r="G4185" s="622">
        <v>0</v>
      </c>
      <c r="H4185" s="622"/>
      <c r="I4185" s="622"/>
      <c r="J4185" s="622"/>
      <c r="K4185" s="622"/>
      <c r="L4185" s="622"/>
    </row>
    <row r="4186" spans="1:12">
      <c r="A4186" s="659"/>
      <c r="B4186" s="617"/>
      <c r="C4186" s="382" t="s">
        <v>1285</v>
      </c>
      <c r="D4186" s="382"/>
      <c r="E4186" s="660"/>
      <c r="F4186" s="661"/>
      <c r="G4186" s="624">
        <f>G3929+G4184</f>
        <v>0</v>
      </c>
      <c r="H4186" s="662"/>
      <c r="I4186" s="662">
        <f>I3929+I4184</f>
        <v>0</v>
      </c>
      <c r="J4186" s="662"/>
      <c r="K4186" s="662">
        <f>K3929+K4184</f>
        <v>0</v>
      </c>
      <c r="L4186" s="624">
        <f>L3929+L4184</f>
        <v>0</v>
      </c>
    </row>
    <row r="4187" spans="1:12">
      <c r="A4187" s="659"/>
      <c r="B4187" s="595"/>
      <c r="C4187" s="303"/>
      <c r="D4187" s="303"/>
      <c r="E4187" s="659"/>
      <c r="F4187" s="663"/>
      <c r="G4187" s="622"/>
      <c r="H4187" s="615"/>
      <c r="I4187" s="615"/>
      <c r="J4187" s="615"/>
      <c r="K4187" s="615"/>
      <c r="L4187" s="615"/>
    </row>
    <row r="4188" spans="1:12">
      <c r="A4188" s="655"/>
      <c r="B4188" s="625"/>
      <c r="C4188" s="421" t="s">
        <v>1286</v>
      </c>
      <c r="D4188" s="421"/>
      <c r="E4188" s="664"/>
      <c r="F4188" s="665"/>
      <c r="G4188" s="637">
        <f>G3873-G4186</f>
        <v>0</v>
      </c>
      <c r="H4188" s="666"/>
      <c r="I4188" s="666">
        <f>I3873+I4186</f>
        <v>0</v>
      </c>
      <c r="J4188" s="666"/>
      <c r="K4188" s="666">
        <f>K3873+K4186</f>
        <v>0</v>
      </c>
      <c r="L4188" s="637">
        <f>L3873-L4186</f>
        <v>0</v>
      </c>
    </row>
    <row r="4189" spans="1:12">
      <c r="A4189" s="594"/>
      <c r="B4189" s="595"/>
      <c r="C4189" s="654"/>
      <c r="D4189" s="303"/>
      <c r="E4189" s="594"/>
      <c r="F4189" s="597"/>
      <c r="G4189" s="622"/>
      <c r="H4189" s="598"/>
      <c r="I4189" s="598"/>
      <c r="J4189" s="598"/>
      <c r="K4189" s="598"/>
      <c r="L4189" s="612"/>
    </row>
    <row r="4190" spans="1:12">
      <c r="A4190" s="594"/>
      <c r="B4190" s="595"/>
      <c r="C4190" s="600" t="s">
        <v>1287</v>
      </c>
      <c r="D4190" s="303"/>
      <c r="E4190" s="594"/>
      <c r="F4190" s="597"/>
      <c r="G4190" s="612"/>
      <c r="H4190" s="598"/>
      <c r="I4190" s="598"/>
      <c r="J4190" s="598"/>
      <c r="K4190" s="598"/>
      <c r="L4190" s="612"/>
    </row>
    <row r="4191" spans="1:12">
      <c r="A4191" s="594"/>
      <c r="B4191" s="595"/>
      <c r="C4191" s="667" t="s">
        <v>1288</v>
      </c>
      <c r="D4191" s="347"/>
      <c r="E4191" s="594"/>
      <c r="F4191" s="597"/>
      <c r="G4191" s="612"/>
      <c r="H4191" s="598"/>
      <c r="I4191" s="598"/>
      <c r="J4191" s="598"/>
      <c r="K4191" s="598"/>
      <c r="L4191" s="612"/>
    </row>
    <row r="4192" spans="1:12">
      <c r="A4192" s="594"/>
      <c r="B4192" s="595"/>
      <c r="C4192" s="585"/>
      <c r="D4192" s="347" t="s">
        <v>1289</v>
      </c>
      <c r="E4192" s="594"/>
      <c r="F4192" s="597"/>
      <c r="G4192" s="612"/>
      <c r="H4192" s="598"/>
      <c r="I4192" s="598"/>
      <c r="J4192" s="598"/>
      <c r="K4192" s="598"/>
      <c r="L4192" s="612"/>
    </row>
    <row r="4193" outlineLevel="1" spans="1:12">
      <c r="A4193" s="594"/>
      <c r="B4193" s="150">
        <v>810101001</v>
      </c>
      <c r="D4193" s="347"/>
      <c r="E4193" s="299" t="s">
        <v>688</v>
      </c>
      <c r="F4193" s="343"/>
      <c r="G4193" s="350"/>
      <c r="H4193" s="349"/>
      <c r="I4193" s="350"/>
      <c r="J4193" s="349"/>
      <c r="K4193" s="350"/>
      <c r="L4193" s="612">
        <f>G4193-I4193+K4193</f>
        <v>0</v>
      </c>
    </row>
    <row r="4194" outlineLevel="1" spans="1:12">
      <c r="A4194" s="594"/>
      <c r="B4194" s="150">
        <v>810101002</v>
      </c>
      <c r="D4194" s="347"/>
      <c r="E4194" s="299" t="s">
        <v>689</v>
      </c>
      <c r="F4194" s="343"/>
      <c r="G4194" s="350"/>
      <c r="H4194" s="349"/>
      <c r="I4194" s="350"/>
      <c r="J4194" s="349"/>
      <c r="K4194" s="350"/>
      <c r="L4194" s="612">
        <f>G4194-I4194+K4194</f>
        <v>0</v>
      </c>
    </row>
    <row r="4195" outlineLevel="1" spans="1:12">
      <c r="A4195" s="594"/>
      <c r="B4195" s="150">
        <v>810101003</v>
      </c>
      <c r="D4195" s="347"/>
      <c r="E4195" s="299" t="s">
        <v>690</v>
      </c>
      <c r="F4195" s="343"/>
      <c r="G4195" s="350"/>
      <c r="H4195" s="349"/>
      <c r="I4195" s="350"/>
      <c r="J4195" s="349"/>
      <c r="K4195" s="350"/>
      <c r="L4195" s="612">
        <f>G4195-I4195+K4195</f>
        <v>0</v>
      </c>
    </row>
    <row r="4196" outlineLevel="1" spans="1:12">
      <c r="A4196" s="594"/>
      <c r="B4196" s="150">
        <v>810101004</v>
      </c>
      <c r="D4196" s="346"/>
      <c r="E4196" s="299" t="s">
        <v>691</v>
      </c>
      <c r="F4196" s="343"/>
      <c r="G4196" s="350"/>
      <c r="H4196" s="349"/>
      <c r="I4196" s="350"/>
      <c r="J4196" s="349"/>
      <c r="K4196" s="350"/>
      <c r="L4196" s="612">
        <f>G4196-I4196+K4196</f>
        <v>0</v>
      </c>
    </row>
    <row r="4197" spans="1:12">
      <c r="A4197" s="594"/>
      <c r="B4197" s="150"/>
      <c r="D4197" s="346"/>
      <c r="E4197" s="299"/>
      <c r="F4197" s="343"/>
      <c r="G4197" s="350"/>
      <c r="H4197" s="349"/>
      <c r="I4197" s="350"/>
      <c r="J4197" s="349"/>
      <c r="K4197" s="350"/>
      <c r="L4197" s="337"/>
    </row>
    <row r="4198" spans="1:12">
      <c r="A4198" s="594"/>
      <c r="B4198" s="150"/>
      <c r="D4198" s="351" t="s">
        <v>765</v>
      </c>
      <c r="E4198" s="352"/>
      <c r="F4198" s="353"/>
      <c r="G4198" s="354">
        <f>SUM(G4193:G4197)</f>
        <v>0</v>
      </c>
      <c r="H4198" s="355"/>
      <c r="I4198" s="354">
        <f>SUM(I4193:I4197)</f>
        <v>0</v>
      </c>
      <c r="J4198" s="355"/>
      <c r="K4198" s="354">
        <f>SUM(K4193:K4197)</f>
        <v>0</v>
      </c>
      <c r="L4198" s="354">
        <f>SUM(L4193:L4197)</f>
        <v>0</v>
      </c>
    </row>
    <row r="4199" spans="1:12">
      <c r="A4199" s="594"/>
      <c r="B4199" s="595"/>
      <c r="C4199" s="585"/>
      <c r="D4199" s="668"/>
      <c r="E4199" s="594"/>
      <c r="F4199" s="597"/>
      <c r="G4199" s="612"/>
      <c r="H4199" s="598"/>
      <c r="I4199" s="598"/>
      <c r="J4199" s="598"/>
      <c r="K4199" s="598"/>
      <c r="L4199" s="612"/>
    </row>
    <row r="4200" spans="1:12">
      <c r="A4200" s="594"/>
      <c r="B4200" s="595"/>
      <c r="C4200" s="585"/>
      <c r="D4200" s="347" t="s">
        <v>1290</v>
      </c>
      <c r="E4200" s="594"/>
      <c r="F4200" s="597"/>
      <c r="G4200" s="612"/>
      <c r="H4200" s="598"/>
      <c r="I4200" s="598"/>
      <c r="J4200" s="598"/>
      <c r="K4200" s="598"/>
      <c r="L4200" s="612"/>
    </row>
    <row r="4201" outlineLevel="1" spans="1:12">
      <c r="A4201" s="594"/>
      <c r="B4201" s="150">
        <v>810201001</v>
      </c>
      <c r="D4201" s="347"/>
      <c r="E4201" s="299" t="s">
        <v>693</v>
      </c>
      <c r="F4201" s="343"/>
      <c r="G4201" s="350"/>
      <c r="H4201" s="349"/>
      <c r="I4201" s="350"/>
      <c r="J4201" s="349"/>
      <c r="K4201" s="350"/>
      <c r="L4201" s="612">
        <f>G4201-I4201+K4201</f>
        <v>0</v>
      </c>
    </row>
    <row r="4202" outlineLevel="1" spans="1:12">
      <c r="A4202" s="594"/>
      <c r="B4202" s="150">
        <v>810201002</v>
      </c>
      <c r="D4202" s="347"/>
      <c r="E4202" s="299" t="s">
        <v>694</v>
      </c>
      <c r="F4202" s="343"/>
      <c r="G4202" s="350"/>
      <c r="H4202" s="349"/>
      <c r="I4202" s="350"/>
      <c r="J4202" s="349"/>
      <c r="K4202" s="350"/>
      <c r="L4202" s="612">
        <f>G4202-I4202+K4202</f>
        <v>0</v>
      </c>
    </row>
    <row r="4203" outlineLevel="1" spans="1:12">
      <c r="A4203" s="594"/>
      <c r="B4203" s="150"/>
      <c r="D4203" s="346"/>
      <c r="E4203" s="299"/>
      <c r="F4203" s="343"/>
      <c r="G4203" s="350"/>
      <c r="H4203" s="349"/>
      <c r="I4203" s="350"/>
      <c r="J4203" s="349"/>
      <c r="K4203" s="350"/>
      <c r="L4203" s="612">
        <f>G4203-I4203+K4203</f>
        <v>0</v>
      </c>
    </row>
    <row r="4204" spans="1:12">
      <c r="A4204" s="594"/>
      <c r="B4204" s="150"/>
      <c r="D4204" s="346"/>
      <c r="E4204" s="299"/>
      <c r="F4204" s="343"/>
      <c r="G4204" s="350"/>
      <c r="H4204" s="349"/>
      <c r="I4204" s="350"/>
      <c r="J4204" s="349"/>
      <c r="K4204" s="350"/>
      <c r="L4204" s="337"/>
    </row>
    <row r="4205" spans="1:12">
      <c r="A4205" s="594"/>
      <c r="B4205" s="150"/>
      <c r="D4205" s="351" t="s">
        <v>765</v>
      </c>
      <c r="E4205" s="352"/>
      <c r="F4205" s="353"/>
      <c r="G4205" s="354">
        <f>SUM(G4201:G4204)</f>
        <v>0</v>
      </c>
      <c r="H4205" s="355"/>
      <c r="I4205" s="354">
        <f>SUM(I4201:I4204)</f>
        <v>0</v>
      </c>
      <c r="J4205" s="355"/>
      <c r="K4205" s="354">
        <f>SUM(K4201:K4204)</f>
        <v>0</v>
      </c>
      <c r="L4205" s="354">
        <f>SUM(L4201:L4204)</f>
        <v>0</v>
      </c>
    </row>
    <row r="4206" spans="1:12">
      <c r="A4206" s="594"/>
      <c r="B4206" s="595"/>
      <c r="C4206" s="585"/>
      <c r="D4206" s="668"/>
      <c r="E4206" s="594"/>
      <c r="F4206" s="597"/>
      <c r="G4206" s="612"/>
      <c r="H4206" s="598"/>
      <c r="I4206" s="598"/>
      <c r="J4206" s="598"/>
      <c r="K4206" s="598"/>
      <c r="L4206" s="612"/>
    </row>
    <row r="4207" spans="1:12">
      <c r="A4207" s="594"/>
      <c r="B4207" s="595"/>
      <c r="C4207" s="585"/>
      <c r="D4207" s="347" t="s">
        <v>1291</v>
      </c>
      <c r="E4207" s="594"/>
      <c r="F4207" s="597"/>
      <c r="G4207" s="612"/>
      <c r="H4207" s="598"/>
      <c r="I4207" s="598"/>
      <c r="J4207" s="598"/>
      <c r="K4207" s="598"/>
      <c r="L4207" s="612"/>
    </row>
    <row r="4208" outlineLevel="1" spans="1:12">
      <c r="A4208" s="594"/>
      <c r="B4208" s="150">
        <v>810301001</v>
      </c>
      <c r="D4208" s="347"/>
      <c r="E4208" s="299" t="s">
        <v>1292</v>
      </c>
      <c r="F4208" s="343"/>
      <c r="G4208" s="350"/>
      <c r="H4208" s="349"/>
      <c r="I4208" s="350"/>
      <c r="J4208" s="349"/>
      <c r="K4208" s="350"/>
      <c r="L4208" s="612">
        <f>G4208-I4208+K4208</f>
        <v>0</v>
      </c>
    </row>
    <row r="4209" outlineLevel="1" spans="1:12">
      <c r="A4209" s="594"/>
      <c r="B4209" s="150">
        <v>810301002</v>
      </c>
      <c r="D4209" s="347"/>
      <c r="E4209" s="299" t="s">
        <v>1293</v>
      </c>
      <c r="F4209" s="343"/>
      <c r="G4209" s="350"/>
      <c r="H4209" s="349"/>
      <c r="I4209" s="350"/>
      <c r="J4209" s="349"/>
      <c r="K4209" s="350"/>
      <c r="L4209" s="612">
        <f>G4209-I4209+K4209</f>
        <v>0</v>
      </c>
    </row>
    <row r="4210" outlineLevel="1" spans="1:12">
      <c r="A4210" s="594"/>
      <c r="B4210" s="150"/>
      <c r="D4210" s="346"/>
      <c r="E4210" s="299"/>
      <c r="F4210" s="343"/>
      <c r="G4210" s="350"/>
      <c r="H4210" s="349"/>
      <c r="I4210" s="350"/>
      <c r="J4210" s="349"/>
      <c r="K4210" s="350"/>
      <c r="L4210" s="612">
        <f>G4210-I4210+K4210</f>
        <v>0</v>
      </c>
    </row>
    <row r="4211" spans="1:12">
      <c r="A4211" s="594"/>
      <c r="B4211" s="150"/>
      <c r="D4211" s="346"/>
      <c r="E4211" s="299"/>
      <c r="F4211" s="343"/>
      <c r="G4211" s="350"/>
      <c r="H4211" s="349"/>
      <c r="I4211" s="350"/>
      <c r="J4211" s="349"/>
      <c r="K4211" s="350"/>
      <c r="L4211" s="337"/>
    </row>
    <row r="4212" spans="1:12">
      <c r="A4212" s="594"/>
      <c r="B4212" s="150"/>
      <c r="D4212" s="351" t="s">
        <v>765</v>
      </c>
      <c r="E4212" s="352"/>
      <c r="F4212" s="353"/>
      <c r="G4212" s="354">
        <f>SUM(G4208:G4211)</f>
        <v>0</v>
      </c>
      <c r="H4212" s="355"/>
      <c r="I4212" s="354">
        <f>SUM(I4208:I4211)</f>
        <v>0</v>
      </c>
      <c r="J4212" s="355"/>
      <c r="K4212" s="354">
        <f>SUM(K4208:K4211)</f>
        <v>0</v>
      </c>
      <c r="L4212" s="354">
        <f>SUM(L4208:L4211)</f>
        <v>0</v>
      </c>
    </row>
    <row r="4213" spans="1:12">
      <c r="A4213" s="594"/>
      <c r="B4213" s="595"/>
      <c r="C4213" s="585"/>
      <c r="D4213" s="668"/>
      <c r="E4213" s="594"/>
      <c r="F4213" s="597"/>
      <c r="G4213" s="612"/>
      <c r="H4213" s="598"/>
      <c r="I4213" s="598"/>
      <c r="J4213" s="598"/>
      <c r="K4213" s="598"/>
      <c r="L4213" s="612"/>
    </row>
    <row r="4214" spans="1:12">
      <c r="A4214" s="594"/>
      <c r="B4214" s="595"/>
      <c r="C4214" s="585"/>
      <c r="D4214" s="347" t="s">
        <v>1294</v>
      </c>
      <c r="E4214" s="594"/>
      <c r="F4214" s="597"/>
      <c r="G4214" s="612"/>
      <c r="H4214" s="598"/>
      <c r="I4214" s="598"/>
      <c r="J4214" s="598"/>
      <c r="K4214" s="598"/>
      <c r="L4214" s="612"/>
    </row>
    <row r="4215" outlineLevel="1" spans="1:12">
      <c r="A4215" s="594"/>
      <c r="B4215" s="150">
        <v>810401001</v>
      </c>
      <c r="D4215" s="347"/>
      <c r="E4215" s="299" t="s">
        <v>364</v>
      </c>
      <c r="F4215" s="343"/>
      <c r="G4215" s="350"/>
      <c r="H4215" s="349"/>
      <c r="I4215" s="350"/>
      <c r="J4215" s="349"/>
      <c r="K4215" s="350"/>
      <c r="L4215" s="612">
        <f>G4215-I4215+K4215</f>
        <v>0</v>
      </c>
    </row>
    <row r="4216" outlineLevel="1" spans="1:12">
      <c r="A4216" s="594"/>
      <c r="B4216" s="150"/>
      <c r="D4216" s="347"/>
      <c r="E4216" s="299"/>
      <c r="F4216" s="343"/>
      <c r="G4216" s="350"/>
      <c r="H4216" s="349"/>
      <c r="I4216" s="350"/>
      <c r="J4216" s="349"/>
      <c r="K4216" s="350"/>
      <c r="L4216" s="612">
        <f>G4216-I4216+K4216</f>
        <v>0</v>
      </c>
    </row>
    <row r="4217" outlineLevel="1" spans="1:12">
      <c r="A4217" s="594"/>
      <c r="B4217" s="150"/>
      <c r="D4217" s="346"/>
      <c r="E4217" s="299"/>
      <c r="F4217" s="343"/>
      <c r="G4217" s="350"/>
      <c r="H4217" s="349"/>
      <c r="I4217" s="350"/>
      <c r="J4217" s="349"/>
      <c r="K4217" s="350"/>
      <c r="L4217" s="612">
        <f>G4217-I4217+K4217</f>
        <v>0</v>
      </c>
    </row>
    <row r="4218" spans="1:12">
      <c r="A4218" s="594"/>
      <c r="B4218" s="150"/>
      <c r="D4218" s="346"/>
      <c r="E4218" s="299"/>
      <c r="F4218" s="343"/>
      <c r="G4218" s="350"/>
      <c r="H4218" s="349"/>
      <c r="I4218" s="350"/>
      <c r="J4218" s="349"/>
      <c r="K4218" s="350"/>
      <c r="L4218" s="337"/>
    </row>
    <row r="4219" spans="1:12">
      <c r="A4219" s="594"/>
      <c r="B4219" s="150"/>
      <c r="D4219" s="351" t="s">
        <v>765</v>
      </c>
      <c r="E4219" s="352"/>
      <c r="F4219" s="353"/>
      <c r="G4219" s="354">
        <f>SUM(G4215:G4218)</f>
        <v>0</v>
      </c>
      <c r="H4219" s="355"/>
      <c r="I4219" s="354">
        <f>SUM(I4215:I4218)</f>
        <v>0</v>
      </c>
      <c r="J4219" s="355"/>
      <c r="K4219" s="354">
        <f>SUM(K4215:K4218)</f>
        <v>0</v>
      </c>
      <c r="L4219" s="354">
        <f>SUM(L4215:L4218)</f>
        <v>0</v>
      </c>
    </row>
    <row r="4220" spans="1:12">
      <c r="A4220" s="594"/>
      <c r="B4220" s="595"/>
      <c r="C4220" s="585"/>
      <c r="D4220" s="668"/>
      <c r="E4220" s="594"/>
      <c r="F4220" s="597"/>
      <c r="G4220" s="612"/>
      <c r="H4220" s="598"/>
      <c r="I4220" s="598"/>
      <c r="J4220" s="598"/>
      <c r="K4220" s="598"/>
      <c r="L4220" s="612"/>
    </row>
    <row r="4221" spans="1:12">
      <c r="A4221" s="594"/>
      <c r="B4221" s="595"/>
      <c r="C4221" s="585"/>
      <c r="D4221" s="347" t="s">
        <v>1295</v>
      </c>
      <c r="E4221" s="594"/>
      <c r="F4221" s="597"/>
      <c r="G4221" s="612"/>
      <c r="H4221" s="598"/>
      <c r="I4221" s="598"/>
      <c r="J4221" s="598"/>
      <c r="K4221" s="598"/>
      <c r="L4221" s="612"/>
    </row>
    <row r="4222" outlineLevel="1" spans="1:12">
      <c r="A4222" s="594"/>
      <c r="B4222" s="150">
        <v>810501001</v>
      </c>
      <c r="D4222" s="346"/>
      <c r="E4222" s="299" t="s">
        <v>1296</v>
      </c>
      <c r="F4222" s="343"/>
      <c r="G4222" s="350"/>
      <c r="H4222" s="349"/>
      <c r="I4222" s="350"/>
      <c r="J4222" s="349"/>
      <c r="K4222" s="350"/>
      <c r="L4222" s="612">
        <f>G4222-I4222+K4222</f>
        <v>0</v>
      </c>
    </row>
    <row r="4223" outlineLevel="1" spans="1:12">
      <c r="A4223" s="594"/>
      <c r="B4223" s="150">
        <v>810501002</v>
      </c>
      <c r="D4223" s="347"/>
      <c r="E4223" s="299" t="s">
        <v>1297</v>
      </c>
      <c r="F4223" s="343"/>
      <c r="G4223" s="350"/>
      <c r="H4223" s="349"/>
      <c r="I4223" s="350"/>
      <c r="J4223" s="349"/>
      <c r="K4223" s="350"/>
      <c r="L4223" s="612">
        <f>G4223-I4223+K4223</f>
        <v>0</v>
      </c>
    </row>
    <row r="4224" outlineLevel="1" spans="1:12">
      <c r="A4224" s="594"/>
      <c r="B4224" s="150">
        <v>810501003</v>
      </c>
      <c r="D4224" s="346"/>
      <c r="E4224" s="299" t="s">
        <v>364</v>
      </c>
      <c r="F4224" s="343"/>
      <c r="G4224" s="350"/>
      <c r="H4224" s="349"/>
      <c r="I4224" s="350"/>
      <c r="J4224" s="349"/>
      <c r="K4224" s="350"/>
      <c r="L4224" s="612">
        <f>G4224-I4224+K4224</f>
        <v>0</v>
      </c>
    </row>
    <row r="4225" spans="1:12">
      <c r="A4225" s="594"/>
      <c r="B4225" s="150"/>
      <c r="D4225" s="346"/>
      <c r="E4225" s="299"/>
      <c r="F4225" s="343"/>
      <c r="G4225" s="350"/>
      <c r="H4225" s="349"/>
      <c r="I4225" s="350"/>
      <c r="J4225" s="349"/>
      <c r="K4225" s="350"/>
      <c r="L4225" s="337"/>
    </row>
    <row r="4226" spans="1:12">
      <c r="A4226" s="594"/>
      <c r="B4226" s="150"/>
      <c r="D4226" s="351" t="s">
        <v>765</v>
      </c>
      <c r="E4226" s="352"/>
      <c r="F4226" s="353"/>
      <c r="G4226" s="354">
        <f>SUM(G4222:G4225)</f>
        <v>0</v>
      </c>
      <c r="H4226" s="355"/>
      <c r="I4226" s="354">
        <f>SUM(I4222:I4225)</f>
        <v>0</v>
      </c>
      <c r="J4226" s="355"/>
      <c r="K4226" s="354">
        <f>SUM(K4222:K4225)</f>
        <v>0</v>
      </c>
      <c r="L4226" s="354">
        <f>SUM(L4222:L4225)</f>
        <v>0</v>
      </c>
    </row>
    <row r="4227" spans="1:12">
      <c r="A4227" s="594"/>
      <c r="B4227" s="595"/>
      <c r="C4227" s="585"/>
      <c r="D4227" s="668"/>
      <c r="E4227" s="594"/>
      <c r="F4227" s="597"/>
      <c r="G4227" s="612"/>
      <c r="H4227" s="598"/>
      <c r="I4227" s="598"/>
      <c r="J4227" s="598"/>
      <c r="K4227" s="598"/>
      <c r="L4227" s="612"/>
    </row>
    <row r="4228" spans="1:12">
      <c r="A4228" s="594"/>
      <c r="B4228" s="595"/>
      <c r="C4228" s="585"/>
      <c r="D4228" s="347" t="s">
        <v>1298</v>
      </c>
      <c r="E4228" s="594"/>
      <c r="F4228" s="597"/>
      <c r="G4228" s="612"/>
      <c r="H4228" s="598"/>
      <c r="I4228" s="598"/>
      <c r="J4228" s="598"/>
      <c r="K4228" s="598"/>
      <c r="L4228" s="612"/>
    </row>
    <row r="4229" outlineLevel="1" spans="1:12">
      <c r="A4229" s="594"/>
      <c r="B4229" s="150">
        <v>810601001</v>
      </c>
      <c r="D4229" s="347"/>
      <c r="E4229" s="299" t="s">
        <v>1299</v>
      </c>
      <c r="F4229" s="343"/>
      <c r="G4229" s="350"/>
      <c r="H4229" s="349"/>
      <c r="I4229" s="350"/>
      <c r="J4229" s="349"/>
      <c r="K4229" s="350"/>
      <c r="L4229" s="612">
        <f>G4229-I4229+K4229</f>
        <v>0</v>
      </c>
    </row>
    <row r="4230" outlineLevel="1" spans="1:12">
      <c r="A4230" s="594"/>
      <c r="B4230" s="150"/>
      <c r="D4230" s="347"/>
      <c r="E4230" s="299"/>
      <c r="F4230" s="343"/>
      <c r="G4230" s="350"/>
      <c r="H4230" s="349"/>
      <c r="I4230" s="350"/>
      <c r="J4230" s="349"/>
      <c r="K4230" s="350"/>
      <c r="L4230" s="612">
        <f>G4230-I4230+K4230</f>
        <v>0</v>
      </c>
    </row>
    <row r="4231" outlineLevel="1" spans="1:12">
      <c r="A4231" s="594"/>
      <c r="B4231" s="150"/>
      <c r="D4231" s="346"/>
      <c r="E4231" s="299"/>
      <c r="F4231" s="343"/>
      <c r="G4231" s="350"/>
      <c r="H4231" s="349"/>
      <c r="I4231" s="350"/>
      <c r="J4231" s="349"/>
      <c r="K4231" s="350"/>
      <c r="L4231" s="612">
        <f>G4231-I4231+K4231</f>
        <v>0</v>
      </c>
    </row>
    <row r="4232" spans="1:12">
      <c r="A4232" s="594"/>
      <c r="B4232" s="150"/>
      <c r="D4232" s="346"/>
      <c r="E4232" s="299"/>
      <c r="F4232" s="343"/>
      <c r="G4232" s="350"/>
      <c r="H4232" s="349"/>
      <c r="I4232" s="350"/>
      <c r="J4232" s="349"/>
      <c r="K4232" s="350"/>
      <c r="L4232" s="337"/>
    </row>
    <row r="4233" spans="1:12">
      <c r="A4233" s="594"/>
      <c r="B4233" s="150"/>
      <c r="D4233" s="351" t="s">
        <v>765</v>
      </c>
      <c r="E4233" s="352"/>
      <c r="F4233" s="353"/>
      <c r="G4233" s="354">
        <f>SUM(G4229:G4232)</f>
        <v>0</v>
      </c>
      <c r="H4233" s="355"/>
      <c r="I4233" s="354">
        <f>SUM(I4229:I4232)</f>
        <v>0</v>
      </c>
      <c r="J4233" s="355"/>
      <c r="K4233" s="354">
        <f>SUM(K4229:K4232)</f>
        <v>0</v>
      </c>
      <c r="L4233" s="354">
        <f>SUM(L4229:L4232)</f>
        <v>0</v>
      </c>
    </row>
    <row r="4234" spans="1:12">
      <c r="A4234" s="594"/>
      <c r="B4234" s="595"/>
      <c r="C4234" s="585"/>
      <c r="D4234" s="668"/>
      <c r="E4234" s="594"/>
      <c r="F4234" s="597"/>
      <c r="G4234" s="612"/>
      <c r="H4234" s="598"/>
      <c r="I4234" s="598"/>
      <c r="J4234" s="598"/>
      <c r="K4234" s="598"/>
      <c r="L4234" s="612"/>
    </row>
    <row r="4235" spans="1:12">
      <c r="A4235" s="594"/>
      <c r="B4235" s="595"/>
      <c r="C4235" s="585"/>
      <c r="D4235" s="347" t="s">
        <v>1300</v>
      </c>
      <c r="E4235" s="594"/>
      <c r="F4235" s="597"/>
      <c r="G4235" s="612"/>
      <c r="H4235" s="598"/>
      <c r="I4235" s="598"/>
      <c r="J4235" s="598"/>
      <c r="K4235" s="598"/>
      <c r="L4235" s="612"/>
    </row>
    <row r="4236" outlineLevel="1" spans="1:12">
      <c r="A4236" s="594"/>
      <c r="B4236" s="150">
        <v>810701001</v>
      </c>
      <c r="D4236" s="347"/>
      <c r="E4236" s="299" t="s">
        <v>705</v>
      </c>
      <c r="F4236" s="343"/>
      <c r="G4236" s="350"/>
      <c r="H4236" s="349"/>
      <c r="I4236" s="350"/>
      <c r="J4236" s="349"/>
      <c r="K4236" s="350"/>
      <c r="L4236" s="612">
        <f>G4236-I4236+K4236</f>
        <v>0</v>
      </c>
    </row>
    <row r="4237" outlineLevel="1" spans="1:12">
      <c r="A4237" s="594"/>
      <c r="B4237" s="150">
        <v>810701002</v>
      </c>
      <c r="D4237" s="347"/>
      <c r="E4237" s="299" t="s">
        <v>1301</v>
      </c>
      <c r="F4237" s="343"/>
      <c r="G4237" s="350"/>
      <c r="H4237" s="349"/>
      <c r="I4237" s="350"/>
      <c r="J4237" s="349"/>
      <c r="K4237" s="350"/>
      <c r="L4237" s="612">
        <f>G4237-I4237+K4237</f>
        <v>0</v>
      </c>
    </row>
    <row r="4238" outlineLevel="1" spans="1:12">
      <c r="A4238" s="594"/>
      <c r="B4238" s="150">
        <v>810701003</v>
      </c>
      <c r="D4238" s="347"/>
      <c r="E4238" s="299" t="s">
        <v>1302</v>
      </c>
      <c r="F4238" s="343"/>
      <c r="G4238" s="350"/>
      <c r="H4238" s="349"/>
      <c r="I4238" s="350"/>
      <c r="J4238" s="349"/>
      <c r="K4238" s="350"/>
      <c r="L4238" s="612">
        <f>G4238-I4238+K4238</f>
        <v>0</v>
      </c>
    </row>
    <row r="4239" outlineLevel="1" spans="1:12">
      <c r="A4239" s="594"/>
      <c r="B4239" s="150">
        <v>810701004</v>
      </c>
      <c r="D4239" s="346"/>
      <c r="E4239" s="299" t="s">
        <v>364</v>
      </c>
      <c r="F4239" s="343"/>
      <c r="G4239" s="350"/>
      <c r="H4239" s="349"/>
      <c r="I4239" s="350"/>
      <c r="J4239" s="349"/>
      <c r="K4239" s="350"/>
      <c r="L4239" s="612">
        <f>G4239-I4239+K4239</f>
        <v>0</v>
      </c>
    </row>
    <row r="4240" spans="1:12">
      <c r="A4240" s="594"/>
      <c r="B4240" s="150"/>
      <c r="D4240" s="346"/>
      <c r="E4240" s="299"/>
      <c r="F4240" s="343"/>
      <c r="G4240" s="350"/>
      <c r="H4240" s="349"/>
      <c r="I4240" s="350"/>
      <c r="J4240" s="349"/>
      <c r="K4240" s="350"/>
      <c r="L4240" s="337"/>
    </row>
    <row r="4241" spans="1:12">
      <c r="A4241" s="594"/>
      <c r="B4241" s="150"/>
      <c r="D4241" s="351" t="s">
        <v>765</v>
      </c>
      <c r="E4241" s="352"/>
      <c r="F4241" s="353"/>
      <c r="G4241" s="354">
        <f>SUM(G4236:G4240)</f>
        <v>0</v>
      </c>
      <c r="H4241" s="355"/>
      <c r="I4241" s="354">
        <f>SUM(I4236:I4240)</f>
        <v>0</v>
      </c>
      <c r="J4241" s="355"/>
      <c r="K4241" s="354">
        <f>SUM(K4236:K4240)</f>
        <v>0</v>
      </c>
      <c r="L4241" s="354">
        <f>SUM(L4236:L4240)</f>
        <v>0</v>
      </c>
    </row>
    <row r="4242" spans="1:12">
      <c r="A4242" s="594"/>
      <c r="B4242" s="595"/>
      <c r="C4242" s="585"/>
      <c r="D4242" s="668"/>
      <c r="E4242" s="594"/>
      <c r="F4242" s="597"/>
      <c r="G4242" s="612"/>
      <c r="H4242" s="598"/>
      <c r="I4242" s="598"/>
      <c r="J4242" s="598"/>
      <c r="K4242" s="598"/>
      <c r="L4242" s="612"/>
    </row>
    <row r="4243" spans="1:12">
      <c r="A4243" s="594"/>
      <c r="B4243" s="595"/>
      <c r="C4243" s="585"/>
      <c r="D4243" s="347" t="s">
        <v>1288</v>
      </c>
      <c r="E4243" s="594"/>
      <c r="F4243" s="597"/>
      <c r="G4243" s="612"/>
      <c r="H4243" s="598"/>
      <c r="I4243" s="598"/>
      <c r="J4243" s="598"/>
      <c r="K4243" s="598"/>
      <c r="L4243" s="612"/>
    </row>
    <row r="4244" outlineLevel="1" spans="1:12">
      <c r="A4244" s="594"/>
      <c r="B4244" s="150">
        <v>810801001</v>
      </c>
      <c r="D4244" s="347"/>
      <c r="E4244" s="299" t="s">
        <v>1303</v>
      </c>
      <c r="F4244" s="343"/>
      <c r="G4244" s="350"/>
      <c r="H4244" s="349"/>
      <c r="I4244" s="350"/>
      <c r="J4244" s="349"/>
      <c r="K4244" s="350"/>
      <c r="L4244" s="612">
        <f t="shared" ref="L4244:L4255" si="144">G4244-I4244+K4244</f>
        <v>0</v>
      </c>
    </row>
    <row r="4245" outlineLevel="1" spans="1:12">
      <c r="A4245" s="594"/>
      <c r="B4245" s="150">
        <v>810801002</v>
      </c>
      <c r="D4245" s="347"/>
      <c r="E4245" s="299" t="s">
        <v>1304</v>
      </c>
      <c r="F4245" s="343"/>
      <c r="G4245" s="350"/>
      <c r="H4245" s="349"/>
      <c r="I4245" s="350"/>
      <c r="J4245" s="349"/>
      <c r="K4245" s="350"/>
      <c r="L4245" s="612">
        <f t="shared" si="144"/>
        <v>0</v>
      </c>
    </row>
    <row r="4246" outlineLevel="1" spans="1:12">
      <c r="A4246" s="594"/>
      <c r="B4246" s="150">
        <v>810801003</v>
      </c>
      <c r="D4246" s="346"/>
      <c r="E4246" s="299" t="s">
        <v>711</v>
      </c>
      <c r="F4246" s="343"/>
      <c r="G4246" s="350"/>
      <c r="H4246" s="349"/>
      <c r="I4246" s="350"/>
      <c r="J4246" s="349"/>
      <c r="K4246" s="350"/>
      <c r="L4246" s="612">
        <f t="shared" si="144"/>
        <v>0</v>
      </c>
    </row>
    <row r="4247" outlineLevel="1" spans="1:12">
      <c r="A4247" s="594"/>
      <c r="B4247" s="150">
        <v>810801004</v>
      </c>
      <c r="D4247" s="346"/>
      <c r="E4247" s="299" t="s">
        <v>1256</v>
      </c>
      <c r="F4247" s="343"/>
      <c r="G4247" s="350"/>
      <c r="H4247" s="349"/>
      <c r="I4247" s="350"/>
      <c r="J4247" s="349"/>
      <c r="K4247" s="350"/>
      <c r="L4247" s="612">
        <f t="shared" si="144"/>
        <v>0</v>
      </c>
    </row>
    <row r="4248" outlineLevel="1" spans="1:12">
      <c r="A4248" s="594"/>
      <c r="B4248" s="150">
        <v>810801005</v>
      </c>
      <c r="D4248" s="346"/>
      <c r="E4248" s="299" t="s">
        <v>1305</v>
      </c>
      <c r="F4248" s="343"/>
      <c r="G4248" s="350"/>
      <c r="H4248" s="349"/>
      <c r="I4248" s="350"/>
      <c r="J4248" s="349"/>
      <c r="K4248" s="350"/>
      <c r="L4248" s="612">
        <f t="shared" si="144"/>
        <v>0</v>
      </c>
    </row>
    <row r="4249" outlineLevel="1" spans="1:12">
      <c r="A4249" s="594"/>
      <c r="B4249" s="150">
        <v>810801006</v>
      </c>
      <c r="D4249" s="346"/>
      <c r="E4249" s="299" t="s">
        <v>1306</v>
      </c>
      <c r="F4249" s="343"/>
      <c r="G4249" s="350"/>
      <c r="H4249" s="349"/>
      <c r="I4249" s="350"/>
      <c r="J4249" s="349"/>
      <c r="K4249" s="350"/>
      <c r="L4249" s="612">
        <f t="shared" si="144"/>
        <v>0</v>
      </c>
    </row>
    <row r="4250" outlineLevel="1" spans="1:12">
      <c r="A4250" s="594"/>
      <c r="B4250" s="150">
        <v>810801007</v>
      </c>
      <c r="D4250" s="346"/>
      <c r="E4250" s="299" t="s">
        <v>1307</v>
      </c>
      <c r="F4250" s="343"/>
      <c r="G4250" s="350"/>
      <c r="H4250" s="349"/>
      <c r="I4250" s="350"/>
      <c r="J4250" s="349"/>
      <c r="K4250" s="350"/>
      <c r="L4250" s="612">
        <f t="shared" si="144"/>
        <v>0</v>
      </c>
    </row>
    <row r="4251" outlineLevel="1" spans="1:12">
      <c r="A4251" s="594"/>
      <c r="B4251" s="150">
        <v>810801008</v>
      </c>
      <c r="D4251" s="346"/>
      <c r="E4251" s="299" t="s">
        <v>1308</v>
      </c>
      <c r="F4251" s="343"/>
      <c r="G4251" s="350"/>
      <c r="H4251" s="349"/>
      <c r="I4251" s="350"/>
      <c r="J4251" s="349"/>
      <c r="K4251" s="350"/>
      <c r="L4251" s="612">
        <f t="shared" si="144"/>
        <v>0</v>
      </c>
    </row>
    <row r="4252" outlineLevel="1" spans="1:12">
      <c r="A4252" s="594"/>
      <c r="B4252" s="150">
        <v>810801009</v>
      </c>
      <c r="D4252" s="346"/>
      <c r="E4252" s="299" t="s">
        <v>716</v>
      </c>
      <c r="F4252" s="343"/>
      <c r="G4252" s="350"/>
      <c r="H4252" s="349"/>
      <c r="I4252" s="350"/>
      <c r="J4252" s="349"/>
      <c r="K4252" s="350"/>
      <c r="L4252" s="612">
        <f t="shared" si="144"/>
        <v>0</v>
      </c>
    </row>
    <row r="4253" outlineLevel="1" spans="1:12">
      <c r="A4253" s="594"/>
      <c r="B4253" s="150"/>
      <c r="D4253" s="346"/>
      <c r="E4253" s="299"/>
      <c r="F4253" s="343"/>
      <c r="G4253" s="350"/>
      <c r="H4253" s="349"/>
      <c r="I4253" s="350"/>
      <c r="J4253" s="349"/>
      <c r="K4253" s="350"/>
      <c r="L4253" s="612">
        <f t="shared" si="144"/>
        <v>0</v>
      </c>
    </row>
    <row r="4254" outlineLevel="1" spans="1:12">
      <c r="A4254" s="594"/>
      <c r="B4254" s="150"/>
      <c r="D4254" s="346"/>
      <c r="E4254" s="299"/>
      <c r="F4254" s="343"/>
      <c r="G4254" s="350"/>
      <c r="H4254" s="349"/>
      <c r="I4254" s="350"/>
      <c r="J4254" s="349"/>
      <c r="K4254" s="350"/>
      <c r="L4254" s="612">
        <f t="shared" si="144"/>
        <v>0</v>
      </c>
    </row>
    <row r="4255" outlineLevel="1" spans="1:12">
      <c r="A4255" s="594"/>
      <c r="B4255" s="150"/>
      <c r="D4255" s="346"/>
      <c r="E4255" s="299"/>
      <c r="F4255" s="343"/>
      <c r="G4255" s="350"/>
      <c r="H4255" s="349"/>
      <c r="I4255" s="350"/>
      <c r="J4255" s="349"/>
      <c r="K4255" s="350"/>
      <c r="L4255" s="612">
        <f t="shared" si="144"/>
        <v>0</v>
      </c>
    </row>
    <row r="4256" spans="1:12">
      <c r="A4256" s="594"/>
      <c r="B4256" s="150"/>
      <c r="D4256" s="346"/>
      <c r="E4256" s="299"/>
      <c r="F4256" s="343"/>
      <c r="G4256" s="350"/>
      <c r="H4256" s="349"/>
      <c r="I4256" s="350"/>
      <c r="J4256" s="349"/>
      <c r="K4256" s="350"/>
      <c r="L4256" s="337"/>
    </row>
    <row r="4257" spans="1:12">
      <c r="A4257" s="594"/>
      <c r="B4257" s="150"/>
      <c r="D4257" s="351" t="s">
        <v>765</v>
      </c>
      <c r="E4257" s="352"/>
      <c r="F4257" s="353"/>
      <c r="G4257" s="354">
        <f>SUM(G4244:G4256)</f>
        <v>0</v>
      </c>
      <c r="H4257" s="355"/>
      <c r="I4257" s="354">
        <f>SUM(I4244:I4256)</f>
        <v>0</v>
      </c>
      <c r="J4257" s="355"/>
      <c r="K4257" s="354">
        <f>SUM(K4244:K4256)</f>
        <v>0</v>
      </c>
      <c r="L4257" s="354">
        <f>SUM(L4244:L4256)</f>
        <v>0</v>
      </c>
    </row>
    <row r="4258" spans="1:12">
      <c r="A4258" s="659"/>
      <c r="B4258" s="595"/>
      <c r="C4258" s="303"/>
      <c r="D4258" s="668"/>
      <c r="E4258" s="303"/>
      <c r="F4258" s="597"/>
      <c r="G4258" s="615"/>
      <c r="H4258" s="615"/>
      <c r="I4258" s="615"/>
      <c r="J4258" s="615"/>
      <c r="K4258" s="615"/>
      <c r="L4258" s="612"/>
    </row>
    <row r="4259" spans="1:12">
      <c r="A4259" s="601"/>
      <c r="B4259" s="639"/>
      <c r="C4259" s="640" t="s">
        <v>1309</v>
      </c>
      <c r="D4259" s="640"/>
      <c r="E4259" s="641"/>
      <c r="F4259" s="642"/>
      <c r="G4259" s="669">
        <f>G4198+G4205+G4212+G4219+G4226+G4233+G4241+G4257</f>
        <v>0</v>
      </c>
      <c r="H4259" s="644"/>
      <c r="I4259" s="670">
        <f>I4198+I4205+I4212+I4219+I4226+I4233+I4241+I4257</f>
        <v>0</v>
      </c>
      <c r="J4259" s="644"/>
      <c r="K4259" s="670">
        <f>K4198+K4205+K4212+K4219+K4226+K4233+K4241+K4257</f>
        <v>0</v>
      </c>
      <c r="L4259" s="669">
        <f>L4198+L4205+L4212+L4219+L4226+L4233+L4241+L4257</f>
        <v>0</v>
      </c>
    </row>
    <row r="4260" spans="1:12">
      <c r="A4260" s="659"/>
      <c r="B4260" s="599"/>
      <c r="C4260" s="303"/>
      <c r="D4260" s="303"/>
      <c r="E4260" s="303"/>
      <c r="F4260" s="597"/>
      <c r="G4260" s="615"/>
      <c r="H4260" s="615"/>
      <c r="I4260" s="615"/>
      <c r="J4260" s="615"/>
      <c r="K4260" s="615"/>
      <c r="L4260" s="612"/>
    </row>
    <row r="4261" spans="1:12">
      <c r="A4261" s="659"/>
      <c r="B4261" s="599"/>
      <c r="C4261" s="667" t="s">
        <v>1310</v>
      </c>
      <c r="D4261" s="585"/>
      <c r="E4261" s="303"/>
      <c r="F4261" s="597"/>
      <c r="G4261" s="615"/>
      <c r="H4261" s="615"/>
      <c r="I4261" s="615"/>
      <c r="J4261" s="615"/>
      <c r="K4261" s="615"/>
      <c r="L4261" s="612"/>
    </row>
    <row r="4262" spans="1:12">
      <c r="A4262" s="594"/>
      <c r="B4262" s="595"/>
      <c r="C4262" s="585"/>
      <c r="D4262" s="347" t="s">
        <v>1311</v>
      </c>
      <c r="E4262" s="594"/>
      <c r="F4262" s="597"/>
      <c r="G4262" s="612"/>
      <c r="H4262" s="598"/>
      <c r="I4262" s="598"/>
      <c r="J4262" s="598"/>
      <c r="K4262" s="598"/>
      <c r="L4262" s="612"/>
    </row>
    <row r="4263" outlineLevel="1" spans="1:12">
      <c r="A4263" s="594"/>
      <c r="B4263" s="150">
        <v>910101001</v>
      </c>
      <c r="D4263" s="347"/>
      <c r="E4263" s="299" t="s">
        <v>719</v>
      </c>
      <c r="F4263" s="343"/>
      <c r="G4263" s="350"/>
      <c r="H4263" s="349"/>
      <c r="I4263" s="350"/>
      <c r="J4263" s="349"/>
      <c r="K4263" s="350"/>
      <c r="L4263" s="612">
        <f t="shared" ref="L4263:L4269" si="145">G4263-I4263+K4263</f>
        <v>0</v>
      </c>
    </row>
    <row r="4264" outlineLevel="1" spans="1:12">
      <c r="A4264" s="594"/>
      <c r="B4264" s="150">
        <v>910101002</v>
      </c>
      <c r="D4264" s="347"/>
      <c r="E4264" s="299" t="s">
        <v>720</v>
      </c>
      <c r="F4264" s="343"/>
      <c r="G4264" s="350"/>
      <c r="H4264" s="349"/>
      <c r="I4264" s="350"/>
      <c r="J4264" s="349"/>
      <c r="K4264" s="350"/>
      <c r="L4264" s="612">
        <f t="shared" si="145"/>
        <v>0</v>
      </c>
    </row>
    <row r="4265" outlineLevel="1" spans="1:12">
      <c r="A4265" s="594"/>
      <c r="B4265" s="150">
        <v>910101003</v>
      </c>
      <c r="D4265" s="347"/>
      <c r="E4265" s="299" t="s">
        <v>1312</v>
      </c>
      <c r="F4265" s="343"/>
      <c r="G4265" s="350"/>
      <c r="H4265" s="349"/>
      <c r="I4265" s="350"/>
      <c r="J4265" s="349"/>
      <c r="K4265" s="350"/>
      <c r="L4265" s="612">
        <f t="shared" si="145"/>
        <v>0</v>
      </c>
    </row>
    <row r="4266" outlineLevel="1" spans="1:12">
      <c r="A4266" s="594"/>
      <c r="B4266" s="150">
        <v>910101004</v>
      </c>
      <c r="D4266" s="347"/>
      <c r="E4266" s="299" t="s">
        <v>1313</v>
      </c>
      <c r="F4266" s="343"/>
      <c r="G4266" s="350"/>
      <c r="H4266" s="349"/>
      <c r="I4266" s="350"/>
      <c r="J4266" s="349"/>
      <c r="K4266" s="350"/>
      <c r="L4266" s="612">
        <f t="shared" si="145"/>
        <v>0</v>
      </c>
    </row>
    <row r="4267" outlineLevel="1" spans="1:12">
      <c r="A4267" s="594"/>
      <c r="B4267" s="150">
        <v>910101005</v>
      </c>
      <c r="D4267" s="347"/>
      <c r="E4267" s="299" t="s">
        <v>1314</v>
      </c>
      <c r="F4267" s="343"/>
      <c r="G4267" s="350"/>
      <c r="H4267" s="349"/>
      <c r="I4267" s="350"/>
      <c r="J4267" s="349"/>
      <c r="K4267" s="350"/>
      <c r="L4267" s="612">
        <f t="shared" si="145"/>
        <v>0</v>
      </c>
    </row>
    <row r="4268" outlineLevel="1" spans="1:12">
      <c r="A4268" s="594"/>
      <c r="B4268" s="150">
        <v>910101006</v>
      </c>
      <c r="D4268" s="346"/>
      <c r="E4268" s="299" t="s">
        <v>1315</v>
      </c>
      <c r="F4268" s="343"/>
      <c r="G4268" s="350"/>
      <c r="H4268" s="349"/>
      <c r="I4268" s="350"/>
      <c r="J4268" s="349"/>
      <c r="K4268" s="350"/>
      <c r="L4268" s="612">
        <f t="shared" si="145"/>
        <v>0</v>
      </c>
    </row>
    <row r="4269" outlineLevel="1" spans="1:12">
      <c r="A4269" s="594"/>
      <c r="B4269" s="150">
        <v>910101007</v>
      </c>
      <c r="D4269" s="346"/>
      <c r="E4269" s="299" t="s">
        <v>725</v>
      </c>
      <c r="F4269" s="343"/>
      <c r="G4269" s="350"/>
      <c r="H4269" s="349"/>
      <c r="I4269" s="350"/>
      <c r="J4269" s="349"/>
      <c r="K4269" s="350"/>
      <c r="L4269" s="612">
        <f t="shared" si="145"/>
        <v>0</v>
      </c>
    </row>
    <row r="4270" spans="1:12">
      <c r="A4270" s="594"/>
      <c r="B4270" s="150"/>
      <c r="D4270" s="346"/>
      <c r="E4270" s="299"/>
      <c r="F4270" s="343"/>
      <c r="G4270" s="350"/>
      <c r="H4270" s="349"/>
      <c r="I4270" s="350"/>
      <c r="J4270" s="349"/>
      <c r="K4270" s="350"/>
      <c r="L4270" s="337"/>
    </row>
    <row r="4271" spans="1:12">
      <c r="A4271" s="594"/>
      <c r="B4271" s="150"/>
      <c r="D4271" s="351" t="s">
        <v>765</v>
      </c>
      <c r="E4271" s="352"/>
      <c r="F4271" s="353"/>
      <c r="G4271" s="354">
        <f>SUM(G4263:G4270)</f>
        <v>0</v>
      </c>
      <c r="H4271" s="355"/>
      <c r="I4271" s="354">
        <f>SUM(I4263:I4270)</f>
        <v>0</v>
      </c>
      <c r="J4271" s="355"/>
      <c r="K4271" s="354">
        <f>SUM(K4263:K4270)</f>
        <v>0</v>
      </c>
      <c r="L4271" s="354">
        <f>SUM(L4263:L4270)</f>
        <v>0</v>
      </c>
    </row>
    <row r="4272" spans="1:12">
      <c r="A4272" s="594"/>
      <c r="B4272" s="595"/>
      <c r="C4272" s="585"/>
      <c r="D4272" s="668"/>
      <c r="E4272" s="594"/>
      <c r="F4272" s="597"/>
      <c r="G4272" s="612"/>
      <c r="H4272" s="598"/>
      <c r="I4272" s="598"/>
      <c r="J4272" s="598"/>
      <c r="K4272" s="598"/>
      <c r="L4272" s="612"/>
    </row>
    <row r="4273" spans="1:12">
      <c r="A4273" s="594"/>
      <c r="B4273" s="595"/>
      <c r="C4273" s="585"/>
      <c r="D4273" s="347" t="s">
        <v>1316</v>
      </c>
      <c r="E4273" s="594"/>
      <c r="F4273" s="597"/>
      <c r="G4273" s="612"/>
      <c r="H4273" s="598"/>
      <c r="I4273" s="598"/>
      <c r="J4273" s="598"/>
      <c r="K4273" s="598"/>
      <c r="L4273" s="612"/>
    </row>
    <row r="4274" outlineLevel="1" spans="1:12">
      <c r="A4274" s="594"/>
      <c r="B4274" s="150">
        <v>910201001</v>
      </c>
      <c r="D4274" s="347"/>
      <c r="E4274" s="299" t="s">
        <v>727</v>
      </c>
      <c r="F4274" s="343"/>
      <c r="G4274" s="350"/>
      <c r="H4274" s="349"/>
      <c r="I4274" s="350"/>
      <c r="J4274" s="349"/>
      <c r="K4274" s="350"/>
      <c r="L4274" s="612">
        <f>G4274-I4274+K4274</f>
        <v>0</v>
      </c>
    </row>
    <row r="4275" outlineLevel="1" spans="1:12">
      <c r="A4275" s="594"/>
      <c r="B4275" s="150">
        <v>910201002</v>
      </c>
      <c r="D4275" s="347"/>
      <c r="E4275" s="299" t="s">
        <v>728</v>
      </c>
      <c r="F4275" s="343"/>
      <c r="G4275" s="350"/>
      <c r="H4275" s="349"/>
      <c r="I4275" s="350"/>
      <c r="J4275" s="349"/>
      <c r="K4275" s="350"/>
      <c r="L4275" s="612">
        <f>G4275-I4275+K4275</f>
        <v>0</v>
      </c>
    </row>
    <row r="4276" outlineLevel="1" spans="1:12">
      <c r="A4276" s="594"/>
      <c r="B4276" s="150">
        <v>910201003</v>
      </c>
      <c r="D4276" s="346"/>
      <c r="E4276" s="299" t="s">
        <v>729</v>
      </c>
      <c r="F4276" s="343"/>
      <c r="G4276" s="350"/>
      <c r="H4276" s="349"/>
      <c r="I4276" s="350"/>
      <c r="J4276" s="349"/>
      <c r="K4276" s="350"/>
      <c r="L4276" s="612">
        <f>G4276-I4276+K4276</f>
        <v>0</v>
      </c>
    </row>
    <row r="4277" outlineLevel="1" spans="1:12">
      <c r="A4277" s="594"/>
      <c r="B4277" s="150">
        <v>910201004</v>
      </c>
      <c r="D4277" s="346"/>
      <c r="E4277" s="299" t="s">
        <v>364</v>
      </c>
      <c r="F4277" s="343"/>
      <c r="G4277" s="350"/>
      <c r="H4277" s="349"/>
      <c r="I4277" s="350"/>
      <c r="J4277" s="349"/>
      <c r="K4277" s="350"/>
      <c r="L4277" s="612">
        <f>G4277-I4277+K4277</f>
        <v>0</v>
      </c>
    </row>
    <row r="4278" spans="1:12">
      <c r="A4278" s="594"/>
      <c r="B4278" s="150"/>
      <c r="D4278" s="346"/>
      <c r="E4278" s="299"/>
      <c r="F4278" s="343"/>
      <c r="G4278" s="350"/>
      <c r="H4278" s="349"/>
      <c r="I4278" s="350"/>
      <c r="J4278" s="349"/>
      <c r="K4278" s="350"/>
      <c r="L4278" s="337"/>
    </row>
    <row r="4279" spans="1:12">
      <c r="A4279" s="594"/>
      <c r="B4279" s="150"/>
      <c r="D4279" s="351" t="s">
        <v>765</v>
      </c>
      <c r="E4279" s="352"/>
      <c r="F4279" s="353"/>
      <c r="G4279" s="354">
        <f>SUM(G4274:G4278)</f>
        <v>0</v>
      </c>
      <c r="H4279" s="355"/>
      <c r="I4279" s="354">
        <f>SUM(I4274:I4278)</f>
        <v>0</v>
      </c>
      <c r="J4279" s="355"/>
      <c r="K4279" s="354">
        <f>SUM(K4274:K4278)</f>
        <v>0</v>
      </c>
      <c r="L4279" s="354">
        <f>SUM(L4274:L4278)</f>
        <v>0</v>
      </c>
    </row>
    <row r="4280" spans="1:12">
      <c r="A4280" s="594"/>
      <c r="B4280" s="595"/>
      <c r="C4280" s="585"/>
      <c r="D4280" s="668"/>
      <c r="E4280" s="594"/>
      <c r="F4280" s="597"/>
      <c r="G4280" s="612"/>
      <c r="H4280" s="598"/>
      <c r="I4280" s="598"/>
      <c r="J4280" s="598"/>
      <c r="K4280" s="598"/>
      <c r="L4280" s="612"/>
    </row>
    <row r="4281" spans="1:12">
      <c r="A4281" s="594"/>
      <c r="B4281" s="595"/>
      <c r="C4281" s="585"/>
      <c r="D4281" s="347" t="s">
        <v>1310</v>
      </c>
      <c r="E4281" s="594"/>
      <c r="F4281" s="597"/>
      <c r="G4281" s="612"/>
      <c r="H4281" s="598"/>
      <c r="I4281" s="598"/>
      <c r="J4281" s="598"/>
      <c r="K4281" s="598"/>
      <c r="L4281" s="612"/>
    </row>
    <row r="4282" outlineLevel="1" spans="1:12">
      <c r="A4282" s="594"/>
      <c r="B4282" s="150">
        <v>910301001</v>
      </c>
      <c r="D4282" s="347"/>
      <c r="E4282" s="299" t="s">
        <v>730</v>
      </c>
      <c r="F4282" s="343"/>
      <c r="G4282" s="350"/>
      <c r="H4282" s="349"/>
      <c r="I4282" s="350"/>
      <c r="J4282" s="349"/>
      <c r="K4282" s="350"/>
      <c r="L4282" s="612">
        <f t="shared" ref="L4282:L4287" si="146">G4282-I4282+K4282</f>
        <v>0</v>
      </c>
    </row>
    <row r="4283" outlineLevel="1" spans="1:12">
      <c r="A4283" s="594"/>
      <c r="B4283" s="150">
        <v>910301002</v>
      </c>
      <c r="D4283" s="347"/>
      <c r="E4283" s="299" t="s">
        <v>1317</v>
      </c>
      <c r="F4283" s="343"/>
      <c r="G4283" s="350"/>
      <c r="H4283" s="349"/>
      <c r="I4283" s="350"/>
      <c r="J4283" s="349"/>
      <c r="K4283" s="350"/>
      <c r="L4283" s="612">
        <f t="shared" si="146"/>
        <v>0</v>
      </c>
    </row>
    <row r="4284" outlineLevel="1" spans="1:12">
      <c r="A4284" s="594"/>
      <c r="B4284" s="150">
        <v>910301003</v>
      </c>
      <c r="D4284" s="347"/>
      <c r="E4284" s="299" t="s">
        <v>1318</v>
      </c>
      <c r="F4284" s="343"/>
      <c r="G4284" s="350"/>
      <c r="H4284" s="349"/>
      <c r="I4284" s="350"/>
      <c r="J4284" s="349"/>
      <c r="K4284" s="350"/>
      <c r="L4284" s="612">
        <f t="shared" si="146"/>
        <v>0</v>
      </c>
    </row>
    <row r="4285" outlineLevel="1" spans="1:12">
      <c r="A4285" s="594"/>
      <c r="B4285" s="150">
        <v>910301004</v>
      </c>
      <c r="D4285" s="347"/>
      <c r="E4285" s="299" t="s">
        <v>1319</v>
      </c>
      <c r="F4285" s="343"/>
      <c r="G4285" s="350"/>
      <c r="H4285" s="349"/>
      <c r="I4285" s="350"/>
      <c r="J4285" s="349"/>
      <c r="K4285" s="350"/>
      <c r="L4285" s="612">
        <f t="shared" si="146"/>
        <v>0</v>
      </c>
    </row>
    <row r="4286" outlineLevel="1" spans="1:12">
      <c r="A4286" s="594"/>
      <c r="B4286" s="150">
        <v>910301005</v>
      </c>
      <c r="D4286" s="347"/>
      <c r="E4286" s="299" t="s">
        <v>734</v>
      </c>
      <c r="F4286" s="343"/>
      <c r="G4286" s="350"/>
      <c r="H4286" s="349"/>
      <c r="I4286" s="350"/>
      <c r="J4286" s="349"/>
      <c r="K4286" s="350"/>
      <c r="L4286" s="612">
        <f t="shared" si="146"/>
        <v>0</v>
      </c>
    </row>
    <row r="4287" outlineLevel="1" spans="1:12">
      <c r="A4287" s="594"/>
      <c r="B4287" s="150">
        <v>910301006</v>
      </c>
      <c r="D4287" s="346"/>
      <c r="E4287" s="299" t="s">
        <v>364</v>
      </c>
      <c r="F4287" s="343"/>
      <c r="G4287" s="350"/>
      <c r="H4287" s="349"/>
      <c r="I4287" s="350"/>
      <c r="J4287" s="349"/>
      <c r="K4287" s="350"/>
      <c r="L4287" s="612">
        <f t="shared" si="146"/>
        <v>0</v>
      </c>
    </row>
    <row r="4288" spans="1:12">
      <c r="A4288" s="594"/>
      <c r="B4288" s="150"/>
      <c r="D4288" s="346"/>
      <c r="E4288" s="299"/>
      <c r="F4288" s="343"/>
      <c r="G4288" s="350"/>
      <c r="H4288" s="349"/>
      <c r="I4288" s="350"/>
      <c r="J4288" s="349"/>
      <c r="K4288" s="350"/>
      <c r="L4288" s="337"/>
    </row>
    <row r="4289" spans="1:12">
      <c r="A4289" s="594"/>
      <c r="B4289" s="150"/>
      <c r="D4289" s="351" t="s">
        <v>765</v>
      </c>
      <c r="E4289" s="352"/>
      <c r="F4289" s="353"/>
      <c r="G4289" s="354">
        <f>SUM(G4282:G4288)</f>
        <v>0</v>
      </c>
      <c r="H4289" s="355"/>
      <c r="I4289" s="354">
        <f>SUM(I4282:I4288)</f>
        <v>0</v>
      </c>
      <c r="J4289" s="355"/>
      <c r="K4289" s="354">
        <f>SUM(K4282:K4288)</f>
        <v>0</v>
      </c>
      <c r="L4289" s="354">
        <f>SUM(L4282:L4288)</f>
        <v>0</v>
      </c>
    </row>
    <row r="4290" spans="1:12">
      <c r="A4290" s="659"/>
      <c r="B4290" s="599"/>
      <c r="C4290" s="303"/>
      <c r="D4290" s="303"/>
      <c r="E4290" s="303"/>
      <c r="F4290" s="597"/>
      <c r="G4290" s="615"/>
      <c r="H4290" s="615"/>
      <c r="I4290" s="615"/>
      <c r="J4290" s="615"/>
      <c r="K4290" s="615"/>
      <c r="L4290" s="612"/>
    </row>
    <row r="4291" spans="1:12">
      <c r="A4291" s="601"/>
      <c r="B4291" s="639"/>
      <c r="C4291" s="640" t="s">
        <v>1320</v>
      </c>
      <c r="D4291" s="640"/>
      <c r="E4291" s="641"/>
      <c r="F4291" s="642"/>
      <c r="G4291" s="669">
        <f>G4289+G4279+G4271</f>
        <v>0</v>
      </c>
      <c r="H4291" s="644"/>
      <c r="I4291" s="670">
        <f>I4289+I4279+I4271</f>
        <v>0</v>
      </c>
      <c r="J4291" s="644"/>
      <c r="K4291" s="670">
        <f>K4289+K4279+K4271</f>
        <v>0</v>
      </c>
      <c r="L4291" s="669">
        <f>L4289+L4279+L4271</f>
        <v>0</v>
      </c>
    </row>
    <row r="4292" spans="1:12">
      <c r="A4292" s="659"/>
      <c r="B4292" s="595"/>
      <c r="C4292" s="303"/>
      <c r="D4292" s="303"/>
      <c r="E4292" s="303"/>
      <c r="F4292" s="597"/>
      <c r="G4292" s="615"/>
      <c r="H4292" s="615"/>
      <c r="I4292" s="615"/>
      <c r="J4292" s="615"/>
      <c r="K4292" s="615"/>
      <c r="L4292" s="615"/>
    </row>
    <row r="4293" spans="1:12">
      <c r="A4293" s="659"/>
      <c r="B4293" s="617"/>
      <c r="C4293" s="382" t="s">
        <v>1321</v>
      </c>
      <c r="D4293" s="382"/>
      <c r="E4293" s="382"/>
      <c r="F4293" s="619"/>
      <c r="G4293" s="624">
        <f>G4291+G4259</f>
        <v>0</v>
      </c>
      <c r="H4293" s="662"/>
      <c r="I4293" s="662">
        <f>I4291+I4259</f>
        <v>0</v>
      </c>
      <c r="J4293" s="662"/>
      <c r="K4293" s="662">
        <f>K4291+K4259</f>
        <v>0</v>
      </c>
      <c r="L4293" s="624">
        <f>L4291+L4259</f>
        <v>0</v>
      </c>
    </row>
    <row r="4294" spans="1:12">
      <c r="A4294" s="659"/>
      <c r="B4294" s="595"/>
      <c r="C4294" s="303"/>
      <c r="D4294" s="303"/>
      <c r="E4294" s="303"/>
      <c r="F4294" s="597"/>
      <c r="G4294" s="671"/>
      <c r="H4294" s="615"/>
      <c r="I4294" s="615"/>
      <c r="J4294" s="615"/>
      <c r="K4294" s="615"/>
      <c r="L4294" s="598"/>
    </row>
    <row r="4295" spans="1:12">
      <c r="A4295" s="655"/>
      <c r="B4295" s="625"/>
      <c r="C4295" s="421" t="s">
        <v>1322</v>
      </c>
      <c r="D4295" s="421"/>
      <c r="E4295" s="664"/>
      <c r="F4295" s="665"/>
      <c r="G4295" s="637">
        <f>G4188+G4293</f>
        <v>0</v>
      </c>
      <c r="H4295" s="666"/>
      <c r="I4295" s="666">
        <f>I4188+I4293</f>
        <v>0</v>
      </c>
      <c r="J4295" s="666"/>
      <c r="K4295" s="666">
        <f>K4188+K4293</f>
        <v>0</v>
      </c>
      <c r="L4295" s="637">
        <f>L4188+L4293</f>
        <v>0</v>
      </c>
    </row>
    <row r="4296" spans="1:12">
      <c r="A4296" s="594"/>
      <c r="B4296" s="595"/>
      <c r="C4296" s="303"/>
      <c r="D4296" s="654"/>
      <c r="E4296" s="672"/>
      <c r="F4296" s="597"/>
      <c r="G4296" s="615"/>
      <c r="H4296" s="673"/>
      <c r="I4296" s="673"/>
      <c r="J4296" s="673"/>
      <c r="K4296" s="673"/>
      <c r="L4296" s="612"/>
    </row>
    <row r="4297" spans="1:12">
      <c r="A4297" s="594"/>
      <c r="B4297" s="595"/>
      <c r="C4297" s="600" t="s">
        <v>992</v>
      </c>
      <c r="D4297" s="303"/>
      <c r="E4297" s="672"/>
      <c r="F4297" s="597"/>
      <c r="G4297" s="615"/>
      <c r="H4297" s="673"/>
      <c r="I4297" s="673"/>
      <c r="J4297" s="673"/>
      <c r="K4297" s="673"/>
      <c r="L4297" s="612"/>
    </row>
    <row r="4298" spans="1:12">
      <c r="A4298" s="659"/>
      <c r="B4298" s="595">
        <v>920101001</v>
      </c>
      <c r="C4298" s="303"/>
      <c r="D4298" s="303" t="s">
        <v>736</v>
      </c>
      <c r="E4298" s="659"/>
      <c r="F4298" s="597"/>
      <c r="G4298" s="350"/>
      <c r="H4298" s="615"/>
      <c r="I4298" s="615"/>
      <c r="J4298" s="615"/>
      <c r="K4298" s="615"/>
      <c r="L4298" s="612">
        <f>G4298+I4298-K4298</f>
        <v>0</v>
      </c>
    </row>
    <row r="4299" spans="1:12">
      <c r="A4299" s="659"/>
      <c r="B4299" s="595"/>
      <c r="C4299" s="303"/>
      <c r="D4299" s="303"/>
      <c r="E4299" s="659"/>
      <c r="F4299" s="597"/>
      <c r="G4299" s="615"/>
      <c r="H4299" s="615"/>
      <c r="I4299" s="615"/>
      <c r="J4299" s="615"/>
      <c r="K4299" s="615"/>
      <c r="L4299" s="612"/>
    </row>
    <row r="4300" spans="1:12">
      <c r="A4300" s="659"/>
      <c r="B4300" s="595">
        <v>920101002</v>
      </c>
      <c r="C4300" s="303"/>
      <c r="D4300" s="303" t="s">
        <v>737</v>
      </c>
      <c r="E4300" s="659"/>
      <c r="F4300" s="597"/>
      <c r="G4300" s="350"/>
      <c r="H4300" s="615"/>
      <c r="I4300" s="615"/>
      <c r="J4300" s="615"/>
      <c r="K4300" s="615"/>
      <c r="L4300" s="612">
        <f>G4300+I4300-K4300</f>
        <v>0</v>
      </c>
    </row>
    <row r="4301" spans="1:12">
      <c r="A4301" s="659"/>
      <c r="B4301" s="595"/>
      <c r="C4301" s="303"/>
      <c r="D4301" s="303"/>
      <c r="E4301" s="659"/>
      <c r="F4301" s="597"/>
      <c r="G4301" s="615"/>
      <c r="H4301" s="615"/>
      <c r="I4301" s="615"/>
      <c r="J4301" s="615"/>
      <c r="K4301" s="615"/>
      <c r="L4301" s="612"/>
    </row>
    <row r="4302" spans="1:12">
      <c r="A4302" s="659"/>
      <c r="B4302" s="617"/>
      <c r="C4302" s="382" t="s">
        <v>993</v>
      </c>
      <c r="D4302" s="382"/>
      <c r="E4302" s="382"/>
      <c r="F4302" s="619"/>
      <c r="G4302" s="624">
        <f>SUM(G4297:G4301)</f>
        <v>0</v>
      </c>
      <c r="H4302" s="662"/>
      <c r="I4302" s="662">
        <f>SUM(I4297:I4301)</f>
        <v>0</v>
      </c>
      <c r="J4302" s="662"/>
      <c r="K4302" s="662">
        <f>SUM(K4297:K4301)</f>
        <v>0</v>
      </c>
      <c r="L4302" s="624">
        <f>SUM(L4297:L4301)</f>
        <v>0</v>
      </c>
    </row>
    <row r="4303" spans="1:12">
      <c r="A4303" s="659"/>
      <c r="B4303" s="595"/>
      <c r="C4303" s="303"/>
      <c r="D4303" s="674"/>
      <c r="E4303" s="659"/>
      <c r="F4303" s="597"/>
      <c r="G4303" s="622"/>
      <c r="H4303" s="615"/>
      <c r="I4303" s="673"/>
      <c r="J4303" s="615"/>
      <c r="K4303" s="673"/>
      <c r="L4303" s="673"/>
    </row>
    <row r="4304" spans="1:12">
      <c r="A4304" s="655"/>
      <c r="B4304" s="675"/>
      <c r="C4304" s="676" t="s">
        <v>1323</v>
      </c>
      <c r="D4304" s="677"/>
      <c r="E4304" s="678"/>
      <c r="F4304" s="679"/>
      <c r="G4304" s="680">
        <f>G4295-G4302</f>
        <v>0</v>
      </c>
      <c r="H4304" s="681"/>
      <c r="I4304" s="681">
        <f>I4295+I4302</f>
        <v>0</v>
      </c>
      <c r="J4304" s="681"/>
      <c r="K4304" s="681">
        <f>K4295+K4302</f>
        <v>0</v>
      </c>
      <c r="L4304" s="680">
        <f>L4295-L4302</f>
        <v>0</v>
      </c>
    </row>
    <row r="4305" spans="1:12">
      <c r="A4305" s="594"/>
      <c r="B4305" s="595"/>
      <c r="C4305" s="303"/>
      <c r="D4305" s="682"/>
      <c r="E4305" s="672"/>
      <c r="F4305" s="597"/>
      <c r="G4305" s="671"/>
      <c r="H4305" s="673"/>
      <c r="I4305" s="673"/>
      <c r="J4305" s="673"/>
      <c r="K4305" s="673"/>
      <c r="L4305" s="612"/>
    </row>
    <row r="4306" spans="1:12">
      <c r="A4306" s="659"/>
      <c r="B4306" s="595"/>
      <c r="C4306" s="600" t="s">
        <v>1324</v>
      </c>
      <c r="D4306" s="419"/>
      <c r="E4306" s="659"/>
      <c r="F4306" s="663"/>
      <c r="G4306" s="683"/>
      <c r="H4306" s="615"/>
      <c r="I4306" s="615"/>
      <c r="J4306" s="615"/>
      <c r="K4306" s="615"/>
      <c r="L4306" s="615"/>
    </row>
    <row r="4307" spans="1:12">
      <c r="A4307" s="659"/>
      <c r="B4307" s="595">
        <v>930101001</v>
      </c>
      <c r="C4307" s="303"/>
      <c r="D4307" s="303" t="s">
        <v>1131</v>
      </c>
      <c r="E4307" s="659"/>
      <c r="F4307" s="663"/>
      <c r="G4307" s="350"/>
      <c r="H4307" s="615"/>
      <c r="I4307" s="615"/>
      <c r="J4307" s="615"/>
      <c r="K4307" s="615"/>
      <c r="L4307" s="612">
        <f>G4307-I4307+K4307</f>
        <v>0</v>
      </c>
    </row>
    <row r="4308" spans="1:12">
      <c r="A4308" s="659"/>
      <c r="B4308" s="595">
        <v>930101002</v>
      </c>
      <c r="C4308" s="303"/>
      <c r="D4308" s="303" t="s">
        <v>1132</v>
      </c>
      <c r="E4308" s="659"/>
      <c r="F4308" s="663"/>
      <c r="G4308" s="350"/>
      <c r="H4308" s="615"/>
      <c r="I4308" s="615"/>
      <c r="J4308" s="615"/>
      <c r="K4308" s="615"/>
      <c r="L4308" s="612">
        <f>G4308-I4308+K4308</f>
        <v>0</v>
      </c>
    </row>
    <row r="4309" spans="1:12">
      <c r="A4309" s="659"/>
      <c r="B4309" s="595">
        <v>930101003</v>
      </c>
      <c r="C4309" s="303"/>
      <c r="D4309" s="303" t="s">
        <v>1133</v>
      </c>
      <c r="E4309" s="659"/>
      <c r="F4309" s="663"/>
      <c r="G4309" s="350"/>
      <c r="H4309" s="615"/>
      <c r="I4309" s="615"/>
      <c r="J4309" s="615"/>
      <c r="K4309" s="615"/>
      <c r="L4309" s="612">
        <f>G4309-I4309+K4309</f>
        <v>0</v>
      </c>
    </row>
    <row r="4310" spans="1:12">
      <c r="A4310" s="659"/>
      <c r="B4310" s="595">
        <v>930101004</v>
      </c>
      <c r="C4310" s="303"/>
      <c r="D4310" s="303" t="s">
        <v>1134</v>
      </c>
      <c r="E4310" s="659"/>
      <c r="F4310" s="663"/>
      <c r="G4310" s="683"/>
      <c r="H4310" s="615"/>
      <c r="I4310" s="615"/>
      <c r="J4310" s="615"/>
      <c r="K4310" s="615"/>
      <c r="L4310" s="615"/>
    </row>
    <row r="4311" spans="1:12">
      <c r="A4311" s="659"/>
      <c r="B4311" s="595">
        <v>930101005</v>
      </c>
      <c r="C4311" s="303"/>
      <c r="D4311" s="303" t="s">
        <v>1135</v>
      </c>
      <c r="E4311" s="659"/>
      <c r="F4311" s="663"/>
      <c r="G4311" s="683"/>
      <c r="H4311" s="615"/>
      <c r="I4311" s="615"/>
      <c r="J4311" s="615"/>
      <c r="K4311" s="615"/>
      <c r="L4311" s="615"/>
    </row>
    <row r="4312" spans="1:12">
      <c r="A4312" s="659"/>
      <c r="B4312" s="595">
        <v>930101006</v>
      </c>
      <c r="C4312" s="303"/>
      <c r="D4312" s="303" t="s">
        <v>1136</v>
      </c>
      <c r="E4312" s="659"/>
      <c r="F4312" s="663"/>
      <c r="G4312" s="683"/>
      <c r="H4312" s="615"/>
      <c r="I4312" s="615"/>
      <c r="J4312" s="615"/>
      <c r="K4312" s="615"/>
      <c r="L4312" s="615"/>
    </row>
    <row r="4313" spans="1:12">
      <c r="A4313" s="659"/>
      <c r="B4313" s="595">
        <v>930101007</v>
      </c>
      <c r="C4313" s="303"/>
      <c r="D4313" s="303" t="s">
        <v>1137</v>
      </c>
      <c r="E4313" s="659"/>
      <c r="F4313" s="663"/>
      <c r="G4313" s="683"/>
      <c r="H4313" s="615"/>
      <c r="I4313" s="615"/>
      <c r="J4313" s="615"/>
      <c r="K4313" s="615"/>
      <c r="L4313" s="615"/>
    </row>
    <row r="4314" spans="1:12">
      <c r="A4314" s="659"/>
      <c r="B4314" s="595"/>
      <c r="C4314" s="303"/>
      <c r="D4314" s="303"/>
      <c r="E4314" s="659"/>
      <c r="F4314" s="663"/>
      <c r="G4314" s="683"/>
      <c r="H4314" s="615"/>
      <c r="I4314" s="615"/>
      <c r="J4314" s="615"/>
      <c r="K4314" s="615"/>
      <c r="L4314" s="615"/>
    </row>
    <row r="4315" spans="1:12">
      <c r="A4315" s="659"/>
      <c r="B4315" s="595"/>
      <c r="C4315" s="600" t="s">
        <v>740</v>
      </c>
      <c r="D4315" s="419"/>
      <c r="E4315" s="659"/>
      <c r="F4315" s="663"/>
      <c r="G4315" s="683"/>
      <c r="H4315" s="615"/>
      <c r="I4315" s="615"/>
      <c r="J4315" s="615"/>
      <c r="K4315" s="615"/>
      <c r="L4315" s="615"/>
    </row>
    <row r="4316" spans="1:12">
      <c r="A4316" s="659"/>
      <c r="B4316" s="595">
        <v>930201001</v>
      </c>
      <c r="C4316" s="303"/>
      <c r="D4316" s="303" t="s">
        <v>1131</v>
      </c>
      <c r="E4316" s="659"/>
      <c r="F4316" s="663"/>
      <c r="G4316" s="350"/>
      <c r="H4316" s="615"/>
      <c r="I4316" s="615"/>
      <c r="J4316" s="615"/>
      <c r="K4316" s="615"/>
      <c r="L4316" s="612">
        <f>G4316-I4316+K4316</f>
        <v>0</v>
      </c>
    </row>
    <row r="4317" spans="1:12">
      <c r="A4317" s="659"/>
      <c r="B4317" s="595">
        <v>930201002</v>
      </c>
      <c r="C4317" s="303"/>
      <c r="D4317" s="303" t="s">
        <v>1132</v>
      </c>
      <c r="E4317" s="659"/>
      <c r="F4317" s="663"/>
      <c r="G4317" s="350"/>
      <c r="H4317" s="615"/>
      <c r="I4317" s="615"/>
      <c r="J4317" s="615"/>
      <c r="K4317" s="615"/>
      <c r="L4317" s="612">
        <f>G4317-I4317+K4317</f>
        <v>0</v>
      </c>
    </row>
    <row r="4318" spans="1:12">
      <c r="A4318" s="659"/>
      <c r="B4318" s="595">
        <v>930201003</v>
      </c>
      <c r="C4318" s="303"/>
      <c r="D4318" s="303" t="s">
        <v>1133</v>
      </c>
      <c r="E4318" s="659"/>
      <c r="F4318" s="663"/>
      <c r="G4318" s="350"/>
      <c r="H4318" s="615"/>
      <c r="I4318" s="615"/>
      <c r="J4318" s="615"/>
      <c r="K4318" s="615"/>
      <c r="L4318" s="612">
        <f>G4318-I4318+K4318</f>
        <v>0</v>
      </c>
    </row>
    <row r="4319" spans="1:12">
      <c r="A4319" s="659"/>
      <c r="B4319" s="595">
        <v>930201004</v>
      </c>
      <c r="C4319" s="303"/>
      <c r="D4319" s="303" t="s">
        <v>1134</v>
      </c>
      <c r="E4319" s="659"/>
      <c r="F4319" s="663"/>
      <c r="G4319" s="683"/>
      <c r="H4319" s="615"/>
      <c r="I4319" s="615"/>
      <c r="J4319" s="615"/>
      <c r="K4319" s="615"/>
      <c r="L4319" s="615"/>
    </row>
    <row r="4320" spans="1:12">
      <c r="A4320" s="659"/>
      <c r="B4320" s="595">
        <v>930201005</v>
      </c>
      <c r="C4320" s="303"/>
      <c r="D4320" s="303" t="s">
        <v>1135</v>
      </c>
      <c r="E4320" s="659"/>
      <c r="F4320" s="663"/>
      <c r="G4320" s="683"/>
      <c r="H4320" s="615"/>
      <c r="I4320" s="615"/>
      <c r="J4320" s="615"/>
      <c r="K4320" s="615"/>
      <c r="L4320" s="615"/>
    </row>
    <row r="4321" spans="1:12">
      <c r="A4321" s="659"/>
      <c r="B4321" s="595">
        <v>930201006</v>
      </c>
      <c r="C4321" s="303"/>
      <c r="D4321" s="303" t="s">
        <v>1136</v>
      </c>
      <c r="E4321" s="659"/>
      <c r="F4321" s="663"/>
      <c r="G4321" s="683"/>
      <c r="H4321" s="615"/>
      <c r="I4321" s="615"/>
      <c r="J4321" s="615"/>
      <c r="K4321" s="615"/>
      <c r="L4321" s="615"/>
    </row>
    <row r="4322" spans="1:12">
      <c r="A4322" s="659"/>
      <c r="B4322" s="595">
        <v>930201007</v>
      </c>
      <c r="C4322" s="303"/>
      <c r="D4322" s="303" t="s">
        <v>1137</v>
      </c>
      <c r="E4322" s="659"/>
      <c r="F4322" s="663"/>
      <c r="G4322" s="683"/>
      <c r="H4322" s="615"/>
      <c r="I4322" s="615"/>
      <c r="J4322" s="615"/>
      <c r="K4322" s="615"/>
      <c r="L4322" s="615"/>
    </row>
    <row r="4323" spans="1:12">
      <c r="A4323" s="659"/>
      <c r="B4323" s="595"/>
      <c r="C4323" s="303"/>
      <c r="D4323" s="303"/>
      <c r="E4323" s="659"/>
      <c r="F4323" s="663"/>
      <c r="G4323" s="683"/>
      <c r="H4323" s="615"/>
      <c r="I4323" s="615"/>
      <c r="J4323" s="615"/>
      <c r="K4323" s="615"/>
      <c r="L4323" s="615"/>
    </row>
    <row r="4324" spans="1:12">
      <c r="A4324" s="659"/>
      <c r="B4324" s="595"/>
      <c r="C4324" s="600" t="s">
        <v>1325</v>
      </c>
      <c r="D4324" s="419"/>
      <c r="E4324" s="659"/>
      <c r="F4324" s="663"/>
      <c r="G4324" s="350"/>
      <c r="H4324" s="615"/>
      <c r="I4324" s="615"/>
      <c r="J4324" s="615"/>
      <c r="K4324" s="615"/>
      <c r="L4324" s="612">
        <f t="shared" ref="L4324:L4332" si="147">G4324-I4324+K4324</f>
        <v>0</v>
      </c>
    </row>
    <row r="4325" spans="1:12">
      <c r="A4325" s="659"/>
      <c r="B4325" s="595">
        <v>940101001</v>
      </c>
      <c r="C4325" s="419"/>
      <c r="D4325" s="303" t="s">
        <v>1131</v>
      </c>
      <c r="E4325" s="659"/>
      <c r="F4325" s="663"/>
      <c r="G4325" s="350"/>
      <c r="H4325" s="615"/>
      <c r="I4325" s="615"/>
      <c r="J4325" s="615"/>
      <c r="K4325" s="615"/>
      <c r="L4325" s="612">
        <f t="shared" si="147"/>
        <v>0</v>
      </c>
    </row>
    <row r="4326" spans="1:12">
      <c r="A4326" s="659"/>
      <c r="B4326" s="595">
        <v>940101002</v>
      </c>
      <c r="C4326" s="419"/>
      <c r="D4326" s="303" t="s">
        <v>1132</v>
      </c>
      <c r="E4326" s="659"/>
      <c r="F4326" s="663"/>
      <c r="G4326" s="350"/>
      <c r="H4326" s="615"/>
      <c r="I4326" s="615"/>
      <c r="J4326" s="615"/>
      <c r="K4326" s="615"/>
      <c r="L4326" s="612">
        <f t="shared" si="147"/>
        <v>0</v>
      </c>
    </row>
    <row r="4327" spans="1:12">
      <c r="A4327" s="659"/>
      <c r="B4327" s="595">
        <v>940101003</v>
      </c>
      <c r="C4327" s="419"/>
      <c r="D4327" s="303" t="s">
        <v>1133</v>
      </c>
      <c r="E4327" s="659"/>
      <c r="F4327" s="663"/>
      <c r="G4327" s="350"/>
      <c r="H4327" s="615"/>
      <c r="I4327" s="615"/>
      <c r="J4327" s="615"/>
      <c r="K4327" s="615"/>
      <c r="L4327" s="612">
        <f t="shared" si="147"/>
        <v>0</v>
      </c>
    </row>
    <row r="4328" spans="1:12">
      <c r="A4328" s="659"/>
      <c r="B4328" s="595">
        <v>940101004</v>
      </c>
      <c r="C4328" s="419"/>
      <c r="D4328" s="303" t="s">
        <v>1134</v>
      </c>
      <c r="E4328" s="659"/>
      <c r="F4328" s="663"/>
      <c r="G4328" s="350"/>
      <c r="H4328" s="615"/>
      <c r="I4328" s="615"/>
      <c r="J4328" s="615"/>
      <c r="K4328" s="615"/>
      <c r="L4328" s="612">
        <f t="shared" si="147"/>
        <v>0</v>
      </c>
    </row>
    <row r="4329" spans="1:12">
      <c r="A4329" s="659"/>
      <c r="B4329" s="595">
        <v>940101005</v>
      </c>
      <c r="C4329" s="419"/>
      <c r="D4329" s="303" t="s">
        <v>1135</v>
      </c>
      <c r="E4329" s="659"/>
      <c r="F4329" s="663"/>
      <c r="G4329" s="350"/>
      <c r="H4329" s="615"/>
      <c r="I4329" s="615"/>
      <c r="J4329" s="615"/>
      <c r="K4329" s="615"/>
      <c r="L4329" s="612">
        <f t="shared" si="147"/>
        <v>0</v>
      </c>
    </row>
    <row r="4330" spans="1:12">
      <c r="A4330" s="659"/>
      <c r="B4330" s="595">
        <v>940101006</v>
      </c>
      <c r="C4330" s="419"/>
      <c r="D4330" s="303" t="s">
        <v>1136</v>
      </c>
      <c r="E4330" s="659"/>
      <c r="F4330" s="663"/>
      <c r="G4330" s="350"/>
      <c r="H4330" s="615"/>
      <c r="I4330" s="615"/>
      <c r="J4330" s="615"/>
      <c r="K4330" s="615"/>
      <c r="L4330" s="612"/>
    </row>
    <row r="4331" spans="1:12">
      <c r="A4331" s="659"/>
      <c r="B4331" s="595">
        <v>940101007</v>
      </c>
      <c r="C4331" s="419"/>
      <c r="D4331" s="303" t="s">
        <v>1137</v>
      </c>
      <c r="E4331" s="659"/>
      <c r="F4331" s="663"/>
      <c r="G4331" s="350"/>
      <c r="H4331" s="615"/>
      <c r="I4331" s="615"/>
      <c r="J4331" s="615"/>
      <c r="K4331" s="615"/>
      <c r="L4331" s="612">
        <f t="shared" si="147"/>
        <v>0</v>
      </c>
    </row>
    <row r="4332" spans="1:12">
      <c r="A4332" s="659"/>
      <c r="B4332" s="595"/>
      <c r="C4332" s="419"/>
      <c r="D4332" s="303"/>
      <c r="E4332" s="659"/>
      <c r="F4332" s="663"/>
      <c r="G4332" s="350"/>
      <c r="H4332" s="615"/>
      <c r="I4332" s="615"/>
      <c r="J4332" s="615"/>
      <c r="K4332" s="615"/>
      <c r="L4332" s="612">
        <f t="shared" si="147"/>
        <v>0</v>
      </c>
    </row>
    <row r="4333" spans="1:12">
      <c r="A4333" s="659"/>
      <c r="B4333" s="595"/>
      <c r="C4333" s="303"/>
      <c r="D4333" s="419"/>
      <c r="E4333" s="659"/>
      <c r="F4333" s="663"/>
      <c r="G4333" s="683"/>
      <c r="H4333" s="615"/>
      <c r="I4333" s="615"/>
      <c r="J4333" s="615"/>
      <c r="K4333" s="615"/>
      <c r="L4333" s="615"/>
    </row>
    <row r="4334" spans="1:12">
      <c r="A4334" s="655"/>
      <c r="B4334" s="675"/>
      <c r="C4334" s="676" t="s">
        <v>1326</v>
      </c>
      <c r="D4334" s="684"/>
      <c r="E4334" s="678"/>
      <c r="F4334" s="679"/>
      <c r="G4334" s="680">
        <f>SUM(G4304:G4333)</f>
        <v>0</v>
      </c>
      <c r="H4334" s="681"/>
      <c r="I4334" s="681">
        <f>SUM(I4304:I4333)</f>
        <v>0</v>
      </c>
      <c r="J4334" s="681"/>
      <c r="K4334" s="681">
        <f>SUM(K4304:K4333)</f>
        <v>0</v>
      </c>
      <c r="L4334" s="680">
        <f>SUM(L4304:L4333)</f>
        <v>0</v>
      </c>
    </row>
    <row r="4335" spans="1:12">
      <c r="A4335" s="594"/>
      <c r="B4335" s="595"/>
      <c r="C4335" s="303"/>
      <c r="D4335" s="419"/>
      <c r="E4335" s="672"/>
      <c r="F4335" s="597"/>
      <c r="G4335" s="673"/>
      <c r="H4335" s="673"/>
      <c r="I4335" s="673"/>
      <c r="J4335" s="673"/>
      <c r="K4335" s="673"/>
      <c r="L4335" s="612"/>
    </row>
    <row r="4336" spans="1:12">
      <c r="A4336" s="594"/>
      <c r="B4336" s="595"/>
      <c r="C4336" s="417" t="s">
        <v>1157</v>
      </c>
      <c r="D4336" s="419"/>
      <c r="E4336" s="672"/>
      <c r="F4336" s="597"/>
      <c r="G4336" s="673"/>
      <c r="H4336" s="673"/>
      <c r="I4336" s="673"/>
      <c r="J4336" s="673"/>
      <c r="K4336" s="673"/>
      <c r="L4336" s="612"/>
    </row>
    <row r="4337" spans="1:12">
      <c r="A4337" s="659"/>
      <c r="B4337" s="595">
        <v>950101001</v>
      </c>
      <c r="C4337" s="303"/>
      <c r="D4337" s="303" t="s">
        <v>1327</v>
      </c>
      <c r="E4337" s="659"/>
      <c r="F4337" s="663"/>
      <c r="G4337" s="350"/>
      <c r="H4337" s="615"/>
      <c r="I4337" s="615"/>
      <c r="J4337" s="615"/>
      <c r="K4337" s="615"/>
      <c r="L4337" s="615">
        <f>G4337-SUM(I4337)+SUM(K4337)</f>
        <v>0</v>
      </c>
    </row>
    <row r="4338" spans="1:12">
      <c r="A4338" s="659"/>
      <c r="B4338" s="595"/>
      <c r="C4338" s="303"/>
      <c r="E4338" s="659"/>
      <c r="F4338" s="663"/>
      <c r="G4338" s="350"/>
      <c r="H4338" s="615"/>
      <c r="I4338" s="615"/>
      <c r="J4338" s="615"/>
      <c r="K4338" s="615"/>
      <c r="L4338" s="615">
        <f t="shared" ref="L4338:L4349" si="148">G4338-SUM(I4338)+SUM(K4338)</f>
        <v>0</v>
      </c>
    </row>
    <row r="4339" spans="1:12">
      <c r="A4339" s="659"/>
      <c r="B4339" s="595">
        <v>950201001</v>
      </c>
      <c r="C4339" s="303"/>
      <c r="D4339" s="303" t="s">
        <v>744</v>
      </c>
      <c r="E4339" s="659"/>
      <c r="F4339" s="663"/>
      <c r="G4339" s="350"/>
      <c r="H4339" s="615"/>
      <c r="I4339" s="615"/>
      <c r="J4339" s="615"/>
      <c r="K4339" s="615"/>
      <c r="L4339" s="615">
        <f t="shared" si="148"/>
        <v>0</v>
      </c>
    </row>
    <row r="4340" spans="1:12">
      <c r="A4340" s="659"/>
      <c r="B4340" s="595">
        <v>950201002</v>
      </c>
      <c r="C4340" s="303"/>
      <c r="D4340" s="157" t="s">
        <v>1328</v>
      </c>
      <c r="E4340" s="303"/>
      <c r="F4340" s="663"/>
      <c r="G4340" s="350"/>
      <c r="H4340" s="615"/>
      <c r="I4340" s="615"/>
      <c r="J4340" s="615"/>
      <c r="K4340" s="615"/>
      <c r="L4340" s="615">
        <f t="shared" si="148"/>
        <v>0</v>
      </c>
    </row>
    <row r="4341" spans="1:12">
      <c r="A4341" s="659"/>
      <c r="B4341" s="595"/>
      <c r="C4341" s="303"/>
      <c r="E4341" s="659"/>
      <c r="F4341" s="663"/>
      <c r="G4341" s="350"/>
      <c r="H4341" s="615"/>
      <c r="I4341" s="615"/>
      <c r="J4341" s="615"/>
      <c r="K4341" s="615"/>
      <c r="L4341" s="615">
        <f t="shared" si="148"/>
        <v>0</v>
      </c>
    </row>
    <row r="4342" spans="1:12">
      <c r="A4342" s="659"/>
      <c r="B4342" s="595">
        <v>950301001</v>
      </c>
      <c r="C4342" s="303"/>
      <c r="D4342" s="303" t="s">
        <v>528</v>
      </c>
      <c r="E4342" s="303"/>
      <c r="F4342" s="663"/>
      <c r="G4342" s="350"/>
      <c r="H4342" s="615"/>
      <c r="I4342" s="615"/>
      <c r="J4342" s="615"/>
      <c r="K4342" s="615"/>
      <c r="L4342" s="615">
        <f t="shared" si="148"/>
        <v>0</v>
      </c>
    </row>
    <row r="4343" spans="1:12">
      <c r="A4343" s="659"/>
      <c r="B4343" s="595">
        <v>950301002</v>
      </c>
      <c r="C4343" s="303"/>
      <c r="D4343" s="157" t="s">
        <v>1328</v>
      </c>
      <c r="E4343" s="659"/>
      <c r="F4343" s="663"/>
      <c r="G4343" s="350"/>
      <c r="H4343" s="615"/>
      <c r="I4343" s="615"/>
      <c r="J4343" s="615"/>
      <c r="K4343" s="615"/>
      <c r="L4343" s="615">
        <f t="shared" si="148"/>
        <v>0</v>
      </c>
    </row>
    <row r="4344" spans="1:12">
      <c r="A4344" s="659"/>
      <c r="B4344" s="595"/>
      <c r="C4344" s="303"/>
      <c r="D4344" s="303"/>
      <c r="E4344" s="659"/>
      <c r="F4344" s="663"/>
      <c r="G4344" s="350"/>
      <c r="H4344" s="615"/>
      <c r="I4344" s="615"/>
      <c r="J4344" s="615"/>
      <c r="K4344" s="615"/>
      <c r="L4344" s="615">
        <f t="shared" si="148"/>
        <v>0</v>
      </c>
    </row>
    <row r="4345" spans="1:12">
      <c r="A4345" s="659"/>
      <c r="B4345" s="595">
        <v>950401001</v>
      </c>
      <c r="C4345" s="303"/>
      <c r="D4345" s="303" t="s">
        <v>529</v>
      </c>
      <c r="E4345" s="659"/>
      <c r="F4345" s="663"/>
      <c r="G4345" s="350"/>
      <c r="H4345" s="615"/>
      <c r="I4345" s="615"/>
      <c r="J4345" s="615"/>
      <c r="K4345" s="615"/>
      <c r="L4345" s="615">
        <f t="shared" si="148"/>
        <v>0</v>
      </c>
    </row>
    <row r="4346" spans="1:12">
      <c r="A4346" s="659"/>
      <c r="B4346" s="595">
        <v>950401002</v>
      </c>
      <c r="C4346" s="303"/>
      <c r="D4346" s="157" t="s">
        <v>1328</v>
      </c>
      <c r="E4346" s="659"/>
      <c r="F4346" s="663"/>
      <c r="G4346" s="350"/>
      <c r="H4346" s="615"/>
      <c r="I4346" s="615"/>
      <c r="J4346" s="615"/>
      <c r="K4346" s="615"/>
      <c r="L4346" s="615">
        <f t="shared" si="148"/>
        <v>0</v>
      </c>
    </row>
    <row r="4347" spans="1:12">
      <c r="A4347" s="659"/>
      <c r="B4347" s="595"/>
      <c r="C4347" s="303"/>
      <c r="D4347" s="303"/>
      <c r="E4347" s="659"/>
      <c r="F4347" s="663"/>
      <c r="G4347" s="350"/>
      <c r="H4347" s="615"/>
      <c r="I4347" s="615"/>
      <c r="J4347" s="615"/>
      <c r="K4347" s="615"/>
      <c r="L4347" s="615">
        <f t="shared" si="148"/>
        <v>0</v>
      </c>
    </row>
    <row r="4348" spans="1:12">
      <c r="A4348" s="659"/>
      <c r="B4348" s="595">
        <v>950501001</v>
      </c>
      <c r="C4348" s="303"/>
      <c r="D4348" s="303" t="s">
        <v>1329</v>
      </c>
      <c r="E4348" s="659"/>
      <c r="F4348" s="663"/>
      <c r="G4348" s="350"/>
      <c r="H4348" s="615"/>
      <c r="I4348" s="615"/>
      <c r="J4348" s="615"/>
      <c r="K4348" s="615"/>
      <c r="L4348" s="615">
        <f t="shared" si="148"/>
        <v>0</v>
      </c>
    </row>
    <row r="4349" spans="1:12">
      <c r="A4349" s="659"/>
      <c r="B4349" s="595"/>
      <c r="C4349" s="303"/>
      <c r="D4349" s="419"/>
      <c r="E4349" s="659"/>
      <c r="F4349" s="663"/>
      <c r="G4349" s="350"/>
      <c r="H4349" s="615"/>
      <c r="I4349" s="615"/>
      <c r="J4349" s="615"/>
      <c r="K4349" s="615"/>
      <c r="L4349" s="615">
        <f t="shared" si="148"/>
        <v>0</v>
      </c>
    </row>
    <row r="4350" spans="1:12">
      <c r="A4350" s="594"/>
      <c r="B4350" s="595"/>
      <c r="C4350" s="417" t="s">
        <v>1330</v>
      </c>
      <c r="D4350" s="419"/>
      <c r="E4350" s="672"/>
      <c r="F4350" s="597"/>
      <c r="G4350" s="673"/>
      <c r="H4350" s="673"/>
      <c r="I4350" s="673"/>
      <c r="J4350" s="673"/>
      <c r="K4350" s="673"/>
      <c r="L4350" s="612"/>
    </row>
    <row r="4351" spans="1:12">
      <c r="A4351" s="659"/>
      <c r="B4351" s="595">
        <v>960101001</v>
      </c>
      <c r="C4351" s="303"/>
      <c r="D4351" s="303" t="s">
        <v>1327</v>
      </c>
      <c r="E4351" s="659"/>
      <c r="F4351" s="663"/>
      <c r="G4351" s="350"/>
      <c r="H4351" s="615"/>
      <c r="I4351" s="615"/>
      <c r="J4351" s="615"/>
      <c r="K4351" s="615"/>
      <c r="L4351" s="615">
        <f>G4351-SUM(I4351)+SUM(K4351)</f>
        <v>0</v>
      </c>
    </row>
    <row r="4352" spans="1:12">
      <c r="A4352" s="659"/>
      <c r="B4352" s="595"/>
      <c r="C4352" s="303"/>
      <c r="E4352" s="659"/>
      <c r="F4352" s="663"/>
      <c r="G4352" s="350"/>
      <c r="H4352" s="615"/>
      <c r="I4352" s="615"/>
      <c r="J4352" s="615"/>
      <c r="K4352" s="615"/>
      <c r="L4352" s="615">
        <f t="shared" ref="L4352:L4360" si="149">G4352-SUM(I4352)+SUM(K4352)</f>
        <v>0</v>
      </c>
    </row>
    <row r="4353" spans="1:12">
      <c r="A4353" s="659"/>
      <c r="B4353" s="595">
        <v>960201001</v>
      </c>
      <c r="C4353" s="303"/>
      <c r="D4353" s="303" t="s">
        <v>744</v>
      </c>
      <c r="E4353" s="659"/>
      <c r="F4353" s="663"/>
      <c r="G4353" s="350"/>
      <c r="H4353" s="615"/>
      <c r="I4353" s="615"/>
      <c r="J4353" s="615"/>
      <c r="K4353" s="615"/>
      <c r="L4353" s="615">
        <f t="shared" si="149"/>
        <v>0</v>
      </c>
    </row>
    <row r="4354" spans="1:12">
      <c r="A4354" s="659"/>
      <c r="B4354" s="595">
        <v>960201002</v>
      </c>
      <c r="C4354" s="303"/>
      <c r="D4354" s="157" t="s">
        <v>1328</v>
      </c>
      <c r="E4354" s="303"/>
      <c r="F4354" s="663"/>
      <c r="G4354" s="350"/>
      <c r="H4354" s="615"/>
      <c r="I4354" s="615"/>
      <c r="J4354" s="615"/>
      <c r="K4354" s="615"/>
      <c r="L4354" s="615">
        <f t="shared" si="149"/>
        <v>0</v>
      </c>
    </row>
    <row r="4355" spans="1:12">
      <c r="A4355" s="659"/>
      <c r="B4355" s="595"/>
      <c r="C4355" s="303"/>
      <c r="E4355" s="659"/>
      <c r="F4355" s="663"/>
      <c r="G4355" s="350"/>
      <c r="H4355" s="615"/>
      <c r="I4355" s="615"/>
      <c r="J4355" s="615"/>
      <c r="K4355" s="615"/>
      <c r="L4355" s="615">
        <f t="shared" si="149"/>
        <v>0</v>
      </c>
    </row>
    <row r="4356" spans="1:12">
      <c r="A4356" s="659"/>
      <c r="B4356" s="595">
        <v>960301001</v>
      </c>
      <c r="C4356" s="303"/>
      <c r="D4356" s="303" t="s">
        <v>528</v>
      </c>
      <c r="E4356" s="303"/>
      <c r="F4356" s="663"/>
      <c r="G4356" s="350"/>
      <c r="H4356" s="615"/>
      <c r="I4356" s="615"/>
      <c r="J4356" s="615"/>
      <c r="K4356" s="615"/>
      <c r="L4356" s="615">
        <f t="shared" si="149"/>
        <v>0</v>
      </c>
    </row>
    <row r="4357" spans="1:12">
      <c r="A4357" s="659"/>
      <c r="B4357" s="595">
        <v>960301002</v>
      </c>
      <c r="C4357" s="303"/>
      <c r="D4357" s="157" t="s">
        <v>1328</v>
      </c>
      <c r="E4357" s="659"/>
      <c r="F4357" s="663"/>
      <c r="G4357" s="350"/>
      <c r="H4357" s="615"/>
      <c r="I4357" s="615"/>
      <c r="J4357" s="615"/>
      <c r="K4357" s="615"/>
      <c r="L4357" s="615">
        <f t="shared" si="149"/>
        <v>0</v>
      </c>
    </row>
    <row r="4358" spans="1:12">
      <c r="A4358" s="659"/>
      <c r="B4358" s="595"/>
      <c r="C4358" s="303"/>
      <c r="D4358" s="303"/>
      <c r="E4358" s="659"/>
      <c r="F4358" s="663"/>
      <c r="G4358" s="350"/>
      <c r="H4358" s="615"/>
      <c r="I4358" s="615"/>
      <c r="J4358" s="615"/>
      <c r="K4358" s="615"/>
      <c r="L4358" s="615">
        <f t="shared" si="149"/>
        <v>0</v>
      </c>
    </row>
    <row r="4359" spans="1:12">
      <c r="A4359" s="659"/>
      <c r="B4359" s="595">
        <v>960401001</v>
      </c>
      <c r="C4359" s="303"/>
      <c r="D4359" s="303" t="s">
        <v>529</v>
      </c>
      <c r="E4359" s="659"/>
      <c r="F4359" s="663"/>
      <c r="G4359" s="350"/>
      <c r="H4359" s="615"/>
      <c r="I4359" s="615"/>
      <c r="J4359" s="615"/>
      <c r="K4359" s="615"/>
      <c r="L4359" s="615">
        <f t="shared" si="149"/>
        <v>0</v>
      </c>
    </row>
    <row r="4360" spans="1:12">
      <c r="A4360" s="659"/>
      <c r="B4360" s="595">
        <v>960401002</v>
      </c>
      <c r="C4360" s="303"/>
      <c r="D4360" s="157" t="s">
        <v>1328</v>
      </c>
      <c r="E4360" s="659"/>
      <c r="F4360" s="663"/>
      <c r="G4360" s="350"/>
      <c r="H4360" s="615"/>
      <c r="I4360" s="615"/>
      <c r="J4360" s="615"/>
      <c r="K4360" s="615"/>
      <c r="L4360" s="615">
        <f t="shared" si="149"/>
        <v>0</v>
      </c>
    </row>
    <row r="4361" spans="1:12">
      <c r="A4361" s="659"/>
      <c r="B4361" s="595"/>
      <c r="C4361" s="303"/>
      <c r="D4361" s="303"/>
      <c r="E4361" s="659"/>
      <c r="F4361" s="663"/>
      <c r="G4361" s="350"/>
      <c r="H4361" s="615"/>
      <c r="I4361" s="615"/>
      <c r="J4361" s="615"/>
      <c r="K4361" s="615"/>
      <c r="L4361" s="615">
        <f t="shared" ref="L4361:L4363" si="150">G4361-SUM(I4361)+SUM(K4361)</f>
        <v>0</v>
      </c>
    </row>
    <row r="4362" spans="1:12">
      <c r="A4362" s="659"/>
      <c r="B4362" s="595">
        <v>960501001</v>
      </c>
      <c r="C4362" s="303"/>
      <c r="D4362" s="303" t="s">
        <v>1329</v>
      </c>
      <c r="E4362" s="659"/>
      <c r="F4362" s="663"/>
      <c r="G4362" s="350"/>
      <c r="H4362" s="615"/>
      <c r="I4362" s="615"/>
      <c r="J4362" s="615"/>
      <c r="K4362" s="615"/>
      <c r="L4362" s="615">
        <f t="shared" si="150"/>
        <v>0</v>
      </c>
    </row>
    <row r="4363" spans="1:12">
      <c r="A4363" s="659"/>
      <c r="B4363" s="595"/>
      <c r="C4363" s="303"/>
      <c r="D4363" s="419"/>
      <c r="E4363" s="659"/>
      <c r="F4363" s="663"/>
      <c r="G4363" s="350"/>
      <c r="H4363" s="615"/>
      <c r="I4363" s="615"/>
      <c r="J4363" s="615"/>
      <c r="K4363" s="615"/>
      <c r="L4363" s="615">
        <f t="shared" si="150"/>
        <v>0</v>
      </c>
    </row>
    <row r="4364" spans="1:12">
      <c r="A4364" s="659"/>
      <c r="B4364" s="595"/>
      <c r="C4364" s="303"/>
      <c r="D4364" s="419"/>
      <c r="E4364" s="659"/>
      <c r="F4364" s="663"/>
      <c r="G4364" s="350"/>
      <c r="H4364" s="615"/>
      <c r="I4364" s="615"/>
      <c r="J4364" s="615"/>
      <c r="K4364" s="615"/>
      <c r="L4364" s="615"/>
    </row>
    <row r="4365" spans="1:12">
      <c r="A4365" s="659"/>
      <c r="B4365" s="595"/>
      <c r="C4365" s="417" t="s">
        <v>1331</v>
      </c>
      <c r="D4365" s="419"/>
      <c r="E4365" s="659"/>
      <c r="F4365" s="663"/>
      <c r="G4365" s="350"/>
      <c r="H4365" s="615"/>
      <c r="I4365" s="615"/>
      <c r="J4365" s="615"/>
      <c r="K4365" s="615"/>
      <c r="L4365" s="615"/>
    </row>
    <row r="4366" spans="1:12">
      <c r="A4366" s="659"/>
      <c r="B4366" s="595"/>
      <c r="C4366" s="303"/>
      <c r="D4366" s="303" t="s">
        <v>1131</v>
      </c>
      <c r="E4366" s="659"/>
      <c r="F4366" s="663"/>
      <c r="G4366" s="350"/>
      <c r="H4366" s="615"/>
      <c r="I4366" s="615"/>
      <c r="J4366" s="615"/>
      <c r="K4366" s="615"/>
      <c r="L4366" s="726">
        <f>G4366-I4366+K4366</f>
        <v>0</v>
      </c>
    </row>
    <row r="4367" spans="1:12">
      <c r="A4367" s="659"/>
      <c r="B4367" s="595">
        <v>970101001</v>
      </c>
      <c r="C4367" s="303"/>
      <c r="D4367" s="303"/>
      <c r="E4367" s="659" t="s">
        <v>744</v>
      </c>
      <c r="F4367" s="663"/>
      <c r="G4367" s="350"/>
      <c r="H4367" s="615"/>
      <c r="I4367" s="615"/>
      <c r="J4367" s="615"/>
      <c r="K4367" s="615"/>
      <c r="L4367" s="726">
        <f t="shared" ref="L4367:L4380" si="151">G4367-I4367+K4367</f>
        <v>0</v>
      </c>
    </row>
    <row r="4368" spans="1:12">
      <c r="A4368" s="659"/>
      <c r="B4368" s="595">
        <v>970101002</v>
      </c>
      <c r="C4368" s="303"/>
      <c r="D4368" s="303"/>
      <c r="E4368" s="659" t="s">
        <v>1327</v>
      </c>
      <c r="F4368" s="663"/>
      <c r="G4368" s="350"/>
      <c r="H4368" s="615"/>
      <c r="I4368" s="615"/>
      <c r="J4368" s="615"/>
      <c r="K4368" s="615"/>
      <c r="L4368" s="726">
        <f t="shared" si="151"/>
        <v>0</v>
      </c>
    </row>
    <row r="4369" spans="1:12">
      <c r="A4369" s="659"/>
      <c r="B4369" s="595">
        <v>970101003</v>
      </c>
      <c r="C4369" s="303"/>
      <c r="D4369" s="303"/>
      <c r="E4369" s="659" t="s">
        <v>528</v>
      </c>
      <c r="F4369" s="663"/>
      <c r="G4369" s="350"/>
      <c r="H4369" s="615"/>
      <c r="I4369" s="615"/>
      <c r="J4369" s="615"/>
      <c r="K4369" s="615"/>
      <c r="L4369" s="726">
        <f t="shared" si="151"/>
        <v>0</v>
      </c>
    </row>
    <row r="4370" spans="1:12">
      <c r="A4370" s="659"/>
      <c r="B4370" s="595">
        <v>970101004</v>
      </c>
      <c r="C4370" s="303"/>
      <c r="D4370" s="303"/>
      <c r="E4370" s="659" t="s">
        <v>529</v>
      </c>
      <c r="F4370" s="663"/>
      <c r="G4370" s="350"/>
      <c r="H4370" s="615"/>
      <c r="I4370" s="615"/>
      <c r="J4370" s="615"/>
      <c r="K4370" s="615"/>
      <c r="L4370" s="726">
        <f t="shared" si="151"/>
        <v>0</v>
      </c>
    </row>
    <row r="4371" spans="1:12">
      <c r="A4371" s="659"/>
      <c r="B4371" s="595"/>
      <c r="C4371" s="303"/>
      <c r="D4371" s="303" t="s">
        <v>1132</v>
      </c>
      <c r="E4371" s="659"/>
      <c r="F4371" s="663"/>
      <c r="G4371" s="350"/>
      <c r="H4371" s="615"/>
      <c r="I4371" s="615"/>
      <c r="J4371" s="615"/>
      <c r="K4371" s="615"/>
      <c r="L4371" s="726">
        <f t="shared" si="151"/>
        <v>0</v>
      </c>
    </row>
    <row r="4372" spans="1:12">
      <c r="A4372" s="659"/>
      <c r="B4372" s="595"/>
      <c r="C4372" s="303"/>
      <c r="D4372" s="303"/>
      <c r="E4372" s="659" t="s">
        <v>744</v>
      </c>
      <c r="F4372" s="663"/>
      <c r="G4372" s="350"/>
      <c r="H4372" s="615"/>
      <c r="I4372" s="615"/>
      <c r="J4372" s="615"/>
      <c r="K4372" s="615"/>
      <c r="L4372" s="726">
        <f t="shared" si="151"/>
        <v>0</v>
      </c>
    </row>
    <row r="4373" spans="1:12">
      <c r="A4373" s="659"/>
      <c r="B4373" s="595"/>
      <c r="C4373" s="303"/>
      <c r="D4373" s="303"/>
      <c r="E4373" s="659" t="s">
        <v>1327</v>
      </c>
      <c r="F4373" s="663"/>
      <c r="G4373" s="350"/>
      <c r="H4373" s="615"/>
      <c r="I4373" s="615"/>
      <c r="J4373" s="615"/>
      <c r="K4373" s="615"/>
      <c r="L4373" s="726">
        <f t="shared" si="151"/>
        <v>0</v>
      </c>
    </row>
    <row r="4374" spans="1:12">
      <c r="A4374" s="659"/>
      <c r="B4374" s="595"/>
      <c r="C4374" s="303"/>
      <c r="D4374" s="303"/>
      <c r="E4374" s="659" t="s">
        <v>528</v>
      </c>
      <c r="F4374" s="663"/>
      <c r="G4374" s="350"/>
      <c r="H4374" s="615"/>
      <c r="I4374" s="615"/>
      <c r="J4374" s="615"/>
      <c r="K4374" s="615"/>
      <c r="L4374" s="726">
        <f t="shared" si="151"/>
        <v>0</v>
      </c>
    </row>
    <row r="4375" spans="1:12">
      <c r="A4375" s="659"/>
      <c r="B4375" s="595"/>
      <c r="C4375" s="303"/>
      <c r="D4375" s="303"/>
      <c r="E4375" s="659" t="s">
        <v>529</v>
      </c>
      <c r="F4375" s="663"/>
      <c r="G4375" s="350"/>
      <c r="H4375" s="615"/>
      <c r="I4375" s="615"/>
      <c r="J4375" s="615"/>
      <c r="K4375" s="615"/>
      <c r="L4375" s="726">
        <f t="shared" si="151"/>
        <v>0</v>
      </c>
    </row>
    <row r="4376" spans="1:12">
      <c r="A4376" s="659"/>
      <c r="B4376" s="595"/>
      <c r="C4376" s="303"/>
      <c r="D4376" s="303" t="s">
        <v>1133</v>
      </c>
      <c r="E4376" s="659"/>
      <c r="F4376" s="663"/>
      <c r="G4376" s="350"/>
      <c r="H4376" s="615"/>
      <c r="I4376" s="615"/>
      <c r="J4376" s="615"/>
      <c r="K4376" s="615"/>
      <c r="L4376" s="726">
        <f t="shared" si="151"/>
        <v>0</v>
      </c>
    </row>
    <row r="4377" spans="1:12">
      <c r="A4377" s="659"/>
      <c r="B4377" s="595"/>
      <c r="C4377" s="303"/>
      <c r="D4377" s="303"/>
      <c r="E4377" s="659" t="s">
        <v>744</v>
      </c>
      <c r="F4377" s="663"/>
      <c r="G4377" s="350"/>
      <c r="H4377" s="615"/>
      <c r="I4377" s="615"/>
      <c r="J4377" s="615"/>
      <c r="K4377" s="615"/>
      <c r="L4377" s="726">
        <f t="shared" si="151"/>
        <v>0</v>
      </c>
    </row>
    <row r="4378" spans="1:12">
      <c r="A4378" s="659"/>
      <c r="B4378" s="595"/>
      <c r="C4378" s="303"/>
      <c r="D4378" s="303"/>
      <c r="E4378" s="659" t="s">
        <v>1327</v>
      </c>
      <c r="F4378" s="663"/>
      <c r="G4378" s="350"/>
      <c r="H4378" s="615"/>
      <c r="I4378" s="615"/>
      <c r="J4378" s="615"/>
      <c r="K4378" s="615"/>
      <c r="L4378" s="726">
        <f t="shared" si="151"/>
        <v>0</v>
      </c>
    </row>
    <row r="4379" spans="1:12">
      <c r="A4379" s="659"/>
      <c r="B4379" s="595"/>
      <c r="C4379" s="303"/>
      <c r="D4379" s="303"/>
      <c r="E4379" s="659" t="s">
        <v>528</v>
      </c>
      <c r="F4379" s="663"/>
      <c r="G4379" s="350"/>
      <c r="H4379" s="615"/>
      <c r="I4379" s="615"/>
      <c r="J4379" s="615"/>
      <c r="K4379" s="615"/>
      <c r="L4379" s="726">
        <f t="shared" si="151"/>
        <v>0</v>
      </c>
    </row>
    <row r="4380" spans="1:12">
      <c r="A4380" s="659"/>
      <c r="B4380" s="595"/>
      <c r="C4380" s="303"/>
      <c r="D4380" s="303"/>
      <c r="E4380" s="659" t="s">
        <v>529</v>
      </c>
      <c r="F4380" s="663"/>
      <c r="G4380" s="350"/>
      <c r="H4380" s="615"/>
      <c r="I4380" s="615"/>
      <c r="J4380" s="615"/>
      <c r="K4380" s="615"/>
      <c r="L4380" s="726">
        <f t="shared" si="151"/>
        <v>0</v>
      </c>
    </row>
    <row r="4381" spans="1:12">
      <c r="A4381" s="659"/>
      <c r="B4381" s="595"/>
      <c r="C4381" s="303"/>
      <c r="D4381" s="303" t="s">
        <v>1134</v>
      </c>
      <c r="E4381" s="659"/>
      <c r="F4381" s="663"/>
      <c r="G4381" s="350"/>
      <c r="H4381" s="615"/>
      <c r="I4381" s="615"/>
      <c r="J4381" s="615"/>
      <c r="K4381" s="615"/>
      <c r="L4381" s="726"/>
    </row>
    <row r="4382" spans="1:12">
      <c r="A4382" s="659"/>
      <c r="B4382" s="595"/>
      <c r="C4382" s="303"/>
      <c r="D4382" s="303"/>
      <c r="E4382" s="659" t="s">
        <v>744</v>
      </c>
      <c r="F4382" s="663"/>
      <c r="G4382" s="350"/>
      <c r="H4382" s="615"/>
      <c r="I4382" s="615"/>
      <c r="J4382" s="615"/>
      <c r="K4382" s="615"/>
      <c r="L4382" s="726"/>
    </row>
    <row r="4383" spans="1:12">
      <c r="A4383" s="659"/>
      <c r="B4383" s="595"/>
      <c r="C4383" s="303"/>
      <c r="D4383" s="303"/>
      <c r="E4383" s="659" t="s">
        <v>1327</v>
      </c>
      <c r="F4383" s="663"/>
      <c r="G4383" s="350"/>
      <c r="H4383" s="615"/>
      <c r="I4383" s="615"/>
      <c r="J4383" s="615"/>
      <c r="K4383" s="615"/>
      <c r="L4383" s="726"/>
    </row>
    <row r="4384" spans="1:12">
      <c r="A4384" s="659"/>
      <c r="B4384" s="595"/>
      <c r="C4384" s="303"/>
      <c r="D4384" s="303"/>
      <c r="E4384" s="659" t="s">
        <v>528</v>
      </c>
      <c r="F4384" s="663"/>
      <c r="G4384" s="350"/>
      <c r="H4384" s="615"/>
      <c r="I4384" s="615"/>
      <c r="J4384" s="615"/>
      <c r="K4384" s="615"/>
      <c r="L4384" s="726"/>
    </row>
    <row r="4385" spans="1:12">
      <c r="A4385" s="659"/>
      <c r="B4385" s="595"/>
      <c r="C4385" s="303"/>
      <c r="D4385" s="303"/>
      <c r="E4385" s="659" t="s">
        <v>529</v>
      </c>
      <c r="F4385" s="663"/>
      <c r="G4385" s="350"/>
      <c r="H4385" s="615"/>
      <c r="I4385" s="615"/>
      <c r="J4385" s="615"/>
      <c r="K4385" s="615"/>
      <c r="L4385" s="726"/>
    </row>
    <row r="4386" spans="1:12">
      <c r="A4386" s="659"/>
      <c r="B4386" s="595"/>
      <c r="C4386" s="303"/>
      <c r="D4386" s="303"/>
      <c r="E4386" s="659"/>
      <c r="F4386" s="663"/>
      <c r="G4386" s="350"/>
      <c r="H4386" s="615"/>
      <c r="I4386" s="615"/>
      <c r="J4386" s="615"/>
      <c r="K4386" s="615"/>
      <c r="L4386" s="726"/>
    </row>
    <row r="4387" spans="1:12">
      <c r="A4387" s="659"/>
      <c r="B4387" s="685"/>
      <c r="C4387" s="686"/>
      <c r="D4387" s="674"/>
      <c r="E4387" s="687"/>
      <c r="F4387" s="688"/>
      <c r="G4387" s="689"/>
      <c r="H4387" s="689"/>
      <c r="I4387" s="689"/>
      <c r="J4387" s="689"/>
      <c r="K4387" s="689"/>
      <c r="L4387" s="689"/>
    </row>
    <row r="4388" spans="1:12">
      <c r="A4388" s="655"/>
      <c r="B4388" s="690"/>
      <c r="C4388" s="691" t="s">
        <v>1161</v>
      </c>
      <c r="D4388" s="691"/>
      <c r="E4388" s="692"/>
      <c r="F4388" s="693"/>
      <c r="G4388" s="694">
        <f>SUM(G4337:G4387)</f>
        <v>0</v>
      </c>
      <c r="H4388" s="695"/>
      <c r="I4388" s="695">
        <f>SUM(I4337:I4387)</f>
        <v>0</v>
      </c>
      <c r="J4388" s="695"/>
      <c r="K4388" s="695">
        <f>SUM(K4337:K4387)</f>
        <v>0</v>
      </c>
      <c r="L4388" s="694">
        <f>SUM(L4337:L4387)</f>
        <v>0</v>
      </c>
    </row>
    <row r="4389" spans="1:12">
      <c r="A4389" s="594"/>
      <c r="B4389" s="685"/>
      <c r="C4389" s="686"/>
      <c r="D4389" s="674"/>
      <c r="E4389" s="696"/>
      <c r="F4389" s="697"/>
      <c r="G4389" s="698"/>
      <c r="H4389" s="699"/>
      <c r="I4389" s="699"/>
      <c r="J4389" s="699"/>
      <c r="K4389" s="699"/>
      <c r="L4389" s="727"/>
    </row>
    <row r="4390" spans="1:12">
      <c r="A4390" s="655"/>
      <c r="B4390" s="700"/>
      <c r="C4390" s="701" t="s">
        <v>1332</v>
      </c>
      <c r="D4390" s="701"/>
      <c r="E4390" s="702"/>
      <c r="F4390" s="703"/>
      <c r="G4390" s="704">
        <f>G4334+G4388</f>
        <v>0</v>
      </c>
      <c r="H4390" s="705"/>
      <c r="I4390" s="705">
        <f>I4334+I4388</f>
        <v>0</v>
      </c>
      <c r="J4390" s="705"/>
      <c r="K4390" s="705">
        <f>K4334+K4388</f>
        <v>0</v>
      </c>
      <c r="L4390" s="704">
        <f>L4334+L4388</f>
        <v>0</v>
      </c>
    </row>
    <row r="4391" spans="1:12">
      <c r="A4391" s="655"/>
      <c r="B4391" s="706"/>
      <c r="C4391" s="682"/>
      <c r="D4391" s="682"/>
      <c r="E4391" s="707"/>
      <c r="F4391" s="708"/>
      <c r="G4391" s="709"/>
      <c r="H4391" s="710"/>
      <c r="I4391" s="710"/>
      <c r="J4391" s="710"/>
      <c r="K4391" s="710"/>
      <c r="L4391" s="709">
        <f>G4390-I4390+K4390-L4390</f>
        <v>0</v>
      </c>
    </row>
    <row r="4392" spans="1:12">
      <c r="A4392" s="655"/>
      <c r="B4392" s="711"/>
      <c r="C4392" s="419" t="s">
        <v>1333</v>
      </c>
      <c r="D4392" s="419"/>
      <c r="E4392" s="655"/>
      <c r="F4392" s="712"/>
      <c r="G4392" s="294">
        <f>G4334</f>
        <v>0</v>
      </c>
      <c r="H4392" s="291"/>
      <c r="I4392" s="294">
        <f>I4334</f>
        <v>0</v>
      </c>
      <c r="J4392" s="291"/>
      <c r="K4392" s="294">
        <f>K4334</f>
        <v>0</v>
      </c>
      <c r="L4392" s="294">
        <f>L4334</f>
        <v>0</v>
      </c>
    </row>
    <row r="4393" spans="1:12">
      <c r="A4393" s="713"/>
      <c r="B4393" s="714"/>
      <c r="C4393" s="312"/>
      <c r="D4393" s="312"/>
      <c r="E4393" s="713"/>
      <c r="F4393" s="715"/>
      <c r="G4393" s="716">
        <f>G4392-G3689</f>
        <v>0</v>
      </c>
      <c r="H4393" s="717"/>
      <c r="I4393" s="716">
        <f>I4392-I3689</f>
        <v>0</v>
      </c>
      <c r="J4393" s="717"/>
      <c r="K4393" s="716">
        <f>K4392-K3689</f>
        <v>0</v>
      </c>
      <c r="L4393" s="716">
        <f>L4392-L3689</f>
        <v>0</v>
      </c>
    </row>
    <row r="4394" spans="1:12">
      <c r="A4394" s="655"/>
      <c r="B4394" s="711"/>
      <c r="C4394" s="419" t="s">
        <v>1334</v>
      </c>
      <c r="D4394" s="419"/>
      <c r="E4394" s="655"/>
      <c r="F4394" s="712"/>
      <c r="G4394" s="294">
        <f>G4388</f>
        <v>0</v>
      </c>
      <c r="H4394" s="291"/>
      <c r="I4394" s="294">
        <f>I4388</f>
        <v>0</v>
      </c>
      <c r="J4394" s="291"/>
      <c r="K4394" s="294">
        <f>K4388</f>
        <v>0</v>
      </c>
      <c r="L4394" s="294">
        <f>L4388</f>
        <v>0</v>
      </c>
    </row>
    <row r="4395" s="300" customFormat="1" spans="1:12">
      <c r="A4395" s="713"/>
      <c r="B4395" s="718"/>
      <c r="C4395" s="719"/>
      <c r="D4395" s="719"/>
      <c r="E4395" s="720"/>
      <c r="F4395" s="721"/>
      <c r="G4395" s="722">
        <f>G4394-G3700</f>
        <v>0</v>
      </c>
      <c r="H4395" s="723"/>
      <c r="I4395" s="722">
        <f>I4394-I3700</f>
        <v>0</v>
      </c>
      <c r="J4395" s="723"/>
      <c r="K4395" s="722">
        <f>K4394-K3700</f>
        <v>0</v>
      </c>
      <c r="L4395" s="722">
        <f>L4394-L3700</f>
        <v>0</v>
      </c>
    </row>
    <row r="4396" spans="1:12">
      <c r="A4396" s="655"/>
      <c r="B4396" s="655"/>
      <c r="C4396" s="419"/>
      <c r="D4396" s="419"/>
      <c r="E4396" s="655"/>
      <c r="F4396" s="712"/>
      <c r="G4396" s="294"/>
      <c r="H4396" s="291"/>
      <c r="I4396" s="291"/>
      <c r="J4396" s="291"/>
      <c r="K4396" s="291"/>
      <c r="L4396" s="294"/>
    </row>
    <row r="4397" spans="1:12">
      <c r="A4397" s="312"/>
      <c r="B4397" s="427" t="s">
        <v>893</v>
      </c>
      <c r="C4397" s="312"/>
      <c r="D4397" s="312"/>
      <c r="E4397" s="312"/>
      <c r="F4397" s="466"/>
      <c r="G4397" s="724"/>
      <c r="H4397" s="725"/>
      <c r="I4397" s="725"/>
      <c r="J4397" s="725"/>
      <c r="K4397" s="725"/>
      <c r="L4397" s="724">
        <f>G4390-I4390+K4390-L4390</f>
        <v>0</v>
      </c>
    </row>
    <row r="4400" s="302" customFormat="1" spans="1:13">
      <c r="A4400" s="157"/>
      <c r="B4400" s="157"/>
      <c r="C4400" s="157"/>
      <c r="D4400" s="157"/>
      <c r="E4400" s="157"/>
      <c r="F4400" s="157"/>
      <c r="G4400" s="157"/>
      <c r="H4400" s="157"/>
      <c r="I4400" s="157"/>
      <c r="J4400" s="157"/>
      <c r="K4400" s="157"/>
      <c r="L4400" s="157"/>
      <c r="M4400" s="300"/>
    </row>
    <row r="4401" s="302" customFormat="1" spans="1:13">
      <c r="A4401" s="157"/>
      <c r="B4401" s="157"/>
      <c r="C4401" s="157"/>
      <c r="D4401" s="157"/>
      <c r="E4401" s="157"/>
      <c r="F4401" s="157"/>
      <c r="G4401" s="157"/>
      <c r="H4401" s="157"/>
      <c r="I4401" s="157"/>
      <c r="J4401" s="157"/>
      <c r="K4401" s="157"/>
      <c r="L4401" s="157"/>
      <c r="M4401" s="300"/>
    </row>
    <row r="4402" s="302" customFormat="1" spans="1:13">
      <c r="A4402" s="157"/>
      <c r="B4402" s="157"/>
      <c r="C4402" s="157"/>
      <c r="D4402" s="157"/>
      <c r="E4402" s="157"/>
      <c r="F4402" s="157"/>
      <c r="G4402" s="157"/>
      <c r="H4402" s="157"/>
      <c r="I4402" s="157"/>
      <c r="J4402" s="157"/>
      <c r="K4402" s="157"/>
      <c r="L4402" s="157"/>
      <c r="M4402" s="300"/>
    </row>
    <row r="4409" s="302" customFormat="1" spans="1:13">
      <c r="A4409" s="157"/>
      <c r="B4409" s="157"/>
      <c r="C4409" s="157"/>
      <c r="D4409" s="157"/>
      <c r="E4409" s="157"/>
      <c r="F4409" s="157"/>
      <c r="G4409" s="157"/>
      <c r="H4409" s="157"/>
      <c r="I4409" s="157"/>
      <c r="J4409" s="157"/>
      <c r="K4409" s="157"/>
      <c r="L4409" s="157"/>
      <c r="M4409" s="300"/>
    </row>
  </sheetData>
  <mergeCells count="13">
    <mergeCell ref="D3:E3"/>
    <mergeCell ref="B6:B8"/>
    <mergeCell ref="B2219:B2221"/>
    <mergeCell ref="B3742:B3744"/>
    <mergeCell ref="F6:F8"/>
    <mergeCell ref="F2219:F2221"/>
    <mergeCell ref="F3742:F3744"/>
    <mergeCell ref="C6:E8"/>
    <mergeCell ref="H6:K7"/>
    <mergeCell ref="C3742:E3744"/>
    <mergeCell ref="H3742:K3743"/>
    <mergeCell ref="C2219:E2221"/>
    <mergeCell ref="H2219:K2220"/>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00FF"/>
  </sheetPr>
  <dimension ref="A2:AF4409"/>
  <sheetViews>
    <sheetView zoomScale="70" zoomScaleNormal="70" workbookViewId="0">
      <pane xSplit="6" ySplit="8" topLeftCell="G370" activePane="bottomRight" state="frozen"/>
      <selection/>
      <selection pane="topRight"/>
      <selection pane="bottomLeft"/>
      <selection pane="bottomRight" activeCell="G6" sqref="G6"/>
    </sheetView>
  </sheetViews>
  <sheetFormatPr defaultColWidth="9.08571428571429" defaultRowHeight="12.75"/>
  <cols>
    <col min="1" max="1" width="1.45714285714286" style="157" customWidth="1"/>
    <col min="2" max="2" width="15.0857142857143" style="157" customWidth="1"/>
    <col min="3" max="4" width="2.9047619047619" style="157" customWidth="1"/>
    <col min="5" max="5" width="58.0857142857143" style="157" customWidth="1"/>
    <col min="6" max="6" width="7.08571428571429" style="157" customWidth="1"/>
    <col min="7" max="7" width="18.4571428571429" style="157" customWidth="1"/>
    <col min="8" max="8" width="11.3619047619048" style="157" customWidth="1"/>
    <col min="9" max="9" width="17.6285714285714" style="157" customWidth="1"/>
    <col min="10" max="10" width="10.9047619047619" style="157" customWidth="1"/>
    <col min="11" max="11" width="18.3619047619048" style="157" customWidth="1"/>
    <col min="12" max="12" width="22.9047619047619" style="157" customWidth="1"/>
    <col min="13" max="13" width="10.6285714285714" style="157" customWidth="1"/>
    <col min="14" max="14" width="17.6285714285714" style="157" customWidth="1"/>
    <col min="15" max="15" width="10.9047619047619" style="157" customWidth="1"/>
    <col min="16" max="16" width="18.3619047619048" style="157" customWidth="1"/>
    <col min="17" max="17" width="22.9047619047619" style="157" customWidth="1"/>
    <col min="18" max="24" width="22.9047619047619" style="302" customWidth="1"/>
    <col min="25" max="25" width="18.9047619047619" style="157" customWidth="1"/>
    <col min="26" max="26" width="10.6285714285714" style="157" customWidth="1"/>
    <col min="27" max="27" width="17.6285714285714" style="157" customWidth="1"/>
    <col min="28" max="28" width="10.9047619047619" style="157" customWidth="1"/>
    <col min="29" max="29" width="18.3619047619048" style="157" customWidth="1"/>
    <col min="30" max="30" width="22.9047619047619" style="157" customWidth="1"/>
    <col min="31" max="31" width="18.9047619047619" style="157" customWidth="1"/>
    <col min="32" max="32" width="9.08571428571429" style="300"/>
    <col min="33" max="16384" width="9.08571428571429" style="157"/>
  </cols>
  <sheetData>
    <row r="2" spans="1:30">
      <c r="A2" s="303"/>
      <c r="B2" s="158" t="s">
        <v>748</v>
      </c>
      <c r="C2" s="304" t="s">
        <v>749</v>
      </c>
      <c r="D2" s="160" t="s">
        <v>750</v>
      </c>
      <c r="E2" s="161"/>
      <c r="F2" s="303"/>
      <c r="G2" s="303"/>
      <c r="H2" s="305"/>
      <c r="I2" s="303"/>
      <c r="J2" s="305"/>
      <c r="K2" s="365"/>
      <c r="L2" s="303"/>
      <c r="M2" s="305"/>
      <c r="N2" s="303"/>
      <c r="O2" s="305"/>
      <c r="P2" s="365"/>
      <c r="Q2" s="365"/>
      <c r="R2" s="369"/>
      <c r="S2" s="303"/>
      <c r="T2" s="303"/>
      <c r="U2" s="303"/>
      <c r="V2" s="303"/>
      <c r="W2" s="303"/>
      <c r="X2" s="303"/>
      <c r="Y2" s="303"/>
      <c r="Z2" s="305"/>
      <c r="AA2" s="303"/>
      <c r="AB2" s="305"/>
      <c r="AC2" s="365"/>
      <c r="AD2" s="303"/>
    </row>
    <row r="3" spans="1:30">
      <c r="A3" s="306"/>
      <c r="B3" s="158" t="s">
        <v>751</v>
      </c>
      <c r="C3" s="307" t="s">
        <v>749</v>
      </c>
      <c r="D3" s="162">
        <v>44561</v>
      </c>
      <c r="E3" s="162"/>
      <c r="F3" s="303"/>
      <c r="G3" s="303"/>
      <c r="H3" s="308"/>
      <c r="I3" s="308"/>
      <c r="J3" s="305"/>
      <c r="K3" s="303"/>
      <c r="L3" s="303"/>
      <c r="M3" s="308"/>
      <c r="N3" s="308"/>
      <c r="O3" s="305"/>
      <c r="P3" s="303"/>
      <c r="Q3" s="303"/>
      <c r="R3" s="365"/>
      <c r="S3" s="303"/>
      <c r="T3" s="365"/>
      <c r="U3" s="303"/>
      <c r="V3" s="303"/>
      <c r="W3" s="303"/>
      <c r="X3" s="303"/>
      <c r="Y3" s="303"/>
      <c r="Z3" s="308"/>
      <c r="AA3" s="308"/>
      <c r="AB3" s="305"/>
      <c r="AC3" s="303"/>
      <c r="AD3" s="303"/>
    </row>
    <row r="4" spans="1:30">
      <c r="A4" s="306"/>
      <c r="B4" s="158" t="s">
        <v>752</v>
      </c>
      <c r="C4" s="307" t="s">
        <v>749</v>
      </c>
      <c r="D4" s="309" t="s">
        <v>753</v>
      </c>
      <c r="E4" s="161"/>
      <c r="F4" s="303"/>
      <c r="G4" s="303"/>
      <c r="H4" s="310"/>
      <c r="I4" s="366"/>
      <c r="J4" s="310"/>
      <c r="K4" s="303"/>
      <c r="L4" s="365"/>
      <c r="M4" s="310"/>
      <c r="N4" s="366"/>
      <c r="O4" s="310"/>
      <c r="P4" s="303"/>
      <c r="Q4" s="365"/>
      <c r="R4" s="365"/>
      <c r="S4" s="365"/>
      <c r="T4" s="365"/>
      <c r="U4" s="365"/>
      <c r="V4" s="365"/>
      <c r="W4" s="365"/>
      <c r="X4" s="365"/>
      <c r="Y4" s="365"/>
      <c r="Z4" s="310"/>
      <c r="AA4" s="366"/>
      <c r="AB4" s="310"/>
      <c r="AC4" s="303"/>
      <c r="AD4" s="365"/>
    </row>
    <row r="5" s="300" customFormat="1" spans="1:30">
      <c r="A5" s="311"/>
      <c r="B5" s="312"/>
      <c r="C5" s="311"/>
      <c r="D5" s="311"/>
      <c r="E5" s="311"/>
      <c r="F5" s="313"/>
      <c r="G5" s="314">
        <f>G2214-G3732</f>
        <v>0</v>
      </c>
      <c r="H5" s="315"/>
      <c r="I5" s="314">
        <f>I3739</f>
        <v>0</v>
      </c>
      <c r="J5" s="315"/>
      <c r="K5" s="314">
        <f>K3739</f>
        <v>0</v>
      </c>
      <c r="L5" s="314">
        <f>L2214-L3732</f>
        <v>0</v>
      </c>
      <c r="M5" s="315"/>
      <c r="N5" s="314">
        <f>N3739</f>
        <v>0</v>
      </c>
      <c r="O5" s="315"/>
      <c r="P5" s="314">
        <f>P3739</f>
        <v>0</v>
      </c>
      <c r="Q5" s="314">
        <f t="shared" ref="Q5:Y5" si="0">Q2214-Q3732</f>
        <v>0</v>
      </c>
      <c r="R5" s="314">
        <f t="shared" si="0"/>
        <v>0</v>
      </c>
      <c r="S5" s="314">
        <f t="shared" si="0"/>
        <v>0</v>
      </c>
      <c r="T5" s="314">
        <f t="shared" si="0"/>
        <v>0</v>
      </c>
      <c r="U5" s="314">
        <f t="shared" si="0"/>
        <v>0</v>
      </c>
      <c r="V5" s="314">
        <f t="shared" si="0"/>
        <v>0</v>
      </c>
      <c r="W5" s="314">
        <f t="shared" si="0"/>
        <v>0</v>
      </c>
      <c r="X5" s="314">
        <f t="shared" si="0"/>
        <v>0</v>
      </c>
      <c r="Y5" s="314">
        <f t="shared" si="0"/>
        <v>0</v>
      </c>
      <c r="Z5" s="315"/>
      <c r="AA5" s="314">
        <f>AA3739</f>
        <v>0</v>
      </c>
      <c r="AB5" s="315"/>
      <c r="AC5" s="314">
        <f>AC3739</f>
        <v>-10000000</v>
      </c>
      <c r="AD5" s="314">
        <f>AD2214-AD3732</f>
        <v>10000000</v>
      </c>
    </row>
    <row r="6" spans="1:30">
      <c r="A6" s="306"/>
      <c r="B6" s="316" t="s">
        <v>754</v>
      </c>
      <c r="C6" s="317" t="s">
        <v>755</v>
      </c>
      <c r="D6" s="317"/>
      <c r="E6" s="318"/>
      <c r="F6" s="319" t="s">
        <v>756</v>
      </c>
      <c r="G6" s="320" t="s">
        <v>750</v>
      </c>
      <c r="H6" s="321" t="s">
        <v>1335</v>
      </c>
      <c r="I6" s="321"/>
      <c r="J6" s="321"/>
      <c r="K6" s="321"/>
      <c r="L6" s="320" t="str">
        <f>G6</f>
        <v>PT xxx</v>
      </c>
      <c r="M6" s="321" t="s">
        <v>1336</v>
      </c>
      <c r="N6" s="321"/>
      <c r="O6" s="321"/>
      <c r="P6" s="321"/>
      <c r="Q6" s="320" t="str">
        <f>L6</f>
        <v>PT xxx</v>
      </c>
      <c r="R6" s="370" t="s">
        <v>1131</v>
      </c>
      <c r="S6" s="370" t="s">
        <v>1132</v>
      </c>
      <c r="T6" s="370" t="s">
        <v>1133</v>
      </c>
      <c r="U6" s="370" t="s">
        <v>1134</v>
      </c>
      <c r="V6" s="370" t="s">
        <v>1135</v>
      </c>
      <c r="W6" s="370" t="s">
        <v>1136</v>
      </c>
      <c r="X6" s="370" t="s">
        <v>1137</v>
      </c>
      <c r="Y6" s="320" t="s">
        <v>1337</v>
      </c>
      <c r="Z6" s="321" t="s">
        <v>1338</v>
      </c>
      <c r="AA6" s="321"/>
      <c r="AB6" s="321"/>
      <c r="AC6" s="321"/>
      <c r="AD6" s="320" t="s">
        <v>1339</v>
      </c>
    </row>
    <row r="7" spans="1:30">
      <c r="A7" s="306"/>
      <c r="B7" s="322"/>
      <c r="C7" s="323"/>
      <c r="D7" s="323"/>
      <c r="E7" s="324"/>
      <c r="F7" s="325"/>
      <c r="G7" s="326" t="s">
        <v>758</v>
      </c>
      <c r="H7" s="327"/>
      <c r="I7" s="327"/>
      <c r="J7" s="327"/>
      <c r="K7" s="327"/>
      <c r="L7" s="326" t="str">
        <f>G7</f>
        <v>Unaudited</v>
      </c>
      <c r="M7" s="327"/>
      <c r="N7" s="327"/>
      <c r="O7" s="327"/>
      <c r="P7" s="327"/>
      <c r="Q7" s="326" t="s">
        <v>758</v>
      </c>
      <c r="R7" s="371" t="s">
        <v>758</v>
      </c>
      <c r="S7" s="371" t="s">
        <v>758</v>
      </c>
      <c r="T7" s="371" t="s">
        <v>758</v>
      </c>
      <c r="U7" s="371" t="s">
        <v>758</v>
      </c>
      <c r="V7" s="371" t="s">
        <v>758</v>
      </c>
      <c r="W7" s="371" t="s">
        <v>758</v>
      </c>
      <c r="X7" s="371" t="s">
        <v>758</v>
      </c>
      <c r="Y7" s="326" t="str">
        <f>T7</f>
        <v>Unaudited</v>
      </c>
      <c r="Z7" s="327"/>
      <c r="AA7" s="327"/>
      <c r="AB7" s="327"/>
      <c r="AC7" s="327"/>
      <c r="AD7" s="326" t="s">
        <v>758</v>
      </c>
    </row>
    <row r="8" spans="1:30">
      <c r="A8" s="306"/>
      <c r="B8" s="328"/>
      <c r="C8" s="329"/>
      <c r="D8" s="329"/>
      <c r="E8" s="330"/>
      <c r="F8" s="331"/>
      <c r="G8" s="332">
        <f>D3</f>
        <v>44561</v>
      </c>
      <c r="H8" s="333"/>
      <c r="I8" s="367" t="s">
        <v>759</v>
      </c>
      <c r="J8" s="367"/>
      <c r="K8" s="367" t="s">
        <v>760</v>
      </c>
      <c r="L8" s="332">
        <f>G8</f>
        <v>44561</v>
      </c>
      <c r="M8" s="367"/>
      <c r="N8" s="367" t="s">
        <v>759</v>
      </c>
      <c r="O8" s="367"/>
      <c r="P8" s="367" t="s">
        <v>760</v>
      </c>
      <c r="Q8" s="332">
        <f>L8</f>
        <v>44561</v>
      </c>
      <c r="R8" s="372">
        <f t="shared" ref="R8:Y8" si="1">Q8</f>
        <v>44561</v>
      </c>
      <c r="S8" s="372">
        <f t="shared" si="1"/>
        <v>44561</v>
      </c>
      <c r="T8" s="372">
        <f t="shared" si="1"/>
        <v>44561</v>
      </c>
      <c r="U8" s="372">
        <f t="shared" si="1"/>
        <v>44561</v>
      </c>
      <c r="V8" s="372">
        <f t="shared" si="1"/>
        <v>44561</v>
      </c>
      <c r="W8" s="372">
        <f>U8</f>
        <v>44561</v>
      </c>
      <c r="X8" s="372">
        <f>V8</f>
        <v>44561</v>
      </c>
      <c r="Y8" s="332">
        <f t="shared" si="1"/>
        <v>44561</v>
      </c>
      <c r="Z8" s="367" t="s">
        <v>1340</v>
      </c>
      <c r="AA8" s="367" t="s">
        <v>759</v>
      </c>
      <c r="AB8" s="367" t="s">
        <v>1340</v>
      </c>
      <c r="AC8" s="367" t="s">
        <v>760</v>
      </c>
      <c r="AD8" s="332">
        <f>Y8</f>
        <v>44561</v>
      </c>
    </row>
    <row r="9" spans="1:30">
      <c r="A9" s="306"/>
      <c r="B9" s="334"/>
      <c r="C9" s="306"/>
      <c r="D9" s="306"/>
      <c r="E9" s="335"/>
      <c r="F9" s="336"/>
      <c r="G9" s="337"/>
      <c r="H9" s="338"/>
      <c r="I9" s="337"/>
      <c r="J9" s="338"/>
      <c r="K9" s="337"/>
      <c r="L9" s="337"/>
      <c r="M9" s="338"/>
      <c r="N9" s="337"/>
      <c r="O9" s="338"/>
      <c r="P9" s="337"/>
      <c r="Q9" s="337"/>
      <c r="R9" s="350"/>
      <c r="S9" s="350"/>
      <c r="T9" s="350"/>
      <c r="U9" s="350"/>
      <c r="V9" s="350"/>
      <c r="W9" s="350"/>
      <c r="X9" s="350"/>
      <c r="Y9" s="337"/>
      <c r="Z9" s="338"/>
      <c r="AA9" s="337"/>
      <c r="AB9" s="338"/>
      <c r="AC9" s="337"/>
      <c r="AD9" s="337"/>
    </row>
    <row r="10" spans="1:30">
      <c r="A10" s="306"/>
      <c r="B10" s="334" t="s">
        <v>761</v>
      </c>
      <c r="C10" s="306"/>
      <c r="D10" s="306"/>
      <c r="E10" s="335"/>
      <c r="F10" s="336"/>
      <c r="G10" s="337"/>
      <c r="H10" s="338"/>
      <c r="I10" s="337"/>
      <c r="J10" s="338"/>
      <c r="K10" s="337"/>
      <c r="L10" s="337"/>
      <c r="M10" s="338"/>
      <c r="N10" s="337"/>
      <c r="O10" s="338"/>
      <c r="P10" s="337"/>
      <c r="Q10" s="337"/>
      <c r="R10" s="350"/>
      <c r="S10" s="350"/>
      <c r="T10" s="350"/>
      <c r="U10" s="350"/>
      <c r="V10" s="350"/>
      <c r="W10" s="350"/>
      <c r="X10" s="350"/>
      <c r="Y10" s="337"/>
      <c r="Z10" s="338"/>
      <c r="AA10" s="337"/>
      <c r="AB10" s="338"/>
      <c r="AC10" s="337"/>
      <c r="AD10" s="337"/>
    </row>
    <row r="11" spans="1:30">
      <c r="A11" s="306"/>
      <c r="B11" s="339"/>
      <c r="C11" s="306"/>
      <c r="D11" s="306"/>
      <c r="E11" s="335"/>
      <c r="F11" s="336"/>
      <c r="G11" s="337"/>
      <c r="H11" s="338"/>
      <c r="I11" s="337"/>
      <c r="J11" s="338"/>
      <c r="K11" s="337"/>
      <c r="L11" s="337"/>
      <c r="M11" s="338"/>
      <c r="N11" s="337"/>
      <c r="O11" s="338"/>
      <c r="P11" s="337"/>
      <c r="Q11" s="337"/>
      <c r="R11" s="350"/>
      <c r="S11" s="350"/>
      <c r="T11" s="350"/>
      <c r="U11" s="350"/>
      <c r="V11" s="350"/>
      <c r="W11" s="350"/>
      <c r="X11" s="350"/>
      <c r="Y11" s="337"/>
      <c r="Z11" s="338"/>
      <c r="AA11" s="337"/>
      <c r="AB11" s="338"/>
      <c r="AC11" s="337"/>
      <c r="AD11" s="337"/>
    </row>
    <row r="12" spans="1:30">
      <c r="A12" s="306"/>
      <c r="B12" s="340"/>
      <c r="C12" s="341" t="s">
        <v>762</v>
      </c>
      <c r="D12" s="306"/>
      <c r="E12" s="342"/>
      <c r="F12" s="343"/>
      <c r="G12" s="337"/>
      <c r="H12" s="338"/>
      <c r="I12" s="337"/>
      <c r="J12" s="338"/>
      <c r="K12" s="337"/>
      <c r="L12" s="337"/>
      <c r="M12" s="338"/>
      <c r="N12" s="337"/>
      <c r="O12" s="338"/>
      <c r="P12" s="337"/>
      <c r="Q12" s="337"/>
      <c r="R12" s="350"/>
      <c r="S12" s="350"/>
      <c r="T12" s="350"/>
      <c r="U12" s="350"/>
      <c r="V12" s="350"/>
      <c r="W12" s="350"/>
      <c r="X12" s="350"/>
      <c r="Y12" s="337"/>
      <c r="Z12" s="338"/>
      <c r="AA12" s="337"/>
      <c r="AB12" s="338"/>
      <c r="AC12" s="337"/>
      <c r="AD12" s="337"/>
    </row>
    <row r="13" spans="1:30">
      <c r="A13" s="306"/>
      <c r="B13" s="340"/>
      <c r="C13" s="344"/>
      <c r="D13" s="306"/>
      <c r="E13" s="342"/>
      <c r="F13" s="343"/>
      <c r="G13" s="337"/>
      <c r="H13" s="338"/>
      <c r="I13" s="337"/>
      <c r="J13" s="338"/>
      <c r="K13" s="337"/>
      <c r="L13" s="337"/>
      <c r="M13" s="338"/>
      <c r="N13" s="337"/>
      <c r="O13" s="338"/>
      <c r="P13" s="337"/>
      <c r="Q13" s="337"/>
      <c r="R13" s="350"/>
      <c r="S13" s="350"/>
      <c r="T13" s="350"/>
      <c r="U13" s="350"/>
      <c r="V13" s="350"/>
      <c r="W13" s="350"/>
      <c r="X13" s="350"/>
      <c r="Y13" s="337"/>
      <c r="Z13" s="338"/>
      <c r="AA13" s="337"/>
      <c r="AB13" s="338"/>
      <c r="AC13" s="337"/>
      <c r="AD13" s="337"/>
    </row>
    <row r="14" spans="1:30">
      <c r="A14" s="306"/>
      <c r="B14" s="340"/>
      <c r="C14" s="345" t="s">
        <v>763</v>
      </c>
      <c r="D14" s="306"/>
      <c r="E14" s="342"/>
      <c r="F14" s="343"/>
      <c r="G14" s="337"/>
      <c r="H14" s="338"/>
      <c r="I14" s="337"/>
      <c r="J14" s="338"/>
      <c r="K14" s="337"/>
      <c r="L14" s="337"/>
      <c r="M14" s="338"/>
      <c r="N14" s="337"/>
      <c r="O14" s="338"/>
      <c r="P14" s="337"/>
      <c r="Q14" s="337"/>
      <c r="R14" s="350"/>
      <c r="S14" s="350"/>
      <c r="T14" s="350"/>
      <c r="U14" s="350"/>
      <c r="V14" s="350"/>
      <c r="W14" s="350"/>
      <c r="X14" s="350"/>
      <c r="Y14" s="337"/>
      <c r="Z14" s="338"/>
      <c r="AA14" s="337"/>
      <c r="AB14" s="338"/>
      <c r="AC14" s="337"/>
      <c r="AD14" s="337"/>
    </row>
    <row r="15" outlineLevel="1" spans="1:30">
      <c r="A15" s="346"/>
      <c r="B15" s="150"/>
      <c r="D15" s="347" t="s">
        <v>764</v>
      </c>
      <c r="E15" s="346"/>
      <c r="F15" s="343"/>
      <c r="G15" s="348"/>
      <c r="H15" s="349"/>
      <c r="I15" s="350"/>
      <c r="J15" s="349"/>
      <c r="K15" s="350"/>
      <c r="L15" s="337"/>
      <c r="M15" s="349"/>
      <c r="N15" s="350"/>
      <c r="O15" s="349"/>
      <c r="P15" s="350"/>
      <c r="Q15" s="337"/>
      <c r="R15" s="350"/>
      <c r="S15" s="350"/>
      <c r="T15" s="350"/>
      <c r="U15" s="350"/>
      <c r="V15" s="350"/>
      <c r="W15" s="350"/>
      <c r="X15" s="350"/>
      <c r="Y15" s="337"/>
      <c r="Z15" s="349"/>
      <c r="AA15" s="350"/>
      <c r="AB15" s="349"/>
      <c r="AC15" s="350"/>
      <c r="AD15" s="337"/>
    </row>
    <row r="16" outlineLevel="1" spans="1:31">
      <c r="A16" s="346"/>
      <c r="B16" s="150">
        <v>110101001</v>
      </c>
      <c r="D16" s="346"/>
      <c r="E16" s="299" t="s">
        <v>64</v>
      </c>
      <c r="F16" s="343"/>
      <c r="G16" s="350"/>
      <c r="H16" s="349"/>
      <c r="I16" s="350"/>
      <c r="J16" s="349"/>
      <c r="K16" s="350"/>
      <c r="L16" s="337">
        <f>G16+I16-K16</f>
        <v>0</v>
      </c>
      <c r="M16" s="349"/>
      <c r="N16" s="350"/>
      <c r="O16" s="349"/>
      <c r="P16" s="350"/>
      <c r="Q16" s="337">
        <f>L16+N16-P16</f>
        <v>0</v>
      </c>
      <c r="R16" s="350"/>
      <c r="S16" s="350"/>
      <c r="T16" s="350"/>
      <c r="U16" s="350"/>
      <c r="V16" s="350"/>
      <c r="W16" s="350"/>
      <c r="X16" s="350"/>
      <c r="Y16" s="350">
        <f t="shared" ref="Y16:Y17" si="2">SUM(Q16:X16)</f>
        <v>0</v>
      </c>
      <c r="Z16" s="349" t="str">
        <f>'2c. Jurnal ELIM'!C10</f>
        <v>EL-1.1</v>
      </c>
      <c r="AA16" s="350">
        <f>'2c. Jurnal ELIM'!F10</f>
        <v>10000000</v>
      </c>
      <c r="AB16" s="349"/>
      <c r="AC16" s="350"/>
      <c r="AD16" s="337">
        <f>Y16+AA16-AC16</f>
        <v>10000000</v>
      </c>
      <c r="AE16" s="252"/>
    </row>
    <row r="17" outlineLevel="1" spans="1:31">
      <c r="A17" s="346"/>
      <c r="B17" s="150">
        <v>110101002</v>
      </c>
      <c r="D17" s="346"/>
      <c r="E17" s="299" t="s">
        <v>65</v>
      </c>
      <c r="F17" s="343"/>
      <c r="G17" s="350"/>
      <c r="H17" s="349"/>
      <c r="I17" s="350"/>
      <c r="J17" s="349"/>
      <c r="K17" s="350"/>
      <c r="L17" s="337">
        <f>G17+I17-K17</f>
        <v>0</v>
      </c>
      <c r="M17" s="349"/>
      <c r="N17" s="350"/>
      <c r="O17" s="349"/>
      <c r="P17" s="350"/>
      <c r="Q17" s="337">
        <f>L17+N17-P17</f>
        <v>0</v>
      </c>
      <c r="R17" s="350"/>
      <c r="S17" s="350"/>
      <c r="T17" s="350"/>
      <c r="U17" s="350"/>
      <c r="V17" s="350"/>
      <c r="W17" s="350"/>
      <c r="X17" s="350"/>
      <c r="Y17" s="350">
        <f t="shared" si="2"/>
        <v>0</v>
      </c>
      <c r="Z17" s="349"/>
      <c r="AA17" s="350"/>
      <c r="AB17" s="349"/>
      <c r="AC17" s="350"/>
      <c r="AD17" s="337">
        <f>Y17+AA17-AC17</f>
        <v>0</v>
      </c>
      <c r="AE17" s="252"/>
    </row>
    <row r="18" outlineLevel="1" spans="1:31">
      <c r="A18" s="346"/>
      <c r="B18" s="150">
        <v>110101003</v>
      </c>
      <c r="D18" s="346"/>
      <c r="E18" s="299" t="s">
        <v>66</v>
      </c>
      <c r="F18" s="343"/>
      <c r="G18" s="350"/>
      <c r="H18" s="349"/>
      <c r="I18" s="350"/>
      <c r="J18" s="349"/>
      <c r="K18" s="350"/>
      <c r="L18" s="337">
        <f>G18+I18-K18</f>
        <v>0</v>
      </c>
      <c r="M18" s="349"/>
      <c r="N18" s="350"/>
      <c r="O18" s="349"/>
      <c r="P18" s="350"/>
      <c r="Q18" s="337">
        <f>L18+N18-P18</f>
        <v>0</v>
      </c>
      <c r="R18" s="350"/>
      <c r="S18" s="350"/>
      <c r="T18" s="350"/>
      <c r="U18" s="350"/>
      <c r="V18" s="350"/>
      <c r="W18" s="350"/>
      <c r="X18" s="350"/>
      <c r="Y18" s="350">
        <f t="shared" ref="Y18" si="3">SUM(Q18:X18)</f>
        <v>0</v>
      </c>
      <c r="Z18" s="349"/>
      <c r="AA18" s="350"/>
      <c r="AB18" s="349"/>
      <c r="AC18" s="350"/>
      <c r="AD18" s="337">
        <f>Y18+AA18-AC18</f>
        <v>0</v>
      </c>
      <c r="AE18" s="252"/>
    </row>
    <row r="19" outlineLevel="1" spans="1:31">
      <c r="A19" s="346"/>
      <c r="B19" s="150"/>
      <c r="D19" s="346"/>
      <c r="E19" s="299"/>
      <c r="F19" s="343"/>
      <c r="G19" s="350"/>
      <c r="H19" s="349"/>
      <c r="I19" s="350"/>
      <c r="J19" s="349"/>
      <c r="K19" s="350"/>
      <c r="L19" s="337">
        <f>G19+I19-K19</f>
        <v>0</v>
      </c>
      <c r="M19" s="349"/>
      <c r="N19" s="350"/>
      <c r="O19" s="349"/>
      <c r="P19" s="350"/>
      <c r="Q19" s="337">
        <f>L19+N19-P19</f>
        <v>0</v>
      </c>
      <c r="R19" s="350"/>
      <c r="S19" s="350"/>
      <c r="T19" s="350"/>
      <c r="U19" s="350"/>
      <c r="V19" s="350"/>
      <c r="W19" s="350"/>
      <c r="X19" s="350"/>
      <c r="Y19" s="374"/>
      <c r="Z19" s="349"/>
      <c r="AA19" s="350"/>
      <c r="AB19" s="349"/>
      <c r="AC19" s="350"/>
      <c r="AD19" s="337">
        <f>Y19+AA19-AC19</f>
        <v>0</v>
      </c>
      <c r="AE19" s="252"/>
    </row>
    <row r="20" outlineLevel="1" spans="1:31">
      <c r="A20" s="346"/>
      <c r="B20" s="150"/>
      <c r="D20" s="351" t="s">
        <v>765</v>
      </c>
      <c r="E20" s="352"/>
      <c r="F20" s="353"/>
      <c r="G20" s="354">
        <f>SUM(G15:G19)</f>
        <v>0</v>
      </c>
      <c r="H20" s="355"/>
      <c r="I20" s="354">
        <f>SUM(I15:I19)</f>
        <v>0</v>
      </c>
      <c r="J20" s="355"/>
      <c r="K20" s="354">
        <f>SUM(K15:K19)</f>
        <v>0</v>
      </c>
      <c r="L20" s="354">
        <f>SUM(L15:L19)</f>
        <v>0</v>
      </c>
      <c r="M20" s="355"/>
      <c r="N20" s="354">
        <f>SUM(N15:N19)</f>
        <v>0</v>
      </c>
      <c r="O20" s="355"/>
      <c r="P20" s="354">
        <f t="shared" ref="P20:Y20" si="4">SUM(P15:P19)</f>
        <v>0</v>
      </c>
      <c r="Q20" s="354">
        <f t="shared" si="4"/>
        <v>0</v>
      </c>
      <c r="R20" s="354">
        <f t="shared" si="4"/>
        <v>0</v>
      </c>
      <c r="S20" s="354">
        <f t="shared" si="4"/>
        <v>0</v>
      </c>
      <c r="T20" s="354">
        <f t="shared" si="4"/>
        <v>0</v>
      </c>
      <c r="U20" s="354">
        <f t="shared" si="4"/>
        <v>0</v>
      </c>
      <c r="V20" s="354">
        <f t="shared" si="4"/>
        <v>0</v>
      </c>
      <c r="W20" s="354">
        <f t="shared" si="4"/>
        <v>0</v>
      </c>
      <c r="X20" s="354">
        <f t="shared" si="4"/>
        <v>0</v>
      </c>
      <c r="Y20" s="354">
        <f t="shared" si="4"/>
        <v>0</v>
      </c>
      <c r="Z20" s="355"/>
      <c r="AA20" s="354">
        <f>SUM(AA15:AA19)</f>
        <v>10000000</v>
      </c>
      <c r="AB20" s="355"/>
      <c r="AC20" s="354">
        <f>SUM(AC15:AC19)</f>
        <v>0</v>
      </c>
      <c r="AD20" s="354">
        <f>SUM(AD15:AD19)</f>
        <v>10000000</v>
      </c>
      <c r="AE20" s="252"/>
    </row>
    <row r="21" outlineLevel="1" spans="1:31">
      <c r="A21" s="346"/>
      <c r="B21" s="150"/>
      <c r="D21" s="346"/>
      <c r="E21" s="299"/>
      <c r="F21" s="343"/>
      <c r="G21" s="350"/>
      <c r="H21" s="349"/>
      <c r="I21" s="350"/>
      <c r="J21" s="349"/>
      <c r="K21" s="350"/>
      <c r="L21" s="337"/>
      <c r="M21" s="349"/>
      <c r="N21" s="350"/>
      <c r="O21" s="349"/>
      <c r="P21" s="350"/>
      <c r="Q21" s="337"/>
      <c r="R21" s="350"/>
      <c r="S21" s="350"/>
      <c r="T21" s="350"/>
      <c r="U21" s="350"/>
      <c r="V21" s="350"/>
      <c r="W21" s="350"/>
      <c r="X21" s="350"/>
      <c r="Y21" s="374"/>
      <c r="Z21" s="349"/>
      <c r="AA21" s="350"/>
      <c r="AB21" s="349"/>
      <c r="AC21" s="350"/>
      <c r="AD21" s="337"/>
      <c r="AE21" s="252"/>
    </row>
    <row r="22" outlineLevel="1" spans="1:31">
      <c r="A22" s="346"/>
      <c r="B22" s="150"/>
      <c r="D22" s="347" t="s">
        <v>766</v>
      </c>
      <c r="E22" s="299"/>
      <c r="F22" s="343"/>
      <c r="G22" s="350"/>
      <c r="H22" s="349"/>
      <c r="I22" s="350"/>
      <c r="J22" s="349"/>
      <c r="K22" s="350"/>
      <c r="L22" s="337">
        <f t="shared" ref="L22:L33" si="5">G22+I22-K22</f>
        <v>0</v>
      </c>
      <c r="M22" s="349"/>
      <c r="N22" s="350"/>
      <c r="O22" s="349"/>
      <c r="P22" s="350"/>
      <c r="Q22" s="337">
        <f>L22+N22-P22</f>
        <v>0</v>
      </c>
      <c r="R22" s="350"/>
      <c r="S22" s="350"/>
      <c r="T22" s="350"/>
      <c r="U22" s="350"/>
      <c r="V22" s="350"/>
      <c r="W22" s="350"/>
      <c r="X22" s="350"/>
      <c r="Y22" s="374"/>
      <c r="Z22" s="349"/>
      <c r="AA22" s="350"/>
      <c r="AB22" s="349"/>
      <c r="AC22" s="350"/>
      <c r="AD22" s="337">
        <f>Y22+AA22-AC22</f>
        <v>0</v>
      </c>
      <c r="AE22" s="252"/>
    </row>
    <row r="23" outlineLevel="1" spans="1:31">
      <c r="A23" s="346"/>
      <c r="B23" s="150">
        <v>110102001</v>
      </c>
      <c r="D23" s="346"/>
      <c r="E23" s="299" t="s">
        <v>64</v>
      </c>
      <c r="F23" s="343"/>
      <c r="G23" s="350"/>
      <c r="H23" s="349"/>
      <c r="I23" s="350"/>
      <c r="J23" s="349"/>
      <c r="K23" s="350"/>
      <c r="L23" s="337">
        <f t="shared" si="5"/>
        <v>0</v>
      </c>
      <c r="M23" s="349"/>
      <c r="N23" s="350"/>
      <c r="O23" s="349"/>
      <c r="P23" s="350"/>
      <c r="Q23" s="337">
        <f>L23+N23-P23</f>
        <v>0</v>
      </c>
      <c r="R23" s="350"/>
      <c r="S23" s="350"/>
      <c r="T23" s="350">
        <v>0</v>
      </c>
      <c r="U23" s="350"/>
      <c r="V23" s="350"/>
      <c r="W23" s="350"/>
      <c r="X23" s="350"/>
      <c r="Y23" s="350">
        <f>SUM(Q23:X23)</f>
        <v>0</v>
      </c>
      <c r="Z23" s="349"/>
      <c r="AA23" s="350"/>
      <c r="AB23" s="349"/>
      <c r="AC23" s="350"/>
      <c r="AD23" s="337">
        <f>Y23+AA23-AC23</f>
        <v>0</v>
      </c>
      <c r="AE23" s="252"/>
    </row>
    <row r="24" outlineLevel="1" spans="1:31">
      <c r="A24" s="346"/>
      <c r="B24" s="150">
        <v>110102002</v>
      </c>
      <c r="D24" s="346"/>
      <c r="E24" s="299" t="s">
        <v>65</v>
      </c>
      <c r="F24" s="343"/>
      <c r="G24" s="350"/>
      <c r="H24" s="349"/>
      <c r="I24" s="350"/>
      <c r="J24" s="349"/>
      <c r="K24" s="350"/>
      <c r="L24" s="337">
        <f t="shared" si="5"/>
        <v>0</v>
      </c>
      <c r="M24" s="349"/>
      <c r="N24" s="350"/>
      <c r="O24" s="349"/>
      <c r="P24" s="350"/>
      <c r="Q24" s="337">
        <f>L24+N24-P24</f>
        <v>0</v>
      </c>
      <c r="R24" s="350"/>
      <c r="S24" s="350"/>
      <c r="T24" s="350">
        <v>0</v>
      </c>
      <c r="U24" s="350"/>
      <c r="V24" s="350"/>
      <c r="W24" s="350"/>
      <c r="X24" s="350"/>
      <c r="Y24" s="350">
        <f>SUM(Q24:X24)</f>
        <v>0</v>
      </c>
      <c r="Z24" s="349"/>
      <c r="AA24" s="350"/>
      <c r="AB24" s="349"/>
      <c r="AC24" s="350"/>
      <c r="AD24" s="337">
        <f>Y24+AA24-AC24</f>
        <v>0</v>
      </c>
      <c r="AE24" s="252"/>
    </row>
    <row r="25" outlineLevel="1" spans="1:31">
      <c r="A25" s="346"/>
      <c r="B25" s="150">
        <v>110102003</v>
      </c>
      <c r="D25" s="346"/>
      <c r="E25" s="299" t="s">
        <v>66</v>
      </c>
      <c r="F25" s="343"/>
      <c r="G25" s="350"/>
      <c r="H25" s="349"/>
      <c r="I25" s="350"/>
      <c r="J25" s="349"/>
      <c r="K25" s="350"/>
      <c r="L25" s="337">
        <f t="shared" ref="L25" si="6">G25+I25-K25</f>
        <v>0</v>
      </c>
      <c r="M25" s="349"/>
      <c r="N25" s="350"/>
      <c r="O25" s="349"/>
      <c r="P25" s="350"/>
      <c r="Q25" s="337">
        <f>L25+N25-P25</f>
        <v>0</v>
      </c>
      <c r="R25" s="350"/>
      <c r="S25" s="350"/>
      <c r="T25" s="350">
        <v>0</v>
      </c>
      <c r="U25" s="350"/>
      <c r="V25" s="350"/>
      <c r="W25" s="350"/>
      <c r="X25" s="350"/>
      <c r="Y25" s="350">
        <f>SUM(Q25:X25)</f>
        <v>0</v>
      </c>
      <c r="Z25" s="349"/>
      <c r="AA25" s="350"/>
      <c r="AB25" s="349"/>
      <c r="AC25" s="350"/>
      <c r="AD25" s="337">
        <f>Y25+AA25-AC25</f>
        <v>0</v>
      </c>
      <c r="AE25" s="252"/>
    </row>
    <row r="26" outlineLevel="1" spans="1:31">
      <c r="A26" s="346"/>
      <c r="B26" s="150"/>
      <c r="D26" s="346"/>
      <c r="E26" s="299"/>
      <c r="F26" s="343"/>
      <c r="G26" s="350"/>
      <c r="H26" s="349"/>
      <c r="I26" s="350"/>
      <c r="J26" s="349"/>
      <c r="K26" s="350"/>
      <c r="L26" s="337">
        <f t="shared" si="5"/>
        <v>0</v>
      </c>
      <c r="M26" s="349"/>
      <c r="N26" s="350"/>
      <c r="O26" s="349"/>
      <c r="P26" s="350"/>
      <c r="Q26" s="337">
        <f>L26+N26-P26</f>
        <v>0</v>
      </c>
      <c r="R26" s="350"/>
      <c r="S26" s="350"/>
      <c r="T26" s="350"/>
      <c r="U26" s="350"/>
      <c r="V26" s="350"/>
      <c r="W26" s="350"/>
      <c r="X26" s="350"/>
      <c r="Y26" s="374"/>
      <c r="Z26" s="349"/>
      <c r="AA26" s="350"/>
      <c r="AB26" s="349"/>
      <c r="AC26" s="350"/>
      <c r="AD26" s="337">
        <f>Y26+AA26-AC26</f>
        <v>0</v>
      </c>
      <c r="AE26" s="252"/>
    </row>
    <row r="27" outlineLevel="1" spans="1:31">
      <c r="A27" s="346"/>
      <c r="B27" s="150"/>
      <c r="D27" s="351" t="s">
        <v>765</v>
      </c>
      <c r="E27" s="352"/>
      <c r="F27" s="353"/>
      <c r="G27" s="354">
        <f>SUM(G22:G26)</f>
        <v>0</v>
      </c>
      <c r="H27" s="355"/>
      <c r="I27" s="354">
        <f>SUM(I22:I26)</f>
        <v>0</v>
      </c>
      <c r="J27" s="355"/>
      <c r="K27" s="354">
        <f>SUM(K22:K26)</f>
        <v>0</v>
      </c>
      <c r="L27" s="354">
        <f>SUM(L22:L26)</f>
        <v>0</v>
      </c>
      <c r="M27" s="355"/>
      <c r="N27" s="354">
        <f>SUM(N22:N26)</f>
        <v>0</v>
      </c>
      <c r="O27" s="355"/>
      <c r="P27" s="354">
        <f>SUM(P22:P26)</f>
        <v>0</v>
      </c>
      <c r="Q27" s="354">
        <f>SUM(Q22:Q26)</f>
        <v>0</v>
      </c>
      <c r="R27" s="354">
        <f t="shared" ref="R27:Y27" si="7">SUM(R22:R26)</f>
        <v>0</v>
      </c>
      <c r="S27" s="354">
        <f t="shared" si="7"/>
        <v>0</v>
      </c>
      <c r="T27" s="354">
        <f t="shared" si="7"/>
        <v>0</v>
      </c>
      <c r="U27" s="354">
        <f t="shared" si="7"/>
        <v>0</v>
      </c>
      <c r="V27" s="354">
        <f t="shared" si="7"/>
        <v>0</v>
      </c>
      <c r="W27" s="354">
        <f t="shared" si="7"/>
        <v>0</v>
      </c>
      <c r="X27" s="354">
        <f t="shared" si="7"/>
        <v>0</v>
      </c>
      <c r="Y27" s="354">
        <f t="shared" si="7"/>
        <v>0</v>
      </c>
      <c r="Z27" s="355"/>
      <c r="AA27" s="354">
        <f>SUM(AA22:AA26)</f>
        <v>0</v>
      </c>
      <c r="AB27" s="355"/>
      <c r="AC27" s="354">
        <f>SUM(AC22:AC26)</f>
        <v>0</v>
      </c>
      <c r="AD27" s="354">
        <f>SUM(AD22:AD26)</f>
        <v>0</v>
      </c>
      <c r="AE27" s="252"/>
    </row>
    <row r="28" outlineLevel="1" spans="1:31">
      <c r="A28" s="346"/>
      <c r="B28" s="150"/>
      <c r="D28" s="346"/>
      <c r="E28" s="299"/>
      <c r="F28" s="343"/>
      <c r="G28" s="350"/>
      <c r="H28" s="349"/>
      <c r="I28" s="350"/>
      <c r="J28" s="349"/>
      <c r="K28" s="350"/>
      <c r="L28" s="337"/>
      <c r="M28" s="349"/>
      <c r="N28" s="350"/>
      <c r="O28" s="349"/>
      <c r="P28" s="350"/>
      <c r="Q28" s="337"/>
      <c r="R28" s="350"/>
      <c r="S28" s="350"/>
      <c r="T28" s="350"/>
      <c r="U28" s="350"/>
      <c r="V28" s="350"/>
      <c r="W28" s="350"/>
      <c r="X28" s="350"/>
      <c r="Y28" s="374"/>
      <c r="Z28" s="349"/>
      <c r="AA28" s="350"/>
      <c r="AB28" s="349"/>
      <c r="AC28" s="350"/>
      <c r="AD28" s="337"/>
      <c r="AE28" s="252"/>
    </row>
    <row r="29" outlineLevel="1" spans="1:31">
      <c r="A29" s="346"/>
      <c r="B29" s="150"/>
      <c r="D29" s="347" t="s">
        <v>767</v>
      </c>
      <c r="E29" s="299"/>
      <c r="F29" s="343"/>
      <c r="G29" s="350"/>
      <c r="H29" s="349"/>
      <c r="I29" s="350"/>
      <c r="J29" s="349"/>
      <c r="K29" s="350"/>
      <c r="L29" s="337">
        <f t="shared" si="5"/>
        <v>0</v>
      </c>
      <c r="M29" s="349"/>
      <c r="N29" s="350"/>
      <c r="O29" s="349"/>
      <c r="P29" s="350"/>
      <c r="Q29" s="337">
        <f>L29+N29-P29</f>
        <v>0</v>
      </c>
      <c r="R29" s="350"/>
      <c r="S29" s="350"/>
      <c r="T29" s="350"/>
      <c r="U29" s="350"/>
      <c r="V29" s="350"/>
      <c r="W29" s="350"/>
      <c r="X29" s="350"/>
      <c r="Y29" s="374"/>
      <c r="Z29" s="349"/>
      <c r="AA29" s="350"/>
      <c r="AB29" s="349"/>
      <c r="AC29" s="350"/>
      <c r="AD29" s="337">
        <f>Y29+AA29-AC29</f>
        <v>0</v>
      </c>
      <c r="AE29" s="252"/>
    </row>
    <row r="30" outlineLevel="1" spans="1:31">
      <c r="A30" s="346"/>
      <c r="B30" s="150">
        <v>110103001</v>
      </c>
      <c r="D30" s="346"/>
      <c r="E30" s="299" t="s">
        <v>64</v>
      </c>
      <c r="F30" s="343"/>
      <c r="G30" s="350"/>
      <c r="H30" s="349"/>
      <c r="I30" s="350"/>
      <c r="J30" s="349"/>
      <c r="K30" s="350"/>
      <c r="L30" s="337">
        <f t="shared" si="5"/>
        <v>0</v>
      </c>
      <c r="M30" s="349"/>
      <c r="N30" s="350"/>
      <c r="O30" s="349"/>
      <c r="P30" s="350"/>
      <c r="Q30" s="337">
        <f>L30+N30-P30</f>
        <v>0</v>
      </c>
      <c r="R30" s="350"/>
      <c r="S30" s="350"/>
      <c r="T30" s="350"/>
      <c r="U30" s="350"/>
      <c r="V30" s="350"/>
      <c r="W30" s="350"/>
      <c r="X30" s="350"/>
      <c r="Y30" s="350">
        <f>SUM(Q30:X30)</f>
        <v>0</v>
      </c>
      <c r="Z30" s="349"/>
      <c r="AA30" s="350"/>
      <c r="AB30" s="349"/>
      <c r="AC30" s="350"/>
      <c r="AD30" s="337">
        <f>Y30+AA30-AC30</f>
        <v>0</v>
      </c>
      <c r="AE30" s="252"/>
    </row>
    <row r="31" outlineLevel="1" spans="1:31">
      <c r="A31" s="346"/>
      <c r="B31" s="150">
        <v>110103002</v>
      </c>
      <c r="D31" s="346"/>
      <c r="E31" s="299" t="s">
        <v>65</v>
      </c>
      <c r="F31" s="343"/>
      <c r="G31" s="350"/>
      <c r="H31" s="349"/>
      <c r="I31" s="350"/>
      <c r="J31" s="349"/>
      <c r="K31" s="350"/>
      <c r="L31" s="337">
        <f t="shared" si="5"/>
        <v>0</v>
      </c>
      <c r="M31" s="349"/>
      <c r="N31" s="350"/>
      <c r="O31" s="349"/>
      <c r="P31" s="350"/>
      <c r="Q31" s="337">
        <f>L31+N31-P31</f>
        <v>0</v>
      </c>
      <c r="R31" s="350"/>
      <c r="S31" s="350"/>
      <c r="T31" s="350"/>
      <c r="U31" s="350"/>
      <c r="V31" s="350"/>
      <c r="W31" s="350"/>
      <c r="X31" s="350"/>
      <c r="Y31" s="350">
        <f>SUM(Q31:X31)</f>
        <v>0</v>
      </c>
      <c r="Z31" s="349"/>
      <c r="AA31" s="350"/>
      <c r="AB31" s="349"/>
      <c r="AC31" s="350"/>
      <c r="AD31" s="337">
        <f>Y31+AA31-AC31</f>
        <v>0</v>
      </c>
      <c r="AE31" s="252"/>
    </row>
    <row r="32" outlineLevel="1" spans="1:31">
      <c r="A32" s="346"/>
      <c r="B32" s="150">
        <v>110103003</v>
      </c>
      <c r="D32" s="346"/>
      <c r="E32" s="299" t="s">
        <v>66</v>
      </c>
      <c r="F32" s="343"/>
      <c r="G32" s="350"/>
      <c r="H32" s="349"/>
      <c r="I32" s="350"/>
      <c r="J32" s="349"/>
      <c r="K32" s="350"/>
      <c r="L32" s="337">
        <f t="shared" ref="L32" si="8">G32+I32-K32</f>
        <v>0</v>
      </c>
      <c r="M32" s="349"/>
      <c r="N32" s="350"/>
      <c r="O32" s="349"/>
      <c r="P32" s="350"/>
      <c r="Q32" s="337">
        <f>L32+N32-P32</f>
        <v>0</v>
      </c>
      <c r="R32" s="350"/>
      <c r="S32" s="350"/>
      <c r="T32" s="350"/>
      <c r="U32" s="350"/>
      <c r="V32" s="350"/>
      <c r="W32" s="350"/>
      <c r="X32" s="350"/>
      <c r="Y32" s="350">
        <f>SUM(Q32:X32)</f>
        <v>0</v>
      </c>
      <c r="Z32" s="349"/>
      <c r="AA32" s="350"/>
      <c r="AB32" s="349"/>
      <c r="AC32" s="350"/>
      <c r="AD32" s="337">
        <f>Y32+AA32-AC32</f>
        <v>0</v>
      </c>
      <c r="AE32" s="252"/>
    </row>
    <row r="33" outlineLevel="1" spans="1:31">
      <c r="A33" s="346"/>
      <c r="B33" s="150"/>
      <c r="D33" s="346"/>
      <c r="E33" s="299"/>
      <c r="F33" s="343"/>
      <c r="G33" s="350"/>
      <c r="H33" s="349"/>
      <c r="I33" s="350"/>
      <c r="J33" s="349"/>
      <c r="K33" s="350"/>
      <c r="L33" s="337">
        <f t="shared" si="5"/>
        <v>0</v>
      </c>
      <c r="M33" s="349"/>
      <c r="N33" s="350"/>
      <c r="O33" s="349"/>
      <c r="P33" s="350"/>
      <c r="Q33" s="337">
        <f>L33+N33-P33</f>
        <v>0</v>
      </c>
      <c r="R33" s="350"/>
      <c r="S33" s="350"/>
      <c r="T33" s="350"/>
      <c r="U33" s="350"/>
      <c r="V33" s="350"/>
      <c r="W33" s="350"/>
      <c r="X33" s="350"/>
      <c r="Y33" s="374"/>
      <c r="Z33" s="349"/>
      <c r="AA33" s="350"/>
      <c r="AB33" s="349"/>
      <c r="AC33" s="350"/>
      <c r="AD33" s="337">
        <f>Y33+AA33-AC33</f>
        <v>0</v>
      </c>
      <c r="AE33" s="252"/>
    </row>
    <row r="34" outlineLevel="1" spans="1:31">
      <c r="A34" s="346"/>
      <c r="B34" s="150"/>
      <c r="D34" s="351" t="s">
        <v>765</v>
      </c>
      <c r="E34" s="352"/>
      <c r="F34" s="353"/>
      <c r="G34" s="354">
        <f>SUM(G29:G33)</f>
        <v>0</v>
      </c>
      <c r="H34" s="355"/>
      <c r="I34" s="354">
        <f>SUM(I29:I33)</f>
        <v>0</v>
      </c>
      <c r="J34" s="355"/>
      <c r="K34" s="354">
        <f>SUM(K29:K33)</f>
        <v>0</v>
      </c>
      <c r="L34" s="354">
        <f>SUM(L29:L33)</f>
        <v>0</v>
      </c>
      <c r="M34" s="355"/>
      <c r="N34" s="354">
        <f>SUM(N29:N33)</f>
        <v>0</v>
      </c>
      <c r="O34" s="355"/>
      <c r="P34" s="354">
        <f>SUM(P29:P33)</f>
        <v>0</v>
      </c>
      <c r="Q34" s="354">
        <f>SUM(Q29:Q33)</f>
        <v>0</v>
      </c>
      <c r="R34" s="354">
        <f t="shared" ref="R34:Y34" si="9">SUM(R29:R33)</f>
        <v>0</v>
      </c>
      <c r="S34" s="354">
        <f t="shared" si="9"/>
        <v>0</v>
      </c>
      <c r="T34" s="354">
        <f t="shared" si="9"/>
        <v>0</v>
      </c>
      <c r="U34" s="354">
        <f t="shared" si="9"/>
        <v>0</v>
      </c>
      <c r="V34" s="354">
        <f t="shared" si="9"/>
        <v>0</v>
      </c>
      <c r="W34" s="354">
        <f t="shared" si="9"/>
        <v>0</v>
      </c>
      <c r="X34" s="354">
        <f t="shared" si="9"/>
        <v>0</v>
      </c>
      <c r="Y34" s="354">
        <f t="shared" si="9"/>
        <v>0</v>
      </c>
      <c r="Z34" s="355"/>
      <c r="AA34" s="354">
        <f>SUM(AA29:AA33)</f>
        <v>0</v>
      </c>
      <c r="AB34" s="355"/>
      <c r="AC34" s="354">
        <f>SUM(AC29:AC33)</f>
        <v>0</v>
      </c>
      <c r="AD34" s="354">
        <f>SUM(AD29:AD33)</f>
        <v>0</v>
      </c>
      <c r="AE34" s="252"/>
    </row>
    <row r="35" spans="1:31">
      <c r="A35" s="306"/>
      <c r="B35" s="340"/>
      <c r="C35" s="306"/>
      <c r="D35" s="306"/>
      <c r="E35" s="342"/>
      <c r="F35" s="356"/>
      <c r="G35" s="337"/>
      <c r="H35" s="338"/>
      <c r="I35" s="337"/>
      <c r="J35" s="338"/>
      <c r="K35" s="337"/>
      <c r="L35" s="337"/>
      <c r="M35" s="338"/>
      <c r="N35" s="337"/>
      <c r="O35" s="338"/>
      <c r="P35" s="337"/>
      <c r="Q35" s="337"/>
      <c r="R35" s="350"/>
      <c r="S35" s="350"/>
      <c r="T35" s="350"/>
      <c r="U35" s="350"/>
      <c r="V35" s="350"/>
      <c r="W35" s="350"/>
      <c r="X35" s="350"/>
      <c r="Y35" s="337"/>
      <c r="Z35" s="338"/>
      <c r="AA35" s="337"/>
      <c r="AB35" s="338"/>
      <c r="AC35" s="337"/>
      <c r="AD35" s="337"/>
      <c r="AE35" s="252"/>
    </row>
    <row r="36" spans="1:31">
      <c r="A36" s="357"/>
      <c r="B36" s="358"/>
      <c r="C36" s="359" t="s">
        <v>768</v>
      </c>
      <c r="D36" s="359"/>
      <c r="E36" s="360"/>
      <c r="F36" s="361"/>
      <c r="G36" s="362">
        <f>G34+G27+G20</f>
        <v>0</v>
      </c>
      <c r="H36" s="363" t="s">
        <v>769</v>
      </c>
      <c r="I36" s="368">
        <f>I34+I27+I20</f>
        <v>0</v>
      </c>
      <c r="J36" s="363"/>
      <c r="K36" s="368">
        <f>K34+K27+K20</f>
        <v>0</v>
      </c>
      <c r="L36" s="362">
        <f>L34+L27+L20</f>
        <v>0</v>
      </c>
      <c r="M36" s="363" t="s">
        <v>769</v>
      </c>
      <c r="N36" s="368">
        <f>N34+N27+N20</f>
        <v>0</v>
      </c>
      <c r="O36" s="363"/>
      <c r="P36" s="368">
        <f>P34+P27+P20</f>
        <v>0</v>
      </c>
      <c r="Q36" s="362">
        <f>Q34+Q27+Q20</f>
        <v>0</v>
      </c>
      <c r="R36" s="373">
        <f t="shared" ref="R36:Y36" si="10">R34+R27+R20</f>
        <v>0</v>
      </c>
      <c r="S36" s="373">
        <f t="shared" si="10"/>
        <v>0</v>
      </c>
      <c r="T36" s="373">
        <f t="shared" si="10"/>
        <v>0</v>
      </c>
      <c r="U36" s="373">
        <f t="shared" si="10"/>
        <v>0</v>
      </c>
      <c r="V36" s="373">
        <f t="shared" si="10"/>
        <v>0</v>
      </c>
      <c r="W36" s="373">
        <f t="shared" si="10"/>
        <v>0</v>
      </c>
      <c r="X36" s="373">
        <f t="shared" si="10"/>
        <v>0</v>
      </c>
      <c r="Y36" s="362">
        <f t="shared" si="10"/>
        <v>0</v>
      </c>
      <c r="Z36" s="363" t="s">
        <v>769</v>
      </c>
      <c r="AA36" s="368">
        <f>AA34+AA27+AA20</f>
        <v>10000000</v>
      </c>
      <c r="AB36" s="363"/>
      <c r="AC36" s="368">
        <f>AC34+AC27+AC20</f>
        <v>0</v>
      </c>
      <c r="AD36" s="362">
        <f>AD34+AD27+AD20</f>
        <v>10000000</v>
      </c>
      <c r="AE36" s="252"/>
    </row>
    <row r="37" spans="1:31">
      <c r="A37" s="306"/>
      <c r="B37" s="340"/>
      <c r="C37" s="306"/>
      <c r="D37" s="306"/>
      <c r="E37" s="364"/>
      <c r="F37" s="356"/>
      <c r="G37" s="337"/>
      <c r="H37" s="338"/>
      <c r="I37" s="337"/>
      <c r="J37" s="338"/>
      <c r="K37" s="337"/>
      <c r="L37" s="337"/>
      <c r="M37" s="338"/>
      <c r="N37" s="337"/>
      <c r="O37" s="338"/>
      <c r="P37" s="337"/>
      <c r="Q37" s="337"/>
      <c r="R37" s="350"/>
      <c r="S37" s="350"/>
      <c r="T37" s="350"/>
      <c r="U37" s="350"/>
      <c r="V37" s="350"/>
      <c r="W37" s="350"/>
      <c r="X37" s="350"/>
      <c r="Y37" s="337"/>
      <c r="Z37" s="338"/>
      <c r="AA37" s="337"/>
      <c r="AB37" s="338"/>
      <c r="AC37" s="337"/>
      <c r="AD37" s="337"/>
      <c r="AE37" s="252"/>
    </row>
    <row r="38" spans="1:31">
      <c r="A38" s="306"/>
      <c r="B38" s="340"/>
      <c r="C38" s="345" t="s">
        <v>770</v>
      </c>
      <c r="D38" s="303"/>
      <c r="E38" s="342"/>
      <c r="F38" s="343"/>
      <c r="G38" s="348"/>
      <c r="H38" s="338"/>
      <c r="I38" s="337"/>
      <c r="J38" s="338"/>
      <c r="K38" s="337"/>
      <c r="L38" s="337"/>
      <c r="M38" s="338"/>
      <c r="N38" s="337"/>
      <c r="O38" s="338"/>
      <c r="P38" s="337"/>
      <c r="Q38" s="337"/>
      <c r="R38" s="350"/>
      <c r="S38" s="350"/>
      <c r="T38" s="350"/>
      <c r="U38" s="350"/>
      <c r="V38" s="350"/>
      <c r="W38" s="350"/>
      <c r="X38" s="350"/>
      <c r="Y38" s="337"/>
      <c r="Z38" s="338"/>
      <c r="AA38" s="337"/>
      <c r="AB38" s="338"/>
      <c r="AC38" s="337"/>
      <c r="AD38" s="337"/>
      <c r="AE38" s="252"/>
    </row>
    <row r="39" hidden="1" outlineLevel="1" spans="1:30">
      <c r="A39" s="346"/>
      <c r="B39" s="150"/>
      <c r="D39" s="347" t="s">
        <v>771</v>
      </c>
      <c r="E39" s="346"/>
      <c r="F39" s="343"/>
      <c r="G39" s="348"/>
      <c r="H39" s="349"/>
      <c r="I39" s="350"/>
      <c r="J39" s="349"/>
      <c r="K39" s="350"/>
      <c r="L39" s="337"/>
      <c r="M39" s="349"/>
      <c r="N39" s="350"/>
      <c r="O39" s="349"/>
      <c r="P39" s="350"/>
      <c r="Q39" s="337"/>
      <c r="R39" s="350"/>
      <c r="S39" s="350"/>
      <c r="T39" s="350"/>
      <c r="U39" s="350"/>
      <c r="V39" s="350"/>
      <c r="W39" s="350"/>
      <c r="X39" s="350"/>
      <c r="Y39" s="337"/>
      <c r="Z39" s="349"/>
      <c r="AA39" s="350"/>
      <c r="AB39" s="349"/>
      <c r="AC39" s="350"/>
      <c r="AD39" s="337"/>
    </row>
    <row r="40" hidden="1" outlineLevel="1" spans="1:31">
      <c r="A40" s="346"/>
      <c r="B40" s="150">
        <v>110201001</v>
      </c>
      <c r="D40" s="346"/>
      <c r="E40" s="299" t="s">
        <v>772</v>
      </c>
      <c r="F40" s="343"/>
      <c r="G40" s="350"/>
      <c r="H40" s="349"/>
      <c r="I40" s="350"/>
      <c r="J40" s="349"/>
      <c r="K40" s="350"/>
      <c r="L40" s="337">
        <f>G40+I40-K40</f>
        <v>0</v>
      </c>
      <c r="M40" s="349"/>
      <c r="N40" s="350"/>
      <c r="O40" s="349"/>
      <c r="P40" s="350"/>
      <c r="Q40" s="337">
        <f t="shared" ref="Q40:Q64" si="11">L40+N40-P40</f>
        <v>0</v>
      </c>
      <c r="R40" s="350"/>
      <c r="S40" s="350"/>
      <c r="T40" s="350"/>
      <c r="U40" s="350"/>
      <c r="V40" s="350"/>
      <c r="W40" s="350"/>
      <c r="X40" s="350"/>
      <c r="Y40" s="350">
        <f t="shared" ref="Y40:Y64" si="12">SUM(Q40:X40)</f>
        <v>0</v>
      </c>
      <c r="Z40" s="349"/>
      <c r="AA40" s="350"/>
      <c r="AB40" s="349"/>
      <c r="AC40" s="350"/>
      <c r="AD40" s="337">
        <f t="shared" ref="AD40:AD64" si="13">Y40+AA40-AC40</f>
        <v>0</v>
      </c>
      <c r="AE40" s="252"/>
    </row>
    <row r="41" hidden="1" outlineLevel="1" spans="1:31">
      <c r="A41" s="346"/>
      <c r="B41" s="150">
        <v>110201002</v>
      </c>
      <c r="D41" s="346"/>
      <c r="E41" s="299" t="s">
        <v>773</v>
      </c>
      <c r="F41" s="343"/>
      <c r="G41" s="350"/>
      <c r="H41" s="349"/>
      <c r="I41" s="350"/>
      <c r="J41" s="349"/>
      <c r="K41" s="350"/>
      <c r="L41" s="337">
        <f t="shared" ref="L41:L64" si="14">G41+I41-K41</f>
        <v>0</v>
      </c>
      <c r="M41" s="349"/>
      <c r="N41" s="350"/>
      <c r="O41" s="349"/>
      <c r="P41" s="350"/>
      <c r="Q41" s="337">
        <f t="shared" si="11"/>
        <v>0</v>
      </c>
      <c r="R41" s="350"/>
      <c r="S41" s="350"/>
      <c r="T41" s="350"/>
      <c r="U41" s="350"/>
      <c r="V41" s="350"/>
      <c r="W41" s="350"/>
      <c r="X41" s="350"/>
      <c r="Y41" s="350">
        <f t="shared" si="12"/>
        <v>0</v>
      </c>
      <c r="Z41" s="349"/>
      <c r="AA41" s="350"/>
      <c r="AB41" s="349"/>
      <c r="AC41" s="350"/>
      <c r="AD41" s="337">
        <f t="shared" si="13"/>
        <v>0</v>
      </c>
      <c r="AE41" s="252"/>
    </row>
    <row r="42" hidden="1" outlineLevel="1" spans="1:31">
      <c r="A42" s="346"/>
      <c r="B42" s="150">
        <v>110201003</v>
      </c>
      <c r="D42" s="346"/>
      <c r="E42" s="299" t="s">
        <v>774</v>
      </c>
      <c r="F42" s="343"/>
      <c r="G42" s="350"/>
      <c r="H42" s="349"/>
      <c r="I42" s="350"/>
      <c r="J42" s="349"/>
      <c r="K42" s="350"/>
      <c r="L42" s="337">
        <f t="shared" si="14"/>
        <v>0</v>
      </c>
      <c r="M42" s="349"/>
      <c r="N42" s="350"/>
      <c r="O42" s="349"/>
      <c r="P42" s="350"/>
      <c r="Q42" s="337">
        <f t="shared" si="11"/>
        <v>0</v>
      </c>
      <c r="R42" s="350"/>
      <c r="S42" s="350"/>
      <c r="T42" s="350"/>
      <c r="U42" s="350"/>
      <c r="V42" s="350"/>
      <c r="W42" s="350"/>
      <c r="X42" s="350"/>
      <c r="Y42" s="350">
        <f t="shared" si="12"/>
        <v>0</v>
      </c>
      <c r="Z42" s="349"/>
      <c r="AA42" s="350"/>
      <c r="AB42" s="349"/>
      <c r="AC42" s="350"/>
      <c r="AD42" s="337">
        <f t="shared" si="13"/>
        <v>0</v>
      </c>
      <c r="AE42" s="252"/>
    </row>
    <row r="43" hidden="1" outlineLevel="1" spans="1:31">
      <c r="A43" s="346"/>
      <c r="B43" s="150">
        <v>110201004</v>
      </c>
      <c r="D43" s="346"/>
      <c r="E43" s="299" t="s">
        <v>775</v>
      </c>
      <c r="F43" s="343"/>
      <c r="G43" s="350"/>
      <c r="H43" s="349"/>
      <c r="I43" s="350"/>
      <c r="J43" s="349"/>
      <c r="K43" s="350"/>
      <c r="L43" s="337">
        <f t="shared" si="14"/>
        <v>0</v>
      </c>
      <c r="M43" s="349"/>
      <c r="N43" s="350"/>
      <c r="O43" s="349"/>
      <c r="P43" s="350"/>
      <c r="Q43" s="337">
        <f t="shared" si="11"/>
        <v>0</v>
      </c>
      <c r="R43" s="350"/>
      <c r="S43" s="350"/>
      <c r="T43" s="350"/>
      <c r="U43" s="350"/>
      <c r="V43" s="350"/>
      <c r="W43" s="350"/>
      <c r="X43" s="350"/>
      <c r="Y43" s="350">
        <f t="shared" si="12"/>
        <v>0</v>
      </c>
      <c r="Z43" s="349"/>
      <c r="AA43" s="350"/>
      <c r="AB43" s="349"/>
      <c r="AC43" s="350"/>
      <c r="AD43" s="337">
        <f t="shared" si="13"/>
        <v>0</v>
      </c>
      <c r="AE43" s="252"/>
    </row>
    <row r="44" hidden="1" outlineLevel="1" spans="1:31">
      <c r="A44" s="346"/>
      <c r="B44" s="150">
        <v>110201005</v>
      </c>
      <c r="D44" s="346"/>
      <c r="E44" s="299" t="s">
        <v>776</v>
      </c>
      <c r="F44" s="343"/>
      <c r="G44" s="350"/>
      <c r="H44" s="349"/>
      <c r="I44" s="350"/>
      <c r="J44" s="349"/>
      <c r="K44" s="350"/>
      <c r="L44" s="337">
        <f t="shared" si="14"/>
        <v>0</v>
      </c>
      <c r="M44" s="349"/>
      <c r="N44" s="350"/>
      <c r="O44" s="349"/>
      <c r="P44" s="350"/>
      <c r="Q44" s="337">
        <f t="shared" si="11"/>
        <v>0</v>
      </c>
      <c r="R44" s="350"/>
      <c r="S44" s="350"/>
      <c r="T44" s="350"/>
      <c r="U44" s="350"/>
      <c r="V44" s="350"/>
      <c r="W44" s="350"/>
      <c r="X44" s="350"/>
      <c r="Y44" s="350">
        <f t="shared" si="12"/>
        <v>0</v>
      </c>
      <c r="Z44" s="349"/>
      <c r="AA44" s="350"/>
      <c r="AB44" s="349"/>
      <c r="AC44" s="350"/>
      <c r="AD44" s="337">
        <f t="shared" si="13"/>
        <v>0</v>
      </c>
      <c r="AE44" s="252"/>
    </row>
    <row r="45" hidden="1" outlineLevel="1" spans="1:31">
      <c r="A45" s="346"/>
      <c r="B45" s="150">
        <v>110201006</v>
      </c>
      <c r="D45" s="346"/>
      <c r="E45" s="299" t="s">
        <v>777</v>
      </c>
      <c r="F45" s="343"/>
      <c r="G45" s="350"/>
      <c r="H45" s="349"/>
      <c r="I45" s="350"/>
      <c r="J45" s="349"/>
      <c r="K45" s="350"/>
      <c r="L45" s="337">
        <f t="shared" si="14"/>
        <v>0</v>
      </c>
      <c r="M45" s="349"/>
      <c r="N45" s="350"/>
      <c r="O45" s="349"/>
      <c r="P45" s="350"/>
      <c r="Q45" s="337">
        <f t="shared" si="11"/>
        <v>0</v>
      </c>
      <c r="R45" s="350"/>
      <c r="S45" s="350"/>
      <c r="T45" s="350"/>
      <c r="U45" s="350"/>
      <c r="V45" s="350"/>
      <c r="W45" s="350"/>
      <c r="X45" s="350"/>
      <c r="Y45" s="350">
        <f t="shared" si="12"/>
        <v>0</v>
      </c>
      <c r="Z45" s="349"/>
      <c r="AA45" s="350"/>
      <c r="AB45" s="349"/>
      <c r="AC45" s="350"/>
      <c r="AD45" s="337">
        <f t="shared" si="13"/>
        <v>0</v>
      </c>
      <c r="AE45" s="252"/>
    </row>
    <row r="46" hidden="1" outlineLevel="1" spans="1:31">
      <c r="A46" s="346"/>
      <c r="B46" s="150">
        <v>110201007</v>
      </c>
      <c r="D46" s="346"/>
      <c r="E46" s="299" t="s">
        <v>778</v>
      </c>
      <c r="F46" s="343"/>
      <c r="G46" s="350"/>
      <c r="H46" s="349"/>
      <c r="I46" s="350"/>
      <c r="J46" s="349"/>
      <c r="K46" s="350"/>
      <c r="L46" s="337">
        <f t="shared" si="14"/>
        <v>0</v>
      </c>
      <c r="M46" s="349"/>
      <c r="N46" s="350"/>
      <c r="O46" s="349"/>
      <c r="P46" s="350"/>
      <c r="Q46" s="337">
        <f t="shared" si="11"/>
        <v>0</v>
      </c>
      <c r="R46" s="350"/>
      <c r="S46" s="350"/>
      <c r="T46" s="350"/>
      <c r="U46" s="350"/>
      <c r="V46" s="350"/>
      <c r="W46" s="350"/>
      <c r="X46" s="350"/>
      <c r="Y46" s="350">
        <f t="shared" si="12"/>
        <v>0</v>
      </c>
      <c r="Z46" s="349"/>
      <c r="AA46" s="350"/>
      <c r="AB46" s="349"/>
      <c r="AC46" s="350"/>
      <c r="AD46" s="337">
        <f t="shared" si="13"/>
        <v>0</v>
      </c>
      <c r="AE46" s="252"/>
    </row>
    <row r="47" hidden="1" outlineLevel="1" spans="1:31">
      <c r="A47" s="346"/>
      <c r="B47" s="150">
        <v>110201008</v>
      </c>
      <c r="D47" s="346"/>
      <c r="E47" s="299" t="s">
        <v>779</v>
      </c>
      <c r="F47" s="343"/>
      <c r="G47" s="350"/>
      <c r="H47" s="349"/>
      <c r="I47" s="350"/>
      <c r="J47" s="349"/>
      <c r="K47" s="350"/>
      <c r="L47" s="337">
        <f t="shared" si="14"/>
        <v>0</v>
      </c>
      <c r="M47" s="349"/>
      <c r="N47" s="350"/>
      <c r="O47" s="349"/>
      <c r="P47" s="350"/>
      <c r="Q47" s="337">
        <f t="shared" si="11"/>
        <v>0</v>
      </c>
      <c r="R47" s="350"/>
      <c r="S47" s="350"/>
      <c r="T47" s="350"/>
      <c r="U47" s="350"/>
      <c r="V47" s="350"/>
      <c r="W47" s="350"/>
      <c r="X47" s="350"/>
      <c r="Y47" s="350">
        <f t="shared" si="12"/>
        <v>0</v>
      </c>
      <c r="Z47" s="349"/>
      <c r="AA47" s="350"/>
      <c r="AB47" s="349"/>
      <c r="AC47" s="350"/>
      <c r="AD47" s="337">
        <f t="shared" si="13"/>
        <v>0</v>
      </c>
      <c r="AE47" s="252"/>
    </row>
    <row r="48" hidden="1" outlineLevel="1" spans="1:31">
      <c r="A48" s="346"/>
      <c r="B48" s="150">
        <v>110201009</v>
      </c>
      <c r="D48" s="346"/>
      <c r="E48" s="299" t="s">
        <v>780</v>
      </c>
      <c r="F48" s="343"/>
      <c r="G48" s="350"/>
      <c r="H48" s="349"/>
      <c r="I48" s="350"/>
      <c r="J48" s="349"/>
      <c r="K48" s="350"/>
      <c r="L48" s="337">
        <f t="shared" ref="L48" si="15">G48+I48-K48</f>
        <v>0</v>
      </c>
      <c r="M48" s="349"/>
      <c r="N48" s="350"/>
      <c r="O48" s="349"/>
      <c r="P48" s="350"/>
      <c r="Q48" s="337">
        <f t="shared" ref="Q48" si="16">L48+N48-P48</f>
        <v>0</v>
      </c>
      <c r="R48" s="350"/>
      <c r="S48" s="350"/>
      <c r="T48" s="350"/>
      <c r="U48" s="350"/>
      <c r="V48" s="350"/>
      <c r="W48" s="350"/>
      <c r="X48" s="350"/>
      <c r="Y48" s="350">
        <f t="shared" ref="Y48" si="17">SUM(Q48:X48)</f>
        <v>0</v>
      </c>
      <c r="Z48" s="349"/>
      <c r="AA48" s="350"/>
      <c r="AB48" s="349"/>
      <c r="AC48" s="350"/>
      <c r="AD48" s="337">
        <f t="shared" ref="AD48" si="18">Y48+AA48-AC48</f>
        <v>0</v>
      </c>
      <c r="AE48" s="252"/>
    </row>
    <row r="49" hidden="1" outlineLevel="1" spans="1:31">
      <c r="A49" s="346"/>
      <c r="B49" s="150">
        <v>110201010</v>
      </c>
      <c r="D49" s="346"/>
      <c r="E49" s="299" t="s">
        <v>781</v>
      </c>
      <c r="F49" s="343"/>
      <c r="G49" s="350"/>
      <c r="H49" s="349"/>
      <c r="I49" s="350"/>
      <c r="J49" s="349"/>
      <c r="K49" s="350"/>
      <c r="L49" s="337">
        <f t="shared" ref="L49:L50" si="19">G49+I49-K49</f>
        <v>0</v>
      </c>
      <c r="M49" s="349"/>
      <c r="N49" s="350"/>
      <c r="O49" s="349"/>
      <c r="P49" s="350"/>
      <c r="Q49" s="337">
        <f t="shared" ref="Q49:Q50" si="20">L49+N49-P49</f>
        <v>0</v>
      </c>
      <c r="R49" s="350"/>
      <c r="S49" s="350"/>
      <c r="T49" s="350"/>
      <c r="U49" s="350"/>
      <c r="V49" s="350"/>
      <c r="W49" s="350"/>
      <c r="X49" s="350"/>
      <c r="Y49" s="350">
        <f t="shared" ref="Y49:Y50" si="21">SUM(Q49:X49)</f>
        <v>0</v>
      </c>
      <c r="Z49" s="349"/>
      <c r="AA49" s="350"/>
      <c r="AB49" s="349"/>
      <c r="AC49" s="350"/>
      <c r="AD49" s="337">
        <f t="shared" ref="AD49:AD50" si="22">Y49+AA49-AC49</f>
        <v>0</v>
      </c>
      <c r="AE49" s="252"/>
    </row>
    <row r="50" hidden="1" outlineLevel="1" spans="1:31">
      <c r="A50" s="346"/>
      <c r="B50" s="150">
        <v>110201011</v>
      </c>
      <c r="D50" s="346"/>
      <c r="E50" s="299" t="s">
        <v>782</v>
      </c>
      <c r="F50" s="343"/>
      <c r="G50" s="350"/>
      <c r="H50" s="349"/>
      <c r="I50" s="350"/>
      <c r="J50" s="349"/>
      <c r="K50" s="350"/>
      <c r="L50" s="337">
        <f t="shared" si="19"/>
        <v>0</v>
      </c>
      <c r="M50" s="349"/>
      <c r="N50" s="350"/>
      <c r="O50" s="349"/>
      <c r="P50" s="350"/>
      <c r="Q50" s="337">
        <f t="shared" si="20"/>
        <v>0</v>
      </c>
      <c r="R50" s="350"/>
      <c r="S50" s="350"/>
      <c r="T50" s="350"/>
      <c r="U50" s="350"/>
      <c r="V50" s="350"/>
      <c r="W50" s="350"/>
      <c r="X50" s="350"/>
      <c r="Y50" s="350">
        <f t="shared" si="21"/>
        <v>0</v>
      </c>
      <c r="Z50" s="349"/>
      <c r="AA50" s="350"/>
      <c r="AB50" s="349"/>
      <c r="AC50" s="350"/>
      <c r="AD50" s="337">
        <f t="shared" si="22"/>
        <v>0</v>
      </c>
      <c r="AE50" s="252"/>
    </row>
    <row r="51" hidden="1" outlineLevel="1" spans="1:31">
      <c r="A51" s="346"/>
      <c r="B51" s="150">
        <v>110201012</v>
      </c>
      <c r="D51" s="346"/>
      <c r="E51" s="299" t="s">
        <v>783</v>
      </c>
      <c r="F51" s="343"/>
      <c r="G51" s="350"/>
      <c r="H51" s="349"/>
      <c r="I51" s="350"/>
      <c r="J51" s="349"/>
      <c r="K51" s="350"/>
      <c r="L51" s="337">
        <f t="shared" ref="L51" si="23">G51+I51-K51</f>
        <v>0</v>
      </c>
      <c r="M51" s="349"/>
      <c r="N51" s="350"/>
      <c r="O51" s="349"/>
      <c r="P51" s="350"/>
      <c r="Q51" s="337">
        <f t="shared" ref="Q51" si="24">L51+N51-P51</f>
        <v>0</v>
      </c>
      <c r="R51" s="350"/>
      <c r="S51" s="350"/>
      <c r="T51" s="350"/>
      <c r="U51" s="350"/>
      <c r="V51" s="350"/>
      <c r="W51" s="350"/>
      <c r="X51" s="350"/>
      <c r="Y51" s="350">
        <f t="shared" ref="Y51" si="25">SUM(Q51:X51)</f>
        <v>0</v>
      </c>
      <c r="Z51" s="349"/>
      <c r="AA51" s="350"/>
      <c r="AB51" s="349"/>
      <c r="AC51" s="350"/>
      <c r="AD51" s="337">
        <f t="shared" ref="AD51" si="26">Y51+AA51-AC51</f>
        <v>0</v>
      </c>
      <c r="AE51" s="252"/>
    </row>
    <row r="52" hidden="1" outlineLevel="1" spans="1:31">
      <c r="A52" s="346"/>
      <c r="B52" s="150">
        <v>110201013</v>
      </c>
      <c r="D52" s="346"/>
      <c r="E52" s="299" t="s">
        <v>784</v>
      </c>
      <c r="F52" s="343"/>
      <c r="G52" s="350"/>
      <c r="H52" s="349"/>
      <c r="I52" s="350"/>
      <c r="J52" s="349"/>
      <c r="K52" s="350"/>
      <c r="L52" s="337">
        <f t="shared" ref="L52" si="27">G52+I52-K52</f>
        <v>0</v>
      </c>
      <c r="M52" s="349"/>
      <c r="N52" s="350"/>
      <c r="O52" s="349"/>
      <c r="P52" s="350"/>
      <c r="Q52" s="337">
        <f t="shared" ref="Q52" si="28">L52+N52-P52</f>
        <v>0</v>
      </c>
      <c r="R52" s="350"/>
      <c r="S52" s="350"/>
      <c r="T52" s="350"/>
      <c r="U52" s="350"/>
      <c r="V52" s="350"/>
      <c r="W52" s="350"/>
      <c r="X52" s="350"/>
      <c r="Y52" s="350">
        <f t="shared" ref="Y52" si="29">SUM(Q52:X52)</f>
        <v>0</v>
      </c>
      <c r="Z52" s="349"/>
      <c r="AA52" s="350"/>
      <c r="AB52" s="349"/>
      <c r="AC52" s="350"/>
      <c r="AD52" s="337">
        <f t="shared" ref="AD52" si="30">Y52+AA52-AC52</f>
        <v>0</v>
      </c>
      <c r="AE52" s="252"/>
    </row>
    <row r="53" hidden="1" outlineLevel="1" spans="1:31">
      <c r="A53" s="346"/>
      <c r="B53" s="150">
        <v>110201014</v>
      </c>
      <c r="D53" s="346"/>
      <c r="E53" s="299" t="s">
        <v>785</v>
      </c>
      <c r="F53" s="343"/>
      <c r="G53" s="350"/>
      <c r="H53" s="349"/>
      <c r="I53" s="350"/>
      <c r="J53" s="349"/>
      <c r="K53" s="350"/>
      <c r="L53" s="337">
        <f t="shared" ref="L53" si="31">G53+I53-K53</f>
        <v>0</v>
      </c>
      <c r="M53" s="349"/>
      <c r="N53" s="350"/>
      <c r="O53" s="349"/>
      <c r="P53" s="350"/>
      <c r="Q53" s="337">
        <f t="shared" ref="Q53" si="32">L53+N53-P53</f>
        <v>0</v>
      </c>
      <c r="R53" s="350"/>
      <c r="S53" s="350"/>
      <c r="T53" s="350"/>
      <c r="U53" s="350"/>
      <c r="V53" s="350"/>
      <c r="W53" s="350"/>
      <c r="X53" s="350"/>
      <c r="Y53" s="350">
        <f t="shared" ref="Y53" si="33">SUM(Q53:X53)</f>
        <v>0</v>
      </c>
      <c r="Z53" s="349"/>
      <c r="AA53" s="350"/>
      <c r="AB53" s="349"/>
      <c r="AC53" s="350"/>
      <c r="AD53" s="337">
        <f t="shared" ref="AD53" si="34">Y53+AA53-AC53</f>
        <v>0</v>
      </c>
      <c r="AE53" s="252"/>
    </row>
    <row r="54" hidden="1" outlineLevel="1" spans="1:31">
      <c r="A54" s="346"/>
      <c r="B54" s="150">
        <v>110201015</v>
      </c>
      <c r="D54" s="346"/>
      <c r="E54" s="299" t="s">
        <v>786</v>
      </c>
      <c r="F54" s="343"/>
      <c r="G54" s="350"/>
      <c r="H54" s="349"/>
      <c r="I54" s="350"/>
      <c r="J54" s="349"/>
      <c r="K54" s="350"/>
      <c r="L54" s="337">
        <f t="shared" ref="L54" si="35">G54+I54-K54</f>
        <v>0</v>
      </c>
      <c r="M54" s="349"/>
      <c r="N54" s="350"/>
      <c r="O54" s="349"/>
      <c r="P54" s="350"/>
      <c r="Q54" s="337">
        <f t="shared" ref="Q54" si="36">L54+N54-P54</f>
        <v>0</v>
      </c>
      <c r="R54" s="350"/>
      <c r="S54" s="350"/>
      <c r="T54" s="350"/>
      <c r="U54" s="350"/>
      <c r="V54" s="350"/>
      <c r="W54" s="350"/>
      <c r="X54" s="350"/>
      <c r="Y54" s="350">
        <f t="shared" ref="Y54" si="37">SUM(Q54:X54)</f>
        <v>0</v>
      </c>
      <c r="Z54" s="349"/>
      <c r="AA54" s="350"/>
      <c r="AB54" s="349"/>
      <c r="AC54" s="350"/>
      <c r="AD54" s="337">
        <f t="shared" ref="AD54" si="38">Y54+AA54-AC54</f>
        <v>0</v>
      </c>
      <c r="AE54" s="252"/>
    </row>
    <row r="55" hidden="1" outlineLevel="1" spans="1:31">
      <c r="A55" s="346"/>
      <c r="B55" s="150">
        <v>110201016</v>
      </c>
      <c r="D55" s="346"/>
      <c r="E55" s="299" t="s">
        <v>787</v>
      </c>
      <c r="F55" s="343"/>
      <c r="G55" s="350"/>
      <c r="H55" s="349"/>
      <c r="I55" s="350"/>
      <c r="J55" s="349"/>
      <c r="K55" s="350"/>
      <c r="L55" s="337">
        <f t="shared" ref="L55" si="39">G55+I55-K55</f>
        <v>0</v>
      </c>
      <c r="M55" s="349"/>
      <c r="N55" s="350"/>
      <c r="O55" s="349"/>
      <c r="P55" s="350"/>
      <c r="Q55" s="337">
        <f t="shared" ref="Q55" si="40">L55+N55-P55</f>
        <v>0</v>
      </c>
      <c r="R55" s="350"/>
      <c r="S55" s="350"/>
      <c r="T55" s="350"/>
      <c r="U55" s="350"/>
      <c r="V55" s="350"/>
      <c r="W55" s="350"/>
      <c r="X55" s="350"/>
      <c r="Y55" s="350">
        <f t="shared" ref="Y55" si="41">SUM(Q55:X55)</f>
        <v>0</v>
      </c>
      <c r="Z55" s="349"/>
      <c r="AA55" s="350"/>
      <c r="AB55" s="349"/>
      <c r="AC55" s="350"/>
      <c r="AD55" s="337">
        <f t="shared" ref="AD55" si="42">Y55+AA55-AC55</f>
        <v>0</v>
      </c>
      <c r="AE55" s="252"/>
    </row>
    <row r="56" hidden="1" outlineLevel="1" spans="1:31">
      <c r="A56" s="346"/>
      <c r="B56" s="150">
        <v>110201017</v>
      </c>
      <c r="D56" s="346"/>
      <c r="E56" s="299" t="s">
        <v>788</v>
      </c>
      <c r="F56" s="343"/>
      <c r="G56" s="350"/>
      <c r="H56" s="349"/>
      <c r="I56" s="350"/>
      <c r="J56" s="349"/>
      <c r="K56" s="350"/>
      <c r="L56" s="337">
        <f t="shared" ref="L56:L59" si="43">G56+I56-K56</f>
        <v>0</v>
      </c>
      <c r="M56" s="349"/>
      <c r="N56" s="350"/>
      <c r="O56" s="349"/>
      <c r="P56" s="350"/>
      <c r="Q56" s="337">
        <f t="shared" ref="Q56:Q59" si="44">L56+N56-P56</f>
        <v>0</v>
      </c>
      <c r="R56" s="350"/>
      <c r="S56" s="350"/>
      <c r="T56" s="350"/>
      <c r="U56" s="350"/>
      <c r="V56" s="350"/>
      <c r="W56" s="350"/>
      <c r="X56" s="350"/>
      <c r="Y56" s="350">
        <f t="shared" ref="Y56:Y59" si="45">SUM(Q56:X56)</f>
        <v>0</v>
      </c>
      <c r="Z56" s="349"/>
      <c r="AA56" s="350"/>
      <c r="AB56" s="349"/>
      <c r="AC56" s="350"/>
      <c r="AD56" s="337">
        <f t="shared" ref="AD56:AD59" si="46">Y56+AA56-AC56</f>
        <v>0</v>
      </c>
      <c r="AE56" s="252"/>
    </row>
    <row r="57" hidden="1" outlineLevel="1" spans="1:31">
      <c r="A57" s="346"/>
      <c r="B57" s="150">
        <v>110201018</v>
      </c>
      <c r="D57" s="346"/>
      <c r="E57" s="299" t="s">
        <v>789</v>
      </c>
      <c r="F57" s="343"/>
      <c r="G57" s="350"/>
      <c r="H57" s="349"/>
      <c r="I57" s="350"/>
      <c r="J57" s="349"/>
      <c r="K57" s="350"/>
      <c r="L57" s="337">
        <f t="shared" ref="L57" si="47">G57+I57-K57</f>
        <v>0</v>
      </c>
      <c r="M57" s="349"/>
      <c r="N57" s="350"/>
      <c r="O57" s="349"/>
      <c r="P57" s="350"/>
      <c r="Q57" s="337">
        <f t="shared" ref="Q57" si="48">L57+N57-P57</f>
        <v>0</v>
      </c>
      <c r="R57" s="350"/>
      <c r="S57" s="350"/>
      <c r="T57" s="350"/>
      <c r="U57" s="350"/>
      <c r="V57" s="350"/>
      <c r="W57" s="350"/>
      <c r="X57" s="350"/>
      <c r="Y57" s="350">
        <f t="shared" ref="Y57" si="49">SUM(Q57:X57)</f>
        <v>0</v>
      </c>
      <c r="Z57" s="349"/>
      <c r="AA57" s="350"/>
      <c r="AB57" s="349"/>
      <c r="AC57" s="350"/>
      <c r="AD57" s="337">
        <f t="shared" ref="AD57" si="50">Y57+AA57-AC57</f>
        <v>0</v>
      </c>
      <c r="AE57" s="252"/>
    </row>
    <row r="58" hidden="1" outlineLevel="1" spans="1:31">
      <c r="A58" s="346"/>
      <c r="B58" s="150">
        <v>110201019</v>
      </c>
      <c r="D58" s="346"/>
      <c r="E58" s="299" t="s">
        <v>790</v>
      </c>
      <c r="F58" s="343"/>
      <c r="G58" s="350"/>
      <c r="H58" s="349"/>
      <c r="I58" s="350"/>
      <c r="J58" s="349"/>
      <c r="K58" s="350"/>
      <c r="L58" s="337">
        <f t="shared" ref="L58" si="51">G58+I58-K58</f>
        <v>0</v>
      </c>
      <c r="M58" s="349"/>
      <c r="N58" s="350"/>
      <c r="O58" s="349"/>
      <c r="P58" s="350"/>
      <c r="Q58" s="337">
        <f t="shared" ref="Q58" si="52">L58+N58-P58</f>
        <v>0</v>
      </c>
      <c r="R58" s="350"/>
      <c r="S58" s="350"/>
      <c r="T58" s="350"/>
      <c r="U58" s="350"/>
      <c r="V58" s="350"/>
      <c r="W58" s="350"/>
      <c r="X58" s="350"/>
      <c r="Y58" s="350">
        <f t="shared" ref="Y58" si="53">SUM(Q58:X58)</f>
        <v>0</v>
      </c>
      <c r="Z58" s="349"/>
      <c r="AA58" s="350"/>
      <c r="AB58" s="349"/>
      <c r="AC58" s="350"/>
      <c r="AD58" s="337">
        <f t="shared" ref="AD58" si="54">Y58+AA58-AC58</f>
        <v>0</v>
      </c>
      <c r="AE58" s="252"/>
    </row>
    <row r="59" hidden="1" outlineLevel="1" spans="1:31">
      <c r="A59" s="346"/>
      <c r="B59" s="150">
        <v>110201020</v>
      </c>
      <c r="D59" s="346"/>
      <c r="E59" s="299" t="s">
        <v>791</v>
      </c>
      <c r="F59" s="343"/>
      <c r="G59" s="350"/>
      <c r="H59" s="349"/>
      <c r="I59" s="350"/>
      <c r="J59" s="349"/>
      <c r="K59" s="350"/>
      <c r="L59" s="337">
        <f t="shared" si="43"/>
        <v>0</v>
      </c>
      <c r="M59" s="349"/>
      <c r="N59" s="350"/>
      <c r="O59" s="349"/>
      <c r="P59" s="350"/>
      <c r="Q59" s="337">
        <f t="shared" si="44"/>
        <v>0</v>
      </c>
      <c r="R59" s="350"/>
      <c r="S59" s="350"/>
      <c r="T59" s="350"/>
      <c r="U59" s="350"/>
      <c r="V59" s="350"/>
      <c r="W59" s="350"/>
      <c r="X59" s="350"/>
      <c r="Y59" s="350">
        <f t="shared" si="45"/>
        <v>0</v>
      </c>
      <c r="Z59" s="349"/>
      <c r="AA59" s="350"/>
      <c r="AB59" s="349"/>
      <c r="AC59" s="350"/>
      <c r="AD59" s="337">
        <f t="shared" si="46"/>
        <v>0</v>
      </c>
      <c r="AE59" s="252"/>
    </row>
    <row r="60" hidden="1" outlineLevel="1" spans="1:31">
      <c r="A60" s="346"/>
      <c r="B60" s="150">
        <v>110201021</v>
      </c>
      <c r="D60" s="346"/>
      <c r="E60" s="299" t="s">
        <v>792</v>
      </c>
      <c r="F60" s="343"/>
      <c r="G60" s="350"/>
      <c r="H60" s="349"/>
      <c r="I60" s="350"/>
      <c r="J60" s="349"/>
      <c r="K60" s="350"/>
      <c r="L60" s="337">
        <f t="shared" ref="L60" si="55">G60+I60-K60</f>
        <v>0</v>
      </c>
      <c r="M60" s="349"/>
      <c r="N60" s="350"/>
      <c r="O60" s="349"/>
      <c r="P60" s="350"/>
      <c r="Q60" s="337">
        <f t="shared" ref="Q60" si="56">L60+N60-P60</f>
        <v>0</v>
      </c>
      <c r="R60" s="350"/>
      <c r="S60" s="350"/>
      <c r="T60" s="350"/>
      <c r="U60" s="350"/>
      <c r="V60" s="350"/>
      <c r="W60" s="350"/>
      <c r="X60" s="350"/>
      <c r="Y60" s="350">
        <f t="shared" ref="Y60" si="57">SUM(Q60:X60)</f>
        <v>0</v>
      </c>
      <c r="Z60" s="349"/>
      <c r="AA60" s="350"/>
      <c r="AB60" s="349"/>
      <c r="AC60" s="350"/>
      <c r="AD60" s="337">
        <f t="shared" ref="AD60" si="58">Y60+AA60-AC60</f>
        <v>0</v>
      </c>
      <c r="AE60" s="252"/>
    </row>
    <row r="61" hidden="1" outlineLevel="1" spans="1:31">
      <c r="A61" s="346"/>
      <c r="B61" s="150">
        <v>110201022</v>
      </c>
      <c r="D61" s="346"/>
      <c r="E61" s="299" t="s">
        <v>793</v>
      </c>
      <c r="F61" s="343"/>
      <c r="G61" s="350"/>
      <c r="H61" s="349"/>
      <c r="I61" s="350"/>
      <c r="J61" s="349"/>
      <c r="K61" s="350"/>
      <c r="L61" s="337">
        <f t="shared" ref="L61" si="59">G61+I61-K61</f>
        <v>0</v>
      </c>
      <c r="M61" s="349"/>
      <c r="N61" s="350"/>
      <c r="O61" s="349"/>
      <c r="P61" s="350"/>
      <c r="Q61" s="337">
        <f t="shared" ref="Q61" si="60">L61+N61-P61</f>
        <v>0</v>
      </c>
      <c r="R61" s="350"/>
      <c r="S61" s="350"/>
      <c r="T61" s="350"/>
      <c r="U61" s="350"/>
      <c r="V61" s="350"/>
      <c r="W61" s="350"/>
      <c r="X61" s="350"/>
      <c r="Y61" s="350">
        <f t="shared" ref="Y61" si="61">SUM(Q61:X61)</f>
        <v>0</v>
      </c>
      <c r="Z61" s="349"/>
      <c r="AA61" s="350"/>
      <c r="AB61" s="349"/>
      <c r="AC61" s="350"/>
      <c r="AD61" s="337">
        <f t="shared" ref="AD61" si="62">Y61+AA61-AC61</f>
        <v>0</v>
      </c>
      <c r="AE61" s="252"/>
    </row>
    <row r="62" hidden="1" outlineLevel="1" spans="1:31">
      <c r="A62" s="346"/>
      <c r="B62" s="150">
        <v>110201023</v>
      </c>
      <c r="D62" s="346"/>
      <c r="E62" s="299" t="s">
        <v>794</v>
      </c>
      <c r="F62" s="343"/>
      <c r="G62" s="350"/>
      <c r="H62" s="349"/>
      <c r="I62" s="350"/>
      <c r="J62" s="349"/>
      <c r="K62" s="350"/>
      <c r="L62" s="337">
        <f t="shared" ref="L62" si="63">G62+I62-K62</f>
        <v>0</v>
      </c>
      <c r="M62" s="349"/>
      <c r="N62" s="350"/>
      <c r="O62" s="349"/>
      <c r="P62" s="350"/>
      <c r="Q62" s="337">
        <f t="shared" ref="Q62" si="64">L62+N62-P62</f>
        <v>0</v>
      </c>
      <c r="R62" s="350"/>
      <c r="S62" s="350"/>
      <c r="T62" s="350"/>
      <c r="U62" s="350"/>
      <c r="V62" s="350"/>
      <c r="W62" s="350"/>
      <c r="X62" s="350"/>
      <c r="Y62" s="350">
        <f t="shared" ref="Y62" si="65">SUM(Q62:X62)</f>
        <v>0</v>
      </c>
      <c r="Z62" s="349"/>
      <c r="AA62" s="350"/>
      <c r="AB62" s="349"/>
      <c r="AC62" s="350"/>
      <c r="AD62" s="337">
        <f t="shared" ref="AD62" si="66">Y62+AA62-AC62</f>
        <v>0</v>
      </c>
      <c r="AE62" s="252"/>
    </row>
    <row r="63" hidden="1" outlineLevel="1" spans="1:31">
      <c r="A63" s="346"/>
      <c r="B63" s="150">
        <v>110201024</v>
      </c>
      <c r="D63" s="346"/>
      <c r="E63" s="299" t="s">
        <v>795</v>
      </c>
      <c r="F63" s="343"/>
      <c r="G63" s="350"/>
      <c r="H63" s="349"/>
      <c r="I63" s="350"/>
      <c r="J63" s="349"/>
      <c r="K63" s="350"/>
      <c r="L63" s="337">
        <f t="shared" ref="L63" si="67">G63+I63-K63</f>
        <v>0</v>
      </c>
      <c r="M63" s="349"/>
      <c r="N63" s="350"/>
      <c r="O63" s="349"/>
      <c r="P63" s="350"/>
      <c r="Q63" s="337">
        <f t="shared" ref="Q63" si="68">L63+N63-P63</f>
        <v>0</v>
      </c>
      <c r="R63" s="350"/>
      <c r="S63" s="350"/>
      <c r="T63" s="350"/>
      <c r="U63" s="350"/>
      <c r="V63" s="350"/>
      <c r="W63" s="350"/>
      <c r="X63" s="350"/>
      <c r="Y63" s="350">
        <f t="shared" ref="Y63" si="69">SUM(Q63:X63)</f>
        <v>0</v>
      </c>
      <c r="Z63" s="349"/>
      <c r="AA63" s="350"/>
      <c r="AB63" s="349"/>
      <c r="AC63" s="350"/>
      <c r="AD63" s="337">
        <f t="shared" ref="AD63" si="70">Y63+AA63-AC63</f>
        <v>0</v>
      </c>
      <c r="AE63" s="252"/>
    </row>
    <row r="64" hidden="1" outlineLevel="1" spans="1:31">
      <c r="A64" s="346"/>
      <c r="B64" s="150">
        <v>110201025</v>
      </c>
      <c r="D64" s="346"/>
      <c r="E64" s="299" t="s">
        <v>796</v>
      </c>
      <c r="F64" s="343"/>
      <c r="G64" s="350"/>
      <c r="H64" s="349"/>
      <c r="I64" s="350"/>
      <c r="J64" s="349"/>
      <c r="K64" s="350"/>
      <c r="L64" s="337">
        <f t="shared" si="14"/>
        <v>0</v>
      </c>
      <c r="M64" s="349"/>
      <c r="N64" s="350"/>
      <c r="O64" s="349"/>
      <c r="P64" s="350"/>
      <c r="Q64" s="337">
        <f t="shared" si="11"/>
        <v>0</v>
      </c>
      <c r="R64" s="350"/>
      <c r="S64" s="350"/>
      <c r="T64" s="350"/>
      <c r="U64" s="350"/>
      <c r="V64" s="350"/>
      <c r="W64" s="350"/>
      <c r="X64" s="350"/>
      <c r="Y64" s="350">
        <f t="shared" si="12"/>
        <v>0</v>
      </c>
      <c r="Z64" s="349"/>
      <c r="AA64" s="350"/>
      <c r="AB64" s="349"/>
      <c r="AC64" s="350"/>
      <c r="AD64" s="337">
        <f t="shared" si="13"/>
        <v>0</v>
      </c>
      <c r="AE64" s="252"/>
    </row>
    <row r="65" hidden="1" outlineLevel="1" spans="1:31">
      <c r="A65" s="346"/>
      <c r="B65" s="150"/>
      <c r="D65" s="346"/>
      <c r="E65" s="375"/>
      <c r="F65" s="343"/>
      <c r="G65" s="350"/>
      <c r="H65" s="349"/>
      <c r="I65" s="350"/>
      <c r="J65" s="349"/>
      <c r="K65" s="350"/>
      <c r="L65" s="337"/>
      <c r="M65" s="349"/>
      <c r="N65" s="350"/>
      <c r="O65" s="349"/>
      <c r="P65" s="350"/>
      <c r="Q65" s="337"/>
      <c r="R65" s="350"/>
      <c r="S65" s="350"/>
      <c r="T65" s="350"/>
      <c r="U65" s="350"/>
      <c r="V65" s="350"/>
      <c r="W65" s="350"/>
      <c r="X65" s="350"/>
      <c r="Y65" s="350">
        <f t="shared" ref="Y65" si="71">SUM(Q65:X65)</f>
        <v>0</v>
      </c>
      <c r="Z65" s="349"/>
      <c r="AA65" s="350"/>
      <c r="AB65" s="349"/>
      <c r="AC65" s="350"/>
      <c r="AD65" s="337"/>
      <c r="AE65" s="252"/>
    </row>
    <row r="66" hidden="1" outlineLevel="1" spans="1:31">
      <c r="A66" s="346"/>
      <c r="B66" s="150"/>
      <c r="C66" s="346"/>
      <c r="D66" s="299"/>
      <c r="E66" s="342"/>
      <c r="F66" s="343"/>
      <c r="G66" s="350"/>
      <c r="H66" s="349"/>
      <c r="I66" s="350"/>
      <c r="J66" s="349"/>
      <c r="K66" s="350"/>
      <c r="L66" s="337">
        <f>G66+I66-K66</f>
        <v>0</v>
      </c>
      <c r="M66" s="349"/>
      <c r="N66" s="350"/>
      <c r="O66" s="349"/>
      <c r="P66" s="350"/>
      <c r="Q66" s="337">
        <f>L66+N66-P66</f>
        <v>0</v>
      </c>
      <c r="R66" s="350"/>
      <c r="S66" s="350"/>
      <c r="T66" s="350"/>
      <c r="U66" s="350"/>
      <c r="V66" s="350"/>
      <c r="W66" s="350"/>
      <c r="X66" s="350"/>
      <c r="Y66" s="374"/>
      <c r="Z66" s="349"/>
      <c r="AA66" s="350"/>
      <c r="AB66" s="349"/>
      <c r="AC66" s="350"/>
      <c r="AD66" s="337">
        <f>Y66+AA66-AC66</f>
        <v>0</v>
      </c>
      <c r="AE66" s="252"/>
    </row>
    <row r="67" hidden="1" outlineLevel="1" spans="1:31">
      <c r="A67" s="346"/>
      <c r="B67" s="150"/>
      <c r="D67" s="351" t="s">
        <v>765</v>
      </c>
      <c r="E67" s="376"/>
      <c r="F67" s="353"/>
      <c r="G67" s="354">
        <f>SUM(G39:G66)</f>
        <v>0</v>
      </c>
      <c r="H67" s="355"/>
      <c r="I67" s="354">
        <f>SUM(I39:I66)</f>
        <v>0</v>
      </c>
      <c r="J67" s="355"/>
      <c r="K67" s="354">
        <f>SUM(K39:K66)</f>
        <v>0</v>
      </c>
      <c r="L67" s="354">
        <f>SUM(L39:L66)</f>
        <v>0</v>
      </c>
      <c r="M67" s="355"/>
      <c r="N67" s="354">
        <f>SUM(N39:N66)</f>
        <v>0</v>
      </c>
      <c r="O67" s="355"/>
      <c r="P67" s="354">
        <f t="shared" ref="P67:Y67" si="72">SUM(P39:P66)</f>
        <v>0</v>
      </c>
      <c r="Q67" s="354">
        <f t="shared" si="72"/>
        <v>0</v>
      </c>
      <c r="R67" s="354">
        <f t="shared" si="72"/>
        <v>0</v>
      </c>
      <c r="S67" s="354">
        <f t="shared" si="72"/>
        <v>0</v>
      </c>
      <c r="T67" s="354">
        <f t="shared" si="72"/>
        <v>0</v>
      </c>
      <c r="U67" s="354">
        <f t="shared" si="72"/>
        <v>0</v>
      </c>
      <c r="V67" s="354">
        <f t="shared" si="72"/>
        <v>0</v>
      </c>
      <c r="W67" s="354">
        <f t="shared" si="72"/>
        <v>0</v>
      </c>
      <c r="X67" s="354">
        <f t="shared" si="72"/>
        <v>0</v>
      </c>
      <c r="Y67" s="354">
        <f t="shared" si="72"/>
        <v>0</v>
      </c>
      <c r="Z67" s="355"/>
      <c r="AA67" s="354">
        <f>SUM(AA39:AA66)</f>
        <v>0</v>
      </c>
      <c r="AB67" s="355"/>
      <c r="AC67" s="354">
        <f>SUM(AC39:AC66)</f>
        <v>0</v>
      </c>
      <c r="AD67" s="354">
        <f>SUM(AD39:AD66)</f>
        <v>0</v>
      </c>
      <c r="AE67" s="252"/>
    </row>
    <row r="68" hidden="1" outlineLevel="1" spans="1:31">
      <c r="A68" s="346"/>
      <c r="B68" s="150"/>
      <c r="C68" s="346"/>
      <c r="D68" s="299"/>
      <c r="E68" s="342"/>
      <c r="F68" s="343"/>
      <c r="G68" s="350"/>
      <c r="H68" s="349"/>
      <c r="I68" s="350"/>
      <c r="J68" s="349"/>
      <c r="K68" s="350"/>
      <c r="L68" s="337"/>
      <c r="M68" s="349"/>
      <c r="N68" s="350"/>
      <c r="O68" s="349"/>
      <c r="P68" s="350"/>
      <c r="Q68" s="337"/>
      <c r="R68" s="350"/>
      <c r="S68" s="350"/>
      <c r="T68" s="350"/>
      <c r="U68" s="350"/>
      <c r="V68" s="350"/>
      <c r="W68" s="350"/>
      <c r="X68" s="350"/>
      <c r="Y68" s="374"/>
      <c r="Z68" s="349"/>
      <c r="AA68" s="350"/>
      <c r="AB68" s="349"/>
      <c r="AC68" s="350"/>
      <c r="AD68" s="337"/>
      <c r="AE68" s="252"/>
    </row>
    <row r="69" hidden="1" outlineLevel="1" spans="1:31">
      <c r="A69" s="346"/>
      <c r="B69" s="150"/>
      <c r="D69" s="347" t="s">
        <v>797</v>
      </c>
      <c r="E69" s="299"/>
      <c r="F69" s="343"/>
      <c r="G69" s="350"/>
      <c r="H69" s="349"/>
      <c r="I69" s="350"/>
      <c r="J69" s="349"/>
      <c r="K69" s="350"/>
      <c r="L69" s="337">
        <f t="shared" ref="L69:L96" si="73">G69+I69-K69</f>
        <v>0</v>
      </c>
      <c r="M69" s="349"/>
      <c r="N69" s="350"/>
      <c r="O69" s="349"/>
      <c r="P69" s="350"/>
      <c r="Q69" s="337">
        <f t="shared" ref="Q69:Q96" si="74">L69+N69-P69</f>
        <v>0</v>
      </c>
      <c r="R69" s="350"/>
      <c r="S69" s="350"/>
      <c r="T69" s="350"/>
      <c r="U69" s="350"/>
      <c r="V69" s="350"/>
      <c r="W69" s="350"/>
      <c r="X69" s="350"/>
      <c r="Y69" s="374"/>
      <c r="Z69" s="349"/>
      <c r="AA69" s="350"/>
      <c r="AB69" s="349"/>
      <c r="AC69" s="350"/>
      <c r="AD69" s="337">
        <f t="shared" ref="AD69:AD96" si="75">Y69+AA69-AC69</f>
        <v>0</v>
      </c>
      <c r="AE69" s="252"/>
    </row>
    <row r="70" hidden="1" outlineLevel="1" spans="1:31">
      <c r="A70" s="346"/>
      <c r="B70" s="150">
        <v>110202001</v>
      </c>
      <c r="D70" s="346"/>
      <c r="E70" s="299" t="s">
        <v>798</v>
      </c>
      <c r="F70" s="343"/>
      <c r="G70" s="350"/>
      <c r="H70" s="349"/>
      <c r="I70" s="350"/>
      <c r="J70" s="349"/>
      <c r="K70" s="350"/>
      <c r="L70" s="337">
        <f t="shared" si="73"/>
        <v>0</v>
      </c>
      <c r="M70" s="349"/>
      <c r="N70" s="350"/>
      <c r="O70" s="349"/>
      <c r="P70" s="350"/>
      <c r="Q70" s="337">
        <f t="shared" si="74"/>
        <v>0</v>
      </c>
      <c r="R70" s="350"/>
      <c r="S70" s="350"/>
      <c r="T70" s="350"/>
      <c r="U70" s="350"/>
      <c r="V70" s="350"/>
      <c r="W70" s="350"/>
      <c r="X70" s="350"/>
      <c r="Y70" s="350">
        <f t="shared" ref="Y70:Y95" si="76">SUM(Q70:X70)</f>
        <v>0</v>
      </c>
      <c r="Z70" s="349"/>
      <c r="AA70" s="350"/>
      <c r="AB70" s="349"/>
      <c r="AC70" s="350"/>
      <c r="AD70" s="337">
        <f t="shared" si="75"/>
        <v>0</v>
      </c>
      <c r="AE70" s="252"/>
    </row>
    <row r="71" hidden="1" outlineLevel="1" spans="1:31">
      <c r="A71" s="346"/>
      <c r="B71" s="150">
        <v>110202002</v>
      </c>
      <c r="D71" s="346"/>
      <c r="E71" s="299" t="s">
        <v>799</v>
      </c>
      <c r="F71" s="343"/>
      <c r="G71" s="350"/>
      <c r="H71" s="349"/>
      <c r="I71" s="350"/>
      <c r="J71" s="349"/>
      <c r="K71" s="350"/>
      <c r="L71" s="337">
        <f t="shared" ref="L71:L94" si="77">G71+I71-K71</f>
        <v>0</v>
      </c>
      <c r="M71" s="349"/>
      <c r="N71" s="350"/>
      <c r="O71" s="349"/>
      <c r="P71" s="350"/>
      <c r="Q71" s="337">
        <f t="shared" si="74"/>
        <v>0</v>
      </c>
      <c r="R71" s="350"/>
      <c r="S71" s="350"/>
      <c r="T71" s="350"/>
      <c r="U71" s="350"/>
      <c r="V71" s="350"/>
      <c r="W71" s="350"/>
      <c r="X71" s="350"/>
      <c r="Y71" s="350">
        <f t="shared" si="76"/>
        <v>0</v>
      </c>
      <c r="Z71" s="349"/>
      <c r="AA71" s="350"/>
      <c r="AB71" s="349"/>
      <c r="AC71" s="350"/>
      <c r="AD71" s="337">
        <f t="shared" si="75"/>
        <v>0</v>
      </c>
      <c r="AE71" s="252"/>
    </row>
    <row r="72" hidden="1" outlineLevel="1" spans="1:31">
      <c r="A72" s="346"/>
      <c r="B72" s="150">
        <v>110202003</v>
      </c>
      <c r="D72" s="346"/>
      <c r="E72" s="299" t="s">
        <v>800</v>
      </c>
      <c r="F72" s="343"/>
      <c r="G72" s="350"/>
      <c r="H72" s="349"/>
      <c r="I72" s="350"/>
      <c r="J72" s="349"/>
      <c r="K72" s="350"/>
      <c r="L72" s="337">
        <f t="shared" si="77"/>
        <v>0</v>
      </c>
      <c r="M72" s="349"/>
      <c r="N72" s="350"/>
      <c r="O72" s="349"/>
      <c r="P72" s="350"/>
      <c r="Q72" s="337">
        <f t="shared" si="74"/>
        <v>0</v>
      </c>
      <c r="R72" s="350"/>
      <c r="S72" s="350"/>
      <c r="T72" s="350"/>
      <c r="U72" s="350"/>
      <c r="V72" s="350"/>
      <c r="W72" s="350"/>
      <c r="X72" s="350"/>
      <c r="Y72" s="350">
        <f t="shared" si="76"/>
        <v>0</v>
      </c>
      <c r="Z72" s="349"/>
      <c r="AA72" s="350"/>
      <c r="AB72" s="349"/>
      <c r="AC72" s="350"/>
      <c r="AD72" s="337">
        <f t="shared" si="75"/>
        <v>0</v>
      </c>
      <c r="AE72" s="252"/>
    </row>
    <row r="73" hidden="1" outlineLevel="1" spans="1:31">
      <c r="A73" s="346"/>
      <c r="B73" s="150">
        <v>110202004</v>
      </c>
      <c r="D73" s="346"/>
      <c r="E73" s="299" t="s">
        <v>801</v>
      </c>
      <c r="F73" s="343"/>
      <c r="G73" s="350"/>
      <c r="H73" s="349"/>
      <c r="I73" s="350"/>
      <c r="J73" s="349"/>
      <c r="K73" s="350"/>
      <c r="L73" s="337">
        <f t="shared" si="77"/>
        <v>0</v>
      </c>
      <c r="M73" s="349"/>
      <c r="N73" s="350"/>
      <c r="O73" s="349"/>
      <c r="P73" s="350"/>
      <c r="Q73" s="337">
        <f t="shared" si="74"/>
        <v>0</v>
      </c>
      <c r="R73" s="350"/>
      <c r="S73" s="350"/>
      <c r="T73" s="350"/>
      <c r="U73" s="350"/>
      <c r="V73" s="350"/>
      <c r="W73" s="350"/>
      <c r="X73" s="350"/>
      <c r="Y73" s="350">
        <f t="shared" si="76"/>
        <v>0</v>
      </c>
      <c r="Z73" s="349"/>
      <c r="AA73" s="350"/>
      <c r="AB73" s="349"/>
      <c r="AC73" s="350"/>
      <c r="AD73" s="337">
        <f t="shared" si="75"/>
        <v>0</v>
      </c>
      <c r="AE73" s="252"/>
    </row>
    <row r="74" hidden="1" outlineLevel="1" spans="1:31">
      <c r="A74" s="346"/>
      <c r="B74" s="150">
        <v>110202005</v>
      </c>
      <c r="D74" s="346"/>
      <c r="E74" s="299" t="s">
        <v>802</v>
      </c>
      <c r="F74" s="343"/>
      <c r="G74" s="350"/>
      <c r="H74" s="349"/>
      <c r="I74" s="350"/>
      <c r="J74" s="349"/>
      <c r="K74" s="350"/>
      <c r="L74" s="337">
        <f t="shared" si="77"/>
        <v>0</v>
      </c>
      <c r="M74" s="349"/>
      <c r="N74" s="350"/>
      <c r="O74" s="349"/>
      <c r="P74" s="350"/>
      <c r="Q74" s="337">
        <f t="shared" si="74"/>
        <v>0</v>
      </c>
      <c r="R74" s="350"/>
      <c r="S74" s="350"/>
      <c r="T74" s="350"/>
      <c r="U74" s="350"/>
      <c r="V74" s="350"/>
      <c r="W74" s="350"/>
      <c r="X74" s="350"/>
      <c r="Y74" s="350">
        <f t="shared" si="76"/>
        <v>0</v>
      </c>
      <c r="Z74" s="349"/>
      <c r="AA74" s="350"/>
      <c r="AB74" s="349"/>
      <c r="AC74" s="350"/>
      <c r="AD74" s="337">
        <f t="shared" si="75"/>
        <v>0</v>
      </c>
      <c r="AE74" s="252"/>
    </row>
    <row r="75" hidden="1" outlineLevel="1" spans="1:31">
      <c r="A75" s="346"/>
      <c r="B75" s="150">
        <v>110202006</v>
      </c>
      <c r="D75" s="346"/>
      <c r="E75" s="299" t="s">
        <v>803</v>
      </c>
      <c r="F75" s="343"/>
      <c r="G75" s="350"/>
      <c r="H75" s="349"/>
      <c r="I75" s="350"/>
      <c r="J75" s="349"/>
      <c r="K75" s="350"/>
      <c r="L75" s="337">
        <f t="shared" si="77"/>
        <v>0</v>
      </c>
      <c r="M75" s="349"/>
      <c r="N75" s="350"/>
      <c r="O75" s="349"/>
      <c r="P75" s="350"/>
      <c r="Q75" s="337">
        <f t="shared" si="74"/>
        <v>0</v>
      </c>
      <c r="R75" s="350"/>
      <c r="S75" s="350"/>
      <c r="T75" s="350"/>
      <c r="U75" s="350"/>
      <c r="V75" s="350"/>
      <c r="W75" s="350"/>
      <c r="X75" s="350"/>
      <c r="Y75" s="350">
        <f t="shared" si="76"/>
        <v>0</v>
      </c>
      <c r="Z75" s="349"/>
      <c r="AA75" s="350"/>
      <c r="AB75" s="349"/>
      <c r="AC75" s="350"/>
      <c r="AD75" s="337">
        <f t="shared" si="75"/>
        <v>0</v>
      </c>
      <c r="AE75" s="252"/>
    </row>
    <row r="76" hidden="1" outlineLevel="1" spans="1:31">
      <c r="A76" s="346"/>
      <c r="B76" s="150">
        <v>110202007</v>
      </c>
      <c r="D76" s="346"/>
      <c r="E76" s="299" t="s">
        <v>804</v>
      </c>
      <c r="F76" s="343"/>
      <c r="G76" s="350"/>
      <c r="H76" s="349"/>
      <c r="I76" s="350"/>
      <c r="J76" s="349"/>
      <c r="K76" s="350"/>
      <c r="L76" s="337">
        <f t="shared" si="77"/>
        <v>0</v>
      </c>
      <c r="M76" s="349"/>
      <c r="N76" s="350"/>
      <c r="O76" s="349"/>
      <c r="P76" s="350"/>
      <c r="Q76" s="337">
        <f t="shared" si="74"/>
        <v>0</v>
      </c>
      <c r="R76" s="350"/>
      <c r="S76" s="350"/>
      <c r="T76" s="350"/>
      <c r="U76" s="350"/>
      <c r="V76" s="350"/>
      <c r="W76" s="350"/>
      <c r="X76" s="350"/>
      <c r="Y76" s="350">
        <f t="shared" si="76"/>
        <v>0</v>
      </c>
      <c r="Z76" s="349"/>
      <c r="AA76" s="350"/>
      <c r="AB76" s="349"/>
      <c r="AC76" s="350"/>
      <c r="AD76" s="337">
        <f t="shared" si="75"/>
        <v>0</v>
      </c>
      <c r="AE76" s="252"/>
    </row>
    <row r="77" hidden="1" outlineLevel="1" spans="1:31">
      <c r="A77" s="346"/>
      <c r="B77" s="150">
        <v>110202008</v>
      </c>
      <c r="D77" s="346"/>
      <c r="E77" s="299" t="s">
        <v>805</v>
      </c>
      <c r="F77" s="343"/>
      <c r="G77" s="350"/>
      <c r="H77" s="349"/>
      <c r="I77" s="350"/>
      <c r="J77" s="349"/>
      <c r="K77" s="350"/>
      <c r="L77" s="337">
        <f t="shared" si="77"/>
        <v>0</v>
      </c>
      <c r="M77" s="349"/>
      <c r="N77" s="350"/>
      <c r="O77" s="349"/>
      <c r="P77" s="350"/>
      <c r="Q77" s="337">
        <f t="shared" si="74"/>
        <v>0</v>
      </c>
      <c r="R77" s="350"/>
      <c r="S77" s="350"/>
      <c r="T77" s="350"/>
      <c r="U77" s="350"/>
      <c r="V77" s="350"/>
      <c r="W77" s="350"/>
      <c r="X77" s="350"/>
      <c r="Y77" s="350">
        <f t="shared" si="76"/>
        <v>0</v>
      </c>
      <c r="Z77" s="349"/>
      <c r="AA77" s="350"/>
      <c r="AB77" s="349"/>
      <c r="AC77" s="350"/>
      <c r="AD77" s="337">
        <f t="shared" si="75"/>
        <v>0</v>
      </c>
      <c r="AE77" s="252"/>
    </row>
    <row r="78" hidden="1" outlineLevel="1" spans="1:31">
      <c r="A78" s="346"/>
      <c r="B78" s="150">
        <v>110202009</v>
      </c>
      <c r="D78" s="346"/>
      <c r="E78" s="299" t="s">
        <v>806</v>
      </c>
      <c r="F78" s="343"/>
      <c r="G78" s="350"/>
      <c r="H78" s="349"/>
      <c r="I78" s="350"/>
      <c r="J78" s="349"/>
      <c r="K78" s="350"/>
      <c r="L78" s="337">
        <f t="shared" si="77"/>
        <v>0</v>
      </c>
      <c r="M78" s="349"/>
      <c r="N78" s="350"/>
      <c r="O78" s="349"/>
      <c r="P78" s="350"/>
      <c r="Q78" s="337">
        <f t="shared" si="74"/>
        <v>0</v>
      </c>
      <c r="R78" s="350"/>
      <c r="S78" s="350"/>
      <c r="T78" s="350"/>
      <c r="U78" s="350"/>
      <c r="V78" s="350"/>
      <c r="W78" s="350"/>
      <c r="X78" s="350"/>
      <c r="Y78" s="350">
        <f t="shared" si="76"/>
        <v>0</v>
      </c>
      <c r="Z78" s="349"/>
      <c r="AA78" s="350"/>
      <c r="AB78" s="349"/>
      <c r="AC78" s="350"/>
      <c r="AD78" s="337">
        <f t="shared" si="75"/>
        <v>0</v>
      </c>
      <c r="AE78" s="252"/>
    </row>
    <row r="79" hidden="1" outlineLevel="1" spans="1:31">
      <c r="A79" s="346"/>
      <c r="B79" s="150">
        <v>110202010</v>
      </c>
      <c r="D79" s="346"/>
      <c r="E79" s="299" t="s">
        <v>807</v>
      </c>
      <c r="F79" s="343"/>
      <c r="G79" s="350"/>
      <c r="H79" s="349"/>
      <c r="I79" s="350"/>
      <c r="J79" s="349"/>
      <c r="K79" s="350"/>
      <c r="L79" s="337">
        <f t="shared" si="77"/>
        <v>0</v>
      </c>
      <c r="M79" s="349"/>
      <c r="N79" s="350"/>
      <c r="O79" s="349"/>
      <c r="P79" s="350"/>
      <c r="Q79" s="337">
        <f t="shared" si="74"/>
        <v>0</v>
      </c>
      <c r="R79" s="350"/>
      <c r="S79" s="350"/>
      <c r="T79" s="350"/>
      <c r="U79" s="350"/>
      <c r="V79" s="350"/>
      <c r="W79" s="350"/>
      <c r="X79" s="350"/>
      <c r="Y79" s="350">
        <f t="shared" si="76"/>
        <v>0</v>
      </c>
      <c r="Z79" s="349"/>
      <c r="AA79" s="350"/>
      <c r="AB79" s="349"/>
      <c r="AC79" s="350"/>
      <c r="AD79" s="337">
        <f t="shared" si="75"/>
        <v>0</v>
      </c>
      <c r="AE79" s="252"/>
    </row>
    <row r="80" hidden="1" outlineLevel="1" spans="1:31">
      <c r="A80" s="346"/>
      <c r="B80" s="150">
        <v>110202011</v>
      </c>
      <c r="D80" s="346"/>
      <c r="E80" s="299" t="s">
        <v>808</v>
      </c>
      <c r="F80" s="343"/>
      <c r="G80" s="350"/>
      <c r="H80" s="349"/>
      <c r="I80" s="350"/>
      <c r="J80" s="349"/>
      <c r="K80" s="350"/>
      <c r="L80" s="337">
        <f t="shared" si="77"/>
        <v>0</v>
      </c>
      <c r="M80" s="349"/>
      <c r="N80" s="350"/>
      <c r="O80" s="349"/>
      <c r="P80" s="350"/>
      <c r="Q80" s="337">
        <f t="shared" si="74"/>
        <v>0</v>
      </c>
      <c r="R80" s="350"/>
      <c r="S80" s="350"/>
      <c r="T80" s="350"/>
      <c r="U80" s="350"/>
      <c r="V80" s="350"/>
      <c r="W80" s="350"/>
      <c r="X80" s="350"/>
      <c r="Y80" s="350">
        <f t="shared" si="76"/>
        <v>0</v>
      </c>
      <c r="Z80" s="349"/>
      <c r="AA80" s="350"/>
      <c r="AB80" s="349"/>
      <c r="AC80" s="350"/>
      <c r="AD80" s="337">
        <f t="shared" si="75"/>
        <v>0</v>
      </c>
      <c r="AE80" s="252"/>
    </row>
    <row r="81" hidden="1" outlineLevel="1" spans="1:31">
      <c r="A81" s="346"/>
      <c r="B81" s="150">
        <v>110202012</v>
      </c>
      <c r="D81" s="346"/>
      <c r="E81" s="299" t="s">
        <v>809</v>
      </c>
      <c r="F81" s="343"/>
      <c r="G81" s="350"/>
      <c r="H81" s="349"/>
      <c r="I81" s="350"/>
      <c r="J81" s="349"/>
      <c r="K81" s="350"/>
      <c r="L81" s="337">
        <f t="shared" si="77"/>
        <v>0</v>
      </c>
      <c r="M81" s="349"/>
      <c r="N81" s="350"/>
      <c r="O81" s="349"/>
      <c r="P81" s="350"/>
      <c r="Q81" s="337">
        <f t="shared" si="74"/>
        <v>0</v>
      </c>
      <c r="R81" s="350"/>
      <c r="S81" s="350"/>
      <c r="T81" s="350"/>
      <c r="U81" s="350"/>
      <c r="V81" s="350"/>
      <c r="W81" s="350"/>
      <c r="X81" s="350"/>
      <c r="Y81" s="350">
        <f t="shared" si="76"/>
        <v>0</v>
      </c>
      <c r="Z81" s="349"/>
      <c r="AA81" s="350"/>
      <c r="AB81" s="349"/>
      <c r="AC81" s="350"/>
      <c r="AD81" s="337">
        <f t="shared" si="75"/>
        <v>0</v>
      </c>
      <c r="AE81" s="252"/>
    </row>
    <row r="82" hidden="1" outlineLevel="1" spans="1:31">
      <c r="A82" s="346"/>
      <c r="B82" s="150">
        <v>110202013</v>
      </c>
      <c r="D82" s="346"/>
      <c r="E82" s="299" t="s">
        <v>810</v>
      </c>
      <c r="F82" s="343"/>
      <c r="G82" s="350"/>
      <c r="H82" s="349"/>
      <c r="I82" s="350"/>
      <c r="J82" s="349"/>
      <c r="K82" s="350"/>
      <c r="L82" s="337">
        <f t="shared" si="77"/>
        <v>0</v>
      </c>
      <c r="M82" s="349"/>
      <c r="N82" s="350"/>
      <c r="O82" s="349"/>
      <c r="P82" s="350"/>
      <c r="Q82" s="337">
        <f t="shared" si="74"/>
        <v>0</v>
      </c>
      <c r="R82" s="350"/>
      <c r="S82" s="350"/>
      <c r="T82" s="350"/>
      <c r="U82" s="350"/>
      <c r="V82" s="350"/>
      <c r="W82" s="350"/>
      <c r="X82" s="350"/>
      <c r="Y82" s="350">
        <f t="shared" si="76"/>
        <v>0</v>
      </c>
      <c r="Z82" s="349"/>
      <c r="AA82" s="350"/>
      <c r="AB82" s="349"/>
      <c r="AC82" s="350"/>
      <c r="AD82" s="337">
        <f t="shared" si="75"/>
        <v>0</v>
      </c>
      <c r="AE82" s="252"/>
    </row>
    <row r="83" hidden="1" outlineLevel="1" spans="1:31">
      <c r="A83" s="346"/>
      <c r="B83" s="150">
        <v>110202014</v>
      </c>
      <c r="D83" s="346"/>
      <c r="E83" s="299" t="s">
        <v>811</v>
      </c>
      <c r="F83" s="343"/>
      <c r="G83" s="350"/>
      <c r="H83" s="349"/>
      <c r="I83" s="350"/>
      <c r="J83" s="349"/>
      <c r="K83" s="350"/>
      <c r="L83" s="337">
        <f t="shared" si="77"/>
        <v>0</v>
      </c>
      <c r="M83" s="349"/>
      <c r="N83" s="350"/>
      <c r="O83" s="349"/>
      <c r="P83" s="350"/>
      <c r="Q83" s="337">
        <f t="shared" si="74"/>
        <v>0</v>
      </c>
      <c r="R83" s="350"/>
      <c r="S83" s="350"/>
      <c r="T83" s="350"/>
      <c r="U83" s="350"/>
      <c r="V83" s="350"/>
      <c r="W83" s="350"/>
      <c r="X83" s="350"/>
      <c r="Y83" s="350">
        <f t="shared" si="76"/>
        <v>0</v>
      </c>
      <c r="Z83" s="349"/>
      <c r="AA83" s="350"/>
      <c r="AB83" s="349"/>
      <c r="AC83" s="350"/>
      <c r="AD83" s="337">
        <f t="shared" si="75"/>
        <v>0</v>
      </c>
      <c r="AE83" s="252"/>
    </row>
    <row r="84" hidden="1" outlineLevel="1" spans="1:31">
      <c r="A84" s="346"/>
      <c r="B84" s="150">
        <v>110202015</v>
      </c>
      <c r="D84" s="346"/>
      <c r="E84" s="299" t="s">
        <v>812</v>
      </c>
      <c r="F84" s="343"/>
      <c r="G84" s="350"/>
      <c r="H84" s="349"/>
      <c r="I84" s="350"/>
      <c r="J84" s="349"/>
      <c r="K84" s="350"/>
      <c r="L84" s="337">
        <f t="shared" si="77"/>
        <v>0</v>
      </c>
      <c r="M84" s="349"/>
      <c r="N84" s="350"/>
      <c r="O84" s="349"/>
      <c r="P84" s="350"/>
      <c r="Q84" s="337">
        <f t="shared" si="74"/>
        <v>0</v>
      </c>
      <c r="R84" s="350"/>
      <c r="S84" s="350"/>
      <c r="T84" s="350"/>
      <c r="U84" s="350"/>
      <c r="V84" s="350"/>
      <c r="W84" s="350"/>
      <c r="X84" s="350"/>
      <c r="Y84" s="350">
        <f t="shared" si="76"/>
        <v>0</v>
      </c>
      <c r="Z84" s="349"/>
      <c r="AA84" s="350"/>
      <c r="AB84" s="349"/>
      <c r="AC84" s="350"/>
      <c r="AD84" s="337">
        <f t="shared" si="75"/>
        <v>0</v>
      </c>
      <c r="AE84" s="252"/>
    </row>
    <row r="85" hidden="1" outlineLevel="1" spans="1:31">
      <c r="A85" s="346"/>
      <c r="B85" s="150">
        <v>110202016</v>
      </c>
      <c r="D85" s="346"/>
      <c r="E85" s="299" t="s">
        <v>813</v>
      </c>
      <c r="F85" s="343"/>
      <c r="G85" s="350"/>
      <c r="H85" s="349"/>
      <c r="I85" s="350"/>
      <c r="J85" s="349"/>
      <c r="K85" s="350"/>
      <c r="L85" s="337">
        <f t="shared" si="77"/>
        <v>0</v>
      </c>
      <c r="M85" s="349"/>
      <c r="N85" s="350"/>
      <c r="O85" s="349"/>
      <c r="P85" s="350"/>
      <c r="Q85" s="337">
        <f t="shared" si="74"/>
        <v>0</v>
      </c>
      <c r="R85" s="350"/>
      <c r="S85" s="350"/>
      <c r="T85" s="350"/>
      <c r="U85" s="350"/>
      <c r="V85" s="350"/>
      <c r="W85" s="350"/>
      <c r="X85" s="350"/>
      <c r="Y85" s="350">
        <f t="shared" si="76"/>
        <v>0</v>
      </c>
      <c r="Z85" s="349"/>
      <c r="AA85" s="350"/>
      <c r="AB85" s="349"/>
      <c r="AC85" s="350"/>
      <c r="AD85" s="337">
        <f t="shared" si="75"/>
        <v>0</v>
      </c>
      <c r="AE85" s="252"/>
    </row>
    <row r="86" hidden="1" outlineLevel="1" spans="1:31">
      <c r="A86" s="346"/>
      <c r="B86" s="150">
        <v>110202017</v>
      </c>
      <c r="D86" s="346"/>
      <c r="E86" s="299" t="s">
        <v>814</v>
      </c>
      <c r="F86" s="343"/>
      <c r="G86" s="350"/>
      <c r="H86" s="349"/>
      <c r="I86" s="350"/>
      <c r="J86" s="349"/>
      <c r="K86" s="350"/>
      <c r="L86" s="337">
        <f t="shared" si="77"/>
        <v>0</v>
      </c>
      <c r="M86" s="349"/>
      <c r="N86" s="350"/>
      <c r="O86" s="349"/>
      <c r="P86" s="350"/>
      <c r="Q86" s="337">
        <f t="shared" si="74"/>
        <v>0</v>
      </c>
      <c r="R86" s="350"/>
      <c r="S86" s="350"/>
      <c r="T86" s="350"/>
      <c r="U86" s="350"/>
      <c r="V86" s="350"/>
      <c r="W86" s="350"/>
      <c r="X86" s="350"/>
      <c r="Y86" s="350">
        <f t="shared" si="76"/>
        <v>0</v>
      </c>
      <c r="Z86" s="349"/>
      <c r="AA86" s="350"/>
      <c r="AB86" s="349"/>
      <c r="AC86" s="350"/>
      <c r="AD86" s="337">
        <f t="shared" si="75"/>
        <v>0</v>
      </c>
      <c r="AE86" s="252"/>
    </row>
    <row r="87" hidden="1" outlineLevel="1" spans="1:31">
      <c r="A87" s="346"/>
      <c r="B87" s="150">
        <v>110202018</v>
      </c>
      <c r="D87" s="346"/>
      <c r="E87" s="299" t="s">
        <v>815</v>
      </c>
      <c r="F87" s="343"/>
      <c r="G87" s="350"/>
      <c r="H87" s="349"/>
      <c r="I87" s="350"/>
      <c r="J87" s="349"/>
      <c r="K87" s="350"/>
      <c r="L87" s="337">
        <f t="shared" si="77"/>
        <v>0</v>
      </c>
      <c r="M87" s="349"/>
      <c r="N87" s="350"/>
      <c r="O87" s="349"/>
      <c r="P87" s="350"/>
      <c r="Q87" s="337">
        <f t="shared" si="74"/>
        <v>0</v>
      </c>
      <c r="R87" s="350"/>
      <c r="S87" s="350"/>
      <c r="T87" s="350"/>
      <c r="U87" s="350"/>
      <c r="V87" s="350"/>
      <c r="W87" s="350"/>
      <c r="X87" s="350"/>
      <c r="Y87" s="350">
        <f t="shared" si="76"/>
        <v>0</v>
      </c>
      <c r="Z87" s="349"/>
      <c r="AA87" s="350"/>
      <c r="AB87" s="349"/>
      <c r="AC87" s="350"/>
      <c r="AD87" s="337">
        <f t="shared" si="75"/>
        <v>0</v>
      </c>
      <c r="AE87" s="252"/>
    </row>
    <row r="88" hidden="1" outlineLevel="1" spans="1:31">
      <c r="A88" s="346"/>
      <c r="B88" s="150">
        <v>110202019</v>
      </c>
      <c r="D88" s="346"/>
      <c r="E88" s="299" t="s">
        <v>816</v>
      </c>
      <c r="F88" s="343"/>
      <c r="G88" s="350"/>
      <c r="H88" s="349"/>
      <c r="I88" s="350"/>
      <c r="J88" s="349"/>
      <c r="K88" s="350"/>
      <c r="L88" s="337">
        <f t="shared" si="77"/>
        <v>0</v>
      </c>
      <c r="M88" s="349"/>
      <c r="N88" s="350"/>
      <c r="O88" s="349"/>
      <c r="P88" s="350"/>
      <c r="Q88" s="337">
        <f t="shared" si="74"/>
        <v>0</v>
      </c>
      <c r="R88" s="350"/>
      <c r="S88" s="350"/>
      <c r="T88" s="350"/>
      <c r="U88" s="350"/>
      <c r="V88" s="350"/>
      <c r="W88" s="350"/>
      <c r="X88" s="350"/>
      <c r="Y88" s="350">
        <f t="shared" si="76"/>
        <v>0</v>
      </c>
      <c r="Z88" s="349"/>
      <c r="AA88" s="350"/>
      <c r="AB88" s="349"/>
      <c r="AC88" s="350"/>
      <c r="AD88" s="337">
        <f t="shared" si="75"/>
        <v>0</v>
      </c>
      <c r="AE88" s="252"/>
    </row>
    <row r="89" hidden="1" outlineLevel="1" spans="1:31">
      <c r="A89" s="346"/>
      <c r="B89" s="150">
        <v>110202020</v>
      </c>
      <c r="D89" s="346"/>
      <c r="E89" s="299" t="s">
        <v>817</v>
      </c>
      <c r="F89" s="343"/>
      <c r="G89" s="350"/>
      <c r="H89" s="349"/>
      <c r="I89" s="350"/>
      <c r="J89" s="349"/>
      <c r="K89" s="350"/>
      <c r="L89" s="337">
        <f t="shared" si="77"/>
        <v>0</v>
      </c>
      <c r="M89" s="349"/>
      <c r="N89" s="350"/>
      <c r="O89" s="349"/>
      <c r="P89" s="350"/>
      <c r="Q89" s="337">
        <f t="shared" si="74"/>
        <v>0</v>
      </c>
      <c r="R89" s="350"/>
      <c r="S89" s="350"/>
      <c r="T89" s="350"/>
      <c r="U89" s="350"/>
      <c r="V89" s="350"/>
      <c r="W89" s="350"/>
      <c r="X89" s="350"/>
      <c r="Y89" s="350">
        <f t="shared" si="76"/>
        <v>0</v>
      </c>
      <c r="Z89" s="349"/>
      <c r="AA89" s="350"/>
      <c r="AB89" s="349"/>
      <c r="AC89" s="350"/>
      <c r="AD89" s="337">
        <f t="shared" si="75"/>
        <v>0</v>
      </c>
      <c r="AE89" s="252"/>
    </row>
    <row r="90" hidden="1" outlineLevel="1" spans="1:31">
      <c r="A90" s="346"/>
      <c r="B90" s="150">
        <v>110202021</v>
      </c>
      <c r="D90" s="346"/>
      <c r="E90" s="299" t="s">
        <v>818</v>
      </c>
      <c r="F90" s="343"/>
      <c r="G90" s="350"/>
      <c r="H90" s="349"/>
      <c r="I90" s="350"/>
      <c r="J90" s="349"/>
      <c r="K90" s="350"/>
      <c r="L90" s="337">
        <f t="shared" si="77"/>
        <v>0</v>
      </c>
      <c r="M90" s="349"/>
      <c r="N90" s="350"/>
      <c r="O90" s="349"/>
      <c r="P90" s="350"/>
      <c r="Q90" s="337">
        <f t="shared" si="74"/>
        <v>0</v>
      </c>
      <c r="R90" s="350"/>
      <c r="S90" s="350"/>
      <c r="T90" s="350"/>
      <c r="U90" s="350"/>
      <c r="V90" s="350"/>
      <c r="W90" s="350"/>
      <c r="X90" s="350"/>
      <c r="Y90" s="350">
        <f t="shared" si="76"/>
        <v>0</v>
      </c>
      <c r="Z90" s="349"/>
      <c r="AA90" s="350"/>
      <c r="AB90" s="349"/>
      <c r="AC90" s="350"/>
      <c r="AD90" s="337">
        <f t="shared" si="75"/>
        <v>0</v>
      </c>
      <c r="AE90" s="252"/>
    </row>
    <row r="91" hidden="1" outlineLevel="1" spans="1:31">
      <c r="A91" s="346"/>
      <c r="B91" s="150">
        <v>110202022</v>
      </c>
      <c r="D91" s="346"/>
      <c r="E91" s="299" t="s">
        <v>819</v>
      </c>
      <c r="F91" s="343"/>
      <c r="G91" s="350"/>
      <c r="H91" s="349"/>
      <c r="I91" s="350"/>
      <c r="J91" s="349"/>
      <c r="K91" s="350"/>
      <c r="L91" s="337">
        <f t="shared" si="77"/>
        <v>0</v>
      </c>
      <c r="M91" s="349"/>
      <c r="N91" s="350"/>
      <c r="O91" s="349"/>
      <c r="P91" s="350"/>
      <c r="Q91" s="337">
        <f t="shared" si="74"/>
        <v>0</v>
      </c>
      <c r="R91" s="350"/>
      <c r="S91" s="350"/>
      <c r="T91" s="350"/>
      <c r="U91" s="350"/>
      <c r="V91" s="350"/>
      <c r="W91" s="350"/>
      <c r="X91" s="350"/>
      <c r="Y91" s="350">
        <f t="shared" si="76"/>
        <v>0</v>
      </c>
      <c r="Z91" s="349"/>
      <c r="AA91" s="350"/>
      <c r="AB91" s="349"/>
      <c r="AC91" s="350"/>
      <c r="AD91" s="337">
        <f t="shared" si="75"/>
        <v>0</v>
      </c>
      <c r="AE91" s="252"/>
    </row>
    <row r="92" hidden="1" outlineLevel="1" spans="1:31">
      <c r="A92" s="346"/>
      <c r="B92" s="150">
        <v>110202023</v>
      </c>
      <c r="D92" s="346"/>
      <c r="E92" s="299" t="s">
        <v>820</v>
      </c>
      <c r="F92" s="343"/>
      <c r="G92" s="350"/>
      <c r="H92" s="349"/>
      <c r="I92" s="350"/>
      <c r="J92" s="349"/>
      <c r="K92" s="350"/>
      <c r="L92" s="337">
        <f t="shared" si="77"/>
        <v>0</v>
      </c>
      <c r="M92" s="349"/>
      <c r="N92" s="350"/>
      <c r="O92" s="349"/>
      <c r="P92" s="350"/>
      <c r="Q92" s="337">
        <f t="shared" si="74"/>
        <v>0</v>
      </c>
      <c r="R92" s="350"/>
      <c r="S92" s="350"/>
      <c r="T92" s="350"/>
      <c r="U92" s="350"/>
      <c r="V92" s="350"/>
      <c r="W92" s="350"/>
      <c r="X92" s="350"/>
      <c r="Y92" s="350">
        <f t="shared" si="76"/>
        <v>0</v>
      </c>
      <c r="Z92" s="349"/>
      <c r="AA92" s="350"/>
      <c r="AB92" s="349"/>
      <c r="AC92" s="350"/>
      <c r="AD92" s="337">
        <f t="shared" si="75"/>
        <v>0</v>
      </c>
      <c r="AE92" s="252"/>
    </row>
    <row r="93" hidden="1" outlineLevel="1" spans="1:31">
      <c r="A93" s="346"/>
      <c r="B93" s="150">
        <v>110202024</v>
      </c>
      <c r="D93" s="346"/>
      <c r="E93" s="299" t="s">
        <v>821</v>
      </c>
      <c r="F93" s="343"/>
      <c r="G93" s="350"/>
      <c r="H93" s="349"/>
      <c r="I93" s="350"/>
      <c r="J93" s="349"/>
      <c r="K93" s="350"/>
      <c r="L93" s="337">
        <f t="shared" si="77"/>
        <v>0</v>
      </c>
      <c r="M93" s="349"/>
      <c r="N93" s="350"/>
      <c r="O93" s="349"/>
      <c r="P93" s="350"/>
      <c r="Q93" s="337">
        <f t="shared" si="74"/>
        <v>0</v>
      </c>
      <c r="R93" s="350"/>
      <c r="S93" s="350"/>
      <c r="T93" s="350"/>
      <c r="U93" s="350"/>
      <c r="V93" s="350"/>
      <c r="W93" s="350"/>
      <c r="X93" s="350"/>
      <c r="Y93" s="350">
        <f t="shared" si="76"/>
        <v>0</v>
      </c>
      <c r="Z93" s="349"/>
      <c r="AA93" s="350"/>
      <c r="AB93" s="349"/>
      <c r="AC93" s="350"/>
      <c r="AD93" s="337">
        <f t="shared" si="75"/>
        <v>0</v>
      </c>
      <c r="AE93" s="252"/>
    </row>
    <row r="94" hidden="1" outlineLevel="1" spans="1:31">
      <c r="A94" s="346"/>
      <c r="B94" s="150">
        <v>110202025</v>
      </c>
      <c r="D94" s="346"/>
      <c r="E94" s="299" t="s">
        <v>822</v>
      </c>
      <c r="F94" s="343"/>
      <c r="G94" s="350"/>
      <c r="H94" s="349"/>
      <c r="I94" s="350"/>
      <c r="J94" s="349"/>
      <c r="K94" s="350"/>
      <c r="L94" s="337">
        <f t="shared" si="77"/>
        <v>0</v>
      </c>
      <c r="M94" s="349"/>
      <c r="N94" s="350"/>
      <c r="O94" s="349"/>
      <c r="P94" s="350"/>
      <c r="Q94" s="337">
        <f t="shared" si="74"/>
        <v>0</v>
      </c>
      <c r="R94" s="350"/>
      <c r="S94" s="350"/>
      <c r="T94" s="350"/>
      <c r="U94" s="350"/>
      <c r="V94" s="350"/>
      <c r="W94" s="350"/>
      <c r="X94" s="350"/>
      <c r="Y94" s="350">
        <f t="shared" si="76"/>
        <v>0</v>
      </c>
      <c r="Z94" s="349"/>
      <c r="AA94" s="350"/>
      <c r="AB94" s="349"/>
      <c r="AC94" s="350"/>
      <c r="AD94" s="337">
        <f t="shared" si="75"/>
        <v>0</v>
      </c>
      <c r="AE94" s="252"/>
    </row>
    <row r="95" hidden="1" outlineLevel="1" spans="1:31">
      <c r="A95" s="346"/>
      <c r="B95" s="150"/>
      <c r="D95" s="346"/>
      <c r="E95" s="299"/>
      <c r="F95" s="343"/>
      <c r="G95" s="350"/>
      <c r="H95" s="349"/>
      <c r="I95" s="350"/>
      <c r="J95" s="349"/>
      <c r="K95" s="350"/>
      <c r="L95" s="337">
        <f t="shared" si="73"/>
        <v>0</v>
      </c>
      <c r="M95" s="349"/>
      <c r="N95" s="350"/>
      <c r="O95" s="349"/>
      <c r="P95" s="350"/>
      <c r="Q95" s="337">
        <f t="shared" si="74"/>
        <v>0</v>
      </c>
      <c r="R95" s="350"/>
      <c r="S95" s="350"/>
      <c r="T95" s="350"/>
      <c r="U95" s="350"/>
      <c r="V95" s="350"/>
      <c r="W95" s="350"/>
      <c r="X95" s="350"/>
      <c r="Y95" s="350">
        <f t="shared" si="76"/>
        <v>0</v>
      </c>
      <c r="Z95" s="349"/>
      <c r="AA95" s="350"/>
      <c r="AB95" s="349"/>
      <c r="AC95" s="350"/>
      <c r="AD95" s="337">
        <f t="shared" si="75"/>
        <v>0</v>
      </c>
      <c r="AE95" s="252"/>
    </row>
    <row r="96" hidden="1" outlineLevel="1" spans="1:31">
      <c r="A96" s="346"/>
      <c r="B96" s="150"/>
      <c r="C96" s="346"/>
      <c r="D96" s="299"/>
      <c r="E96" s="342"/>
      <c r="F96" s="343"/>
      <c r="G96" s="350"/>
      <c r="H96" s="349"/>
      <c r="I96" s="350"/>
      <c r="J96" s="349"/>
      <c r="K96" s="350"/>
      <c r="L96" s="337">
        <f t="shared" si="73"/>
        <v>0</v>
      </c>
      <c r="M96" s="349"/>
      <c r="N96" s="350"/>
      <c r="O96" s="349"/>
      <c r="P96" s="350"/>
      <c r="Q96" s="337">
        <f t="shared" si="74"/>
        <v>0</v>
      </c>
      <c r="R96" s="350"/>
      <c r="S96" s="350"/>
      <c r="T96" s="350"/>
      <c r="U96" s="350"/>
      <c r="V96" s="350"/>
      <c r="W96" s="350"/>
      <c r="X96" s="350"/>
      <c r="Y96" s="374"/>
      <c r="Z96" s="349"/>
      <c r="AA96" s="350"/>
      <c r="AB96" s="349"/>
      <c r="AC96" s="350"/>
      <c r="AD96" s="337">
        <f t="shared" si="75"/>
        <v>0</v>
      </c>
      <c r="AE96" s="252"/>
    </row>
    <row r="97" hidden="1" outlineLevel="1" spans="1:31">
      <c r="A97" s="346"/>
      <c r="B97" s="150"/>
      <c r="D97" s="351" t="s">
        <v>765</v>
      </c>
      <c r="E97" s="376"/>
      <c r="F97" s="353"/>
      <c r="G97" s="354">
        <f>SUM(G69:G96)</f>
        <v>0</v>
      </c>
      <c r="H97" s="355"/>
      <c r="I97" s="354">
        <f>SUM(I69:I96)</f>
        <v>0</v>
      </c>
      <c r="J97" s="355"/>
      <c r="K97" s="354">
        <f>SUM(K69:K96)</f>
        <v>0</v>
      </c>
      <c r="L97" s="354">
        <f>SUM(L69:L96)</f>
        <v>0</v>
      </c>
      <c r="M97" s="355"/>
      <c r="N97" s="354">
        <f>SUM(N69:N96)</f>
        <v>0</v>
      </c>
      <c r="O97" s="355"/>
      <c r="P97" s="354">
        <f t="shared" ref="P97:Y97" si="78">SUM(P69:P96)</f>
        <v>0</v>
      </c>
      <c r="Q97" s="354">
        <f t="shared" si="78"/>
        <v>0</v>
      </c>
      <c r="R97" s="354">
        <f t="shared" si="78"/>
        <v>0</v>
      </c>
      <c r="S97" s="354">
        <f t="shared" si="78"/>
        <v>0</v>
      </c>
      <c r="T97" s="354">
        <f t="shared" si="78"/>
        <v>0</v>
      </c>
      <c r="U97" s="354">
        <f t="shared" si="78"/>
        <v>0</v>
      </c>
      <c r="V97" s="354">
        <f t="shared" si="78"/>
        <v>0</v>
      </c>
      <c r="W97" s="354">
        <f t="shared" si="78"/>
        <v>0</v>
      </c>
      <c r="X97" s="354">
        <f t="shared" si="78"/>
        <v>0</v>
      </c>
      <c r="Y97" s="354">
        <f t="shared" si="78"/>
        <v>0</v>
      </c>
      <c r="Z97" s="355"/>
      <c r="AA97" s="354">
        <f>SUM(AA69:AA96)</f>
        <v>0</v>
      </c>
      <c r="AB97" s="355"/>
      <c r="AC97" s="354">
        <f>SUM(AC69:AC96)</f>
        <v>0</v>
      </c>
      <c r="AD97" s="354">
        <f>SUM(AD69:AD96)</f>
        <v>0</v>
      </c>
      <c r="AE97" s="252"/>
    </row>
    <row r="98" hidden="1" outlineLevel="1" spans="1:31">
      <c r="A98" s="346"/>
      <c r="B98" s="150"/>
      <c r="C98" s="346"/>
      <c r="D98" s="299"/>
      <c r="E98" s="342"/>
      <c r="F98" s="343"/>
      <c r="G98" s="350"/>
      <c r="H98" s="349"/>
      <c r="I98" s="350"/>
      <c r="J98" s="349"/>
      <c r="K98" s="350"/>
      <c r="L98" s="337"/>
      <c r="M98" s="349"/>
      <c r="N98" s="350"/>
      <c r="O98" s="349"/>
      <c r="P98" s="350"/>
      <c r="Q98" s="337"/>
      <c r="R98" s="350"/>
      <c r="S98" s="350"/>
      <c r="T98" s="350"/>
      <c r="U98" s="350"/>
      <c r="V98" s="350"/>
      <c r="W98" s="350"/>
      <c r="X98" s="350"/>
      <c r="Y98" s="374"/>
      <c r="Z98" s="349"/>
      <c r="AA98" s="350"/>
      <c r="AB98" s="349"/>
      <c r="AC98" s="350"/>
      <c r="AD98" s="337"/>
      <c r="AE98" s="252"/>
    </row>
    <row r="99" hidden="1" outlineLevel="1" spans="1:31">
      <c r="A99" s="346"/>
      <c r="B99" s="150"/>
      <c r="D99" s="347" t="s">
        <v>823</v>
      </c>
      <c r="E99" s="299"/>
      <c r="F99" s="343"/>
      <c r="G99" s="350"/>
      <c r="H99" s="349"/>
      <c r="I99" s="350"/>
      <c r="J99" s="349"/>
      <c r="K99" s="350"/>
      <c r="L99" s="337">
        <f>G99+I99-K99</f>
        <v>0</v>
      </c>
      <c r="M99" s="349"/>
      <c r="N99" s="350"/>
      <c r="O99" s="349"/>
      <c r="P99" s="350"/>
      <c r="Q99" s="337">
        <f>L99+N99-P99</f>
        <v>0</v>
      </c>
      <c r="R99" s="350"/>
      <c r="S99" s="350"/>
      <c r="T99" s="350"/>
      <c r="U99" s="350"/>
      <c r="V99" s="350"/>
      <c r="W99" s="350"/>
      <c r="X99" s="350"/>
      <c r="Y99" s="374"/>
      <c r="Z99" s="349"/>
      <c r="AA99" s="350"/>
      <c r="AB99" s="349"/>
      <c r="AC99" s="350"/>
      <c r="AD99" s="337">
        <f>Y99+AA99-AC99</f>
        <v>0</v>
      </c>
      <c r="AE99" s="252"/>
    </row>
    <row r="100" hidden="1" outlineLevel="1" spans="1:31">
      <c r="A100" s="346"/>
      <c r="B100" s="150">
        <v>110203001</v>
      </c>
      <c r="D100" s="346"/>
      <c r="E100" s="299" t="s">
        <v>824</v>
      </c>
      <c r="F100" s="343"/>
      <c r="G100" s="350"/>
      <c r="H100" s="349"/>
      <c r="I100" s="350"/>
      <c r="J100" s="349"/>
      <c r="K100" s="350"/>
      <c r="L100" s="337">
        <f>G100+I100-K100</f>
        <v>0</v>
      </c>
      <c r="M100" s="349"/>
      <c r="N100" s="350"/>
      <c r="O100" s="349"/>
      <c r="P100" s="350"/>
      <c r="Q100" s="337">
        <f t="shared" ref="Q100:Q125" si="79">L100+N100-P100</f>
        <v>0</v>
      </c>
      <c r="R100" s="350"/>
      <c r="S100" s="350"/>
      <c r="T100" s="350"/>
      <c r="U100" s="350"/>
      <c r="V100" s="350"/>
      <c r="W100" s="350"/>
      <c r="X100" s="350"/>
      <c r="Y100" s="350">
        <f t="shared" ref="Y100:Y124" si="80">SUM(Q100:X100)</f>
        <v>0</v>
      </c>
      <c r="Z100" s="349"/>
      <c r="AA100" s="350"/>
      <c r="AB100" s="349"/>
      <c r="AC100" s="350"/>
      <c r="AD100" s="337">
        <f t="shared" ref="AD100:AD125" si="81">Y100+AA100-AC100</f>
        <v>0</v>
      </c>
      <c r="AE100" s="252"/>
    </row>
    <row r="101" hidden="1" outlineLevel="1" spans="1:31">
      <c r="A101" s="346"/>
      <c r="B101" s="150">
        <v>110203002</v>
      </c>
      <c r="D101" s="346"/>
      <c r="E101" s="299" t="s">
        <v>825</v>
      </c>
      <c r="F101" s="343"/>
      <c r="G101" s="350"/>
      <c r="H101" s="349"/>
      <c r="I101" s="350"/>
      <c r="J101" s="349"/>
      <c r="K101" s="350"/>
      <c r="L101" s="337">
        <f t="shared" ref="L101:L125" si="82">G101+I101-K101</f>
        <v>0</v>
      </c>
      <c r="M101" s="349"/>
      <c r="N101" s="350"/>
      <c r="O101" s="349"/>
      <c r="P101" s="350"/>
      <c r="Q101" s="337">
        <f t="shared" si="79"/>
        <v>0</v>
      </c>
      <c r="R101" s="350"/>
      <c r="S101" s="350"/>
      <c r="T101" s="350"/>
      <c r="U101" s="350"/>
      <c r="V101" s="350"/>
      <c r="W101" s="350"/>
      <c r="X101" s="350"/>
      <c r="Y101" s="350">
        <f t="shared" si="80"/>
        <v>0</v>
      </c>
      <c r="Z101" s="349"/>
      <c r="AA101" s="350"/>
      <c r="AB101" s="349"/>
      <c r="AC101" s="350"/>
      <c r="AD101" s="337">
        <f t="shared" si="81"/>
        <v>0</v>
      </c>
      <c r="AE101" s="252"/>
    </row>
    <row r="102" hidden="1" outlineLevel="1" spans="1:31">
      <c r="A102" s="346"/>
      <c r="B102" s="150">
        <v>110203003</v>
      </c>
      <c r="D102" s="346"/>
      <c r="E102" s="299" t="s">
        <v>826</v>
      </c>
      <c r="F102" s="343"/>
      <c r="G102" s="350"/>
      <c r="H102" s="349"/>
      <c r="I102" s="350"/>
      <c r="J102" s="349"/>
      <c r="K102" s="350"/>
      <c r="L102" s="337">
        <f t="shared" si="82"/>
        <v>0</v>
      </c>
      <c r="M102" s="349"/>
      <c r="N102" s="350"/>
      <c r="O102" s="349"/>
      <c r="P102" s="350"/>
      <c r="Q102" s="337">
        <f t="shared" si="79"/>
        <v>0</v>
      </c>
      <c r="R102" s="350"/>
      <c r="S102" s="350"/>
      <c r="T102" s="350"/>
      <c r="U102" s="350"/>
      <c r="V102" s="350"/>
      <c r="W102" s="350"/>
      <c r="X102" s="350"/>
      <c r="Y102" s="350">
        <f t="shared" si="80"/>
        <v>0</v>
      </c>
      <c r="Z102" s="349"/>
      <c r="AA102" s="350"/>
      <c r="AB102" s="349"/>
      <c r="AC102" s="350"/>
      <c r="AD102" s="337">
        <f t="shared" si="81"/>
        <v>0</v>
      </c>
      <c r="AE102" s="252"/>
    </row>
    <row r="103" hidden="1" outlineLevel="1" spans="1:31">
      <c r="A103" s="346"/>
      <c r="B103" s="150">
        <v>110203004</v>
      </c>
      <c r="D103" s="346"/>
      <c r="E103" s="299" t="s">
        <v>827</v>
      </c>
      <c r="F103" s="343"/>
      <c r="G103" s="350"/>
      <c r="H103" s="349"/>
      <c r="I103" s="350"/>
      <c r="J103" s="349"/>
      <c r="K103" s="350"/>
      <c r="L103" s="337">
        <f t="shared" si="82"/>
        <v>0</v>
      </c>
      <c r="M103" s="349"/>
      <c r="N103" s="350"/>
      <c r="O103" s="349"/>
      <c r="P103" s="350"/>
      <c r="Q103" s="337">
        <f t="shared" si="79"/>
        <v>0</v>
      </c>
      <c r="R103" s="350"/>
      <c r="S103" s="350"/>
      <c r="T103" s="350"/>
      <c r="U103" s="350"/>
      <c r="V103" s="350"/>
      <c r="W103" s="350"/>
      <c r="X103" s="350"/>
      <c r="Y103" s="350">
        <f t="shared" si="80"/>
        <v>0</v>
      </c>
      <c r="Z103" s="349"/>
      <c r="AA103" s="350"/>
      <c r="AB103" s="349"/>
      <c r="AC103" s="350"/>
      <c r="AD103" s="337">
        <f t="shared" si="81"/>
        <v>0</v>
      </c>
      <c r="AE103" s="252"/>
    </row>
    <row r="104" hidden="1" outlineLevel="1" spans="1:31">
      <c r="A104" s="346"/>
      <c r="B104" s="150">
        <v>110203005</v>
      </c>
      <c r="D104" s="346"/>
      <c r="E104" s="299" t="s">
        <v>828</v>
      </c>
      <c r="F104" s="343"/>
      <c r="G104" s="350"/>
      <c r="H104" s="349"/>
      <c r="I104" s="350"/>
      <c r="J104" s="349"/>
      <c r="K104" s="350"/>
      <c r="L104" s="337">
        <f t="shared" si="82"/>
        <v>0</v>
      </c>
      <c r="M104" s="349"/>
      <c r="N104" s="350"/>
      <c r="O104" s="349"/>
      <c r="P104" s="350"/>
      <c r="Q104" s="337">
        <f t="shared" si="79"/>
        <v>0</v>
      </c>
      <c r="R104" s="350"/>
      <c r="S104" s="350"/>
      <c r="T104" s="350"/>
      <c r="U104" s="350"/>
      <c r="V104" s="350"/>
      <c r="W104" s="350"/>
      <c r="X104" s="350"/>
      <c r="Y104" s="350">
        <f t="shared" si="80"/>
        <v>0</v>
      </c>
      <c r="Z104" s="349"/>
      <c r="AA104" s="350"/>
      <c r="AB104" s="349"/>
      <c r="AC104" s="350"/>
      <c r="AD104" s="337">
        <f t="shared" si="81"/>
        <v>0</v>
      </c>
      <c r="AE104" s="252"/>
    </row>
    <row r="105" hidden="1" outlineLevel="1" spans="1:31">
      <c r="A105" s="346"/>
      <c r="B105" s="150">
        <v>110203006</v>
      </c>
      <c r="D105" s="346"/>
      <c r="E105" s="299" t="s">
        <v>829</v>
      </c>
      <c r="F105" s="343"/>
      <c r="G105" s="350"/>
      <c r="H105" s="349"/>
      <c r="I105" s="350"/>
      <c r="J105" s="349"/>
      <c r="K105" s="350"/>
      <c r="L105" s="337">
        <f t="shared" si="82"/>
        <v>0</v>
      </c>
      <c r="M105" s="349"/>
      <c r="N105" s="350"/>
      <c r="O105" s="349"/>
      <c r="P105" s="350"/>
      <c r="Q105" s="337">
        <f t="shared" si="79"/>
        <v>0</v>
      </c>
      <c r="R105" s="350"/>
      <c r="S105" s="350"/>
      <c r="T105" s="350"/>
      <c r="U105" s="350"/>
      <c r="V105" s="350"/>
      <c r="W105" s="350"/>
      <c r="X105" s="350"/>
      <c r="Y105" s="350">
        <f t="shared" si="80"/>
        <v>0</v>
      </c>
      <c r="Z105" s="349"/>
      <c r="AA105" s="350"/>
      <c r="AB105" s="349"/>
      <c r="AC105" s="350"/>
      <c r="AD105" s="337">
        <f t="shared" si="81"/>
        <v>0</v>
      </c>
      <c r="AE105" s="252"/>
    </row>
    <row r="106" hidden="1" outlineLevel="1" spans="1:31">
      <c r="A106" s="346"/>
      <c r="B106" s="150">
        <v>110203007</v>
      </c>
      <c r="D106" s="346"/>
      <c r="E106" s="299" t="s">
        <v>830</v>
      </c>
      <c r="F106" s="343"/>
      <c r="G106" s="350"/>
      <c r="H106" s="349"/>
      <c r="I106" s="350"/>
      <c r="J106" s="349"/>
      <c r="K106" s="350"/>
      <c r="L106" s="337">
        <f t="shared" si="82"/>
        <v>0</v>
      </c>
      <c r="M106" s="349"/>
      <c r="N106" s="350"/>
      <c r="O106" s="349"/>
      <c r="P106" s="350"/>
      <c r="Q106" s="337">
        <f t="shared" si="79"/>
        <v>0</v>
      </c>
      <c r="R106" s="350"/>
      <c r="S106" s="350"/>
      <c r="T106" s="350"/>
      <c r="U106" s="350"/>
      <c r="V106" s="350"/>
      <c r="W106" s="350"/>
      <c r="X106" s="350"/>
      <c r="Y106" s="350">
        <f t="shared" si="80"/>
        <v>0</v>
      </c>
      <c r="Z106" s="349"/>
      <c r="AA106" s="350"/>
      <c r="AB106" s="349"/>
      <c r="AC106" s="350"/>
      <c r="AD106" s="337">
        <f t="shared" si="81"/>
        <v>0</v>
      </c>
      <c r="AE106" s="252"/>
    </row>
    <row r="107" hidden="1" outlineLevel="1" spans="1:31">
      <c r="A107" s="346"/>
      <c r="B107" s="150">
        <v>110203008</v>
      </c>
      <c r="D107" s="346"/>
      <c r="E107" s="299" t="s">
        <v>831</v>
      </c>
      <c r="F107" s="343"/>
      <c r="G107" s="350"/>
      <c r="H107" s="349"/>
      <c r="I107" s="350"/>
      <c r="J107" s="349"/>
      <c r="K107" s="350"/>
      <c r="L107" s="337">
        <f t="shared" si="82"/>
        <v>0</v>
      </c>
      <c r="M107" s="349"/>
      <c r="N107" s="350"/>
      <c r="O107" s="349"/>
      <c r="P107" s="350"/>
      <c r="Q107" s="337">
        <f t="shared" si="79"/>
        <v>0</v>
      </c>
      <c r="R107" s="350"/>
      <c r="S107" s="350"/>
      <c r="T107" s="350"/>
      <c r="U107" s="350"/>
      <c r="V107" s="350"/>
      <c r="W107" s="350"/>
      <c r="X107" s="350"/>
      <c r="Y107" s="350">
        <f t="shared" si="80"/>
        <v>0</v>
      </c>
      <c r="Z107" s="349"/>
      <c r="AA107" s="350"/>
      <c r="AB107" s="349"/>
      <c r="AC107" s="350"/>
      <c r="AD107" s="337">
        <f t="shared" si="81"/>
        <v>0</v>
      </c>
      <c r="AE107" s="252"/>
    </row>
    <row r="108" hidden="1" outlineLevel="1" spans="1:31">
      <c r="A108" s="346"/>
      <c r="B108" s="150">
        <v>110203009</v>
      </c>
      <c r="D108" s="346"/>
      <c r="E108" s="299" t="s">
        <v>832</v>
      </c>
      <c r="F108" s="343"/>
      <c r="G108" s="350"/>
      <c r="H108" s="349"/>
      <c r="I108" s="350"/>
      <c r="J108" s="349"/>
      <c r="K108" s="350"/>
      <c r="L108" s="337">
        <f t="shared" si="82"/>
        <v>0</v>
      </c>
      <c r="M108" s="349"/>
      <c r="N108" s="350"/>
      <c r="O108" s="349"/>
      <c r="P108" s="350"/>
      <c r="Q108" s="337">
        <f t="shared" si="79"/>
        <v>0</v>
      </c>
      <c r="R108" s="350"/>
      <c r="S108" s="350"/>
      <c r="T108" s="350"/>
      <c r="U108" s="350"/>
      <c r="V108" s="350"/>
      <c r="W108" s="350"/>
      <c r="X108" s="350"/>
      <c r="Y108" s="350">
        <f t="shared" si="80"/>
        <v>0</v>
      </c>
      <c r="Z108" s="349"/>
      <c r="AA108" s="350"/>
      <c r="AB108" s="349"/>
      <c r="AC108" s="350"/>
      <c r="AD108" s="337">
        <f t="shared" si="81"/>
        <v>0</v>
      </c>
      <c r="AE108" s="252"/>
    </row>
    <row r="109" hidden="1" outlineLevel="1" spans="1:31">
      <c r="A109" s="346"/>
      <c r="B109" s="150">
        <v>110203010</v>
      </c>
      <c r="D109" s="346"/>
      <c r="E109" s="299" t="s">
        <v>833</v>
      </c>
      <c r="F109" s="343"/>
      <c r="G109" s="350"/>
      <c r="H109" s="349"/>
      <c r="I109" s="350"/>
      <c r="J109" s="349"/>
      <c r="K109" s="350"/>
      <c r="L109" s="337">
        <f t="shared" si="82"/>
        <v>0</v>
      </c>
      <c r="M109" s="349"/>
      <c r="N109" s="350"/>
      <c r="O109" s="349"/>
      <c r="P109" s="350"/>
      <c r="Q109" s="337">
        <f t="shared" si="79"/>
        <v>0</v>
      </c>
      <c r="R109" s="350"/>
      <c r="S109" s="350"/>
      <c r="T109" s="350"/>
      <c r="U109" s="350"/>
      <c r="V109" s="350"/>
      <c r="W109" s="350"/>
      <c r="X109" s="350"/>
      <c r="Y109" s="350">
        <f t="shared" si="80"/>
        <v>0</v>
      </c>
      <c r="Z109" s="349"/>
      <c r="AA109" s="350"/>
      <c r="AB109" s="349"/>
      <c r="AC109" s="350"/>
      <c r="AD109" s="337">
        <f t="shared" si="81"/>
        <v>0</v>
      </c>
      <c r="AE109" s="252"/>
    </row>
    <row r="110" hidden="1" outlineLevel="1" spans="1:31">
      <c r="A110" s="346"/>
      <c r="B110" s="150">
        <v>110203011</v>
      </c>
      <c r="D110" s="346"/>
      <c r="E110" s="299" t="s">
        <v>834</v>
      </c>
      <c r="F110" s="343"/>
      <c r="G110" s="350"/>
      <c r="H110" s="349"/>
      <c r="I110" s="350"/>
      <c r="J110" s="349"/>
      <c r="K110" s="350"/>
      <c r="L110" s="337">
        <f t="shared" si="82"/>
        <v>0</v>
      </c>
      <c r="M110" s="349"/>
      <c r="N110" s="350"/>
      <c r="O110" s="349"/>
      <c r="P110" s="350"/>
      <c r="Q110" s="337">
        <f t="shared" si="79"/>
        <v>0</v>
      </c>
      <c r="R110" s="350"/>
      <c r="S110" s="350"/>
      <c r="T110" s="350"/>
      <c r="U110" s="350"/>
      <c r="V110" s="350"/>
      <c r="W110" s="350"/>
      <c r="X110" s="350"/>
      <c r="Y110" s="350">
        <f t="shared" si="80"/>
        <v>0</v>
      </c>
      <c r="Z110" s="349"/>
      <c r="AA110" s="350"/>
      <c r="AB110" s="349"/>
      <c r="AC110" s="350"/>
      <c r="AD110" s="337">
        <f t="shared" si="81"/>
        <v>0</v>
      </c>
      <c r="AE110" s="252"/>
    </row>
    <row r="111" hidden="1" outlineLevel="1" spans="1:31">
      <c r="A111" s="346"/>
      <c r="B111" s="150">
        <v>110203012</v>
      </c>
      <c r="D111" s="346"/>
      <c r="E111" s="299" t="s">
        <v>835</v>
      </c>
      <c r="F111" s="343"/>
      <c r="G111" s="350"/>
      <c r="H111" s="349"/>
      <c r="I111" s="350"/>
      <c r="J111" s="349"/>
      <c r="K111" s="350"/>
      <c r="L111" s="337">
        <f t="shared" si="82"/>
        <v>0</v>
      </c>
      <c r="M111" s="349"/>
      <c r="N111" s="350"/>
      <c r="O111" s="349"/>
      <c r="P111" s="350"/>
      <c r="Q111" s="337">
        <f t="shared" si="79"/>
        <v>0</v>
      </c>
      <c r="R111" s="350"/>
      <c r="S111" s="350"/>
      <c r="T111" s="350"/>
      <c r="U111" s="350"/>
      <c r="V111" s="350"/>
      <c r="W111" s="350"/>
      <c r="X111" s="350"/>
      <c r="Y111" s="350">
        <f t="shared" si="80"/>
        <v>0</v>
      </c>
      <c r="Z111" s="349"/>
      <c r="AA111" s="350"/>
      <c r="AB111" s="349"/>
      <c r="AC111" s="350"/>
      <c r="AD111" s="337">
        <f t="shared" si="81"/>
        <v>0</v>
      </c>
      <c r="AE111" s="252"/>
    </row>
    <row r="112" hidden="1" outlineLevel="1" spans="1:31">
      <c r="A112" s="346"/>
      <c r="B112" s="150">
        <v>110203013</v>
      </c>
      <c r="D112" s="346"/>
      <c r="E112" s="299" t="s">
        <v>836</v>
      </c>
      <c r="F112" s="343"/>
      <c r="G112" s="350"/>
      <c r="H112" s="349"/>
      <c r="I112" s="350"/>
      <c r="J112" s="349"/>
      <c r="K112" s="350"/>
      <c r="L112" s="337">
        <f t="shared" si="82"/>
        <v>0</v>
      </c>
      <c r="M112" s="349"/>
      <c r="N112" s="350"/>
      <c r="O112" s="349"/>
      <c r="P112" s="350"/>
      <c r="Q112" s="337">
        <f t="shared" si="79"/>
        <v>0</v>
      </c>
      <c r="R112" s="350"/>
      <c r="S112" s="350"/>
      <c r="T112" s="350"/>
      <c r="U112" s="350"/>
      <c r="V112" s="350"/>
      <c r="W112" s="350"/>
      <c r="X112" s="350"/>
      <c r="Y112" s="350">
        <f t="shared" si="80"/>
        <v>0</v>
      </c>
      <c r="Z112" s="349"/>
      <c r="AA112" s="350"/>
      <c r="AB112" s="349"/>
      <c r="AC112" s="350"/>
      <c r="AD112" s="337">
        <f t="shared" si="81"/>
        <v>0</v>
      </c>
      <c r="AE112" s="252"/>
    </row>
    <row r="113" hidden="1" outlineLevel="1" spans="1:31">
      <c r="A113" s="346"/>
      <c r="B113" s="150">
        <v>110203014</v>
      </c>
      <c r="D113" s="346"/>
      <c r="E113" s="299" t="s">
        <v>837</v>
      </c>
      <c r="F113" s="343"/>
      <c r="G113" s="350"/>
      <c r="H113" s="349"/>
      <c r="I113" s="350"/>
      <c r="J113" s="349"/>
      <c r="K113" s="350"/>
      <c r="L113" s="337">
        <f t="shared" si="82"/>
        <v>0</v>
      </c>
      <c r="M113" s="349"/>
      <c r="N113" s="350"/>
      <c r="O113" s="349"/>
      <c r="P113" s="350"/>
      <c r="Q113" s="337">
        <f t="shared" si="79"/>
        <v>0</v>
      </c>
      <c r="R113" s="350"/>
      <c r="S113" s="350"/>
      <c r="T113" s="350"/>
      <c r="U113" s="350"/>
      <c r="V113" s="350"/>
      <c r="W113" s="350"/>
      <c r="X113" s="350"/>
      <c r="Y113" s="350">
        <f t="shared" si="80"/>
        <v>0</v>
      </c>
      <c r="Z113" s="349"/>
      <c r="AA113" s="350"/>
      <c r="AB113" s="349"/>
      <c r="AC113" s="350"/>
      <c r="AD113" s="337">
        <f t="shared" si="81"/>
        <v>0</v>
      </c>
      <c r="AE113" s="252"/>
    </row>
    <row r="114" hidden="1" outlineLevel="1" spans="1:31">
      <c r="A114" s="346"/>
      <c r="B114" s="150">
        <v>110203015</v>
      </c>
      <c r="D114" s="346"/>
      <c r="E114" s="299" t="s">
        <v>838</v>
      </c>
      <c r="F114" s="343"/>
      <c r="G114" s="350"/>
      <c r="H114" s="349"/>
      <c r="I114" s="350"/>
      <c r="J114" s="349"/>
      <c r="K114" s="350"/>
      <c r="L114" s="337">
        <f t="shared" si="82"/>
        <v>0</v>
      </c>
      <c r="M114" s="349"/>
      <c r="N114" s="350"/>
      <c r="O114" s="349"/>
      <c r="P114" s="350"/>
      <c r="Q114" s="337">
        <f t="shared" si="79"/>
        <v>0</v>
      </c>
      <c r="R114" s="350"/>
      <c r="S114" s="350"/>
      <c r="T114" s="350"/>
      <c r="U114" s="350"/>
      <c r="V114" s="350"/>
      <c r="W114" s="350"/>
      <c r="X114" s="350"/>
      <c r="Y114" s="350">
        <f t="shared" si="80"/>
        <v>0</v>
      </c>
      <c r="Z114" s="349"/>
      <c r="AA114" s="350"/>
      <c r="AB114" s="349"/>
      <c r="AC114" s="350"/>
      <c r="AD114" s="337">
        <f t="shared" si="81"/>
        <v>0</v>
      </c>
      <c r="AE114" s="252"/>
    </row>
    <row r="115" hidden="1" outlineLevel="1" spans="1:31">
      <c r="A115" s="346"/>
      <c r="B115" s="150">
        <v>110203016</v>
      </c>
      <c r="D115" s="346"/>
      <c r="E115" s="299" t="s">
        <v>839</v>
      </c>
      <c r="F115" s="343"/>
      <c r="G115" s="350"/>
      <c r="H115" s="349"/>
      <c r="I115" s="350"/>
      <c r="J115" s="349"/>
      <c r="K115" s="350"/>
      <c r="L115" s="337">
        <f t="shared" si="82"/>
        <v>0</v>
      </c>
      <c r="M115" s="349"/>
      <c r="N115" s="350"/>
      <c r="O115" s="349"/>
      <c r="P115" s="350"/>
      <c r="Q115" s="337">
        <f t="shared" si="79"/>
        <v>0</v>
      </c>
      <c r="R115" s="350"/>
      <c r="S115" s="350"/>
      <c r="T115" s="350"/>
      <c r="U115" s="350"/>
      <c r="V115" s="350"/>
      <c r="W115" s="350"/>
      <c r="X115" s="350"/>
      <c r="Y115" s="350">
        <f t="shared" si="80"/>
        <v>0</v>
      </c>
      <c r="Z115" s="349"/>
      <c r="AA115" s="350"/>
      <c r="AB115" s="349"/>
      <c r="AC115" s="350"/>
      <c r="AD115" s="337">
        <f t="shared" si="81"/>
        <v>0</v>
      </c>
      <c r="AE115" s="252"/>
    </row>
    <row r="116" hidden="1" outlineLevel="1" spans="1:31">
      <c r="A116" s="346"/>
      <c r="B116" s="150">
        <v>110203017</v>
      </c>
      <c r="D116" s="346"/>
      <c r="E116" s="299" t="s">
        <v>840</v>
      </c>
      <c r="F116" s="343"/>
      <c r="G116" s="350"/>
      <c r="H116" s="349"/>
      <c r="I116" s="350"/>
      <c r="J116" s="349"/>
      <c r="K116" s="350"/>
      <c r="L116" s="337">
        <f t="shared" si="82"/>
        <v>0</v>
      </c>
      <c r="M116" s="349"/>
      <c r="N116" s="350"/>
      <c r="O116" s="349"/>
      <c r="P116" s="350"/>
      <c r="Q116" s="337">
        <f t="shared" si="79"/>
        <v>0</v>
      </c>
      <c r="R116" s="350"/>
      <c r="S116" s="350"/>
      <c r="T116" s="350"/>
      <c r="U116" s="350"/>
      <c r="V116" s="350"/>
      <c r="W116" s="350"/>
      <c r="X116" s="350"/>
      <c r="Y116" s="350">
        <f t="shared" si="80"/>
        <v>0</v>
      </c>
      <c r="Z116" s="349"/>
      <c r="AA116" s="350"/>
      <c r="AB116" s="349"/>
      <c r="AC116" s="350"/>
      <c r="AD116" s="337">
        <f t="shared" si="81"/>
        <v>0</v>
      </c>
      <c r="AE116" s="252"/>
    </row>
    <row r="117" hidden="1" outlineLevel="1" spans="1:31">
      <c r="A117" s="346"/>
      <c r="B117" s="150">
        <v>110203018</v>
      </c>
      <c r="D117" s="346"/>
      <c r="E117" s="299" t="s">
        <v>841</v>
      </c>
      <c r="F117" s="343"/>
      <c r="G117" s="350"/>
      <c r="H117" s="349"/>
      <c r="I117" s="350"/>
      <c r="J117" s="349"/>
      <c r="K117" s="350"/>
      <c r="L117" s="337">
        <f t="shared" si="82"/>
        <v>0</v>
      </c>
      <c r="M117" s="349"/>
      <c r="N117" s="350"/>
      <c r="O117" s="349"/>
      <c r="P117" s="350"/>
      <c r="Q117" s="337">
        <f t="shared" si="79"/>
        <v>0</v>
      </c>
      <c r="R117" s="350"/>
      <c r="S117" s="350"/>
      <c r="T117" s="350"/>
      <c r="U117" s="350"/>
      <c r="V117" s="350"/>
      <c r="W117" s="350"/>
      <c r="X117" s="350"/>
      <c r="Y117" s="350">
        <f t="shared" si="80"/>
        <v>0</v>
      </c>
      <c r="Z117" s="349"/>
      <c r="AA117" s="350"/>
      <c r="AB117" s="349"/>
      <c r="AC117" s="350"/>
      <c r="AD117" s="337">
        <f t="shared" si="81"/>
        <v>0</v>
      </c>
      <c r="AE117" s="252"/>
    </row>
    <row r="118" hidden="1" outlineLevel="1" spans="1:31">
      <c r="A118" s="346"/>
      <c r="B118" s="150">
        <v>110203019</v>
      </c>
      <c r="D118" s="346"/>
      <c r="E118" s="299" t="s">
        <v>842</v>
      </c>
      <c r="F118" s="343"/>
      <c r="G118" s="350"/>
      <c r="H118" s="349"/>
      <c r="I118" s="350"/>
      <c r="J118" s="349"/>
      <c r="K118" s="350"/>
      <c r="L118" s="337">
        <f t="shared" si="82"/>
        <v>0</v>
      </c>
      <c r="M118" s="349"/>
      <c r="N118" s="350"/>
      <c r="O118" s="349"/>
      <c r="P118" s="350"/>
      <c r="Q118" s="337">
        <f t="shared" si="79"/>
        <v>0</v>
      </c>
      <c r="R118" s="350"/>
      <c r="S118" s="350"/>
      <c r="T118" s="350"/>
      <c r="U118" s="350"/>
      <c r="V118" s="350"/>
      <c r="W118" s="350"/>
      <c r="X118" s="350"/>
      <c r="Y118" s="350">
        <f t="shared" si="80"/>
        <v>0</v>
      </c>
      <c r="Z118" s="349"/>
      <c r="AA118" s="350"/>
      <c r="AB118" s="349"/>
      <c r="AC118" s="350"/>
      <c r="AD118" s="337">
        <f t="shared" si="81"/>
        <v>0</v>
      </c>
      <c r="AE118" s="252"/>
    </row>
    <row r="119" hidden="1" outlineLevel="1" spans="1:31">
      <c r="A119" s="346"/>
      <c r="B119" s="150">
        <v>110203020</v>
      </c>
      <c r="D119" s="346"/>
      <c r="E119" s="299" t="s">
        <v>843</v>
      </c>
      <c r="F119" s="343"/>
      <c r="G119" s="350"/>
      <c r="H119" s="349"/>
      <c r="I119" s="350"/>
      <c r="J119" s="349"/>
      <c r="K119" s="350"/>
      <c r="L119" s="337">
        <f t="shared" si="82"/>
        <v>0</v>
      </c>
      <c r="M119" s="349"/>
      <c r="N119" s="350"/>
      <c r="O119" s="349"/>
      <c r="P119" s="350"/>
      <c r="Q119" s="337">
        <f t="shared" si="79"/>
        <v>0</v>
      </c>
      <c r="R119" s="350"/>
      <c r="S119" s="350"/>
      <c r="T119" s="350"/>
      <c r="U119" s="350"/>
      <c r="V119" s="350"/>
      <c r="W119" s="350"/>
      <c r="X119" s="350"/>
      <c r="Y119" s="350">
        <f t="shared" si="80"/>
        <v>0</v>
      </c>
      <c r="Z119" s="349"/>
      <c r="AA119" s="350"/>
      <c r="AB119" s="349"/>
      <c r="AC119" s="350"/>
      <c r="AD119" s="337">
        <f t="shared" si="81"/>
        <v>0</v>
      </c>
      <c r="AE119" s="252"/>
    </row>
    <row r="120" hidden="1" outlineLevel="1" spans="1:31">
      <c r="A120" s="346"/>
      <c r="B120" s="150">
        <v>110203021</v>
      </c>
      <c r="D120" s="346"/>
      <c r="E120" s="299" t="s">
        <v>844</v>
      </c>
      <c r="F120" s="343"/>
      <c r="G120" s="350"/>
      <c r="H120" s="349"/>
      <c r="I120" s="350"/>
      <c r="J120" s="349"/>
      <c r="K120" s="350"/>
      <c r="L120" s="337">
        <f t="shared" si="82"/>
        <v>0</v>
      </c>
      <c r="M120" s="349"/>
      <c r="N120" s="350"/>
      <c r="O120" s="349"/>
      <c r="P120" s="350"/>
      <c r="Q120" s="337">
        <f t="shared" si="79"/>
        <v>0</v>
      </c>
      <c r="R120" s="350"/>
      <c r="S120" s="350"/>
      <c r="T120" s="350"/>
      <c r="U120" s="350"/>
      <c r="V120" s="350"/>
      <c r="W120" s="350"/>
      <c r="X120" s="350"/>
      <c r="Y120" s="350">
        <f t="shared" si="80"/>
        <v>0</v>
      </c>
      <c r="Z120" s="349"/>
      <c r="AA120" s="350"/>
      <c r="AB120" s="349"/>
      <c r="AC120" s="350"/>
      <c r="AD120" s="337">
        <f t="shared" si="81"/>
        <v>0</v>
      </c>
      <c r="AE120" s="252"/>
    </row>
    <row r="121" hidden="1" outlineLevel="1" spans="1:31">
      <c r="A121" s="346"/>
      <c r="B121" s="150">
        <v>110203022</v>
      </c>
      <c r="D121" s="346"/>
      <c r="E121" s="299" t="s">
        <v>845</v>
      </c>
      <c r="F121" s="343"/>
      <c r="G121" s="350"/>
      <c r="H121" s="349"/>
      <c r="I121" s="350"/>
      <c r="J121" s="349"/>
      <c r="K121" s="350"/>
      <c r="L121" s="337">
        <f t="shared" si="82"/>
        <v>0</v>
      </c>
      <c r="M121" s="349"/>
      <c r="N121" s="350"/>
      <c r="O121" s="349"/>
      <c r="P121" s="350"/>
      <c r="Q121" s="337">
        <f t="shared" si="79"/>
        <v>0</v>
      </c>
      <c r="R121" s="350"/>
      <c r="S121" s="350"/>
      <c r="T121" s="350"/>
      <c r="U121" s="350"/>
      <c r="V121" s="350"/>
      <c r="W121" s="350"/>
      <c r="X121" s="350"/>
      <c r="Y121" s="350">
        <f t="shared" si="80"/>
        <v>0</v>
      </c>
      <c r="Z121" s="349"/>
      <c r="AA121" s="350"/>
      <c r="AB121" s="349"/>
      <c r="AC121" s="350"/>
      <c r="AD121" s="337">
        <f t="shared" si="81"/>
        <v>0</v>
      </c>
      <c r="AE121" s="252"/>
    </row>
    <row r="122" hidden="1" outlineLevel="1" spans="1:31">
      <c r="A122" s="346"/>
      <c r="B122" s="150">
        <v>110203023</v>
      </c>
      <c r="D122" s="346"/>
      <c r="E122" s="299" t="s">
        <v>846</v>
      </c>
      <c r="F122" s="343"/>
      <c r="G122" s="350"/>
      <c r="H122" s="349"/>
      <c r="I122" s="350"/>
      <c r="J122" s="349"/>
      <c r="K122" s="350"/>
      <c r="L122" s="337">
        <f t="shared" si="82"/>
        <v>0</v>
      </c>
      <c r="M122" s="349"/>
      <c r="N122" s="350"/>
      <c r="O122" s="349"/>
      <c r="P122" s="350"/>
      <c r="Q122" s="337">
        <f t="shared" si="79"/>
        <v>0</v>
      </c>
      <c r="R122" s="350"/>
      <c r="S122" s="350"/>
      <c r="T122" s="350"/>
      <c r="U122" s="350"/>
      <c r="V122" s="350"/>
      <c r="W122" s="350"/>
      <c r="X122" s="350"/>
      <c r="Y122" s="350">
        <f t="shared" si="80"/>
        <v>0</v>
      </c>
      <c r="Z122" s="349"/>
      <c r="AA122" s="350"/>
      <c r="AB122" s="349"/>
      <c r="AC122" s="350"/>
      <c r="AD122" s="337">
        <f t="shared" si="81"/>
        <v>0</v>
      </c>
      <c r="AE122" s="252"/>
    </row>
    <row r="123" hidden="1" outlineLevel="1" spans="1:31">
      <c r="A123" s="346"/>
      <c r="B123" s="150">
        <v>110203024</v>
      </c>
      <c r="D123" s="346"/>
      <c r="E123" s="299" t="s">
        <v>847</v>
      </c>
      <c r="F123" s="343"/>
      <c r="G123" s="350"/>
      <c r="H123" s="349"/>
      <c r="I123" s="350"/>
      <c r="J123" s="349"/>
      <c r="K123" s="350"/>
      <c r="L123" s="337">
        <f t="shared" si="82"/>
        <v>0</v>
      </c>
      <c r="M123" s="349"/>
      <c r="N123" s="350"/>
      <c r="O123" s="349"/>
      <c r="P123" s="350"/>
      <c r="Q123" s="337">
        <f t="shared" si="79"/>
        <v>0</v>
      </c>
      <c r="R123" s="350"/>
      <c r="S123" s="350"/>
      <c r="T123" s="350"/>
      <c r="U123" s="350"/>
      <c r="V123" s="350"/>
      <c r="W123" s="350"/>
      <c r="X123" s="350"/>
      <c r="Y123" s="350">
        <f t="shared" si="80"/>
        <v>0</v>
      </c>
      <c r="Z123" s="349"/>
      <c r="AA123" s="350"/>
      <c r="AB123" s="349"/>
      <c r="AC123" s="350"/>
      <c r="AD123" s="337">
        <f t="shared" si="81"/>
        <v>0</v>
      </c>
      <c r="AE123" s="252"/>
    </row>
    <row r="124" hidden="1" outlineLevel="1" spans="1:31">
      <c r="A124" s="346"/>
      <c r="B124" s="150">
        <v>110203025</v>
      </c>
      <c r="D124" s="346"/>
      <c r="E124" s="299" t="s">
        <v>848</v>
      </c>
      <c r="F124" s="343"/>
      <c r="G124" s="350"/>
      <c r="H124" s="349"/>
      <c r="I124" s="350"/>
      <c r="J124" s="349"/>
      <c r="K124" s="350"/>
      <c r="L124" s="337">
        <f t="shared" si="82"/>
        <v>0</v>
      </c>
      <c r="M124" s="349"/>
      <c r="N124" s="350"/>
      <c r="O124" s="349"/>
      <c r="P124" s="350"/>
      <c r="Q124" s="337">
        <f t="shared" si="79"/>
        <v>0</v>
      </c>
      <c r="R124" s="350"/>
      <c r="S124" s="350"/>
      <c r="T124" s="350"/>
      <c r="U124" s="350"/>
      <c r="V124" s="350"/>
      <c r="W124" s="350"/>
      <c r="X124" s="350"/>
      <c r="Y124" s="350">
        <f t="shared" si="80"/>
        <v>0</v>
      </c>
      <c r="Z124" s="349"/>
      <c r="AA124" s="350"/>
      <c r="AB124" s="349"/>
      <c r="AC124" s="350"/>
      <c r="AD124" s="337">
        <f t="shared" si="81"/>
        <v>0</v>
      </c>
      <c r="AE124" s="252"/>
    </row>
    <row r="125" hidden="1" outlineLevel="1" spans="1:31">
      <c r="A125" s="346"/>
      <c r="B125" s="150"/>
      <c r="C125" s="346"/>
      <c r="D125" s="299"/>
      <c r="E125" s="342"/>
      <c r="F125" s="343"/>
      <c r="G125" s="350"/>
      <c r="H125" s="349"/>
      <c r="I125" s="350"/>
      <c r="J125" s="349"/>
      <c r="K125" s="350"/>
      <c r="L125" s="337">
        <f t="shared" si="82"/>
        <v>0</v>
      </c>
      <c r="M125" s="349"/>
      <c r="N125" s="350"/>
      <c r="O125" s="349"/>
      <c r="P125" s="350"/>
      <c r="Q125" s="337">
        <f t="shared" si="79"/>
        <v>0</v>
      </c>
      <c r="R125" s="350"/>
      <c r="S125" s="350"/>
      <c r="T125" s="350"/>
      <c r="U125" s="350"/>
      <c r="V125" s="350"/>
      <c r="W125" s="350"/>
      <c r="X125" s="350"/>
      <c r="Y125" s="374"/>
      <c r="Z125" s="349"/>
      <c r="AA125" s="350"/>
      <c r="AB125" s="349"/>
      <c r="AC125" s="350"/>
      <c r="AD125" s="337">
        <f t="shared" si="81"/>
        <v>0</v>
      </c>
      <c r="AE125" s="252"/>
    </row>
    <row r="126" hidden="1" outlineLevel="1" spans="1:31">
      <c r="A126" s="346"/>
      <c r="B126" s="150"/>
      <c r="D126" s="351" t="s">
        <v>765</v>
      </c>
      <c r="E126" s="376"/>
      <c r="F126" s="353"/>
      <c r="G126" s="354">
        <f>SUM(G99:G125)</f>
        <v>0</v>
      </c>
      <c r="H126" s="355"/>
      <c r="I126" s="354">
        <f>SUM(I99:I125)</f>
        <v>0</v>
      </c>
      <c r="J126" s="355"/>
      <c r="K126" s="354">
        <f>SUM(K99:K125)</f>
        <v>0</v>
      </c>
      <c r="L126" s="354">
        <f>SUM(L99:L125)</f>
        <v>0</v>
      </c>
      <c r="M126" s="355"/>
      <c r="N126" s="354">
        <f>SUM(N99:N125)</f>
        <v>0</v>
      </c>
      <c r="O126" s="355"/>
      <c r="P126" s="354">
        <f t="shared" ref="P126:Y126" si="83">SUM(P99:P125)</f>
        <v>0</v>
      </c>
      <c r="Q126" s="354">
        <f t="shared" si="83"/>
        <v>0</v>
      </c>
      <c r="R126" s="354">
        <f t="shared" si="83"/>
        <v>0</v>
      </c>
      <c r="S126" s="354">
        <f t="shared" si="83"/>
        <v>0</v>
      </c>
      <c r="T126" s="354">
        <f t="shared" si="83"/>
        <v>0</v>
      </c>
      <c r="U126" s="354">
        <f t="shared" si="83"/>
        <v>0</v>
      </c>
      <c r="V126" s="354">
        <f t="shared" si="83"/>
        <v>0</v>
      </c>
      <c r="W126" s="354">
        <f t="shared" si="83"/>
        <v>0</v>
      </c>
      <c r="X126" s="354">
        <f t="shared" si="83"/>
        <v>0</v>
      </c>
      <c r="Y126" s="354">
        <f t="shared" si="83"/>
        <v>0</v>
      </c>
      <c r="Z126" s="355"/>
      <c r="AA126" s="354">
        <f>SUM(AA99:AA125)</f>
        <v>0</v>
      </c>
      <c r="AB126" s="355"/>
      <c r="AC126" s="354">
        <f>SUM(AC99:AC125)</f>
        <v>0</v>
      </c>
      <c r="AD126" s="354">
        <f>SUM(AD99:AD125)</f>
        <v>0</v>
      </c>
      <c r="AE126" s="252"/>
    </row>
    <row r="127" collapsed="1" spans="1:31">
      <c r="A127" s="306"/>
      <c r="B127" s="150"/>
      <c r="C127" s="306"/>
      <c r="D127" s="377"/>
      <c r="E127" s="303"/>
      <c r="F127" s="356"/>
      <c r="G127" s="348"/>
      <c r="H127" s="338"/>
      <c r="I127" s="337"/>
      <c r="J127" s="338"/>
      <c r="K127" s="337"/>
      <c r="L127" s="337"/>
      <c r="M127" s="338"/>
      <c r="N127" s="337"/>
      <c r="O127" s="338"/>
      <c r="P127" s="337"/>
      <c r="Q127" s="337"/>
      <c r="R127" s="350"/>
      <c r="S127" s="350"/>
      <c r="T127" s="350"/>
      <c r="U127" s="350"/>
      <c r="V127" s="350"/>
      <c r="W127" s="350"/>
      <c r="X127" s="350"/>
      <c r="Y127" s="337"/>
      <c r="Z127" s="338"/>
      <c r="AA127" s="337"/>
      <c r="AB127" s="338"/>
      <c r="AC127" s="337"/>
      <c r="AD127" s="337"/>
      <c r="AE127" s="252"/>
    </row>
    <row r="128" spans="1:30">
      <c r="A128" s="306"/>
      <c r="B128" s="340"/>
      <c r="C128" s="345" t="s">
        <v>849</v>
      </c>
      <c r="D128" s="306"/>
      <c r="E128" s="342"/>
      <c r="F128" s="343"/>
      <c r="G128" s="337"/>
      <c r="H128" s="338"/>
      <c r="I128" s="337"/>
      <c r="J128" s="338"/>
      <c r="K128" s="337"/>
      <c r="L128" s="337"/>
      <c r="M128" s="338"/>
      <c r="N128" s="337"/>
      <c r="O128" s="338"/>
      <c r="P128" s="337"/>
      <c r="Q128" s="337"/>
      <c r="R128" s="350"/>
      <c r="S128" s="350"/>
      <c r="T128" s="350"/>
      <c r="U128" s="350"/>
      <c r="V128" s="350"/>
      <c r="W128" s="350"/>
      <c r="X128" s="350"/>
      <c r="Y128" s="337"/>
      <c r="Z128" s="338"/>
      <c r="AA128" s="337"/>
      <c r="AB128" s="338"/>
      <c r="AC128" s="337"/>
      <c r="AD128" s="337"/>
    </row>
    <row r="129" hidden="1" outlineLevel="1" spans="1:31">
      <c r="A129" s="346"/>
      <c r="B129" s="150">
        <v>110301001</v>
      </c>
      <c r="D129" s="346"/>
      <c r="E129" s="299" t="s">
        <v>850</v>
      </c>
      <c r="F129" s="343"/>
      <c r="G129" s="350"/>
      <c r="H129" s="349"/>
      <c r="I129" s="350"/>
      <c r="J129" s="349"/>
      <c r="K129" s="350"/>
      <c r="L129" s="337">
        <f>G129+I129-K129</f>
        <v>0</v>
      </c>
      <c r="M129" s="349"/>
      <c r="N129" s="350"/>
      <c r="O129" s="349"/>
      <c r="P129" s="350"/>
      <c r="Q129" s="337">
        <f t="shared" ref="Q129:Q155" si="84">L129+N129-P129</f>
        <v>0</v>
      </c>
      <c r="R129" s="350"/>
      <c r="S129" s="350"/>
      <c r="T129" s="350"/>
      <c r="U129" s="350"/>
      <c r="V129" s="350"/>
      <c r="W129" s="350"/>
      <c r="X129" s="350"/>
      <c r="Y129" s="350">
        <f t="shared" ref="Y129:Y154" si="85">SUM(Q129:X129)</f>
        <v>0</v>
      </c>
      <c r="Z129" s="349"/>
      <c r="AA129" s="350"/>
      <c r="AB129" s="349"/>
      <c r="AC129" s="350"/>
      <c r="AD129" s="337">
        <f t="shared" ref="AD129:AD155" si="86">Y129+AA129-AC129</f>
        <v>0</v>
      </c>
      <c r="AE129" s="252"/>
    </row>
    <row r="130" hidden="1" outlineLevel="1" spans="1:31">
      <c r="A130" s="346"/>
      <c r="B130" s="150">
        <v>110301002</v>
      </c>
      <c r="D130" s="346"/>
      <c r="E130" s="299" t="s">
        <v>851</v>
      </c>
      <c r="F130" s="343"/>
      <c r="G130" s="350"/>
      <c r="H130" s="349"/>
      <c r="I130" s="350"/>
      <c r="J130" s="349"/>
      <c r="K130" s="350"/>
      <c r="L130" s="337">
        <f t="shared" ref="L130:L147" si="87">G130+I130-K130</f>
        <v>0</v>
      </c>
      <c r="M130" s="349"/>
      <c r="N130" s="350"/>
      <c r="O130" s="349"/>
      <c r="P130" s="350"/>
      <c r="Q130" s="337">
        <f t="shared" si="84"/>
        <v>0</v>
      </c>
      <c r="R130" s="350"/>
      <c r="S130" s="350"/>
      <c r="T130" s="350"/>
      <c r="U130" s="350"/>
      <c r="V130" s="350"/>
      <c r="W130" s="350"/>
      <c r="X130" s="350"/>
      <c r="Y130" s="350">
        <f t="shared" si="85"/>
        <v>0</v>
      </c>
      <c r="Z130" s="349"/>
      <c r="AA130" s="350"/>
      <c r="AB130" s="349"/>
      <c r="AC130" s="350"/>
      <c r="AD130" s="337">
        <f t="shared" si="86"/>
        <v>0</v>
      </c>
      <c r="AE130" s="252"/>
    </row>
    <row r="131" hidden="1" outlineLevel="1" spans="1:31">
      <c r="A131" s="346"/>
      <c r="B131" s="150">
        <v>110301003</v>
      </c>
      <c r="D131" s="346"/>
      <c r="E131" s="299" t="s">
        <v>852</v>
      </c>
      <c r="F131" s="343"/>
      <c r="G131" s="350"/>
      <c r="H131" s="349"/>
      <c r="I131" s="350"/>
      <c r="J131" s="349"/>
      <c r="K131" s="350"/>
      <c r="L131" s="337">
        <f t="shared" si="87"/>
        <v>0</v>
      </c>
      <c r="M131" s="349"/>
      <c r="N131" s="350"/>
      <c r="O131" s="349"/>
      <c r="P131" s="350"/>
      <c r="Q131" s="337">
        <f t="shared" si="84"/>
        <v>0</v>
      </c>
      <c r="R131" s="350"/>
      <c r="S131" s="350"/>
      <c r="T131" s="350"/>
      <c r="U131" s="350"/>
      <c r="V131" s="350"/>
      <c r="W131" s="350"/>
      <c r="X131" s="350"/>
      <c r="Y131" s="350">
        <f t="shared" si="85"/>
        <v>0</v>
      </c>
      <c r="Z131" s="349"/>
      <c r="AA131" s="350"/>
      <c r="AB131" s="349"/>
      <c r="AC131" s="350"/>
      <c r="AD131" s="337">
        <f t="shared" si="86"/>
        <v>0</v>
      </c>
      <c r="AE131" s="252"/>
    </row>
    <row r="132" hidden="1" outlineLevel="1" spans="1:31">
      <c r="A132" s="346"/>
      <c r="B132" s="150">
        <v>110301004</v>
      </c>
      <c r="D132" s="346"/>
      <c r="E132" s="299" t="s">
        <v>853</v>
      </c>
      <c r="F132" s="343"/>
      <c r="G132" s="350"/>
      <c r="H132" s="349"/>
      <c r="I132" s="350"/>
      <c r="J132" s="349"/>
      <c r="K132" s="350"/>
      <c r="L132" s="337">
        <f t="shared" si="87"/>
        <v>0</v>
      </c>
      <c r="M132" s="349"/>
      <c r="N132" s="350"/>
      <c r="O132" s="349"/>
      <c r="P132" s="350"/>
      <c r="Q132" s="337">
        <f t="shared" si="84"/>
        <v>0</v>
      </c>
      <c r="R132" s="350"/>
      <c r="S132" s="350"/>
      <c r="T132" s="350"/>
      <c r="U132" s="350"/>
      <c r="V132" s="350"/>
      <c r="W132" s="350"/>
      <c r="X132" s="350"/>
      <c r="Y132" s="350">
        <f t="shared" si="85"/>
        <v>0</v>
      </c>
      <c r="Z132" s="349"/>
      <c r="AA132" s="350"/>
      <c r="AB132" s="349"/>
      <c r="AC132" s="350"/>
      <c r="AD132" s="337">
        <f t="shared" si="86"/>
        <v>0</v>
      </c>
      <c r="AE132" s="252"/>
    </row>
    <row r="133" hidden="1" outlineLevel="1" spans="1:31">
      <c r="A133" s="346"/>
      <c r="B133" s="150">
        <v>110301005</v>
      </c>
      <c r="D133" s="346"/>
      <c r="E133" s="299" t="s">
        <v>854</v>
      </c>
      <c r="F133" s="343"/>
      <c r="G133" s="350"/>
      <c r="H133" s="349"/>
      <c r="I133" s="350"/>
      <c r="J133" s="349"/>
      <c r="K133" s="350"/>
      <c r="L133" s="337">
        <f t="shared" si="87"/>
        <v>0</v>
      </c>
      <c r="M133" s="349"/>
      <c r="N133" s="350"/>
      <c r="O133" s="349"/>
      <c r="P133" s="350"/>
      <c r="Q133" s="337">
        <f t="shared" si="84"/>
        <v>0</v>
      </c>
      <c r="R133" s="350"/>
      <c r="S133" s="350"/>
      <c r="T133" s="350"/>
      <c r="U133" s="350"/>
      <c r="V133" s="350"/>
      <c r="W133" s="350"/>
      <c r="X133" s="350"/>
      <c r="Y133" s="350">
        <f t="shared" si="85"/>
        <v>0</v>
      </c>
      <c r="Z133" s="349"/>
      <c r="AA133" s="350"/>
      <c r="AB133" s="349"/>
      <c r="AC133" s="350"/>
      <c r="AD133" s="337">
        <f t="shared" si="86"/>
        <v>0</v>
      </c>
      <c r="AE133" s="252"/>
    </row>
    <row r="134" hidden="1" outlineLevel="1" spans="1:31">
      <c r="A134" s="346"/>
      <c r="B134" s="150">
        <v>110301006</v>
      </c>
      <c r="D134" s="346"/>
      <c r="E134" s="299" t="s">
        <v>855</v>
      </c>
      <c r="F134" s="343"/>
      <c r="G134" s="350"/>
      <c r="H134" s="349"/>
      <c r="I134" s="350"/>
      <c r="J134" s="349"/>
      <c r="K134" s="350"/>
      <c r="L134" s="337">
        <f t="shared" si="87"/>
        <v>0</v>
      </c>
      <c r="M134" s="349"/>
      <c r="N134" s="350"/>
      <c r="O134" s="349"/>
      <c r="P134" s="350"/>
      <c r="Q134" s="337">
        <f t="shared" si="84"/>
        <v>0</v>
      </c>
      <c r="R134" s="350"/>
      <c r="S134" s="350"/>
      <c r="T134" s="350"/>
      <c r="U134" s="350"/>
      <c r="V134" s="350"/>
      <c r="W134" s="350"/>
      <c r="X134" s="350"/>
      <c r="Y134" s="350">
        <f t="shared" si="85"/>
        <v>0</v>
      </c>
      <c r="Z134" s="349"/>
      <c r="AA134" s="350"/>
      <c r="AB134" s="349"/>
      <c r="AC134" s="350"/>
      <c r="AD134" s="337">
        <f t="shared" si="86"/>
        <v>0</v>
      </c>
      <c r="AE134" s="252"/>
    </row>
    <row r="135" hidden="1" outlineLevel="1" spans="1:31">
      <c r="A135" s="346"/>
      <c r="B135" s="150">
        <v>110301007</v>
      </c>
      <c r="D135" s="346"/>
      <c r="E135" s="299" t="s">
        <v>856</v>
      </c>
      <c r="F135" s="343"/>
      <c r="G135" s="350"/>
      <c r="H135" s="349"/>
      <c r="I135" s="350"/>
      <c r="J135" s="349"/>
      <c r="K135" s="350"/>
      <c r="L135" s="337">
        <f t="shared" si="87"/>
        <v>0</v>
      </c>
      <c r="M135" s="349"/>
      <c r="N135" s="350"/>
      <c r="O135" s="349"/>
      <c r="P135" s="350"/>
      <c r="Q135" s="337">
        <f t="shared" si="84"/>
        <v>0</v>
      </c>
      <c r="R135" s="350"/>
      <c r="S135" s="350"/>
      <c r="T135" s="350"/>
      <c r="U135" s="350"/>
      <c r="V135" s="350"/>
      <c r="W135" s="350"/>
      <c r="X135" s="350"/>
      <c r="Y135" s="350">
        <f t="shared" si="85"/>
        <v>0</v>
      </c>
      <c r="Z135" s="349"/>
      <c r="AA135" s="350"/>
      <c r="AB135" s="349"/>
      <c r="AC135" s="350"/>
      <c r="AD135" s="337">
        <f t="shared" si="86"/>
        <v>0</v>
      </c>
      <c r="AE135" s="252"/>
    </row>
    <row r="136" hidden="1" outlineLevel="1" spans="1:31">
      <c r="A136" s="346"/>
      <c r="B136" s="150">
        <v>110301008</v>
      </c>
      <c r="D136" s="346"/>
      <c r="E136" s="299" t="s">
        <v>857</v>
      </c>
      <c r="F136" s="343"/>
      <c r="G136" s="350"/>
      <c r="H136" s="349"/>
      <c r="I136" s="350"/>
      <c r="J136" s="349"/>
      <c r="K136" s="350"/>
      <c r="L136" s="337">
        <f t="shared" si="87"/>
        <v>0</v>
      </c>
      <c r="M136" s="349"/>
      <c r="N136" s="350"/>
      <c r="O136" s="349"/>
      <c r="P136" s="350"/>
      <c r="Q136" s="337">
        <f t="shared" si="84"/>
        <v>0</v>
      </c>
      <c r="R136" s="350"/>
      <c r="S136" s="350"/>
      <c r="T136" s="350"/>
      <c r="U136" s="350"/>
      <c r="V136" s="350"/>
      <c r="W136" s="350"/>
      <c r="X136" s="350"/>
      <c r="Y136" s="350">
        <f t="shared" si="85"/>
        <v>0</v>
      </c>
      <c r="Z136" s="349"/>
      <c r="AA136" s="350"/>
      <c r="AB136" s="349"/>
      <c r="AC136" s="350"/>
      <c r="AD136" s="337">
        <f t="shared" si="86"/>
        <v>0</v>
      </c>
      <c r="AE136" s="252"/>
    </row>
    <row r="137" hidden="1" outlineLevel="1" spans="1:31">
      <c r="A137" s="346"/>
      <c r="B137" s="150">
        <v>110301009</v>
      </c>
      <c r="D137" s="346"/>
      <c r="E137" s="299" t="s">
        <v>858</v>
      </c>
      <c r="F137" s="343"/>
      <c r="G137" s="350"/>
      <c r="H137" s="349"/>
      <c r="I137" s="350"/>
      <c r="J137" s="349"/>
      <c r="K137" s="350"/>
      <c r="L137" s="337">
        <f t="shared" si="87"/>
        <v>0</v>
      </c>
      <c r="M137" s="349"/>
      <c r="N137" s="350"/>
      <c r="O137" s="349"/>
      <c r="P137" s="350"/>
      <c r="Q137" s="337">
        <f t="shared" si="84"/>
        <v>0</v>
      </c>
      <c r="R137" s="350"/>
      <c r="S137" s="350"/>
      <c r="T137" s="350"/>
      <c r="U137" s="350"/>
      <c r="V137" s="350"/>
      <c r="W137" s="350"/>
      <c r="X137" s="350"/>
      <c r="Y137" s="350">
        <f t="shared" si="85"/>
        <v>0</v>
      </c>
      <c r="Z137" s="349"/>
      <c r="AA137" s="350"/>
      <c r="AB137" s="349"/>
      <c r="AC137" s="350"/>
      <c r="AD137" s="337">
        <f t="shared" si="86"/>
        <v>0</v>
      </c>
      <c r="AE137" s="252"/>
    </row>
    <row r="138" hidden="1" outlineLevel="1" spans="1:31">
      <c r="A138" s="346"/>
      <c r="B138" s="150">
        <v>110301010</v>
      </c>
      <c r="D138" s="346"/>
      <c r="E138" s="299" t="s">
        <v>859</v>
      </c>
      <c r="F138" s="343"/>
      <c r="G138" s="350"/>
      <c r="H138" s="349"/>
      <c r="I138" s="350"/>
      <c r="J138" s="349"/>
      <c r="K138" s="350"/>
      <c r="L138" s="337">
        <f t="shared" si="87"/>
        <v>0</v>
      </c>
      <c r="M138" s="349"/>
      <c r="N138" s="350"/>
      <c r="O138" s="349"/>
      <c r="P138" s="350"/>
      <c r="Q138" s="337">
        <f t="shared" si="84"/>
        <v>0</v>
      </c>
      <c r="R138" s="350"/>
      <c r="S138" s="350"/>
      <c r="T138" s="350"/>
      <c r="U138" s="350"/>
      <c r="V138" s="350"/>
      <c r="W138" s="350"/>
      <c r="X138" s="350"/>
      <c r="Y138" s="350">
        <f t="shared" si="85"/>
        <v>0</v>
      </c>
      <c r="Z138" s="349"/>
      <c r="AA138" s="350"/>
      <c r="AB138" s="349"/>
      <c r="AC138" s="350"/>
      <c r="AD138" s="337">
        <f t="shared" si="86"/>
        <v>0</v>
      </c>
      <c r="AE138" s="252"/>
    </row>
    <row r="139" hidden="1" outlineLevel="1" spans="1:31">
      <c r="A139" s="346"/>
      <c r="B139" s="150">
        <v>110301011</v>
      </c>
      <c r="D139" s="346"/>
      <c r="E139" s="299" t="s">
        <v>860</v>
      </c>
      <c r="F139" s="343"/>
      <c r="G139" s="350"/>
      <c r="H139" s="349"/>
      <c r="I139" s="350"/>
      <c r="J139" s="349"/>
      <c r="K139" s="350"/>
      <c r="L139" s="337">
        <f t="shared" si="87"/>
        <v>0</v>
      </c>
      <c r="M139" s="349"/>
      <c r="N139" s="350"/>
      <c r="O139" s="349"/>
      <c r="P139" s="350"/>
      <c r="Q139" s="337">
        <f t="shared" si="84"/>
        <v>0</v>
      </c>
      <c r="R139" s="350"/>
      <c r="S139" s="350"/>
      <c r="T139" s="350"/>
      <c r="U139" s="350"/>
      <c r="V139" s="350"/>
      <c r="W139" s="350"/>
      <c r="X139" s="350"/>
      <c r="Y139" s="350">
        <f t="shared" si="85"/>
        <v>0</v>
      </c>
      <c r="Z139" s="349"/>
      <c r="AA139" s="350"/>
      <c r="AB139" s="349"/>
      <c r="AC139" s="350"/>
      <c r="AD139" s="337">
        <f t="shared" si="86"/>
        <v>0</v>
      </c>
      <c r="AE139" s="252"/>
    </row>
    <row r="140" hidden="1" outlineLevel="1" spans="1:31">
      <c r="A140" s="346"/>
      <c r="B140" s="150">
        <v>110301012</v>
      </c>
      <c r="D140" s="346"/>
      <c r="E140" s="299" t="s">
        <v>861</v>
      </c>
      <c r="F140" s="343"/>
      <c r="G140" s="350"/>
      <c r="H140" s="349"/>
      <c r="I140" s="350"/>
      <c r="J140" s="349"/>
      <c r="K140" s="350"/>
      <c r="L140" s="337">
        <f t="shared" si="87"/>
        <v>0</v>
      </c>
      <c r="M140" s="349"/>
      <c r="N140" s="350"/>
      <c r="O140" s="349"/>
      <c r="P140" s="350"/>
      <c r="Q140" s="337">
        <f t="shared" si="84"/>
        <v>0</v>
      </c>
      <c r="R140" s="350"/>
      <c r="S140" s="350"/>
      <c r="T140" s="350"/>
      <c r="U140" s="350"/>
      <c r="V140" s="350"/>
      <c r="W140" s="350"/>
      <c r="X140" s="350"/>
      <c r="Y140" s="350">
        <f t="shared" si="85"/>
        <v>0</v>
      </c>
      <c r="Z140" s="349"/>
      <c r="AA140" s="350"/>
      <c r="AB140" s="349"/>
      <c r="AC140" s="350"/>
      <c r="AD140" s="337">
        <f t="shared" si="86"/>
        <v>0</v>
      </c>
      <c r="AE140" s="252"/>
    </row>
    <row r="141" hidden="1" outlineLevel="1" spans="1:31">
      <c r="A141" s="346"/>
      <c r="B141" s="150">
        <v>110301013</v>
      </c>
      <c r="D141" s="346"/>
      <c r="E141" s="299" t="s">
        <v>862</v>
      </c>
      <c r="F141" s="343"/>
      <c r="G141" s="350"/>
      <c r="H141" s="349"/>
      <c r="I141" s="350"/>
      <c r="J141" s="349"/>
      <c r="K141" s="350"/>
      <c r="L141" s="337">
        <f t="shared" si="87"/>
        <v>0</v>
      </c>
      <c r="M141" s="349"/>
      <c r="N141" s="350"/>
      <c r="O141" s="349"/>
      <c r="P141" s="350"/>
      <c r="Q141" s="337">
        <f t="shared" si="84"/>
        <v>0</v>
      </c>
      <c r="R141" s="350"/>
      <c r="S141" s="350"/>
      <c r="T141" s="350"/>
      <c r="U141" s="350"/>
      <c r="V141" s="350"/>
      <c r="W141" s="350"/>
      <c r="X141" s="350"/>
      <c r="Y141" s="350">
        <f t="shared" si="85"/>
        <v>0</v>
      </c>
      <c r="Z141" s="349"/>
      <c r="AA141" s="350"/>
      <c r="AB141" s="349"/>
      <c r="AC141" s="350"/>
      <c r="AD141" s="337">
        <f t="shared" si="86"/>
        <v>0</v>
      </c>
      <c r="AE141" s="252"/>
    </row>
    <row r="142" hidden="1" outlineLevel="1" spans="1:31">
      <c r="A142" s="346"/>
      <c r="B142" s="150">
        <v>110301014</v>
      </c>
      <c r="D142" s="346"/>
      <c r="E142" s="299" t="s">
        <v>863</v>
      </c>
      <c r="F142" s="343"/>
      <c r="G142" s="350"/>
      <c r="H142" s="349"/>
      <c r="I142" s="350"/>
      <c r="J142" s="349"/>
      <c r="K142" s="350"/>
      <c r="L142" s="337">
        <f t="shared" si="87"/>
        <v>0</v>
      </c>
      <c r="M142" s="349"/>
      <c r="N142" s="350"/>
      <c r="O142" s="349"/>
      <c r="P142" s="350"/>
      <c r="Q142" s="337">
        <f t="shared" si="84"/>
        <v>0</v>
      </c>
      <c r="R142" s="350"/>
      <c r="S142" s="350"/>
      <c r="T142" s="350"/>
      <c r="U142" s="350"/>
      <c r="V142" s="350"/>
      <c r="W142" s="350"/>
      <c r="X142" s="350"/>
      <c r="Y142" s="350">
        <f t="shared" si="85"/>
        <v>0</v>
      </c>
      <c r="Z142" s="349"/>
      <c r="AA142" s="350"/>
      <c r="AB142" s="349"/>
      <c r="AC142" s="350"/>
      <c r="AD142" s="337">
        <f t="shared" si="86"/>
        <v>0</v>
      </c>
      <c r="AE142" s="252"/>
    </row>
    <row r="143" hidden="1" outlineLevel="1" spans="1:31">
      <c r="A143" s="346"/>
      <c r="B143" s="150">
        <v>110301015</v>
      </c>
      <c r="D143" s="346"/>
      <c r="E143" s="299" t="s">
        <v>864</v>
      </c>
      <c r="F143" s="343"/>
      <c r="G143" s="350"/>
      <c r="H143" s="349"/>
      <c r="I143" s="350"/>
      <c r="J143" s="349"/>
      <c r="K143" s="350"/>
      <c r="L143" s="337">
        <f t="shared" si="87"/>
        <v>0</v>
      </c>
      <c r="M143" s="349"/>
      <c r="N143" s="350"/>
      <c r="O143" s="349"/>
      <c r="P143" s="350"/>
      <c r="Q143" s="337">
        <f t="shared" si="84"/>
        <v>0</v>
      </c>
      <c r="R143" s="350"/>
      <c r="S143" s="350"/>
      <c r="T143" s="350"/>
      <c r="U143" s="350"/>
      <c r="V143" s="350"/>
      <c r="W143" s="350"/>
      <c r="X143" s="350"/>
      <c r="Y143" s="350">
        <f t="shared" si="85"/>
        <v>0</v>
      </c>
      <c r="Z143" s="349"/>
      <c r="AA143" s="350"/>
      <c r="AB143" s="349"/>
      <c r="AC143" s="350"/>
      <c r="AD143" s="337">
        <f t="shared" si="86"/>
        <v>0</v>
      </c>
      <c r="AE143" s="252"/>
    </row>
    <row r="144" hidden="1" outlineLevel="1" spans="1:31">
      <c r="A144" s="346"/>
      <c r="B144" s="150">
        <v>110301016</v>
      </c>
      <c r="D144" s="346"/>
      <c r="E144" s="299" t="s">
        <v>865</v>
      </c>
      <c r="F144" s="343"/>
      <c r="G144" s="350"/>
      <c r="H144" s="349"/>
      <c r="I144" s="350"/>
      <c r="J144" s="349"/>
      <c r="K144" s="350"/>
      <c r="L144" s="337">
        <f t="shared" si="87"/>
        <v>0</v>
      </c>
      <c r="M144" s="349"/>
      <c r="N144" s="350"/>
      <c r="O144" s="349"/>
      <c r="P144" s="350"/>
      <c r="Q144" s="337">
        <f t="shared" si="84"/>
        <v>0</v>
      </c>
      <c r="R144" s="350"/>
      <c r="S144" s="350"/>
      <c r="T144" s="350"/>
      <c r="U144" s="350"/>
      <c r="V144" s="350"/>
      <c r="W144" s="350"/>
      <c r="X144" s="350"/>
      <c r="Y144" s="350">
        <f t="shared" si="85"/>
        <v>0</v>
      </c>
      <c r="Z144" s="349"/>
      <c r="AA144" s="350"/>
      <c r="AB144" s="349"/>
      <c r="AC144" s="350"/>
      <c r="AD144" s="337">
        <f t="shared" si="86"/>
        <v>0</v>
      </c>
      <c r="AE144" s="252"/>
    </row>
    <row r="145" hidden="1" outlineLevel="1" spans="1:31">
      <c r="A145" s="346"/>
      <c r="B145" s="150">
        <v>110301017</v>
      </c>
      <c r="D145" s="346"/>
      <c r="E145" s="299" t="s">
        <v>866</v>
      </c>
      <c r="F145" s="343"/>
      <c r="G145" s="350"/>
      <c r="H145" s="349"/>
      <c r="I145" s="350"/>
      <c r="J145" s="349"/>
      <c r="K145" s="350"/>
      <c r="L145" s="337">
        <f t="shared" si="87"/>
        <v>0</v>
      </c>
      <c r="M145" s="349"/>
      <c r="N145" s="350"/>
      <c r="O145" s="349"/>
      <c r="P145" s="350"/>
      <c r="Q145" s="337">
        <f t="shared" si="84"/>
        <v>0</v>
      </c>
      <c r="R145" s="350"/>
      <c r="S145" s="350"/>
      <c r="T145" s="350"/>
      <c r="U145" s="350"/>
      <c r="V145" s="350"/>
      <c r="W145" s="350"/>
      <c r="X145" s="350"/>
      <c r="Y145" s="350">
        <f t="shared" si="85"/>
        <v>0</v>
      </c>
      <c r="Z145" s="349"/>
      <c r="AA145" s="350"/>
      <c r="AB145" s="349"/>
      <c r="AC145" s="350"/>
      <c r="AD145" s="337">
        <f t="shared" si="86"/>
        <v>0</v>
      </c>
      <c r="AE145" s="252"/>
    </row>
    <row r="146" hidden="1" outlineLevel="1" spans="1:31">
      <c r="A146" s="346"/>
      <c r="B146" s="150">
        <v>110301018</v>
      </c>
      <c r="D146" s="346"/>
      <c r="E146" s="299" t="s">
        <v>867</v>
      </c>
      <c r="F146" s="343"/>
      <c r="G146" s="350"/>
      <c r="H146" s="349"/>
      <c r="I146" s="350"/>
      <c r="J146" s="349"/>
      <c r="K146" s="350"/>
      <c r="L146" s="337">
        <f t="shared" si="87"/>
        <v>0</v>
      </c>
      <c r="M146" s="349"/>
      <c r="N146" s="350"/>
      <c r="O146" s="349"/>
      <c r="P146" s="350"/>
      <c r="Q146" s="337">
        <f t="shared" si="84"/>
        <v>0</v>
      </c>
      <c r="R146" s="350"/>
      <c r="S146" s="350"/>
      <c r="T146" s="350"/>
      <c r="U146" s="350"/>
      <c r="V146" s="350"/>
      <c r="W146" s="350"/>
      <c r="X146" s="350"/>
      <c r="Y146" s="350">
        <f t="shared" si="85"/>
        <v>0</v>
      </c>
      <c r="Z146" s="349"/>
      <c r="AA146" s="350"/>
      <c r="AB146" s="349"/>
      <c r="AC146" s="350"/>
      <c r="AD146" s="337">
        <f t="shared" si="86"/>
        <v>0</v>
      </c>
      <c r="AE146" s="252"/>
    </row>
    <row r="147" hidden="1" outlineLevel="1" spans="1:31">
      <c r="A147" s="346"/>
      <c r="B147" s="150">
        <v>110301019</v>
      </c>
      <c r="D147" s="346"/>
      <c r="E147" s="299" t="s">
        <v>868</v>
      </c>
      <c r="F147" s="343"/>
      <c r="G147" s="350"/>
      <c r="H147" s="349"/>
      <c r="I147" s="350"/>
      <c r="J147" s="349"/>
      <c r="K147" s="350"/>
      <c r="L147" s="337">
        <f t="shared" si="87"/>
        <v>0</v>
      </c>
      <c r="M147" s="349"/>
      <c r="N147" s="350"/>
      <c r="O147" s="349"/>
      <c r="P147" s="350"/>
      <c r="Q147" s="337">
        <f t="shared" si="84"/>
        <v>0</v>
      </c>
      <c r="R147" s="350"/>
      <c r="S147" s="350"/>
      <c r="T147" s="350"/>
      <c r="U147" s="350"/>
      <c r="V147" s="350"/>
      <c r="W147" s="350"/>
      <c r="X147" s="350"/>
      <c r="Y147" s="350">
        <f t="shared" si="85"/>
        <v>0</v>
      </c>
      <c r="Z147" s="349"/>
      <c r="AA147" s="350"/>
      <c r="AB147" s="349"/>
      <c r="AC147" s="350"/>
      <c r="AD147" s="337">
        <f t="shared" si="86"/>
        <v>0</v>
      </c>
      <c r="AE147" s="252"/>
    </row>
    <row r="148" hidden="1" outlineLevel="1" spans="1:31">
      <c r="A148" s="346"/>
      <c r="B148" s="150">
        <v>110301020</v>
      </c>
      <c r="D148" s="346"/>
      <c r="E148" s="299" t="s">
        <v>869</v>
      </c>
      <c r="F148" s="343"/>
      <c r="G148" s="350"/>
      <c r="H148" s="349"/>
      <c r="I148" s="350"/>
      <c r="J148" s="349"/>
      <c r="K148" s="350"/>
      <c r="L148" s="337">
        <f t="shared" ref="L148:L153" si="88">G148+I148-K148</f>
        <v>0</v>
      </c>
      <c r="M148" s="349"/>
      <c r="N148" s="350"/>
      <c r="O148" s="349"/>
      <c r="P148" s="350"/>
      <c r="Q148" s="337">
        <f t="shared" si="84"/>
        <v>0</v>
      </c>
      <c r="R148" s="350"/>
      <c r="S148" s="350"/>
      <c r="T148" s="350"/>
      <c r="U148" s="350"/>
      <c r="V148" s="350"/>
      <c r="W148" s="350"/>
      <c r="X148" s="350"/>
      <c r="Y148" s="350">
        <f t="shared" si="85"/>
        <v>0</v>
      </c>
      <c r="Z148" s="349"/>
      <c r="AA148" s="350"/>
      <c r="AB148" s="349"/>
      <c r="AC148" s="350"/>
      <c r="AD148" s="337">
        <f t="shared" si="86"/>
        <v>0</v>
      </c>
      <c r="AE148" s="252"/>
    </row>
    <row r="149" hidden="1" outlineLevel="1" spans="1:31">
      <c r="A149" s="346"/>
      <c r="B149" s="150">
        <v>110301021</v>
      </c>
      <c r="D149" s="346"/>
      <c r="E149" s="299" t="s">
        <v>870</v>
      </c>
      <c r="F149" s="343"/>
      <c r="G149" s="350"/>
      <c r="H149" s="349"/>
      <c r="I149" s="350"/>
      <c r="J149" s="349"/>
      <c r="K149" s="350"/>
      <c r="L149" s="337">
        <f t="shared" si="88"/>
        <v>0</v>
      </c>
      <c r="M149" s="349"/>
      <c r="N149" s="350"/>
      <c r="O149" s="349"/>
      <c r="P149" s="350"/>
      <c r="Q149" s="337">
        <f t="shared" ref="Q149:Q153" si="89">L149+N149-P149</f>
        <v>0</v>
      </c>
      <c r="R149" s="350"/>
      <c r="S149" s="350"/>
      <c r="T149" s="350"/>
      <c r="U149" s="350"/>
      <c r="V149" s="350"/>
      <c r="W149" s="350"/>
      <c r="X149" s="350"/>
      <c r="Y149" s="350">
        <f t="shared" si="85"/>
        <v>0</v>
      </c>
      <c r="Z149" s="349"/>
      <c r="AA149" s="350"/>
      <c r="AB149" s="349"/>
      <c r="AC149" s="350"/>
      <c r="AD149" s="337">
        <f t="shared" si="86"/>
        <v>0</v>
      </c>
      <c r="AE149" s="252"/>
    </row>
    <row r="150" hidden="1" outlineLevel="1" spans="1:31">
      <c r="A150" s="346"/>
      <c r="B150" s="150">
        <v>110301022</v>
      </c>
      <c r="D150" s="346"/>
      <c r="E150" s="299" t="s">
        <v>871</v>
      </c>
      <c r="F150" s="343"/>
      <c r="G150" s="350"/>
      <c r="H150" s="349"/>
      <c r="I150" s="350"/>
      <c r="J150" s="349"/>
      <c r="K150" s="350"/>
      <c r="L150" s="337">
        <f t="shared" si="88"/>
        <v>0</v>
      </c>
      <c r="M150" s="349"/>
      <c r="N150" s="350"/>
      <c r="O150" s="349"/>
      <c r="P150" s="350"/>
      <c r="Q150" s="337">
        <f t="shared" si="89"/>
        <v>0</v>
      </c>
      <c r="R150" s="350"/>
      <c r="S150" s="350"/>
      <c r="T150" s="350"/>
      <c r="U150" s="350"/>
      <c r="V150" s="350"/>
      <c r="W150" s="350"/>
      <c r="X150" s="350"/>
      <c r="Y150" s="350">
        <f t="shared" si="85"/>
        <v>0</v>
      </c>
      <c r="Z150" s="349"/>
      <c r="AA150" s="350"/>
      <c r="AB150" s="349"/>
      <c r="AC150" s="350"/>
      <c r="AD150" s="337">
        <f t="shared" si="86"/>
        <v>0</v>
      </c>
      <c r="AE150" s="252"/>
    </row>
    <row r="151" hidden="1" outlineLevel="1" spans="1:31">
      <c r="A151" s="346"/>
      <c r="B151" s="150">
        <v>110301023</v>
      </c>
      <c r="D151" s="346"/>
      <c r="E151" s="299" t="s">
        <v>872</v>
      </c>
      <c r="F151" s="343"/>
      <c r="G151" s="350"/>
      <c r="H151" s="349"/>
      <c r="I151" s="350"/>
      <c r="J151" s="349"/>
      <c r="K151" s="350"/>
      <c r="L151" s="337">
        <f t="shared" si="88"/>
        <v>0</v>
      </c>
      <c r="M151" s="349"/>
      <c r="N151" s="350"/>
      <c r="O151" s="349"/>
      <c r="P151" s="350"/>
      <c r="Q151" s="337">
        <f t="shared" si="89"/>
        <v>0</v>
      </c>
      <c r="R151" s="350"/>
      <c r="S151" s="350"/>
      <c r="T151" s="350"/>
      <c r="U151" s="350"/>
      <c r="V151" s="350"/>
      <c r="W151" s="350"/>
      <c r="X151" s="350"/>
      <c r="Y151" s="350">
        <f t="shared" si="85"/>
        <v>0</v>
      </c>
      <c r="Z151" s="349"/>
      <c r="AA151" s="350"/>
      <c r="AB151" s="349"/>
      <c r="AC151" s="350"/>
      <c r="AD151" s="337">
        <f t="shared" si="86"/>
        <v>0</v>
      </c>
      <c r="AE151" s="252"/>
    </row>
    <row r="152" hidden="1" outlineLevel="1" spans="1:31">
      <c r="A152" s="346"/>
      <c r="B152" s="150">
        <v>110301024</v>
      </c>
      <c r="D152" s="346"/>
      <c r="E152" s="299" t="s">
        <v>873</v>
      </c>
      <c r="F152" s="343"/>
      <c r="G152" s="350"/>
      <c r="H152" s="349"/>
      <c r="I152" s="350"/>
      <c r="J152" s="349"/>
      <c r="K152" s="350"/>
      <c r="L152" s="337">
        <f t="shared" si="88"/>
        <v>0</v>
      </c>
      <c r="M152" s="349"/>
      <c r="N152" s="350"/>
      <c r="O152" s="349"/>
      <c r="P152" s="350"/>
      <c r="Q152" s="337">
        <f t="shared" si="89"/>
        <v>0</v>
      </c>
      <c r="R152" s="350"/>
      <c r="S152" s="350"/>
      <c r="T152" s="350"/>
      <c r="U152" s="350"/>
      <c r="V152" s="350"/>
      <c r="W152" s="350"/>
      <c r="X152" s="350"/>
      <c r="Y152" s="350">
        <f t="shared" si="85"/>
        <v>0</v>
      </c>
      <c r="Z152" s="349"/>
      <c r="AA152" s="350"/>
      <c r="AB152" s="349"/>
      <c r="AC152" s="350"/>
      <c r="AD152" s="337">
        <f t="shared" si="86"/>
        <v>0</v>
      </c>
      <c r="AE152" s="252"/>
    </row>
    <row r="153" hidden="1" outlineLevel="1" spans="1:31">
      <c r="A153" s="346"/>
      <c r="B153" s="150">
        <v>110301025</v>
      </c>
      <c r="D153" s="346"/>
      <c r="E153" s="299" t="s">
        <v>874</v>
      </c>
      <c r="F153" s="343"/>
      <c r="G153" s="350"/>
      <c r="H153" s="349"/>
      <c r="I153" s="350"/>
      <c r="J153" s="349"/>
      <c r="K153" s="350"/>
      <c r="L153" s="337">
        <f t="shared" si="88"/>
        <v>0</v>
      </c>
      <c r="M153" s="349"/>
      <c r="N153" s="350"/>
      <c r="O153" s="349"/>
      <c r="P153" s="350"/>
      <c r="Q153" s="337">
        <f t="shared" si="89"/>
        <v>0</v>
      </c>
      <c r="R153" s="350"/>
      <c r="S153" s="350"/>
      <c r="T153" s="350"/>
      <c r="U153" s="350"/>
      <c r="V153" s="350"/>
      <c r="W153" s="350"/>
      <c r="X153" s="350"/>
      <c r="Y153" s="350">
        <f t="shared" si="85"/>
        <v>0</v>
      </c>
      <c r="Z153" s="349"/>
      <c r="AA153" s="350"/>
      <c r="AB153" s="349"/>
      <c r="AC153" s="350"/>
      <c r="AD153" s="337">
        <f t="shared" si="86"/>
        <v>0</v>
      </c>
      <c r="AE153" s="252"/>
    </row>
    <row r="154" hidden="1" outlineLevel="1" spans="1:31">
      <c r="A154" s="346"/>
      <c r="B154" s="150"/>
      <c r="D154" s="346"/>
      <c r="E154" s="299"/>
      <c r="F154" s="343"/>
      <c r="G154" s="350"/>
      <c r="H154" s="349"/>
      <c r="I154" s="350"/>
      <c r="J154" s="349"/>
      <c r="K154" s="350"/>
      <c r="L154" s="337">
        <f t="shared" ref="L154:L155" si="90">G154+I154-K154</f>
        <v>0</v>
      </c>
      <c r="M154" s="349"/>
      <c r="N154" s="350"/>
      <c r="O154" s="349"/>
      <c r="P154" s="350"/>
      <c r="Q154" s="337">
        <f t="shared" si="84"/>
        <v>0</v>
      </c>
      <c r="R154" s="350"/>
      <c r="S154" s="350"/>
      <c r="T154" s="350"/>
      <c r="U154" s="350"/>
      <c r="V154" s="350"/>
      <c r="W154" s="350"/>
      <c r="X154" s="350"/>
      <c r="Y154" s="350">
        <f t="shared" si="85"/>
        <v>0</v>
      </c>
      <c r="Z154" s="349"/>
      <c r="AA154" s="350"/>
      <c r="AB154" s="349"/>
      <c r="AC154" s="350"/>
      <c r="AD154" s="337">
        <f t="shared" si="86"/>
        <v>0</v>
      </c>
      <c r="AE154" s="252"/>
    </row>
    <row r="155" hidden="1" outlineLevel="1" spans="1:31">
      <c r="A155" s="346"/>
      <c r="B155" s="150"/>
      <c r="D155" s="346"/>
      <c r="E155" s="299"/>
      <c r="F155" s="343"/>
      <c r="G155" s="350"/>
      <c r="H155" s="349"/>
      <c r="I155" s="350"/>
      <c r="J155" s="349"/>
      <c r="K155" s="350"/>
      <c r="L155" s="337">
        <f t="shared" si="90"/>
        <v>0</v>
      </c>
      <c r="M155" s="349"/>
      <c r="N155" s="350"/>
      <c r="O155" s="349"/>
      <c r="P155" s="350"/>
      <c r="Q155" s="337">
        <f t="shared" si="84"/>
        <v>0</v>
      </c>
      <c r="R155" s="350"/>
      <c r="S155" s="350"/>
      <c r="T155" s="350"/>
      <c r="U155" s="350"/>
      <c r="V155" s="350"/>
      <c r="W155" s="350"/>
      <c r="X155" s="350"/>
      <c r="Y155" s="374"/>
      <c r="Z155" s="349"/>
      <c r="AA155" s="350"/>
      <c r="AB155" s="349"/>
      <c r="AC155" s="350"/>
      <c r="AD155" s="337">
        <f t="shared" si="86"/>
        <v>0</v>
      </c>
      <c r="AE155" s="252"/>
    </row>
    <row r="156" hidden="1" outlineLevel="1" spans="1:31">
      <c r="A156" s="346"/>
      <c r="B156" s="150"/>
      <c r="D156" s="351" t="s">
        <v>765</v>
      </c>
      <c r="E156" s="352"/>
      <c r="F156" s="353"/>
      <c r="G156" s="354">
        <f>SUM(G129:G155)</f>
        <v>0</v>
      </c>
      <c r="H156" s="355"/>
      <c r="I156" s="354">
        <f>SUM(I129:I155)</f>
        <v>0</v>
      </c>
      <c r="J156" s="355"/>
      <c r="K156" s="354">
        <f>SUM(K129:K155)</f>
        <v>0</v>
      </c>
      <c r="L156" s="354">
        <f>SUM(L129:L155)</f>
        <v>0</v>
      </c>
      <c r="M156" s="355"/>
      <c r="N156" s="354">
        <f>SUM(N129:N155)</f>
        <v>0</v>
      </c>
      <c r="O156" s="355"/>
      <c r="P156" s="354">
        <f t="shared" ref="P156:Y156" si="91">SUM(P129:P155)</f>
        <v>0</v>
      </c>
      <c r="Q156" s="354">
        <f t="shared" si="91"/>
        <v>0</v>
      </c>
      <c r="R156" s="354">
        <f t="shared" si="91"/>
        <v>0</v>
      </c>
      <c r="S156" s="354">
        <f t="shared" si="91"/>
        <v>0</v>
      </c>
      <c r="T156" s="354">
        <f t="shared" si="91"/>
        <v>0</v>
      </c>
      <c r="U156" s="354">
        <f t="shared" si="91"/>
        <v>0</v>
      </c>
      <c r="V156" s="354">
        <f t="shared" si="91"/>
        <v>0</v>
      </c>
      <c r="W156" s="354">
        <f t="shared" si="91"/>
        <v>0</v>
      </c>
      <c r="X156" s="354">
        <f t="shared" si="91"/>
        <v>0</v>
      </c>
      <c r="Y156" s="354">
        <f t="shared" si="91"/>
        <v>0</v>
      </c>
      <c r="Z156" s="355"/>
      <c r="AA156" s="354">
        <f>SUM(AA129:AA155)</f>
        <v>0</v>
      </c>
      <c r="AB156" s="355"/>
      <c r="AC156" s="354">
        <f>SUM(AC129:AC155)</f>
        <v>0</v>
      </c>
      <c r="AD156" s="354">
        <f>SUM(AD129:AD155)</f>
        <v>0</v>
      </c>
      <c r="AE156" s="252"/>
    </row>
    <row r="157" collapsed="1" spans="1:31">
      <c r="A157" s="306"/>
      <c r="B157" s="340"/>
      <c r="C157" s="303"/>
      <c r="D157" s="306"/>
      <c r="E157" s="303"/>
      <c r="F157" s="356"/>
      <c r="G157" s="337"/>
      <c r="H157" s="338"/>
      <c r="I157" s="337"/>
      <c r="J157" s="338"/>
      <c r="K157" s="337"/>
      <c r="L157" s="337"/>
      <c r="M157" s="338"/>
      <c r="N157" s="337"/>
      <c r="O157" s="338"/>
      <c r="P157" s="337"/>
      <c r="Q157" s="337"/>
      <c r="R157" s="350"/>
      <c r="S157" s="350"/>
      <c r="T157" s="350"/>
      <c r="U157" s="350"/>
      <c r="V157" s="350"/>
      <c r="W157" s="350"/>
      <c r="X157" s="350"/>
      <c r="Y157" s="337"/>
      <c r="Z157" s="338"/>
      <c r="AA157" s="337"/>
      <c r="AB157" s="338"/>
      <c r="AC157" s="337"/>
      <c r="AD157" s="337"/>
      <c r="AE157" s="252"/>
    </row>
    <row r="158" spans="1:31">
      <c r="A158" s="306"/>
      <c r="B158" s="358"/>
      <c r="C158" s="359" t="s">
        <v>875</v>
      </c>
      <c r="D158" s="359"/>
      <c r="E158" s="378"/>
      <c r="F158" s="379"/>
      <c r="G158" s="362">
        <f>G156+G126+G97+G67</f>
        <v>0</v>
      </c>
      <c r="H158" s="363"/>
      <c r="I158" s="362">
        <f>I156+I126+I97+I67</f>
        <v>0</v>
      </c>
      <c r="J158" s="363"/>
      <c r="K158" s="362">
        <f>K156+K126+K97+K67</f>
        <v>0</v>
      </c>
      <c r="L158" s="362">
        <f>L156+L126+L97+L67</f>
        <v>0</v>
      </c>
      <c r="M158" s="363"/>
      <c r="N158" s="362">
        <f>N156+N126+N97+N67</f>
        <v>0</v>
      </c>
      <c r="O158" s="363"/>
      <c r="P158" s="362">
        <f t="shared" ref="P158:Y158" si="92">P156+P126+P97+P67</f>
        <v>0</v>
      </c>
      <c r="Q158" s="362">
        <f t="shared" si="92"/>
        <v>0</v>
      </c>
      <c r="R158" s="362">
        <f t="shared" si="92"/>
        <v>0</v>
      </c>
      <c r="S158" s="362">
        <f t="shared" si="92"/>
        <v>0</v>
      </c>
      <c r="T158" s="362">
        <f t="shared" si="92"/>
        <v>0</v>
      </c>
      <c r="U158" s="362">
        <f t="shared" si="92"/>
        <v>0</v>
      </c>
      <c r="V158" s="362">
        <f t="shared" si="92"/>
        <v>0</v>
      </c>
      <c r="W158" s="362">
        <f t="shared" si="92"/>
        <v>0</v>
      </c>
      <c r="X158" s="362">
        <f t="shared" si="92"/>
        <v>0</v>
      </c>
      <c r="Y158" s="362">
        <f t="shared" si="92"/>
        <v>0</v>
      </c>
      <c r="Z158" s="363"/>
      <c r="AA158" s="362">
        <f>AA156+AA126+AA97+AA67</f>
        <v>0</v>
      </c>
      <c r="AB158" s="363"/>
      <c r="AC158" s="362">
        <f>AC156+AC126+AC97+AC67</f>
        <v>0</v>
      </c>
      <c r="AD158" s="362">
        <f>AD156+AD126+AD97+AD67</f>
        <v>0</v>
      </c>
      <c r="AE158" s="252"/>
    </row>
    <row r="159" spans="1:31">
      <c r="A159" s="306"/>
      <c r="B159" s="340"/>
      <c r="C159" s="306"/>
      <c r="D159" s="303"/>
      <c r="E159" s="303"/>
      <c r="F159" s="356"/>
      <c r="G159" s="337"/>
      <c r="H159" s="338"/>
      <c r="I159" s="337"/>
      <c r="J159" s="338"/>
      <c r="K159" s="337"/>
      <c r="L159" s="337"/>
      <c r="M159" s="338"/>
      <c r="N159" s="337"/>
      <c r="O159" s="338"/>
      <c r="P159" s="337"/>
      <c r="Q159" s="337"/>
      <c r="R159" s="350"/>
      <c r="S159" s="350"/>
      <c r="T159" s="350"/>
      <c r="U159" s="350"/>
      <c r="V159" s="350"/>
      <c r="W159" s="350"/>
      <c r="X159" s="350"/>
      <c r="Y159" s="337"/>
      <c r="Z159" s="338"/>
      <c r="AA159" s="337"/>
      <c r="AB159" s="338"/>
      <c r="AC159" s="337"/>
      <c r="AD159" s="337"/>
      <c r="AE159" s="252"/>
    </row>
    <row r="160" spans="1:31">
      <c r="A160" s="357"/>
      <c r="B160" s="380"/>
      <c r="C160" s="381" t="s">
        <v>876</v>
      </c>
      <c r="D160" s="382"/>
      <c r="E160" s="382"/>
      <c r="F160" s="383"/>
      <c r="G160" s="384">
        <f>G36+G158</f>
        <v>0</v>
      </c>
      <c r="H160" s="385"/>
      <c r="I160" s="400">
        <f>I36+I158</f>
        <v>0</v>
      </c>
      <c r="J160" s="385"/>
      <c r="K160" s="400">
        <f>K36+K158</f>
        <v>0</v>
      </c>
      <c r="L160" s="384">
        <f>L36+L158</f>
        <v>0</v>
      </c>
      <c r="M160" s="385"/>
      <c r="N160" s="400">
        <f>N36+N158</f>
        <v>0</v>
      </c>
      <c r="O160" s="385"/>
      <c r="P160" s="400">
        <f t="shared" ref="P160:Y160" si="93">P36+P158</f>
        <v>0</v>
      </c>
      <c r="Q160" s="384">
        <f t="shared" si="93"/>
        <v>0</v>
      </c>
      <c r="R160" s="392">
        <f t="shared" si="93"/>
        <v>0</v>
      </c>
      <c r="S160" s="392">
        <f t="shared" si="93"/>
        <v>0</v>
      </c>
      <c r="T160" s="392">
        <f t="shared" si="93"/>
        <v>0</v>
      </c>
      <c r="U160" s="392">
        <f t="shared" si="93"/>
        <v>0</v>
      </c>
      <c r="V160" s="392">
        <f t="shared" si="93"/>
        <v>0</v>
      </c>
      <c r="W160" s="392">
        <f t="shared" si="93"/>
        <v>0</v>
      </c>
      <c r="X160" s="392">
        <f t="shared" si="93"/>
        <v>0</v>
      </c>
      <c r="Y160" s="384">
        <f t="shared" si="93"/>
        <v>0</v>
      </c>
      <c r="Z160" s="385"/>
      <c r="AA160" s="400">
        <f>AA36+AA158</f>
        <v>10000000</v>
      </c>
      <c r="AB160" s="385"/>
      <c r="AC160" s="400">
        <f>AC36+AC158</f>
        <v>0</v>
      </c>
      <c r="AD160" s="384">
        <f>AD36+AD158</f>
        <v>10000000</v>
      </c>
      <c r="AE160" s="252"/>
    </row>
    <row r="161" spans="1:31">
      <c r="A161" s="303"/>
      <c r="B161" s="340"/>
      <c r="C161" s="303"/>
      <c r="D161" s="303"/>
      <c r="E161" s="342"/>
      <c r="F161" s="386"/>
      <c r="G161" s="350"/>
      <c r="H161" s="387"/>
      <c r="I161" s="401"/>
      <c r="J161" s="387"/>
      <c r="K161" s="401"/>
      <c r="L161" s="350"/>
      <c r="M161" s="387"/>
      <c r="N161" s="401"/>
      <c r="O161" s="387"/>
      <c r="P161" s="401"/>
      <c r="Q161" s="350"/>
      <c r="R161" s="350"/>
      <c r="S161" s="350"/>
      <c r="T161" s="350"/>
      <c r="U161" s="350"/>
      <c r="V161" s="350"/>
      <c r="W161" s="350"/>
      <c r="X161" s="350"/>
      <c r="Y161" s="374"/>
      <c r="Z161" s="387"/>
      <c r="AA161" s="401"/>
      <c r="AB161" s="387"/>
      <c r="AC161" s="401"/>
      <c r="AD161" s="350"/>
      <c r="AE161" s="252"/>
    </row>
    <row r="162" spans="1:31">
      <c r="A162" s="306"/>
      <c r="B162" s="150"/>
      <c r="C162" s="345" t="s">
        <v>877</v>
      </c>
      <c r="D162" s="306"/>
      <c r="E162" s="342"/>
      <c r="F162" s="343"/>
      <c r="G162" s="348"/>
      <c r="H162" s="388"/>
      <c r="I162" s="348"/>
      <c r="J162" s="388"/>
      <c r="K162" s="348"/>
      <c r="L162" s="337">
        <f>G162+I162-K162</f>
        <v>0</v>
      </c>
      <c r="M162" s="388"/>
      <c r="N162" s="348"/>
      <c r="O162" s="388"/>
      <c r="P162" s="348"/>
      <c r="Q162" s="337">
        <f>L162+N162-P162</f>
        <v>0</v>
      </c>
      <c r="R162" s="350"/>
      <c r="S162" s="350"/>
      <c r="T162" s="350"/>
      <c r="U162" s="350"/>
      <c r="V162" s="350"/>
      <c r="W162" s="350"/>
      <c r="X162" s="350"/>
      <c r="Y162" s="337"/>
      <c r="Z162" s="388"/>
      <c r="AA162" s="348"/>
      <c r="AB162" s="388"/>
      <c r="AC162" s="348"/>
      <c r="AD162" s="337">
        <f>Y162+AA162-AC162</f>
        <v>0</v>
      </c>
      <c r="AE162" s="252"/>
    </row>
    <row r="163" outlineLevel="1" spans="1:31">
      <c r="A163" s="306"/>
      <c r="B163" s="150"/>
      <c r="C163" s="347"/>
      <c r="D163" s="389" t="s">
        <v>878</v>
      </c>
      <c r="E163" s="342"/>
      <c r="F163" s="343"/>
      <c r="G163" s="348"/>
      <c r="H163" s="388"/>
      <c r="I163" s="348"/>
      <c r="J163" s="388"/>
      <c r="K163" s="348"/>
      <c r="L163" s="337">
        <f>G163+I163-K163</f>
        <v>0</v>
      </c>
      <c r="M163" s="388"/>
      <c r="N163" s="348"/>
      <c r="O163" s="388"/>
      <c r="P163" s="348"/>
      <c r="Q163" s="337">
        <f>L163+N163-P163</f>
        <v>0</v>
      </c>
      <c r="R163" s="350"/>
      <c r="S163" s="350"/>
      <c r="T163" s="350"/>
      <c r="U163" s="350"/>
      <c r="V163" s="350"/>
      <c r="W163" s="350"/>
      <c r="X163" s="350"/>
      <c r="Y163" s="350">
        <f t="shared" ref="Y163:Y171" si="94">SUM(Q163:X163)</f>
        <v>0</v>
      </c>
      <c r="Z163" s="388"/>
      <c r="AA163" s="348"/>
      <c r="AB163" s="388"/>
      <c r="AC163" s="348"/>
      <c r="AD163" s="337">
        <f>Y163+AA163-AC163</f>
        <v>0</v>
      </c>
      <c r="AE163" s="252"/>
    </row>
    <row r="164" outlineLevel="1" spans="1:31">
      <c r="A164" s="306"/>
      <c r="B164" s="150">
        <v>110401001</v>
      </c>
      <c r="C164" s="347"/>
      <c r="D164" s="306" t="s">
        <v>879</v>
      </c>
      <c r="E164" s="342"/>
      <c r="F164" s="343"/>
      <c r="G164" s="348"/>
      <c r="H164" s="388"/>
      <c r="I164" s="348"/>
      <c r="J164" s="388"/>
      <c r="K164" s="348"/>
      <c r="L164" s="337">
        <f t="shared" ref="L164:L171" si="95">G164+I164-K164</f>
        <v>0</v>
      </c>
      <c r="M164" s="388"/>
      <c r="N164" s="348"/>
      <c r="O164" s="388"/>
      <c r="P164" s="348"/>
      <c r="Q164" s="337">
        <f t="shared" ref="Q164:Q171" si="96">L164+N164-P164</f>
        <v>0</v>
      </c>
      <c r="R164" s="350"/>
      <c r="S164" s="350"/>
      <c r="T164" s="350"/>
      <c r="U164" s="350"/>
      <c r="V164" s="350"/>
      <c r="W164" s="350"/>
      <c r="X164" s="350"/>
      <c r="Y164" s="350">
        <f t="shared" si="94"/>
        <v>0</v>
      </c>
      <c r="Z164" s="388"/>
      <c r="AA164" s="348"/>
      <c r="AB164" s="388"/>
      <c r="AC164" s="348"/>
      <c r="AD164" s="337">
        <f t="shared" ref="AD164:AD171" si="97">Y164+AA164-AC164</f>
        <v>0</v>
      </c>
      <c r="AE164" s="252"/>
    </row>
    <row r="165" outlineLevel="1" spans="1:31">
      <c r="A165" s="306"/>
      <c r="B165" s="150">
        <v>110401002</v>
      </c>
      <c r="C165" s="347"/>
      <c r="D165" s="306" t="s">
        <v>880</v>
      </c>
      <c r="E165" s="342"/>
      <c r="F165" s="343"/>
      <c r="G165" s="348"/>
      <c r="H165" s="388"/>
      <c r="I165" s="348"/>
      <c r="J165" s="388"/>
      <c r="K165" s="348"/>
      <c r="L165" s="337">
        <f t="shared" si="95"/>
        <v>0</v>
      </c>
      <c r="M165" s="388"/>
      <c r="N165" s="348"/>
      <c r="O165" s="388"/>
      <c r="P165" s="348"/>
      <c r="Q165" s="337">
        <f t="shared" si="96"/>
        <v>0</v>
      </c>
      <c r="R165" s="350"/>
      <c r="S165" s="350"/>
      <c r="T165" s="350"/>
      <c r="U165" s="350"/>
      <c r="V165" s="350"/>
      <c r="W165" s="350"/>
      <c r="X165" s="350"/>
      <c r="Y165" s="350">
        <f t="shared" si="94"/>
        <v>0</v>
      </c>
      <c r="Z165" s="388"/>
      <c r="AA165" s="348"/>
      <c r="AB165" s="388"/>
      <c r="AC165" s="348"/>
      <c r="AD165" s="337">
        <f t="shared" si="97"/>
        <v>0</v>
      </c>
      <c r="AE165" s="252"/>
    </row>
    <row r="166" outlineLevel="1" spans="1:31">
      <c r="A166" s="306"/>
      <c r="B166" s="150">
        <v>110401003</v>
      </c>
      <c r="C166" s="347"/>
      <c r="D166" s="306" t="s">
        <v>881</v>
      </c>
      <c r="E166" s="342"/>
      <c r="F166" s="343"/>
      <c r="G166" s="348"/>
      <c r="H166" s="388"/>
      <c r="I166" s="348"/>
      <c r="J166" s="388"/>
      <c r="K166" s="348"/>
      <c r="L166" s="337">
        <f t="shared" si="95"/>
        <v>0</v>
      </c>
      <c r="M166" s="388"/>
      <c r="N166" s="348"/>
      <c r="O166" s="388"/>
      <c r="P166" s="348"/>
      <c r="Q166" s="337">
        <f t="shared" si="96"/>
        <v>0</v>
      </c>
      <c r="R166" s="350">
        <v>0</v>
      </c>
      <c r="S166" s="350"/>
      <c r="T166" s="350"/>
      <c r="U166" s="350">
        <v>0</v>
      </c>
      <c r="V166" s="350"/>
      <c r="W166" s="350"/>
      <c r="X166" s="350"/>
      <c r="Y166" s="350">
        <f t="shared" si="94"/>
        <v>0</v>
      </c>
      <c r="Z166" s="388"/>
      <c r="AA166" s="348"/>
      <c r="AB166" s="388"/>
      <c r="AC166" s="348"/>
      <c r="AD166" s="337">
        <f t="shared" si="97"/>
        <v>0</v>
      </c>
      <c r="AE166" s="252"/>
    </row>
    <row r="167" outlineLevel="1" spans="1:31">
      <c r="A167" s="306"/>
      <c r="B167" s="150">
        <v>110401004</v>
      </c>
      <c r="C167" s="347"/>
      <c r="D167" s="306" t="s">
        <v>882</v>
      </c>
      <c r="E167" s="342"/>
      <c r="F167" s="343"/>
      <c r="G167" s="348"/>
      <c r="H167" s="388"/>
      <c r="I167" s="348"/>
      <c r="J167" s="388"/>
      <c r="K167" s="348"/>
      <c r="L167" s="337">
        <f t="shared" si="95"/>
        <v>0</v>
      </c>
      <c r="M167" s="388"/>
      <c r="N167" s="348"/>
      <c r="O167" s="388"/>
      <c r="P167" s="348"/>
      <c r="Q167" s="337">
        <f t="shared" si="96"/>
        <v>0</v>
      </c>
      <c r="R167" s="350"/>
      <c r="S167" s="350"/>
      <c r="T167" s="350"/>
      <c r="U167" s="350"/>
      <c r="V167" s="350"/>
      <c r="W167" s="350"/>
      <c r="X167" s="350"/>
      <c r="Y167" s="350">
        <f t="shared" si="94"/>
        <v>0</v>
      </c>
      <c r="Z167" s="388"/>
      <c r="AA167" s="348"/>
      <c r="AB167" s="388"/>
      <c r="AC167" s="348"/>
      <c r="AD167" s="337">
        <f t="shared" si="97"/>
        <v>0</v>
      </c>
      <c r="AE167" s="252"/>
    </row>
    <row r="168" outlineLevel="1" spans="1:31">
      <c r="A168" s="306"/>
      <c r="B168" s="150">
        <v>110401005</v>
      </c>
      <c r="C168" s="347"/>
      <c r="D168" s="306" t="s">
        <v>883</v>
      </c>
      <c r="E168" s="342"/>
      <c r="F168" s="343"/>
      <c r="G168" s="348"/>
      <c r="H168" s="388"/>
      <c r="I168" s="348"/>
      <c r="J168" s="388"/>
      <c r="K168" s="348"/>
      <c r="L168" s="337">
        <f t="shared" si="95"/>
        <v>0</v>
      </c>
      <c r="M168" s="388"/>
      <c r="N168" s="348"/>
      <c r="O168" s="388"/>
      <c r="P168" s="348"/>
      <c r="Q168" s="337">
        <f t="shared" si="96"/>
        <v>0</v>
      </c>
      <c r="R168" s="350"/>
      <c r="S168" s="350"/>
      <c r="T168" s="350"/>
      <c r="U168" s="350"/>
      <c r="V168" s="350"/>
      <c r="W168" s="350"/>
      <c r="X168" s="350"/>
      <c r="Y168" s="350">
        <f t="shared" si="94"/>
        <v>0</v>
      </c>
      <c r="Z168" s="388"/>
      <c r="AA168" s="348"/>
      <c r="AB168" s="388"/>
      <c r="AC168" s="348"/>
      <c r="AD168" s="337">
        <f t="shared" si="97"/>
        <v>0</v>
      </c>
      <c r="AE168" s="252"/>
    </row>
    <row r="169" outlineLevel="1" spans="1:31">
      <c r="A169" s="306"/>
      <c r="B169" s="150">
        <v>110401006</v>
      </c>
      <c r="C169" s="347"/>
      <c r="D169" s="306" t="s">
        <v>884</v>
      </c>
      <c r="E169" s="342"/>
      <c r="F169" s="343"/>
      <c r="G169" s="348"/>
      <c r="H169" s="388"/>
      <c r="I169" s="348"/>
      <c r="J169" s="388"/>
      <c r="K169" s="348"/>
      <c r="L169" s="337">
        <f t="shared" ref="L169:L170" si="98">G169+I169-K169</f>
        <v>0</v>
      </c>
      <c r="M169" s="388"/>
      <c r="N169" s="348"/>
      <c r="O169" s="388"/>
      <c r="P169" s="348"/>
      <c r="Q169" s="337">
        <f t="shared" ref="Q169:Q170" si="99">L169+N169-P169</f>
        <v>0</v>
      </c>
      <c r="R169" s="350"/>
      <c r="S169" s="350"/>
      <c r="T169" s="350"/>
      <c r="U169" s="350"/>
      <c r="V169" s="350"/>
      <c r="W169" s="350"/>
      <c r="X169" s="350"/>
      <c r="Y169" s="350">
        <f t="shared" ref="Y169:Y170" si="100">SUM(Q169:X169)</f>
        <v>0</v>
      </c>
      <c r="Z169" s="388"/>
      <c r="AA169" s="348"/>
      <c r="AB169" s="388"/>
      <c r="AC169" s="348"/>
      <c r="AD169" s="337">
        <f t="shared" ref="AD169:AD170" si="101">Y169+AA169-AC169</f>
        <v>0</v>
      </c>
      <c r="AE169" s="252"/>
    </row>
    <row r="170" outlineLevel="1" spans="1:31">
      <c r="A170" s="306"/>
      <c r="B170" s="150">
        <v>110401007</v>
      </c>
      <c r="C170" s="347"/>
      <c r="D170" s="306" t="s">
        <v>885</v>
      </c>
      <c r="E170" s="342"/>
      <c r="F170" s="343"/>
      <c r="G170" s="348"/>
      <c r="H170" s="388"/>
      <c r="I170" s="348"/>
      <c r="J170" s="388"/>
      <c r="K170" s="348"/>
      <c r="L170" s="337">
        <f t="shared" si="98"/>
        <v>0</v>
      </c>
      <c r="M170" s="388"/>
      <c r="N170" s="348"/>
      <c r="O170" s="388"/>
      <c r="P170" s="348"/>
      <c r="Q170" s="337">
        <f t="shared" si="99"/>
        <v>0</v>
      </c>
      <c r="R170" s="350"/>
      <c r="S170" s="350"/>
      <c r="T170" s="350"/>
      <c r="U170" s="350"/>
      <c r="V170" s="350"/>
      <c r="W170" s="350"/>
      <c r="X170" s="350"/>
      <c r="Y170" s="350">
        <f t="shared" si="100"/>
        <v>0</v>
      </c>
      <c r="Z170" s="388"/>
      <c r="AA170" s="348"/>
      <c r="AB170" s="388"/>
      <c r="AC170" s="348"/>
      <c r="AD170" s="337">
        <f t="shared" si="101"/>
        <v>0</v>
      </c>
      <c r="AE170" s="252"/>
    </row>
    <row r="171" outlineLevel="1" spans="1:31">
      <c r="A171" s="306"/>
      <c r="B171" s="150">
        <v>110401008</v>
      </c>
      <c r="C171" s="347"/>
      <c r="D171" s="306" t="s">
        <v>886</v>
      </c>
      <c r="E171" s="342"/>
      <c r="F171" s="343"/>
      <c r="G171" s="348"/>
      <c r="H171" s="388"/>
      <c r="I171" s="348"/>
      <c r="J171" s="388"/>
      <c r="K171" s="348"/>
      <c r="L171" s="337">
        <f t="shared" si="95"/>
        <v>0</v>
      </c>
      <c r="M171" s="388"/>
      <c r="N171" s="348"/>
      <c r="O171" s="388"/>
      <c r="P171" s="348"/>
      <c r="Q171" s="337">
        <f t="shared" si="96"/>
        <v>0</v>
      </c>
      <c r="R171" s="350"/>
      <c r="S171" s="350"/>
      <c r="T171" s="350"/>
      <c r="U171" s="350"/>
      <c r="V171" s="350"/>
      <c r="W171" s="350"/>
      <c r="X171" s="350"/>
      <c r="Y171" s="350">
        <f t="shared" si="94"/>
        <v>0</v>
      </c>
      <c r="Z171" s="388"/>
      <c r="AA171" s="348"/>
      <c r="AB171" s="388"/>
      <c r="AC171" s="348"/>
      <c r="AD171" s="337">
        <f t="shared" si="97"/>
        <v>0</v>
      </c>
      <c r="AE171" s="252"/>
    </row>
    <row r="172" spans="1:31">
      <c r="A172" s="306"/>
      <c r="B172" s="150"/>
      <c r="C172" s="357"/>
      <c r="D172" s="306"/>
      <c r="E172" s="342"/>
      <c r="F172" s="343"/>
      <c r="G172" s="348"/>
      <c r="H172" s="388"/>
      <c r="I172" s="348"/>
      <c r="J172" s="388"/>
      <c r="K172" s="348"/>
      <c r="L172" s="337"/>
      <c r="M172" s="388"/>
      <c r="N172" s="348"/>
      <c r="O172" s="388"/>
      <c r="P172" s="348"/>
      <c r="Q172" s="337"/>
      <c r="R172" s="350"/>
      <c r="S172" s="350"/>
      <c r="T172" s="350"/>
      <c r="U172" s="350"/>
      <c r="V172" s="350"/>
      <c r="W172" s="350"/>
      <c r="X172" s="350"/>
      <c r="Y172" s="337"/>
      <c r="Z172" s="388"/>
      <c r="AA172" s="348"/>
      <c r="AB172" s="388"/>
      <c r="AC172" s="348"/>
      <c r="AD172" s="337"/>
      <c r="AE172" s="252"/>
    </row>
    <row r="173" spans="1:32">
      <c r="A173" s="357"/>
      <c r="B173" s="380"/>
      <c r="C173" s="390" t="s">
        <v>887</v>
      </c>
      <c r="D173" s="382"/>
      <c r="E173" s="391"/>
      <c r="F173" s="383"/>
      <c r="G173" s="392">
        <f>SUM(G162:G172)</f>
        <v>0</v>
      </c>
      <c r="H173" s="393" t="s">
        <v>769</v>
      </c>
      <c r="I173" s="402">
        <f>SUM(I162:I172)</f>
        <v>0</v>
      </c>
      <c r="J173" s="393"/>
      <c r="K173" s="402">
        <f>SUM(K162:K172)</f>
        <v>0</v>
      </c>
      <c r="L173" s="392">
        <f>SUM(L162:L172)</f>
        <v>0</v>
      </c>
      <c r="M173" s="393" t="s">
        <v>769</v>
      </c>
      <c r="N173" s="402">
        <f>SUM(N162:N172)</f>
        <v>0</v>
      </c>
      <c r="O173" s="393"/>
      <c r="P173" s="402">
        <f t="shared" ref="P173:Y173" si="102">SUM(P162:P172)</f>
        <v>0</v>
      </c>
      <c r="Q173" s="392">
        <f t="shared" si="102"/>
        <v>0</v>
      </c>
      <c r="R173" s="392">
        <f t="shared" si="102"/>
        <v>0</v>
      </c>
      <c r="S173" s="392">
        <f t="shared" si="102"/>
        <v>0</v>
      </c>
      <c r="T173" s="392">
        <f t="shared" si="102"/>
        <v>0</v>
      </c>
      <c r="U173" s="392">
        <f t="shared" si="102"/>
        <v>0</v>
      </c>
      <c r="V173" s="392">
        <f t="shared" si="102"/>
        <v>0</v>
      </c>
      <c r="W173" s="392">
        <f t="shared" si="102"/>
        <v>0</v>
      </c>
      <c r="X173" s="392">
        <f t="shared" si="102"/>
        <v>0</v>
      </c>
      <c r="Y173" s="392">
        <f t="shared" si="102"/>
        <v>0</v>
      </c>
      <c r="Z173" s="393" t="s">
        <v>769</v>
      </c>
      <c r="AA173" s="402">
        <f>SUM(AA162:AA172)</f>
        <v>0</v>
      </c>
      <c r="AB173" s="393"/>
      <c r="AC173" s="402">
        <f>SUM(AC162:AC172)</f>
        <v>0</v>
      </c>
      <c r="AD173" s="392">
        <f>SUM(AD162:AD172)</f>
        <v>0</v>
      </c>
      <c r="AE173" s="252"/>
      <c r="AF173" s="300" t="s">
        <v>893</v>
      </c>
    </row>
    <row r="174" spans="1:31">
      <c r="A174" s="299"/>
      <c r="B174" s="340"/>
      <c r="C174" s="299"/>
      <c r="D174" s="299"/>
      <c r="E174" s="342"/>
      <c r="F174" s="356"/>
      <c r="G174" s="350"/>
      <c r="H174" s="349"/>
      <c r="I174" s="350"/>
      <c r="J174" s="349"/>
      <c r="K174" s="350"/>
      <c r="L174" s="350"/>
      <c r="M174" s="349"/>
      <c r="N174" s="350"/>
      <c r="O174" s="349"/>
      <c r="P174" s="350"/>
      <c r="Q174" s="374"/>
      <c r="R174" s="350"/>
      <c r="S174" s="350"/>
      <c r="T174" s="350"/>
      <c r="U174" s="350"/>
      <c r="V174" s="350"/>
      <c r="W174" s="350"/>
      <c r="X174" s="350"/>
      <c r="Y174" s="374"/>
      <c r="Z174" s="349"/>
      <c r="AA174" s="350"/>
      <c r="AB174" s="349"/>
      <c r="AC174" s="350"/>
      <c r="AD174" s="374"/>
      <c r="AE174" s="252"/>
    </row>
    <row r="175" spans="1:31">
      <c r="A175" s="299"/>
      <c r="B175" s="150"/>
      <c r="C175" s="341" t="s">
        <v>889</v>
      </c>
      <c r="D175" s="299"/>
      <c r="E175" s="342"/>
      <c r="F175" s="343"/>
      <c r="G175" s="348"/>
      <c r="H175" s="394"/>
      <c r="I175" s="403"/>
      <c r="J175" s="394"/>
      <c r="K175" s="403"/>
      <c r="L175" s="350"/>
      <c r="M175" s="394"/>
      <c r="N175" s="403"/>
      <c r="O175" s="394"/>
      <c r="P175" s="403"/>
      <c r="Q175" s="350"/>
      <c r="R175" s="350"/>
      <c r="S175" s="350"/>
      <c r="T175" s="350"/>
      <c r="U175" s="350"/>
      <c r="V175" s="350"/>
      <c r="W175" s="350"/>
      <c r="X175" s="350"/>
      <c r="Y175" s="350"/>
      <c r="Z175" s="394"/>
      <c r="AA175" s="403"/>
      <c r="AB175" s="394"/>
      <c r="AC175" s="403"/>
      <c r="AD175" s="350"/>
      <c r="AE175" s="252"/>
    </row>
    <row r="176" spans="1:30">
      <c r="A176" s="346"/>
      <c r="B176" s="150"/>
      <c r="D176" s="389" t="s">
        <v>890</v>
      </c>
      <c r="E176" s="346"/>
      <c r="F176" s="343"/>
      <c r="G176" s="348"/>
      <c r="H176" s="349"/>
      <c r="I176" s="350"/>
      <c r="J176" s="349"/>
      <c r="K176" s="350"/>
      <c r="L176" s="337"/>
      <c r="M176" s="349"/>
      <c r="N176" s="350"/>
      <c r="O176" s="349"/>
      <c r="P176" s="350"/>
      <c r="Q176" s="337"/>
      <c r="R176" s="350"/>
      <c r="S176" s="350"/>
      <c r="T176" s="350"/>
      <c r="U176" s="350"/>
      <c r="V176" s="350"/>
      <c r="W176" s="350"/>
      <c r="X176" s="350"/>
      <c r="Y176" s="337"/>
      <c r="Z176" s="349"/>
      <c r="AA176" s="350"/>
      <c r="AB176" s="349"/>
      <c r="AC176" s="350"/>
      <c r="AD176" s="337"/>
    </row>
    <row r="177" outlineLevel="1" spans="1:31">
      <c r="A177" s="346"/>
      <c r="B177" s="150">
        <v>110501001</v>
      </c>
      <c r="D177" s="346"/>
      <c r="E177" s="299" t="s">
        <v>891</v>
      </c>
      <c r="F177" s="343"/>
      <c r="G177" s="350"/>
      <c r="H177" s="349"/>
      <c r="I177" s="350"/>
      <c r="J177" s="349"/>
      <c r="K177" s="350"/>
      <c r="L177" s="337">
        <f t="shared" ref="L177:L182" si="103">G177+I177-K177</f>
        <v>0</v>
      </c>
      <c r="M177" s="349"/>
      <c r="N177" s="350"/>
      <c r="O177" s="349"/>
      <c r="P177" s="350"/>
      <c r="Q177" s="337">
        <f t="shared" ref="Q177:Q182" si="104">L177+N177-P177</f>
        <v>0</v>
      </c>
      <c r="R177" s="350"/>
      <c r="S177" s="350"/>
      <c r="T177" s="350"/>
      <c r="U177" s="350"/>
      <c r="V177" s="350"/>
      <c r="W177" s="350"/>
      <c r="X177" s="350"/>
      <c r="Y177" s="350">
        <f t="shared" ref="Y177:Y182" si="105">SUM(Q177:X177)</f>
        <v>0</v>
      </c>
      <c r="Z177" s="349"/>
      <c r="AA177" s="350"/>
      <c r="AB177" s="349"/>
      <c r="AC177" s="350"/>
      <c r="AD177" s="337">
        <f t="shared" ref="AD177:AD182" si="106">Y177+AA177-AC177</f>
        <v>0</v>
      </c>
      <c r="AE177" s="252"/>
    </row>
    <row r="178" outlineLevel="1" spans="1:31">
      <c r="A178" s="346"/>
      <c r="B178" s="150">
        <v>110501002</v>
      </c>
      <c r="D178" s="346"/>
      <c r="E178" s="299" t="s">
        <v>107</v>
      </c>
      <c r="F178" s="343"/>
      <c r="G178" s="350"/>
      <c r="H178" s="349"/>
      <c r="I178" s="350"/>
      <c r="J178" s="349"/>
      <c r="K178" s="350"/>
      <c r="L178" s="337">
        <f t="shared" si="103"/>
        <v>0</v>
      </c>
      <c r="M178" s="349"/>
      <c r="N178" s="350"/>
      <c r="O178" s="349"/>
      <c r="P178" s="350"/>
      <c r="Q178" s="337">
        <f t="shared" si="104"/>
        <v>0</v>
      </c>
      <c r="R178" s="350"/>
      <c r="S178" s="350"/>
      <c r="T178" s="350"/>
      <c r="U178" s="350"/>
      <c r="V178" s="350"/>
      <c r="W178" s="350"/>
      <c r="X178" s="350"/>
      <c r="Y178" s="350">
        <f t="shared" si="105"/>
        <v>0</v>
      </c>
      <c r="Z178" s="349"/>
      <c r="AA178" s="350"/>
      <c r="AB178" s="349"/>
      <c r="AC178" s="350"/>
      <c r="AD178" s="337">
        <f t="shared" si="106"/>
        <v>0</v>
      </c>
      <c r="AE178" s="252"/>
    </row>
    <row r="179" outlineLevel="1" spans="1:31">
      <c r="A179" s="346"/>
      <c r="B179" s="150">
        <v>110501003</v>
      </c>
      <c r="D179" s="346"/>
      <c r="E179" s="299" t="s">
        <v>108</v>
      </c>
      <c r="F179" s="343"/>
      <c r="G179" s="350"/>
      <c r="H179" s="349"/>
      <c r="I179" s="350"/>
      <c r="J179" s="349"/>
      <c r="K179" s="350"/>
      <c r="L179" s="337">
        <f t="shared" si="103"/>
        <v>0</v>
      </c>
      <c r="M179" s="349"/>
      <c r="N179" s="350"/>
      <c r="O179" s="349"/>
      <c r="P179" s="350"/>
      <c r="Q179" s="337">
        <f t="shared" si="104"/>
        <v>0</v>
      </c>
      <c r="R179" s="350"/>
      <c r="S179" s="350"/>
      <c r="T179" s="350"/>
      <c r="U179" s="350"/>
      <c r="V179" s="350"/>
      <c r="W179" s="350"/>
      <c r="X179" s="350"/>
      <c r="Y179" s="350">
        <f t="shared" si="105"/>
        <v>0</v>
      </c>
      <c r="Z179" s="349"/>
      <c r="AA179" s="350"/>
      <c r="AB179" s="349"/>
      <c r="AC179" s="350"/>
      <c r="AD179" s="337">
        <f t="shared" si="106"/>
        <v>0</v>
      </c>
      <c r="AE179" s="252"/>
    </row>
    <row r="180" outlineLevel="1" spans="1:31">
      <c r="A180" s="346"/>
      <c r="B180" s="150">
        <v>110501004</v>
      </c>
      <c r="D180" s="346"/>
      <c r="E180" s="299" t="s">
        <v>892</v>
      </c>
      <c r="F180" s="343"/>
      <c r="G180" s="350"/>
      <c r="H180" s="349"/>
      <c r="I180" s="350"/>
      <c r="J180" s="349"/>
      <c r="K180" s="350"/>
      <c r="L180" s="337">
        <f t="shared" si="103"/>
        <v>0</v>
      </c>
      <c r="M180" s="349"/>
      <c r="N180" s="350"/>
      <c r="O180" s="349"/>
      <c r="P180" s="350"/>
      <c r="Q180" s="337">
        <f t="shared" si="104"/>
        <v>0</v>
      </c>
      <c r="R180" s="350"/>
      <c r="S180" s="350"/>
      <c r="T180" s="350"/>
      <c r="U180" s="350"/>
      <c r="V180" s="350"/>
      <c r="W180" s="350"/>
      <c r="X180" s="350"/>
      <c r="Y180" s="350">
        <f t="shared" si="105"/>
        <v>0</v>
      </c>
      <c r="Z180" s="349"/>
      <c r="AA180" s="350"/>
      <c r="AB180" s="349"/>
      <c r="AC180" s="350"/>
      <c r="AD180" s="337">
        <f t="shared" si="106"/>
        <v>0</v>
      </c>
      <c r="AE180" s="252"/>
    </row>
    <row r="181" outlineLevel="1" spans="1:31">
      <c r="A181" s="346"/>
      <c r="B181" s="150">
        <v>110501005</v>
      </c>
      <c r="D181" s="346"/>
      <c r="E181" s="299" t="s">
        <v>110</v>
      </c>
      <c r="F181" s="343"/>
      <c r="G181" s="350"/>
      <c r="H181" s="349"/>
      <c r="I181" s="350"/>
      <c r="J181" s="349"/>
      <c r="K181" s="350"/>
      <c r="L181" s="337">
        <f t="shared" si="103"/>
        <v>0</v>
      </c>
      <c r="M181" s="349"/>
      <c r="N181" s="350"/>
      <c r="O181" s="349"/>
      <c r="P181" s="350"/>
      <c r="Q181" s="337">
        <f t="shared" si="104"/>
        <v>0</v>
      </c>
      <c r="R181" s="350"/>
      <c r="S181" s="350"/>
      <c r="T181" s="350"/>
      <c r="U181" s="350"/>
      <c r="V181" s="350"/>
      <c r="W181" s="350"/>
      <c r="X181" s="350"/>
      <c r="Y181" s="350">
        <f t="shared" si="105"/>
        <v>0</v>
      </c>
      <c r="Z181" s="349"/>
      <c r="AA181" s="350"/>
      <c r="AB181" s="349"/>
      <c r="AC181" s="350"/>
      <c r="AD181" s="337">
        <f t="shared" si="106"/>
        <v>0</v>
      </c>
      <c r="AE181" s="252"/>
    </row>
    <row r="182" outlineLevel="1" spans="1:31">
      <c r="A182" s="346"/>
      <c r="B182" s="150"/>
      <c r="D182" s="346"/>
      <c r="E182" s="299"/>
      <c r="F182" s="343"/>
      <c r="G182" s="350"/>
      <c r="H182" s="349"/>
      <c r="I182" s="350"/>
      <c r="J182" s="349"/>
      <c r="K182" s="350"/>
      <c r="L182" s="337">
        <f t="shared" si="103"/>
        <v>0</v>
      </c>
      <c r="M182" s="349"/>
      <c r="N182" s="350"/>
      <c r="O182" s="349"/>
      <c r="P182" s="350"/>
      <c r="Q182" s="337">
        <f t="shared" si="104"/>
        <v>0</v>
      </c>
      <c r="R182" s="350"/>
      <c r="S182" s="350"/>
      <c r="T182" s="350"/>
      <c r="U182" s="350"/>
      <c r="V182" s="350"/>
      <c r="W182" s="350"/>
      <c r="X182" s="350"/>
      <c r="Y182" s="350">
        <f t="shared" si="105"/>
        <v>0</v>
      </c>
      <c r="Z182" s="349"/>
      <c r="AA182" s="350"/>
      <c r="AB182" s="349"/>
      <c r="AC182" s="350"/>
      <c r="AD182" s="337">
        <f t="shared" si="106"/>
        <v>0</v>
      </c>
      <c r="AE182" s="252"/>
    </row>
    <row r="183" outlineLevel="1" spans="1:31">
      <c r="A183" s="346"/>
      <c r="B183" s="150"/>
      <c r="D183" s="346"/>
      <c r="E183" s="299"/>
      <c r="F183" s="343"/>
      <c r="G183" s="350"/>
      <c r="H183" s="349"/>
      <c r="I183" s="350"/>
      <c r="J183" s="349"/>
      <c r="K183" s="350"/>
      <c r="L183" s="337">
        <f t="shared" ref="L183" si="107">G183+I183-K183</f>
        <v>0</v>
      </c>
      <c r="M183" s="349"/>
      <c r="N183" s="350"/>
      <c r="O183" s="349"/>
      <c r="P183" s="350"/>
      <c r="Q183" s="337">
        <f t="shared" ref="Q183" si="108">L183+N183-P183</f>
        <v>0</v>
      </c>
      <c r="R183" s="350"/>
      <c r="S183" s="350"/>
      <c r="T183" s="350"/>
      <c r="U183" s="350"/>
      <c r="V183" s="350"/>
      <c r="W183" s="350"/>
      <c r="X183" s="350"/>
      <c r="Y183" s="374"/>
      <c r="Z183" s="349"/>
      <c r="AA183" s="350"/>
      <c r="AB183" s="349"/>
      <c r="AC183" s="350"/>
      <c r="AD183" s="337">
        <f t="shared" ref="AD183" si="109">Y183+AA183-AC183</f>
        <v>0</v>
      </c>
      <c r="AE183" s="252"/>
    </row>
    <row r="184" outlineLevel="1" spans="1:31">
      <c r="A184" s="346"/>
      <c r="B184" s="150"/>
      <c r="D184" s="351" t="s">
        <v>765</v>
      </c>
      <c r="E184" s="352"/>
      <c r="F184" s="353"/>
      <c r="G184" s="354">
        <f>SUM(G176:G183)</f>
        <v>0</v>
      </c>
      <c r="H184" s="355"/>
      <c r="I184" s="354">
        <f>SUM(I176:I183)</f>
        <v>0</v>
      </c>
      <c r="J184" s="355"/>
      <c r="K184" s="354">
        <f>SUM(K176:K183)</f>
        <v>0</v>
      </c>
      <c r="L184" s="354">
        <f>SUM(L176:L183)</f>
        <v>0</v>
      </c>
      <c r="M184" s="355"/>
      <c r="N184" s="354">
        <f>SUM(N176:N183)</f>
        <v>0</v>
      </c>
      <c r="O184" s="355"/>
      <c r="P184" s="354">
        <f t="shared" ref="P184:Y184" si="110">SUM(P176:P183)</f>
        <v>0</v>
      </c>
      <c r="Q184" s="354">
        <f t="shared" si="110"/>
        <v>0</v>
      </c>
      <c r="R184" s="354">
        <f t="shared" si="110"/>
        <v>0</v>
      </c>
      <c r="S184" s="354">
        <f t="shared" si="110"/>
        <v>0</v>
      </c>
      <c r="T184" s="354">
        <f t="shared" si="110"/>
        <v>0</v>
      </c>
      <c r="U184" s="354">
        <f t="shared" si="110"/>
        <v>0</v>
      </c>
      <c r="V184" s="354">
        <f t="shared" si="110"/>
        <v>0</v>
      </c>
      <c r="W184" s="354">
        <f t="shared" si="110"/>
        <v>0</v>
      </c>
      <c r="X184" s="354">
        <f t="shared" si="110"/>
        <v>0</v>
      </c>
      <c r="Y184" s="354">
        <f t="shared" si="110"/>
        <v>0</v>
      </c>
      <c r="Z184" s="355"/>
      <c r="AA184" s="354">
        <f>SUM(AA176:AA183)</f>
        <v>0</v>
      </c>
      <c r="AB184" s="355"/>
      <c r="AC184" s="354">
        <f>SUM(AC176:AC183)</f>
        <v>0</v>
      </c>
      <c r="AD184" s="354">
        <f>SUM(AD176:AD183)</f>
        <v>0</v>
      </c>
      <c r="AE184" s="252"/>
    </row>
    <row r="185" outlineLevel="1" spans="1:31">
      <c r="A185" s="299"/>
      <c r="B185" s="150"/>
      <c r="C185" s="347"/>
      <c r="D185" s="299"/>
      <c r="E185" s="342"/>
      <c r="F185" s="343"/>
      <c r="G185" s="350"/>
      <c r="H185" s="394"/>
      <c r="I185" s="403"/>
      <c r="J185" s="394"/>
      <c r="K185" s="403"/>
      <c r="L185" s="350"/>
      <c r="M185" s="394"/>
      <c r="N185" s="403"/>
      <c r="O185" s="394"/>
      <c r="P185" s="403"/>
      <c r="Q185" s="350"/>
      <c r="R185" s="350"/>
      <c r="S185" s="350"/>
      <c r="T185" s="350"/>
      <c r="U185" s="350"/>
      <c r="V185" s="350"/>
      <c r="W185" s="350"/>
      <c r="X185" s="350"/>
      <c r="Y185" s="350"/>
      <c r="Z185" s="394"/>
      <c r="AA185" s="403"/>
      <c r="AB185" s="394"/>
      <c r="AC185" s="403"/>
      <c r="AD185" s="350"/>
      <c r="AE185" s="252"/>
    </row>
    <row r="186" outlineLevel="1" spans="1:32">
      <c r="A186" s="299"/>
      <c r="B186" s="150">
        <v>110502005</v>
      </c>
      <c r="C186" s="346"/>
      <c r="D186" s="303" t="s">
        <v>111</v>
      </c>
      <c r="E186" s="342"/>
      <c r="F186" s="343"/>
      <c r="G186" s="348"/>
      <c r="H186" s="394"/>
      <c r="I186" s="403"/>
      <c r="J186" s="394"/>
      <c r="K186" s="403"/>
      <c r="L186" s="350">
        <f>G186+I186-K186</f>
        <v>0</v>
      </c>
      <c r="M186" s="394"/>
      <c r="N186" s="403"/>
      <c r="O186" s="394"/>
      <c r="P186" s="403"/>
      <c r="Q186" s="350">
        <f>L186+N186-P186</f>
        <v>0</v>
      </c>
      <c r="R186" s="350"/>
      <c r="S186" s="350"/>
      <c r="T186" s="350"/>
      <c r="U186" s="350"/>
      <c r="V186" s="350"/>
      <c r="W186" s="350"/>
      <c r="X186" s="350"/>
      <c r="Y186" s="350">
        <f>SUM(Q186:X186)</f>
        <v>0</v>
      </c>
      <c r="Z186" s="394"/>
      <c r="AA186" s="403"/>
      <c r="AB186" s="394"/>
      <c r="AC186" s="403"/>
      <c r="AD186" s="350">
        <f>Y186+AA186-AC186</f>
        <v>0</v>
      </c>
      <c r="AE186" s="252"/>
      <c r="AF186" s="300" t="s">
        <v>893</v>
      </c>
    </row>
    <row r="187" spans="1:31">
      <c r="A187" s="299"/>
      <c r="B187" s="150"/>
      <c r="C187" s="346"/>
      <c r="D187" s="395"/>
      <c r="E187" s="342"/>
      <c r="F187" s="343"/>
      <c r="G187" s="348"/>
      <c r="H187" s="394"/>
      <c r="I187" s="403"/>
      <c r="J187" s="394"/>
      <c r="K187" s="403"/>
      <c r="L187" s="350"/>
      <c r="M187" s="394"/>
      <c r="N187" s="403"/>
      <c r="O187" s="394"/>
      <c r="P187" s="403"/>
      <c r="Q187" s="350"/>
      <c r="R187" s="350"/>
      <c r="S187" s="350"/>
      <c r="T187" s="350"/>
      <c r="U187" s="350"/>
      <c r="V187" s="350"/>
      <c r="W187" s="350"/>
      <c r="X187" s="350"/>
      <c r="Y187" s="350"/>
      <c r="Z187" s="394"/>
      <c r="AA187" s="403"/>
      <c r="AB187" s="394"/>
      <c r="AC187" s="403"/>
      <c r="AD187" s="350"/>
      <c r="AE187" s="252"/>
    </row>
    <row r="188" spans="1:31">
      <c r="A188" s="346"/>
      <c r="B188" s="358"/>
      <c r="C188" s="396" t="s">
        <v>894</v>
      </c>
      <c r="D188" s="396"/>
      <c r="E188" s="360"/>
      <c r="F188" s="361"/>
      <c r="G188" s="397">
        <f>G184+G186</f>
        <v>0</v>
      </c>
      <c r="H188" s="398"/>
      <c r="I188" s="404">
        <f>I184+I186</f>
        <v>0</v>
      </c>
      <c r="J188" s="398"/>
      <c r="K188" s="404">
        <f>K184+K186</f>
        <v>0</v>
      </c>
      <c r="L188" s="397">
        <f>L184+L186</f>
        <v>0</v>
      </c>
      <c r="M188" s="398"/>
      <c r="N188" s="404">
        <f>N184+N186</f>
        <v>0</v>
      </c>
      <c r="O188" s="398"/>
      <c r="P188" s="404">
        <f>P184+P186</f>
        <v>0</v>
      </c>
      <c r="Q188" s="397">
        <f>Q184+Q186</f>
        <v>0</v>
      </c>
      <c r="R188" s="397">
        <f t="shared" ref="R188:Y188" si="111">R184+R186</f>
        <v>0</v>
      </c>
      <c r="S188" s="397">
        <f t="shared" si="111"/>
        <v>0</v>
      </c>
      <c r="T188" s="397">
        <f t="shared" si="111"/>
        <v>0</v>
      </c>
      <c r="U188" s="397">
        <f t="shared" si="111"/>
        <v>0</v>
      </c>
      <c r="V188" s="397">
        <f t="shared" si="111"/>
        <v>0</v>
      </c>
      <c r="W188" s="397">
        <f t="shared" si="111"/>
        <v>0</v>
      </c>
      <c r="X188" s="397">
        <f t="shared" si="111"/>
        <v>0</v>
      </c>
      <c r="Y188" s="397">
        <f t="shared" si="111"/>
        <v>0</v>
      </c>
      <c r="Z188" s="398"/>
      <c r="AA188" s="404">
        <f>AA184+AA186</f>
        <v>0</v>
      </c>
      <c r="AB188" s="398"/>
      <c r="AC188" s="404">
        <f>AC184+AC186</f>
        <v>0</v>
      </c>
      <c r="AD188" s="397">
        <f>AD184+AD186</f>
        <v>0</v>
      </c>
      <c r="AE188" s="252"/>
    </row>
    <row r="189" spans="1:31">
      <c r="A189" s="299"/>
      <c r="B189" s="150"/>
      <c r="C189" s="346"/>
      <c r="D189" s="299"/>
      <c r="E189" s="342"/>
      <c r="F189" s="343"/>
      <c r="G189" s="399"/>
      <c r="H189" s="394"/>
      <c r="I189" s="403"/>
      <c r="J189" s="394"/>
      <c r="K189" s="403"/>
      <c r="L189" s="350"/>
      <c r="M189" s="394"/>
      <c r="N189" s="403"/>
      <c r="O189" s="394"/>
      <c r="P189" s="403"/>
      <c r="Q189" s="350"/>
      <c r="R189" s="350"/>
      <c r="S189" s="350"/>
      <c r="T189" s="350"/>
      <c r="U189" s="350"/>
      <c r="V189" s="350"/>
      <c r="W189" s="350"/>
      <c r="X189" s="350"/>
      <c r="Y189" s="350"/>
      <c r="Z189" s="394"/>
      <c r="AA189" s="403"/>
      <c r="AB189" s="394"/>
      <c r="AC189" s="403"/>
      <c r="AD189" s="350"/>
      <c r="AE189" s="252"/>
    </row>
    <row r="190" spans="1:31">
      <c r="A190" s="299"/>
      <c r="B190" s="150"/>
      <c r="C190" s="389"/>
      <c r="D190" s="389" t="s">
        <v>895</v>
      </c>
      <c r="E190" s="346"/>
      <c r="F190" s="343"/>
      <c r="G190" s="348"/>
      <c r="H190" s="394"/>
      <c r="I190" s="403"/>
      <c r="J190" s="394"/>
      <c r="K190" s="403"/>
      <c r="L190" s="350"/>
      <c r="M190" s="394"/>
      <c r="N190" s="403"/>
      <c r="O190" s="394"/>
      <c r="P190" s="403"/>
      <c r="Q190" s="350"/>
      <c r="R190" s="350"/>
      <c r="S190" s="350"/>
      <c r="T190" s="350"/>
      <c r="U190" s="350"/>
      <c r="V190" s="350"/>
      <c r="W190" s="350"/>
      <c r="X190" s="350"/>
      <c r="Y190" s="350"/>
      <c r="Z190" s="394"/>
      <c r="AA190" s="403"/>
      <c r="AB190" s="394"/>
      <c r="AC190" s="403"/>
      <c r="AD190" s="350"/>
      <c r="AE190" s="252"/>
    </row>
    <row r="191" outlineLevel="1" spans="1:31">
      <c r="A191" s="299"/>
      <c r="B191" s="150"/>
      <c r="C191" s="346"/>
      <c r="D191" s="347" t="s">
        <v>63</v>
      </c>
      <c r="E191" s="299"/>
      <c r="F191" s="343"/>
      <c r="G191" s="348"/>
      <c r="H191" s="394"/>
      <c r="I191" s="403"/>
      <c r="J191" s="394"/>
      <c r="K191" s="403"/>
      <c r="L191" s="350">
        <f t="shared" ref="L191" si="112">G191+I191-K191</f>
        <v>0</v>
      </c>
      <c r="M191" s="394"/>
      <c r="N191" s="403"/>
      <c r="O191" s="394"/>
      <c r="P191" s="403"/>
      <c r="Q191" s="350">
        <f>L191+N191-P191</f>
        <v>0</v>
      </c>
      <c r="R191" s="350"/>
      <c r="S191" s="350"/>
      <c r="T191" s="350"/>
      <c r="U191" s="350"/>
      <c r="V191" s="350"/>
      <c r="W191" s="350"/>
      <c r="X191" s="350"/>
      <c r="Y191" s="350">
        <f>SUM(Q191:X191)</f>
        <v>0</v>
      </c>
      <c r="Z191" s="394"/>
      <c r="AA191" s="403"/>
      <c r="AB191" s="394"/>
      <c r="AC191" s="403"/>
      <c r="AD191" s="350">
        <f>Y191+AA191-AC191</f>
        <v>0</v>
      </c>
      <c r="AE191" s="252"/>
    </row>
    <row r="192" outlineLevel="1" spans="1:31">
      <c r="A192" s="299"/>
      <c r="B192" s="150">
        <v>110601001</v>
      </c>
      <c r="C192" s="346"/>
      <c r="D192" s="346"/>
      <c r="E192" s="299" t="s">
        <v>113</v>
      </c>
      <c r="F192" s="343"/>
      <c r="G192" s="350"/>
      <c r="H192" s="394"/>
      <c r="I192" s="403"/>
      <c r="J192" s="394"/>
      <c r="K192" s="403"/>
      <c r="L192" s="350">
        <f t="shared" ref="L192:L255" si="113">G192+I192-K192</f>
        <v>0</v>
      </c>
      <c r="M192" s="394"/>
      <c r="N192" s="403"/>
      <c r="O192" s="394"/>
      <c r="P192" s="403"/>
      <c r="Q192" s="350">
        <f t="shared" ref="Q192:Q255" si="114">L192+N192-P192</f>
        <v>0</v>
      </c>
      <c r="R192" s="350"/>
      <c r="S192" s="350"/>
      <c r="T192" s="350"/>
      <c r="U192" s="350"/>
      <c r="V192" s="350"/>
      <c r="W192" s="350"/>
      <c r="X192" s="350"/>
      <c r="Y192" s="350">
        <f t="shared" ref="Y192:Y255" si="115">SUM(Q192:X192)</f>
        <v>0</v>
      </c>
      <c r="Z192" s="394"/>
      <c r="AA192" s="403"/>
      <c r="AB192" s="394"/>
      <c r="AC192" s="403"/>
      <c r="AD192" s="405">
        <f t="shared" ref="AD192:AD255" si="116">Y192+AA192-AC192</f>
        <v>0</v>
      </c>
      <c r="AE192" s="252"/>
    </row>
    <row r="193" outlineLevel="1" spans="1:31">
      <c r="A193" s="299"/>
      <c r="B193" s="150">
        <v>110601002</v>
      </c>
      <c r="C193" s="346"/>
      <c r="D193" s="346"/>
      <c r="E193" s="299" t="s">
        <v>114</v>
      </c>
      <c r="F193" s="343"/>
      <c r="G193" s="350"/>
      <c r="H193" s="394"/>
      <c r="I193" s="403"/>
      <c r="J193" s="394"/>
      <c r="K193" s="403"/>
      <c r="L193" s="350">
        <f t="shared" si="113"/>
        <v>0</v>
      </c>
      <c r="M193" s="394"/>
      <c r="N193" s="403"/>
      <c r="O193" s="394"/>
      <c r="P193" s="403"/>
      <c r="Q193" s="350">
        <f t="shared" si="114"/>
        <v>0</v>
      </c>
      <c r="R193" s="350"/>
      <c r="S193" s="350"/>
      <c r="T193" s="350"/>
      <c r="U193" s="350"/>
      <c r="V193" s="350"/>
      <c r="W193" s="350"/>
      <c r="X193" s="350"/>
      <c r="Y193" s="350">
        <f t="shared" si="115"/>
        <v>0</v>
      </c>
      <c r="Z193" s="394"/>
      <c r="AA193" s="403"/>
      <c r="AB193" s="394"/>
      <c r="AC193" s="403"/>
      <c r="AD193" s="405">
        <f t="shared" si="116"/>
        <v>0</v>
      </c>
      <c r="AE193" s="252"/>
    </row>
    <row r="194" outlineLevel="1" spans="1:31">
      <c r="A194" s="299"/>
      <c r="B194" s="150">
        <v>110601003</v>
      </c>
      <c r="C194" s="346"/>
      <c r="D194" s="346"/>
      <c r="E194" s="299" t="s">
        <v>115</v>
      </c>
      <c r="F194" s="343"/>
      <c r="G194" s="350"/>
      <c r="H194" s="394"/>
      <c r="I194" s="403"/>
      <c r="J194" s="394"/>
      <c r="K194" s="403"/>
      <c r="L194" s="350">
        <f t="shared" si="113"/>
        <v>0</v>
      </c>
      <c r="M194" s="394"/>
      <c r="N194" s="403"/>
      <c r="O194" s="394"/>
      <c r="P194" s="403"/>
      <c r="Q194" s="350">
        <f t="shared" si="114"/>
        <v>0</v>
      </c>
      <c r="R194" s="350"/>
      <c r="S194" s="350"/>
      <c r="T194" s="350"/>
      <c r="U194" s="350"/>
      <c r="V194" s="350"/>
      <c r="W194" s="350"/>
      <c r="X194" s="350"/>
      <c r="Y194" s="350">
        <f t="shared" si="115"/>
        <v>0</v>
      </c>
      <c r="Z194" s="394"/>
      <c r="AA194" s="403"/>
      <c r="AB194" s="394"/>
      <c r="AC194" s="403"/>
      <c r="AD194" s="405">
        <f t="shared" si="116"/>
        <v>0</v>
      </c>
      <c r="AE194" s="252"/>
    </row>
    <row r="195" outlineLevel="1" spans="1:31">
      <c r="A195" s="299"/>
      <c r="B195" s="150">
        <v>110601004</v>
      </c>
      <c r="C195" s="346"/>
      <c r="D195" s="346"/>
      <c r="E195" s="299" t="s">
        <v>116</v>
      </c>
      <c r="F195" s="343"/>
      <c r="G195" s="350"/>
      <c r="H195" s="394"/>
      <c r="I195" s="403"/>
      <c r="J195" s="394"/>
      <c r="K195" s="403"/>
      <c r="L195" s="350">
        <f t="shared" si="113"/>
        <v>0</v>
      </c>
      <c r="M195" s="394"/>
      <c r="N195" s="403"/>
      <c r="O195" s="394"/>
      <c r="P195" s="403"/>
      <c r="Q195" s="350">
        <f t="shared" si="114"/>
        <v>0</v>
      </c>
      <c r="R195" s="350"/>
      <c r="S195" s="350"/>
      <c r="T195" s="350"/>
      <c r="U195" s="350"/>
      <c r="V195" s="350"/>
      <c r="W195" s="350"/>
      <c r="X195" s="350"/>
      <c r="Y195" s="350">
        <f t="shared" si="115"/>
        <v>0</v>
      </c>
      <c r="Z195" s="394"/>
      <c r="AA195" s="403"/>
      <c r="AB195" s="394"/>
      <c r="AC195" s="403"/>
      <c r="AD195" s="405">
        <f t="shared" si="116"/>
        <v>0</v>
      </c>
      <c r="AE195" s="252"/>
    </row>
    <row r="196" outlineLevel="1" spans="1:31">
      <c r="A196" s="299"/>
      <c r="B196" s="150">
        <v>110601005</v>
      </c>
      <c r="C196" s="346"/>
      <c r="D196" s="346"/>
      <c r="E196" s="299" t="s">
        <v>117</v>
      </c>
      <c r="F196" s="343"/>
      <c r="G196" s="350"/>
      <c r="H196" s="394"/>
      <c r="I196" s="403"/>
      <c r="J196" s="394"/>
      <c r="K196" s="403"/>
      <c r="L196" s="350">
        <f t="shared" si="113"/>
        <v>0</v>
      </c>
      <c r="M196" s="394"/>
      <c r="N196" s="403"/>
      <c r="O196" s="394"/>
      <c r="P196" s="403"/>
      <c r="Q196" s="350">
        <f t="shared" si="114"/>
        <v>0</v>
      </c>
      <c r="R196" s="350"/>
      <c r="S196" s="350"/>
      <c r="T196" s="350"/>
      <c r="U196" s="350"/>
      <c r="V196" s="350"/>
      <c r="W196" s="350"/>
      <c r="X196" s="350"/>
      <c r="Y196" s="350">
        <f t="shared" si="115"/>
        <v>0</v>
      </c>
      <c r="Z196" s="394"/>
      <c r="AA196" s="403"/>
      <c r="AB196" s="394"/>
      <c r="AC196" s="403"/>
      <c r="AD196" s="405">
        <f t="shared" si="116"/>
        <v>0</v>
      </c>
      <c r="AE196" s="252"/>
    </row>
    <row r="197" outlineLevel="1" spans="1:31">
      <c r="A197" s="299"/>
      <c r="B197" s="150">
        <v>110601006</v>
      </c>
      <c r="C197" s="346"/>
      <c r="D197" s="346"/>
      <c r="E197" s="299" t="s">
        <v>118</v>
      </c>
      <c r="F197" s="343"/>
      <c r="G197" s="350"/>
      <c r="H197" s="394"/>
      <c r="I197" s="403"/>
      <c r="J197" s="394"/>
      <c r="K197" s="403"/>
      <c r="L197" s="350">
        <f t="shared" si="113"/>
        <v>0</v>
      </c>
      <c r="M197" s="394"/>
      <c r="N197" s="403"/>
      <c r="O197" s="394"/>
      <c r="P197" s="403"/>
      <c r="Q197" s="350">
        <f t="shared" si="114"/>
        <v>0</v>
      </c>
      <c r="R197" s="350"/>
      <c r="S197" s="350"/>
      <c r="T197" s="350"/>
      <c r="U197" s="350"/>
      <c r="V197" s="350"/>
      <c r="W197" s="350"/>
      <c r="X197" s="350"/>
      <c r="Y197" s="350">
        <f t="shared" si="115"/>
        <v>0</v>
      </c>
      <c r="Z197" s="394"/>
      <c r="AA197" s="403"/>
      <c r="AB197" s="394"/>
      <c r="AC197" s="403"/>
      <c r="AD197" s="405">
        <f t="shared" si="116"/>
        <v>0</v>
      </c>
      <c r="AE197" s="252"/>
    </row>
    <row r="198" outlineLevel="1" spans="1:31">
      <c r="A198" s="299"/>
      <c r="B198" s="150">
        <v>110601007</v>
      </c>
      <c r="C198" s="346"/>
      <c r="D198" s="346"/>
      <c r="E198" s="299" t="s">
        <v>119</v>
      </c>
      <c r="F198" s="343"/>
      <c r="G198" s="350"/>
      <c r="H198" s="394"/>
      <c r="I198" s="403"/>
      <c r="J198" s="394"/>
      <c r="K198" s="403"/>
      <c r="L198" s="350">
        <f t="shared" si="113"/>
        <v>0</v>
      </c>
      <c r="M198" s="394"/>
      <c r="N198" s="403"/>
      <c r="O198" s="394"/>
      <c r="P198" s="403"/>
      <c r="Q198" s="350">
        <f t="shared" si="114"/>
        <v>0</v>
      </c>
      <c r="R198" s="350"/>
      <c r="S198" s="350"/>
      <c r="T198" s="350"/>
      <c r="U198" s="350"/>
      <c r="V198" s="350"/>
      <c r="W198" s="350"/>
      <c r="X198" s="350"/>
      <c r="Y198" s="350">
        <f t="shared" si="115"/>
        <v>0</v>
      </c>
      <c r="Z198" s="394"/>
      <c r="AA198" s="403"/>
      <c r="AB198" s="394"/>
      <c r="AC198" s="403"/>
      <c r="AD198" s="405">
        <f t="shared" si="116"/>
        <v>0</v>
      </c>
      <c r="AE198" s="252"/>
    </row>
    <row r="199" outlineLevel="1" spans="1:31">
      <c r="A199" s="299"/>
      <c r="B199" s="150">
        <v>110601008</v>
      </c>
      <c r="C199" s="346"/>
      <c r="D199" s="346"/>
      <c r="E199" s="299" t="s">
        <v>120</v>
      </c>
      <c r="F199" s="343"/>
      <c r="G199" s="350"/>
      <c r="H199" s="394"/>
      <c r="I199" s="403"/>
      <c r="J199" s="394"/>
      <c r="K199" s="403"/>
      <c r="L199" s="350">
        <f t="shared" si="113"/>
        <v>0</v>
      </c>
      <c r="M199" s="394"/>
      <c r="N199" s="403"/>
      <c r="O199" s="394"/>
      <c r="P199" s="403"/>
      <c r="Q199" s="350">
        <f t="shared" si="114"/>
        <v>0</v>
      </c>
      <c r="R199" s="350"/>
      <c r="S199" s="350"/>
      <c r="T199" s="350"/>
      <c r="U199" s="350"/>
      <c r="V199" s="350"/>
      <c r="W199" s="350"/>
      <c r="X199" s="350"/>
      <c r="Y199" s="350">
        <f t="shared" si="115"/>
        <v>0</v>
      </c>
      <c r="Z199" s="394"/>
      <c r="AA199" s="403"/>
      <c r="AB199" s="394"/>
      <c r="AC199" s="403"/>
      <c r="AD199" s="405">
        <f t="shared" si="116"/>
        <v>0</v>
      </c>
      <c r="AE199" s="252"/>
    </row>
    <row r="200" outlineLevel="1" spans="1:31">
      <c r="A200" s="299"/>
      <c r="B200" s="150">
        <v>110601009</v>
      </c>
      <c r="C200" s="346"/>
      <c r="D200" s="346"/>
      <c r="E200" s="299" t="s">
        <v>121</v>
      </c>
      <c r="F200" s="343"/>
      <c r="G200" s="350"/>
      <c r="H200" s="394"/>
      <c r="I200" s="403"/>
      <c r="J200" s="394"/>
      <c r="K200" s="403"/>
      <c r="L200" s="350">
        <f t="shared" si="113"/>
        <v>0</v>
      </c>
      <c r="M200" s="394"/>
      <c r="N200" s="403"/>
      <c r="O200" s="394"/>
      <c r="P200" s="403"/>
      <c r="Q200" s="350">
        <f t="shared" si="114"/>
        <v>0</v>
      </c>
      <c r="R200" s="350"/>
      <c r="S200" s="350"/>
      <c r="T200" s="350"/>
      <c r="U200" s="350"/>
      <c r="V200" s="350"/>
      <c r="W200" s="350"/>
      <c r="X200" s="350"/>
      <c r="Y200" s="350">
        <f t="shared" si="115"/>
        <v>0</v>
      </c>
      <c r="Z200" s="394"/>
      <c r="AA200" s="403"/>
      <c r="AB200" s="394"/>
      <c r="AC200" s="403"/>
      <c r="AD200" s="405">
        <f t="shared" si="116"/>
        <v>0</v>
      </c>
      <c r="AE200" s="252"/>
    </row>
    <row r="201" outlineLevel="1" spans="1:31">
      <c r="A201" s="299"/>
      <c r="B201" s="150">
        <v>110601010</v>
      </c>
      <c r="C201" s="346"/>
      <c r="D201" s="346"/>
      <c r="E201" s="299" t="s">
        <v>122</v>
      </c>
      <c r="F201" s="343"/>
      <c r="G201" s="350"/>
      <c r="H201" s="394"/>
      <c r="I201" s="403"/>
      <c r="J201" s="394"/>
      <c r="K201" s="403"/>
      <c r="L201" s="350">
        <f t="shared" si="113"/>
        <v>0</v>
      </c>
      <c r="M201" s="394"/>
      <c r="N201" s="403"/>
      <c r="O201" s="394"/>
      <c r="P201" s="403"/>
      <c r="Q201" s="350">
        <f t="shared" si="114"/>
        <v>0</v>
      </c>
      <c r="R201" s="350"/>
      <c r="S201" s="350"/>
      <c r="T201" s="350"/>
      <c r="U201" s="350"/>
      <c r="V201" s="350"/>
      <c r="W201" s="350"/>
      <c r="X201" s="350"/>
      <c r="Y201" s="350">
        <f t="shared" si="115"/>
        <v>0</v>
      </c>
      <c r="Z201" s="394"/>
      <c r="AA201" s="403"/>
      <c r="AB201" s="394"/>
      <c r="AC201" s="403"/>
      <c r="AD201" s="405">
        <f t="shared" si="116"/>
        <v>0</v>
      </c>
      <c r="AE201" s="252"/>
    </row>
    <row r="202" outlineLevel="1" spans="1:31">
      <c r="A202" s="299"/>
      <c r="B202" s="150">
        <v>110601011</v>
      </c>
      <c r="C202" s="346"/>
      <c r="D202" s="346"/>
      <c r="E202" s="299" t="s">
        <v>123</v>
      </c>
      <c r="F202" s="343"/>
      <c r="G202" s="350"/>
      <c r="H202" s="394"/>
      <c r="I202" s="403"/>
      <c r="J202" s="394"/>
      <c r="K202" s="403"/>
      <c r="L202" s="350">
        <f t="shared" si="113"/>
        <v>0</v>
      </c>
      <c r="M202" s="394"/>
      <c r="N202" s="403"/>
      <c r="O202" s="394"/>
      <c r="P202" s="403"/>
      <c r="Q202" s="350">
        <f t="shared" si="114"/>
        <v>0</v>
      </c>
      <c r="R202" s="350"/>
      <c r="S202" s="350"/>
      <c r="T202" s="350"/>
      <c r="U202" s="350"/>
      <c r="V202" s="350"/>
      <c r="W202" s="350"/>
      <c r="X202" s="350"/>
      <c r="Y202" s="350">
        <f t="shared" si="115"/>
        <v>0</v>
      </c>
      <c r="Z202" s="394"/>
      <c r="AA202" s="403"/>
      <c r="AB202" s="394"/>
      <c r="AC202" s="403"/>
      <c r="AD202" s="405">
        <f t="shared" si="116"/>
        <v>0</v>
      </c>
      <c r="AE202" s="252"/>
    </row>
    <row r="203" outlineLevel="1" spans="1:31">
      <c r="A203" s="299"/>
      <c r="B203" s="150">
        <v>110601012</v>
      </c>
      <c r="C203" s="346"/>
      <c r="D203" s="346"/>
      <c r="E203" s="299" t="s">
        <v>124</v>
      </c>
      <c r="F203" s="343"/>
      <c r="G203" s="350"/>
      <c r="H203" s="394"/>
      <c r="I203" s="403"/>
      <c r="J203" s="394"/>
      <c r="K203" s="403"/>
      <c r="L203" s="350">
        <f t="shared" si="113"/>
        <v>0</v>
      </c>
      <c r="M203" s="394"/>
      <c r="N203" s="403"/>
      <c r="O203" s="394"/>
      <c r="P203" s="403"/>
      <c r="Q203" s="350">
        <f t="shared" si="114"/>
        <v>0</v>
      </c>
      <c r="R203" s="350"/>
      <c r="S203" s="350"/>
      <c r="T203" s="350"/>
      <c r="U203" s="350"/>
      <c r="V203" s="350"/>
      <c r="W203" s="350"/>
      <c r="X203" s="350"/>
      <c r="Y203" s="350">
        <f t="shared" si="115"/>
        <v>0</v>
      </c>
      <c r="Z203" s="394"/>
      <c r="AA203" s="403"/>
      <c r="AB203" s="394"/>
      <c r="AC203" s="403"/>
      <c r="AD203" s="405">
        <f t="shared" si="116"/>
        <v>0</v>
      </c>
      <c r="AE203" s="252"/>
    </row>
    <row r="204" outlineLevel="1" spans="1:31">
      <c r="A204" s="299"/>
      <c r="B204" s="150">
        <v>110601013</v>
      </c>
      <c r="C204" s="346"/>
      <c r="D204" s="346"/>
      <c r="E204" s="299" t="s">
        <v>125</v>
      </c>
      <c r="F204" s="343"/>
      <c r="G204" s="350"/>
      <c r="H204" s="394"/>
      <c r="I204" s="403"/>
      <c r="J204" s="394"/>
      <c r="K204" s="403"/>
      <c r="L204" s="350">
        <f t="shared" si="113"/>
        <v>0</v>
      </c>
      <c r="M204" s="394"/>
      <c r="N204" s="403"/>
      <c r="O204" s="394"/>
      <c r="P204" s="403"/>
      <c r="Q204" s="350">
        <f t="shared" si="114"/>
        <v>0</v>
      </c>
      <c r="R204" s="350"/>
      <c r="S204" s="350"/>
      <c r="T204" s="350"/>
      <c r="U204" s="350"/>
      <c r="V204" s="350"/>
      <c r="W204" s="350"/>
      <c r="X204" s="350"/>
      <c r="Y204" s="350">
        <f t="shared" si="115"/>
        <v>0</v>
      </c>
      <c r="Z204" s="394"/>
      <c r="AA204" s="403"/>
      <c r="AB204" s="394"/>
      <c r="AC204" s="403"/>
      <c r="AD204" s="405">
        <f t="shared" si="116"/>
        <v>0</v>
      </c>
      <c r="AE204" s="252"/>
    </row>
    <row r="205" outlineLevel="1" spans="1:31">
      <c r="A205" s="299"/>
      <c r="B205" s="150">
        <v>110601014</v>
      </c>
      <c r="C205" s="346"/>
      <c r="D205" s="346"/>
      <c r="E205" s="299" t="s">
        <v>126</v>
      </c>
      <c r="F205" s="343"/>
      <c r="G205" s="350"/>
      <c r="H205" s="394"/>
      <c r="I205" s="403"/>
      <c r="J205" s="394"/>
      <c r="K205" s="403"/>
      <c r="L205" s="350">
        <f t="shared" si="113"/>
        <v>0</v>
      </c>
      <c r="M205" s="394"/>
      <c r="N205" s="403"/>
      <c r="O205" s="394"/>
      <c r="P205" s="403"/>
      <c r="Q205" s="350">
        <f t="shared" si="114"/>
        <v>0</v>
      </c>
      <c r="R205" s="350"/>
      <c r="S205" s="350"/>
      <c r="T205" s="350"/>
      <c r="U205" s="350"/>
      <c r="V205" s="350"/>
      <c r="W205" s="350"/>
      <c r="X205" s="350"/>
      <c r="Y205" s="350">
        <f t="shared" si="115"/>
        <v>0</v>
      </c>
      <c r="Z205" s="394"/>
      <c r="AA205" s="403"/>
      <c r="AB205" s="394"/>
      <c r="AC205" s="403"/>
      <c r="AD205" s="405">
        <f t="shared" si="116"/>
        <v>0</v>
      </c>
      <c r="AE205" s="252"/>
    </row>
    <row r="206" outlineLevel="1" spans="1:31">
      <c r="A206" s="299"/>
      <c r="B206" s="150">
        <v>110601015</v>
      </c>
      <c r="C206" s="346"/>
      <c r="D206" s="346"/>
      <c r="E206" s="299" t="s">
        <v>127</v>
      </c>
      <c r="F206" s="343"/>
      <c r="G206" s="350"/>
      <c r="H206" s="394"/>
      <c r="I206" s="403"/>
      <c r="J206" s="394"/>
      <c r="K206" s="403"/>
      <c r="L206" s="350">
        <f t="shared" si="113"/>
        <v>0</v>
      </c>
      <c r="M206" s="394"/>
      <c r="N206" s="403"/>
      <c r="O206" s="394"/>
      <c r="P206" s="403"/>
      <c r="Q206" s="350">
        <f t="shared" si="114"/>
        <v>0</v>
      </c>
      <c r="R206" s="350"/>
      <c r="S206" s="350"/>
      <c r="T206" s="350"/>
      <c r="U206" s="350"/>
      <c r="V206" s="350"/>
      <c r="W206" s="350"/>
      <c r="X206" s="350"/>
      <c r="Y206" s="350">
        <f t="shared" si="115"/>
        <v>0</v>
      </c>
      <c r="Z206" s="394"/>
      <c r="AA206" s="403"/>
      <c r="AB206" s="394"/>
      <c r="AC206" s="403"/>
      <c r="AD206" s="405">
        <f t="shared" si="116"/>
        <v>0</v>
      </c>
      <c r="AE206" s="252"/>
    </row>
    <row r="207" outlineLevel="1" spans="1:31">
      <c r="A207" s="299"/>
      <c r="B207" s="150">
        <v>110601016</v>
      </c>
      <c r="C207" s="346"/>
      <c r="D207" s="346"/>
      <c r="E207" s="299" t="s">
        <v>128</v>
      </c>
      <c r="F207" s="343"/>
      <c r="G207" s="350"/>
      <c r="H207" s="394"/>
      <c r="I207" s="403"/>
      <c r="J207" s="394"/>
      <c r="K207" s="403"/>
      <c r="L207" s="350">
        <f t="shared" si="113"/>
        <v>0</v>
      </c>
      <c r="M207" s="394"/>
      <c r="N207" s="403"/>
      <c r="O207" s="394"/>
      <c r="P207" s="403"/>
      <c r="Q207" s="350">
        <f t="shared" si="114"/>
        <v>0</v>
      </c>
      <c r="R207" s="350"/>
      <c r="S207" s="350"/>
      <c r="T207" s="350"/>
      <c r="U207" s="350"/>
      <c r="V207" s="350"/>
      <c r="W207" s="350"/>
      <c r="X207" s="350"/>
      <c r="Y207" s="350">
        <f t="shared" si="115"/>
        <v>0</v>
      </c>
      <c r="Z207" s="394"/>
      <c r="AA207" s="403"/>
      <c r="AB207" s="394"/>
      <c r="AC207" s="403"/>
      <c r="AD207" s="405">
        <f t="shared" si="116"/>
        <v>0</v>
      </c>
      <c r="AE207" s="252"/>
    </row>
    <row r="208" outlineLevel="1" spans="1:31">
      <c r="A208" s="299"/>
      <c r="B208" s="150">
        <v>110601017</v>
      </c>
      <c r="C208" s="346"/>
      <c r="D208" s="346"/>
      <c r="E208" s="299" t="s">
        <v>129</v>
      </c>
      <c r="F208" s="343"/>
      <c r="G208" s="350"/>
      <c r="H208" s="394"/>
      <c r="I208" s="403"/>
      <c r="J208" s="394"/>
      <c r="K208" s="403"/>
      <c r="L208" s="350">
        <f t="shared" si="113"/>
        <v>0</v>
      </c>
      <c r="M208" s="394"/>
      <c r="N208" s="403"/>
      <c r="O208" s="394"/>
      <c r="P208" s="403"/>
      <c r="Q208" s="350">
        <f t="shared" si="114"/>
        <v>0</v>
      </c>
      <c r="R208" s="350"/>
      <c r="S208" s="350"/>
      <c r="T208" s="350"/>
      <c r="U208" s="350"/>
      <c r="V208" s="350"/>
      <c r="W208" s="350"/>
      <c r="X208" s="350"/>
      <c r="Y208" s="350">
        <f t="shared" si="115"/>
        <v>0</v>
      </c>
      <c r="Z208" s="394"/>
      <c r="AA208" s="403"/>
      <c r="AB208" s="394"/>
      <c r="AC208" s="403"/>
      <c r="AD208" s="405">
        <f t="shared" si="116"/>
        <v>0</v>
      </c>
      <c r="AE208" s="252"/>
    </row>
    <row r="209" outlineLevel="1" spans="1:31">
      <c r="A209" s="299"/>
      <c r="B209" s="150">
        <v>110601018</v>
      </c>
      <c r="C209" s="346"/>
      <c r="D209" s="346"/>
      <c r="E209" s="299" t="s">
        <v>130</v>
      </c>
      <c r="F209" s="343"/>
      <c r="G209" s="350"/>
      <c r="H209" s="394"/>
      <c r="I209" s="403"/>
      <c r="J209" s="394"/>
      <c r="K209" s="403"/>
      <c r="L209" s="350">
        <f t="shared" si="113"/>
        <v>0</v>
      </c>
      <c r="M209" s="394"/>
      <c r="N209" s="403"/>
      <c r="O209" s="394"/>
      <c r="P209" s="403"/>
      <c r="Q209" s="350">
        <f t="shared" si="114"/>
        <v>0</v>
      </c>
      <c r="R209" s="350"/>
      <c r="S209" s="350"/>
      <c r="T209" s="350"/>
      <c r="U209" s="350"/>
      <c r="V209" s="350"/>
      <c r="W209" s="350"/>
      <c r="X209" s="350"/>
      <c r="Y209" s="350">
        <f t="shared" si="115"/>
        <v>0</v>
      </c>
      <c r="Z209" s="394"/>
      <c r="AA209" s="403"/>
      <c r="AB209" s="394"/>
      <c r="AC209" s="403"/>
      <c r="AD209" s="405">
        <f t="shared" si="116"/>
        <v>0</v>
      </c>
      <c r="AE209" s="252"/>
    </row>
    <row r="210" outlineLevel="1" spans="1:31">
      <c r="A210" s="299"/>
      <c r="B210" s="150">
        <v>110601019</v>
      </c>
      <c r="C210" s="346"/>
      <c r="D210" s="346"/>
      <c r="E210" s="299" t="s">
        <v>131</v>
      </c>
      <c r="F210" s="343"/>
      <c r="G210" s="350"/>
      <c r="H210" s="394"/>
      <c r="I210" s="403"/>
      <c r="J210" s="394"/>
      <c r="K210" s="403"/>
      <c r="L210" s="350">
        <f t="shared" si="113"/>
        <v>0</v>
      </c>
      <c r="M210" s="394"/>
      <c r="N210" s="403"/>
      <c r="O210" s="394"/>
      <c r="P210" s="403"/>
      <c r="Q210" s="350">
        <f t="shared" si="114"/>
        <v>0</v>
      </c>
      <c r="R210" s="350"/>
      <c r="S210" s="350"/>
      <c r="T210" s="350"/>
      <c r="U210" s="350"/>
      <c r="V210" s="350"/>
      <c r="W210" s="350"/>
      <c r="X210" s="350"/>
      <c r="Y210" s="350">
        <f t="shared" si="115"/>
        <v>0</v>
      </c>
      <c r="Z210" s="394"/>
      <c r="AA210" s="403"/>
      <c r="AB210" s="394"/>
      <c r="AC210" s="403"/>
      <c r="AD210" s="405">
        <f t="shared" si="116"/>
        <v>0</v>
      </c>
      <c r="AE210" s="252"/>
    </row>
    <row r="211" outlineLevel="1" spans="1:31">
      <c r="A211" s="299"/>
      <c r="B211" s="150">
        <v>110601020</v>
      </c>
      <c r="C211" s="346"/>
      <c r="D211" s="346"/>
      <c r="E211" s="299" t="s">
        <v>132</v>
      </c>
      <c r="F211" s="343"/>
      <c r="G211" s="350"/>
      <c r="H211" s="394"/>
      <c r="I211" s="403"/>
      <c r="J211" s="394"/>
      <c r="K211" s="403"/>
      <c r="L211" s="350">
        <f t="shared" si="113"/>
        <v>0</v>
      </c>
      <c r="M211" s="394"/>
      <c r="N211" s="403"/>
      <c r="O211" s="394"/>
      <c r="P211" s="403"/>
      <c r="Q211" s="350">
        <f t="shared" si="114"/>
        <v>0</v>
      </c>
      <c r="R211" s="350"/>
      <c r="S211" s="350"/>
      <c r="T211" s="350"/>
      <c r="U211" s="350"/>
      <c r="V211" s="350"/>
      <c r="W211" s="350"/>
      <c r="X211" s="350"/>
      <c r="Y211" s="350">
        <f t="shared" si="115"/>
        <v>0</v>
      </c>
      <c r="Z211" s="394"/>
      <c r="AA211" s="403"/>
      <c r="AB211" s="394"/>
      <c r="AC211" s="403"/>
      <c r="AD211" s="405">
        <f t="shared" si="116"/>
        <v>0</v>
      </c>
      <c r="AE211" s="252"/>
    </row>
    <row r="212" outlineLevel="1" spans="1:31">
      <c r="A212" s="299"/>
      <c r="B212" s="150">
        <v>110601021</v>
      </c>
      <c r="C212" s="346"/>
      <c r="D212" s="346"/>
      <c r="E212" s="299" t="s">
        <v>133</v>
      </c>
      <c r="F212" s="343"/>
      <c r="G212" s="350"/>
      <c r="H212" s="394"/>
      <c r="I212" s="403"/>
      <c r="J212" s="394"/>
      <c r="K212" s="403"/>
      <c r="L212" s="350">
        <f t="shared" si="113"/>
        <v>0</v>
      </c>
      <c r="M212" s="394"/>
      <c r="N212" s="403"/>
      <c r="O212" s="394"/>
      <c r="P212" s="403"/>
      <c r="Q212" s="350">
        <f t="shared" si="114"/>
        <v>0</v>
      </c>
      <c r="R212" s="350"/>
      <c r="S212" s="350"/>
      <c r="T212" s="350"/>
      <c r="U212" s="350"/>
      <c r="V212" s="350"/>
      <c r="W212" s="350"/>
      <c r="X212" s="350"/>
      <c r="Y212" s="350">
        <f t="shared" si="115"/>
        <v>0</v>
      </c>
      <c r="Z212" s="394"/>
      <c r="AA212" s="403"/>
      <c r="AB212" s="394"/>
      <c r="AC212" s="403"/>
      <c r="AD212" s="405">
        <f t="shared" si="116"/>
        <v>0</v>
      </c>
      <c r="AE212" s="252"/>
    </row>
    <row r="213" outlineLevel="1" spans="1:31">
      <c r="A213" s="299"/>
      <c r="B213" s="150">
        <v>110601022</v>
      </c>
      <c r="C213" s="346"/>
      <c r="D213" s="346"/>
      <c r="E213" s="299" t="s">
        <v>134</v>
      </c>
      <c r="F213" s="343"/>
      <c r="G213" s="350"/>
      <c r="H213" s="394"/>
      <c r="I213" s="403"/>
      <c r="J213" s="394"/>
      <c r="K213" s="403"/>
      <c r="L213" s="350">
        <f t="shared" si="113"/>
        <v>0</v>
      </c>
      <c r="M213" s="394"/>
      <c r="N213" s="403"/>
      <c r="O213" s="394"/>
      <c r="P213" s="403"/>
      <c r="Q213" s="350">
        <f t="shared" si="114"/>
        <v>0</v>
      </c>
      <c r="R213" s="350"/>
      <c r="S213" s="350"/>
      <c r="T213" s="350"/>
      <c r="U213" s="350"/>
      <c r="V213" s="350"/>
      <c r="W213" s="350"/>
      <c r="X213" s="350"/>
      <c r="Y213" s="350">
        <f t="shared" si="115"/>
        <v>0</v>
      </c>
      <c r="Z213" s="394"/>
      <c r="AA213" s="403"/>
      <c r="AB213" s="394"/>
      <c r="AC213" s="403"/>
      <c r="AD213" s="405">
        <f t="shared" si="116"/>
        <v>0</v>
      </c>
      <c r="AE213" s="252"/>
    </row>
    <row r="214" outlineLevel="1" spans="1:31">
      <c r="A214" s="299"/>
      <c r="B214" s="150">
        <v>110601023</v>
      </c>
      <c r="C214" s="346"/>
      <c r="D214" s="346"/>
      <c r="E214" s="299" t="s">
        <v>135</v>
      </c>
      <c r="F214" s="343"/>
      <c r="G214" s="350"/>
      <c r="H214" s="394"/>
      <c r="I214" s="403"/>
      <c r="J214" s="394"/>
      <c r="K214" s="403"/>
      <c r="L214" s="350">
        <f t="shared" si="113"/>
        <v>0</v>
      </c>
      <c r="M214" s="394"/>
      <c r="N214" s="403"/>
      <c r="O214" s="394"/>
      <c r="P214" s="403"/>
      <c r="Q214" s="350">
        <f t="shared" si="114"/>
        <v>0</v>
      </c>
      <c r="R214" s="350"/>
      <c r="S214" s="350"/>
      <c r="T214" s="350"/>
      <c r="U214" s="350"/>
      <c r="V214" s="350"/>
      <c r="W214" s="350"/>
      <c r="X214" s="350"/>
      <c r="Y214" s="350">
        <f t="shared" si="115"/>
        <v>0</v>
      </c>
      <c r="Z214" s="394"/>
      <c r="AA214" s="403"/>
      <c r="AB214" s="394"/>
      <c r="AC214" s="403"/>
      <c r="AD214" s="405">
        <f t="shared" si="116"/>
        <v>0</v>
      </c>
      <c r="AE214" s="252"/>
    </row>
    <row r="215" outlineLevel="1" spans="1:31">
      <c r="A215" s="299"/>
      <c r="B215" s="150">
        <v>110601024</v>
      </c>
      <c r="C215" s="346"/>
      <c r="D215" s="346"/>
      <c r="E215" s="299" t="s">
        <v>136</v>
      </c>
      <c r="F215" s="343"/>
      <c r="G215" s="350"/>
      <c r="H215" s="394"/>
      <c r="I215" s="403"/>
      <c r="J215" s="394"/>
      <c r="K215" s="403"/>
      <c r="L215" s="350">
        <f t="shared" si="113"/>
        <v>0</v>
      </c>
      <c r="M215" s="394"/>
      <c r="N215" s="403"/>
      <c r="O215" s="394"/>
      <c r="P215" s="403"/>
      <c r="Q215" s="350">
        <f t="shared" si="114"/>
        <v>0</v>
      </c>
      <c r="R215" s="350"/>
      <c r="S215" s="350"/>
      <c r="T215" s="350"/>
      <c r="U215" s="350"/>
      <c r="V215" s="350"/>
      <c r="W215" s="350"/>
      <c r="X215" s="350"/>
      <c r="Y215" s="350">
        <f t="shared" si="115"/>
        <v>0</v>
      </c>
      <c r="Z215" s="394"/>
      <c r="AA215" s="403"/>
      <c r="AB215" s="394"/>
      <c r="AC215" s="403"/>
      <c r="AD215" s="405">
        <f t="shared" si="116"/>
        <v>0</v>
      </c>
      <c r="AE215" s="252"/>
    </row>
    <row r="216" outlineLevel="1" spans="1:31">
      <c r="A216" s="299"/>
      <c r="B216" s="150">
        <v>110601025</v>
      </c>
      <c r="C216" s="346"/>
      <c r="D216" s="346"/>
      <c r="E216" s="299" t="s">
        <v>137</v>
      </c>
      <c r="F216" s="343"/>
      <c r="G216" s="350"/>
      <c r="H216" s="394"/>
      <c r="I216" s="403"/>
      <c r="J216" s="394"/>
      <c r="K216" s="403"/>
      <c r="L216" s="350">
        <f t="shared" si="113"/>
        <v>0</v>
      </c>
      <c r="M216" s="394"/>
      <c r="N216" s="403"/>
      <c r="O216" s="394"/>
      <c r="P216" s="403"/>
      <c r="Q216" s="350">
        <f t="shared" si="114"/>
        <v>0</v>
      </c>
      <c r="R216" s="350"/>
      <c r="S216" s="350"/>
      <c r="T216" s="350"/>
      <c r="U216" s="350"/>
      <c r="V216" s="350"/>
      <c r="W216" s="350"/>
      <c r="X216" s="350"/>
      <c r="Y216" s="350">
        <f t="shared" si="115"/>
        <v>0</v>
      </c>
      <c r="Z216" s="394"/>
      <c r="AA216" s="403"/>
      <c r="AB216" s="394"/>
      <c r="AC216" s="403"/>
      <c r="AD216" s="405">
        <f t="shared" si="116"/>
        <v>0</v>
      </c>
      <c r="AE216" s="252"/>
    </row>
    <row r="217" outlineLevel="1" spans="1:31">
      <c r="A217" s="299"/>
      <c r="B217" s="150">
        <v>110601026</v>
      </c>
      <c r="C217" s="346"/>
      <c r="D217" s="346"/>
      <c r="E217" s="299" t="s">
        <v>138</v>
      </c>
      <c r="F217" s="343"/>
      <c r="G217" s="350"/>
      <c r="H217" s="394"/>
      <c r="I217" s="403"/>
      <c r="J217" s="394"/>
      <c r="K217" s="403"/>
      <c r="L217" s="350">
        <f t="shared" si="113"/>
        <v>0</v>
      </c>
      <c r="M217" s="394"/>
      <c r="N217" s="403"/>
      <c r="O217" s="394"/>
      <c r="P217" s="403"/>
      <c r="Q217" s="350">
        <f t="shared" si="114"/>
        <v>0</v>
      </c>
      <c r="R217" s="350"/>
      <c r="S217" s="350"/>
      <c r="T217" s="350"/>
      <c r="U217" s="350"/>
      <c r="V217" s="350"/>
      <c r="W217" s="350"/>
      <c r="X217" s="350"/>
      <c r="Y217" s="350">
        <f t="shared" si="115"/>
        <v>0</v>
      </c>
      <c r="Z217" s="394"/>
      <c r="AA217" s="403"/>
      <c r="AB217" s="394"/>
      <c r="AC217" s="403"/>
      <c r="AD217" s="405">
        <f t="shared" si="116"/>
        <v>0</v>
      </c>
      <c r="AE217" s="252"/>
    </row>
    <row r="218" outlineLevel="1" spans="1:31">
      <c r="A218" s="299"/>
      <c r="B218" s="150">
        <v>110601027</v>
      </c>
      <c r="C218" s="346"/>
      <c r="D218" s="346"/>
      <c r="E218" s="299" t="s">
        <v>139</v>
      </c>
      <c r="F218" s="343"/>
      <c r="G218" s="350"/>
      <c r="H218" s="394"/>
      <c r="I218" s="403"/>
      <c r="J218" s="394"/>
      <c r="K218" s="403"/>
      <c r="L218" s="350">
        <f t="shared" si="113"/>
        <v>0</v>
      </c>
      <c r="M218" s="394"/>
      <c r="N218" s="403"/>
      <c r="O218" s="394"/>
      <c r="P218" s="403"/>
      <c r="Q218" s="350">
        <f t="shared" si="114"/>
        <v>0</v>
      </c>
      <c r="R218" s="350"/>
      <c r="S218" s="350"/>
      <c r="T218" s="350"/>
      <c r="U218" s="350"/>
      <c r="V218" s="350"/>
      <c r="W218" s="350"/>
      <c r="X218" s="350"/>
      <c r="Y218" s="350">
        <f t="shared" si="115"/>
        <v>0</v>
      </c>
      <c r="Z218" s="394"/>
      <c r="AA218" s="403"/>
      <c r="AB218" s="394"/>
      <c r="AC218" s="403"/>
      <c r="AD218" s="405">
        <f t="shared" si="116"/>
        <v>0</v>
      </c>
      <c r="AE218" s="252"/>
    </row>
    <row r="219" outlineLevel="1" spans="1:31">
      <c r="A219" s="299"/>
      <c r="B219" s="150">
        <v>110601028</v>
      </c>
      <c r="C219" s="346"/>
      <c r="D219" s="346"/>
      <c r="E219" s="299" t="s">
        <v>140</v>
      </c>
      <c r="F219" s="343"/>
      <c r="G219" s="350"/>
      <c r="H219" s="394"/>
      <c r="I219" s="403"/>
      <c r="J219" s="394"/>
      <c r="K219" s="403"/>
      <c r="L219" s="350">
        <f t="shared" si="113"/>
        <v>0</v>
      </c>
      <c r="M219" s="394"/>
      <c r="N219" s="403"/>
      <c r="O219" s="394"/>
      <c r="P219" s="403"/>
      <c r="Q219" s="350">
        <f t="shared" si="114"/>
        <v>0</v>
      </c>
      <c r="R219" s="350"/>
      <c r="S219" s="350"/>
      <c r="T219" s="350"/>
      <c r="U219" s="350"/>
      <c r="V219" s="350"/>
      <c r="W219" s="350"/>
      <c r="X219" s="350"/>
      <c r="Y219" s="350">
        <f t="shared" si="115"/>
        <v>0</v>
      </c>
      <c r="Z219" s="394"/>
      <c r="AA219" s="403"/>
      <c r="AB219" s="394"/>
      <c r="AC219" s="403"/>
      <c r="AD219" s="405">
        <f t="shared" si="116"/>
        <v>0</v>
      </c>
      <c r="AE219" s="252"/>
    </row>
    <row r="220" outlineLevel="1" spans="1:31">
      <c r="A220" s="299"/>
      <c r="B220" s="150">
        <v>110601029</v>
      </c>
      <c r="C220" s="346"/>
      <c r="D220" s="346"/>
      <c r="E220" s="299" t="s">
        <v>141</v>
      </c>
      <c r="F220" s="343"/>
      <c r="G220" s="350"/>
      <c r="H220" s="394"/>
      <c r="I220" s="403"/>
      <c r="J220" s="394"/>
      <c r="K220" s="403"/>
      <c r="L220" s="350">
        <f t="shared" si="113"/>
        <v>0</v>
      </c>
      <c r="M220" s="394"/>
      <c r="N220" s="403"/>
      <c r="O220" s="394"/>
      <c r="P220" s="403"/>
      <c r="Q220" s="350">
        <f t="shared" si="114"/>
        <v>0</v>
      </c>
      <c r="R220" s="350"/>
      <c r="S220" s="350"/>
      <c r="T220" s="350"/>
      <c r="U220" s="350"/>
      <c r="V220" s="350"/>
      <c r="W220" s="350"/>
      <c r="X220" s="350"/>
      <c r="Y220" s="350">
        <f t="shared" si="115"/>
        <v>0</v>
      </c>
      <c r="Z220" s="394"/>
      <c r="AA220" s="403"/>
      <c r="AB220" s="394"/>
      <c r="AC220" s="403"/>
      <c r="AD220" s="405">
        <f t="shared" si="116"/>
        <v>0</v>
      </c>
      <c r="AE220" s="252"/>
    </row>
    <row r="221" outlineLevel="1" spans="1:31">
      <c r="A221" s="299"/>
      <c r="B221" s="150">
        <v>110601030</v>
      </c>
      <c r="C221" s="346"/>
      <c r="D221" s="346"/>
      <c r="E221" s="299" t="s">
        <v>142</v>
      </c>
      <c r="F221" s="343"/>
      <c r="G221" s="350"/>
      <c r="H221" s="394"/>
      <c r="I221" s="403"/>
      <c r="J221" s="394"/>
      <c r="K221" s="403"/>
      <c r="L221" s="350">
        <f t="shared" si="113"/>
        <v>0</v>
      </c>
      <c r="M221" s="394"/>
      <c r="N221" s="403"/>
      <c r="O221" s="394"/>
      <c r="P221" s="403"/>
      <c r="Q221" s="350">
        <f t="shared" si="114"/>
        <v>0</v>
      </c>
      <c r="R221" s="350"/>
      <c r="S221" s="350"/>
      <c r="T221" s="350"/>
      <c r="U221" s="350"/>
      <c r="V221" s="350"/>
      <c r="W221" s="350"/>
      <c r="X221" s="350"/>
      <c r="Y221" s="350">
        <f t="shared" si="115"/>
        <v>0</v>
      </c>
      <c r="Z221" s="394"/>
      <c r="AA221" s="403"/>
      <c r="AB221" s="394"/>
      <c r="AC221" s="403"/>
      <c r="AD221" s="405">
        <f t="shared" si="116"/>
        <v>0</v>
      </c>
      <c r="AE221" s="252"/>
    </row>
    <row r="222" outlineLevel="1" spans="1:31">
      <c r="A222" s="299"/>
      <c r="B222" s="150">
        <v>110601031</v>
      </c>
      <c r="C222" s="346"/>
      <c r="D222" s="346"/>
      <c r="E222" s="299" t="s">
        <v>143</v>
      </c>
      <c r="F222" s="343"/>
      <c r="G222" s="350"/>
      <c r="H222" s="394"/>
      <c r="I222" s="403"/>
      <c r="J222" s="394"/>
      <c r="K222" s="403"/>
      <c r="L222" s="350">
        <f t="shared" si="113"/>
        <v>0</v>
      </c>
      <c r="M222" s="394"/>
      <c r="N222" s="403"/>
      <c r="O222" s="394"/>
      <c r="P222" s="403"/>
      <c r="Q222" s="350">
        <f t="shared" si="114"/>
        <v>0</v>
      </c>
      <c r="R222" s="350"/>
      <c r="S222" s="350"/>
      <c r="T222" s="350"/>
      <c r="U222" s="350"/>
      <c r="V222" s="350"/>
      <c r="W222" s="350"/>
      <c r="X222" s="350"/>
      <c r="Y222" s="350">
        <f t="shared" si="115"/>
        <v>0</v>
      </c>
      <c r="Z222" s="394"/>
      <c r="AA222" s="403"/>
      <c r="AB222" s="394"/>
      <c r="AC222" s="403"/>
      <c r="AD222" s="405">
        <f t="shared" si="116"/>
        <v>0</v>
      </c>
      <c r="AE222" s="252"/>
    </row>
    <row r="223" outlineLevel="1" spans="1:31">
      <c r="A223" s="299"/>
      <c r="B223" s="150">
        <v>110601032</v>
      </c>
      <c r="C223" s="346"/>
      <c r="D223" s="346"/>
      <c r="E223" s="299" t="s">
        <v>144</v>
      </c>
      <c r="F223" s="343"/>
      <c r="G223" s="350"/>
      <c r="H223" s="394"/>
      <c r="I223" s="403"/>
      <c r="J223" s="394"/>
      <c r="K223" s="403"/>
      <c r="L223" s="350">
        <f t="shared" si="113"/>
        <v>0</v>
      </c>
      <c r="M223" s="394"/>
      <c r="N223" s="403"/>
      <c r="O223" s="394"/>
      <c r="P223" s="403"/>
      <c r="Q223" s="350">
        <f t="shared" si="114"/>
        <v>0</v>
      </c>
      <c r="R223" s="350"/>
      <c r="S223" s="350"/>
      <c r="T223" s="350"/>
      <c r="U223" s="350"/>
      <c r="V223" s="350"/>
      <c r="W223" s="350"/>
      <c r="X223" s="350"/>
      <c r="Y223" s="350">
        <f t="shared" si="115"/>
        <v>0</v>
      </c>
      <c r="Z223" s="394"/>
      <c r="AA223" s="403"/>
      <c r="AB223" s="394"/>
      <c r="AC223" s="403"/>
      <c r="AD223" s="405">
        <f t="shared" si="116"/>
        <v>0</v>
      </c>
      <c r="AE223" s="252"/>
    </row>
    <row r="224" outlineLevel="1" spans="1:31">
      <c r="A224" s="299"/>
      <c r="B224" s="150">
        <v>110601033</v>
      </c>
      <c r="C224" s="346"/>
      <c r="D224" s="346"/>
      <c r="E224" s="299" t="s">
        <v>145</v>
      </c>
      <c r="F224" s="343"/>
      <c r="G224" s="350"/>
      <c r="H224" s="394"/>
      <c r="I224" s="403"/>
      <c r="J224" s="394"/>
      <c r="K224" s="403"/>
      <c r="L224" s="350">
        <f t="shared" si="113"/>
        <v>0</v>
      </c>
      <c r="M224" s="394"/>
      <c r="N224" s="403"/>
      <c r="O224" s="394"/>
      <c r="P224" s="403"/>
      <c r="Q224" s="350">
        <f t="shared" si="114"/>
        <v>0</v>
      </c>
      <c r="R224" s="350"/>
      <c r="S224" s="350"/>
      <c r="T224" s="350"/>
      <c r="U224" s="350"/>
      <c r="V224" s="350"/>
      <c r="W224" s="350"/>
      <c r="X224" s="350"/>
      <c r="Y224" s="350">
        <f t="shared" si="115"/>
        <v>0</v>
      </c>
      <c r="Z224" s="394"/>
      <c r="AA224" s="403"/>
      <c r="AB224" s="394"/>
      <c r="AC224" s="403"/>
      <c r="AD224" s="405">
        <f t="shared" si="116"/>
        <v>0</v>
      </c>
      <c r="AE224" s="252"/>
    </row>
    <row r="225" outlineLevel="1" spans="1:31">
      <c r="A225" s="299"/>
      <c r="B225" s="150">
        <v>110601034</v>
      </c>
      <c r="C225" s="346"/>
      <c r="D225" s="346"/>
      <c r="E225" s="299" t="s">
        <v>146</v>
      </c>
      <c r="F225" s="343"/>
      <c r="G225" s="350"/>
      <c r="H225" s="394"/>
      <c r="I225" s="403"/>
      <c r="J225" s="394"/>
      <c r="K225" s="403"/>
      <c r="L225" s="350">
        <f t="shared" si="113"/>
        <v>0</v>
      </c>
      <c r="M225" s="394"/>
      <c r="N225" s="403"/>
      <c r="O225" s="394"/>
      <c r="P225" s="403"/>
      <c r="Q225" s="350">
        <f t="shared" si="114"/>
        <v>0</v>
      </c>
      <c r="R225" s="350"/>
      <c r="S225" s="350"/>
      <c r="T225" s="350"/>
      <c r="U225" s="350"/>
      <c r="V225" s="350"/>
      <c r="W225" s="350"/>
      <c r="X225" s="350"/>
      <c r="Y225" s="350">
        <f t="shared" si="115"/>
        <v>0</v>
      </c>
      <c r="Z225" s="394"/>
      <c r="AA225" s="403"/>
      <c r="AB225" s="394"/>
      <c r="AC225" s="403"/>
      <c r="AD225" s="405">
        <f t="shared" si="116"/>
        <v>0</v>
      </c>
      <c r="AE225" s="252"/>
    </row>
    <row r="226" outlineLevel="1" spans="1:31">
      <c r="A226" s="299"/>
      <c r="B226" s="150">
        <v>110601035</v>
      </c>
      <c r="C226" s="346"/>
      <c r="D226" s="346"/>
      <c r="E226" s="299" t="s">
        <v>147</v>
      </c>
      <c r="F226" s="343"/>
      <c r="G226" s="350"/>
      <c r="H226" s="394"/>
      <c r="I226" s="403"/>
      <c r="J226" s="394"/>
      <c r="K226" s="403"/>
      <c r="L226" s="350">
        <f t="shared" si="113"/>
        <v>0</v>
      </c>
      <c r="M226" s="394"/>
      <c r="N226" s="403"/>
      <c r="O226" s="394"/>
      <c r="P226" s="403"/>
      <c r="Q226" s="350">
        <f t="shared" si="114"/>
        <v>0</v>
      </c>
      <c r="R226" s="350"/>
      <c r="S226" s="350"/>
      <c r="T226" s="350"/>
      <c r="U226" s="350"/>
      <c r="V226" s="350"/>
      <c r="W226" s="350"/>
      <c r="X226" s="350"/>
      <c r="Y226" s="350">
        <f t="shared" si="115"/>
        <v>0</v>
      </c>
      <c r="Z226" s="394"/>
      <c r="AA226" s="403"/>
      <c r="AB226" s="394"/>
      <c r="AC226" s="403"/>
      <c r="AD226" s="405">
        <f t="shared" si="116"/>
        <v>0</v>
      </c>
      <c r="AE226" s="252"/>
    </row>
    <row r="227" outlineLevel="1" spans="1:31">
      <c r="A227" s="299"/>
      <c r="B227" s="150">
        <v>110601036</v>
      </c>
      <c r="C227" s="346"/>
      <c r="D227" s="346"/>
      <c r="E227" s="299" t="s">
        <v>148</v>
      </c>
      <c r="F227" s="343"/>
      <c r="G227" s="350"/>
      <c r="H227" s="394"/>
      <c r="I227" s="403"/>
      <c r="J227" s="394"/>
      <c r="K227" s="403"/>
      <c r="L227" s="350">
        <f t="shared" si="113"/>
        <v>0</v>
      </c>
      <c r="M227" s="394"/>
      <c r="N227" s="403"/>
      <c r="O227" s="394"/>
      <c r="P227" s="403"/>
      <c r="Q227" s="350">
        <f t="shared" si="114"/>
        <v>0</v>
      </c>
      <c r="R227" s="350"/>
      <c r="S227" s="350"/>
      <c r="T227" s="350"/>
      <c r="U227" s="350"/>
      <c r="V227" s="350"/>
      <c r="W227" s="350"/>
      <c r="X227" s="350"/>
      <c r="Y227" s="350">
        <f t="shared" si="115"/>
        <v>0</v>
      </c>
      <c r="Z227" s="394"/>
      <c r="AA227" s="403"/>
      <c r="AB227" s="394"/>
      <c r="AC227" s="403"/>
      <c r="AD227" s="405">
        <f t="shared" si="116"/>
        <v>0</v>
      </c>
      <c r="AE227" s="252"/>
    </row>
    <row r="228" outlineLevel="1" spans="1:31">
      <c r="A228" s="299"/>
      <c r="B228" s="150">
        <v>110601037</v>
      </c>
      <c r="C228" s="346"/>
      <c r="D228" s="346"/>
      <c r="E228" s="299" t="s">
        <v>149</v>
      </c>
      <c r="F228" s="343"/>
      <c r="G228" s="350"/>
      <c r="H228" s="394"/>
      <c r="I228" s="403"/>
      <c r="J228" s="394"/>
      <c r="K228" s="403"/>
      <c r="L228" s="350">
        <f t="shared" si="113"/>
        <v>0</v>
      </c>
      <c r="M228" s="394"/>
      <c r="N228" s="403"/>
      <c r="O228" s="394"/>
      <c r="P228" s="403"/>
      <c r="Q228" s="350">
        <f t="shared" si="114"/>
        <v>0</v>
      </c>
      <c r="R228" s="350"/>
      <c r="S228" s="350"/>
      <c r="T228" s="350"/>
      <c r="U228" s="350"/>
      <c r="V228" s="350"/>
      <c r="W228" s="350"/>
      <c r="X228" s="350"/>
      <c r="Y228" s="350">
        <f t="shared" si="115"/>
        <v>0</v>
      </c>
      <c r="Z228" s="394"/>
      <c r="AA228" s="403"/>
      <c r="AB228" s="394"/>
      <c r="AC228" s="403"/>
      <c r="AD228" s="405">
        <f t="shared" si="116"/>
        <v>0</v>
      </c>
      <c r="AE228" s="252"/>
    </row>
    <row r="229" outlineLevel="1" spans="1:31">
      <c r="A229" s="299"/>
      <c r="B229" s="150">
        <v>110601038</v>
      </c>
      <c r="C229" s="346"/>
      <c r="D229" s="346"/>
      <c r="E229" s="299" t="s">
        <v>150</v>
      </c>
      <c r="F229" s="343"/>
      <c r="G229" s="350"/>
      <c r="H229" s="394"/>
      <c r="I229" s="403"/>
      <c r="J229" s="394"/>
      <c r="K229" s="403"/>
      <c r="L229" s="350">
        <f t="shared" si="113"/>
        <v>0</v>
      </c>
      <c r="M229" s="394"/>
      <c r="N229" s="403"/>
      <c r="O229" s="394"/>
      <c r="P229" s="403"/>
      <c r="Q229" s="350">
        <f t="shared" si="114"/>
        <v>0</v>
      </c>
      <c r="R229" s="350"/>
      <c r="S229" s="350"/>
      <c r="T229" s="350"/>
      <c r="U229" s="350"/>
      <c r="V229" s="350"/>
      <c r="W229" s="350"/>
      <c r="X229" s="350"/>
      <c r="Y229" s="350">
        <f t="shared" si="115"/>
        <v>0</v>
      </c>
      <c r="Z229" s="394"/>
      <c r="AA229" s="403"/>
      <c r="AB229" s="394"/>
      <c r="AC229" s="403"/>
      <c r="AD229" s="405">
        <f t="shared" si="116"/>
        <v>0</v>
      </c>
      <c r="AE229" s="252"/>
    </row>
    <row r="230" outlineLevel="1" spans="1:31">
      <c r="A230" s="299"/>
      <c r="B230" s="150">
        <v>110601039</v>
      </c>
      <c r="C230" s="346"/>
      <c r="D230" s="346"/>
      <c r="E230" s="299" t="s">
        <v>151</v>
      </c>
      <c r="F230" s="343"/>
      <c r="G230" s="350"/>
      <c r="H230" s="394"/>
      <c r="I230" s="403"/>
      <c r="J230" s="394"/>
      <c r="K230" s="403"/>
      <c r="L230" s="350">
        <f t="shared" si="113"/>
        <v>0</v>
      </c>
      <c r="M230" s="394"/>
      <c r="N230" s="403"/>
      <c r="O230" s="394"/>
      <c r="P230" s="403"/>
      <c r="Q230" s="350">
        <f t="shared" si="114"/>
        <v>0</v>
      </c>
      <c r="R230" s="350"/>
      <c r="S230" s="350"/>
      <c r="T230" s="350"/>
      <c r="U230" s="350"/>
      <c r="V230" s="350"/>
      <c r="W230" s="350"/>
      <c r="X230" s="350"/>
      <c r="Y230" s="350">
        <f t="shared" si="115"/>
        <v>0</v>
      </c>
      <c r="Z230" s="394"/>
      <c r="AA230" s="403"/>
      <c r="AB230" s="394"/>
      <c r="AC230" s="403"/>
      <c r="AD230" s="405">
        <f t="shared" si="116"/>
        <v>0</v>
      </c>
      <c r="AE230" s="252"/>
    </row>
    <row r="231" outlineLevel="1" spans="1:31">
      <c r="A231" s="299"/>
      <c r="B231" s="150">
        <v>110601040</v>
      </c>
      <c r="C231" s="346"/>
      <c r="D231" s="346"/>
      <c r="E231" s="299" t="s">
        <v>152</v>
      </c>
      <c r="F231" s="343"/>
      <c r="G231" s="350"/>
      <c r="H231" s="394"/>
      <c r="I231" s="403"/>
      <c r="J231" s="394"/>
      <c r="K231" s="403"/>
      <c r="L231" s="350">
        <f t="shared" si="113"/>
        <v>0</v>
      </c>
      <c r="M231" s="394"/>
      <c r="N231" s="403"/>
      <c r="O231" s="394"/>
      <c r="P231" s="403"/>
      <c r="Q231" s="350">
        <f t="shared" si="114"/>
        <v>0</v>
      </c>
      <c r="R231" s="350"/>
      <c r="S231" s="350"/>
      <c r="T231" s="350"/>
      <c r="U231" s="350"/>
      <c r="V231" s="350"/>
      <c r="W231" s="350"/>
      <c r="X231" s="350"/>
      <c r="Y231" s="350">
        <f t="shared" si="115"/>
        <v>0</v>
      </c>
      <c r="Z231" s="394"/>
      <c r="AA231" s="403"/>
      <c r="AB231" s="394"/>
      <c r="AC231" s="403"/>
      <c r="AD231" s="405">
        <f t="shared" si="116"/>
        <v>0</v>
      </c>
      <c r="AE231" s="252"/>
    </row>
    <row r="232" outlineLevel="1" spans="1:31">
      <c r="A232" s="299"/>
      <c r="B232" s="150">
        <v>110601041</v>
      </c>
      <c r="C232" s="346"/>
      <c r="D232" s="346"/>
      <c r="E232" s="299" t="s">
        <v>153</v>
      </c>
      <c r="F232" s="343"/>
      <c r="G232" s="350"/>
      <c r="H232" s="394"/>
      <c r="I232" s="403"/>
      <c r="J232" s="394"/>
      <c r="K232" s="403"/>
      <c r="L232" s="350">
        <f t="shared" si="113"/>
        <v>0</v>
      </c>
      <c r="M232" s="394"/>
      <c r="N232" s="403"/>
      <c r="O232" s="394"/>
      <c r="P232" s="403"/>
      <c r="Q232" s="350">
        <f t="shared" si="114"/>
        <v>0</v>
      </c>
      <c r="R232" s="350"/>
      <c r="S232" s="350"/>
      <c r="T232" s="350"/>
      <c r="U232" s="350"/>
      <c r="V232" s="350"/>
      <c r="W232" s="350"/>
      <c r="X232" s="350"/>
      <c r="Y232" s="350">
        <f t="shared" si="115"/>
        <v>0</v>
      </c>
      <c r="Z232" s="394"/>
      <c r="AA232" s="403"/>
      <c r="AB232" s="394"/>
      <c r="AC232" s="403"/>
      <c r="AD232" s="405">
        <f t="shared" si="116"/>
        <v>0</v>
      </c>
      <c r="AE232" s="252"/>
    </row>
    <row r="233" outlineLevel="1" spans="1:31">
      <c r="A233" s="299"/>
      <c r="B233" s="150">
        <v>110601042</v>
      </c>
      <c r="C233" s="346"/>
      <c r="D233" s="346"/>
      <c r="E233" s="299" t="s">
        <v>154</v>
      </c>
      <c r="F233" s="343"/>
      <c r="G233" s="350"/>
      <c r="H233" s="394"/>
      <c r="I233" s="403"/>
      <c r="J233" s="394"/>
      <c r="K233" s="403"/>
      <c r="L233" s="350">
        <f t="shared" si="113"/>
        <v>0</v>
      </c>
      <c r="M233" s="394"/>
      <c r="N233" s="403"/>
      <c r="O233" s="394"/>
      <c r="P233" s="403"/>
      <c r="Q233" s="350">
        <f t="shared" si="114"/>
        <v>0</v>
      </c>
      <c r="R233" s="350"/>
      <c r="S233" s="350"/>
      <c r="T233" s="350"/>
      <c r="U233" s="350"/>
      <c r="V233" s="350"/>
      <c r="W233" s="350"/>
      <c r="X233" s="350"/>
      <c r="Y233" s="350">
        <f t="shared" si="115"/>
        <v>0</v>
      </c>
      <c r="Z233" s="394"/>
      <c r="AA233" s="403"/>
      <c r="AB233" s="394"/>
      <c r="AC233" s="403"/>
      <c r="AD233" s="405">
        <f t="shared" si="116"/>
        <v>0</v>
      </c>
      <c r="AE233" s="252"/>
    </row>
    <row r="234" outlineLevel="1" spans="1:31">
      <c r="A234" s="299"/>
      <c r="B234" s="150">
        <v>110601043</v>
      </c>
      <c r="C234" s="346"/>
      <c r="D234" s="346"/>
      <c r="E234" s="299" t="s">
        <v>155</v>
      </c>
      <c r="F234" s="343"/>
      <c r="G234" s="350"/>
      <c r="H234" s="394"/>
      <c r="I234" s="403"/>
      <c r="J234" s="394"/>
      <c r="K234" s="403"/>
      <c r="L234" s="350">
        <f t="shared" si="113"/>
        <v>0</v>
      </c>
      <c r="M234" s="394"/>
      <c r="N234" s="403"/>
      <c r="O234" s="394"/>
      <c r="P234" s="403"/>
      <c r="Q234" s="350">
        <f t="shared" si="114"/>
        <v>0</v>
      </c>
      <c r="R234" s="350"/>
      <c r="S234" s="350"/>
      <c r="T234" s="350"/>
      <c r="U234" s="350"/>
      <c r="V234" s="350"/>
      <c r="W234" s="350"/>
      <c r="X234" s="350"/>
      <c r="Y234" s="350">
        <f t="shared" si="115"/>
        <v>0</v>
      </c>
      <c r="Z234" s="394"/>
      <c r="AA234" s="403"/>
      <c r="AB234" s="394"/>
      <c r="AC234" s="403"/>
      <c r="AD234" s="405">
        <f t="shared" si="116"/>
        <v>0</v>
      </c>
      <c r="AE234" s="252"/>
    </row>
    <row r="235" outlineLevel="1" spans="1:31">
      <c r="A235" s="299"/>
      <c r="B235" s="150">
        <v>110601044</v>
      </c>
      <c r="C235" s="346"/>
      <c r="D235" s="346"/>
      <c r="E235" s="299" t="s">
        <v>156</v>
      </c>
      <c r="F235" s="343"/>
      <c r="G235" s="350"/>
      <c r="H235" s="394"/>
      <c r="I235" s="403"/>
      <c r="J235" s="394"/>
      <c r="K235" s="403"/>
      <c r="L235" s="350">
        <f t="shared" si="113"/>
        <v>0</v>
      </c>
      <c r="M235" s="394"/>
      <c r="N235" s="403"/>
      <c r="O235" s="394"/>
      <c r="P235" s="403"/>
      <c r="Q235" s="350">
        <f t="shared" si="114"/>
        <v>0</v>
      </c>
      <c r="R235" s="350"/>
      <c r="S235" s="350"/>
      <c r="T235" s="350"/>
      <c r="U235" s="350"/>
      <c r="V235" s="350"/>
      <c r="W235" s="350"/>
      <c r="X235" s="350"/>
      <c r="Y235" s="350">
        <f t="shared" si="115"/>
        <v>0</v>
      </c>
      <c r="Z235" s="394"/>
      <c r="AA235" s="403"/>
      <c r="AB235" s="394"/>
      <c r="AC235" s="403"/>
      <c r="AD235" s="405">
        <f t="shared" si="116"/>
        <v>0</v>
      </c>
      <c r="AE235" s="252"/>
    </row>
    <row r="236" outlineLevel="1" spans="1:31">
      <c r="A236" s="299"/>
      <c r="B236" s="150">
        <v>110601045</v>
      </c>
      <c r="C236" s="346"/>
      <c r="D236" s="346"/>
      <c r="E236" s="299" t="s">
        <v>157</v>
      </c>
      <c r="F236" s="343"/>
      <c r="G236" s="350"/>
      <c r="H236" s="394"/>
      <c r="I236" s="403"/>
      <c r="J236" s="394"/>
      <c r="K236" s="403"/>
      <c r="L236" s="350">
        <f t="shared" si="113"/>
        <v>0</v>
      </c>
      <c r="M236" s="394"/>
      <c r="N236" s="403"/>
      <c r="O236" s="394"/>
      <c r="P236" s="403"/>
      <c r="Q236" s="350">
        <f t="shared" si="114"/>
        <v>0</v>
      </c>
      <c r="R236" s="350"/>
      <c r="S236" s="350"/>
      <c r="T236" s="350"/>
      <c r="U236" s="350"/>
      <c r="V236" s="350"/>
      <c r="W236" s="350"/>
      <c r="X236" s="350"/>
      <c r="Y236" s="350">
        <f t="shared" si="115"/>
        <v>0</v>
      </c>
      <c r="Z236" s="394"/>
      <c r="AA236" s="403"/>
      <c r="AB236" s="394"/>
      <c r="AC236" s="403"/>
      <c r="AD236" s="405">
        <f t="shared" si="116"/>
        <v>0</v>
      </c>
      <c r="AE236" s="252"/>
    </row>
    <row r="237" outlineLevel="1" spans="1:31">
      <c r="A237" s="299"/>
      <c r="B237" s="150">
        <v>110601046</v>
      </c>
      <c r="C237" s="346"/>
      <c r="D237" s="346"/>
      <c r="E237" s="299" t="s">
        <v>158</v>
      </c>
      <c r="F237" s="343"/>
      <c r="G237" s="350"/>
      <c r="H237" s="394"/>
      <c r="I237" s="403"/>
      <c r="J237" s="394"/>
      <c r="K237" s="403"/>
      <c r="L237" s="350">
        <f t="shared" si="113"/>
        <v>0</v>
      </c>
      <c r="M237" s="394"/>
      <c r="N237" s="403"/>
      <c r="O237" s="394"/>
      <c r="P237" s="403"/>
      <c r="Q237" s="350">
        <f t="shared" si="114"/>
        <v>0</v>
      </c>
      <c r="R237" s="350"/>
      <c r="S237" s="350"/>
      <c r="T237" s="350"/>
      <c r="U237" s="350"/>
      <c r="V237" s="350"/>
      <c r="W237" s="350"/>
      <c r="X237" s="350"/>
      <c r="Y237" s="350">
        <f t="shared" si="115"/>
        <v>0</v>
      </c>
      <c r="Z237" s="394"/>
      <c r="AA237" s="403"/>
      <c r="AB237" s="394"/>
      <c r="AC237" s="403"/>
      <c r="AD237" s="405">
        <f t="shared" si="116"/>
        <v>0</v>
      </c>
      <c r="AE237" s="252"/>
    </row>
    <row r="238" outlineLevel="1" spans="1:31">
      <c r="A238" s="299"/>
      <c r="B238" s="150">
        <v>110601047</v>
      </c>
      <c r="C238" s="346"/>
      <c r="D238" s="346"/>
      <c r="E238" s="299" t="s">
        <v>159</v>
      </c>
      <c r="F238" s="343"/>
      <c r="G238" s="350"/>
      <c r="H238" s="394"/>
      <c r="I238" s="403"/>
      <c r="J238" s="394"/>
      <c r="K238" s="403"/>
      <c r="L238" s="350">
        <f t="shared" si="113"/>
        <v>0</v>
      </c>
      <c r="M238" s="394"/>
      <c r="N238" s="403"/>
      <c r="O238" s="394"/>
      <c r="P238" s="403"/>
      <c r="Q238" s="350">
        <f t="shared" si="114"/>
        <v>0</v>
      </c>
      <c r="R238" s="350"/>
      <c r="S238" s="350"/>
      <c r="T238" s="350"/>
      <c r="U238" s="350"/>
      <c r="V238" s="350"/>
      <c r="W238" s="350"/>
      <c r="X238" s="350"/>
      <c r="Y238" s="350">
        <f t="shared" si="115"/>
        <v>0</v>
      </c>
      <c r="Z238" s="394"/>
      <c r="AA238" s="403"/>
      <c r="AB238" s="394"/>
      <c r="AC238" s="403"/>
      <c r="AD238" s="405">
        <f t="shared" si="116"/>
        <v>0</v>
      </c>
      <c r="AE238" s="252"/>
    </row>
    <row r="239" outlineLevel="1" spans="1:31">
      <c r="A239" s="299"/>
      <c r="B239" s="150">
        <v>110601048</v>
      </c>
      <c r="C239" s="346"/>
      <c r="D239" s="346"/>
      <c r="E239" s="299" t="s">
        <v>160</v>
      </c>
      <c r="F239" s="343"/>
      <c r="G239" s="350"/>
      <c r="H239" s="394"/>
      <c r="I239" s="403"/>
      <c r="J239" s="394"/>
      <c r="K239" s="403"/>
      <c r="L239" s="350">
        <f t="shared" si="113"/>
        <v>0</v>
      </c>
      <c r="M239" s="394"/>
      <c r="N239" s="403"/>
      <c r="O239" s="394"/>
      <c r="P239" s="403"/>
      <c r="Q239" s="350">
        <f t="shared" si="114"/>
        <v>0</v>
      </c>
      <c r="R239" s="350"/>
      <c r="S239" s="350"/>
      <c r="T239" s="350"/>
      <c r="U239" s="350"/>
      <c r="V239" s="350"/>
      <c r="W239" s="350"/>
      <c r="X239" s="350"/>
      <c r="Y239" s="350">
        <f t="shared" si="115"/>
        <v>0</v>
      </c>
      <c r="Z239" s="394"/>
      <c r="AA239" s="403"/>
      <c r="AB239" s="394"/>
      <c r="AC239" s="403"/>
      <c r="AD239" s="405">
        <f t="shared" si="116"/>
        <v>0</v>
      </c>
      <c r="AE239" s="252"/>
    </row>
    <row r="240" outlineLevel="1" spans="1:31">
      <c r="A240" s="299"/>
      <c r="B240" s="150">
        <v>110601049</v>
      </c>
      <c r="C240" s="346"/>
      <c r="D240" s="346"/>
      <c r="E240" s="299" t="s">
        <v>161</v>
      </c>
      <c r="F240" s="343"/>
      <c r="G240" s="350"/>
      <c r="H240" s="394"/>
      <c r="I240" s="403"/>
      <c r="J240" s="394"/>
      <c r="K240" s="403"/>
      <c r="L240" s="350">
        <f t="shared" si="113"/>
        <v>0</v>
      </c>
      <c r="M240" s="394"/>
      <c r="N240" s="403"/>
      <c r="O240" s="394"/>
      <c r="P240" s="403"/>
      <c r="Q240" s="350">
        <f t="shared" si="114"/>
        <v>0</v>
      </c>
      <c r="R240" s="350"/>
      <c r="S240" s="350"/>
      <c r="T240" s="350"/>
      <c r="U240" s="350"/>
      <c r="V240" s="350"/>
      <c r="W240" s="350"/>
      <c r="X240" s="350"/>
      <c r="Y240" s="350">
        <f t="shared" si="115"/>
        <v>0</v>
      </c>
      <c r="Z240" s="394"/>
      <c r="AA240" s="403"/>
      <c r="AB240" s="394"/>
      <c r="AC240" s="403"/>
      <c r="AD240" s="405">
        <f t="shared" si="116"/>
        <v>0</v>
      </c>
      <c r="AE240" s="252"/>
    </row>
    <row r="241" outlineLevel="1" spans="1:31">
      <c r="A241" s="299"/>
      <c r="B241" s="150">
        <v>110601050</v>
      </c>
      <c r="C241" s="346"/>
      <c r="D241" s="346"/>
      <c r="E241" s="299" t="s">
        <v>162</v>
      </c>
      <c r="F241" s="343"/>
      <c r="G241" s="350"/>
      <c r="H241" s="394"/>
      <c r="I241" s="403"/>
      <c r="J241" s="394"/>
      <c r="K241" s="403"/>
      <c r="L241" s="350">
        <f t="shared" si="113"/>
        <v>0</v>
      </c>
      <c r="M241" s="394"/>
      <c r="N241" s="403"/>
      <c r="O241" s="394"/>
      <c r="P241" s="403"/>
      <c r="Q241" s="350">
        <f t="shared" si="114"/>
        <v>0</v>
      </c>
      <c r="R241" s="350"/>
      <c r="S241" s="350"/>
      <c r="T241" s="350"/>
      <c r="U241" s="350"/>
      <c r="V241" s="350"/>
      <c r="W241" s="350"/>
      <c r="X241" s="350"/>
      <c r="Y241" s="350">
        <f t="shared" si="115"/>
        <v>0</v>
      </c>
      <c r="Z241" s="394"/>
      <c r="AA241" s="403"/>
      <c r="AB241" s="394"/>
      <c r="AC241" s="403"/>
      <c r="AD241" s="405">
        <f t="shared" si="116"/>
        <v>0</v>
      </c>
      <c r="AE241" s="252"/>
    </row>
    <row r="242" outlineLevel="1" spans="1:31">
      <c r="A242" s="299"/>
      <c r="B242" s="150">
        <v>110601051</v>
      </c>
      <c r="C242" s="346"/>
      <c r="D242" s="346"/>
      <c r="E242" s="299" t="s">
        <v>163</v>
      </c>
      <c r="F242" s="343"/>
      <c r="G242" s="350"/>
      <c r="H242" s="394"/>
      <c r="I242" s="403"/>
      <c r="J242" s="394"/>
      <c r="K242" s="403"/>
      <c r="L242" s="350">
        <f t="shared" si="113"/>
        <v>0</v>
      </c>
      <c r="M242" s="394"/>
      <c r="N242" s="403"/>
      <c r="O242" s="394"/>
      <c r="P242" s="403"/>
      <c r="Q242" s="350">
        <f t="shared" si="114"/>
        <v>0</v>
      </c>
      <c r="R242" s="350"/>
      <c r="S242" s="350"/>
      <c r="T242" s="350"/>
      <c r="U242" s="350"/>
      <c r="V242" s="350"/>
      <c r="W242" s="350"/>
      <c r="X242" s="350"/>
      <c r="Y242" s="350">
        <f t="shared" si="115"/>
        <v>0</v>
      </c>
      <c r="Z242" s="394"/>
      <c r="AA242" s="403"/>
      <c r="AB242" s="394"/>
      <c r="AC242" s="403"/>
      <c r="AD242" s="405">
        <f t="shared" si="116"/>
        <v>0</v>
      </c>
      <c r="AE242" s="252"/>
    </row>
    <row r="243" outlineLevel="1" spans="1:31">
      <c r="A243" s="299"/>
      <c r="B243" s="150">
        <v>110601052</v>
      </c>
      <c r="C243" s="346"/>
      <c r="D243" s="346"/>
      <c r="E243" s="299" t="s">
        <v>164</v>
      </c>
      <c r="F243" s="343"/>
      <c r="G243" s="350"/>
      <c r="H243" s="394"/>
      <c r="I243" s="403"/>
      <c r="J243" s="394"/>
      <c r="K243" s="403"/>
      <c r="L243" s="350">
        <f t="shared" si="113"/>
        <v>0</v>
      </c>
      <c r="M243" s="394"/>
      <c r="N243" s="403"/>
      <c r="O243" s="394"/>
      <c r="P243" s="403"/>
      <c r="Q243" s="350">
        <f t="shared" si="114"/>
        <v>0</v>
      </c>
      <c r="R243" s="350"/>
      <c r="S243" s="350"/>
      <c r="T243" s="350"/>
      <c r="U243" s="350"/>
      <c r="V243" s="350"/>
      <c r="W243" s="350"/>
      <c r="X243" s="350"/>
      <c r="Y243" s="350">
        <f t="shared" si="115"/>
        <v>0</v>
      </c>
      <c r="Z243" s="394"/>
      <c r="AA243" s="403"/>
      <c r="AB243" s="394"/>
      <c r="AC243" s="403"/>
      <c r="AD243" s="405">
        <f t="shared" si="116"/>
        <v>0</v>
      </c>
      <c r="AE243" s="252"/>
    </row>
    <row r="244" outlineLevel="1" spans="1:31">
      <c r="A244" s="299"/>
      <c r="B244" s="150">
        <v>110601053</v>
      </c>
      <c r="C244" s="346"/>
      <c r="D244" s="346"/>
      <c r="E244" s="299" t="s">
        <v>165</v>
      </c>
      <c r="F244" s="343"/>
      <c r="G244" s="350"/>
      <c r="H244" s="394"/>
      <c r="I244" s="403"/>
      <c r="J244" s="394"/>
      <c r="K244" s="403"/>
      <c r="L244" s="350">
        <f t="shared" si="113"/>
        <v>0</v>
      </c>
      <c r="M244" s="394"/>
      <c r="N244" s="403"/>
      <c r="O244" s="394"/>
      <c r="P244" s="403"/>
      <c r="Q244" s="350">
        <f t="shared" si="114"/>
        <v>0</v>
      </c>
      <c r="R244" s="350"/>
      <c r="S244" s="350"/>
      <c r="T244" s="350"/>
      <c r="U244" s="350"/>
      <c r="V244" s="350"/>
      <c r="W244" s="350"/>
      <c r="X244" s="350"/>
      <c r="Y244" s="350">
        <f t="shared" si="115"/>
        <v>0</v>
      </c>
      <c r="Z244" s="394"/>
      <c r="AA244" s="403"/>
      <c r="AB244" s="394"/>
      <c r="AC244" s="403"/>
      <c r="AD244" s="405">
        <f t="shared" si="116"/>
        <v>0</v>
      </c>
      <c r="AE244" s="252"/>
    </row>
    <row r="245" outlineLevel="1" spans="1:31">
      <c r="A245" s="299"/>
      <c r="B245" s="150">
        <v>110601054</v>
      </c>
      <c r="C245" s="346"/>
      <c r="D245" s="346"/>
      <c r="E245" s="299" t="s">
        <v>166</v>
      </c>
      <c r="F245" s="343"/>
      <c r="G245" s="350"/>
      <c r="H245" s="394"/>
      <c r="I245" s="403"/>
      <c r="J245" s="394"/>
      <c r="K245" s="403"/>
      <c r="L245" s="350">
        <f t="shared" si="113"/>
        <v>0</v>
      </c>
      <c r="M245" s="394"/>
      <c r="N245" s="403"/>
      <c r="O245" s="394"/>
      <c r="P245" s="403"/>
      <c r="Q245" s="350">
        <f t="shared" si="114"/>
        <v>0</v>
      </c>
      <c r="R245" s="350"/>
      <c r="S245" s="350"/>
      <c r="T245" s="350"/>
      <c r="U245" s="350"/>
      <c r="V245" s="350"/>
      <c r="W245" s="350"/>
      <c r="X245" s="350"/>
      <c r="Y245" s="350">
        <f t="shared" si="115"/>
        <v>0</v>
      </c>
      <c r="Z245" s="394"/>
      <c r="AA245" s="403"/>
      <c r="AB245" s="394"/>
      <c r="AC245" s="403"/>
      <c r="AD245" s="405">
        <f t="shared" si="116"/>
        <v>0</v>
      </c>
      <c r="AE245" s="252"/>
    </row>
    <row r="246" outlineLevel="1" spans="1:31">
      <c r="A246" s="299"/>
      <c r="B246" s="150">
        <v>110601055</v>
      </c>
      <c r="C246" s="346"/>
      <c r="D246" s="346"/>
      <c r="E246" s="299" t="s">
        <v>167</v>
      </c>
      <c r="F246" s="343"/>
      <c r="G246" s="350"/>
      <c r="H246" s="394"/>
      <c r="I246" s="403"/>
      <c r="J246" s="394"/>
      <c r="K246" s="403"/>
      <c r="L246" s="350">
        <f t="shared" si="113"/>
        <v>0</v>
      </c>
      <c r="M246" s="394"/>
      <c r="N246" s="403"/>
      <c r="O246" s="394"/>
      <c r="P246" s="403"/>
      <c r="Q246" s="350">
        <f t="shared" si="114"/>
        <v>0</v>
      </c>
      <c r="R246" s="350"/>
      <c r="S246" s="350"/>
      <c r="T246" s="350"/>
      <c r="U246" s="350"/>
      <c r="V246" s="350"/>
      <c r="W246" s="350"/>
      <c r="X246" s="350"/>
      <c r="Y246" s="350">
        <f t="shared" si="115"/>
        <v>0</v>
      </c>
      <c r="Z246" s="394"/>
      <c r="AA246" s="403"/>
      <c r="AB246" s="394"/>
      <c r="AC246" s="403"/>
      <c r="AD246" s="405">
        <f t="shared" si="116"/>
        <v>0</v>
      </c>
      <c r="AE246" s="252"/>
    </row>
    <row r="247" outlineLevel="1" spans="1:31">
      <c r="A247" s="299"/>
      <c r="B247" s="150">
        <v>110601056</v>
      </c>
      <c r="C247" s="346"/>
      <c r="D247" s="346"/>
      <c r="E247" s="299" t="s">
        <v>168</v>
      </c>
      <c r="F247" s="343"/>
      <c r="G247" s="350"/>
      <c r="H247" s="394"/>
      <c r="I247" s="403"/>
      <c r="J247" s="394"/>
      <c r="K247" s="403"/>
      <c r="L247" s="350">
        <f t="shared" si="113"/>
        <v>0</v>
      </c>
      <c r="M247" s="394"/>
      <c r="N247" s="403"/>
      <c r="O247" s="394"/>
      <c r="P247" s="403"/>
      <c r="Q247" s="350">
        <f t="shared" si="114"/>
        <v>0</v>
      </c>
      <c r="R247" s="350"/>
      <c r="S247" s="350"/>
      <c r="T247" s="350"/>
      <c r="U247" s="350"/>
      <c r="V247" s="350"/>
      <c r="W247" s="350"/>
      <c r="X247" s="350"/>
      <c r="Y247" s="350">
        <f t="shared" si="115"/>
        <v>0</v>
      </c>
      <c r="Z247" s="394"/>
      <c r="AA247" s="403"/>
      <c r="AB247" s="394"/>
      <c r="AC247" s="403"/>
      <c r="AD247" s="405">
        <f t="shared" si="116"/>
        <v>0</v>
      </c>
      <c r="AE247" s="252"/>
    </row>
    <row r="248" outlineLevel="1" spans="1:31">
      <c r="A248" s="299"/>
      <c r="B248" s="150">
        <v>110601057</v>
      </c>
      <c r="C248" s="346"/>
      <c r="D248" s="346"/>
      <c r="E248" s="299" t="s">
        <v>169</v>
      </c>
      <c r="F248" s="343"/>
      <c r="G248" s="350"/>
      <c r="H248" s="394"/>
      <c r="I248" s="403"/>
      <c r="J248" s="394"/>
      <c r="K248" s="403"/>
      <c r="L248" s="350">
        <f t="shared" si="113"/>
        <v>0</v>
      </c>
      <c r="M248" s="394"/>
      <c r="N248" s="403"/>
      <c r="O248" s="394"/>
      <c r="P248" s="403"/>
      <c r="Q248" s="350">
        <f t="shared" si="114"/>
        <v>0</v>
      </c>
      <c r="R248" s="350"/>
      <c r="S248" s="350"/>
      <c r="T248" s="350"/>
      <c r="U248" s="350"/>
      <c r="V248" s="350"/>
      <c r="W248" s="350"/>
      <c r="X248" s="350"/>
      <c r="Y248" s="350">
        <f t="shared" si="115"/>
        <v>0</v>
      </c>
      <c r="Z248" s="394"/>
      <c r="AA248" s="403"/>
      <c r="AB248" s="394"/>
      <c r="AC248" s="403"/>
      <c r="AD248" s="405">
        <f t="shared" si="116"/>
        <v>0</v>
      </c>
      <c r="AE248" s="252"/>
    </row>
    <row r="249" outlineLevel="1" spans="1:31">
      <c r="A249" s="299"/>
      <c r="B249" s="150">
        <v>110601058</v>
      </c>
      <c r="C249" s="346"/>
      <c r="D249" s="346"/>
      <c r="E249" s="299" t="s">
        <v>170</v>
      </c>
      <c r="F249" s="343"/>
      <c r="G249" s="350"/>
      <c r="H249" s="394"/>
      <c r="I249" s="403"/>
      <c r="J249" s="394"/>
      <c r="K249" s="403"/>
      <c r="L249" s="350">
        <f t="shared" si="113"/>
        <v>0</v>
      </c>
      <c r="M249" s="394"/>
      <c r="N249" s="403"/>
      <c r="O249" s="394"/>
      <c r="P249" s="403"/>
      <c r="Q249" s="350">
        <f t="shared" si="114"/>
        <v>0</v>
      </c>
      <c r="R249" s="350"/>
      <c r="S249" s="350"/>
      <c r="T249" s="350"/>
      <c r="U249" s="350"/>
      <c r="V249" s="350"/>
      <c r="W249" s="350"/>
      <c r="X249" s="350"/>
      <c r="Y249" s="350">
        <f t="shared" si="115"/>
        <v>0</v>
      </c>
      <c r="Z249" s="394"/>
      <c r="AA249" s="403"/>
      <c r="AB249" s="394"/>
      <c r="AC249" s="403"/>
      <c r="AD249" s="405">
        <f t="shared" si="116"/>
        <v>0</v>
      </c>
      <c r="AE249" s="252"/>
    </row>
    <row r="250" outlineLevel="1" spans="1:31">
      <c r="A250" s="299"/>
      <c r="B250" s="150">
        <v>110601059</v>
      </c>
      <c r="C250" s="346"/>
      <c r="D250" s="346"/>
      <c r="E250" s="299" t="s">
        <v>171</v>
      </c>
      <c r="F250" s="343"/>
      <c r="G250" s="350"/>
      <c r="H250" s="394"/>
      <c r="I250" s="403"/>
      <c r="J250" s="394"/>
      <c r="K250" s="403"/>
      <c r="L250" s="350">
        <f t="shared" si="113"/>
        <v>0</v>
      </c>
      <c r="M250" s="394"/>
      <c r="N250" s="403"/>
      <c r="O250" s="394"/>
      <c r="P250" s="403"/>
      <c r="Q250" s="350">
        <f t="shared" si="114"/>
        <v>0</v>
      </c>
      <c r="R250" s="350"/>
      <c r="S250" s="350"/>
      <c r="T250" s="350"/>
      <c r="U250" s="350"/>
      <c r="V250" s="350"/>
      <c r="W250" s="350"/>
      <c r="X250" s="350"/>
      <c r="Y250" s="350">
        <f t="shared" si="115"/>
        <v>0</v>
      </c>
      <c r="Z250" s="394"/>
      <c r="AA250" s="403"/>
      <c r="AB250" s="394"/>
      <c r="AC250" s="403"/>
      <c r="AD250" s="405">
        <f t="shared" si="116"/>
        <v>0</v>
      </c>
      <c r="AE250" s="252"/>
    </row>
    <row r="251" outlineLevel="1" spans="1:31">
      <c r="A251" s="299"/>
      <c r="B251" s="150">
        <v>110601060</v>
      </c>
      <c r="C251" s="346"/>
      <c r="D251" s="346"/>
      <c r="E251" s="299" t="s">
        <v>172</v>
      </c>
      <c r="F251" s="343"/>
      <c r="G251" s="350"/>
      <c r="H251" s="394"/>
      <c r="I251" s="403"/>
      <c r="J251" s="394"/>
      <c r="K251" s="403"/>
      <c r="L251" s="350">
        <f t="shared" si="113"/>
        <v>0</v>
      </c>
      <c r="M251" s="394"/>
      <c r="N251" s="403"/>
      <c r="O251" s="394"/>
      <c r="P251" s="403"/>
      <c r="Q251" s="350">
        <f t="shared" si="114"/>
        <v>0</v>
      </c>
      <c r="R251" s="350"/>
      <c r="S251" s="350"/>
      <c r="T251" s="350"/>
      <c r="U251" s="350"/>
      <c r="V251" s="350"/>
      <c r="W251" s="350"/>
      <c r="X251" s="350"/>
      <c r="Y251" s="350">
        <f t="shared" si="115"/>
        <v>0</v>
      </c>
      <c r="Z251" s="394"/>
      <c r="AA251" s="403"/>
      <c r="AB251" s="394"/>
      <c r="AC251" s="403"/>
      <c r="AD251" s="405">
        <f t="shared" si="116"/>
        <v>0</v>
      </c>
      <c r="AE251" s="252"/>
    </row>
    <row r="252" outlineLevel="1" spans="1:31">
      <c r="A252" s="299"/>
      <c r="B252" s="150">
        <v>110601061</v>
      </c>
      <c r="C252" s="346"/>
      <c r="D252" s="346"/>
      <c r="E252" s="299" t="s">
        <v>173</v>
      </c>
      <c r="F252" s="343"/>
      <c r="G252" s="350"/>
      <c r="H252" s="394"/>
      <c r="I252" s="403"/>
      <c r="J252" s="394"/>
      <c r="K252" s="403"/>
      <c r="L252" s="350">
        <f t="shared" si="113"/>
        <v>0</v>
      </c>
      <c r="M252" s="394"/>
      <c r="N252" s="403"/>
      <c r="O252" s="394"/>
      <c r="P252" s="403"/>
      <c r="Q252" s="350">
        <f t="shared" si="114"/>
        <v>0</v>
      </c>
      <c r="R252" s="350"/>
      <c r="S252" s="350"/>
      <c r="T252" s="350"/>
      <c r="U252" s="350"/>
      <c r="V252" s="350"/>
      <c r="W252" s="350"/>
      <c r="X252" s="350"/>
      <c r="Y252" s="350">
        <f t="shared" si="115"/>
        <v>0</v>
      </c>
      <c r="Z252" s="394"/>
      <c r="AA252" s="403"/>
      <c r="AB252" s="394"/>
      <c r="AC252" s="403"/>
      <c r="AD252" s="405">
        <f t="shared" si="116"/>
        <v>0</v>
      </c>
      <c r="AE252" s="252"/>
    </row>
    <row r="253" outlineLevel="1" spans="1:31">
      <c r="A253" s="299"/>
      <c r="B253" s="150">
        <v>110601062</v>
      </c>
      <c r="C253" s="346"/>
      <c r="D253" s="346"/>
      <c r="E253" s="299" t="s">
        <v>174</v>
      </c>
      <c r="F253" s="343"/>
      <c r="G253" s="350"/>
      <c r="H253" s="394"/>
      <c r="I253" s="403"/>
      <c r="J253" s="394"/>
      <c r="K253" s="403"/>
      <c r="L253" s="350">
        <f t="shared" si="113"/>
        <v>0</v>
      </c>
      <c r="M253" s="394"/>
      <c r="N253" s="403"/>
      <c r="O253" s="394"/>
      <c r="P253" s="403"/>
      <c r="Q253" s="350">
        <f t="shared" si="114"/>
        <v>0</v>
      </c>
      <c r="R253" s="350"/>
      <c r="S253" s="350"/>
      <c r="T253" s="350"/>
      <c r="U253" s="350"/>
      <c r="V253" s="350"/>
      <c r="W253" s="350"/>
      <c r="X253" s="350"/>
      <c r="Y253" s="350">
        <f t="shared" si="115"/>
        <v>0</v>
      </c>
      <c r="Z253" s="394"/>
      <c r="AA253" s="403"/>
      <c r="AB253" s="394"/>
      <c r="AC253" s="403"/>
      <c r="AD253" s="405">
        <f t="shared" si="116"/>
        <v>0</v>
      </c>
      <c r="AE253" s="252"/>
    </row>
    <row r="254" outlineLevel="1" spans="1:31">
      <c r="A254" s="299"/>
      <c r="B254" s="150">
        <v>110601063</v>
      </c>
      <c r="C254" s="346"/>
      <c r="D254" s="346"/>
      <c r="E254" s="299" t="s">
        <v>175</v>
      </c>
      <c r="F254" s="343"/>
      <c r="G254" s="350"/>
      <c r="H254" s="394"/>
      <c r="I254" s="403"/>
      <c r="J254" s="394"/>
      <c r="K254" s="403"/>
      <c r="L254" s="350">
        <f t="shared" si="113"/>
        <v>0</v>
      </c>
      <c r="M254" s="394"/>
      <c r="N254" s="403"/>
      <c r="O254" s="394"/>
      <c r="P254" s="403"/>
      <c r="Q254" s="350">
        <f t="shared" si="114"/>
        <v>0</v>
      </c>
      <c r="R254" s="350"/>
      <c r="S254" s="350"/>
      <c r="T254" s="350"/>
      <c r="U254" s="350"/>
      <c r="V254" s="350"/>
      <c r="W254" s="350"/>
      <c r="X254" s="350"/>
      <c r="Y254" s="350">
        <f t="shared" si="115"/>
        <v>0</v>
      </c>
      <c r="Z254" s="394"/>
      <c r="AA254" s="403"/>
      <c r="AB254" s="394"/>
      <c r="AC254" s="403"/>
      <c r="AD254" s="405">
        <f t="shared" si="116"/>
        <v>0</v>
      </c>
      <c r="AE254" s="252"/>
    </row>
    <row r="255" outlineLevel="1" spans="1:31">
      <c r="A255" s="299"/>
      <c r="B255" s="150">
        <v>110601064</v>
      </c>
      <c r="C255" s="346"/>
      <c r="D255" s="346"/>
      <c r="E255" s="299" t="s">
        <v>176</v>
      </c>
      <c r="F255" s="343"/>
      <c r="G255" s="350"/>
      <c r="H255" s="394"/>
      <c r="I255" s="403"/>
      <c r="J255" s="394"/>
      <c r="K255" s="403"/>
      <c r="L255" s="350">
        <f t="shared" si="113"/>
        <v>0</v>
      </c>
      <c r="M255" s="394"/>
      <c r="N255" s="403"/>
      <c r="O255" s="394"/>
      <c r="P255" s="403"/>
      <c r="Q255" s="350">
        <f t="shared" si="114"/>
        <v>0</v>
      </c>
      <c r="R255" s="350"/>
      <c r="S255" s="350"/>
      <c r="T255" s="350"/>
      <c r="U255" s="350"/>
      <c r="V255" s="350"/>
      <c r="W255" s="350"/>
      <c r="X255" s="350"/>
      <c r="Y255" s="350">
        <f t="shared" si="115"/>
        <v>0</v>
      </c>
      <c r="Z255" s="394"/>
      <c r="AA255" s="403"/>
      <c r="AB255" s="394"/>
      <c r="AC255" s="403"/>
      <c r="AD255" s="405">
        <f t="shared" si="116"/>
        <v>0</v>
      </c>
      <c r="AE255" s="252"/>
    </row>
    <row r="256" outlineLevel="1" spans="1:31">
      <c r="A256" s="299"/>
      <c r="B256" s="150">
        <v>110601065</v>
      </c>
      <c r="C256" s="346"/>
      <c r="D256" s="346"/>
      <c r="E256" s="299" t="s">
        <v>177</v>
      </c>
      <c r="F256" s="343"/>
      <c r="G256" s="350"/>
      <c r="H256" s="394"/>
      <c r="I256" s="403"/>
      <c r="J256" s="394"/>
      <c r="K256" s="403"/>
      <c r="L256" s="350">
        <f t="shared" ref="L256:L319" si="117">G256+I256-K256</f>
        <v>0</v>
      </c>
      <c r="M256" s="394"/>
      <c r="N256" s="403"/>
      <c r="O256" s="394"/>
      <c r="P256" s="403"/>
      <c r="Q256" s="350">
        <f t="shared" ref="Q256:Q319" si="118">L256+N256-P256</f>
        <v>0</v>
      </c>
      <c r="R256" s="350"/>
      <c r="S256" s="350"/>
      <c r="T256" s="350"/>
      <c r="U256" s="350"/>
      <c r="V256" s="350"/>
      <c r="W256" s="350"/>
      <c r="X256" s="350"/>
      <c r="Y256" s="350">
        <f t="shared" ref="Y256:Y319" si="119">SUM(Q256:X256)</f>
        <v>0</v>
      </c>
      <c r="Z256" s="394"/>
      <c r="AA256" s="403"/>
      <c r="AB256" s="394"/>
      <c r="AC256" s="403"/>
      <c r="AD256" s="405">
        <f t="shared" ref="AD256:AD319" si="120">Y256+AA256-AC256</f>
        <v>0</v>
      </c>
      <c r="AE256" s="252"/>
    </row>
    <row r="257" outlineLevel="1" spans="1:31">
      <c r="A257" s="299"/>
      <c r="B257" s="150">
        <v>110601066</v>
      </c>
      <c r="C257" s="346"/>
      <c r="D257" s="346"/>
      <c r="E257" s="299" t="s">
        <v>178</v>
      </c>
      <c r="F257" s="343"/>
      <c r="G257" s="350"/>
      <c r="H257" s="394"/>
      <c r="I257" s="403"/>
      <c r="J257" s="394"/>
      <c r="K257" s="403"/>
      <c r="L257" s="350">
        <f t="shared" si="117"/>
        <v>0</v>
      </c>
      <c r="M257" s="394"/>
      <c r="N257" s="403"/>
      <c r="O257" s="394"/>
      <c r="P257" s="403"/>
      <c r="Q257" s="350">
        <f t="shared" si="118"/>
        <v>0</v>
      </c>
      <c r="R257" s="350"/>
      <c r="S257" s="350"/>
      <c r="T257" s="350"/>
      <c r="U257" s="350"/>
      <c r="V257" s="350"/>
      <c r="W257" s="350"/>
      <c r="X257" s="350"/>
      <c r="Y257" s="350">
        <f t="shared" si="119"/>
        <v>0</v>
      </c>
      <c r="Z257" s="394"/>
      <c r="AA257" s="403"/>
      <c r="AB257" s="394"/>
      <c r="AC257" s="403"/>
      <c r="AD257" s="405">
        <f t="shared" si="120"/>
        <v>0</v>
      </c>
      <c r="AE257" s="252"/>
    </row>
    <row r="258" outlineLevel="1" spans="1:31">
      <c r="A258" s="299"/>
      <c r="B258" s="150">
        <v>110601067</v>
      </c>
      <c r="C258" s="346"/>
      <c r="D258" s="346"/>
      <c r="E258" s="299" t="s">
        <v>179</v>
      </c>
      <c r="F258" s="343"/>
      <c r="G258" s="350"/>
      <c r="H258" s="394"/>
      <c r="I258" s="403"/>
      <c r="J258" s="394"/>
      <c r="K258" s="403"/>
      <c r="L258" s="350">
        <f t="shared" si="117"/>
        <v>0</v>
      </c>
      <c r="M258" s="394"/>
      <c r="N258" s="403"/>
      <c r="O258" s="394"/>
      <c r="P258" s="403"/>
      <c r="Q258" s="350">
        <f t="shared" si="118"/>
        <v>0</v>
      </c>
      <c r="R258" s="350"/>
      <c r="S258" s="350"/>
      <c r="T258" s="350"/>
      <c r="U258" s="350"/>
      <c r="V258" s="350"/>
      <c r="W258" s="350"/>
      <c r="X258" s="350"/>
      <c r="Y258" s="350">
        <f t="shared" si="119"/>
        <v>0</v>
      </c>
      <c r="Z258" s="394"/>
      <c r="AA258" s="403"/>
      <c r="AB258" s="394"/>
      <c r="AC258" s="403"/>
      <c r="AD258" s="405">
        <f t="shared" si="120"/>
        <v>0</v>
      </c>
      <c r="AE258" s="252"/>
    </row>
    <row r="259" outlineLevel="1" spans="1:31">
      <c r="A259" s="299"/>
      <c r="B259" s="150">
        <v>110601068</v>
      </c>
      <c r="C259" s="346"/>
      <c r="D259" s="346"/>
      <c r="E259" s="299" t="s">
        <v>180</v>
      </c>
      <c r="F259" s="343"/>
      <c r="G259" s="350"/>
      <c r="H259" s="394"/>
      <c r="I259" s="403"/>
      <c r="J259" s="394"/>
      <c r="K259" s="403"/>
      <c r="L259" s="350">
        <f t="shared" si="117"/>
        <v>0</v>
      </c>
      <c r="M259" s="394"/>
      <c r="N259" s="403"/>
      <c r="O259" s="394"/>
      <c r="P259" s="403"/>
      <c r="Q259" s="350">
        <f t="shared" si="118"/>
        <v>0</v>
      </c>
      <c r="R259" s="350"/>
      <c r="S259" s="350"/>
      <c r="T259" s="350"/>
      <c r="U259" s="350"/>
      <c r="V259" s="350"/>
      <c r="W259" s="350"/>
      <c r="X259" s="350"/>
      <c r="Y259" s="350">
        <f t="shared" si="119"/>
        <v>0</v>
      </c>
      <c r="Z259" s="394"/>
      <c r="AA259" s="403"/>
      <c r="AB259" s="394"/>
      <c r="AC259" s="403"/>
      <c r="AD259" s="405">
        <f t="shared" si="120"/>
        <v>0</v>
      </c>
      <c r="AE259" s="252"/>
    </row>
    <row r="260" outlineLevel="1" spans="1:31">
      <c r="A260" s="299"/>
      <c r="B260" s="150">
        <v>110601069</v>
      </c>
      <c r="C260" s="346"/>
      <c r="D260" s="346"/>
      <c r="E260" s="299" t="s">
        <v>181</v>
      </c>
      <c r="F260" s="343"/>
      <c r="G260" s="350"/>
      <c r="H260" s="394"/>
      <c r="I260" s="403"/>
      <c r="J260" s="394"/>
      <c r="K260" s="403"/>
      <c r="L260" s="350">
        <f t="shared" si="117"/>
        <v>0</v>
      </c>
      <c r="M260" s="394"/>
      <c r="N260" s="403"/>
      <c r="O260" s="394"/>
      <c r="P260" s="403"/>
      <c r="Q260" s="350">
        <f t="shared" si="118"/>
        <v>0</v>
      </c>
      <c r="R260" s="350"/>
      <c r="S260" s="350"/>
      <c r="T260" s="350"/>
      <c r="U260" s="350"/>
      <c r="V260" s="350"/>
      <c r="W260" s="350"/>
      <c r="X260" s="350"/>
      <c r="Y260" s="350">
        <f t="shared" si="119"/>
        <v>0</v>
      </c>
      <c r="Z260" s="394"/>
      <c r="AA260" s="403"/>
      <c r="AB260" s="394"/>
      <c r="AC260" s="403"/>
      <c r="AD260" s="405">
        <f t="shared" si="120"/>
        <v>0</v>
      </c>
      <c r="AE260" s="252"/>
    </row>
    <row r="261" outlineLevel="1" spans="1:31">
      <c r="A261" s="299"/>
      <c r="B261" s="150">
        <v>110601070</v>
      </c>
      <c r="C261" s="346"/>
      <c r="D261" s="346"/>
      <c r="E261" s="299" t="s">
        <v>182</v>
      </c>
      <c r="F261" s="343"/>
      <c r="G261" s="350"/>
      <c r="H261" s="394"/>
      <c r="I261" s="403"/>
      <c r="J261" s="394"/>
      <c r="K261" s="403"/>
      <c r="L261" s="350">
        <f t="shared" si="117"/>
        <v>0</v>
      </c>
      <c r="M261" s="394"/>
      <c r="N261" s="403"/>
      <c r="O261" s="394"/>
      <c r="P261" s="403"/>
      <c r="Q261" s="350">
        <f t="shared" si="118"/>
        <v>0</v>
      </c>
      <c r="R261" s="350"/>
      <c r="S261" s="350"/>
      <c r="T261" s="350"/>
      <c r="U261" s="350"/>
      <c r="V261" s="350"/>
      <c r="W261" s="350"/>
      <c r="X261" s="350"/>
      <c r="Y261" s="350">
        <f t="shared" si="119"/>
        <v>0</v>
      </c>
      <c r="Z261" s="394"/>
      <c r="AA261" s="403"/>
      <c r="AB261" s="394"/>
      <c r="AC261" s="403"/>
      <c r="AD261" s="405">
        <f t="shared" si="120"/>
        <v>0</v>
      </c>
      <c r="AE261" s="252"/>
    </row>
    <row r="262" outlineLevel="1" spans="1:31">
      <c r="A262" s="299"/>
      <c r="B262" s="150">
        <v>110601071</v>
      </c>
      <c r="C262" s="346"/>
      <c r="D262" s="346"/>
      <c r="E262" s="299" t="s">
        <v>183</v>
      </c>
      <c r="F262" s="343"/>
      <c r="G262" s="350"/>
      <c r="H262" s="394"/>
      <c r="I262" s="403"/>
      <c r="J262" s="394"/>
      <c r="K262" s="403"/>
      <c r="L262" s="350">
        <f t="shared" si="117"/>
        <v>0</v>
      </c>
      <c r="M262" s="394"/>
      <c r="N262" s="403"/>
      <c r="O262" s="394"/>
      <c r="P262" s="403"/>
      <c r="Q262" s="350">
        <f t="shared" si="118"/>
        <v>0</v>
      </c>
      <c r="R262" s="350"/>
      <c r="S262" s="350"/>
      <c r="T262" s="350"/>
      <c r="U262" s="350"/>
      <c r="V262" s="350"/>
      <c r="W262" s="350"/>
      <c r="X262" s="350"/>
      <c r="Y262" s="350">
        <f t="shared" si="119"/>
        <v>0</v>
      </c>
      <c r="Z262" s="394"/>
      <c r="AA262" s="403"/>
      <c r="AB262" s="394"/>
      <c r="AC262" s="403"/>
      <c r="AD262" s="405">
        <f t="shared" si="120"/>
        <v>0</v>
      </c>
      <c r="AE262" s="252"/>
    </row>
    <row r="263" outlineLevel="1" spans="1:31">
      <c r="A263" s="299"/>
      <c r="B263" s="150">
        <v>110601072</v>
      </c>
      <c r="C263" s="346"/>
      <c r="D263" s="346"/>
      <c r="E263" s="299" t="s">
        <v>184</v>
      </c>
      <c r="F263" s="343"/>
      <c r="G263" s="350"/>
      <c r="H263" s="394"/>
      <c r="I263" s="403"/>
      <c r="J263" s="394"/>
      <c r="K263" s="403"/>
      <c r="L263" s="350">
        <f t="shared" si="117"/>
        <v>0</v>
      </c>
      <c r="M263" s="394"/>
      <c r="N263" s="403"/>
      <c r="O263" s="394"/>
      <c r="P263" s="403"/>
      <c r="Q263" s="350">
        <f t="shared" si="118"/>
        <v>0</v>
      </c>
      <c r="R263" s="350"/>
      <c r="S263" s="350"/>
      <c r="T263" s="350"/>
      <c r="U263" s="350"/>
      <c r="V263" s="350"/>
      <c r="W263" s="350"/>
      <c r="X263" s="350"/>
      <c r="Y263" s="350">
        <f t="shared" si="119"/>
        <v>0</v>
      </c>
      <c r="Z263" s="394"/>
      <c r="AA263" s="403"/>
      <c r="AB263" s="394"/>
      <c r="AC263" s="403"/>
      <c r="AD263" s="405">
        <f t="shared" si="120"/>
        <v>0</v>
      </c>
      <c r="AE263" s="252"/>
    </row>
    <row r="264" outlineLevel="1" spans="1:31">
      <c r="A264" s="299"/>
      <c r="B264" s="150">
        <v>110601073</v>
      </c>
      <c r="C264" s="346"/>
      <c r="D264" s="346"/>
      <c r="E264" s="299" t="s">
        <v>185</v>
      </c>
      <c r="F264" s="343"/>
      <c r="G264" s="350"/>
      <c r="H264" s="394"/>
      <c r="I264" s="403"/>
      <c r="J264" s="394"/>
      <c r="K264" s="403"/>
      <c r="L264" s="350">
        <f t="shared" si="117"/>
        <v>0</v>
      </c>
      <c r="M264" s="394"/>
      <c r="N264" s="403"/>
      <c r="O264" s="394"/>
      <c r="P264" s="403"/>
      <c r="Q264" s="350">
        <f t="shared" si="118"/>
        <v>0</v>
      </c>
      <c r="R264" s="350"/>
      <c r="S264" s="350"/>
      <c r="T264" s="350"/>
      <c r="U264" s="350"/>
      <c r="V264" s="350"/>
      <c r="W264" s="350"/>
      <c r="X264" s="350"/>
      <c r="Y264" s="350">
        <f t="shared" si="119"/>
        <v>0</v>
      </c>
      <c r="Z264" s="394"/>
      <c r="AA264" s="403"/>
      <c r="AB264" s="394"/>
      <c r="AC264" s="403"/>
      <c r="AD264" s="405">
        <f t="shared" si="120"/>
        <v>0</v>
      </c>
      <c r="AE264" s="252"/>
    </row>
    <row r="265" outlineLevel="1" spans="1:31">
      <c r="A265" s="299"/>
      <c r="B265" s="150">
        <v>110601074</v>
      </c>
      <c r="C265" s="346"/>
      <c r="D265" s="346"/>
      <c r="E265" s="299" t="s">
        <v>186</v>
      </c>
      <c r="F265" s="343"/>
      <c r="G265" s="350"/>
      <c r="H265" s="394"/>
      <c r="I265" s="403"/>
      <c r="J265" s="394"/>
      <c r="K265" s="403"/>
      <c r="L265" s="350">
        <f t="shared" si="117"/>
        <v>0</v>
      </c>
      <c r="M265" s="394"/>
      <c r="N265" s="403"/>
      <c r="O265" s="394"/>
      <c r="P265" s="403"/>
      <c r="Q265" s="350">
        <f t="shared" si="118"/>
        <v>0</v>
      </c>
      <c r="R265" s="350"/>
      <c r="S265" s="350"/>
      <c r="T265" s="350"/>
      <c r="U265" s="350"/>
      <c r="V265" s="350"/>
      <c r="W265" s="350"/>
      <c r="X265" s="350"/>
      <c r="Y265" s="350">
        <f t="shared" si="119"/>
        <v>0</v>
      </c>
      <c r="Z265" s="394"/>
      <c r="AA265" s="403"/>
      <c r="AB265" s="394"/>
      <c r="AC265" s="403"/>
      <c r="AD265" s="405">
        <f t="shared" si="120"/>
        <v>0</v>
      </c>
      <c r="AE265" s="252"/>
    </row>
    <row r="266" outlineLevel="1" spans="1:31">
      <c r="A266" s="299"/>
      <c r="B266" s="150">
        <v>110601075</v>
      </c>
      <c r="C266" s="346"/>
      <c r="D266" s="346"/>
      <c r="E266" s="299" t="s">
        <v>187</v>
      </c>
      <c r="F266" s="343"/>
      <c r="G266" s="350"/>
      <c r="H266" s="394"/>
      <c r="I266" s="403"/>
      <c r="J266" s="394"/>
      <c r="K266" s="403"/>
      <c r="L266" s="350">
        <f t="shared" si="117"/>
        <v>0</v>
      </c>
      <c r="M266" s="394"/>
      <c r="N266" s="403"/>
      <c r="O266" s="394"/>
      <c r="P266" s="403"/>
      <c r="Q266" s="350">
        <f t="shared" si="118"/>
        <v>0</v>
      </c>
      <c r="R266" s="350"/>
      <c r="S266" s="350"/>
      <c r="T266" s="350"/>
      <c r="U266" s="350"/>
      <c r="V266" s="350"/>
      <c r="W266" s="350"/>
      <c r="X266" s="350"/>
      <c r="Y266" s="350">
        <f t="shared" si="119"/>
        <v>0</v>
      </c>
      <c r="Z266" s="394"/>
      <c r="AA266" s="403"/>
      <c r="AB266" s="394"/>
      <c r="AC266" s="403"/>
      <c r="AD266" s="405">
        <f t="shared" si="120"/>
        <v>0</v>
      </c>
      <c r="AE266" s="252"/>
    </row>
    <row r="267" outlineLevel="1" spans="1:31">
      <c r="A267" s="299"/>
      <c r="B267" s="150">
        <v>110601076</v>
      </c>
      <c r="C267" s="346"/>
      <c r="D267" s="346"/>
      <c r="E267" s="299" t="s">
        <v>188</v>
      </c>
      <c r="F267" s="343"/>
      <c r="G267" s="350"/>
      <c r="H267" s="394"/>
      <c r="I267" s="403"/>
      <c r="J267" s="394"/>
      <c r="K267" s="403"/>
      <c r="L267" s="350">
        <f t="shared" si="117"/>
        <v>0</v>
      </c>
      <c r="M267" s="394"/>
      <c r="N267" s="403"/>
      <c r="O267" s="394"/>
      <c r="P267" s="403"/>
      <c r="Q267" s="350">
        <f t="shared" si="118"/>
        <v>0</v>
      </c>
      <c r="R267" s="350"/>
      <c r="S267" s="350"/>
      <c r="T267" s="350"/>
      <c r="U267" s="350"/>
      <c r="V267" s="350"/>
      <c r="W267" s="350"/>
      <c r="X267" s="350"/>
      <c r="Y267" s="350">
        <f t="shared" si="119"/>
        <v>0</v>
      </c>
      <c r="Z267" s="394"/>
      <c r="AA267" s="403"/>
      <c r="AB267" s="394"/>
      <c r="AC267" s="403"/>
      <c r="AD267" s="405">
        <f t="shared" si="120"/>
        <v>0</v>
      </c>
      <c r="AE267" s="252"/>
    </row>
    <row r="268" outlineLevel="1" spans="1:31">
      <c r="A268" s="299"/>
      <c r="B268" s="150">
        <v>110601077</v>
      </c>
      <c r="C268" s="346"/>
      <c r="D268" s="346"/>
      <c r="E268" s="299" t="s">
        <v>189</v>
      </c>
      <c r="F268" s="343"/>
      <c r="G268" s="350"/>
      <c r="H268" s="394"/>
      <c r="I268" s="403"/>
      <c r="J268" s="394"/>
      <c r="K268" s="403"/>
      <c r="L268" s="350">
        <f t="shared" si="117"/>
        <v>0</v>
      </c>
      <c r="M268" s="394"/>
      <c r="N268" s="403"/>
      <c r="O268" s="394"/>
      <c r="P268" s="403"/>
      <c r="Q268" s="350">
        <f t="shared" si="118"/>
        <v>0</v>
      </c>
      <c r="R268" s="350"/>
      <c r="S268" s="350"/>
      <c r="T268" s="350"/>
      <c r="U268" s="350"/>
      <c r="V268" s="350"/>
      <c r="W268" s="350"/>
      <c r="X268" s="350"/>
      <c r="Y268" s="350">
        <f t="shared" si="119"/>
        <v>0</v>
      </c>
      <c r="Z268" s="394"/>
      <c r="AA268" s="403"/>
      <c r="AB268" s="394"/>
      <c r="AC268" s="403"/>
      <c r="AD268" s="405">
        <f t="shared" si="120"/>
        <v>0</v>
      </c>
      <c r="AE268" s="252"/>
    </row>
    <row r="269" outlineLevel="1" spans="1:31">
      <c r="A269" s="299"/>
      <c r="B269" s="150">
        <v>110601078</v>
      </c>
      <c r="C269" s="346"/>
      <c r="D269" s="346"/>
      <c r="E269" s="299" t="s">
        <v>190</v>
      </c>
      <c r="F269" s="343"/>
      <c r="G269" s="350"/>
      <c r="H269" s="394"/>
      <c r="I269" s="403"/>
      <c r="J269" s="394"/>
      <c r="K269" s="403"/>
      <c r="L269" s="350">
        <f t="shared" si="117"/>
        <v>0</v>
      </c>
      <c r="M269" s="394"/>
      <c r="N269" s="403"/>
      <c r="O269" s="394"/>
      <c r="P269" s="403"/>
      <c r="Q269" s="350">
        <f t="shared" si="118"/>
        <v>0</v>
      </c>
      <c r="R269" s="350"/>
      <c r="S269" s="350"/>
      <c r="T269" s="350"/>
      <c r="U269" s="350"/>
      <c r="V269" s="350"/>
      <c r="W269" s="350"/>
      <c r="X269" s="350"/>
      <c r="Y269" s="350">
        <f t="shared" si="119"/>
        <v>0</v>
      </c>
      <c r="Z269" s="394"/>
      <c r="AA269" s="403"/>
      <c r="AB269" s="394"/>
      <c r="AC269" s="403"/>
      <c r="AD269" s="405">
        <f t="shared" si="120"/>
        <v>0</v>
      </c>
      <c r="AE269" s="252"/>
    </row>
    <row r="270" outlineLevel="1" spans="1:31">
      <c r="A270" s="299"/>
      <c r="B270" s="150">
        <v>110601079</v>
      </c>
      <c r="C270" s="346"/>
      <c r="D270" s="346"/>
      <c r="E270" s="299" t="s">
        <v>191</v>
      </c>
      <c r="F270" s="343"/>
      <c r="G270" s="350"/>
      <c r="H270" s="394"/>
      <c r="I270" s="403"/>
      <c r="J270" s="394"/>
      <c r="K270" s="403"/>
      <c r="L270" s="350">
        <f t="shared" si="117"/>
        <v>0</v>
      </c>
      <c r="M270" s="394"/>
      <c r="N270" s="403"/>
      <c r="O270" s="394"/>
      <c r="P270" s="403"/>
      <c r="Q270" s="350">
        <f t="shared" si="118"/>
        <v>0</v>
      </c>
      <c r="R270" s="350"/>
      <c r="S270" s="350"/>
      <c r="T270" s="350"/>
      <c r="U270" s="350"/>
      <c r="V270" s="350"/>
      <c r="W270" s="350"/>
      <c r="X270" s="350"/>
      <c r="Y270" s="350">
        <f t="shared" si="119"/>
        <v>0</v>
      </c>
      <c r="Z270" s="394"/>
      <c r="AA270" s="403"/>
      <c r="AB270" s="394"/>
      <c r="AC270" s="403"/>
      <c r="AD270" s="405">
        <f t="shared" si="120"/>
        <v>0</v>
      </c>
      <c r="AE270" s="252"/>
    </row>
    <row r="271" outlineLevel="1" spans="1:31">
      <c r="A271" s="299"/>
      <c r="B271" s="150">
        <v>110601080</v>
      </c>
      <c r="C271" s="346"/>
      <c r="D271" s="346"/>
      <c r="E271" s="299" t="s">
        <v>192</v>
      </c>
      <c r="F271" s="343"/>
      <c r="G271" s="350"/>
      <c r="H271" s="394"/>
      <c r="I271" s="403"/>
      <c r="J271" s="394"/>
      <c r="K271" s="403"/>
      <c r="L271" s="350">
        <f t="shared" si="117"/>
        <v>0</v>
      </c>
      <c r="M271" s="394"/>
      <c r="N271" s="403"/>
      <c r="O271" s="394"/>
      <c r="P271" s="403"/>
      <c r="Q271" s="350">
        <f t="shared" si="118"/>
        <v>0</v>
      </c>
      <c r="R271" s="350"/>
      <c r="S271" s="350"/>
      <c r="T271" s="350"/>
      <c r="U271" s="350"/>
      <c r="V271" s="350"/>
      <c r="W271" s="350"/>
      <c r="X271" s="350"/>
      <c r="Y271" s="350">
        <f t="shared" si="119"/>
        <v>0</v>
      </c>
      <c r="Z271" s="394"/>
      <c r="AA271" s="403"/>
      <c r="AB271" s="394"/>
      <c r="AC271" s="403"/>
      <c r="AD271" s="405">
        <f t="shared" si="120"/>
        <v>0</v>
      </c>
      <c r="AE271" s="252"/>
    </row>
    <row r="272" outlineLevel="1" spans="1:31">
      <c r="A272" s="299"/>
      <c r="B272" s="150">
        <v>110601081</v>
      </c>
      <c r="C272" s="346"/>
      <c r="D272" s="346"/>
      <c r="E272" s="299" t="s">
        <v>193</v>
      </c>
      <c r="F272" s="343"/>
      <c r="G272" s="350"/>
      <c r="H272" s="394"/>
      <c r="I272" s="403"/>
      <c r="J272" s="394"/>
      <c r="K272" s="403"/>
      <c r="L272" s="350">
        <f t="shared" si="117"/>
        <v>0</v>
      </c>
      <c r="M272" s="394"/>
      <c r="N272" s="403"/>
      <c r="O272" s="394"/>
      <c r="P272" s="403"/>
      <c r="Q272" s="350">
        <f t="shared" si="118"/>
        <v>0</v>
      </c>
      <c r="R272" s="350"/>
      <c r="S272" s="350"/>
      <c r="T272" s="350"/>
      <c r="U272" s="350"/>
      <c r="V272" s="350"/>
      <c r="W272" s="350"/>
      <c r="X272" s="350"/>
      <c r="Y272" s="350">
        <f t="shared" si="119"/>
        <v>0</v>
      </c>
      <c r="Z272" s="394"/>
      <c r="AA272" s="403"/>
      <c r="AB272" s="394"/>
      <c r="AC272" s="403"/>
      <c r="AD272" s="405">
        <f t="shared" si="120"/>
        <v>0</v>
      </c>
      <c r="AE272" s="252"/>
    </row>
    <row r="273" outlineLevel="1" spans="1:31">
      <c r="A273" s="299"/>
      <c r="B273" s="150">
        <v>110601082</v>
      </c>
      <c r="C273" s="346"/>
      <c r="D273" s="346"/>
      <c r="E273" s="299" t="s">
        <v>194</v>
      </c>
      <c r="F273" s="343"/>
      <c r="G273" s="350"/>
      <c r="H273" s="394"/>
      <c r="I273" s="403"/>
      <c r="J273" s="394"/>
      <c r="K273" s="403"/>
      <c r="L273" s="350">
        <f t="shared" si="117"/>
        <v>0</v>
      </c>
      <c r="M273" s="394"/>
      <c r="N273" s="403"/>
      <c r="O273" s="394"/>
      <c r="P273" s="403"/>
      <c r="Q273" s="350">
        <f t="shared" si="118"/>
        <v>0</v>
      </c>
      <c r="R273" s="350"/>
      <c r="S273" s="350"/>
      <c r="T273" s="350"/>
      <c r="U273" s="350"/>
      <c r="V273" s="350"/>
      <c r="W273" s="350"/>
      <c r="X273" s="350"/>
      <c r="Y273" s="350">
        <f t="shared" si="119"/>
        <v>0</v>
      </c>
      <c r="Z273" s="394"/>
      <c r="AA273" s="403"/>
      <c r="AB273" s="394"/>
      <c r="AC273" s="403"/>
      <c r="AD273" s="405">
        <f t="shared" si="120"/>
        <v>0</v>
      </c>
      <c r="AE273" s="252"/>
    </row>
    <row r="274" outlineLevel="1" spans="1:31">
      <c r="A274" s="299"/>
      <c r="B274" s="150">
        <v>110601083</v>
      </c>
      <c r="C274" s="346"/>
      <c r="D274" s="346"/>
      <c r="E274" s="299" t="s">
        <v>195</v>
      </c>
      <c r="F274" s="343"/>
      <c r="G274" s="350"/>
      <c r="H274" s="394"/>
      <c r="I274" s="403"/>
      <c r="J274" s="394"/>
      <c r="K274" s="403"/>
      <c r="L274" s="350">
        <f t="shared" si="117"/>
        <v>0</v>
      </c>
      <c r="M274" s="394"/>
      <c r="N274" s="403"/>
      <c r="O274" s="394"/>
      <c r="P274" s="403"/>
      <c r="Q274" s="350">
        <f t="shared" si="118"/>
        <v>0</v>
      </c>
      <c r="R274" s="350"/>
      <c r="S274" s="350"/>
      <c r="T274" s="350"/>
      <c r="U274" s="350"/>
      <c r="V274" s="350"/>
      <c r="W274" s="350"/>
      <c r="X274" s="350"/>
      <c r="Y274" s="350">
        <f t="shared" si="119"/>
        <v>0</v>
      </c>
      <c r="Z274" s="394"/>
      <c r="AA274" s="403"/>
      <c r="AB274" s="394"/>
      <c r="AC274" s="403"/>
      <c r="AD274" s="405">
        <f t="shared" si="120"/>
        <v>0</v>
      </c>
      <c r="AE274" s="252"/>
    </row>
    <row r="275" outlineLevel="1" spans="1:31">
      <c r="A275" s="299"/>
      <c r="B275" s="150">
        <v>110601084</v>
      </c>
      <c r="C275" s="346"/>
      <c r="D275" s="346"/>
      <c r="E275" s="299" t="s">
        <v>196</v>
      </c>
      <c r="F275" s="343"/>
      <c r="G275" s="350"/>
      <c r="H275" s="394"/>
      <c r="I275" s="403"/>
      <c r="J275" s="394"/>
      <c r="K275" s="403"/>
      <c r="L275" s="350">
        <f t="shared" si="117"/>
        <v>0</v>
      </c>
      <c r="M275" s="394"/>
      <c r="N275" s="403"/>
      <c r="O275" s="394"/>
      <c r="P275" s="403"/>
      <c r="Q275" s="350">
        <f t="shared" si="118"/>
        <v>0</v>
      </c>
      <c r="R275" s="350"/>
      <c r="S275" s="350"/>
      <c r="T275" s="350"/>
      <c r="U275" s="350"/>
      <c r="V275" s="350"/>
      <c r="W275" s="350"/>
      <c r="X275" s="350"/>
      <c r="Y275" s="350">
        <f t="shared" si="119"/>
        <v>0</v>
      </c>
      <c r="Z275" s="394"/>
      <c r="AA275" s="403"/>
      <c r="AB275" s="394"/>
      <c r="AC275" s="403"/>
      <c r="AD275" s="405">
        <f t="shared" si="120"/>
        <v>0</v>
      </c>
      <c r="AE275" s="252"/>
    </row>
    <row r="276" outlineLevel="1" spans="1:31">
      <c r="A276" s="299"/>
      <c r="B276" s="150">
        <v>110601085</v>
      </c>
      <c r="C276" s="346"/>
      <c r="D276" s="346"/>
      <c r="E276" s="299" t="s">
        <v>197</v>
      </c>
      <c r="F276" s="343"/>
      <c r="G276" s="350"/>
      <c r="H276" s="394"/>
      <c r="I276" s="403"/>
      <c r="J276" s="394"/>
      <c r="K276" s="403"/>
      <c r="L276" s="350">
        <f t="shared" si="117"/>
        <v>0</v>
      </c>
      <c r="M276" s="394"/>
      <c r="N276" s="403"/>
      <c r="O276" s="394"/>
      <c r="P276" s="403"/>
      <c r="Q276" s="350">
        <f t="shared" si="118"/>
        <v>0</v>
      </c>
      <c r="R276" s="350"/>
      <c r="S276" s="350"/>
      <c r="T276" s="350"/>
      <c r="U276" s="350"/>
      <c r="V276" s="350"/>
      <c r="W276" s="350"/>
      <c r="X276" s="350"/>
      <c r="Y276" s="350">
        <f t="shared" si="119"/>
        <v>0</v>
      </c>
      <c r="Z276" s="394"/>
      <c r="AA276" s="403"/>
      <c r="AB276" s="394"/>
      <c r="AC276" s="403"/>
      <c r="AD276" s="405">
        <f t="shared" si="120"/>
        <v>0</v>
      </c>
      <c r="AE276" s="252"/>
    </row>
    <row r="277" outlineLevel="1" spans="1:31">
      <c r="A277" s="299"/>
      <c r="B277" s="150">
        <v>110601086</v>
      </c>
      <c r="C277" s="346"/>
      <c r="D277" s="346"/>
      <c r="E277" s="299" t="s">
        <v>198</v>
      </c>
      <c r="F277" s="343"/>
      <c r="G277" s="350"/>
      <c r="H277" s="394"/>
      <c r="I277" s="403"/>
      <c r="J277" s="394"/>
      <c r="K277" s="403"/>
      <c r="L277" s="350">
        <f t="shared" si="117"/>
        <v>0</v>
      </c>
      <c r="M277" s="394"/>
      <c r="N277" s="403"/>
      <c r="O277" s="394"/>
      <c r="P277" s="403"/>
      <c r="Q277" s="350">
        <f t="shared" si="118"/>
        <v>0</v>
      </c>
      <c r="R277" s="350"/>
      <c r="S277" s="350"/>
      <c r="T277" s="350"/>
      <c r="U277" s="350"/>
      <c r="V277" s="350"/>
      <c r="W277" s="350"/>
      <c r="X277" s="350"/>
      <c r="Y277" s="350">
        <f t="shared" si="119"/>
        <v>0</v>
      </c>
      <c r="Z277" s="394"/>
      <c r="AA277" s="403"/>
      <c r="AB277" s="394"/>
      <c r="AC277" s="403"/>
      <c r="AD277" s="405">
        <f t="shared" si="120"/>
        <v>0</v>
      </c>
      <c r="AE277" s="252"/>
    </row>
    <row r="278" outlineLevel="1" spans="1:31">
      <c r="A278" s="299"/>
      <c r="B278" s="150">
        <v>110601087</v>
      </c>
      <c r="C278" s="346"/>
      <c r="D278" s="346"/>
      <c r="E278" s="299" t="s">
        <v>199</v>
      </c>
      <c r="F278" s="343"/>
      <c r="G278" s="350"/>
      <c r="H278" s="394"/>
      <c r="I278" s="403"/>
      <c r="J278" s="394"/>
      <c r="K278" s="403"/>
      <c r="L278" s="350">
        <f t="shared" si="117"/>
        <v>0</v>
      </c>
      <c r="M278" s="394"/>
      <c r="N278" s="403"/>
      <c r="O278" s="394"/>
      <c r="P278" s="403"/>
      <c r="Q278" s="350">
        <f t="shared" si="118"/>
        <v>0</v>
      </c>
      <c r="R278" s="350"/>
      <c r="S278" s="350"/>
      <c r="T278" s="350"/>
      <c r="U278" s="350"/>
      <c r="V278" s="350"/>
      <c r="W278" s="350"/>
      <c r="X278" s="350"/>
      <c r="Y278" s="350">
        <f t="shared" si="119"/>
        <v>0</v>
      </c>
      <c r="Z278" s="394"/>
      <c r="AA278" s="403"/>
      <c r="AB278" s="394"/>
      <c r="AC278" s="403"/>
      <c r="AD278" s="405">
        <f t="shared" si="120"/>
        <v>0</v>
      </c>
      <c r="AE278" s="252"/>
    </row>
    <row r="279" outlineLevel="1" spans="1:31">
      <c r="A279" s="299"/>
      <c r="B279" s="150">
        <v>110601088</v>
      </c>
      <c r="C279" s="346"/>
      <c r="D279" s="346"/>
      <c r="E279" s="299" t="s">
        <v>200</v>
      </c>
      <c r="F279" s="343"/>
      <c r="G279" s="350"/>
      <c r="H279" s="394"/>
      <c r="I279" s="403"/>
      <c r="J279" s="394"/>
      <c r="K279" s="403"/>
      <c r="L279" s="350">
        <f t="shared" si="117"/>
        <v>0</v>
      </c>
      <c r="M279" s="394"/>
      <c r="N279" s="403"/>
      <c r="O279" s="394"/>
      <c r="P279" s="403"/>
      <c r="Q279" s="350">
        <f t="shared" si="118"/>
        <v>0</v>
      </c>
      <c r="R279" s="350"/>
      <c r="S279" s="350"/>
      <c r="T279" s="350"/>
      <c r="U279" s="350"/>
      <c r="V279" s="350"/>
      <c r="W279" s="350"/>
      <c r="X279" s="350"/>
      <c r="Y279" s="350">
        <f t="shared" si="119"/>
        <v>0</v>
      </c>
      <c r="Z279" s="394"/>
      <c r="AA279" s="403"/>
      <c r="AB279" s="394"/>
      <c r="AC279" s="403"/>
      <c r="AD279" s="405">
        <f t="shared" si="120"/>
        <v>0</v>
      </c>
      <c r="AE279" s="252"/>
    </row>
    <row r="280" outlineLevel="1" spans="1:31">
      <c r="A280" s="299"/>
      <c r="B280" s="150">
        <v>110601089</v>
      </c>
      <c r="C280" s="346"/>
      <c r="D280" s="346"/>
      <c r="E280" s="299" t="s">
        <v>201</v>
      </c>
      <c r="F280" s="343"/>
      <c r="G280" s="350"/>
      <c r="H280" s="394"/>
      <c r="I280" s="403"/>
      <c r="J280" s="394"/>
      <c r="K280" s="403"/>
      <c r="L280" s="350">
        <f t="shared" si="117"/>
        <v>0</v>
      </c>
      <c r="M280" s="394"/>
      <c r="N280" s="403"/>
      <c r="O280" s="394"/>
      <c r="P280" s="403"/>
      <c r="Q280" s="350">
        <f t="shared" si="118"/>
        <v>0</v>
      </c>
      <c r="R280" s="350"/>
      <c r="S280" s="350"/>
      <c r="T280" s="350"/>
      <c r="U280" s="350"/>
      <c r="V280" s="350"/>
      <c r="W280" s="350"/>
      <c r="X280" s="350"/>
      <c r="Y280" s="350">
        <f t="shared" si="119"/>
        <v>0</v>
      </c>
      <c r="Z280" s="394"/>
      <c r="AA280" s="403"/>
      <c r="AB280" s="394"/>
      <c r="AC280" s="403"/>
      <c r="AD280" s="405">
        <f t="shared" si="120"/>
        <v>0</v>
      </c>
      <c r="AE280" s="252"/>
    </row>
    <row r="281" outlineLevel="1" spans="1:31">
      <c r="A281" s="299"/>
      <c r="B281" s="150">
        <v>110601090</v>
      </c>
      <c r="C281" s="346"/>
      <c r="D281" s="346"/>
      <c r="E281" s="299" t="s">
        <v>202</v>
      </c>
      <c r="F281" s="343"/>
      <c r="G281" s="350"/>
      <c r="H281" s="394"/>
      <c r="I281" s="403"/>
      <c r="J281" s="394"/>
      <c r="K281" s="403"/>
      <c r="L281" s="350">
        <f t="shared" si="117"/>
        <v>0</v>
      </c>
      <c r="M281" s="394"/>
      <c r="N281" s="403"/>
      <c r="O281" s="394"/>
      <c r="P281" s="403"/>
      <c r="Q281" s="350">
        <f t="shared" si="118"/>
        <v>0</v>
      </c>
      <c r="R281" s="350"/>
      <c r="S281" s="350"/>
      <c r="T281" s="350"/>
      <c r="U281" s="350"/>
      <c r="V281" s="350"/>
      <c r="W281" s="350"/>
      <c r="X281" s="350"/>
      <c r="Y281" s="350">
        <f t="shared" si="119"/>
        <v>0</v>
      </c>
      <c r="Z281" s="394"/>
      <c r="AA281" s="403"/>
      <c r="AB281" s="394"/>
      <c r="AC281" s="403"/>
      <c r="AD281" s="405">
        <f t="shared" si="120"/>
        <v>0</v>
      </c>
      <c r="AE281" s="252"/>
    </row>
    <row r="282" outlineLevel="1" spans="1:31">
      <c r="A282" s="299"/>
      <c r="B282" s="150">
        <v>110601091</v>
      </c>
      <c r="C282" s="346"/>
      <c r="D282" s="346"/>
      <c r="E282" s="299" t="s">
        <v>203</v>
      </c>
      <c r="F282" s="343"/>
      <c r="G282" s="350"/>
      <c r="H282" s="394"/>
      <c r="I282" s="403"/>
      <c r="J282" s="394"/>
      <c r="K282" s="403"/>
      <c r="L282" s="350">
        <f t="shared" si="117"/>
        <v>0</v>
      </c>
      <c r="M282" s="394"/>
      <c r="N282" s="403"/>
      <c r="O282" s="394"/>
      <c r="P282" s="403"/>
      <c r="Q282" s="350">
        <f t="shared" si="118"/>
        <v>0</v>
      </c>
      <c r="R282" s="350"/>
      <c r="S282" s="350"/>
      <c r="T282" s="350"/>
      <c r="U282" s="350"/>
      <c r="V282" s="350"/>
      <c r="W282" s="350"/>
      <c r="X282" s="350"/>
      <c r="Y282" s="350">
        <f t="shared" si="119"/>
        <v>0</v>
      </c>
      <c r="Z282" s="394"/>
      <c r="AA282" s="403"/>
      <c r="AB282" s="394"/>
      <c r="AC282" s="403"/>
      <c r="AD282" s="405">
        <f t="shared" si="120"/>
        <v>0</v>
      </c>
      <c r="AE282" s="252"/>
    </row>
    <row r="283" outlineLevel="1" spans="1:31">
      <c r="A283" s="299"/>
      <c r="B283" s="150">
        <v>110601092</v>
      </c>
      <c r="C283" s="346"/>
      <c r="D283" s="346"/>
      <c r="E283" s="299" t="s">
        <v>204</v>
      </c>
      <c r="F283" s="343"/>
      <c r="G283" s="350"/>
      <c r="H283" s="394"/>
      <c r="I283" s="403"/>
      <c r="J283" s="394"/>
      <c r="K283" s="403"/>
      <c r="L283" s="350">
        <f t="shared" si="117"/>
        <v>0</v>
      </c>
      <c r="M283" s="394"/>
      <c r="N283" s="403"/>
      <c r="O283" s="394"/>
      <c r="P283" s="403"/>
      <c r="Q283" s="350">
        <f t="shared" si="118"/>
        <v>0</v>
      </c>
      <c r="R283" s="350"/>
      <c r="S283" s="350"/>
      <c r="T283" s="350"/>
      <c r="U283" s="350"/>
      <c r="V283" s="350"/>
      <c r="W283" s="350"/>
      <c r="X283" s="350"/>
      <c r="Y283" s="350">
        <f t="shared" si="119"/>
        <v>0</v>
      </c>
      <c r="Z283" s="394"/>
      <c r="AA283" s="403"/>
      <c r="AB283" s="394"/>
      <c r="AC283" s="403"/>
      <c r="AD283" s="405">
        <f t="shared" si="120"/>
        <v>0</v>
      </c>
      <c r="AE283" s="252"/>
    </row>
    <row r="284" outlineLevel="1" spans="1:31">
      <c r="A284" s="299"/>
      <c r="B284" s="150">
        <v>110601093</v>
      </c>
      <c r="C284" s="346"/>
      <c r="D284" s="346"/>
      <c r="E284" s="299" t="s">
        <v>205</v>
      </c>
      <c r="F284" s="343"/>
      <c r="G284" s="350"/>
      <c r="H284" s="394"/>
      <c r="I284" s="403"/>
      <c r="J284" s="394"/>
      <c r="K284" s="403"/>
      <c r="L284" s="350">
        <f t="shared" si="117"/>
        <v>0</v>
      </c>
      <c r="M284" s="394"/>
      <c r="N284" s="403"/>
      <c r="O284" s="394"/>
      <c r="P284" s="403"/>
      <c r="Q284" s="350">
        <f t="shared" si="118"/>
        <v>0</v>
      </c>
      <c r="R284" s="350"/>
      <c r="S284" s="350"/>
      <c r="T284" s="350"/>
      <c r="U284" s="350"/>
      <c r="V284" s="350"/>
      <c r="W284" s="350"/>
      <c r="X284" s="350"/>
      <c r="Y284" s="350">
        <f t="shared" si="119"/>
        <v>0</v>
      </c>
      <c r="Z284" s="394"/>
      <c r="AA284" s="403"/>
      <c r="AB284" s="394"/>
      <c r="AC284" s="403"/>
      <c r="AD284" s="405">
        <f t="shared" si="120"/>
        <v>0</v>
      </c>
      <c r="AE284" s="252"/>
    </row>
    <row r="285" outlineLevel="1" spans="1:31">
      <c r="A285" s="299"/>
      <c r="B285" s="150">
        <v>110601094</v>
      </c>
      <c r="C285" s="346"/>
      <c r="D285" s="346"/>
      <c r="E285" s="299" t="s">
        <v>206</v>
      </c>
      <c r="F285" s="343"/>
      <c r="G285" s="350"/>
      <c r="H285" s="394"/>
      <c r="I285" s="403"/>
      <c r="J285" s="394"/>
      <c r="K285" s="403"/>
      <c r="L285" s="350">
        <f t="shared" si="117"/>
        <v>0</v>
      </c>
      <c r="M285" s="394"/>
      <c r="N285" s="403"/>
      <c r="O285" s="394"/>
      <c r="P285" s="403"/>
      <c r="Q285" s="350">
        <f t="shared" si="118"/>
        <v>0</v>
      </c>
      <c r="R285" s="350"/>
      <c r="S285" s="350"/>
      <c r="T285" s="350"/>
      <c r="U285" s="350"/>
      <c r="V285" s="350"/>
      <c r="W285" s="350"/>
      <c r="X285" s="350"/>
      <c r="Y285" s="350">
        <f t="shared" si="119"/>
        <v>0</v>
      </c>
      <c r="Z285" s="394"/>
      <c r="AA285" s="403"/>
      <c r="AB285" s="394"/>
      <c r="AC285" s="403"/>
      <c r="AD285" s="405">
        <f t="shared" si="120"/>
        <v>0</v>
      </c>
      <c r="AE285" s="252"/>
    </row>
    <row r="286" outlineLevel="1" spans="1:31">
      <c r="A286" s="299"/>
      <c r="B286" s="150">
        <v>110601095</v>
      </c>
      <c r="C286" s="346"/>
      <c r="D286" s="346"/>
      <c r="E286" s="299" t="s">
        <v>207</v>
      </c>
      <c r="F286" s="343"/>
      <c r="G286" s="350"/>
      <c r="H286" s="394"/>
      <c r="I286" s="403"/>
      <c r="J286" s="394"/>
      <c r="K286" s="403"/>
      <c r="L286" s="350">
        <f t="shared" si="117"/>
        <v>0</v>
      </c>
      <c r="M286" s="394"/>
      <c r="N286" s="403"/>
      <c r="O286" s="394"/>
      <c r="P286" s="403"/>
      <c r="Q286" s="350">
        <f t="shared" si="118"/>
        <v>0</v>
      </c>
      <c r="R286" s="350"/>
      <c r="S286" s="350"/>
      <c r="T286" s="350"/>
      <c r="U286" s="350"/>
      <c r="V286" s="350"/>
      <c r="W286" s="350"/>
      <c r="X286" s="350"/>
      <c r="Y286" s="350">
        <f t="shared" si="119"/>
        <v>0</v>
      </c>
      <c r="Z286" s="394"/>
      <c r="AA286" s="403"/>
      <c r="AB286" s="394"/>
      <c r="AC286" s="403"/>
      <c r="AD286" s="405">
        <f t="shared" si="120"/>
        <v>0</v>
      </c>
      <c r="AE286" s="252"/>
    </row>
    <row r="287" outlineLevel="1" spans="1:31">
      <c r="A287" s="299"/>
      <c r="B287" s="150">
        <v>110601096</v>
      </c>
      <c r="C287" s="346"/>
      <c r="D287" s="346"/>
      <c r="E287" s="299" t="s">
        <v>208</v>
      </c>
      <c r="F287" s="343"/>
      <c r="G287" s="350"/>
      <c r="H287" s="394"/>
      <c r="I287" s="403"/>
      <c r="J287" s="394"/>
      <c r="K287" s="403"/>
      <c r="L287" s="350">
        <f t="shared" si="117"/>
        <v>0</v>
      </c>
      <c r="M287" s="394"/>
      <c r="N287" s="403"/>
      <c r="O287" s="394"/>
      <c r="P287" s="403"/>
      <c r="Q287" s="350">
        <f t="shared" si="118"/>
        <v>0</v>
      </c>
      <c r="R287" s="350"/>
      <c r="S287" s="350"/>
      <c r="T287" s="350"/>
      <c r="U287" s="350"/>
      <c r="V287" s="350"/>
      <c r="W287" s="350"/>
      <c r="X287" s="350"/>
      <c r="Y287" s="350">
        <f t="shared" si="119"/>
        <v>0</v>
      </c>
      <c r="Z287" s="394"/>
      <c r="AA287" s="403"/>
      <c r="AB287" s="394"/>
      <c r="AC287" s="403"/>
      <c r="AD287" s="405">
        <f t="shared" si="120"/>
        <v>0</v>
      </c>
      <c r="AE287" s="252"/>
    </row>
    <row r="288" outlineLevel="1" spans="1:31">
      <c r="A288" s="299"/>
      <c r="B288" s="150">
        <v>110601097</v>
      </c>
      <c r="C288" s="346"/>
      <c r="D288" s="346"/>
      <c r="E288" s="299" t="s">
        <v>209</v>
      </c>
      <c r="F288" s="343"/>
      <c r="G288" s="350"/>
      <c r="H288" s="394"/>
      <c r="I288" s="403"/>
      <c r="J288" s="394"/>
      <c r="K288" s="403"/>
      <c r="L288" s="350">
        <f t="shared" si="117"/>
        <v>0</v>
      </c>
      <c r="M288" s="394"/>
      <c r="N288" s="403"/>
      <c r="O288" s="394"/>
      <c r="P288" s="403"/>
      <c r="Q288" s="350">
        <f t="shared" si="118"/>
        <v>0</v>
      </c>
      <c r="R288" s="350"/>
      <c r="S288" s="350"/>
      <c r="T288" s="350"/>
      <c r="U288" s="350"/>
      <c r="V288" s="350"/>
      <c r="W288" s="350"/>
      <c r="X288" s="350"/>
      <c r="Y288" s="350">
        <f t="shared" si="119"/>
        <v>0</v>
      </c>
      <c r="Z288" s="394"/>
      <c r="AA288" s="403"/>
      <c r="AB288" s="394"/>
      <c r="AC288" s="403"/>
      <c r="AD288" s="405">
        <f t="shared" si="120"/>
        <v>0</v>
      </c>
      <c r="AE288" s="252"/>
    </row>
    <row r="289" outlineLevel="1" spans="1:31">
      <c r="A289" s="299"/>
      <c r="B289" s="150">
        <v>110601098</v>
      </c>
      <c r="C289" s="346"/>
      <c r="D289" s="346"/>
      <c r="E289" s="299" t="s">
        <v>210</v>
      </c>
      <c r="F289" s="343"/>
      <c r="G289" s="350"/>
      <c r="H289" s="394"/>
      <c r="I289" s="403"/>
      <c r="J289" s="394"/>
      <c r="K289" s="403"/>
      <c r="L289" s="350">
        <f t="shared" si="117"/>
        <v>0</v>
      </c>
      <c r="M289" s="394"/>
      <c r="N289" s="403"/>
      <c r="O289" s="394"/>
      <c r="P289" s="403"/>
      <c r="Q289" s="350">
        <f t="shared" si="118"/>
        <v>0</v>
      </c>
      <c r="R289" s="350"/>
      <c r="S289" s="350"/>
      <c r="T289" s="350"/>
      <c r="U289" s="350"/>
      <c r="V289" s="350"/>
      <c r="W289" s="350"/>
      <c r="X289" s="350"/>
      <c r="Y289" s="350">
        <f t="shared" si="119"/>
        <v>0</v>
      </c>
      <c r="Z289" s="394"/>
      <c r="AA289" s="403"/>
      <c r="AB289" s="394"/>
      <c r="AC289" s="403"/>
      <c r="AD289" s="405">
        <f t="shared" si="120"/>
        <v>0</v>
      </c>
      <c r="AE289" s="252"/>
    </row>
    <row r="290" outlineLevel="1" spans="1:31">
      <c r="A290" s="299"/>
      <c r="B290" s="150">
        <v>110601099</v>
      </c>
      <c r="C290" s="346"/>
      <c r="D290" s="346"/>
      <c r="E290" s="299" t="s">
        <v>211</v>
      </c>
      <c r="F290" s="343"/>
      <c r="G290" s="350"/>
      <c r="H290" s="394"/>
      <c r="I290" s="403"/>
      <c r="J290" s="394"/>
      <c r="K290" s="403"/>
      <c r="L290" s="350">
        <f t="shared" si="117"/>
        <v>0</v>
      </c>
      <c r="M290" s="394"/>
      <c r="N290" s="403"/>
      <c r="O290" s="394"/>
      <c r="P290" s="403"/>
      <c r="Q290" s="350">
        <f t="shared" si="118"/>
        <v>0</v>
      </c>
      <c r="R290" s="350"/>
      <c r="S290" s="350"/>
      <c r="T290" s="350"/>
      <c r="U290" s="350"/>
      <c r="V290" s="350"/>
      <c r="W290" s="350"/>
      <c r="X290" s="350"/>
      <c r="Y290" s="350">
        <f t="shared" si="119"/>
        <v>0</v>
      </c>
      <c r="Z290" s="394"/>
      <c r="AA290" s="403"/>
      <c r="AB290" s="394"/>
      <c r="AC290" s="403"/>
      <c r="AD290" s="405">
        <f t="shared" si="120"/>
        <v>0</v>
      </c>
      <c r="AE290" s="252"/>
    </row>
    <row r="291" outlineLevel="1" spans="1:31">
      <c r="A291" s="299"/>
      <c r="B291" s="150">
        <v>110601100</v>
      </c>
      <c r="C291" s="346"/>
      <c r="D291" s="346"/>
      <c r="E291" s="299" t="s">
        <v>212</v>
      </c>
      <c r="F291" s="343"/>
      <c r="G291" s="350"/>
      <c r="H291" s="394"/>
      <c r="I291" s="403"/>
      <c r="J291" s="394"/>
      <c r="K291" s="403"/>
      <c r="L291" s="350">
        <f t="shared" si="117"/>
        <v>0</v>
      </c>
      <c r="M291" s="394"/>
      <c r="N291" s="403"/>
      <c r="O291" s="394"/>
      <c r="P291" s="403"/>
      <c r="Q291" s="350">
        <f t="shared" si="118"/>
        <v>0</v>
      </c>
      <c r="R291" s="350"/>
      <c r="S291" s="350"/>
      <c r="T291" s="350"/>
      <c r="U291" s="350"/>
      <c r="V291" s="350"/>
      <c r="W291" s="350"/>
      <c r="X291" s="350"/>
      <c r="Y291" s="350">
        <f t="shared" si="119"/>
        <v>0</v>
      </c>
      <c r="Z291" s="394"/>
      <c r="AA291" s="403"/>
      <c r="AB291" s="394"/>
      <c r="AC291" s="403"/>
      <c r="AD291" s="405">
        <f t="shared" si="120"/>
        <v>0</v>
      </c>
      <c r="AE291" s="252"/>
    </row>
    <row r="292" outlineLevel="1" spans="1:31">
      <c r="A292" s="299"/>
      <c r="B292" s="150">
        <v>110601101</v>
      </c>
      <c r="C292" s="346"/>
      <c r="D292" s="346"/>
      <c r="E292" s="299" t="s">
        <v>213</v>
      </c>
      <c r="F292" s="343"/>
      <c r="G292" s="350"/>
      <c r="H292" s="394"/>
      <c r="I292" s="403"/>
      <c r="J292" s="394"/>
      <c r="K292" s="403"/>
      <c r="L292" s="350">
        <f t="shared" si="117"/>
        <v>0</v>
      </c>
      <c r="M292" s="394"/>
      <c r="N292" s="403"/>
      <c r="O292" s="394"/>
      <c r="P292" s="403"/>
      <c r="Q292" s="350">
        <f t="shared" si="118"/>
        <v>0</v>
      </c>
      <c r="R292" s="350"/>
      <c r="S292" s="350"/>
      <c r="T292" s="350"/>
      <c r="U292" s="350"/>
      <c r="V292" s="350"/>
      <c r="W292" s="350"/>
      <c r="X292" s="350"/>
      <c r="Y292" s="350">
        <f t="shared" si="119"/>
        <v>0</v>
      </c>
      <c r="Z292" s="394"/>
      <c r="AA292" s="403"/>
      <c r="AB292" s="394"/>
      <c r="AC292" s="403"/>
      <c r="AD292" s="405">
        <f t="shared" si="120"/>
        <v>0</v>
      </c>
      <c r="AE292" s="252"/>
    </row>
    <row r="293" outlineLevel="1" spans="1:31">
      <c r="A293" s="299"/>
      <c r="B293" s="150">
        <v>110601102</v>
      </c>
      <c r="C293" s="346"/>
      <c r="D293" s="346"/>
      <c r="E293" s="299" t="s">
        <v>214</v>
      </c>
      <c r="F293" s="343"/>
      <c r="G293" s="350"/>
      <c r="H293" s="394"/>
      <c r="I293" s="403"/>
      <c r="J293" s="394"/>
      <c r="K293" s="403"/>
      <c r="L293" s="350">
        <f t="shared" si="117"/>
        <v>0</v>
      </c>
      <c r="M293" s="394"/>
      <c r="N293" s="403"/>
      <c r="O293" s="394"/>
      <c r="P293" s="403"/>
      <c r="Q293" s="350">
        <f t="shared" si="118"/>
        <v>0</v>
      </c>
      <c r="R293" s="350"/>
      <c r="S293" s="350"/>
      <c r="T293" s="350"/>
      <c r="U293" s="350"/>
      <c r="V293" s="350"/>
      <c r="W293" s="350"/>
      <c r="X293" s="350"/>
      <c r="Y293" s="350">
        <f t="shared" si="119"/>
        <v>0</v>
      </c>
      <c r="Z293" s="394"/>
      <c r="AA293" s="403"/>
      <c r="AB293" s="394"/>
      <c r="AC293" s="403"/>
      <c r="AD293" s="405">
        <f t="shared" si="120"/>
        <v>0</v>
      </c>
      <c r="AE293" s="252"/>
    </row>
    <row r="294" outlineLevel="1" spans="1:31">
      <c r="A294" s="299"/>
      <c r="B294" s="150">
        <v>110601103</v>
      </c>
      <c r="C294" s="346"/>
      <c r="D294" s="346"/>
      <c r="E294" s="299" t="s">
        <v>215</v>
      </c>
      <c r="F294" s="343"/>
      <c r="G294" s="350"/>
      <c r="H294" s="394"/>
      <c r="I294" s="403"/>
      <c r="J294" s="394"/>
      <c r="K294" s="403"/>
      <c r="L294" s="350">
        <f t="shared" si="117"/>
        <v>0</v>
      </c>
      <c r="M294" s="394"/>
      <c r="N294" s="403"/>
      <c r="O294" s="394"/>
      <c r="P294" s="403"/>
      <c r="Q294" s="350">
        <f t="shared" si="118"/>
        <v>0</v>
      </c>
      <c r="R294" s="350"/>
      <c r="S294" s="350"/>
      <c r="T294" s="350"/>
      <c r="U294" s="350"/>
      <c r="V294" s="350"/>
      <c r="W294" s="350"/>
      <c r="X294" s="350"/>
      <c r="Y294" s="350">
        <f t="shared" si="119"/>
        <v>0</v>
      </c>
      <c r="Z294" s="394"/>
      <c r="AA294" s="403"/>
      <c r="AB294" s="394"/>
      <c r="AC294" s="403"/>
      <c r="AD294" s="405">
        <f t="shared" si="120"/>
        <v>0</v>
      </c>
      <c r="AE294" s="252"/>
    </row>
    <row r="295" outlineLevel="1" spans="1:31">
      <c r="A295" s="299"/>
      <c r="B295" s="150">
        <v>110601104</v>
      </c>
      <c r="C295" s="346"/>
      <c r="D295" s="346"/>
      <c r="E295" s="299" t="s">
        <v>216</v>
      </c>
      <c r="F295" s="343"/>
      <c r="G295" s="350"/>
      <c r="H295" s="394"/>
      <c r="I295" s="403"/>
      <c r="J295" s="394"/>
      <c r="K295" s="403"/>
      <c r="L295" s="350">
        <f t="shared" si="117"/>
        <v>0</v>
      </c>
      <c r="M295" s="394"/>
      <c r="N295" s="403"/>
      <c r="O295" s="394"/>
      <c r="P295" s="403"/>
      <c r="Q295" s="350">
        <f t="shared" si="118"/>
        <v>0</v>
      </c>
      <c r="R295" s="350"/>
      <c r="S295" s="350"/>
      <c r="T295" s="350"/>
      <c r="U295" s="350"/>
      <c r="V295" s="350"/>
      <c r="W295" s="350"/>
      <c r="X295" s="350"/>
      <c r="Y295" s="350">
        <f t="shared" si="119"/>
        <v>0</v>
      </c>
      <c r="Z295" s="394"/>
      <c r="AA295" s="403"/>
      <c r="AB295" s="394"/>
      <c r="AC295" s="403"/>
      <c r="AD295" s="405">
        <f t="shared" si="120"/>
        <v>0</v>
      </c>
      <c r="AE295" s="252"/>
    </row>
    <row r="296" outlineLevel="1" spans="1:31">
      <c r="A296" s="299"/>
      <c r="B296" s="150">
        <v>110601105</v>
      </c>
      <c r="C296" s="346"/>
      <c r="D296" s="346"/>
      <c r="E296" s="299" t="s">
        <v>217</v>
      </c>
      <c r="F296" s="343"/>
      <c r="G296" s="350"/>
      <c r="H296" s="394"/>
      <c r="I296" s="403"/>
      <c r="J296" s="394"/>
      <c r="K296" s="403"/>
      <c r="L296" s="350">
        <f t="shared" si="117"/>
        <v>0</v>
      </c>
      <c r="M296" s="394"/>
      <c r="N296" s="403"/>
      <c r="O296" s="394"/>
      <c r="P296" s="403"/>
      <c r="Q296" s="350">
        <f t="shared" si="118"/>
        <v>0</v>
      </c>
      <c r="R296" s="350"/>
      <c r="S296" s="350"/>
      <c r="T296" s="350"/>
      <c r="U296" s="350"/>
      <c r="V296" s="350"/>
      <c r="W296" s="350"/>
      <c r="X296" s="350"/>
      <c r="Y296" s="350">
        <f t="shared" si="119"/>
        <v>0</v>
      </c>
      <c r="Z296" s="394"/>
      <c r="AA296" s="403"/>
      <c r="AB296" s="394"/>
      <c r="AC296" s="403"/>
      <c r="AD296" s="405">
        <f t="shared" si="120"/>
        <v>0</v>
      </c>
      <c r="AE296" s="252"/>
    </row>
    <row r="297" outlineLevel="1" spans="1:31">
      <c r="A297" s="299"/>
      <c r="B297" s="150">
        <v>110601106</v>
      </c>
      <c r="C297" s="346"/>
      <c r="D297" s="346"/>
      <c r="E297" s="299" t="s">
        <v>218</v>
      </c>
      <c r="F297" s="343"/>
      <c r="G297" s="350"/>
      <c r="H297" s="394"/>
      <c r="I297" s="403"/>
      <c r="J297" s="394"/>
      <c r="K297" s="403"/>
      <c r="L297" s="350">
        <f t="shared" si="117"/>
        <v>0</v>
      </c>
      <c r="M297" s="394"/>
      <c r="N297" s="403"/>
      <c r="O297" s="394"/>
      <c r="P297" s="403"/>
      <c r="Q297" s="350">
        <f t="shared" si="118"/>
        <v>0</v>
      </c>
      <c r="R297" s="350"/>
      <c r="S297" s="350"/>
      <c r="T297" s="350"/>
      <c r="U297" s="350"/>
      <c r="V297" s="350"/>
      <c r="W297" s="350"/>
      <c r="X297" s="350"/>
      <c r="Y297" s="350">
        <f t="shared" si="119"/>
        <v>0</v>
      </c>
      <c r="Z297" s="394"/>
      <c r="AA297" s="403"/>
      <c r="AB297" s="394"/>
      <c r="AC297" s="403"/>
      <c r="AD297" s="405">
        <f t="shared" si="120"/>
        <v>0</v>
      </c>
      <c r="AE297" s="252"/>
    </row>
    <row r="298" outlineLevel="1" spans="1:31">
      <c r="A298" s="299"/>
      <c r="B298" s="150">
        <v>110601107</v>
      </c>
      <c r="C298" s="346"/>
      <c r="D298" s="346"/>
      <c r="E298" s="299" t="s">
        <v>219</v>
      </c>
      <c r="F298" s="343"/>
      <c r="G298" s="350"/>
      <c r="H298" s="394"/>
      <c r="I298" s="403"/>
      <c r="J298" s="394"/>
      <c r="K298" s="403"/>
      <c r="L298" s="350">
        <f t="shared" si="117"/>
        <v>0</v>
      </c>
      <c r="M298" s="394"/>
      <c r="N298" s="403"/>
      <c r="O298" s="394"/>
      <c r="P298" s="403"/>
      <c r="Q298" s="350">
        <f t="shared" si="118"/>
        <v>0</v>
      </c>
      <c r="R298" s="350"/>
      <c r="S298" s="350"/>
      <c r="T298" s="350"/>
      <c r="U298" s="350"/>
      <c r="V298" s="350"/>
      <c r="W298" s="350"/>
      <c r="X298" s="350"/>
      <c r="Y298" s="350">
        <f t="shared" si="119"/>
        <v>0</v>
      </c>
      <c r="Z298" s="394"/>
      <c r="AA298" s="403"/>
      <c r="AB298" s="394"/>
      <c r="AC298" s="403"/>
      <c r="AD298" s="405">
        <f t="shared" si="120"/>
        <v>0</v>
      </c>
      <c r="AE298" s="252"/>
    </row>
    <row r="299" outlineLevel="1" spans="1:31">
      <c r="A299" s="299"/>
      <c r="B299" s="150">
        <v>110601108</v>
      </c>
      <c r="C299" s="346"/>
      <c r="D299" s="346"/>
      <c r="E299" s="299" t="s">
        <v>220</v>
      </c>
      <c r="F299" s="343"/>
      <c r="G299" s="350"/>
      <c r="H299" s="394"/>
      <c r="I299" s="403"/>
      <c r="J299" s="394"/>
      <c r="K299" s="403"/>
      <c r="L299" s="350">
        <f t="shared" si="117"/>
        <v>0</v>
      </c>
      <c r="M299" s="394"/>
      <c r="N299" s="403"/>
      <c r="O299" s="394"/>
      <c r="P299" s="403"/>
      <c r="Q299" s="350">
        <f t="shared" si="118"/>
        <v>0</v>
      </c>
      <c r="R299" s="350"/>
      <c r="S299" s="350"/>
      <c r="T299" s="350"/>
      <c r="U299" s="350"/>
      <c r="V299" s="350"/>
      <c r="W299" s="350"/>
      <c r="X299" s="350"/>
      <c r="Y299" s="350">
        <f t="shared" si="119"/>
        <v>0</v>
      </c>
      <c r="Z299" s="394"/>
      <c r="AA299" s="403"/>
      <c r="AB299" s="394"/>
      <c r="AC299" s="403"/>
      <c r="AD299" s="405">
        <f t="shared" si="120"/>
        <v>0</v>
      </c>
      <c r="AE299" s="252"/>
    </row>
    <row r="300" outlineLevel="1" spans="1:31">
      <c r="A300" s="299"/>
      <c r="B300" s="150">
        <v>110601109</v>
      </c>
      <c r="C300" s="346"/>
      <c r="D300" s="346"/>
      <c r="E300" s="299" t="s">
        <v>221</v>
      </c>
      <c r="F300" s="343"/>
      <c r="G300" s="350"/>
      <c r="H300" s="394"/>
      <c r="I300" s="403"/>
      <c r="J300" s="394"/>
      <c r="K300" s="403"/>
      <c r="L300" s="350">
        <f t="shared" si="117"/>
        <v>0</v>
      </c>
      <c r="M300" s="394"/>
      <c r="N300" s="403"/>
      <c r="O300" s="394"/>
      <c r="P300" s="403"/>
      <c r="Q300" s="350">
        <f t="shared" si="118"/>
        <v>0</v>
      </c>
      <c r="R300" s="350"/>
      <c r="S300" s="350"/>
      <c r="T300" s="350"/>
      <c r="U300" s="350"/>
      <c r="V300" s="350"/>
      <c r="W300" s="350"/>
      <c r="X300" s="350"/>
      <c r="Y300" s="350">
        <f t="shared" si="119"/>
        <v>0</v>
      </c>
      <c r="Z300" s="394"/>
      <c r="AA300" s="403"/>
      <c r="AB300" s="394"/>
      <c r="AC300" s="403"/>
      <c r="AD300" s="405">
        <f t="shared" si="120"/>
        <v>0</v>
      </c>
      <c r="AE300" s="252"/>
    </row>
    <row r="301" outlineLevel="1" spans="1:31">
      <c r="A301" s="299"/>
      <c r="B301" s="150">
        <v>110601110</v>
      </c>
      <c r="C301" s="346"/>
      <c r="D301" s="346"/>
      <c r="E301" s="299" t="s">
        <v>222</v>
      </c>
      <c r="F301" s="343"/>
      <c r="G301" s="350"/>
      <c r="H301" s="394"/>
      <c r="I301" s="403"/>
      <c r="J301" s="394"/>
      <c r="K301" s="403"/>
      <c r="L301" s="350">
        <f t="shared" si="117"/>
        <v>0</v>
      </c>
      <c r="M301" s="394"/>
      <c r="N301" s="403"/>
      <c r="O301" s="394"/>
      <c r="P301" s="403"/>
      <c r="Q301" s="350">
        <f t="shared" si="118"/>
        <v>0</v>
      </c>
      <c r="R301" s="350"/>
      <c r="S301" s="350"/>
      <c r="T301" s="350"/>
      <c r="U301" s="350"/>
      <c r="V301" s="350"/>
      <c r="W301" s="350"/>
      <c r="X301" s="350"/>
      <c r="Y301" s="350">
        <f t="shared" si="119"/>
        <v>0</v>
      </c>
      <c r="Z301" s="394"/>
      <c r="AA301" s="403"/>
      <c r="AB301" s="394"/>
      <c r="AC301" s="403"/>
      <c r="AD301" s="405">
        <f t="shared" si="120"/>
        <v>0</v>
      </c>
      <c r="AE301" s="252"/>
    </row>
    <row r="302" outlineLevel="1" spans="1:31">
      <c r="A302" s="299"/>
      <c r="B302" s="150">
        <v>110601111</v>
      </c>
      <c r="C302" s="346"/>
      <c r="D302" s="346"/>
      <c r="E302" s="299" t="s">
        <v>223</v>
      </c>
      <c r="F302" s="343"/>
      <c r="G302" s="350"/>
      <c r="H302" s="394"/>
      <c r="I302" s="403"/>
      <c r="J302" s="394"/>
      <c r="K302" s="403"/>
      <c r="L302" s="350">
        <f t="shared" si="117"/>
        <v>0</v>
      </c>
      <c r="M302" s="394"/>
      <c r="N302" s="403"/>
      <c r="O302" s="394"/>
      <c r="P302" s="403"/>
      <c r="Q302" s="350">
        <f t="shared" si="118"/>
        <v>0</v>
      </c>
      <c r="R302" s="350"/>
      <c r="S302" s="350"/>
      <c r="T302" s="350"/>
      <c r="U302" s="350"/>
      <c r="V302" s="350"/>
      <c r="W302" s="350"/>
      <c r="X302" s="350"/>
      <c r="Y302" s="350">
        <f t="shared" si="119"/>
        <v>0</v>
      </c>
      <c r="Z302" s="394"/>
      <c r="AA302" s="403"/>
      <c r="AB302" s="394"/>
      <c r="AC302" s="403"/>
      <c r="AD302" s="405">
        <f t="shared" si="120"/>
        <v>0</v>
      </c>
      <c r="AE302" s="252"/>
    </row>
    <row r="303" outlineLevel="1" spans="1:31">
      <c r="A303" s="299"/>
      <c r="B303" s="150">
        <v>110601112</v>
      </c>
      <c r="C303" s="346"/>
      <c r="D303" s="346"/>
      <c r="E303" s="299" t="s">
        <v>224</v>
      </c>
      <c r="F303" s="343"/>
      <c r="G303" s="350"/>
      <c r="H303" s="394"/>
      <c r="I303" s="403"/>
      <c r="J303" s="394"/>
      <c r="K303" s="403"/>
      <c r="L303" s="350">
        <f t="shared" si="117"/>
        <v>0</v>
      </c>
      <c r="M303" s="394"/>
      <c r="N303" s="403"/>
      <c r="O303" s="394"/>
      <c r="P303" s="403"/>
      <c r="Q303" s="350">
        <f t="shared" si="118"/>
        <v>0</v>
      </c>
      <c r="R303" s="350"/>
      <c r="S303" s="350"/>
      <c r="T303" s="350"/>
      <c r="U303" s="350"/>
      <c r="V303" s="350"/>
      <c r="W303" s="350"/>
      <c r="X303" s="350"/>
      <c r="Y303" s="350">
        <f t="shared" si="119"/>
        <v>0</v>
      </c>
      <c r="Z303" s="394"/>
      <c r="AA303" s="403"/>
      <c r="AB303" s="394"/>
      <c r="AC303" s="403"/>
      <c r="AD303" s="405">
        <f t="shared" si="120"/>
        <v>0</v>
      </c>
      <c r="AE303" s="252"/>
    </row>
    <row r="304" outlineLevel="1" spans="1:31">
      <c r="A304" s="299"/>
      <c r="B304" s="150">
        <v>110601113</v>
      </c>
      <c r="C304" s="346"/>
      <c r="D304" s="346"/>
      <c r="E304" s="299" t="s">
        <v>225</v>
      </c>
      <c r="F304" s="343"/>
      <c r="G304" s="350"/>
      <c r="H304" s="394"/>
      <c r="I304" s="403"/>
      <c r="J304" s="394"/>
      <c r="K304" s="403"/>
      <c r="L304" s="350">
        <f t="shared" si="117"/>
        <v>0</v>
      </c>
      <c r="M304" s="394"/>
      <c r="N304" s="403"/>
      <c r="O304" s="394"/>
      <c r="P304" s="403"/>
      <c r="Q304" s="350">
        <f t="shared" si="118"/>
        <v>0</v>
      </c>
      <c r="R304" s="350"/>
      <c r="S304" s="350"/>
      <c r="T304" s="350"/>
      <c r="U304" s="350"/>
      <c r="V304" s="350"/>
      <c r="W304" s="350"/>
      <c r="X304" s="350"/>
      <c r="Y304" s="350">
        <f t="shared" si="119"/>
        <v>0</v>
      </c>
      <c r="Z304" s="394"/>
      <c r="AA304" s="403"/>
      <c r="AB304" s="394"/>
      <c r="AC304" s="403"/>
      <c r="AD304" s="405">
        <f t="shared" si="120"/>
        <v>0</v>
      </c>
      <c r="AE304" s="252"/>
    </row>
    <row r="305" outlineLevel="1" spans="1:31">
      <c r="A305" s="299"/>
      <c r="B305" s="150">
        <v>110601114</v>
      </c>
      <c r="C305" s="346"/>
      <c r="D305" s="346"/>
      <c r="E305" s="299" t="s">
        <v>226</v>
      </c>
      <c r="F305" s="343"/>
      <c r="G305" s="350"/>
      <c r="H305" s="394"/>
      <c r="I305" s="403"/>
      <c r="J305" s="394"/>
      <c r="K305" s="403"/>
      <c r="L305" s="350">
        <f t="shared" si="117"/>
        <v>0</v>
      </c>
      <c r="M305" s="394"/>
      <c r="N305" s="403"/>
      <c r="O305" s="394"/>
      <c r="P305" s="403"/>
      <c r="Q305" s="350">
        <f t="shared" si="118"/>
        <v>0</v>
      </c>
      <c r="R305" s="350"/>
      <c r="S305" s="350"/>
      <c r="T305" s="350"/>
      <c r="U305" s="350"/>
      <c r="V305" s="350"/>
      <c r="W305" s="350"/>
      <c r="X305" s="350"/>
      <c r="Y305" s="350">
        <f t="shared" si="119"/>
        <v>0</v>
      </c>
      <c r="Z305" s="394"/>
      <c r="AA305" s="403"/>
      <c r="AB305" s="394"/>
      <c r="AC305" s="403"/>
      <c r="AD305" s="405">
        <f t="shared" si="120"/>
        <v>0</v>
      </c>
      <c r="AE305" s="252"/>
    </row>
    <row r="306" outlineLevel="1" spans="1:31">
      <c r="A306" s="299"/>
      <c r="B306" s="150">
        <v>110601115</v>
      </c>
      <c r="C306" s="346"/>
      <c r="D306" s="346"/>
      <c r="E306" s="299" t="s">
        <v>227</v>
      </c>
      <c r="F306" s="343"/>
      <c r="G306" s="350"/>
      <c r="H306" s="394"/>
      <c r="I306" s="403"/>
      <c r="J306" s="394"/>
      <c r="K306" s="403"/>
      <c r="L306" s="350">
        <f t="shared" si="117"/>
        <v>0</v>
      </c>
      <c r="M306" s="394"/>
      <c r="N306" s="403"/>
      <c r="O306" s="394"/>
      <c r="P306" s="403"/>
      <c r="Q306" s="350">
        <f t="shared" si="118"/>
        <v>0</v>
      </c>
      <c r="R306" s="350"/>
      <c r="S306" s="350"/>
      <c r="T306" s="350"/>
      <c r="U306" s="350"/>
      <c r="V306" s="350"/>
      <c r="W306" s="350"/>
      <c r="X306" s="350"/>
      <c r="Y306" s="350">
        <f t="shared" si="119"/>
        <v>0</v>
      </c>
      <c r="Z306" s="394"/>
      <c r="AA306" s="403"/>
      <c r="AB306" s="394"/>
      <c r="AC306" s="403"/>
      <c r="AD306" s="405">
        <f t="shared" si="120"/>
        <v>0</v>
      </c>
      <c r="AE306" s="252"/>
    </row>
    <row r="307" outlineLevel="1" spans="1:31">
      <c r="A307" s="299"/>
      <c r="B307" s="150">
        <v>110601116</v>
      </c>
      <c r="C307" s="346"/>
      <c r="D307" s="346"/>
      <c r="E307" s="299" t="s">
        <v>228</v>
      </c>
      <c r="F307" s="343"/>
      <c r="G307" s="350"/>
      <c r="H307" s="394"/>
      <c r="I307" s="403"/>
      <c r="J307" s="394"/>
      <c r="K307" s="403"/>
      <c r="L307" s="350">
        <f t="shared" si="117"/>
        <v>0</v>
      </c>
      <c r="M307" s="394"/>
      <c r="N307" s="403"/>
      <c r="O307" s="394"/>
      <c r="P307" s="403"/>
      <c r="Q307" s="350">
        <f t="shared" si="118"/>
        <v>0</v>
      </c>
      <c r="R307" s="350"/>
      <c r="S307" s="350"/>
      <c r="T307" s="350"/>
      <c r="U307" s="350"/>
      <c r="V307" s="350"/>
      <c r="W307" s="350"/>
      <c r="X307" s="350"/>
      <c r="Y307" s="350">
        <f t="shared" si="119"/>
        <v>0</v>
      </c>
      <c r="Z307" s="394"/>
      <c r="AA307" s="403"/>
      <c r="AB307" s="394"/>
      <c r="AC307" s="403"/>
      <c r="AD307" s="405">
        <f t="shared" si="120"/>
        <v>0</v>
      </c>
      <c r="AE307" s="252"/>
    </row>
    <row r="308" outlineLevel="1" spans="1:31">
      <c r="A308" s="299"/>
      <c r="B308" s="150">
        <v>110601117</v>
      </c>
      <c r="C308" s="346"/>
      <c r="D308" s="346"/>
      <c r="E308" s="299" t="s">
        <v>229</v>
      </c>
      <c r="F308" s="343"/>
      <c r="G308" s="350"/>
      <c r="H308" s="394"/>
      <c r="I308" s="403"/>
      <c r="J308" s="394"/>
      <c r="K308" s="403"/>
      <c r="L308" s="350">
        <f t="shared" si="117"/>
        <v>0</v>
      </c>
      <c r="M308" s="394"/>
      <c r="N308" s="403"/>
      <c r="O308" s="394"/>
      <c r="P308" s="403"/>
      <c r="Q308" s="350">
        <f t="shared" si="118"/>
        <v>0</v>
      </c>
      <c r="R308" s="350"/>
      <c r="S308" s="350"/>
      <c r="T308" s="350"/>
      <c r="U308" s="350"/>
      <c r="V308" s="350"/>
      <c r="W308" s="350"/>
      <c r="X308" s="350"/>
      <c r="Y308" s="350">
        <f t="shared" si="119"/>
        <v>0</v>
      </c>
      <c r="Z308" s="394"/>
      <c r="AA308" s="403"/>
      <c r="AB308" s="394"/>
      <c r="AC308" s="403"/>
      <c r="AD308" s="405">
        <f t="shared" si="120"/>
        <v>0</v>
      </c>
      <c r="AE308" s="252"/>
    </row>
    <row r="309" outlineLevel="1" spans="1:31">
      <c r="A309" s="299"/>
      <c r="B309" s="150">
        <v>110601118</v>
      </c>
      <c r="C309" s="346"/>
      <c r="D309" s="346"/>
      <c r="E309" s="299" t="s">
        <v>230</v>
      </c>
      <c r="F309" s="343"/>
      <c r="G309" s="350"/>
      <c r="H309" s="394"/>
      <c r="I309" s="403"/>
      <c r="J309" s="394"/>
      <c r="K309" s="403"/>
      <c r="L309" s="350">
        <f t="shared" si="117"/>
        <v>0</v>
      </c>
      <c r="M309" s="394"/>
      <c r="N309" s="403"/>
      <c r="O309" s="394"/>
      <c r="P309" s="403"/>
      <c r="Q309" s="350">
        <f t="shared" si="118"/>
        <v>0</v>
      </c>
      <c r="R309" s="350"/>
      <c r="S309" s="350"/>
      <c r="T309" s="350"/>
      <c r="U309" s="350"/>
      <c r="V309" s="350"/>
      <c r="W309" s="350"/>
      <c r="X309" s="350"/>
      <c r="Y309" s="350">
        <f t="shared" si="119"/>
        <v>0</v>
      </c>
      <c r="Z309" s="394"/>
      <c r="AA309" s="403"/>
      <c r="AB309" s="394"/>
      <c r="AC309" s="403"/>
      <c r="AD309" s="405">
        <f t="shared" si="120"/>
        <v>0</v>
      </c>
      <c r="AE309" s="252"/>
    </row>
    <row r="310" outlineLevel="1" spans="1:31">
      <c r="A310" s="299"/>
      <c r="B310" s="150">
        <v>110601119</v>
      </c>
      <c r="C310" s="346"/>
      <c r="D310" s="346"/>
      <c r="E310" s="299" t="s">
        <v>231</v>
      </c>
      <c r="F310" s="343"/>
      <c r="G310" s="350"/>
      <c r="H310" s="394"/>
      <c r="I310" s="403"/>
      <c r="J310" s="394"/>
      <c r="K310" s="403"/>
      <c r="L310" s="350">
        <f t="shared" si="117"/>
        <v>0</v>
      </c>
      <c r="M310" s="394"/>
      <c r="N310" s="403"/>
      <c r="O310" s="394"/>
      <c r="P310" s="403"/>
      <c r="Q310" s="350">
        <f t="shared" si="118"/>
        <v>0</v>
      </c>
      <c r="R310" s="350"/>
      <c r="S310" s="350"/>
      <c r="T310" s="350"/>
      <c r="U310" s="350"/>
      <c r="V310" s="350"/>
      <c r="W310" s="350"/>
      <c r="X310" s="350"/>
      <c r="Y310" s="350">
        <f t="shared" si="119"/>
        <v>0</v>
      </c>
      <c r="Z310" s="394"/>
      <c r="AA310" s="403"/>
      <c r="AB310" s="394"/>
      <c r="AC310" s="403"/>
      <c r="AD310" s="405">
        <f t="shared" si="120"/>
        <v>0</v>
      </c>
      <c r="AE310" s="252"/>
    </row>
    <row r="311" outlineLevel="1" spans="1:31">
      <c r="A311" s="299"/>
      <c r="B311" s="150">
        <v>110601120</v>
      </c>
      <c r="C311" s="346"/>
      <c r="D311" s="346"/>
      <c r="E311" s="299" t="s">
        <v>232</v>
      </c>
      <c r="F311" s="343"/>
      <c r="G311" s="350"/>
      <c r="H311" s="394"/>
      <c r="I311" s="403"/>
      <c r="J311" s="394"/>
      <c r="K311" s="403"/>
      <c r="L311" s="350">
        <f t="shared" si="117"/>
        <v>0</v>
      </c>
      <c r="M311" s="394"/>
      <c r="N311" s="403"/>
      <c r="O311" s="394"/>
      <c r="P311" s="403"/>
      <c r="Q311" s="350">
        <f t="shared" si="118"/>
        <v>0</v>
      </c>
      <c r="R311" s="350"/>
      <c r="S311" s="350"/>
      <c r="T311" s="350"/>
      <c r="U311" s="350"/>
      <c r="V311" s="350"/>
      <c r="W311" s="350"/>
      <c r="X311" s="350"/>
      <c r="Y311" s="350">
        <f t="shared" si="119"/>
        <v>0</v>
      </c>
      <c r="Z311" s="394"/>
      <c r="AA311" s="403"/>
      <c r="AB311" s="394"/>
      <c r="AC311" s="403"/>
      <c r="AD311" s="405">
        <f t="shared" si="120"/>
        <v>0</v>
      </c>
      <c r="AE311" s="252"/>
    </row>
    <row r="312" outlineLevel="1" spans="1:31">
      <c r="A312" s="299"/>
      <c r="B312" s="150">
        <v>110601121</v>
      </c>
      <c r="C312" s="346"/>
      <c r="D312" s="346"/>
      <c r="E312" s="299" t="s">
        <v>233</v>
      </c>
      <c r="F312" s="343"/>
      <c r="G312" s="350"/>
      <c r="H312" s="394"/>
      <c r="I312" s="403"/>
      <c r="J312" s="394"/>
      <c r="K312" s="403"/>
      <c r="L312" s="350">
        <f t="shared" si="117"/>
        <v>0</v>
      </c>
      <c r="M312" s="394"/>
      <c r="N312" s="403"/>
      <c r="O312" s="394"/>
      <c r="P312" s="403"/>
      <c r="Q312" s="350">
        <f t="shared" si="118"/>
        <v>0</v>
      </c>
      <c r="R312" s="350"/>
      <c r="S312" s="350"/>
      <c r="T312" s="350"/>
      <c r="U312" s="350"/>
      <c r="V312" s="350"/>
      <c r="W312" s="350"/>
      <c r="X312" s="350"/>
      <c r="Y312" s="350">
        <f t="shared" si="119"/>
        <v>0</v>
      </c>
      <c r="Z312" s="394"/>
      <c r="AA312" s="403"/>
      <c r="AB312" s="394"/>
      <c r="AC312" s="403"/>
      <c r="AD312" s="405">
        <f t="shared" si="120"/>
        <v>0</v>
      </c>
      <c r="AE312" s="252"/>
    </row>
    <row r="313" outlineLevel="1" spans="1:31">
      <c r="A313" s="299"/>
      <c r="B313" s="150">
        <v>110601122</v>
      </c>
      <c r="C313" s="346"/>
      <c r="D313" s="346"/>
      <c r="E313" s="299" t="s">
        <v>234</v>
      </c>
      <c r="F313" s="343"/>
      <c r="G313" s="350"/>
      <c r="H313" s="394"/>
      <c r="I313" s="403"/>
      <c r="J313" s="394"/>
      <c r="K313" s="403"/>
      <c r="L313" s="350">
        <f t="shared" si="117"/>
        <v>0</v>
      </c>
      <c r="M313" s="394"/>
      <c r="N313" s="403"/>
      <c r="O313" s="394"/>
      <c r="P313" s="403"/>
      <c r="Q313" s="350">
        <f t="shared" si="118"/>
        <v>0</v>
      </c>
      <c r="R313" s="350"/>
      <c r="S313" s="350"/>
      <c r="T313" s="350"/>
      <c r="U313" s="350"/>
      <c r="V313" s="350"/>
      <c r="W313" s="350"/>
      <c r="X313" s="350"/>
      <c r="Y313" s="350">
        <f t="shared" si="119"/>
        <v>0</v>
      </c>
      <c r="Z313" s="394"/>
      <c r="AA313" s="403"/>
      <c r="AB313" s="394"/>
      <c r="AC313" s="403"/>
      <c r="AD313" s="405">
        <f t="shared" si="120"/>
        <v>0</v>
      </c>
      <c r="AE313" s="252"/>
    </row>
    <row r="314" outlineLevel="1" spans="1:31">
      <c r="A314" s="299"/>
      <c r="B314" s="150">
        <v>110601123</v>
      </c>
      <c r="C314" s="346"/>
      <c r="D314" s="346"/>
      <c r="E314" s="299" t="s">
        <v>235</v>
      </c>
      <c r="F314" s="343"/>
      <c r="G314" s="350"/>
      <c r="H314" s="394"/>
      <c r="I314" s="403"/>
      <c r="J314" s="394"/>
      <c r="K314" s="403"/>
      <c r="L314" s="350">
        <f t="shared" si="117"/>
        <v>0</v>
      </c>
      <c r="M314" s="394"/>
      <c r="N314" s="403"/>
      <c r="O314" s="394"/>
      <c r="P314" s="403"/>
      <c r="Q314" s="350">
        <f t="shared" si="118"/>
        <v>0</v>
      </c>
      <c r="R314" s="350"/>
      <c r="S314" s="350"/>
      <c r="T314" s="350"/>
      <c r="U314" s="350"/>
      <c r="V314" s="350"/>
      <c r="W314" s="350"/>
      <c r="X314" s="350"/>
      <c r="Y314" s="350">
        <f t="shared" si="119"/>
        <v>0</v>
      </c>
      <c r="Z314" s="394"/>
      <c r="AA314" s="403"/>
      <c r="AB314" s="394"/>
      <c r="AC314" s="403"/>
      <c r="AD314" s="405">
        <f t="shared" si="120"/>
        <v>0</v>
      </c>
      <c r="AE314" s="252"/>
    </row>
    <row r="315" outlineLevel="1" spans="1:31">
      <c r="A315" s="299"/>
      <c r="B315" s="150">
        <v>110601124</v>
      </c>
      <c r="C315" s="346"/>
      <c r="D315" s="346"/>
      <c r="E315" s="299" t="s">
        <v>236</v>
      </c>
      <c r="F315" s="343"/>
      <c r="G315" s="350"/>
      <c r="H315" s="394"/>
      <c r="I315" s="403"/>
      <c r="J315" s="394"/>
      <c r="K315" s="403"/>
      <c r="L315" s="350">
        <f t="shared" si="117"/>
        <v>0</v>
      </c>
      <c r="M315" s="394"/>
      <c r="N315" s="403"/>
      <c r="O315" s="394"/>
      <c r="P315" s="403"/>
      <c r="Q315" s="350">
        <f t="shared" si="118"/>
        <v>0</v>
      </c>
      <c r="R315" s="350"/>
      <c r="S315" s="350"/>
      <c r="T315" s="350"/>
      <c r="U315" s="350"/>
      <c r="V315" s="350"/>
      <c r="W315" s="350"/>
      <c r="X315" s="350"/>
      <c r="Y315" s="350">
        <f t="shared" si="119"/>
        <v>0</v>
      </c>
      <c r="Z315" s="394"/>
      <c r="AA315" s="403"/>
      <c r="AB315" s="394"/>
      <c r="AC315" s="403"/>
      <c r="AD315" s="405">
        <f t="shared" si="120"/>
        <v>0</v>
      </c>
      <c r="AE315" s="252"/>
    </row>
    <row r="316" outlineLevel="1" spans="1:31">
      <c r="A316" s="299"/>
      <c r="B316" s="150">
        <v>110601125</v>
      </c>
      <c r="C316" s="346"/>
      <c r="D316" s="346"/>
      <c r="E316" s="299" t="s">
        <v>237</v>
      </c>
      <c r="F316" s="343"/>
      <c r="G316" s="350"/>
      <c r="H316" s="394"/>
      <c r="I316" s="403"/>
      <c r="J316" s="394"/>
      <c r="K316" s="403"/>
      <c r="L316" s="350">
        <f t="shared" si="117"/>
        <v>0</v>
      </c>
      <c r="M316" s="394"/>
      <c r="N316" s="403"/>
      <c r="O316" s="394"/>
      <c r="P316" s="403"/>
      <c r="Q316" s="350">
        <f t="shared" si="118"/>
        <v>0</v>
      </c>
      <c r="R316" s="350"/>
      <c r="S316" s="350"/>
      <c r="T316" s="350"/>
      <c r="U316" s="350"/>
      <c r="V316" s="350"/>
      <c r="W316" s="350"/>
      <c r="X316" s="350"/>
      <c r="Y316" s="350">
        <f t="shared" si="119"/>
        <v>0</v>
      </c>
      <c r="Z316" s="394"/>
      <c r="AA316" s="403"/>
      <c r="AB316" s="394"/>
      <c r="AC316" s="403"/>
      <c r="AD316" s="405">
        <f t="shared" si="120"/>
        <v>0</v>
      </c>
      <c r="AE316" s="252"/>
    </row>
    <row r="317" outlineLevel="1" spans="1:31">
      <c r="A317" s="299"/>
      <c r="B317" s="150">
        <v>110601126</v>
      </c>
      <c r="C317" s="346"/>
      <c r="D317" s="346"/>
      <c r="E317" s="299" t="s">
        <v>238</v>
      </c>
      <c r="F317" s="343"/>
      <c r="G317" s="350"/>
      <c r="H317" s="394"/>
      <c r="I317" s="403"/>
      <c r="J317" s="394"/>
      <c r="K317" s="403"/>
      <c r="L317" s="350">
        <f t="shared" si="117"/>
        <v>0</v>
      </c>
      <c r="M317" s="394"/>
      <c r="N317" s="403"/>
      <c r="O317" s="394"/>
      <c r="P317" s="403"/>
      <c r="Q317" s="350">
        <f t="shared" si="118"/>
        <v>0</v>
      </c>
      <c r="R317" s="350"/>
      <c r="S317" s="350"/>
      <c r="T317" s="350"/>
      <c r="U317" s="350"/>
      <c r="V317" s="350"/>
      <c r="W317" s="350"/>
      <c r="X317" s="350"/>
      <c r="Y317" s="350">
        <f t="shared" si="119"/>
        <v>0</v>
      </c>
      <c r="Z317" s="394"/>
      <c r="AA317" s="403"/>
      <c r="AB317" s="394"/>
      <c r="AC317" s="403"/>
      <c r="AD317" s="405">
        <f t="shared" si="120"/>
        <v>0</v>
      </c>
      <c r="AE317" s="252"/>
    </row>
    <row r="318" outlineLevel="1" spans="1:31">
      <c r="A318" s="299"/>
      <c r="B318" s="150">
        <v>110601127</v>
      </c>
      <c r="C318" s="346"/>
      <c r="D318" s="346"/>
      <c r="E318" s="299" t="s">
        <v>239</v>
      </c>
      <c r="F318" s="343"/>
      <c r="G318" s="350"/>
      <c r="H318" s="394"/>
      <c r="I318" s="403"/>
      <c r="J318" s="394"/>
      <c r="K318" s="403"/>
      <c r="L318" s="350">
        <f t="shared" si="117"/>
        <v>0</v>
      </c>
      <c r="M318" s="394"/>
      <c r="N318" s="403"/>
      <c r="O318" s="394"/>
      <c r="P318" s="403"/>
      <c r="Q318" s="350">
        <f t="shared" si="118"/>
        <v>0</v>
      </c>
      <c r="R318" s="350"/>
      <c r="S318" s="350"/>
      <c r="T318" s="350"/>
      <c r="U318" s="350"/>
      <c r="V318" s="350"/>
      <c r="W318" s="350"/>
      <c r="X318" s="350"/>
      <c r="Y318" s="350">
        <f t="shared" si="119"/>
        <v>0</v>
      </c>
      <c r="Z318" s="394"/>
      <c r="AA318" s="403"/>
      <c r="AB318" s="394"/>
      <c r="AC318" s="403"/>
      <c r="AD318" s="405">
        <f t="shared" si="120"/>
        <v>0</v>
      </c>
      <c r="AE318" s="252"/>
    </row>
    <row r="319" outlineLevel="1" spans="1:31">
      <c r="A319" s="299"/>
      <c r="B319" s="150">
        <v>110601128</v>
      </c>
      <c r="C319" s="346"/>
      <c r="D319" s="346"/>
      <c r="E319" s="299" t="s">
        <v>240</v>
      </c>
      <c r="F319" s="343"/>
      <c r="G319" s="350"/>
      <c r="H319" s="394"/>
      <c r="I319" s="403"/>
      <c r="J319" s="394"/>
      <c r="K319" s="403"/>
      <c r="L319" s="350">
        <f t="shared" si="117"/>
        <v>0</v>
      </c>
      <c r="M319" s="394"/>
      <c r="N319" s="403"/>
      <c r="O319" s="394"/>
      <c r="P319" s="403"/>
      <c r="Q319" s="350">
        <f t="shared" si="118"/>
        <v>0</v>
      </c>
      <c r="R319" s="350"/>
      <c r="S319" s="350"/>
      <c r="T319" s="350"/>
      <c r="U319" s="350"/>
      <c r="V319" s="350"/>
      <c r="W319" s="350"/>
      <c r="X319" s="350"/>
      <c r="Y319" s="350">
        <f t="shared" si="119"/>
        <v>0</v>
      </c>
      <c r="Z319" s="394"/>
      <c r="AA319" s="403"/>
      <c r="AB319" s="394"/>
      <c r="AC319" s="403"/>
      <c r="AD319" s="405">
        <f t="shared" si="120"/>
        <v>0</v>
      </c>
      <c r="AE319" s="252"/>
    </row>
    <row r="320" outlineLevel="1" spans="1:31">
      <c r="A320" s="299"/>
      <c r="B320" s="150">
        <v>110601129</v>
      </c>
      <c r="C320" s="346"/>
      <c r="D320" s="346"/>
      <c r="E320" s="299" t="s">
        <v>241</v>
      </c>
      <c r="F320" s="343"/>
      <c r="G320" s="350"/>
      <c r="H320" s="394"/>
      <c r="I320" s="403"/>
      <c r="J320" s="394"/>
      <c r="K320" s="403"/>
      <c r="L320" s="350">
        <f t="shared" ref="L320:L383" si="121">G320+I320-K320</f>
        <v>0</v>
      </c>
      <c r="M320" s="394"/>
      <c r="N320" s="403"/>
      <c r="O320" s="394"/>
      <c r="P320" s="403"/>
      <c r="Q320" s="350">
        <f t="shared" ref="Q320:Q383" si="122">L320+N320-P320</f>
        <v>0</v>
      </c>
      <c r="R320" s="350"/>
      <c r="S320" s="350"/>
      <c r="T320" s="350"/>
      <c r="U320" s="350"/>
      <c r="V320" s="350"/>
      <c r="W320" s="350"/>
      <c r="X320" s="350"/>
      <c r="Y320" s="350">
        <f t="shared" ref="Y320:Y383" si="123">SUM(Q320:X320)</f>
        <v>0</v>
      </c>
      <c r="Z320" s="394"/>
      <c r="AA320" s="403"/>
      <c r="AB320" s="394"/>
      <c r="AC320" s="403"/>
      <c r="AD320" s="405">
        <f t="shared" ref="AD320:AD383" si="124">Y320+AA320-AC320</f>
        <v>0</v>
      </c>
      <c r="AE320" s="252"/>
    </row>
    <row r="321" outlineLevel="1" spans="1:31">
      <c r="A321" s="299"/>
      <c r="B321" s="150">
        <v>110601130</v>
      </c>
      <c r="C321" s="346"/>
      <c r="D321" s="346"/>
      <c r="E321" s="299" t="s">
        <v>242</v>
      </c>
      <c r="F321" s="343"/>
      <c r="G321" s="350"/>
      <c r="H321" s="394"/>
      <c r="I321" s="403"/>
      <c r="J321" s="394"/>
      <c r="K321" s="403"/>
      <c r="L321" s="350">
        <f t="shared" si="121"/>
        <v>0</v>
      </c>
      <c r="M321" s="394"/>
      <c r="N321" s="403"/>
      <c r="O321" s="394"/>
      <c r="P321" s="403"/>
      <c r="Q321" s="350">
        <f t="shared" si="122"/>
        <v>0</v>
      </c>
      <c r="R321" s="350"/>
      <c r="S321" s="350"/>
      <c r="T321" s="350"/>
      <c r="U321" s="350"/>
      <c r="V321" s="350"/>
      <c r="W321" s="350"/>
      <c r="X321" s="350"/>
      <c r="Y321" s="350">
        <f t="shared" si="123"/>
        <v>0</v>
      </c>
      <c r="Z321" s="394"/>
      <c r="AA321" s="403"/>
      <c r="AB321" s="394"/>
      <c r="AC321" s="403"/>
      <c r="AD321" s="405">
        <f t="shared" si="124"/>
        <v>0</v>
      </c>
      <c r="AE321" s="252"/>
    </row>
    <row r="322" outlineLevel="1" spans="1:31">
      <c r="A322" s="299"/>
      <c r="B322" s="150">
        <v>110601131</v>
      </c>
      <c r="C322" s="346"/>
      <c r="D322" s="346"/>
      <c r="E322" s="299" t="s">
        <v>243</v>
      </c>
      <c r="F322" s="343"/>
      <c r="G322" s="350"/>
      <c r="H322" s="394"/>
      <c r="I322" s="403"/>
      <c r="J322" s="394"/>
      <c r="K322" s="403"/>
      <c r="L322" s="350">
        <f t="shared" si="121"/>
        <v>0</v>
      </c>
      <c r="M322" s="394"/>
      <c r="N322" s="403"/>
      <c r="O322" s="394"/>
      <c r="P322" s="403"/>
      <c r="Q322" s="350">
        <f t="shared" si="122"/>
        <v>0</v>
      </c>
      <c r="R322" s="350"/>
      <c r="S322" s="350"/>
      <c r="T322" s="350"/>
      <c r="U322" s="350"/>
      <c r="V322" s="350"/>
      <c r="W322" s="350"/>
      <c r="X322" s="350"/>
      <c r="Y322" s="350">
        <f t="shared" si="123"/>
        <v>0</v>
      </c>
      <c r="Z322" s="394"/>
      <c r="AA322" s="403"/>
      <c r="AB322" s="394"/>
      <c r="AC322" s="403"/>
      <c r="AD322" s="405">
        <f t="shared" si="124"/>
        <v>0</v>
      </c>
      <c r="AE322" s="252"/>
    </row>
    <row r="323" outlineLevel="1" spans="1:31">
      <c r="A323" s="299"/>
      <c r="B323" s="150">
        <v>110601132</v>
      </c>
      <c r="C323" s="346"/>
      <c r="D323" s="346"/>
      <c r="E323" s="299" t="s">
        <v>244</v>
      </c>
      <c r="F323" s="343"/>
      <c r="G323" s="350"/>
      <c r="H323" s="394"/>
      <c r="I323" s="403"/>
      <c r="J323" s="394"/>
      <c r="K323" s="403"/>
      <c r="L323" s="350">
        <f t="shared" si="121"/>
        <v>0</v>
      </c>
      <c r="M323" s="394"/>
      <c r="N323" s="403"/>
      <c r="O323" s="394"/>
      <c r="P323" s="403"/>
      <c r="Q323" s="350">
        <f t="shared" si="122"/>
        <v>0</v>
      </c>
      <c r="R323" s="350"/>
      <c r="S323" s="350"/>
      <c r="T323" s="350"/>
      <c r="U323" s="350"/>
      <c r="V323" s="350"/>
      <c r="W323" s="350"/>
      <c r="X323" s="350"/>
      <c r="Y323" s="350">
        <f t="shared" si="123"/>
        <v>0</v>
      </c>
      <c r="Z323" s="394"/>
      <c r="AA323" s="403"/>
      <c r="AB323" s="394"/>
      <c r="AC323" s="403"/>
      <c r="AD323" s="405">
        <f t="shared" si="124"/>
        <v>0</v>
      </c>
      <c r="AE323" s="252"/>
    </row>
    <row r="324" outlineLevel="1" spans="1:31">
      <c r="A324" s="299"/>
      <c r="B324" s="150">
        <v>110601133</v>
      </c>
      <c r="C324" s="346"/>
      <c r="D324" s="346"/>
      <c r="E324" s="299" t="s">
        <v>245</v>
      </c>
      <c r="F324" s="343"/>
      <c r="G324" s="350"/>
      <c r="H324" s="394"/>
      <c r="I324" s="403"/>
      <c r="J324" s="394"/>
      <c r="K324" s="403"/>
      <c r="L324" s="350">
        <f t="shared" si="121"/>
        <v>0</v>
      </c>
      <c r="M324" s="394"/>
      <c r="N324" s="403"/>
      <c r="O324" s="394"/>
      <c r="P324" s="403"/>
      <c r="Q324" s="350">
        <f t="shared" si="122"/>
        <v>0</v>
      </c>
      <c r="R324" s="350"/>
      <c r="S324" s="350"/>
      <c r="T324" s="350"/>
      <c r="U324" s="350"/>
      <c r="V324" s="350"/>
      <c r="W324" s="350"/>
      <c r="X324" s="350"/>
      <c r="Y324" s="350">
        <f t="shared" si="123"/>
        <v>0</v>
      </c>
      <c r="Z324" s="394"/>
      <c r="AA324" s="403"/>
      <c r="AB324" s="394"/>
      <c r="AC324" s="403"/>
      <c r="AD324" s="405">
        <f t="shared" si="124"/>
        <v>0</v>
      </c>
      <c r="AE324" s="252"/>
    </row>
    <row r="325" outlineLevel="1" spans="1:31">
      <c r="A325" s="299"/>
      <c r="B325" s="150">
        <v>110601134</v>
      </c>
      <c r="C325" s="346"/>
      <c r="D325" s="346"/>
      <c r="E325" s="299" t="s">
        <v>246</v>
      </c>
      <c r="F325" s="343"/>
      <c r="G325" s="350"/>
      <c r="H325" s="394"/>
      <c r="I325" s="403"/>
      <c r="J325" s="394"/>
      <c r="K325" s="403"/>
      <c r="L325" s="350">
        <f t="shared" si="121"/>
        <v>0</v>
      </c>
      <c r="M325" s="394"/>
      <c r="N325" s="403"/>
      <c r="O325" s="394"/>
      <c r="P325" s="403"/>
      <c r="Q325" s="350">
        <f t="shared" si="122"/>
        <v>0</v>
      </c>
      <c r="R325" s="350"/>
      <c r="S325" s="350"/>
      <c r="T325" s="350"/>
      <c r="U325" s="350"/>
      <c r="V325" s="350"/>
      <c r="W325" s="350"/>
      <c r="X325" s="350"/>
      <c r="Y325" s="350">
        <f t="shared" si="123"/>
        <v>0</v>
      </c>
      <c r="Z325" s="394"/>
      <c r="AA325" s="403"/>
      <c r="AB325" s="394"/>
      <c r="AC325" s="403"/>
      <c r="AD325" s="405">
        <f t="shared" si="124"/>
        <v>0</v>
      </c>
      <c r="AE325" s="252"/>
    </row>
    <row r="326" outlineLevel="1" spans="1:31">
      <c r="A326" s="299"/>
      <c r="B326" s="150">
        <v>110601135</v>
      </c>
      <c r="C326" s="346"/>
      <c r="D326" s="346"/>
      <c r="E326" s="299" t="s">
        <v>247</v>
      </c>
      <c r="F326" s="343"/>
      <c r="G326" s="350"/>
      <c r="H326" s="394"/>
      <c r="I326" s="403"/>
      <c r="J326" s="394"/>
      <c r="K326" s="403"/>
      <c r="L326" s="350">
        <f t="shared" si="121"/>
        <v>0</v>
      </c>
      <c r="M326" s="394"/>
      <c r="N326" s="403"/>
      <c r="O326" s="394"/>
      <c r="P326" s="403"/>
      <c r="Q326" s="350">
        <f t="shared" si="122"/>
        <v>0</v>
      </c>
      <c r="R326" s="350"/>
      <c r="S326" s="350"/>
      <c r="T326" s="350"/>
      <c r="U326" s="350"/>
      <c r="V326" s="350"/>
      <c r="W326" s="350"/>
      <c r="X326" s="350"/>
      <c r="Y326" s="350">
        <f t="shared" si="123"/>
        <v>0</v>
      </c>
      <c r="Z326" s="394"/>
      <c r="AA326" s="403"/>
      <c r="AB326" s="394"/>
      <c r="AC326" s="403"/>
      <c r="AD326" s="405">
        <f t="shared" si="124"/>
        <v>0</v>
      </c>
      <c r="AE326" s="252"/>
    </row>
    <row r="327" outlineLevel="1" spans="1:31">
      <c r="A327" s="299"/>
      <c r="B327" s="150">
        <v>110601136</v>
      </c>
      <c r="C327" s="346"/>
      <c r="D327" s="346"/>
      <c r="E327" s="299" t="s">
        <v>248</v>
      </c>
      <c r="F327" s="343"/>
      <c r="G327" s="350"/>
      <c r="H327" s="394"/>
      <c r="I327" s="403"/>
      <c r="J327" s="394"/>
      <c r="K327" s="403"/>
      <c r="L327" s="350">
        <f t="shared" si="121"/>
        <v>0</v>
      </c>
      <c r="M327" s="394"/>
      <c r="N327" s="403"/>
      <c r="O327" s="394"/>
      <c r="P327" s="403"/>
      <c r="Q327" s="350">
        <f t="shared" si="122"/>
        <v>0</v>
      </c>
      <c r="R327" s="350"/>
      <c r="S327" s="350"/>
      <c r="T327" s="350"/>
      <c r="U327" s="350"/>
      <c r="V327" s="350"/>
      <c r="W327" s="350"/>
      <c r="X327" s="350"/>
      <c r="Y327" s="350">
        <f t="shared" si="123"/>
        <v>0</v>
      </c>
      <c r="Z327" s="394"/>
      <c r="AA327" s="403"/>
      <c r="AB327" s="394"/>
      <c r="AC327" s="403"/>
      <c r="AD327" s="405">
        <f t="shared" si="124"/>
        <v>0</v>
      </c>
      <c r="AE327" s="252"/>
    </row>
    <row r="328" outlineLevel="1" spans="1:31">
      <c r="A328" s="299"/>
      <c r="B328" s="150">
        <v>110601137</v>
      </c>
      <c r="C328" s="346"/>
      <c r="D328" s="346"/>
      <c r="E328" s="299" t="s">
        <v>249</v>
      </c>
      <c r="F328" s="343"/>
      <c r="G328" s="350"/>
      <c r="H328" s="394"/>
      <c r="I328" s="403"/>
      <c r="J328" s="394"/>
      <c r="K328" s="403"/>
      <c r="L328" s="350">
        <f t="shared" si="121"/>
        <v>0</v>
      </c>
      <c r="M328" s="394"/>
      <c r="N328" s="403"/>
      <c r="O328" s="394"/>
      <c r="P328" s="403"/>
      <c r="Q328" s="350">
        <f t="shared" si="122"/>
        <v>0</v>
      </c>
      <c r="R328" s="350"/>
      <c r="S328" s="350"/>
      <c r="T328" s="350"/>
      <c r="U328" s="350"/>
      <c r="V328" s="350"/>
      <c r="W328" s="350"/>
      <c r="X328" s="350"/>
      <c r="Y328" s="350">
        <f t="shared" si="123"/>
        <v>0</v>
      </c>
      <c r="Z328" s="394"/>
      <c r="AA328" s="403"/>
      <c r="AB328" s="394"/>
      <c r="AC328" s="403"/>
      <c r="AD328" s="405">
        <f t="shared" si="124"/>
        <v>0</v>
      </c>
      <c r="AE328" s="252"/>
    </row>
    <row r="329" outlineLevel="1" spans="1:31">
      <c r="A329" s="299"/>
      <c r="B329" s="150">
        <v>110601138</v>
      </c>
      <c r="C329" s="346"/>
      <c r="D329" s="346"/>
      <c r="E329" s="299" t="s">
        <v>250</v>
      </c>
      <c r="F329" s="343"/>
      <c r="G329" s="350"/>
      <c r="H329" s="394"/>
      <c r="I329" s="403"/>
      <c r="J329" s="394"/>
      <c r="K329" s="403"/>
      <c r="L329" s="350">
        <f t="shared" si="121"/>
        <v>0</v>
      </c>
      <c r="M329" s="394"/>
      <c r="N329" s="403"/>
      <c r="O329" s="394"/>
      <c r="P329" s="403"/>
      <c r="Q329" s="350">
        <f t="shared" si="122"/>
        <v>0</v>
      </c>
      <c r="R329" s="350"/>
      <c r="S329" s="350"/>
      <c r="T329" s="350"/>
      <c r="U329" s="350"/>
      <c r="V329" s="350"/>
      <c r="W329" s="350"/>
      <c r="X329" s="350"/>
      <c r="Y329" s="350">
        <f t="shared" si="123"/>
        <v>0</v>
      </c>
      <c r="Z329" s="394"/>
      <c r="AA329" s="403"/>
      <c r="AB329" s="394"/>
      <c r="AC329" s="403"/>
      <c r="AD329" s="405">
        <f t="shared" si="124"/>
        <v>0</v>
      </c>
      <c r="AE329" s="252"/>
    </row>
    <row r="330" outlineLevel="1" spans="1:31">
      <c r="A330" s="299"/>
      <c r="B330" s="150">
        <v>110601139</v>
      </c>
      <c r="C330" s="346"/>
      <c r="D330" s="346"/>
      <c r="E330" s="299" t="s">
        <v>251</v>
      </c>
      <c r="F330" s="343"/>
      <c r="G330" s="350"/>
      <c r="H330" s="394"/>
      <c r="I330" s="403"/>
      <c r="J330" s="394"/>
      <c r="K330" s="403"/>
      <c r="L330" s="350">
        <f t="shared" si="121"/>
        <v>0</v>
      </c>
      <c r="M330" s="394"/>
      <c r="N330" s="403"/>
      <c r="O330" s="394"/>
      <c r="P330" s="403"/>
      <c r="Q330" s="350">
        <f t="shared" si="122"/>
        <v>0</v>
      </c>
      <c r="R330" s="350"/>
      <c r="S330" s="350"/>
      <c r="T330" s="350"/>
      <c r="U330" s="350"/>
      <c r="V330" s="350"/>
      <c r="W330" s="350"/>
      <c r="X330" s="350"/>
      <c r="Y330" s="350">
        <f t="shared" si="123"/>
        <v>0</v>
      </c>
      <c r="Z330" s="394"/>
      <c r="AA330" s="403"/>
      <c r="AB330" s="394"/>
      <c r="AC330" s="403"/>
      <c r="AD330" s="405">
        <f t="shared" si="124"/>
        <v>0</v>
      </c>
      <c r="AE330" s="252"/>
    </row>
    <row r="331" outlineLevel="1" spans="1:31">
      <c r="A331" s="299"/>
      <c r="B331" s="150">
        <v>110601140</v>
      </c>
      <c r="C331" s="346"/>
      <c r="D331" s="346"/>
      <c r="E331" s="299" t="s">
        <v>252</v>
      </c>
      <c r="F331" s="343"/>
      <c r="G331" s="350"/>
      <c r="H331" s="394"/>
      <c r="I331" s="403"/>
      <c r="J331" s="394"/>
      <c r="K331" s="403"/>
      <c r="L331" s="350">
        <f t="shared" si="121"/>
        <v>0</v>
      </c>
      <c r="M331" s="394"/>
      <c r="N331" s="403"/>
      <c r="O331" s="394"/>
      <c r="P331" s="403"/>
      <c r="Q331" s="350">
        <f t="shared" si="122"/>
        <v>0</v>
      </c>
      <c r="R331" s="350"/>
      <c r="S331" s="350"/>
      <c r="T331" s="350"/>
      <c r="U331" s="350"/>
      <c r="V331" s="350"/>
      <c r="W331" s="350"/>
      <c r="X331" s="350"/>
      <c r="Y331" s="350">
        <f t="shared" si="123"/>
        <v>0</v>
      </c>
      <c r="Z331" s="394"/>
      <c r="AA331" s="403"/>
      <c r="AB331" s="394"/>
      <c r="AC331" s="403"/>
      <c r="AD331" s="405">
        <f t="shared" si="124"/>
        <v>0</v>
      </c>
      <c r="AE331" s="252"/>
    </row>
    <row r="332" outlineLevel="1" spans="1:31">
      <c r="A332" s="299"/>
      <c r="B332" s="150">
        <v>110601141</v>
      </c>
      <c r="C332" s="346"/>
      <c r="D332" s="346"/>
      <c r="E332" s="299" t="s">
        <v>253</v>
      </c>
      <c r="F332" s="343"/>
      <c r="G332" s="350"/>
      <c r="H332" s="394"/>
      <c r="I332" s="403"/>
      <c r="J332" s="394"/>
      <c r="K332" s="403"/>
      <c r="L332" s="350">
        <f t="shared" si="121"/>
        <v>0</v>
      </c>
      <c r="M332" s="394"/>
      <c r="N332" s="403"/>
      <c r="O332" s="394"/>
      <c r="P332" s="403"/>
      <c r="Q332" s="350">
        <f t="shared" si="122"/>
        <v>0</v>
      </c>
      <c r="R332" s="350"/>
      <c r="S332" s="350"/>
      <c r="T332" s="350"/>
      <c r="U332" s="350"/>
      <c r="V332" s="350"/>
      <c r="W332" s="350"/>
      <c r="X332" s="350"/>
      <c r="Y332" s="350">
        <f t="shared" si="123"/>
        <v>0</v>
      </c>
      <c r="Z332" s="394"/>
      <c r="AA332" s="403"/>
      <c r="AB332" s="394"/>
      <c r="AC332" s="403"/>
      <c r="AD332" s="405">
        <f t="shared" si="124"/>
        <v>0</v>
      </c>
      <c r="AE332" s="252"/>
    </row>
    <row r="333" outlineLevel="1" spans="1:31">
      <c r="A333" s="299"/>
      <c r="B333" s="150">
        <v>110601142</v>
      </c>
      <c r="C333" s="346"/>
      <c r="D333" s="346"/>
      <c r="E333" s="299" t="s">
        <v>254</v>
      </c>
      <c r="F333" s="343"/>
      <c r="G333" s="350"/>
      <c r="H333" s="394"/>
      <c r="I333" s="403"/>
      <c r="J333" s="394"/>
      <c r="K333" s="403"/>
      <c r="L333" s="350">
        <f t="shared" si="121"/>
        <v>0</v>
      </c>
      <c r="M333" s="394"/>
      <c r="N333" s="403"/>
      <c r="O333" s="394"/>
      <c r="P333" s="403"/>
      <c r="Q333" s="350">
        <f t="shared" si="122"/>
        <v>0</v>
      </c>
      <c r="R333" s="350"/>
      <c r="S333" s="350"/>
      <c r="T333" s="350"/>
      <c r="U333" s="350"/>
      <c r="V333" s="350"/>
      <c r="W333" s="350"/>
      <c r="X333" s="350"/>
      <c r="Y333" s="350">
        <f t="shared" si="123"/>
        <v>0</v>
      </c>
      <c r="Z333" s="394"/>
      <c r="AA333" s="403"/>
      <c r="AB333" s="394"/>
      <c r="AC333" s="403"/>
      <c r="AD333" s="405">
        <f t="shared" si="124"/>
        <v>0</v>
      </c>
      <c r="AE333" s="252"/>
    </row>
    <row r="334" outlineLevel="1" spans="1:31">
      <c r="A334" s="299"/>
      <c r="B334" s="150">
        <v>110601143</v>
      </c>
      <c r="C334" s="346"/>
      <c r="D334" s="346"/>
      <c r="E334" s="299" t="s">
        <v>255</v>
      </c>
      <c r="F334" s="343"/>
      <c r="G334" s="350"/>
      <c r="H334" s="394"/>
      <c r="I334" s="403"/>
      <c r="J334" s="394"/>
      <c r="K334" s="403"/>
      <c r="L334" s="350">
        <f t="shared" si="121"/>
        <v>0</v>
      </c>
      <c r="M334" s="394"/>
      <c r="N334" s="403"/>
      <c r="O334" s="394"/>
      <c r="P334" s="403"/>
      <c r="Q334" s="350">
        <f t="shared" si="122"/>
        <v>0</v>
      </c>
      <c r="R334" s="350"/>
      <c r="S334" s="350"/>
      <c r="T334" s="350"/>
      <c r="U334" s="350"/>
      <c r="V334" s="350"/>
      <c r="W334" s="350"/>
      <c r="X334" s="350"/>
      <c r="Y334" s="350">
        <f t="shared" si="123"/>
        <v>0</v>
      </c>
      <c r="Z334" s="394"/>
      <c r="AA334" s="403"/>
      <c r="AB334" s="394"/>
      <c r="AC334" s="403"/>
      <c r="AD334" s="405">
        <f t="shared" si="124"/>
        <v>0</v>
      </c>
      <c r="AE334" s="252"/>
    </row>
    <row r="335" outlineLevel="1" spans="1:31">
      <c r="A335" s="299"/>
      <c r="B335" s="150">
        <v>110601144</v>
      </c>
      <c r="C335" s="346"/>
      <c r="D335" s="346"/>
      <c r="E335" s="299" t="s">
        <v>256</v>
      </c>
      <c r="F335" s="343"/>
      <c r="G335" s="350"/>
      <c r="H335" s="394"/>
      <c r="I335" s="403"/>
      <c r="J335" s="394"/>
      <c r="K335" s="403"/>
      <c r="L335" s="350">
        <f t="shared" si="121"/>
        <v>0</v>
      </c>
      <c r="M335" s="394"/>
      <c r="N335" s="403"/>
      <c r="O335" s="394"/>
      <c r="P335" s="403"/>
      <c r="Q335" s="350">
        <f t="shared" si="122"/>
        <v>0</v>
      </c>
      <c r="R335" s="350"/>
      <c r="S335" s="350"/>
      <c r="T335" s="350"/>
      <c r="U335" s="350"/>
      <c r="V335" s="350"/>
      <c r="W335" s="350"/>
      <c r="X335" s="350"/>
      <c r="Y335" s="350">
        <f t="shared" si="123"/>
        <v>0</v>
      </c>
      <c r="Z335" s="394"/>
      <c r="AA335" s="403"/>
      <c r="AB335" s="394"/>
      <c r="AC335" s="403"/>
      <c r="AD335" s="405">
        <f t="shared" si="124"/>
        <v>0</v>
      </c>
      <c r="AE335" s="252"/>
    </row>
    <row r="336" outlineLevel="1" spans="1:31">
      <c r="A336" s="299"/>
      <c r="B336" s="150">
        <v>110601145</v>
      </c>
      <c r="C336" s="346"/>
      <c r="D336" s="346"/>
      <c r="E336" s="299" t="s">
        <v>257</v>
      </c>
      <c r="F336" s="343"/>
      <c r="G336" s="350"/>
      <c r="H336" s="394"/>
      <c r="I336" s="403"/>
      <c r="J336" s="394"/>
      <c r="K336" s="403"/>
      <c r="L336" s="350">
        <f t="shared" si="121"/>
        <v>0</v>
      </c>
      <c r="M336" s="394"/>
      <c r="N336" s="403"/>
      <c r="O336" s="394"/>
      <c r="P336" s="403"/>
      <c r="Q336" s="350">
        <f t="shared" si="122"/>
        <v>0</v>
      </c>
      <c r="R336" s="350"/>
      <c r="S336" s="350"/>
      <c r="T336" s="350"/>
      <c r="U336" s="350"/>
      <c r="V336" s="350"/>
      <c r="W336" s="350"/>
      <c r="X336" s="350"/>
      <c r="Y336" s="350">
        <f t="shared" si="123"/>
        <v>0</v>
      </c>
      <c r="Z336" s="394"/>
      <c r="AA336" s="403"/>
      <c r="AB336" s="394"/>
      <c r="AC336" s="403"/>
      <c r="AD336" s="405">
        <f t="shared" si="124"/>
        <v>0</v>
      </c>
      <c r="AE336" s="252"/>
    </row>
    <row r="337" outlineLevel="1" spans="1:31">
      <c r="A337" s="299"/>
      <c r="B337" s="150">
        <v>110601146</v>
      </c>
      <c r="C337" s="346"/>
      <c r="D337" s="346"/>
      <c r="E337" s="299" t="s">
        <v>258</v>
      </c>
      <c r="F337" s="343"/>
      <c r="G337" s="350"/>
      <c r="H337" s="394"/>
      <c r="I337" s="403"/>
      <c r="J337" s="394"/>
      <c r="K337" s="403"/>
      <c r="L337" s="350">
        <f t="shared" si="121"/>
        <v>0</v>
      </c>
      <c r="M337" s="394"/>
      <c r="N337" s="403"/>
      <c r="O337" s="394"/>
      <c r="P337" s="403"/>
      <c r="Q337" s="350">
        <f t="shared" si="122"/>
        <v>0</v>
      </c>
      <c r="R337" s="350"/>
      <c r="S337" s="350"/>
      <c r="T337" s="350"/>
      <c r="U337" s="350"/>
      <c r="V337" s="350"/>
      <c r="W337" s="350"/>
      <c r="X337" s="350"/>
      <c r="Y337" s="350">
        <f t="shared" si="123"/>
        <v>0</v>
      </c>
      <c r="Z337" s="394"/>
      <c r="AA337" s="403"/>
      <c r="AB337" s="394"/>
      <c r="AC337" s="403"/>
      <c r="AD337" s="405">
        <f t="shared" si="124"/>
        <v>0</v>
      </c>
      <c r="AE337" s="252"/>
    </row>
    <row r="338" outlineLevel="1" spans="1:31">
      <c r="A338" s="299"/>
      <c r="B338" s="150">
        <v>110601147</v>
      </c>
      <c r="C338" s="346"/>
      <c r="D338" s="346"/>
      <c r="E338" s="299" t="s">
        <v>259</v>
      </c>
      <c r="F338" s="343"/>
      <c r="G338" s="350"/>
      <c r="H338" s="394"/>
      <c r="I338" s="403"/>
      <c r="J338" s="394"/>
      <c r="K338" s="403"/>
      <c r="L338" s="350">
        <f t="shared" si="121"/>
        <v>0</v>
      </c>
      <c r="M338" s="394"/>
      <c r="N338" s="403"/>
      <c r="O338" s="394"/>
      <c r="P338" s="403"/>
      <c r="Q338" s="350">
        <f t="shared" si="122"/>
        <v>0</v>
      </c>
      <c r="R338" s="350"/>
      <c r="S338" s="350"/>
      <c r="T338" s="350"/>
      <c r="U338" s="350"/>
      <c r="V338" s="350"/>
      <c r="W338" s="350"/>
      <c r="X338" s="350"/>
      <c r="Y338" s="350">
        <f t="shared" si="123"/>
        <v>0</v>
      </c>
      <c r="Z338" s="394"/>
      <c r="AA338" s="403"/>
      <c r="AB338" s="394"/>
      <c r="AC338" s="403"/>
      <c r="AD338" s="405">
        <f t="shared" si="124"/>
        <v>0</v>
      </c>
      <c r="AE338" s="252"/>
    </row>
    <row r="339" outlineLevel="1" spans="1:31">
      <c r="A339" s="299"/>
      <c r="B339" s="150">
        <v>110601148</v>
      </c>
      <c r="C339" s="346"/>
      <c r="D339" s="346"/>
      <c r="E339" s="299" t="s">
        <v>260</v>
      </c>
      <c r="F339" s="343"/>
      <c r="G339" s="350"/>
      <c r="H339" s="394"/>
      <c r="I339" s="403"/>
      <c r="J339" s="394"/>
      <c r="K339" s="403"/>
      <c r="L339" s="350">
        <f t="shared" si="121"/>
        <v>0</v>
      </c>
      <c r="M339" s="394"/>
      <c r="N339" s="403"/>
      <c r="O339" s="394"/>
      <c r="P339" s="403"/>
      <c r="Q339" s="350">
        <f t="shared" si="122"/>
        <v>0</v>
      </c>
      <c r="R339" s="350"/>
      <c r="S339" s="350"/>
      <c r="T339" s="350"/>
      <c r="U339" s="350"/>
      <c r="V339" s="350"/>
      <c r="W339" s="350"/>
      <c r="X339" s="350"/>
      <c r="Y339" s="350">
        <f t="shared" si="123"/>
        <v>0</v>
      </c>
      <c r="Z339" s="394"/>
      <c r="AA339" s="403"/>
      <c r="AB339" s="394"/>
      <c r="AC339" s="403"/>
      <c r="AD339" s="405">
        <f t="shared" si="124"/>
        <v>0</v>
      </c>
      <c r="AE339" s="252"/>
    </row>
    <row r="340" outlineLevel="1" spans="1:31">
      <c r="A340" s="299"/>
      <c r="B340" s="150">
        <v>110601149</v>
      </c>
      <c r="C340" s="346"/>
      <c r="D340" s="346"/>
      <c r="E340" s="299" t="s">
        <v>261</v>
      </c>
      <c r="F340" s="343"/>
      <c r="G340" s="350"/>
      <c r="H340" s="394"/>
      <c r="I340" s="403"/>
      <c r="J340" s="394"/>
      <c r="K340" s="403"/>
      <c r="L340" s="350">
        <f t="shared" si="121"/>
        <v>0</v>
      </c>
      <c r="M340" s="394"/>
      <c r="N340" s="403"/>
      <c r="O340" s="394"/>
      <c r="P340" s="403"/>
      <c r="Q340" s="350">
        <f t="shared" si="122"/>
        <v>0</v>
      </c>
      <c r="R340" s="350"/>
      <c r="S340" s="350"/>
      <c r="T340" s="350"/>
      <c r="U340" s="350"/>
      <c r="V340" s="350"/>
      <c r="W340" s="350"/>
      <c r="X340" s="350"/>
      <c r="Y340" s="350">
        <f t="shared" si="123"/>
        <v>0</v>
      </c>
      <c r="Z340" s="394"/>
      <c r="AA340" s="403"/>
      <c r="AB340" s="394"/>
      <c r="AC340" s="403"/>
      <c r="AD340" s="405">
        <f t="shared" si="124"/>
        <v>0</v>
      </c>
      <c r="AE340" s="252"/>
    </row>
    <row r="341" outlineLevel="1" spans="1:31">
      <c r="A341" s="299"/>
      <c r="B341" s="150">
        <v>110601150</v>
      </c>
      <c r="C341" s="346"/>
      <c r="D341" s="346"/>
      <c r="E341" s="299" t="s">
        <v>262</v>
      </c>
      <c r="F341" s="343"/>
      <c r="G341" s="350"/>
      <c r="H341" s="394"/>
      <c r="I341" s="403"/>
      <c r="J341" s="394"/>
      <c r="K341" s="403"/>
      <c r="L341" s="350">
        <f t="shared" si="121"/>
        <v>0</v>
      </c>
      <c r="M341" s="394"/>
      <c r="N341" s="403"/>
      <c r="O341" s="394"/>
      <c r="P341" s="403"/>
      <c r="Q341" s="350">
        <f t="shared" si="122"/>
        <v>0</v>
      </c>
      <c r="R341" s="350"/>
      <c r="S341" s="350"/>
      <c r="T341" s="350"/>
      <c r="U341" s="350"/>
      <c r="V341" s="350"/>
      <c r="W341" s="350"/>
      <c r="X341" s="350"/>
      <c r="Y341" s="350">
        <f t="shared" si="123"/>
        <v>0</v>
      </c>
      <c r="Z341" s="394"/>
      <c r="AA341" s="403"/>
      <c r="AB341" s="394"/>
      <c r="AC341" s="403"/>
      <c r="AD341" s="405">
        <f t="shared" si="124"/>
        <v>0</v>
      </c>
      <c r="AE341" s="252"/>
    </row>
    <row r="342" outlineLevel="1" spans="1:31">
      <c r="A342" s="299"/>
      <c r="B342" s="150">
        <v>110601151</v>
      </c>
      <c r="C342" s="346"/>
      <c r="D342" s="346"/>
      <c r="E342" s="299" t="s">
        <v>263</v>
      </c>
      <c r="F342" s="343"/>
      <c r="G342" s="350"/>
      <c r="H342" s="394"/>
      <c r="I342" s="403"/>
      <c r="J342" s="394"/>
      <c r="K342" s="403"/>
      <c r="L342" s="350">
        <f t="shared" si="121"/>
        <v>0</v>
      </c>
      <c r="M342" s="394"/>
      <c r="N342" s="403"/>
      <c r="O342" s="394"/>
      <c r="P342" s="403"/>
      <c r="Q342" s="350">
        <f t="shared" si="122"/>
        <v>0</v>
      </c>
      <c r="R342" s="350"/>
      <c r="S342" s="350"/>
      <c r="T342" s="350"/>
      <c r="U342" s="350"/>
      <c r="V342" s="350"/>
      <c r="W342" s="350"/>
      <c r="X342" s="350"/>
      <c r="Y342" s="350">
        <f t="shared" si="123"/>
        <v>0</v>
      </c>
      <c r="Z342" s="394"/>
      <c r="AA342" s="403"/>
      <c r="AB342" s="394"/>
      <c r="AC342" s="403"/>
      <c r="AD342" s="405">
        <f t="shared" si="124"/>
        <v>0</v>
      </c>
      <c r="AE342" s="252"/>
    </row>
    <row r="343" outlineLevel="1" spans="1:31">
      <c r="A343" s="299"/>
      <c r="B343" s="150">
        <v>110601152</v>
      </c>
      <c r="C343" s="346"/>
      <c r="D343" s="346"/>
      <c r="E343" s="299" t="s">
        <v>264</v>
      </c>
      <c r="F343" s="343"/>
      <c r="G343" s="350"/>
      <c r="H343" s="394"/>
      <c r="I343" s="403"/>
      <c r="J343" s="394"/>
      <c r="K343" s="403"/>
      <c r="L343" s="350">
        <f t="shared" si="121"/>
        <v>0</v>
      </c>
      <c r="M343" s="394"/>
      <c r="N343" s="403"/>
      <c r="O343" s="394"/>
      <c r="P343" s="403"/>
      <c r="Q343" s="350">
        <f t="shared" si="122"/>
        <v>0</v>
      </c>
      <c r="R343" s="350"/>
      <c r="S343" s="350"/>
      <c r="T343" s="350"/>
      <c r="U343" s="350"/>
      <c r="V343" s="350"/>
      <c r="W343" s="350"/>
      <c r="X343" s="350"/>
      <c r="Y343" s="350">
        <f t="shared" si="123"/>
        <v>0</v>
      </c>
      <c r="Z343" s="394"/>
      <c r="AA343" s="403"/>
      <c r="AB343" s="394"/>
      <c r="AC343" s="403"/>
      <c r="AD343" s="405">
        <f t="shared" si="124"/>
        <v>0</v>
      </c>
      <c r="AE343" s="252"/>
    </row>
    <row r="344" outlineLevel="1" spans="1:31">
      <c r="A344" s="299"/>
      <c r="B344" s="150">
        <v>110601153</v>
      </c>
      <c r="C344" s="346"/>
      <c r="D344" s="346"/>
      <c r="E344" s="299" t="s">
        <v>265</v>
      </c>
      <c r="F344" s="343"/>
      <c r="G344" s="350"/>
      <c r="H344" s="394"/>
      <c r="I344" s="403"/>
      <c r="J344" s="394"/>
      <c r="K344" s="403"/>
      <c r="L344" s="350">
        <f t="shared" si="121"/>
        <v>0</v>
      </c>
      <c r="M344" s="394"/>
      <c r="N344" s="403"/>
      <c r="O344" s="394"/>
      <c r="P344" s="403"/>
      <c r="Q344" s="350">
        <f t="shared" si="122"/>
        <v>0</v>
      </c>
      <c r="R344" s="350"/>
      <c r="S344" s="350"/>
      <c r="T344" s="350"/>
      <c r="U344" s="350"/>
      <c r="V344" s="350"/>
      <c r="W344" s="350"/>
      <c r="X344" s="350"/>
      <c r="Y344" s="350">
        <f t="shared" si="123"/>
        <v>0</v>
      </c>
      <c r="Z344" s="394"/>
      <c r="AA344" s="403"/>
      <c r="AB344" s="394"/>
      <c r="AC344" s="403"/>
      <c r="AD344" s="405">
        <f t="shared" si="124"/>
        <v>0</v>
      </c>
      <c r="AE344" s="252"/>
    </row>
    <row r="345" outlineLevel="1" spans="1:31">
      <c r="A345" s="299"/>
      <c r="B345" s="150">
        <v>110601154</v>
      </c>
      <c r="C345" s="346"/>
      <c r="D345" s="346"/>
      <c r="E345" s="299" t="s">
        <v>266</v>
      </c>
      <c r="F345" s="343"/>
      <c r="G345" s="350"/>
      <c r="H345" s="394"/>
      <c r="I345" s="403"/>
      <c r="J345" s="394"/>
      <c r="K345" s="403"/>
      <c r="L345" s="350">
        <f t="shared" si="121"/>
        <v>0</v>
      </c>
      <c r="M345" s="394"/>
      <c r="N345" s="403"/>
      <c r="O345" s="394"/>
      <c r="P345" s="403"/>
      <c r="Q345" s="350">
        <f t="shared" si="122"/>
        <v>0</v>
      </c>
      <c r="R345" s="350"/>
      <c r="S345" s="350"/>
      <c r="T345" s="350"/>
      <c r="U345" s="350"/>
      <c r="V345" s="350"/>
      <c r="W345" s="350"/>
      <c r="X345" s="350"/>
      <c r="Y345" s="350">
        <f t="shared" si="123"/>
        <v>0</v>
      </c>
      <c r="Z345" s="394"/>
      <c r="AA345" s="403"/>
      <c r="AB345" s="394"/>
      <c r="AC345" s="403"/>
      <c r="AD345" s="405">
        <f t="shared" si="124"/>
        <v>0</v>
      </c>
      <c r="AE345" s="252"/>
    </row>
    <row r="346" outlineLevel="1" spans="1:31">
      <c r="A346" s="299"/>
      <c r="B346" s="150">
        <v>110601155</v>
      </c>
      <c r="C346" s="346"/>
      <c r="D346" s="346"/>
      <c r="E346" s="299" t="s">
        <v>267</v>
      </c>
      <c r="F346" s="343"/>
      <c r="G346" s="350"/>
      <c r="H346" s="394"/>
      <c r="I346" s="403"/>
      <c r="J346" s="394"/>
      <c r="K346" s="403"/>
      <c r="L346" s="350">
        <f t="shared" si="121"/>
        <v>0</v>
      </c>
      <c r="M346" s="394"/>
      <c r="N346" s="403"/>
      <c r="O346" s="394"/>
      <c r="P346" s="403"/>
      <c r="Q346" s="350">
        <f t="shared" si="122"/>
        <v>0</v>
      </c>
      <c r="R346" s="350"/>
      <c r="S346" s="350"/>
      <c r="T346" s="350"/>
      <c r="U346" s="350"/>
      <c r="V346" s="350"/>
      <c r="W346" s="350"/>
      <c r="X346" s="350"/>
      <c r="Y346" s="350">
        <f t="shared" si="123"/>
        <v>0</v>
      </c>
      <c r="Z346" s="394"/>
      <c r="AA346" s="403"/>
      <c r="AB346" s="394"/>
      <c r="AC346" s="403"/>
      <c r="AD346" s="405">
        <f t="shared" si="124"/>
        <v>0</v>
      </c>
      <c r="AE346" s="252"/>
    </row>
    <row r="347" outlineLevel="1" spans="1:31">
      <c r="A347" s="299"/>
      <c r="B347" s="150">
        <v>110601156</v>
      </c>
      <c r="C347" s="346"/>
      <c r="D347" s="346"/>
      <c r="E347" s="299" t="s">
        <v>268</v>
      </c>
      <c r="F347" s="343"/>
      <c r="G347" s="350"/>
      <c r="H347" s="394"/>
      <c r="I347" s="403"/>
      <c r="J347" s="394"/>
      <c r="K347" s="403"/>
      <c r="L347" s="350">
        <f t="shared" si="121"/>
        <v>0</v>
      </c>
      <c r="M347" s="394"/>
      <c r="N347" s="403"/>
      <c r="O347" s="394"/>
      <c r="P347" s="403"/>
      <c r="Q347" s="350">
        <f t="shared" si="122"/>
        <v>0</v>
      </c>
      <c r="R347" s="350"/>
      <c r="S347" s="350"/>
      <c r="T347" s="350"/>
      <c r="U347" s="350"/>
      <c r="V347" s="350"/>
      <c r="W347" s="350"/>
      <c r="X347" s="350"/>
      <c r="Y347" s="350">
        <f t="shared" si="123"/>
        <v>0</v>
      </c>
      <c r="Z347" s="394"/>
      <c r="AA347" s="403"/>
      <c r="AB347" s="394"/>
      <c r="AC347" s="403"/>
      <c r="AD347" s="405">
        <f t="shared" si="124"/>
        <v>0</v>
      </c>
      <c r="AE347" s="252"/>
    </row>
    <row r="348" outlineLevel="1" spans="1:31">
      <c r="A348" s="299"/>
      <c r="B348" s="150">
        <v>110601157</v>
      </c>
      <c r="C348" s="346"/>
      <c r="D348" s="346"/>
      <c r="E348" s="299" t="s">
        <v>269</v>
      </c>
      <c r="F348" s="343"/>
      <c r="G348" s="350"/>
      <c r="H348" s="394"/>
      <c r="I348" s="403"/>
      <c r="J348" s="394"/>
      <c r="K348" s="403"/>
      <c r="L348" s="350">
        <f t="shared" si="121"/>
        <v>0</v>
      </c>
      <c r="M348" s="394"/>
      <c r="N348" s="403"/>
      <c r="O348" s="394"/>
      <c r="P348" s="403"/>
      <c r="Q348" s="350">
        <f t="shared" si="122"/>
        <v>0</v>
      </c>
      <c r="R348" s="350"/>
      <c r="S348" s="350"/>
      <c r="T348" s="350"/>
      <c r="U348" s="350"/>
      <c r="V348" s="350"/>
      <c r="W348" s="350"/>
      <c r="X348" s="350"/>
      <c r="Y348" s="350">
        <f t="shared" si="123"/>
        <v>0</v>
      </c>
      <c r="Z348" s="394"/>
      <c r="AA348" s="403"/>
      <c r="AB348" s="394"/>
      <c r="AC348" s="403"/>
      <c r="AD348" s="405">
        <f t="shared" si="124"/>
        <v>0</v>
      </c>
      <c r="AE348" s="252"/>
    </row>
    <row r="349" outlineLevel="1" spans="1:31">
      <c r="A349" s="299"/>
      <c r="B349" s="150">
        <v>110601158</v>
      </c>
      <c r="C349" s="346"/>
      <c r="D349" s="346"/>
      <c r="E349" s="299" t="s">
        <v>270</v>
      </c>
      <c r="F349" s="343"/>
      <c r="G349" s="350"/>
      <c r="H349" s="394"/>
      <c r="I349" s="403"/>
      <c r="J349" s="394"/>
      <c r="K349" s="403"/>
      <c r="L349" s="350">
        <f t="shared" si="121"/>
        <v>0</v>
      </c>
      <c r="M349" s="394"/>
      <c r="N349" s="403"/>
      <c r="O349" s="394"/>
      <c r="P349" s="403"/>
      <c r="Q349" s="350">
        <f t="shared" si="122"/>
        <v>0</v>
      </c>
      <c r="R349" s="350"/>
      <c r="S349" s="350"/>
      <c r="T349" s="350"/>
      <c r="U349" s="350"/>
      <c r="V349" s="350"/>
      <c r="W349" s="350"/>
      <c r="X349" s="350"/>
      <c r="Y349" s="350">
        <f t="shared" si="123"/>
        <v>0</v>
      </c>
      <c r="Z349" s="394"/>
      <c r="AA349" s="403"/>
      <c r="AB349" s="394"/>
      <c r="AC349" s="403"/>
      <c r="AD349" s="405">
        <f t="shared" si="124"/>
        <v>0</v>
      </c>
      <c r="AE349" s="252"/>
    </row>
    <row r="350" outlineLevel="1" spans="1:31">
      <c r="A350" s="299"/>
      <c r="B350" s="150">
        <v>110601159</v>
      </c>
      <c r="C350" s="346"/>
      <c r="D350" s="346"/>
      <c r="E350" s="299" t="s">
        <v>271</v>
      </c>
      <c r="F350" s="343"/>
      <c r="G350" s="350"/>
      <c r="H350" s="394"/>
      <c r="I350" s="403"/>
      <c r="J350" s="394"/>
      <c r="K350" s="403"/>
      <c r="L350" s="350">
        <f t="shared" si="121"/>
        <v>0</v>
      </c>
      <c r="M350" s="394"/>
      <c r="N350" s="403"/>
      <c r="O350" s="394"/>
      <c r="P350" s="403"/>
      <c r="Q350" s="350">
        <f t="shared" si="122"/>
        <v>0</v>
      </c>
      <c r="R350" s="350"/>
      <c r="S350" s="350"/>
      <c r="T350" s="350"/>
      <c r="U350" s="350"/>
      <c r="V350" s="350"/>
      <c r="W350" s="350"/>
      <c r="X350" s="350"/>
      <c r="Y350" s="350">
        <f t="shared" si="123"/>
        <v>0</v>
      </c>
      <c r="Z350" s="394"/>
      <c r="AA350" s="403"/>
      <c r="AB350" s="394"/>
      <c r="AC350" s="403"/>
      <c r="AD350" s="405">
        <f t="shared" si="124"/>
        <v>0</v>
      </c>
      <c r="AE350" s="252"/>
    </row>
    <row r="351" outlineLevel="1" spans="1:31">
      <c r="A351" s="299"/>
      <c r="B351" s="150">
        <v>110601160</v>
      </c>
      <c r="C351" s="346"/>
      <c r="D351" s="346"/>
      <c r="E351" s="299" t="s">
        <v>272</v>
      </c>
      <c r="F351" s="343"/>
      <c r="G351" s="350"/>
      <c r="H351" s="394"/>
      <c r="I351" s="403"/>
      <c r="J351" s="394"/>
      <c r="K351" s="403"/>
      <c r="L351" s="350">
        <f t="shared" si="121"/>
        <v>0</v>
      </c>
      <c r="M351" s="394"/>
      <c r="N351" s="403"/>
      <c r="O351" s="394"/>
      <c r="P351" s="403"/>
      <c r="Q351" s="350">
        <f t="shared" si="122"/>
        <v>0</v>
      </c>
      <c r="R351" s="350"/>
      <c r="S351" s="350"/>
      <c r="T351" s="350"/>
      <c r="U351" s="350"/>
      <c r="V351" s="350"/>
      <c r="W351" s="350"/>
      <c r="X351" s="350"/>
      <c r="Y351" s="350">
        <f t="shared" si="123"/>
        <v>0</v>
      </c>
      <c r="Z351" s="394"/>
      <c r="AA351" s="403"/>
      <c r="AB351" s="394"/>
      <c r="AC351" s="403"/>
      <c r="AD351" s="405">
        <f t="shared" si="124"/>
        <v>0</v>
      </c>
      <c r="AE351" s="252"/>
    </row>
    <row r="352" outlineLevel="1" spans="1:31">
      <c r="A352" s="299"/>
      <c r="B352" s="150">
        <v>110601161</v>
      </c>
      <c r="C352" s="346"/>
      <c r="D352" s="346"/>
      <c r="E352" s="299" t="s">
        <v>273</v>
      </c>
      <c r="F352" s="343"/>
      <c r="G352" s="350"/>
      <c r="H352" s="394"/>
      <c r="I352" s="403"/>
      <c r="J352" s="394"/>
      <c r="K352" s="403"/>
      <c r="L352" s="350">
        <f t="shared" si="121"/>
        <v>0</v>
      </c>
      <c r="M352" s="394"/>
      <c r="N352" s="403"/>
      <c r="O352" s="394"/>
      <c r="P352" s="403"/>
      <c r="Q352" s="350">
        <f t="shared" si="122"/>
        <v>0</v>
      </c>
      <c r="R352" s="350"/>
      <c r="S352" s="350"/>
      <c r="T352" s="350"/>
      <c r="U352" s="350"/>
      <c r="V352" s="350"/>
      <c r="W352" s="350"/>
      <c r="X352" s="350"/>
      <c r="Y352" s="350">
        <f t="shared" si="123"/>
        <v>0</v>
      </c>
      <c r="Z352" s="394"/>
      <c r="AA352" s="403"/>
      <c r="AB352" s="394"/>
      <c r="AC352" s="403"/>
      <c r="AD352" s="405">
        <f t="shared" si="124"/>
        <v>0</v>
      </c>
      <c r="AE352" s="252"/>
    </row>
    <row r="353" outlineLevel="1" spans="1:31">
      <c r="A353" s="299"/>
      <c r="B353" s="150">
        <v>110601162</v>
      </c>
      <c r="C353" s="346"/>
      <c r="D353" s="346"/>
      <c r="E353" s="299" t="s">
        <v>274</v>
      </c>
      <c r="F353" s="343"/>
      <c r="G353" s="350"/>
      <c r="H353" s="394"/>
      <c r="I353" s="403"/>
      <c r="J353" s="394"/>
      <c r="K353" s="403"/>
      <c r="L353" s="350">
        <f t="shared" si="121"/>
        <v>0</v>
      </c>
      <c r="M353" s="394"/>
      <c r="N353" s="403"/>
      <c r="O353" s="394"/>
      <c r="P353" s="403"/>
      <c r="Q353" s="350">
        <f t="shared" si="122"/>
        <v>0</v>
      </c>
      <c r="R353" s="350"/>
      <c r="S353" s="350"/>
      <c r="T353" s="350"/>
      <c r="U353" s="350"/>
      <c r="V353" s="350"/>
      <c r="W353" s="350"/>
      <c r="X353" s="350"/>
      <c r="Y353" s="350">
        <f t="shared" si="123"/>
        <v>0</v>
      </c>
      <c r="Z353" s="394"/>
      <c r="AA353" s="403"/>
      <c r="AB353" s="394"/>
      <c r="AC353" s="403"/>
      <c r="AD353" s="405">
        <f t="shared" si="124"/>
        <v>0</v>
      </c>
      <c r="AE353" s="252"/>
    </row>
    <row r="354" outlineLevel="1" spans="1:31">
      <c r="A354" s="299"/>
      <c r="B354" s="150">
        <v>110601163</v>
      </c>
      <c r="C354" s="346"/>
      <c r="D354" s="346"/>
      <c r="E354" s="299" t="s">
        <v>275</v>
      </c>
      <c r="F354" s="343"/>
      <c r="G354" s="350"/>
      <c r="H354" s="394"/>
      <c r="I354" s="403"/>
      <c r="J354" s="394"/>
      <c r="K354" s="403"/>
      <c r="L354" s="350">
        <f t="shared" si="121"/>
        <v>0</v>
      </c>
      <c r="M354" s="394"/>
      <c r="N354" s="403"/>
      <c r="O354" s="394"/>
      <c r="P354" s="403"/>
      <c r="Q354" s="350">
        <f t="shared" si="122"/>
        <v>0</v>
      </c>
      <c r="R354" s="350"/>
      <c r="S354" s="350"/>
      <c r="T354" s="350"/>
      <c r="U354" s="350"/>
      <c r="V354" s="350"/>
      <c r="W354" s="350"/>
      <c r="X354" s="350"/>
      <c r="Y354" s="350">
        <f t="shared" si="123"/>
        <v>0</v>
      </c>
      <c r="Z354" s="394"/>
      <c r="AA354" s="403"/>
      <c r="AB354" s="394"/>
      <c r="AC354" s="403"/>
      <c r="AD354" s="405">
        <f t="shared" si="124"/>
        <v>0</v>
      </c>
      <c r="AE354" s="252"/>
    </row>
    <row r="355" outlineLevel="1" spans="1:31">
      <c r="A355" s="299"/>
      <c r="B355" s="150">
        <v>110601164</v>
      </c>
      <c r="C355" s="346"/>
      <c r="D355" s="346"/>
      <c r="E355" s="299" t="s">
        <v>276</v>
      </c>
      <c r="F355" s="343"/>
      <c r="G355" s="350"/>
      <c r="H355" s="394"/>
      <c r="I355" s="403"/>
      <c r="J355" s="394"/>
      <c r="K355" s="403"/>
      <c r="L355" s="350">
        <f t="shared" si="121"/>
        <v>0</v>
      </c>
      <c r="M355" s="394"/>
      <c r="N355" s="403"/>
      <c r="O355" s="394"/>
      <c r="P355" s="403"/>
      <c r="Q355" s="350">
        <f t="shared" si="122"/>
        <v>0</v>
      </c>
      <c r="R355" s="350"/>
      <c r="S355" s="350"/>
      <c r="T355" s="350"/>
      <c r="U355" s="350"/>
      <c r="V355" s="350"/>
      <c r="W355" s="350"/>
      <c r="X355" s="350"/>
      <c r="Y355" s="350">
        <f t="shared" si="123"/>
        <v>0</v>
      </c>
      <c r="Z355" s="394"/>
      <c r="AA355" s="403"/>
      <c r="AB355" s="394"/>
      <c r="AC355" s="403"/>
      <c r="AD355" s="405">
        <f t="shared" si="124"/>
        <v>0</v>
      </c>
      <c r="AE355" s="252"/>
    </row>
    <row r="356" outlineLevel="1" spans="1:31">
      <c r="A356" s="299"/>
      <c r="B356" s="150">
        <v>110601165</v>
      </c>
      <c r="C356" s="346"/>
      <c r="D356" s="346"/>
      <c r="E356" s="299" t="s">
        <v>277</v>
      </c>
      <c r="F356" s="343"/>
      <c r="G356" s="350"/>
      <c r="H356" s="394"/>
      <c r="I356" s="403"/>
      <c r="J356" s="394"/>
      <c r="K356" s="403"/>
      <c r="L356" s="350">
        <f t="shared" si="121"/>
        <v>0</v>
      </c>
      <c r="M356" s="394"/>
      <c r="N356" s="403"/>
      <c r="O356" s="394"/>
      <c r="P356" s="403"/>
      <c r="Q356" s="350">
        <f t="shared" si="122"/>
        <v>0</v>
      </c>
      <c r="R356" s="350"/>
      <c r="S356" s="350"/>
      <c r="T356" s="350"/>
      <c r="U356" s="350"/>
      <c r="V356" s="350"/>
      <c r="W356" s="350"/>
      <c r="X356" s="350"/>
      <c r="Y356" s="350">
        <f t="shared" si="123"/>
        <v>0</v>
      </c>
      <c r="Z356" s="394"/>
      <c r="AA356" s="403"/>
      <c r="AB356" s="394"/>
      <c r="AC356" s="403"/>
      <c r="AD356" s="405">
        <f t="shared" si="124"/>
        <v>0</v>
      </c>
      <c r="AE356" s="252"/>
    </row>
    <row r="357" outlineLevel="1" spans="1:31">
      <c r="A357" s="299"/>
      <c r="B357" s="150">
        <v>110601166</v>
      </c>
      <c r="C357" s="346"/>
      <c r="D357" s="346"/>
      <c r="E357" s="299" t="s">
        <v>278</v>
      </c>
      <c r="F357" s="343"/>
      <c r="G357" s="350"/>
      <c r="H357" s="394"/>
      <c r="I357" s="403"/>
      <c r="J357" s="394"/>
      <c r="K357" s="403"/>
      <c r="L357" s="350">
        <f t="shared" si="121"/>
        <v>0</v>
      </c>
      <c r="M357" s="394"/>
      <c r="N357" s="403"/>
      <c r="O357" s="394"/>
      <c r="P357" s="403"/>
      <c r="Q357" s="350">
        <f t="shared" si="122"/>
        <v>0</v>
      </c>
      <c r="R357" s="350"/>
      <c r="S357" s="350"/>
      <c r="T357" s="350"/>
      <c r="U357" s="350"/>
      <c r="V357" s="350"/>
      <c r="W357" s="350"/>
      <c r="X357" s="350"/>
      <c r="Y357" s="350">
        <f t="shared" si="123"/>
        <v>0</v>
      </c>
      <c r="Z357" s="394"/>
      <c r="AA357" s="403"/>
      <c r="AB357" s="394"/>
      <c r="AC357" s="403"/>
      <c r="AD357" s="405">
        <f t="shared" si="124"/>
        <v>0</v>
      </c>
      <c r="AE357" s="252"/>
    </row>
    <row r="358" outlineLevel="1" spans="1:31">
      <c r="A358" s="299"/>
      <c r="B358" s="150">
        <v>110601167</v>
      </c>
      <c r="C358" s="346"/>
      <c r="D358" s="346"/>
      <c r="E358" s="299" t="s">
        <v>279</v>
      </c>
      <c r="F358" s="343"/>
      <c r="G358" s="350"/>
      <c r="H358" s="394"/>
      <c r="I358" s="403"/>
      <c r="J358" s="394"/>
      <c r="K358" s="403"/>
      <c r="L358" s="350">
        <f t="shared" si="121"/>
        <v>0</v>
      </c>
      <c r="M358" s="394"/>
      <c r="N358" s="403"/>
      <c r="O358" s="394"/>
      <c r="P358" s="403"/>
      <c r="Q358" s="350">
        <f t="shared" si="122"/>
        <v>0</v>
      </c>
      <c r="R358" s="350"/>
      <c r="S358" s="350"/>
      <c r="T358" s="350"/>
      <c r="U358" s="350"/>
      <c r="V358" s="350"/>
      <c r="W358" s="350"/>
      <c r="X358" s="350"/>
      <c r="Y358" s="350">
        <f t="shared" si="123"/>
        <v>0</v>
      </c>
      <c r="Z358" s="394"/>
      <c r="AA358" s="403"/>
      <c r="AB358" s="394"/>
      <c r="AC358" s="403"/>
      <c r="AD358" s="405">
        <f t="shared" si="124"/>
        <v>0</v>
      </c>
      <c r="AE358" s="252"/>
    </row>
    <row r="359" outlineLevel="1" spans="1:31">
      <c r="A359" s="299"/>
      <c r="B359" s="150">
        <v>110601168</v>
      </c>
      <c r="C359" s="346"/>
      <c r="D359" s="346"/>
      <c r="E359" s="299" t="s">
        <v>280</v>
      </c>
      <c r="F359" s="343"/>
      <c r="G359" s="350"/>
      <c r="H359" s="394"/>
      <c r="I359" s="403"/>
      <c r="J359" s="394"/>
      <c r="K359" s="403"/>
      <c r="L359" s="350">
        <f t="shared" si="121"/>
        <v>0</v>
      </c>
      <c r="M359" s="394"/>
      <c r="N359" s="403"/>
      <c r="O359" s="394"/>
      <c r="P359" s="403"/>
      <c r="Q359" s="350">
        <f t="shared" si="122"/>
        <v>0</v>
      </c>
      <c r="R359" s="350"/>
      <c r="S359" s="350"/>
      <c r="T359" s="350"/>
      <c r="U359" s="350"/>
      <c r="V359" s="350"/>
      <c r="W359" s="350"/>
      <c r="X359" s="350"/>
      <c r="Y359" s="350">
        <f t="shared" si="123"/>
        <v>0</v>
      </c>
      <c r="Z359" s="394"/>
      <c r="AA359" s="403"/>
      <c r="AB359" s="394"/>
      <c r="AC359" s="403"/>
      <c r="AD359" s="405">
        <f t="shared" si="124"/>
        <v>0</v>
      </c>
      <c r="AE359" s="252"/>
    </row>
    <row r="360" outlineLevel="1" spans="1:31">
      <c r="A360" s="299"/>
      <c r="B360" s="150">
        <v>110601169</v>
      </c>
      <c r="C360" s="346"/>
      <c r="D360" s="346"/>
      <c r="E360" s="299" t="s">
        <v>281</v>
      </c>
      <c r="F360" s="343"/>
      <c r="G360" s="350"/>
      <c r="H360" s="394"/>
      <c r="I360" s="403"/>
      <c r="J360" s="394"/>
      <c r="K360" s="403"/>
      <c r="L360" s="350">
        <f t="shared" si="121"/>
        <v>0</v>
      </c>
      <c r="M360" s="394"/>
      <c r="N360" s="403"/>
      <c r="O360" s="394"/>
      <c r="P360" s="403"/>
      <c r="Q360" s="350">
        <f t="shared" si="122"/>
        <v>0</v>
      </c>
      <c r="R360" s="350"/>
      <c r="S360" s="350"/>
      <c r="T360" s="350"/>
      <c r="U360" s="350"/>
      <c r="V360" s="350"/>
      <c r="W360" s="350"/>
      <c r="X360" s="350"/>
      <c r="Y360" s="350">
        <f t="shared" si="123"/>
        <v>0</v>
      </c>
      <c r="Z360" s="394"/>
      <c r="AA360" s="403"/>
      <c r="AB360" s="394"/>
      <c r="AC360" s="403"/>
      <c r="AD360" s="405">
        <f t="shared" si="124"/>
        <v>0</v>
      </c>
      <c r="AE360" s="252"/>
    </row>
    <row r="361" outlineLevel="1" spans="1:31">
      <c r="A361" s="299"/>
      <c r="B361" s="150">
        <v>110601170</v>
      </c>
      <c r="C361" s="346"/>
      <c r="D361" s="346"/>
      <c r="E361" s="299" t="s">
        <v>282</v>
      </c>
      <c r="F361" s="343"/>
      <c r="G361" s="350"/>
      <c r="H361" s="394"/>
      <c r="I361" s="403"/>
      <c r="J361" s="394"/>
      <c r="K361" s="403"/>
      <c r="L361" s="350">
        <f t="shared" si="121"/>
        <v>0</v>
      </c>
      <c r="M361" s="394"/>
      <c r="N361" s="403"/>
      <c r="O361" s="394"/>
      <c r="P361" s="403"/>
      <c r="Q361" s="350">
        <f t="shared" si="122"/>
        <v>0</v>
      </c>
      <c r="R361" s="350"/>
      <c r="S361" s="350"/>
      <c r="T361" s="350"/>
      <c r="U361" s="350"/>
      <c r="V361" s="350"/>
      <c r="W361" s="350"/>
      <c r="X361" s="350"/>
      <c r="Y361" s="350">
        <f t="shared" si="123"/>
        <v>0</v>
      </c>
      <c r="Z361" s="394"/>
      <c r="AA361" s="403"/>
      <c r="AB361" s="394"/>
      <c r="AC361" s="403"/>
      <c r="AD361" s="405">
        <f t="shared" si="124"/>
        <v>0</v>
      </c>
      <c r="AE361" s="252"/>
    </row>
    <row r="362" outlineLevel="1" spans="1:31">
      <c r="A362" s="299"/>
      <c r="B362" s="150">
        <v>110601171</v>
      </c>
      <c r="C362" s="346"/>
      <c r="D362" s="346"/>
      <c r="E362" s="299" t="s">
        <v>283</v>
      </c>
      <c r="F362" s="343"/>
      <c r="G362" s="350"/>
      <c r="H362" s="394"/>
      <c r="I362" s="403"/>
      <c r="J362" s="394"/>
      <c r="K362" s="403"/>
      <c r="L362" s="350">
        <f t="shared" si="121"/>
        <v>0</v>
      </c>
      <c r="M362" s="394"/>
      <c r="N362" s="403"/>
      <c r="O362" s="394"/>
      <c r="P362" s="403"/>
      <c r="Q362" s="350">
        <f t="shared" si="122"/>
        <v>0</v>
      </c>
      <c r="R362" s="350"/>
      <c r="S362" s="350"/>
      <c r="T362" s="350"/>
      <c r="U362" s="350"/>
      <c r="V362" s="350"/>
      <c r="W362" s="350"/>
      <c r="X362" s="350"/>
      <c r="Y362" s="350">
        <f t="shared" si="123"/>
        <v>0</v>
      </c>
      <c r="Z362" s="394"/>
      <c r="AA362" s="403"/>
      <c r="AB362" s="394"/>
      <c r="AC362" s="403"/>
      <c r="AD362" s="405">
        <f t="shared" si="124"/>
        <v>0</v>
      </c>
      <c r="AE362" s="252"/>
    </row>
    <row r="363" outlineLevel="1" spans="1:31">
      <c r="A363" s="299"/>
      <c r="B363" s="150">
        <v>110601172</v>
      </c>
      <c r="C363" s="346"/>
      <c r="D363" s="346"/>
      <c r="E363" s="299" t="s">
        <v>284</v>
      </c>
      <c r="F363" s="343"/>
      <c r="G363" s="350"/>
      <c r="H363" s="394"/>
      <c r="I363" s="403"/>
      <c r="J363" s="394"/>
      <c r="K363" s="403"/>
      <c r="L363" s="350">
        <f t="shared" si="121"/>
        <v>0</v>
      </c>
      <c r="M363" s="394"/>
      <c r="N363" s="403"/>
      <c r="O363" s="394"/>
      <c r="P363" s="403"/>
      <c r="Q363" s="350">
        <f t="shared" si="122"/>
        <v>0</v>
      </c>
      <c r="R363" s="350"/>
      <c r="S363" s="350"/>
      <c r="T363" s="350"/>
      <c r="U363" s="350"/>
      <c r="V363" s="350"/>
      <c r="W363" s="350"/>
      <c r="X363" s="350"/>
      <c r="Y363" s="350">
        <f t="shared" si="123"/>
        <v>0</v>
      </c>
      <c r="Z363" s="394"/>
      <c r="AA363" s="403"/>
      <c r="AB363" s="394"/>
      <c r="AC363" s="403"/>
      <c r="AD363" s="405">
        <f t="shared" si="124"/>
        <v>0</v>
      </c>
      <c r="AE363" s="252"/>
    </row>
    <row r="364" outlineLevel="1" spans="1:31">
      <c r="A364" s="299"/>
      <c r="B364" s="150">
        <v>110601173</v>
      </c>
      <c r="C364" s="346"/>
      <c r="D364" s="346"/>
      <c r="E364" s="299" t="s">
        <v>285</v>
      </c>
      <c r="F364" s="343"/>
      <c r="G364" s="350"/>
      <c r="H364" s="394"/>
      <c r="I364" s="403"/>
      <c r="J364" s="394"/>
      <c r="K364" s="403"/>
      <c r="L364" s="350">
        <f t="shared" si="121"/>
        <v>0</v>
      </c>
      <c r="M364" s="394"/>
      <c r="N364" s="403"/>
      <c r="O364" s="394"/>
      <c r="P364" s="403"/>
      <c r="Q364" s="350">
        <f t="shared" si="122"/>
        <v>0</v>
      </c>
      <c r="R364" s="350"/>
      <c r="S364" s="350"/>
      <c r="T364" s="350"/>
      <c r="U364" s="350"/>
      <c r="V364" s="350"/>
      <c r="W364" s="350"/>
      <c r="X364" s="350"/>
      <c r="Y364" s="350">
        <f t="shared" si="123"/>
        <v>0</v>
      </c>
      <c r="Z364" s="394"/>
      <c r="AA364" s="403"/>
      <c r="AB364" s="394"/>
      <c r="AC364" s="403"/>
      <c r="AD364" s="405">
        <f t="shared" si="124"/>
        <v>0</v>
      </c>
      <c r="AE364" s="252"/>
    </row>
    <row r="365" outlineLevel="1" spans="1:31">
      <c r="A365" s="299"/>
      <c r="B365" s="150">
        <v>110601174</v>
      </c>
      <c r="C365" s="346"/>
      <c r="D365" s="346"/>
      <c r="E365" s="299" t="s">
        <v>286</v>
      </c>
      <c r="F365" s="343"/>
      <c r="G365" s="350"/>
      <c r="H365" s="394"/>
      <c r="I365" s="403"/>
      <c r="J365" s="394"/>
      <c r="K365" s="403"/>
      <c r="L365" s="350">
        <f t="shared" si="121"/>
        <v>0</v>
      </c>
      <c r="M365" s="394"/>
      <c r="N365" s="403"/>
      <c r="O365" s="394"/>
      <c r="P365" s="403"/>
      <c r="Q365" s="350">
        <f t="shared" si="122"/>
        <v>0</v>
      </c>
      <c r="R365" s="350"/>
      <c r="S365" s="350"/>
      <c r="T365" s="350"/>
      <c r="U365" s="350"/>
      <c r="V365" s="350"/>
      <c r="W365" s="350"/>
      <c r="X365" s="350"/>
      <c r="Y365" s="350">
        <f t="shared" si="123"/>
        <v>0</v>
      </c>
      <c r="Z365" s="394"/>
      <c r="AA365" s="403"/>
      <c r="AB365" s="394"/>
      <c r="AC365" s="403"/>
      <c r="AD365" s="405">
        <f t="shared" si="124"/>
        <v>0</v>
      </c>
      <c r="AE365" s="252"/>
    </row>
    <row r="366" outlineLevel="1" spans="1:31">
      <c r="A366" s="299"/>
      <c r="B366" s="150">
        <v>110601175</v>
      </c>
      <c r="C366" s="346"/>
      <c r="D366" s="346"/>
      <c r="E366" s="299" t="s">
        <v>287</v>
      </c>
      <c r="F366" s="343"/>
      <c r="G366" s="350"/>
      <c r="H366" s="394"/>
      <c r="I366" s="403"/>
      <c r="J366" s="394"/>
      <c r="K366" s="403"/>
      <c r="L366" s="350">
        <f t="shared" si="121"/>
        <v>0</v>
      </c>
      <c r="M366" s="394"/>
      <c r="N366" s="403"/>
      <c r="O366" s="394"/>
      <c r="P366" s="403"/>
      <c r="Q366" s="350">
        <f t="shared" si="122"/>
        <v>0</v>
      </c>
      <c r="R366" s="350"/>
      <c r="S366" s="350"/>
      <c r="T366" s="350"/>
      <c r="U366" s="350"/>
      <c r="V366" s="350"/>
      <c r="W366" s="350"/>
      <c r="X366" s="350"/>
      <c r="Y366" s="350">
        <f t="shared" si="123"/>
        <v>0</v>
      </c>
      <c r="Z366" s="394"/>
      <c r="AA366" s="403"/>
      <c r="AB366" s="394"/>
      <c r="AC366" s="403"/>
      <c r="AD366" s="405">
        <f t="shared" si="124"/>
        <v>0</v>
      </c>
      <c r="AE366" s="252"/>
    </row>
    <row r="367" outlineLevel="1" spans="1:31">
      <c r="A367" s="299"/>
      <c r="B367" s="150">
        <v>110601176</v>
      </c>
      <c r="C367" s="346"/>
      <c r="D367" s="346"/>
      <c r="E367" s="299" t="s">
        <v>288</v>
      </c>
      <c r="F367" s="343"/>
      <c r="G367" s="350"/>
      <c r="H367" s="394"/>
      <c r="I367" s="403"/>
      <c r="J367" s="394"/>
      <c r="K367" s="403"/>
      <c r="L367" s="350">
        <f t="shared" si="121"/>
        <v>0</v>
      </c>
      <c r="M367" s="394"/>
      <c r="N367" s="403"/>
      <c r="O367" s="394"/>
      <c r="P367" s="403"/>
      <c r="Q367" s="350">
        <f t="shared" si="122"/>
        <v>0</v>
      </c>
      <c r="R367" s="350"/>
      <c r="S367" s="350"/>
      <c r="T367" s="350"/>
      <c r="U367" s="350"/>
      <c r="V367" s="350"/>
      <c r="W367" s="350"/>
      <c r="X367" s="350"/>
      <c r="Y367" s="350">
        <f t="shared" si="123"/>
        <v>0</v>
      </c>
      <c r="Z367" s="394"/>
      <c r="AA367" s="403"/>
      <c r="AB367" s="394"/>
      <c r="AC367" s="403"/>
      <c r="AD367" s="405">
        <f t="shared" si="124"/>
        <v>0</v>
      </c>
      <c r="AE367" s="252"/>
    </row>
    <row r="368" outlineLevel="1" spans="1:31">
      <c r="A368" s="299"/>
      <c r="B368" s="150">
        <v>110601177</v>
      </c>
      <c r="C368" s="346"/>
      <c r="D368" s="346"/>
      <c r="E368" s="299" t="s">
        <v>289</v>
      </c>
      <c r="F368" s="343"/>
      <c r="G368" s="350"/>
      <c r="H368" s="394"/>
      <c r="I368" s="403"/>
      <c r="J368" s="394"/>
      <c r="K368" s="403"/>
      <c r="L368" s="350">
        <f t="shared" si="121"/>
        <v>0</v>
      </c>
      <c r="M368" s="394"/>
      <c r="N368" s="403"/>
      <c r="O368" s="394"/>
      <c r="P368" s="403"/>
      <c r="Q368" s="350">
        <f t="shared" si="122"/>
        <v>0</v>
      </c>
      <c r="R368" s="350"/>
      <c r="S368" s="350"/>
      <c r="T368" s="350"/>
      <c r="U368" s="350"/>
      <c r="V368" s="350"/>
      <c r="W368" s="350"/>
      <c r="X368" s="350"/>
      <c r="Y368" s="350">
        <f t="shared" si="123"/>
        <v>0</v>
      </c>
      <c r="Z368" s="394"/>
      <c r="AA368" s="403"/>
      <c r="AB368" s="394"/>
      <c r="AC368" s="403"/>
      <c r="AD368" s="405">
        <f t="shared" si="124"/>
        <v>0</v>
      </c>
      <c r="AE368" s="252"/>
    </row>
    <row r="369" outlineLevel="1" spans="1:31">
      <c r="A369" s="299"/>
      <c r="B369" s="150">
        <v>110601178</v>
      </c>
      <c r="C369" s="346"/>
      <c r="D369" s="346"/>
      <c r="E369" s="299" t="s">
        <v>290</v>
      </c>
      <c r="F369" s="343"/>
      <c r="G369" s="350"/>
      <c r="H369" s="394"/>
      <c r="I369" s="403"/>
      <c r="J369" s="394"/>
      <c r="K369" s="403"/>
      <c r="L369" s="350">
        <f t="shared" si="121"/>
        <v>0</v>
      </c>
      <c r="M369" s="394"/>
      <c r="N369" s="403"/>
      <c r="O369" s="394"/>
      <c r="P369" s="403"/>
      <c r="Q369" s="350">
        <f t="shared" si="122"/>
        <v>0</v>
      </c>
      <c r="R369" s="350"/>
      <c r="S369" s="350"/>
      <c r="T369" s="350"/>
      <c r="U369" s="350"/>
      <c r="V369" s="350"/>
      <c r="W369" s="350"/>
      <c r="X369" s="350"/>
      <c r="Y369" s="350">
        <f t="shared" si="123"/>
        <v>0</v>
      </c>
      <c r="Z369" s="394"/>
      <c r="AA369" s="403"/>
      <c r="AB369" s="394"/>
      <c r="AC369" s="403"/>
      <c r="AD369" s="405">
        <f t="shared" si="124"/>
        <v>0</v>
      </c>
      <c r="AE369" s="252"/>
    </row>
    <row r="370" outlineLevel="1" spans="1:31">
      <c r="A370" s="299"/>
      <c r="B370" s="150">
        <v>110601179</v>
      </c>
      <c r="C370" s="346"/>
      <c r="D370" s="346"/>
      <c r="E370" s="299" t="s">
        <v>291</v>
      </c>
      <c r="F370" s="343"/>
      <c r="G370" s="350"/>
      <c r="H370" s="394"/>
      <c r="I370" s="403"/>
      <c r="J370" s="394"/>
      <c r="K370" s="403"/>
      <c r="L370" s="350">
        <f t="shared" si="121"/>
        <v>0</v>
      </c>
      <c r="M370" s="394"/>
      <c r="N370" s="403"/>
      <c r="O370" s="394"/>
      <c r="P370" s="403"/>
      <c r="Q370" s="350">
        <f t="shared" si="122"/>
        <v>0</v>
      </c>
      <c r="R370" s="350"/>
      <c r="S370" s="350"/>
      <c r="T370" s="350"/>
      <c r="U370" s="350"/>
      <c r="V370" s="350"/>
      <c r="W370" s="350"/>
      <c r="X370" s="350"/>
      <c r="Y370" s="350">
        <f t="shared" si="123"/>
        <v>0</v>
      </c>
      <c r="Z370" s="394"/>
      <c r="AA370" s="403"/>
      <c r="AB370" s="394"/>
      <c r="AC370" s="403"/>
      <c r="AD370" s="405">
        <f t="shared" si="124"/>
        <v>0</v>
      </c>
      <c r="AE370" s="252"/>
    </row>
    <row r="371" outlineLevel="1" spans="1:31">
      <c r="A371" s="299"/>
      <c r="B371" s="150">
        <v>110601180</v>
      </c>
      <c r="C371" s="346"/>
      <c r="D371" s="346"/>
      <c r="E371" s="299" t="s">
        <v>292</v>
      </c>
      <c r="F371" s="343"/>
      <c r="G371" s="350"/>
      <c r="H371" s="394"/>
      <c r="I371" s="403"/>
      <c r="J371" s="394"/>
      <c r="K371" s="403"/>
      <c r="L371" s="350">
        <f t="shared" si="121"/>
        <v>0</v>
      </c>
      <c r="M371" s="394"/>
      <c r="N371" s="403"/>
      <c r="O371" s="394"/>
      <c r="P371" s="403"/>
      <c r="Q371" s="350">
        <f t="shared" si="122"/>
        <v>0</v>
      </c>
      <c r="R371" s="350"/>
      <c r="S371" s="350"/>
      <c r="T371" s="350"/>
      <c r="U371" s="350"/>
      <c r="V371" s="350"/>
      <c r="W371" s="350"/>
      <c r="X371" s="350"/>
      <c r="Y371" s="350">
        <f t="shared" si="123"/>
        <v>0</v>
      </c>
      <c r="Z371" s="394"/>
      <c r="AA371" s="403"/>
      <c r="AB371" s="394"/>
      <c r="AC371" s="403"/>
      <c r="AD371" s="405">
        <f t="shared" si="124"/>
        <v>0</v>
      </c>
      <c r="AE371" s="252"/>
    </row>
    <row r="372" outlineLevel="1" spans="1:31">
      <c r="A372" s="299"/>
      <c r="B372" s="150">
        <v>110601181</v>
      </c>
      <c r="C372" s="346"/>
      <c r="D372" s="346"/>
      <c r="E372" s="299" t="s">
        <v>293</v>
      </c>
      <c r="F372" s="343"/>
      <c r="G372" s="350"/>
      <c r="H372" s="394"/>
      <c r="I372" s="403"/>
      <c r="J372" s="394"/>
      <c r="K372" s="403"/>
      <c r="L372" s="350">
        <f t="shared" si="121"/>
        <v>0</v>
      </c>
      <c r="M372" s="394"/>
      <c r="N372" s="403"/>
      <c r="O372" s="394"/>
      <c r="P372" s="403"/>
      <c r="Q372" s="350">
        <f t="shared" si="122"/>
        <v>0</v>
      </c>
      <c r="R372" s="350"/>
      <c r="S372" s="350"/>
      <c r="T372" s="350"/>
      <c r="U372" s="350"/>
      <c r="V372" s="350"/>
      <c r="W372" s="350"/>
      <c r="X372" s="350"/>
      <c r="Y372" s="350">
        <f t="shared" si="123"/>
        <v>0</v>
      </c>
      <c r="Z372" s="394"/>
      <c r="AA372" s="403"/>
      <c r="AB372" s="394"/>
      <c r="AC372" s="403"/>
      <c r="AD372" s="405">
        <f t="shared" si="124"/>
        <v>0</v>
      </c>
      <c r="AE372" s="252"/>
    </row>
    <row r="373" outlineLevel="1" spans="1:31">
      <c r="A373" s="299"/>
      <c r="B373" s="150">
        <v>110601182</v>
      </c>
      <c r="C373" s="346"/>
      <c r="D373" s="346"/>
      <c r="E373" s="299" t="s">
        <v>294</v>
      </c>
      <c r="F373" s="343"/>
      <c r="G373" s="350"/>
      <c r="H373" s="394"/>
      <c r="I373" s="403"/>
      <c r="J373" s="394"/>
      <c r="K373" s="403"/>
      <c r="L373" s="350">
        <f t="shared" si="121"/>
        <v>0</v>
      </c>
      <c r="M373" s="394"/>
      <c r="N373" s="403"/>
      <c r="O373" s="394"/>
      <c r="P373" s="403"/>
      <c r="Q373" s="350">
        <f t="shared" si="122"/>
        <v>0</v>
      </c>
      <c r="R373" s="350"/>
      <c r="S373" s="350"/>
      <c r="T373" s="350"/>
      <c r="U373" s="350"/>
      <c r="V373" s="350"/>
      <c r="W373" s="350"/>
      <c r="X373" s="350"/>
      <c r="Y373" s="350">
        <f t="shared" si="123"/>
        <v>0</v>
      </c>
      <c r="Z373" s="394"/>
      <c r="AA373" s="403"/>
      <c r="AB373" s="394"/>
      <c r="AC373" s="403"/>
      <c r="AD373" s="405">
        <f t="shared" si="124"/>
        <v>0</v>
      </c>
      <c r="AE373" s="252"/>
    </row>
    <row r="374" outlineLevel="1" spans="1:31">
      <c r="A374" s="299"/>
      <c r="B374" s="150">
        <v>110601183</v>
      </c>
      <c r="C374" s="346"/>
      <c r="D374" s="346"/>
      <c r="E374" s="299" t="s">
        <v>295</v>
      </c>
      <c r="F374" s="343"/>
      <c r="G374" s="350"/>
      <c r="H374" s="394"/>
      <c r="I374" s="403"/>
      <c r="J374" s="394"/>
      <c r="K374" s="403"/>
      <c r="L374" s="350">
        <f t="shared" si="121"/>
        <v>0</v>
      </c>
      <c r="M374" s="394"/>
      <c r="N374" s="403"/>
      <c r="O374" s="394"/>
      <c r="P374" s="403"/>
      <c r="Q374" s="350">
        <f t="shared" si="122"/>
        <v>0</v>
      </c>
      <c r="R374" s="350"/>
      <c r="S374" s="350"/>
      <c r="T374" s="350"/>
      <c r="U374" s="350"/>
      <c r="V374" s="350"/>
      <c r="W374" s="350"/>
      <c r="X374" s="350"/>
      <c r="Y374" s="350">
        <f t="shared" si="123"/>
        <v>0</v>
      </c>
      <c r="Z374" s="394"/>
      <c r="AA374" s="403"/>
      <c r="AB374" s="394"/>
      <c r="AC374" s="403"/>
      <c r="AD374" s="405">
        <f t="shared" si="124"/>
        <v>0</v>
      </c>
      <c r="AE374" s="252"/>
    </row>
    <row r="375" outlineLevel="1" spans="1:31">
      <c r="A375" s="299"/>
      <c r="B375" s="150">
        <v>110601184</v>
      </c>
      <c r="C375" s="346"/>
      <c r="D375" s="346"/>
      <c r="E375" s="299" t="s">
        <v>296</v>
      </c>
      <c r="F375" s="343"/>
      <c r="G375" s="350"/>
      <c r="H375" s="394"/>
      <c r="I375" s="403"/>
      <c r="J375" s="394"/>
      <c r="K375" s="403"/>
      <c r="L375" s="350">
        <f t="shared" si="121"/>
        <v>0</v>
      </c>
      <c r="M375" s="394"/>
      <c r="N375" s="403"/>
      <c r="O375" s="394"/>
      <c r="P375" s="403"/>
      <c r="Q375" s="350">
        <f t="shared" si="122"/>
        <v>0</v>
      </c>
      <c r="R375" s="350"/>
      <c r="S375" s="350"/>
      <c r="T375" s="350"/>
      <c r="U375" s="350"/>
      <c r="V375" s="350"/>
      <c r="W375" s="350"/>
      <c r="X375" s="350"/>
      <c r="Y375" s="350">
        <f t="shared" si="123"/>
        <v>0</v>
      </c>
      <c r="Z375" s="394"/>
      <c r="AA375" s="403"/>
      <c r="AB375" s="394"/>
      <c r="AC375" s="403"/>
      <c r="AD375" s="405">
        <f t="shared" si="124"/>
        <v>0</v>
      </c>
      <c r="AE375" s="252"/>
    </row>
    <row r="376" outlineLevel="1" spans="1:31">
      <c r="A376" s="299"/>
      <c r="B376" s="150">
        <v>110601185</v>
      </c>
      <c r="C376" s="346"/>
      <c r="D376" s="346"/>
      <c r="E376" s="299" t="s">
        <v>297</v>
      </c>
      <c r="F376" s="343"/>
      <c r="G376" s="350"/>
      <c r="H376" s="394"/>
      <c r="I376" s="403"/>
      <c r="J376" s="394"/>
      <c r="K376" s="403"/>
      <c r="L376" s="350">
        <f t="shared" si="121"/>
        <v>0</v>
      </c>
      <c r="M376" s="394"/>
      <c r="N376" s="403"/>
      <c r="O376" s="394"/>
      <c r="P376" s="403"/>
      <c r="Q376" s="350">
        <f t="shared" si="122"/>
        <v>0</v>
      </c>
      <c r="R376" s="350"/>
      <c r="S376" s="350"/>
      <c r="T376" s="350"/>
      <c r="U376" s="350"/>
      <c r="V376" s="350"/>
      <c r="W376" s="350"/>
      <c r="X376" s="350"/>
      <c r="Y376" s="350">
        <f t="shared" si="123"/>
        <v>0</v>
      </c>
      <c r="Z376" s="394"/>
      <c r="AA376" s="403"/>
      <c r="AB376" s="394"/>
      <c r="AC376" s="403"/>
      <c r="AD376" s="405">
        <f t="shared" si="124"/>
        <v>0</v>
      </c>
      <c r="AE376" s="252"/>
    </row>
    <row r="377" outlineLevel="1" spans="1:31">
      <c r="A377" s="299"/>
      <c r="B377" s="150">
        <v>110601186</v>
      </c>
      <c r="C377" s="346"/>
      <c r="D377" s="346"/>
      <c r="E377" s="299" t="s">
        <v>298</v>
      </c>
      <c r="F377" s="343"/>
      <c r="G377" s="350"/>
      <c r="H377" s="394"/>
      <c r="I377" s="403"/>
      <c r="J377" s="394"/>
      <c r="K377" s="403"/>
      <c r="L377" s="350">
        <f t="shared" si="121"/>
        <v>0</v>
      </c>
      <c r="M377" s="394"/>
      <c r="N377" s="403"/>
      <c r="O377" s="394"/>
      <c r="P377" s="403"/>
      <c r="Q377" s="350">
        <f t="shared" si="122"/>
        <v>0</v>
      </c>
      <c r="R377" s="350"/>
      <c r="S377" s="350"/>
      <c r="T377" s="350"/>
      <c r="U377" s="350"/>
      <c r="V377" s="350"/>
      <c r="W377" s="350"/>
      <c r="X377" s="350"/>
      <c r="Y377" s="350">
        <f t="shared" si="123"/>
        <v>0</v>
      </c>
      <c r="Z377" s="394"/>
      <c r="AA377" s="403"/>
      <c r="AB377" s="394"/>
      <c r="AC377" s="403"/>
      <c r="AD377" s="405">
        <f t="shared" si="124"/>
        <v>0</v>
      </c>
      <c r="AE377" s="252"/>
    </row>
    <row r="378" outlineLevel="1" spans="1:31">
      <c r="A378" s="299"/>
      <c r="B378" s="150">
        <v>110601187</v>
      </c>
      <c r="C378" s="346"/>
      <c r="D378" s="346"/>
      <c r="E378" s="299" t="s">
        <v>299</v>
      </c>
      <c r="F378" s="343"/>
      <c r="G378" s="350"/>
      <c r="H378" s="394"/>
      <c r="I378" s="403"/>
      <c r="J378" s="394"/>
      <c r="K378" s="403"/>
      <c r="L378" s="350">
        <f t="shared" si="121"/>
        <v>0</v>
      </c>
      <c r="M378" s="394"/>
      <c r="N378" s="403"/>
      <c r="O378" s="394"/>
      <c r="P378" s="403"/>
      <c r="Q378" s="350">
        <f t="shared" si="122"/>
        <v>0</v>
      </c>
      <c r="R378" s="350"/>
      <c r="S378" s="350"/>
      <c r="T378" s="350"/>
      <c r="U378" s="350"/>
      <c r="V378" s="350"/>
      <c r="W378" s="350"/>
      <c r="X378" s="350"/>
      <c r="Y378" s="350">
        <f t="shared" si="123"/>
        <v>0</v>
      </c>
      <c r="Z378" s="394"/>
      <c r="AA378" s="403"/>
      <c r="AB378" s="394"/>
      <c r="AC378" s="403"/>
      <c r="AD378" s="405">
        <f t="shared" si="124"/>
        <v>0</v>
      </c>
      <c r="AE378" s="252"/>
    </row>
    <row r="379" outlineLevel="1" spans="1:31">
      <c r="A379" s="299"/>
      <c r="B379" s="150">
        <v>110601188</v>
      </c>
      <c r="C379" s="346"/>
      <c r="D379" s="346"/>
      <c r="E379" s="299" t="s">
        <v>300</v>
      </c>
      <c r="F379" s="343"/>
      <c r="G379" s="350"/>
      <c r="H379" s="394"/>
      <c r="I379" s="403"/>
      <c r="J379" s="394"/>
      <c r="K379" s="403"/>
      <c r="L379" s="350">
        <f t="shared" si="121"/>
        <v>0</v>
      </c>
      <c r="M379" s="394"/>
      <c r="N379" s="403"/>
      <c r="O379" s="394"/>
      <c r="P379" s="403"/>
      <c r="Q379" s="350">
        <f t="shared" si="122"/>
        <v>0</v>
      </c>
      <c r="R379" s="350"/>
      <c r="S379" s="350"/>
      <c r="T379" s="350"/>
      <c r="U379" s="350"/>
      <c r="V379" s="350"/>
      <c r="W379" s="350"/>
      <c r="X379" s="350"/>
      <c r="Y379" s="350">
        <f t="shared" si="123"/>
        <v>0</v>
      </c>
      <c r="Z379" s="394"/>
      <c r="AA379" s="403"/>
      <c r="AB379" s="394"/>
      <c r="AC379" s="403"/>
      <c r="AD379" s="405">
        <f t="shared" si="124"/>
        <v>0</v>
      </c>
      <c r="AE379" s="252"/>
    </row>
    <row r="380" outlineLevel="1" spans="1:31">
      <c r="A380" s="299"/>
      <c r="B380" s="150">
        <v>110601189</v>
      </c>
      <c r="C380" s="346"/>
      <c r="D380" s="346"/>
      <c r="E380" s="299" t="s">
        <v>301</v>
      </c>
      <c r="F380" s="343"/>
      <c r="G380" s="350"/>
      <c r="H380" s="394"/>
      <c r="I380" s="403"/>
      <c r="J380" s="394"/>
      <c r="K380" s="403"/>
      <c r="L380" s="350">
        <f t="shared" si="121"/>
        <v>0</v>
      </c>
      <c r="M380" s="394"/>
      <c r="N380" s="403"/>
      <c r="O380" s="394"/>
      <c r="P380" s="403"/>
      <c r="Q380" s="350">
        <f t="shared" si="122"/>
        <v>0</v>
      </c>
      <c r="R380" s="350"/>
      <c r="S380" s="350"/>
      <c r="T380" s="350"/>
      <c r="U380" s="350"/>
      <c r="V380" s="350"/>
      <c r="W380" s="350"/>
      <c r="X380" s="350"/>
      <c r="Y380" s="350">
        <f t="shared" si="123"/>
        <v>0</v>
      </c>
      <c r="Z380" s="394"/>
      <c r="AA380" s="403"/>
      <c r="AB380" s="394"/>
      <c r="AC380" s="403"/>
      <c r="AD380" s="405">
        <f t="shared" si="124"/>
        <v>0</v>
      </c>
      <c r="AE380" s="252"/>
    </row>
    <row r="381" outlineLevel="1" spans="1:31">
      <c r="A381" s="299"/>
      <c r="B381" s="150">
        <v>110601190</v>
      </c>
      <c r="C381" s="346"/>
      <c r="D381" s="346"/>
      <c r="E381" s="299" t="s">
        <v>302</v>
      </c>
      <c r="F381" s="343"/>
      <c r="G381" s="350"/>
      <c r="H381" s="394"/>
      <c r="I381" s="403"/>
      <c r="J381" s="394"/>
      <c r="K381" s="403"/>
      <c r="L381" s="350">
        <f t="shared" si="121"/>
        <v>0</v>
      </c>
      <c r="M381" s="394"/>
      <c r="N381" s="403"/>
      <c r="O381" s="394"/>
      <c r="P381" s="403"/>
      <c r="Q381" s="350">
        <f t="shared" si="122"/>
        <v>0</v>
      </c>
      <c r="R381" s="350"/>
      <c r="S381" s="350"/>
      <c r="T381" s="350"/>
      <c r="U381" s="350"/>
      <c r="V381" s="350"/>
      <c r="W381" s="350"/>
      <c r="X381" s="350"/>
      <c r="Y381" s="350">
        <f t="shared" si="123"/>
        <v>0</v>
      </c>
      <c r="Z381" s="394"/>
      <c r="AA381" s="403"/>
      <c r="AB381" s="394"/>
      <c r="AC381" s="403"/>
      <c r="AD381" s="405">
        <f t="shared" si="124"/>
        <v>0</v>
      </c>
      <c r="AE381" s="252"/>
    </row>
    <row r="382" outlineLevel="1" spans="1:31">
      <c r="A382" s="299"/>
      <c r="B382" s="150">
        <v>110601191</v>
      </c>
      <c r="C382" s="346"/>
      <c r="D382" s="346"/>
      <c r="E382" s="299" t="s">
        <v>303</v>
      </c>
      <c r="F382" s="343"/>
      <c r="G382" s="350"/>
      <c r="H382" s="394"/>
      <c r="I382" s="403"/>
      <c r="J382" s="394"/>
      <c r="K382" s="403"/>
      <c r="L382" s="350">
        <f t="shared" si="121"/>
        <v>0</v>
      </c>
      <c r="M382" s="394"/>
      <c r="N382" s="403"/>
      <c r="O382" s="394"/>
      <c r="P382" s="403"/>
      <c r="Q382" s="350">
        <f t="shared" si="122"/>
        <v>0</v>
      </c>
      <c r="R382" s="350"/>
      <c r="S382" s="350"/>
      <c r="T382" s="350"/>
      <c r="U382" s="350"/>
      <c r="V382" s="350"/>
      <c r="W382" s="350"/>
      <c r="X382" s="350"/>
      <c r="Y382" s="350">
        <f t="shared" si="123"/>
        <v>0</v>
      </c>
      <c r="Z382" s="394"/>
      <c r="AA382" s="403"/>
      <c r="AB382" s="394"/>
      <c r="AC382" s="403"/>
      <c r="AD382" s="405">
        <f t="shared" si="124"/>
        <v>0</v>
      </c>
      <c r="AE382" s="252"/>
    </row>
    <row r="383" outlineLevel="1" spans="1:31">
      <c r="A383" s="299"/>
      <c r="B383" s="150">
        <v>110601192</v>
      </c>
      <c r="C383" s="346"/>
      <c r="D383" s="346"/>
      <c r="E383" s="299" t="s">
        <v>304</v>
      </c>
      <c r="F383" s="343"/>
      <c r="G383" s="350"/>
      <c r="H383" s="394"/>
      <c r="I383" s="403"/>
      <c r="J383" s="394"/>
      <c r="K383" s="403"/>
      <c r="L383" s="350">
        <f t="shared" si="121"/>
        <v>0</v>
      </c>
      <c r="M383" s="394"/>
      <c r="N383" s="403"/>
      <c r="O383" s="394"/>
      <c r="P383" s="403"/>
      <c r="Q383" s="350">
        <f t="shared" si="122"/>
        <v>0</v>
      </c>
      <c r="R383" s="350"/>
      <c r="S383" s="350"/>
      <c r="T383" s="350"/>
      <c r="U383" s="350"/>
      <c r="V383" s="350"/>
      <c r="W383" s="350"/>
      <c r="X383" s="350"/>
      <c r="Y383" s="350">
        <f t="shared" si="123"/>
        <v>0</v>
      </c>
      <c r="Z383" s="394"/>
      <c r="AA383" s="403"/>
      <c r="AB383" s="394"/>
      <c r="AC383" s="403"/>
      <c r="AD383" s="405">
        <f t="shared" si="124"/>
        <v>0</v>
      </c>
      <c r="AE383" s="252"/>
    </row>
    <row r="384" outlineLevel="1" spans="1:31">
      <c r="A384" s="299"/>
      <c r="B384" s="150">
        <v>110601193</v>
      </c>
      <c r="C384" s="346"/>
      <c r="D384" s="346"/>
      <c r="E384" s="299" t="s">
        <v>305</v>
      </c>
      <c r="F384" s="343"/>
      <c r="G384" s="350"/>
      <c r="H384" s="394"/>
      <c r="I384" s="403"/>
      <c r="J384" s="394"/>
      <c r="K384" s="403"/>
      <c r="L384" s="350">
        <f t="shared" ref="L384:L389" si="125">G384+I384-K384</f>
        <v>0</v>
      </c>
      <c r="M384" s="394"/>
      <c r="N384" s="403"/>
      <c r="O384" s="394"/>
      <c r="P384" s="403"/>
      <c r="Q384" s="350">
        <f t="shared" ref="Q384:Q389" si="126">L384+N384-P384</f>
        <v>0</v>
      </c>
      <c r="R384" s="350"/>
      <c r="S384" s="350"/>
      <c r="T384" s="350"/>
      <c r="U384" s="350"/>
      <c r="V384" s="350"/>
      <c r="W384" s="350"/>
      <c r="X384" s="350"/>
      <c r="Y384" s="350">
        <f t="shared" ref="Y384:Y389" si="127">SUM(Q384:X384)</f>
        <v>0</v>
      </c>
      <c r="Z384" s="394"/>
      <c r="AA384" s="403"/>
      <c r="AB384" s="394"/>
      <c r="AC384" s="403"/>
      <c r="AD384" s="405">
        <f t="shared" ref="AD384:AD389" si="128">Y384+AA384-AC384</f>
        <v>0</v>
      </c>
      <c r="AE384" s="252"/>
    </row>
    <row r="385" outlineLevel="1" spans="1:31">
      <c r="A385" s="299"/>
      <c r="B385" s="150">
        <v>110601194</v>
      </c>
      <c r="C385" s="346"/>
      <c r="D385" s="346"/>
      <c r="E385" s="299" t="s">
        <v>306</v>
      </c>
      <c r="F385" s="343"/>
      <c r="G385" s="350"/>
      <c r="H385" s="394"/>
      <c r="I385" s="403"/>
      <c r="J385" s="394"/>
      <c r="K385" s="403"/>
      <c r="L385" s="350">
        <f t="shared" si="125"/>
        <v>0</v>
      </c>
      <c r="M385" s="394"/>
      <c r="N385" s="403"/>
      <c r="O385" s="394"/>
      <c r="P385" s="403"/>
      <c r="Q385" s="350">
        <f t="shared" si="126"/>
        <v>0</v>
      </c>
      <c r="R385" s="350"/>
      <c r="S385" s="350"/>
      <c r="T385" s="350"/>
      <c r="U385" s="350"/>
      <c r="V385" s="350"/>
      <c r="W385" s="350"/>
      <c r="X385" s="350"/>
      <c r="Y385" s="350">
        <f t="shared" si="127"/>
        <v>0</v>
      </c>
      <c r="Z385" s="394"/>
      <c r="AA385" s="403"/>
      <c r="AB385" s="394"/>
      <c r="AC385" s="403"/>
      <c r="AD385" s="405">
        <f t="shared" si="128"/>
        <v>0</v>
      </c>
      <c r="AE385" s="252"/>
    </row>
    <row r="386" outlineLevel="1" spans="1:31">
      <c r="A386" s="299"/>
      <c r="B386" s="150">
        <v>110601195</v>
      </c>
      <c r="C386" s="346"/>
      <c r="D386" s="346"/>
      <c r="E386" s="299" t="s">
        <v>307</v>
      </c>
      <c r="F386" s="343"/>
      <c r="G386" s="350"/>
      <c r="H386" s="394"/>
      <c r="I386" s="403"/>
      <c r="J386" s="394"/>
      <c r="K386" s="403"/>
      <c r="L386" s="350">
        <f t="shared" si="125"/>
        <v>0</v>
      </c>
      <c r="M386" s="394"/>
      <c r="N386" s="403"/>
      <c r="O386" s="394"/>
      <c r="P386" s="403"/>
      <c r="Q386" s="350">
        <f t="shared" si="126"/>
        <v>0</v>
      </c>
      <c r="R386" s="350"/>
      <c r="S386" s="350"/>
      <c r="T386" s="350"/>
      <c r="U386" s="350"/>
      <c r="V386" s="350"/>
      <c r="W386" s="350"/>
      <c r="X386" s="350"/>
      <c r="Y386" s="350">
        <f t="shared" si="127"/>
        <v>0</v>
      </c>
      <c r="Z386" s="394"/>
      <c r="AA386" s="403"/>
      <c r="AB386" s="394"/>
      <c r="AC386" s="403"/>
      <c r="AD386" s="405">
        <f t="shared" si="128"/>
        <v>0</v>
      </c>
      <c r="AE386" s="252"/>
    </row>
    <row r="387" outlineLevel="1" spans="1:31">
      <c r="A387" s="299"/>
      <c r="B387" s="150">
        <v>110601196</v>
      </c>
      <c r="C387" s="346"/>
      <c r="D387" s="346"/>
      <c r="E387" s="299" t="s">
        <v>308</v>
      </c>
      <c r="F387" s="343"/>
      <c r="G387" s="350"/>
      <c r="H387" s="394"/>
      <c r="I387" s="403"/>
      <c r="J387" s="394"/>
      <c r="K387" s="403"/>
      <c r="L387" s="350">
        <f t="shared" si="125"/>
        <v>0</v>
      </c>
      <c r="M387" s="394"/>
      <c r="N387" s="403"/>
      <c r="O387" s="394"/>
      <c r="P387" s="403"/>
      <c r="Q387" s="350">
        <f t="shared" si="126"/>
        <v>0</v>
      </c>
      <c r="R387" s="350"/>
      <c r="S387" s="350"/>
      <c r="T387" s="350"/>
      <c r="U387" s="350"/>
      <c r="V387" s="350"/>
      <c r="W387" s="350"/>
      <c r="X387" s="350"/>
      <c r="Y387" s="350">
        <f t="shared" si="127"/>
        <v>0</v>
      </c>
      <c r="Z387" s="394"/>
      <c r="AA387" s="403"/>
      <c r="AB387" s="394"/>
      <c r="AC387" s="403"/>
      <c r="AD387" s="405">
        <f t="shared" si="128"/>
        <v>0</v>
      </c>
      <c r="AE387" s="252"/>
    </row>
    <row r="388" outlineLevel="1" spans="1:31">
      <c r="A388" s="299"/>
      <c r="B388" s="150">
        <v>110601197</v>
      </c>
      <c r="C388" s="346"/>
      <c r="D388" s="346"/>
      <c r="E388" s="299" t="s">
        <v>309</v>
      </c>
      <c r="F388" s="343"/>
      <c r="G388" s="350"/>
      <c r="H388" s="394"/>
      <c r="I388" s="403"/>
      <c r="J388" s="394"/>
      <c r="K388" s="403"/>
      <c r="L388" s="350">
        <f t="shared" si="125"/>
        <v>0</v>
      </c>
      <c r="M388" s="394"/>
      <c r="N388" s="403"/>
      <c r="O388" s="394"/>
      <c r="P388" s="403"/>
      <c r="Q388" s="350">
        <f t="shared" si="126"/>
        <v>0</v>
      </c>
      <c r="R388" s="350"/>
      <c r="S388" s="350"/>
      <c r="T388" s="350"/>
      <c r="U388" s="350"/>
      <c r="V388" s="350"/>
      <c r="W388" s="350"/>
      <c r="X388" s="350"/>
      <c r="Y388" s="350">
        <f t="shared" si="127"/>
        <v>0</v>
      </c>
      <c r="Z388" s="394"/>
      <c r="AA388" s="403"/>
      <c r="AB388" s="394"/>
      <c r="AC388" s="403"/>
      <c r="AD388" s="405">
        <f t="shared" si="128"/>
        <v>0</v>
      </c>
      <c r="AE388" s="252"/>
    </row>
    <row r="389" outlineLevel="1" spans="1:31">
      <c r="A389" s="299"/>
      <c r="B389" s="150">
        <v>110601198</v>
      </c>
      <c r="C389" s="346"/>
      <c r="D389" s="346"/>
      <c r="E389" s="299" t="s">
        <v>310</v>
      </c>
      <c r="F389" s="343"/>
      <c r="G389" s="350"/>
      <c r="H389" s="394"/>
      <c r="I389" s="403"/>
      <c r="J389" s="394"/>
      <c r="K389" s="403"/>
      <c r="L389" s="350">
        <f t="shared" si="125"/>
        <v>0</v>
      </c>
      <c r="M389" s="394"/>
      <c r="N389" s="403"/>
      <c r="O389" s="394"/>
      <c r="P389" s="403"/>
      <c r="Q389" s="350">
        <f t="shared" si="126"/>
        <v>0</v>
      </c>
      <c r="R389" s="350"/>
      <c r="S389" s="350"/>
      <c r="T389" s="350"/>
      <c r="U389" s="350"/>
      <c r="V389" s="350"/>
      <c r="W389" s="350"/>
      <c r="X389" s="350"/>
      <c r="Y389" s="350">
        <f t="shared" si="127"/>
        <v>0</v>
      </c>
      <c r="Z389" s="394"/>
      <c r="AA389" s="403"/>
      <c r="AB389" s="394"/>
      <c r="AC389" s="403"/>
      <c r="AD389" s="405">
        <f t="shared" si="128"/>
        <v>0</v>
      </c>
      <c r="AE389" s="252"/>
    </row>
    <row r="390" outlineLevel="1" spans="1:31">
      <c r="A390" s="299"/>
      <c r="B390" s="150">
        <v>110601199</v>
      </c>
      <c r="C390" s="346"/>
      <c r="D390" s="346"/>
      <c r="E390" s="299" t="s">
        <v>311</v>
      </c>
      <c r="F390" s="343"/>
      <c r="G390" s="348"/>
      <c r="H390" s="394"/>
      <c r="I390" s="403"/>
      <c r="J390" s="394"/>
      <c r="K390" s="403"/>
      <c r="L390" s="350">
        <f t="shared" ref="L390:L398" si="129">G390+I390-K390</f>
        <v>0</v>
      </c>
      <c r="M390" s="394"/>
      <c r="N390" s="403"/>
      <c r="O390" s="394"/>
      <c r="P390" s="403"/>
      <c r="Q390" s="350">
        <f t="shared" ref="Q390:Q398" si="130">L390+N390-P390</f>
        <v>0</v>
      </c>
      <c r="R390" s="350"/>
      <c r="S390" s="350"/>
      <c r="T390" s="350"/>
      <c r="U390" s="350"/>
      <c r="V390" s="350"/>
      <c r="W390" s="350"/>
      <c r="X390" s="350"/>
      <c r="Y390" s="350">
        <f t="shared" ref="Y390:Y398" si="131">SUM(Q390:X390)</f>
        <v>0</v>
      </c>
      <c r="Z390" s="394"/>
      <c r="AA390" s="403"/>
      <c r="AB390" s="394"/>
      <c r="AC390" s="403"/>
      <c r="AD390" s="350">
        <f t="shared" ref="AD390:AD398" si="132">Y390+AA390-AC390</f>
        <v>0</v>
      </c>
      <c r="AE390" s="252"/>
    </row>
    <row r="391" outlineLevel="1" spans="1:31">
      <c r="A391" s="299"/>
      <c r="B391" s="150">
        <v>110601200</v>
      </c>
      <c r="C391" s="346"/>
      <c r="D391" s="346"/>
      <c r="E391" s="299" t="s">
        <v>312</v>
      </c>
      <c r="F391" s="343"/>
      <c r="G391" s="348"/>
      <c r="H391" s="394"/>
      <c r="I391" s="403"/>
      <c r="J391" s="394"/>
      <c r="K391" s="403"/>
      <c r="L391" s="350">
        <f t="shared" ref="L391:L396" si="133">G391+I391-K391</f>
        <v>0</v>
      </c>
      <c r="M391" s="394"/>
      <c r="N391" s="403"/>
      <c r="O391" s="394"/>
      <c r="P391" s="403"/>
      <c r="Q391" s="350">
        <f t="shared" ref="Q391:Q396" si="134">L391+N391-P391</f>
        <v>0</v>
      </c>
      <c r="R391" s="350"/>
      <c r="S391" s="350"/>
      <c r="T391" s="350"/>
      <c r="U391" s="350"/>
      <c r="V391" s="350"/>
      <c r="W391" s="350"/>
      <c r="X391" s="350"/>
      <c r="Y391" s="350">
        <f t="shared" ref="Y391:Y396" si="135">SUM(Q391:X391)</f>
        <v>0</v>
      </c>
      <c r="Z391" s="394"/>
      <c r="AA391" s="403"/>
      <c r="AB391" s="394"/>
      <c r="AC391" s="403"/>
      <c r="AD391" s="350">
        <f t="shared" ref="AD391:AD396" si="136">Y391+AA391-AC391</f>
        <v>0</v>
      </c>
      <c r="AE391" s="252"/>
    </row>
    <row r="392" outlineLevel="1" spans="1:31">
      <c r="A392" s="299"/>
      <c r="B392" s="150">
        <v>110601201</v>
      </c>
      <c r="C392" s="346"/>
      <c r="D392" s="346"/>
      <c r="E392" s="299" t="s">
        <v>313</v>
      </c>
      <c r="F392" s="343"/>
      <c r="G392" s="348"/>
      <c r="H392" s="394"/>
      <c r="I392" s="403"/>
      <c r="J392" s="394"/>
      <c r="K392" s="403"/>
      <c r="L392" s="350">
        <f t="shared" si="133"/>
        <v>0</v>
      </c>
      <c r="M392" s="394"/>
      <c r="N392" s="403"/>
      <c r="O392" s="394"/>
      <c r="P392" s="403"/>
      <c r="Q392" s="350">
        <f t="shared" si="134"/>
        <v>0</v>
      </c>
      <c r="R392" s="350"/>
      <c r="S392" s="350"/>
      <c r="T392" s="350"/>
      <c r="U392" s="350"/>
      <c r="V392" s="350"/>
      <c r="W392" s="350"/>
      <c r="X392" s="350"/>
      <c r="Y392" s="350">
        <f t="shared" si="135"/>
        <v>0</v>
      </c>
      <c r="Z392" s="394"/>
      <c r="AA392" s="403"/>
      <c r="AB392" s="394"/>
      <c r="AC392" s="403"/>
      <c r="AD392" s="350">
        <f t="shared" si="136"/>
        <v>0</v>
      </c>
      <c r="AE392" s="252"/>
    </row>
    <row r="393" outlineLevel="1" spans="1:31">
      <c r="A393" s="299"/>
      <c r="B393" s="150">
        <v>110601202</v>
      </c>
      <c r="C393" s="346"/>
      <c r="D393" s="346"/>
      <c r="E393" s="299" t="s">
        <v>314</v>
      </c>
      <c r="F393" s="343"/>
      <c r="G393" s="348"/>
      <c r="H393" s="394"/>
      <c r="I393" s="403"/>
      <c r="J393" s="394"/>
      <c r="K393" s="403"/>
      <c r="L393" s="350">
        <f t="shared" si="133"/>
        <v>0</v>
      </c>
      <c r="M393" s="394"/>
      <c r="N393" s="403"/>
      <c r="O393" s="394"/>
      <c r="P393" s="403"/>
      <c r="Q393" s="350">
        <f t="shared" si="134"/>
        <v>0</v>
      </c>
      <c r="R393" s="350"/>
      <c r="S393" s="350"/>
      <c r="T393" s="350"/>
      <c r="U393" s="350"/>
      <c r="V393" s="350"/>
      <c r="W393" s="350"/>
      <c r="X393" s="350"/>
      <c r="Y393" s="350">
        <f t="shared" si="135"/>
        <v>0</v>
      </c>
      <c r="Z393" s="394"/>
      <c r="AA393" s="403"/>
      <c r="AB393" s="394"/>
      <c r="AC393" s="403"/>
      <c r="AD393" s="350">
        <f t="shared" si="136"/>
        <v>0</v>
      </c>
      <c r="AE393" s="252"/>
    </row>
    <row r="394" outlineLevel="1" spans="1:31">
      <c r="A394" s="299"/>
      <c r="B394" s="150">
        <v>110601203</v>
      </c>
      <c r="C394" s="346"/>
      <c r="D394" s="346"/>
      <c r="E394" s="299" t="s">
        <v>315</v>
      </c>
      <c r="F394" s="343"/>
      <c r="G394" s="348"/>
      <c r="H394" s="394"/>
      <c r="I394" s="403"/>
      <c r="J394" s="394"/>
      <c r="K394" s="403"/>
      <c r="L394" s="350">
        <f t="shared" si="133"/>
        <v>0</v>
      </c>
      <c r="M394" s="394"/>
      <c r="N394" s="403"/>
      <c r="O394" s="394"/>
      <c r="P394" s="403"/>
      <c r="Q394" s="350">
        <f t="shared" si="134"/>
        <v>0</v>
      </c>
      <c r="R394" s="350"/>
      <c r="S394" s="350"/>
      <c r="T394" s="350"/>
      <c r="U394" s="350"/>
      <c r="V394" s="350"/>
      <c r="W394" s="350"/>
      <c r="X394" s="350"/>
      <c r="Y394" s="350">
        <f t="shared" si="135"/>
        <v>0</v>
      </c>
      <c r="Z394" s="394"/>
      <c r="AA394" s="403"/>
      <c r="AB394" s="394"/>
      <c r="AC394" s="403"/>
      <c r="AD394" s="350">
        <f t="shared" si="136"/>
        <v>0</v>
      </c>
      <c r="AE394" s="252"/>
    </row>
    <row r="395" outlineLevel="1" spans="1:31">
      <c r="A395" s="299"/>
      <c r="B395" s="150">
        <v>110601204</v>
      </c>
      <c r="C395" s="346"/>
      <c r="D395" s="346"/>
      <c r="E395" s="299" t="s">
        <v>316</v>
      </c>
      <c r="F395" s="343"/>
      <c r="G395" s="348"/>
      <c r="H395" s="394"/>
      <c r="I395" s="403"/>
      <c r="J395" s="394"/>
      <c r="K395" s="403"/>
      <c r="L395" s="350">
        <f t="shared" si="133"/>
        <v>0</v>
      </c>
      <c r="M395" s="394"/>
      <c r="N395" s="403"/>
      <c r="O395" s="394"/>
      <c r="P395" s="403"/>
      <c r="Q395" s="350">
        <f t="shared" si="134"/>
        <v>0</v>
      </c>
      <c r="R395" s="350"/>
      <c r="S395" s="350"/>
      <c r="T395" s="350"/>
      <c r="U395" s="350"/>
      <c r="V395" s="350"/>
      <c r="W395" s="350"/>
      <c r="X395" s="350"/>
      <c r="Y395" s="350">
        <f t="shared" si="135"/>
        <v>0</v>
      </c>
      <c r="Z395" s="394"/>
      <c r="AA395" s="403"/>
      <c r="AB395" s="394"/>
      <c r="AC395" s="403"/>
      <c r="AD395" s="350">
        <f t="shared" si="136"/>
        <v>0</v>
      </c>
      <c r="AE395" s="252"/>
    </row>
    <row r="396" outlineLevel="1" spans="1:31">
      <c r="A396" s="299"/>
      <c r="B396" s="150">
        <v>110601205</v>
      </c>
      <c r="C396" s="346"/>
      <c r="D396" s="346"/>
      <c r="E396" s="299" t="s">
        <v>317</v>
      </c>
      <c r="F396" s="343"/>
      <c r="G396" s="348"/>
      <c r="H396" s="394"/>
      <c r="I396" s="403"/>
      <c r="J396" s="394"/>
      <c r="K396" s="403"/>
      <c r="L396" s="350">
        <f t="shared" si="133"/>
        <v>0</v>
      </c>
      <c r="M396" s="394"/>
      <c r="N396" s="403"/>
      <c r="O396" s="394"/>
      <c r="P396" s="403"/>
      <c r="Q396" s="350">
        <f t="shared" si="134"/>
        <v>0</v>
      </c>
      <c r="R396" s="350"/>
      <c r="S396" s="350"/>
      <c r="T396" s="350"/>
      <c r="U396" s="350"/>
      <c r="V396" s="350"/>
      <c r="W396" s="350"/>
      <c r="X396" s="350"/>
      <c r="Y396" s="350">
        <f t="shared" si="135"/>
        <v>0</v>
      </c>
      <c r="Z396" s="394"/>
      <c r="AA396" s="403"/>
      <c r="AB396" s="394"/>
      <c r="AC396" s="403"/>
      <c r="AD396" s="350">
        <f t="shared" si="136"/>
        <v>0</v>
      </c>
      <c r="AE396" s="252"/>
    </row>
    <row r="397" outlineLevel="1" spans="1:31">
      <c r="A397" s="299"/>
      <c r="B397" s="150"/>
      <c r="C397" s="346"/>
      <c r="D397" s="346"/>
      <c r="E397" s="375"/>
      <c r="F397" s="343"/>
      <c r="G397" s="348"/>
      <c r="H397" s="394"/>
      <c r="I397" s="403"/>
      <c r="J397" s="394"/>
      <c r="K397" s="403"/>
      <c r="L397" s="350">
        <f t="shared" si="129"/>
        <v>0</v>
      </c>
      <c r="M397" s="394"/>
      <c r="N397" s="403"/>
      <c r="O397" s="394"/>
      <c r="P397" s="403"/>
      <c r="Q397" s="350">
        <f t="shared" si="130"/>
        <v>0</v>
      </c>
      <c r="R397" s="350"/>
      <c r="S397" s="350"/>
      <c r="T397" s="350"/>
      <c r="U397" s="350"/>
      <c r="V397" s="350"/>
      <c r="W397" s="350"/>
      <c r="X397" s="350"/>
      <c r="Y397" s="350">
        <f t="shared" si="131"/>
        <v>0</v>
      </c>
      <c r="Z397" s="394"/>
      <c r="AA397" s="403"/>
      <c r="AB397" s="394"/>
      <c r="AC397" s="403"/>
      <c r="AD397" s="350">
        <f t="shared" si="132"/>
        <v>0</v>
      </c>
      <c r="AE397" s="252"/>
    </row>
    <row r="398" outlineLevel="1" spans="1:31">
      <c r="A398" s="299"/>
      <c r="B398" s="150"/>
      <c r="C398" s="346"/>
      <c r="D398" s="346"/>
      <c r="E398" s="375"/>
      <c r="F398" s="343"/>
      <c r="G398" s="348"/>
      <c r="H398" s="394"/>
      <c r="I398" s="403"/>
      <c r="J398" s="394"/>
      <c r="K398" s="403"/>
      <c r="L398" s="350">
        <f t="shared" si="129"/>
        <v>0</v>
      </c>
      <c r="M398" s="394"/>
      <c r="N398" s="403"/>
      <c r="O398" s="394"/>
      <c r="P398" s="403"/>
      <c r="Q398" s="350">
        <f t="shared" si="130"/>
        <v>0</v>
      </c>
      <c r="R398" s="350"/>
      <c r="S398" s="350"/>
      <c r="T398" s="350"/>
      <c r="U398" s="350"/>
      <c r="V398" s="350"/>
      <c r="W398" s="350"/>
      <c r="X398" s="350"/>
      <c r="Y398" s="350">
        <f t="shared" si="131"/>
        <v>0</v>
      </c>
      <c r="Z398" s="394"/>
      <c r="AA398" s="403"/>
      <c r="AB398" s="394"/>
      <c r="AC398" s="403"/>
      <c r="AD398" s="350">
        <f t="shared" si="132"/>
        <v>0</v>
      </c>
      <c r="AE398" s="252"/>
    </row>
    <row r="399" spans="1:31">
      <c r="A399" s="299"/>
      <c r="B399" s="150"/>
      <c r="C399" s="346"/>
      <c r="D399" s="299"/>
      <c r="E399" s="342"/>
      <c r="F399" s="343"/>
      <c r="G399" s="348"/>
      <c r="H399" s="394"/>
      <c r="I399" s="403"/>
      <c r="J399" s="394"/>
      <c r="K399" s="403"/>
      <c r="L399" s="350"/>
      <c r="M399" s="394"/>
      <c r="N399" s="403"/>
      <c r="O399" s="394"/>
      <c r="P399" s="403"/>
      <c r="Q399" s="350"/>
      <c r="R399" s="350"/>
      <c r="S399" s="350"/>
      <c r="T399" s="350"/>
      <c r="U399" s="350"/>
      <c r="V399" s="350"/>
      <c r="W399" s="350"/>
      <c r="X399" s="350"/>
      <c r="Y399" s="350"/>
      <c r="Z399" s="394"/>
      <c r="AA399" s="403"/>
      <c r="AB399" s="394"/>
      <c r="AC399" s="403"/>
      <c r="AD399" s="350"/>
      <c r="AE399" s="252"/>
    </row>
    <row r="400" spans="1:31">
      <c r="A400" s="346"/>
      <c r="B400" s="358"/>
      <c r="C400" s="396" t="s">
        <v>896</v>
      </c>
      <c r="D400" s="396"/>
      <c r="E400" s="360"/>
      <c r="F400" s="361"/>
      <c r="G400" s="397">
        <f>SUM(G190:G399)</f>
        <v>0</v>
      </c>
      <c r="H400" s="398"/>
      <c r="I400" s="404">
        <f>SUM(I190:I399)</f>
        <v>0</v>
      </c>
      <c r="J400" s="398"/>
      <c r="K400" s="404">
        <f>SUM(K190:K399)</f>
        <v>0</v>
      </c>
      <c r="L400" s="397">
        <f>SUM(L190:L399)</f>
        <v>0</v>
      </c>
      <c r="M400" s="398"/>
      <c r="N400" s="404">
        <f>SUM(N190:N399)</f>
        <v>0</v>
      </c>
      <c r="O400" s="398"/>
      <c r="P400" s="404">
        <f t="shared" ref="P400:Y400" si="137">SUM(P190:P399)</f>
        <v>0</v>
      </c>
      <c r="Q400" s="397">
        <f t="shared" si="137"/>
        <v>0</v>
      </c>
      <c r="R400" s="397">
        <f t="shared" si="137"/>
        <v>0</v>
      </c>
      <c r="S400" s="397">
        <f t="shared" si="137"/>
        <v>0</v>
      </c>
      <c r="T400" s="397">
        <f t="shared" si="137"/>
        <v>0</v>
      </c>
      <c r="U400" s="397">
        <f t="shared" si="137"/>
        <v>0</v>
      </c>
      <c r="V400" s="397">
        <f t="shared" si="137"/>
        <v>0</v>
      </c>
      <c r="W400" s="397">
        <f t="shared" si="137"/>
        <v>0</v>
      </c>
      <c r="X400" s="397">
        <f t="shared" si="137"/>
        <v>0</v>
      </c>
      <c r="Y400" s="397">
        <f t="shared" si="137"/>
        <v>0</v>
      </c>
      <c r="Z400" s="398"/>
      <c r="AA400" s="404">
        <f>SUM(AA190:AA399)</f>
        <v>0</v>
      </c>
      <c r="AB400" s="398"/>
      <c r="AC400" s="404">
        <f>SUM(AC190:AC399)</f>
        <v>0</v>
      </c>
      <c r="AD400" s="397">
        <f>SUM(AD190:AD399)</f>
        <v>0</v>
      </c>
      <c r="AE400" s="252"/>
    </row>
    <row r="401" spans="1:31">
      <c r="A401" s="299"/>
      <c r="B401" s="340"/>
      <c r="C401" s="299"/>
      <c r="D401" s="299"/>
      <c r="E401" s="342"/>
      <c r="F401" s="356"/>
      <c r="G401" s="350"/>
      <c r="H401" s="394"/>
      <c r="I401" s="350"/>
      <c r="J401" s="394"/>
      <c r="K401" s="350"/>
      <c r="L401" s="350"/>
      <c r="M401" s="394"/>
      <c r="N401" s="350"/>
      <c r="O401" s="394"/>
      <c r="P401" s="350"/>
      <c r="Q401" s="350"/>
      <c r="R401" s="350"/>
      <c r="S401" s="350"/>
      <c r="T401" s="350"/>
      <c r="U401" s="350"/>
      <c r="V401" s="350"/>
      <c r="W401" s="350"/>
      <c r="X401" s="350"/>
      <c r="Y401" s="350"/>
      <c r="Z401" s="394"/>
      <c r="AA401" s="350"/>
      <c r="AB401" s="394"/>
      <c r="AC401" s="350"/>
      <c r="AD401" s="350"/>
      <c r="AE401" s="252"/>
    </row>
    <row r="402" spans="1:32">
      <c r="A402" s="346"/>
      <c r="B402" s="380"/>
      <c r="C402" s="390" t="s">
        <v>897</v>
      </c>
      <c r="D402" s="390"/>
      <c r="E402" s="391"/>
      <c r="F402" s="383"/>
      <c r="G402" s="406">
        <f>G400+G188</f>
        <v>0</v>
      </c>
      <c r="H402" s="393"/>
      <c r="I402" s="407">
        <f>I400+I188</f>
        <v>0</v>
      </c>
      <c r="J402" s="393"/>
      <c r="K402" s="407">
        <f>K400+K188</f>
        <v>0</v>
      </c>
      <c r="L402" s="406">
        <f>L400+L188</f>
        <v>0</v>
      </c>
      <c r="M402" s="393"/>
      <c r="N402" s="407">
        <f>N400+N188</f>
        <v>0</v>
      </c>
      <c r="O402" s="393"/>
      <c r="P402" s="407">
        <f t="shared" ref="P402:Y402" si="138">P400+P188</f>
        <v>0</v>
      </c>
      <c r="Q402" s="406">
        <f t="shared" si="138"/>
        <v>0</v>
      </c>
      <c r="R402" s="406">
        <f t="shared" si="138"/>
        <v>0</v>
      </c>
      <c r="S402" s="406">
        <f t="shared" si="138"/>
        <v>0</v>
      </c>
      <c r="T402" s="406">
        <f t="shared" si="138"/>
        <v>0</v>
      </c>
      <c r="U402" s="406">
        <f t="shared" si="138"/>
        <v>0</v>
      </c>
      <c r="V402" s="406">
        <f t="shared" si="138"/>
        <v>0</v>
      </c>
      <c r="W402" s="406">
        <f t="shared" si="138"/>
        <v>0</v>
      </c>
      <c r="X402" s="406">
        <f t="shared" si="138"/>
        <v>0</v>
      </c>
      <c r="Y402" s="406">
        <f t="shared" si="138"/>
        <v>0</v>
      </c>
      <c r="Z402" s="393"/>
      <c r="AA402" s="407">
        <f>AA400+AA188</f>
        <v>0</v>
      </c>
      <c r="AB402" s="393"/>
      <c r="AC402" s="407">
        <f>AC400+AC188</f>
        <v>0</v>
      </c>
      <c r="AD402" s="406">
        <f>AD400+AD188</f>
        <v>0</v>
      </c>
      <c r="AE402" s="252"/>
      <c r="AF402" s="300" t="s">
        <v>893</v>
      </c>
    </row>
    <row r="403" spans="1:31">
      <c r="A403" s="299"/>
      <c r="B403" s="340"/>
      <c r="C403" s="299"/>
      <c r="D403" s="299"/>
      <c r="E403" s="342"/>
      <c r="F403" s="356"/>
      <c r="G403" s="374"/>
      <c r="H403" s="394"/>
      <c r="I403" s="403"/>
      <c r="J403" s="394"/>
      <c r="K403" s="403"/>
      <c r="L403" s="350"/>
      <c r="M403" s="394"/>
      <c r="N403" s="403"/>
      <c r="O403" s="394"/>
      <c r="P403" s="403"/>
      <c r="Q403" s="350"/>
      <c r="R403" s="350"/>
      <c r="S403" s="350"/>
      <c r="T403" s="350"/>
      <c r="U403" s="350"/>
      <c r="V403" s="350"/>
      <c r="W403" s="350"/>
      <c r="X403" s="350"/>
      <c r="Y403" s="374"/>
      <c r="Z403" s="394"/>
      <c r="AA403" s="403"/>
      <c r="AB403" s="394"/>
      <c r="AC403" s="403"/>
      <c r="AD403" s="350"/>
      <c r="AE403" s="252"/>
    </row>
    <row r="404" spans="1:31">
      <c r="A404" s="299"/>
      <c r="B404" s="150"/>
      <c r="C404" s="345" t="s">
        <v>898</v>
      </c>
      <c r="D404" s="299"/>
      <c r="E404" s="342"/>
      <c r="F404" s="343"/>
      <c r="G404" s="348"/>
      <c r="H404" s="394"/>
      <c r="I404" s="403"/>
      <c r="J404" s="394"/>
      <c r="K404" s="403"/>
      <c r="L404" s="350"/>
      <c r="M404" s="394"/>
      <c r="N404" s="403"/>
      <c r="O404" s="394"/>
      <c r="P404" s="403"/>
      <c r="Q404" s="350"/>
      <c r="R404" s="350"/>
      <c r="S404" s="350"/>
      <c r="T404" s="350"/>
      <c r="U404" s="350"/>
      <c r="V404" s="350"/>
      <c r="W404" s="350"/>
      <c r="X404" s="350"/>
      <c r="Y404" s="350"/>
      <c r="Z404" s="394"/>
      <c r="AA404" s="403"/>
      <c r="AB404" s="394"/>
      <c r="AC404" s="403"/>
      <c r="AD404" s="350"/>
      <c r="AE404" s="252"/>
    </row>
    <row r="405" spans="1:30">
      <c r="A405" s="346"/>
      <c r="B405" s="150"/>
      <c r="D405" s="389" t="s">
        <v>890</v>
      </c>
      <c r="E405" s="346"/>
      <c r="F405" s="343"/>
      <c r="G405" s="348"/>
      <c r="H405" s="349"/>
      <c r="I405" s="350"/>
      <c r="J405" s="349"/>
      <c r="K405" s="350"/>
      <c r="L405" s="337"/>
      <c r="M405" s="349"/>
      <c r="N405" s="350"/>
      <c r="O405" s="349"/>
      <c r="P405" s="350"/>
      <c r="Q405" s="337"/>
      <c r="R405" s="350"/>
      <c r="S405" s="350"/>
      <c r="T405" s="350"/>
      <c r="U405" s="350"/>
      <c r="V405" s="350"/>
      <c r="W405" s="350"/>
      <c r="X405" s="350"/>
      <c r="Y405" s="350">
        <f t="shared" ref="Y405:Y408" si="139">SUM(Q405:X405)</f>
        <v>0</v>
      </c>
      <c r="Z405" s="349"/>
      <c r="AA405" s="350"/>
      <c r="AB405" s="349"/>
      <c r="AC405" s="350"/>
      <c r="AD405" s="337"/>
    </row>
    <row r="406" outlineLevel="1" spans="1:31">
      <c r="A406" s="346"/>
      <c r="B406" s="150"/>
      <c r="D406" s="347" t="s">
        <v>63</v>
      </c>
      <c r="E406" s="299"/>
      <c r="F406" s="343"/>
      <c r="G406" s="350"/>
      <c r="H406" s="349"/>
      <c r="I406" s="350"/>
      <c r="J406" s="349"/>
      <c r="K406" s="350"/>
      <c r="L406" s="337">
        <f t="shared" ref="L406:L408" si="140">G406+I406-K406</f>
        <v>0</v>
      </c>
      <c r="M406" s="349"/>
      <c r="N406" s="350"/>
      <c r="O406" s="349"/>
      <c r="P406" s="350"/>
      <c r="Q406" s="337">
        <f t="shared" ref="Q406:Q408" si="141">L406+N406-P406</f>
        <v>0</v>
      </c>
      <c r="R406" s="350"/>
      <c r="S406" s="350"/>
      <c r="T406" s="350"/>
      <c r="U406" s="350"/>
      <c r="V406" s="350"/>
      <c r="W406" s="350"/>
      <c r="X406" s="350"/>
      <c r="Y406" s="350">
        <f t="shared" si="139"/>
        <v>0</v>
      </c>
      <c r="Z406" s="349"/>
      <c r="AA406" s="350"/>
      <c r="AB406" s="349"/>
      <c r="AC406" s="350"/>
      <c r="AD406" s="337">
        <f t="shared" ref="AD406:AD408" si="142">Y406+AA406-AC406</f>
        <v>0</v>
      </c>
      <c r="AE406" s="252"/>
    </row>
    <row r="407" outlineLevel="1" spans="1:31">
      <c r="A407" s="346"/>
      <c r="B407" s="150">
        <v>110701001</v>
      </c>
      <c r="D407" s="346"/>
      <c r="E407" s="299" t="s">
        <v>319</v>
      </c>
      <c r="F407" s="343"/>
      <c r="G407" s="350"/>
      <c r="H407" s="349"/>
      <c r="I407" s="350"/>
      <c r="J407" s="349"/>
      <c r="K407" s="350"/>
      <c r="L407" s="337">
        <f t="shared" si="140"/>
        <v>0</v>
      </c>
      <c r="M407" s="349"/>
      <c r="N407" s="350"/>
      <c r="O407" s="349"/>
      <c r="P407" s="350"/>
      <c r="Q407" s="337">
        <f t="shared" si="141"/>
        <v>0</v>
      </c>
      <c r="R407" s="350"/>
      <c r="S407" s="350"/>
      <c r="T407" s="350"/>
      <c r="U407" s="350"/>
      <c r="V407" s="350"/>
      <c r="W407" s="350"/>
      <c r="X407" s="350"/>
      <c r="Y407" s="350">
        <f t="shared" si="139"/>
        <v>0</v>
      </c>
      <c r="Z407" s="349"/>
      <c r="AA407" s="350"/>
      <c r="AB407" s="349"/>
      <c r="AC407" s="350"/>
      <c r="AD407" s="337">
        <f t="shared" si="142"/>
        <v>0</v>
      </c>
      <c r="AE407" s="252"/>
    </row>
    <row r="408" outlineLevel="1" spans="1:31">
      <c r="A408" s="346"/>
      <c r="B408" s="150">
        <v>110701002</v>
      </c>
      <c r="D408" s="346"/>
      <c r="E408" s="299" t="s">
        <v>899</v>
      </c>
      <c r="F408" s="343"/>
      <c r="G408" s="350"/>
      <c r="H408" s="349"/>
      <c r="I408" s="350"/>
      <c r="J408" s="349"/>
      <c r="K408" s="350"/>
      <c r="L408" s="337">
        <f t="shared" si="140"/>
        <v>0</v>
      </c>
      <c r="M408" s="349"/>
      <c r="N408" s="350"/>
      <c r="O408" s="349"/>
      <c r="P408" s="350"/>
      <c r="Q408" s="337">
        <f t="shared" si="141"/>
        <v>0</v>
      </c>
      <c r="R408" s="350"/>
      <c r="S408" s="350"/>
      <c r="T408" s="350"/>
      <c r="U408" s="350"/>
      <c r="V408" s="350"/>
      <c r="W408" s="350"/>
      <c r="X408" s="350"/>
      <c r="Y408" s="350">
        <f t="shared" si="139"/>
        <v>0</v>
      </c>
      <c r="Z408" s="349"/>
      <c r="AA408" s="350"/>
      <c r="AB408" s="349"/>
      <c r="AC408" s="350"/>
      <c r="AD408" s="337">
        <f t="shared" si="142"/>
        <v>0</v>
      </c>
      <c r="AE408" s="252"/>
    </row>
    <row r="409" outlineLevel="1" spans="1:31">
      <c r="A409" s="346"/>
      <c r="B409" s="150"/>
      <c r="D409" s="346"/>
      <c r="E409" s="299"/>
      <c r="F409" s="343"/>
      <c r="G409" s="350"/>
      <c r="H409" s="349"/>
      <c r="I409" s="350"/>
      <c r="J409" s="349"/>
      <c r="K409" s="350"/>
      <c r="L409" s="337"/>
      <c r="M409" s="349"/>
      <c r="N409" s="350"/>
      <c r="O409" s="349"/>
      <c r="P409" s="350"/>
      <c r="Q409" s="337"/>
      <c r="R409" s="350"/>
      <c r="S409" s="350"/>
      <c r="T409" s="350"/>
      <c r="U409" s="350"/>
      <c r="V409" s="350"/>
      <c r="W409" s="350"/>
      <c r="X409" s="350"/>
      <c r="Y409" s="350"/>
      <c r="Z409" s="349"/>
      <c r="AA409" s="350"/>
      <c r="AB409" s="349"/>
      <c r="AC409" s="350"/>
      <c r="AD409" s="337"/>
      <c r="AE409" s="252"/>
    </row>
    <row r="410" spans="1:31">
      <c r="A410" s="299"/>
      <c r="B410" s="150"/>
      <c r="C410" s="346"/>
      <c r="D410" s="395"/>
      <c r="E410" s="342"/>
      <c r="F410" s="343"/>
      <c r="G410" s="348"/>
      <c r="H410" s="394"/>
      <c r="I410" s="403"/>
      <c r="J410" s="394"/>
      <c r="K410" s="403"/>
      <c r="L410" s="350"/>
      <c r="M410" s="394"/>
      <c r="N410" s="403"/>
      <c r="O410" s="394"/>
      <c r="P410" s="403"/>
      <c r="Q410" s="350"/>
      <c r="R410" s="350"/>
      <c r="S410" s="350"/>
      <c r="T410" s="350"/>
      <c r="U410" s="350"/>
      <c r="V410" s="350"/>
      <c r="W410" s="350"/>
      <c r="X410" s="350"/>
      <c r="Y410" s="350"/>
      <c r="Z410" s="394"/>
      <c r="AA410" s="403"/>
      <c r="AB410" s="394"/>
      <c r="AC410" s="403"/>
      <c r="AD410" s="350"/>
      <c r="AE410" s="252"/>
    </row>
    <row r="411" spans="1:31">
      <c r="A411" s="346"/>
      <c r="B411" s="358"/>
      <c r="C411" s="396"/>
      <c r="D411" s="396" t="s">
        <v>900</v>
      </c>
      <c r="E411" s="360"/>
      <c r="F411" s="361"/>
      <c r="G411" s="397">
        <f>SUM(G405:G410)</f>
        <v>0</v>
      </c>
      <c r="H411" s="398"/>
      <c r="I411" s="404">
        <f>SUM(I405:I410)</f>
        <v>0</v>
      </c>
      <c r="J411" s="398"/>
      <c r="K411" s="404">
        <f>SUM(K405:K410)</f>
        <v>0</v>
      </c>
      <c r="L411" s="397">
        <f>SUM(L405:L410)</f>
        <v>0</v>
      </c>
      <c r="M411" s="398"/>
      <c r="N411" s="404">
        <f>SUM(N405:N410)</f>
        <v>0</v>
      </c>
      <c r="O411" s="398"/>
      <c r="P411" s="404">
        <f t="shared" ref="P411:Y411" si="143">SUM(P405:P410)</f>
        <v>0</v>
      </c>
      <c r="Q411" s="397">
        <f t="shared" si="143"/>
        <v>0</v>
      </c>
      <c r="R411" s="397">
        <f t="shared" si="143"/>
        <v>0</v>
      </c>
      <c r="S411" s="397">
        <f t="shared" si="143"/>
        <v>0</v>
      </c>
      <c r="T411" s="397">
        <f t="shared" si="143"/>
        <v>0</v>
      </c>
      <c r="U411" s="397">
        <f t="shared" si="143"/>
        <v>0</v>
      </c>
      <c r="V411" s="397">
        <f t="shared" si="143"/>
        <v>0</v>
      </c>
      <c r="W411" s="397">
        <f t="shared" si="143"/>
        <v>0</v>
      </c>
      <c r="X411" s="397">
        <f t="shared" si="143"/>
        <v>0</v>
      </c>
      <c r="Y411" s="397">
        <f t="shared" si="143"/>
        <v>0</v>
      </c>
      <c r="Z411" s="398"/>
      <c r="AA411" s="404">
        <f>SUM(AA405:AA410)</f>
        <v>0</v>
      </c>
      <c r="AB411" s="398"/>
      <c r="AC411" s="404">
        <f>SUM(AC405:AC410)</f>
        <v>0</v>
      </c>
      <c r="AD411" s="397">
        <f>SUM(AD405:AD410)</f>
        <v>0</v>
      </c>
      <c r="AE411" s="252"/>
    </row>
    <row r="412" spans="1:31">
      <c r="A412" s="299"/>
      <c r="B412" s="150"/>
      <c r="C412" s="346"/>
      <c r="D412" s="299"/>
      <c r="E412" s="342"/>
      <c r="F412" s="343"/>
      <c r="G412" s="399"/>
      <c r="H412" s="394"/>
      <c r="I412" s="403"/>
      <c r="J412" s="394"/>
      <c r="K412" s="403"/>
      <c r="L412" s="350"/>
      <c r="M412" s="394"/>
      <c r="N412" s="403"/>
      <c r="O412" s="394"/>
      <c r="P412" s="403"/>
      <c r="Q412" s="350"/>
      <c r="R412" s="350"/>
      <c r="S412" s="350"/>
      <c r="T412" s="350"/>
      <c r="U412" s="350"/>
      <c r="V412" s="350"/>
      <c r="W412" s="350"/>
      <c r="X412" s="350"/>
      <c r="Y412" s="350"/>
      <c r="Z412" s="394"/>
      <c r="AA412" s="403"/>
      <c r="AB412" s="394"/>
      <c r="AC412" s="403"/>
      <c r="AD412" s="350"/>
      <c r="AE412" s="252"/>
    </row>
    <row r="413" spans="1:31">
      <c r="A413" s="299"/>
      <c r="B413" s="150"/>
      <c r="C413" s="389"/>
      <c r="D413" s="389" t="s">
        <v>895</v>
      </c>
      <c r="E413" s="346"/>
      <c r="F413" s="343"/>
      <c r="G413" s="348"/>
      <c r="H413" s="394"/>
      <c r="I413" s="403"/>
      <c r="J413" s="394"/>
      <c r="K413" s="403"/>
      <c r="L413" s="350"/>
      <c r="M413" s="394"/>
      <c r="N413" s="403"/>
      <c r="O413" s="394"/>
      <c r="P413" s="403"/>
      <c r="Q413" s="350"/>
      <c r="R413" s="350"/>
      <c r="S413" s="350"/>
      <c r="T413" s="350"/>
      <c r="U413" s="350"/>
      <c r="V413" s="350"/>
      <c r="W413" s="350"/>
      <c r="X413" s="350"/>
      <c r="Y413" s="350"/>
      <c r="Z413" s="394"/>
      <c r="AA413" s="403"/>
      <c r="AB413" s="394"/>
      <c r="AC413" s="403"/>
      <c r="AD413" s="350"/>
      <c r="AE413" s="252"/>
    </row>
    <row r="414" hidden="1" outlineLevel="1" spans="1:31">
      <c r="A414" s="299"/>
      <c r="B414" s="150"/>
      <c r="C414" s="346"/>
      <c r="D414" s="347" t="s">
        <v>63</v>
      </c>
      <c r="E414" s="299"/>
      <c r="F414" s="343"/>
      <c r="G414" s="348"/>
      <c r="H414" s="394"/>
      <c r="I414" s="403"/>
      <c r="J414" s="394"/>
      <c r="K414" s="403"/>
      <c r="L414" s="350">
        <f t="shared" ref="L414:L621" si="144">G414+I414-K414</f>
        <v>0</v>
      </c>
      <c r="M414" s="394"/>
      <c r="N414" s="403"/>
      <c r="O414" s="394"/>
      <c r="P414" s="403"/>
      <c r="Q414" s="350">
        <f>L414+N414-P414</f>
        <v>0</v>
      </c>
      <c r="R414" s="350"/>
      <c r="S414" s="350"/>
      <c r="T414" s="350"/>
      <c r="U414" s="350"/>
      <c r="V414" s="350"/>
      <c r="W414" s="350"/>
      <c r="X414" s="350"/>
      <c r="Y414" s="350">
        <f t="shared" ref="Y414" si="145">SUM(Q414:X414)</f>
        <v>0</v>
      </c>
      <c r="Z414" s="394"/>
      <c r="AA414" s="403"/>
      <c r="AB414" s="394"/>
      <c r="AC414" s="403"/>
      <c r="AD414" s="350">
        <f>Y414+AA414-AC414</f>
        <v>0</v>
      </c>
      <c r="AE414" s="252"/>
    </row>
    <row r="415" hidden="1" outlineLevel="1" spans="1:31">
      <c r="A415" s="299"/>
      <c r="B415" s="150">
        <v>110801001</v>
      </c>
      <c r="C415" s="346"/>
      <c r="D415" s="346"/>
      <c r="E415" s="299" t="s">
        <v>113</v>
      </c>
      <c r="F415" s="343"/>
      <c r="G415" s="350"/>
      <c r="H415" s="394"/>
      <c r="I415" s="403"/>
      <c r="J415" s="394"/>
      <c r="K415" s="403"/>
      <c r="L415" s="350">
        <f t="shared" si="144"/>
        <v>0</v>
      </c>
      <c r="M415" s="394"/>
      <c r="N415" s="403"/>
      <c r="O415" s="394"/>
      <c r="P415" s="403"/>
      <c r="Q415" s="350">
        <f t="shared" ref="Q415:Q478" si="146">L415+N415-P415</f>
        <v>0</v>
      </c>
      <c r="R415" s="350"/>
      <c r="S415" s="350"/>
      <c r="T415" s="350"/>
      <c r="U415" s="350"/>
      <c r="V415" s="350"/>
      <c r="W415" s="350"/>
      <c r="X415" s="350"/>
      <c r="Y415" s="350">
        <f t="shared" ref="Y415:Y478" si="147">SUM(Q415:X415)</f>
        <v>0</v>
      </c>
      <c r="Z415" s="394"/>
      <c r="AA415" s="403"/>
      <c r="AB415" s="394"/>
      <c r="AC415" s="403"/>
      <c r="AD415" s="405">
        <f t="shared" ref="AD415:AD478" si="148">Y415+AA415-AC415</f>
        <v>0</v>
      </c>
      <c r="AE415" s="252"/>
    </row>
    <row r="416" hidden="1" outlineLevel="1" spans="1:31">
      <c r="A416" s="299"/>
      <c r="B416" s="150">
        <v>110801002</v>
      </c>
      <c r="C416" s="346"/>
      <c r="D416" s="346"/>
      <c r="E416" s="299" t="s">
        <v>114</v>
      </c>
      <c r="F416" s="343"/>
      <c r="G416" s="350"/>
      <c r="H416" s="394"/>
      <c r="I416" s="403"/>
      <c r="J416" s="394"/>
      <c r="K416" s="403"/>
      <c r="L416" s="350">
        <f t="shared" si="144"/>
        <v>0</v>
      </c>
      <c r="M416" s="394"/>
      <c r="N416" s="403"/>
      <c r="O416" s="394"/>
      <c r="P416" s="403"/>
      <c r="Q416" s="350">
        <f t="shared" si="146"/>
        <v>0</v>
      </c>
      <c r="R416" s="350"/>
      <c r="S416" s="350"/>
      <c r="T416" s="350"/>
      <c r="U416" s="350"/>
      <c r="V416" s="350"/>
      <c r="W416" s="350"/>
      <c r="X416" s="350"/>
      <c r="Y416" s="350">
        <f t="shared" si="147"/>
        <v>0</v>
      </c>
      <c r="Z416" s="394"/>
      <c r="AA416" s="403"/>
      <c r="AB416" s="394"/>
      <c r="AC416" s="403"/>
      <c r="AD416" s="405">
        <f t="shared" si="148"/>
        <v>0</v>
      </c>
      <c r="AE416" s="252"/>
    </row>
    <row r="417" hidden="1" outlineLevel="1" spans="1:31">
      <c r="A417" s="299"/>
      <c r="B417" s="150">
        <v>110801003</v>
      </c>
      <c r="C417" s="346"/>
      <c r="D417" s="346"/>
      <c r="E417" s="299" t="s">
        <v>115</v>
      </c>
      <c r="F417" s="343"/>
      <c r="G417" s="350"/>
      <c r="H417" s="394"/>
      <c r="I417" s="403"/>
      <c r="J417" s="394"/>
      <c r="K417" s="403"/>
      <c r="L417" s="350">
        <f t="shared" si="144"/>
        <v>0</v>
      </c>
      <c r="M417" s="394"/>
      <c r="N417" s="403"/>
      <c r="O417" s="394"/>
      <c r="P417" s="403"/>
      <c r="Q417" s="350">
        <f t="shared" si="146"/>
        <v>0</v>
      </c>
      <c r="R417" s="350"/>
      <c r="S417" s="350"/>
      <c r="T417" s="350"/>
      <c r="U417" s="350"/>
      <c r="V417" s="350"/>
      <c r="W417" s="350"/>
      <c r="X417" s="350"/>
      <c r="Y417" s="350">
        <f t="shared" si="147"/>
        <v>0</v>
      </c>
      <c r="Z417" s="394"/>
      <c r="AA417" s="403"/>
      <c r="AB417" s="394"/>
      <c r="AC417" s="403"/>
      <c r="AD417" s="405">
        <f t="shared" si="148"/>
        <v>0</v>
      </c>
      <c r="AE417" s="252"/>
    </row>
    <row r="418" hidden="1" outlineLevel="1" spans="1:31">
      <c r="A418" s="299"/>
      <c r="B418" s="150">
        <v>110801004</v>
      </c>
      <c r="C418" s="346"/>
      <c r="D418" s="346"/>
      <c r="E418" s="299" t="s">
        <v>116</v>
      </c>
      <c r="F418" s="343"/>
      <c r="G418" s="350"/>
      <c r="H418" s="394"/>
      <c r="I418" s="403"/>
      <c r="J418" s="394"/>
      <c r="K418" s="403"/>
      <c r="L418" s="350">
        <f t="shared" si="144"/>
        <v>0</v>
      </c>
      <c r="M418" s="394"/>
      <c r="N418" s="403"/>
      <c r="O418" s="394"/>
      <c r="P418" s="403"/>
      <c r="Q418" s="350">
        <f t="shared" si="146"/>
        <v>0</v>
      </c>
      <c r="R418" s="350"/>
      <c r="S418" s="350"/>
      <c r="T418" s="350"/>
      <c r="U418" s="350"/>
      <c r="V418" s="350"/>
      <c r="W418" s="350"/>
      <c r="X418" s="350"/>
      <c r="Y418" s="350">
        <f t="shared" si="147"/>
        <v>0</v>
      </c>
      <c r="Z418" s="394"/>
      <c r="AA418" s="403"/>
      <c r="AB418" s="394"/>
      <c r="AC418" s="403"/>
      <c r="AD418" s="405">
        <f t="shared" si="148"/>
        <v>0</v>
      </c>
      <c r="AE418" s="252"/>
    </row>
    <row r="419" hidden="1" outlineLevel="1" spans="1:31">
      <c r="A419" s="299"/>
      <c r="B419" s="150">
        <v>110801005</v>
      </c>
      <c r="C419" s="346"/>
      <c r="D419" s="346"/>
      <c r="E419" s="299" t="s">
        <v>117</v>
      </c>
      <c r="F419" s="343"/>
      <c r="G419" s="350"/>
      <c r="H419" s="394"/>
      <c r="I419" s="403"/>
      <c r="J419" s="394"/>
      <c r="K419" s="403"/>
      <c r="L419" s="350">
        <f t="shared" si="144"/>
        <v>0</v>
      </c>
      <c r="M419" s="394"/>
      <c r="N419" s="403"/>
      <c r="O419" s="394"/>
      <c r="P419" s="403"/>
      <c r="Q419" s="350">
        <f t="shared" si="146"/>
        <v>0</v>
      </c>
      <c r="R419" s="350"/>
      <c r="S419" s="350"/>
      <c r="T419" s="350"/>
      <c r="U419" s="350"/>
      <c r="V419" s="350"/>
      <c r="W419" s="350"/>
      <c r="X419" s="350"/>
      <c r="Y419" s="350">
        <f t="shared" si="147"/>
        <v>0</v>
      </c>
      <c r="Z419" s="394"/>
      <c r="AA419" s="403"/>
      <c r="AB419" s="394"/>
      <c r="AC419" s="403"/>
      <c r="AD419" s="405">
        <f t="shared" si="148"/>
        <v>0</v>
      </c>
      <c r="AE419" s="252"/>
    </row>
    <row r="420" hidden="1" outlineLevel="1" spans="1:31">
      <c r="A420" s="299"/>
      <c r="B420" s="150">
        <v>110801006</v>
      </c>
      <c r="C420" s="346"/>
      <c r="D420" s="346"/>
      <c r="E420" s="299" t="s">
        <v>118</v>
      </c>
      <c r="F420" s="343"/>
      <c r="G420" s="350"/>
      <c r="H420" s="394"/>
      <c r="I420" s="403"/>
      <c r="J420" s="394"/>
      <c r="K420" s="403"/>
      <c r="L420" s="350">
        <f t="shared" si="144"/>
        <v>0</v>
      </c>
      <c r="M420" s="394"/>
      <c r="N420" s="403"/>
      <c r="O420" s="394"/>
      <c r="P420" s="403"/>
      <c r="Q420" s="350">
        <f t="shared" si="146"/>
        <v>0</v>
      </c>
      <c r="R420" s="350"/>
      <c r="S420" s="350"/>
      <c r="T420" s="350"/>
      <c r="U420" s="350"/>
      <c r="V420" s="350"/>
      <c r="W420" s="350"/>
      <c r="X420" s="350"/>
      <c r="Y420" s="350">
        <f t="shared" si="147"/>
        <v>0</v>
      </c>
      <c r="Z420" s="394"/>
      <c r="AA420" s="403"/>
      <c r="AB420" s="394"/>
      <c r="AC420" s="403"/>
      <c r="AD420" s="405">
        <f t="shared" si="148"/>
        <v>0</v>
      </c>
      <c r="AE420" s="252"/>
    </row>
    <row r="421" hidden="1" outlineLevel="1" spans="1:31">
      <c r="A421" s="299"/>
      <c r="B421" s="150">
        <v>110801007</v>
      </c>
      <c r="C421" s="346"/>
      <c r="D421" s="346"/>
      <c r="E421" s="299" t="s">
        <v>119</v>
      </c>
      <c r="F421" s="343"/>
      <c r="G421" s="350"/>
      <c r="H421" s="394"/>
      <c r="I421" s="403"/>
      <c r="J421" s="394"/>
      <c r="K421" s="403"/>
      <c r="L421" s="350">
        <f t="shared" si="144"/>
        <v>0</v>
      </c>
      <c r="M421" s="394"/>
      <c r="N421" s="403"/>
      <c r="O421" s="394"/>
      <c r="P421" s="403"/>
      <c r="Q421" s="350">
        <f t="shared" si="146"/>
        <v>0</v>
      </c>
      <c r="R421" s="350"/>
      <c r="S421" s="350"/>
      <c r="T421" s="350"/>
      <c r="U421" s="350"/>
      <c r="V421" s="350"/>
      <c r="W421" s="350"/>
      <c r="X421" s="350"/>
      <c r="Y421" s="350">
        <f t="shared" si="147"/>
        <v>0</v>
      </c>
      <c r="Z421" s="394"/>
      <c r="AA421" s="403"/>
      <c r="AB421" s="394"/>
      <c r="AC421" s="403"/>
      <c r="AD421" s="405">
        <f t="shared" si="148"/>
        <v>0</v>
      </c>
      <c r="AE421" s="252"/>
    </row>
    <row r="422" hidden="1" outlineLevel="1" spans="1:31">
      <c r="A422" s="299"/>
      <c r="B422" s="150">
        <v>110801008</v>
      </c>
      <c r="C422" s="346"/>
      <c r="D422" s="346"/>
      <c r="E422" s="299" t="s">
        <v>120</v>
      </c>
      <c r="F422" s="343"/>
      <c r="G422" s="350"/>
      <c r="H422" s="394"/>
      <c r="I422" s="403"/>
      <c r="J422" s="394"/>
      <c r="K422" s="403"/>
      <c r="L422" s="350">
        <f t="shared" si="144"/>
        <v>0</v>
      </c>
      <c r="M422" s="394"/>
      <c r="N422" s="403"/>
      <c r="O422" s="394"/>
      <c r="P422" s="403"/>
      <c r="Q422" s="350">
        <f t="shared" si="146"/>
        <v>0</v>
      </c>
      <c r="R422" s="350"/>
      <c r="S422" s="350"/>
      <c r="T422" s="350"/>
      <c r="U422" s="350"/>
      <c r="V422" s="350"/>
      <c r="W422" s="350"/>
      <c r="X422" s="350"/>
      <c r="Y422" s="350">
        <f t="shared" si="147"/>
        <v>0</v>
      </c>
      <c r="Z422" s="394"/>
      <c r="AA422" s="403"/>
      <c r="AB422" s="394"/>
      <c r="AC422" s="403"/>
      <c r="AD422" s="405">
        <f t="shared" si="148"/>
        <v>0</v>
      </c>
      <c r="AE422" s="252"/>
    </row>
    <row r="423" hidden="1" outlineLevel="1" spans="1:31">
      <c r="A423" s="299"/>
      <c r="B423" s="150">
        <v>110801009</v>
      </c>
      <c r="C423" s="346"/>
      <c r="D423" s="346"/>
      <c r="E423" s="299" t="s">
        <v>121</v>
      </c>
      <c r="F423" s="343"/>
      <c r="G423" s="350"/>
      <c r="H423" s="394"/>
      <c r="I423" s="403"/>
      <c r="J423" s="394"/>
      <c r="K423" s="403"/>
      <c r="L423" s="350">
        <f t="shared" si="144"/>
        <v>0</v>
      </c>
      <c r="M423" s="394"/>
      <c r="N423" s="403"/>
      <c r="O423" s="394"/>
      <c r="P423" s="403"/>
      <c r="Q423" s="350">
        <f t="shared" si="146"/>
        <v>0</v>
      </c>
      <c r="R423" s="350"/>
      <c r="S423" s="350"/>
      <c r="T423" s="350"/>
      <c r="U423" s="350"/>
      <c r="V423" s="350"/>
      <c r="W423" s="350"/>
      <c r="X423" s="350"/>
      <c r="Y423" s="350">
        <f t="shared" si="147"/>
        <v>0</v>
      </c>
      <c r="Z423" s="394"/>
      <c r="AA423" s="403"/>
      <c r="AB423" s="394"/>
      <c r="AC423" s="403"/>
      <c r="AD423" s="405">
        <f t="shared" si="148"/>
        <v>0</v>
      </c>
      <c r="AE423" s="252"/>
    </row>
    <row r="424" hidden="1" outlineLevel="1" spans="1:31">
      <c r="A424" s="299"/>
      <c r="B424" s="150">
        <v>110801010</v>
      </c>
      <c r="C424" s="346"/>
      <c r="D424" s="346"/>
      <c r="E424" s="299" t="s">
        <v>122</v>
      </c>
      <c r="F424" s="343"/>
      <c r="G424" s="350"/>
      <c r="H424" s="394"/>
      <c r="I424" s="403"/>
      <c r="J424" s="394"/>
      <c r="K424" s="403"/>
      <c r="L424" s="350">
        <f t="shared" si="144"/>
        <v>0</v>
      </c>
      <c r="M424" s="394"/>
      <c r="N424" s="403"/>
      <c r="O424" s="394"/>
      <c r="P424" s="403"/>
      <c r="Q424" s="350">
        <f t="shared" si="146"/>
        <v>0</v>
      </c>
      <c r="R424" s="350"/>
      <c r="S424" s="350"/>
      <c r="T424" s="350"/>
      <c r="U424" s="350"/>
      <c r="V424" s="350"/>
      <c r="W424" s="350"/>
      <c r="X424" s="350"/>
      <c r="Y424" s="350">
        <f t="shared" si="147"/>
        <v>0</v>
      </c>
      <c r="Z424" s="394"/>
      <c r="AA424" s="403"/>
      <c r="AB424" s="394"/>
      <c r="AC424" s="403"/>
      <c r="AD424" s="405">
        <f t="shared" si="148"/>
        <v>0</v>
      </c>
      <c r="AE424" s="252"/>
    </row>
    <row r="425" hidden="1" outlineLevel="1" spans="1:31">
      <c r="A425" s="299"/>
      <c r="B425" s="150">
        <v>110801011</v>
      </c>
      <c r="C425" s="346"/>
      <c r="D425" s="346"/>
      <c r="E425" s="299" t="s">
        <v>123</v>
      </c>
      <c r="F425" s="343"/>
      <c r="G425" s="350"/>
      <c r="H425" s="394"/>
      <c r="I425" s="403"/>
      <c r="J425" s="394"/>
      <c r="K425" s="403"/>
      <c r="L425" s="350">
        <f t="shared" si="144"/>
        <v>0</v>
      </c>
      <c r="M425" s="394"/>
      <c r="N425" s="403"/>
      <c r="O425" s="394"/>
      <c r="P425" s="403"/>
      <c r="Q425" s="350">
        <f t="shared" si="146"/>
        <v>0</v>
      </c>
      <c r="R425" s="350"/>
      <c r="S425" s="350"/>
      <c r="T425" s="350"/>
      <c r="U425" s="350"/>
      <c r="V425" s="350"/>
      <c r="W425" s="350"/>
      <c r="X425" s="350"/>
      <c r="Y425" s="350">
        <f t="shared" si="147"/>
        <v>0</v>
      </c>
      <c r="Z425" s="394"/>
      <c r="AA425" s="403"/>
      <c r="AB425" s="394"/>
      <c r="AC425" s="403"/>
      <c r="AD425" s="405">
        <f t="shared" si="148"/>
        <v>0</v>
      </c>
      <c r="AE425" s="252"/>
    </row>
    <row r="426" hidden="1" outlineLevel="1" spans="1:31">
      <c r="A426" s="299"/>
      <c r="B426" s="150">
        <v>110801012</v>
      </c>
      <c r="C426" s="346"/>
      <c r="D426" s="346"/>
      <c r="E426" s="299" t="s">
        <v>124</v>
      </c>
      <c r="F426" s="343"/>
      <c r="G426" s="350"/>
      <c r="H426" s="394"/>
      <c r="I426" s="403"/>
      <c r="J426" s="394"/>
      <c r="K426" s="403"/>
      <c r="L426" s="350">
        <f t="shared" si="144"/>
        <v>0</v>
      </c>
      <c r="M426" s="394"/>
      <c r="N426" s="403"/>
      <c r="O426" s="394"/>
      <c r="P426" s="403"/>
      <c r="Q426" s="350">
        <f t="shared" si="146"/>
        <v>0</v>
      </c>
      <c r="R426" s="350"/>
      <c r="S426" s="350"/>
      <c r="T426" s="350"/>
      <c r="U426" s="350"/>
      <c r="V426" s="350"/>
      <c r="W426" s="350"/>
      <c r="X426" s="350"/>
      <c r="Y426" s="350">
        <f t="shared" si="147"/>
        <v>0</v>
      </c>
      <c r="Z426" s="394"/>
      <c r="AA426" s="403"/>
      <c r="AB426" s="394"/>
      <c r="AC426" s="403"/>
      <c r="AD426" s="405">
        <f t="shared" si="148"/>
        <v>0</v>
      </c>
      <c r="AE426" s="252"/>
    </row>
    <row r="427" hidden="1" outlineLevel="1" spans="1:31">
      <c r="A427" s="299"/>
      <c r="B427" s="150">
        <v>110801013</v>
      </c>
      <c r="C427" s="346"/>
      <c r="D427" s="346"/>
      <c r="E427" s="299" t="s">
        <v>125</v>
      </c>
      <c r="F427" s="343"/>
      <c r="G427" s="350"/>
      <c r="H427" s="394"/>
      <c r="I427" s="403"/>
      <c r="J427" s="394"/>
      <c r="K427" s="403"/>
      <c r="L427" s="350">
        <f t="shared" si="144"/>
        <v>0</v>
      </c>
      <c r="M427" s="394"/>
      <c r="N427" s="403"/>
      <c r="O427" s="394"/>
      <c r="P427" s="403"/>
      <c r="Q427" s="350">
        <f t="shared" si="146"/>
        <v>0</v>
      </c>
      <c r="R427" s="350"/>
      <c r="S427" s="350"/>
      <c r="T427" s="350"/>
      <c r="U427" s="350"/>
      <c r="V427" s="350"/>
      <c r="W427" s="350"/>
      <c r="X427" s="350"/>
      <c r="Y427" s="350">
        <f t="shared" si="147"/>
        <v>0</v>
      </c>
      <c r="Z427" s="394"/>
      <c r="AA427" s="403"/>
      <c r="AB427" s="394"/>
      <c r="AC427" s="403"/>
      <c r="AD427" s="405">
        <f t="shared" si="148"/>
        <v>0</v>
      </c>
      <c r="AE427" s="252"/>
    </row>
    <row r="428" hidden="1" outlineLevel="1" spans="1:31">
      <c r="A428" s="299"/>
      <c r="B428" s="150">
        <v>110801014</v>
      </c>
      <c r="C428" s="346"/>
      <c r="D428" s="346"/>
      <c r="E428" s="299" t="s">
        <v>126</v>
      </c>
      <c r="F428" s="343"/>
      <c r="G428" s="350"/>
      <c r="H428" s="394"/>
      <c r="I428" s="403"/>
      <c r="J428" s="394"/>
      <c r="K428" s="403"/>
      <c r="L428" s="350">
        <f t="shared" si="144"/>
        <v>0</v>
      </c>
      <c r="M428" s="394"/>
      <c r="N428" s="403"/>
      <c r="O428" s="394"/>
      <c r="P428" s="403"/>
      <c r="Q428" s="350">
        <f t="shared" si="146"/>
        <v>0</v>
      </c>
      <c r="R428" s="350"/>
      <c r="S428" s="350"/>
      <c r="T428" s="350"/>
      <c r="U428" s="350"/>
      <c r="V428" s="350"/>
      <c r="W428" s="350"/>
      <c r="X428" s="350"/>
      <c r="Y428" s="350">
        <f t="shared" si="147"/>
        <v>0</v>
      </c>
      <c r="Z428" s="394"/>
      <c r="AA428" s="403"/>
      <c r="AB428" s="394"/>
      <c r="AC428" s="403"/>
      <c r="AD428" s="405">
        <f t="shared" si="148"/>
        <v>0</v>
      </c>
      <c r="AE428" s="252"/>
    </row>
    <row r="429" hidden="1" outlineLevel="1" spans="1:31">
      <c r="A429" s="299"/>
      <c r="B429" s="150">
        <v>110801015</v>
      </c>
      <c r="C429" s="346"/>
      <c r="D429" s="346"/>
      <c r="E429" s="299" t="s">
        <v>127</v>
      </c>
      <c r="F429" s="343"/>
      <c r="G429" s="350"/>
      <c r="H429" s="394"/>
      <c r="I429" s="403"/>
      <c r="J429" s="394"/>
      <c r="K429" s="403"/>
      <c r="L429" s="350">
        <f t="shared" si="144"/>
        <v>0</v>
      </c>
      <c r="M429" s="394"/>
      <c r="N429" s="403"/>
      <c r="O429" s="394"/>
      <c r="P429" s="403"/>
      <c r="Q429" s="350">
        <f t="shared" si="146"/>
        <v>0</v>
      </c>
      <c r="R429" s="350"/>
      <c r="S429" s="350"/>
      <c r="T429" s="350"/>
      <c r="U429" s="350"/>
      <c r="V429" s="350"/>
      <c r="W429" s="350"/>
      <c r="X429" s="350"/>
      <c r="Y429" s="350">
        <f t="shared" si="147"/>
        <v>0</v>
      </c>
      <c r="Z429" s="394"/>
      <c r="AA429" s="403"/>
      <c r="AB429" s="394"/>
      <c r="AC429" s="403"/>
      <c r="AD429" s="405">
        <f t="shared" si="148"/>
        <v>0</v>
      </c>
      <c r="AE429" s="252"/>
    </row>
    <row r="430" hidden="1" outlineLevel="1" spans="1:31">
      <c r="A430" s="299"/>
      <c r="B430" s="150">
        <v>110801016</v>
      </c>
      <c r="C430" s="346"/>
      <c r="D430" s="346"/>
      <c r="E430" s="299" t="s">
        <v>128</v>
      </c>
      <c r="F430" s="343"/>
      <c r="G430" s="350"/>
      <c r="H430" s="394"/>
      <c r="I430" s="403"/>
      <c r="J430" s="394"/>
      <c r="K430" s="403"/>
      <c r="L430" s="350">
        <f t="shared" si="144"/>
        <v>0</v>
      </c>
      <c r="M430" s="394"/>
      <c r="N430" s="403"/>
      <c r="O430" s="394"/>
      <c r="P430" s="403"/>
      <c r="Q430" s="350">
        <f t="shared" si="146"/>
        <v>0</v>
      </c>
      <c r="R430" s="350"/>
      <c r="S430" s="350"/>
      <c r="T430" s="350"/>
      <c r="U430" s="350"/>
      <c r="V430" s="350"/>
      <c r="W430" s="350"/>
      <c r="X430" s="350"/>
      <c r="Y430" s="350">
        <f t="shared" si="147"/>
        <v>0</v>
      </c>
      <c r="Z430" s="394"/>
      <c r="AA430" s="403"/>
      <c r="AB430" s="394"/>
      <c r="AC430" s="403"/>
      <c r="AD430" s="405">
        <f t="shared" si="148"/>
        <v>0</v>
      </c>
      <c r="AE430" s="252"/>
    </row>
    <row r="431" hidden="1" outlineLevel="1" spans="1:31">
      <c r="A431" s="299"/>
      <c r="B431" s="150">
        <v>110801017</v>
      </c>
      <c r="C431" s="346"/>
      <c r="D431" s="346"/>
      <c r="E431" s="299" t="s">
        <v>129</v>
      </c>
      <c r="F431" s="343"/>
      <c r="G431" s="350"/>
      <c r="H431" s="394"/>
      <c r="I431" s="403"/>
      <c r="J431" s="394"/>
      <c r="K431" s="403"/>
      <c r="L431" s="350">
        <f t="shared" si="144"/>
        <v>0</v>
      </c>
      <c r="M431" s="394"/>
      <c r="N431" s="403"/>
      <c r="O431" s="394"/>
      <c r="P431" s="403"/>
      <c r="Q431" s="350">
        <f t="shared" si="146"/>
        <v>0</v>
      </c>
      <c r="R431" s="350"/>
      <c r="S431" s="350"/>
      <c r="T431" s="350"/>
      <c r="U431" s="350"/>
      <c r="V431" s="350"/>
      <c r="W431" s="350"/>
      <c r="X431" s="350"/>
      <c r="Y431" s="350">
        <f t="shared" si="147"/>
        <v>0</v>
      </c>
      <c r="Z431" s="394"/>
      <c r="AA431" s="403"/>
      <c r="AB431" s="394"/>
      <c r="AC431" s="403"/>
      <c r="AD431" s="405">
        <f t="shared" si="148"/>
        <v>0</v>
      </c>
      <c r="AE431" s="252"/>
    </row>
    <row r="432" hidden="1" outlineLevel="1" spans="1:31">
      <c r="A432" s="299"/>
      <c r="B432" s="150">
        <v>110801018</v>
      </c>
      <c r="C432" s="346"/>
      <c r="D432" s="346"/>
      <c r="E432" s="299" t="s">
        <v>130</v>
      </c>
      <c r="F432" s="343"/>
      <c r="G432" s="350"/>
      <c r="H432" s="394"/>
      <c r="I432" s="403"/>
      <c r="J432" s="394"/>
      <c r="K432" s="403"/>
      <c r="L432" s="350">
        <f t="shared" si="144"/>
        <v>0</v>
      </c>
      <c r="M432" s="394"/>
      <c r="N432" s="403"/>
      <c r="O432" s="394"/>
      <c r="P432" s="403"/>
      <c r="Q432" s="350">
        <f t="shared" si="146"/>
        <v>0</v>
      </c>
      <c r="R432" s="350"/>
      <c r="S432" s="350"/>
      <c r="T432" s="350"/>
      <c r="U432" s="350"/>
      <c r="V432" s="350"/>
      <c r="W432" s="350"/>
      <c r="X432" s="350"/>
      <c r="Y432" s="350">
        <f t="shared" si="147"/>
        <v>0</v>
      </c>
      <c r="Z432" s="394"/>
      <c r="AA432" s="403"/>
      <c r="AB432" s="394"/>
      <c r="AC432" s="403"/>
      <c r="AD432" s="405">
        <f t="shared" si="148"/>
        <v>0</v>
      </c>
      <c r="AE432" s="252"/>
    </row>
    <row r="433" hidden="1" outlineLevel="1" spans="1:31">
      <c r="A433" s="299"/>
      <c r="B433" s="150">
        <v>110801019</v>
      </c>
      <c r="C433" s="346"/>
      <c r="D433" s="346"/>
      <c r="E433" s="299" t="s">
        <v>131</v>
      </c>
      <c r="F433" s="343"/>
      <c r="G433" s="350"/>
      <c r="H433" s="394"/>
      <c r="I433" s="403"/>
      <c r="J433" s="394"/>
      <c r="K433" s="403"/>
      <c r="L433" s="350">
        <f t="shared" si="144"/>
        <v>0</v>
      </c>
      <c r="M433" s="394"/>
      <c r="N433" s="403"/>
      <c r="O433" s="394"/>
      <c r="P433" s="403"/>
      <c r="Q433" s="350">
        <f t="shared" si="146"/>
        <v>0</v>
      </c>
      <c r="R433" s="350"/>
      <c r="S433" s="350"/>
      <c r="T433" s="350"/>
      <c r="U433" s="350"/>
      <c r="V433" s="350"/>
      <c r="W433" s="350"/>
      <c r="X433" s="350"/>
      <c r="Y433" s="350">
        <f t="shared" si="147"/>
        <v>0</v>
      </c>
      <c r="Z433" s="394"/>
      <c r="AA433" s="403"/>
      <c r="AB433" s="394"/>
      <c r="AC433" s="403"/>
      <c r="AD433" s="405">
        <f t="shared" si="148"/>
        <v>0</v>
      </c>
      <c r="AE433" s="252"/>
    </row>
    <row r="434" hidden="1" outlineLevel="1" spans="1:31">
      <c r="A434" s="299"/>
      <c r="B434" s="150">
        <v>110801020</v>
      </c>
      <c r="C434" s="346"/>
      <c r="D434" s="346"/>
      <c r="E434" s="299" t="s">
        <v>132</v>
      </c>
      <c r="F434" s="343"/>
      <c r="G434" s="350"/>
      <c r="H434" s="394"/>
      <c r="I434" s="403"/>
      <c r="J434" s="394"/>
      <c r="K434" s="403"/>
      <c r="L434" s="350">
        <f t="shared" si="144"/>
        <v>0</v>
      </c>
      <c r="M434" s="394"/>
      <c r="N434" s="403"/>
      <c r="O434" s="394"/>
      <c r="P434" s="403"/>
      <c r="Q434" s="350">
        <f t="shared" si="146"/>
        <v>0</v>
      </c>
      <c r="R434" s="350"/>
      <c r="S434" s="350"/>
      <c r="T434" s="350"/>
      <c r="U434" s="350"/>
      <c r="V434" s="350"/>
      <c r="W434" s="350"/>
      <c r="X434" s="350"/>
      <c r="Y434" s="350">
        <f t="shared" si="147"/>
        <v>0</v>
      </c>
      <c r="Z434" s="394"/>
      <c r="AA434" s="403"/>
      <c r="AB434" s="394"/>
      <c r="AC434" s="403"/>
      <c r="AD434" s="405">
        <f t="shared" si="148"/>
        <v>0</v>
      </c>
      <c r="AE434" s="252"/>
    </row>
    <row r="435" hidden="1" outlineLevel="1" spans="1:31">
      <c r="A435" s="299"/>
      <c r="B435" s="150">
        <v>110801021</v>
      </c>
      <c r="C435" s="346"/>
      <c r="D435" s="346"/>
      <c r="E435" s="299" t="s">
        <v>133</v>
      </c>
      <c r="F435" s="343"/>
      <c r="G435" s="350"/>
      <c r="H435" s="394"/>
      <c r="I435" s="403"/>
      <c r="J435" s="394"/>
      <c r="K435" s="403"/>
      <c r="L435" s="350">
        <f t="shared" si="144"/>
        <v>0</v>
      </c>
      <c r="M435" s="394"/>
      <c r="N435" s="403"/>
      <c r="O435" s="394"/>
      <c r="P435" s="403"/>
      <c r="Q435" s="350">
        <f t="shared" si="146"/>
        <v>0</v>
      </c>
      <c r="R435" s="350"/>
      <c r="S435" s="350"/>
      <c r="T435" s="350"/>
      <c r="U435" s="350"/>
      <c r="V435" s="350"/>
      <c r="W435" s="350"/>
      <c r="X435" s="350"/>
      <c r="Y435" s="350">
        <f t="shared" si="147"/>
        <v>0</v>
      </c>
      <c r="Z435" s="394"/>
      <c r="AA435" s="403"/>
      <c r="AB435" s="394"/>
      <c r="AC435" s="403"/>
      <c r="AD435" s="405">
        <f t="shared" si="148"/>
        <v>0</v>
      </c>
      <c r="AE435" s="252"/>
    </row>
    <row r="436" hidden="1" outlineLevel="1" spans="1:31">
      <c r="A436" s="299"/>
      <c r="B436" s="150">
        <v>110801022</v>
      </c>
      <c r="C436" s="346"/>
      <c r="D436" s="346"/>
      <c r="E436" s="299" t="s">
        <v>134</v>
      </c>
      <c r="F436" s="343"/>
      <c r="G436" s="350"/>
      <c r="H436" s="394"/>
      <c r="I436" s="403"/>
      <c r="J436" s="394"/>
      <c r="K436" s="403"/>
      <c r="L436" s="350">
        <f t="shared" si="144"/>
        <v>0</v>
      </c>
      <c r="M436" s="394"/>
      <c r="N436" s="403"/>
      <c r="O436" s="394"/>
      <c r="P436" s="403"/>
      <c r="Q436" s="350">
        <f t="shared" si="146"/>
        <v>0</v>
      </c>
      <c r="R436" s="350"/>
      <c r="S436" s="350"/>
      <c r="T436" s="350"/>
      <c r="U436" s="350"/>
      <c r="V436" s="350"/>
      <c r="W436" s="350"/>
      <c r="X436" s="350"/>
      <c r="Y436" s="350">
        <f t="shared" si="147"/>
        <v>0</v>
      </c>
      <c r="Z436" s="394"/>
      <c r="AA436" s="403"/>
      <c r="AB436" s="394"/>
      <c r="AC436" s="403"/>
      <c r="AD436" s="405">
        <f t="shared" si="148"/>
        <v>0</v>
      </c>
      <c r="AE436" s="252"/>
    </row>
    <row r="437" hidden="1" outlineLevel="1" spans="1:31">
      <c r="A437" s="299"/>
      <c r="B437" s="150">
        <v>110801023</v>
      </c>
      <c r="C437" s="346"/>
      <c r="D437" s="346"/>
      <c r="E437" s="299" t="s">
        <v>135</v>
      </c>
      <c r="F437" s="343"/>
      <c r="G437" s="350"/>
      <c r="H437" s="394"/>
      <c r="I437" s="403"/>
      <c r="J437" s="394"/>
      <c r="K437" s="403"/>
      <c r="L437" s="350">
        <f t="shared" si="144"/>
        <v>0</v>
      </c>
      <c r="M437" s="394"/>
      <c r="N437" s="403"/>
      <c r="O437" s="394"/>
      <c r="P437" s="403"/>
      <c r="Q437" s="350">
        <f t="shared" si="146"/>
        <v>0</v>
      </c>
      <c r="R437" s="350"/>
      <c r="S437" s="350"/>
      <c r="T437" s="350"/>
      <c r="U437" s="350"/>
      <c r="V437" s="350"/>
      <c r="W437" s="350"/>
      <c r="X437" s="350"/>
      <c r="Y437" s="350">
        <f t="shared" si="147"/>
        <v>0</v>
      </c>
      <c r="Z437" s="394"/>
      <c r="AA437" s="403"/>
      <c r="AB437" s="394"/>
      <c r="AC437" s="403"/>
      <c r="AD437" s="405">
        <f t="shared" si="148"/>
        <v>0</v>
      </c>
      <c r="AE437" s="252"/>
    </row>
    <row r="438" hidden="1" outlineLevel="1" spans="1:31">
      <c r="A438" s="299"/>
      <c r="B438" s="150">
        <v>110801024</v>
      </c>
      <c r="C438" s="346"/>
      <c r="D438" s="346"/>
      <c r="E438" s="299" t="s">
        <v>136</v>
      </c>
      <c r="F438" s="343"/>
      <c r="G438" s="350"/>
      <c r="H438" s="394"/>
      <c r="I438" s="403"/>
      <c r="J438" s="394"/>
      <c r="K438" s="403"/>
      <c r="L438" s="350">
        <f t="shared" si="144"/>
        <v>0</v>
      </c>
      <c r="M438" s="394"/>
      <c r="N438" s="403"/>
      <c r="O438" s="394"/>
      <c r="P438" s="403"/>
      <c r="Q438" s="350">
        <f t="shared" si="146"/>
        <v>0</v>
      </c>
      <c r="R438" s="350"/>
      <c r="S438" s="350"/>
      <c r="T438" s="350"/>
      <c r="U438" s="350"/>
      <c r="V438" s="350"/>
      <c r="W438" s="350"/>
      <c r="X438" s="350"/>
      <c r="Y438" s="350">
        <f t="shared" si="147"/>
        <v>0</v>
      </c>
      <c r="Z438" s="394"/>
      <c r="AA438" s="403"/>
      <c r="AB438" s="394"/>
      <c r="AC438" s="403"/>
      <c r="AD438" s="405">
        <f t="shared" si="148"/>
        <v>0</v>
      </c>
      <c r="AE438" s="252"/>
    </row>
    <row r="439" hidden="1" outlineLevel="1" spans="1:31">
      <c r="A439" s="299"/>
      <c r="B439" s="150">
        <v>110801025</v>
      </c>
      <c r="C439" s="346"/>
      <c r="D439" s="346"/>
      <c r="E439" s="299" t="s">
        <v>137</v>
      </c>
      <c r="F439" s="343"/>
      <c r="G439" s="350"/>
      <c r="H439" s="394"/>
      <c r="I439" s="403"/>
      <c r="J439" s="394"/>
      <c r="K439" s="403"/>
      <c r="L439" s="350">
        <f t="shared" si="144"/>
        <v>0</v>
      </c>
      <c r="M439" s="394"/>
      <c r="N439" s="403"/>
      <c r="O439" s="394"/>
      <c r="P439" s="403"/>
      <c r="Q439" s="350">
        <f t="shared" si="146"/>
        <v>0</v>
      </c>
      <c r="R439" s="350"/>
      <c r="S439" s="350"/>
      <c r="T439" s="350"/>
      <c r="U439" s="350"/>
      <c r="V439" s="350"/>
      <c r="W439" s="350"/>
      <c r="X439" s="350"/>
      <c r="Y439" s="350">
        <f t="shared" si="147"/>
        <v>0</v>
      </c>
      <c r="Z439" s="394"/>
      <c r="AA439" s="403"/>
      <c r="AB439" s="394"/>
      <c r="AC439" s="403"/>
      <c r="AD439" s="405">
        <f t="shared" si="148"/>
        <v>0</v>
      </c>
      <c r="AE439" s="252"/>
    </row>
    <row r="440" hidden="1" outlineLevel="1" spans="1:31">
      <c r="A440" s="299"/>
      <c r="B440" s="150">
        <v>110801026</v>
      </c>
      <c r="C440" s="346"/>
      <c r="D440" s="346"/>
      <c r="E440" s="299" t="s">
        <v>138</v>
      </c>
      <c r="F440" s="343"/>
      <c r="G440" s="350"/>
      <c r="H440" s="394"/>
      <c r="I440" s="403"/>
      <c r="J440" s="394"/>
      <c r="K440" s="403"/>
      <c r="L440" s="350">
        <f t="shared" si="144"/>
        <v>0</v>
      </c>
      <c r="M440" s="394"/>
      <c r="N440" s="403"/>
      <c r="O440" s="394"/>
      <c r="P440" s="403"/>
      <c r="Q440" s="350">
        <f t="shared" si="146"/>
        <v>0</v>
      </c>
      <c r="R440" s="350"/>
      <c r="S440" s="350"/>
      <c r="T440" s="350"/>
      <c r="U440" s="350"/>
      <c r="V440" s="350"/>
      <c r="W440" s="350"/>
      <c r="X440" s="350"/>
      <c r="Y440" s="350">
        <f t="shared" si="147"/>
        <v>0</v>
      </c>
      <c r="Z440" s="394"/>
      <c r="AA440" s="403"/>
      <c r="AB440" s="394"/>
      <c r="AC440" s="403"/>
      <c r="AD440" s="405">
        <f t="shared" si="148"/>
        <v>0</v>
      </c>
      <c r="AE440" s="252"/>
    </row>
    <row r="441" hidden="1" outlineLevel="1" spans="1:31">
      <c r="A441" s="299"/>
      <c r="B441" s="150">
        <v>110801027</v>
      </c>
      <c r="C441" s="346"/>
      <c r="D441" s="346"/>
      <c r="E441" s="299" t="s">
        <v>139</v>
      </c>
      <c r="F441" s="343"/>
      <c r="G441" s="350"/>
      <c r="H441" s="394"/>
      <c r="I441" s="403"/>
      <c r="J441" s="394"/>
      <c r="K441" s="403"/>
      <c r="L441" s="350">
        <f t="shared" si="144"/>
        <v>0</v>
      </c>
      <c r="M441" s="394"/>
      <c r="N441" s="403"/>
      <c r="O441" s="394"/>
      <c r="P441" s="403"/>
      <c r="Q441" s="350">
        <f t="shared" si="146"/>
        <v>0</v>
      </c>
      <c r="R441" s="350"/>
      <c r="S441" s="350"/>
      <c r="T441" s="350"/>
      <c r="U441" s="350"/>
      <c r="V441" s="350"/>
      <c r="W441" s="350"/>
      <c r="X441" s="350"/>
      <c r="Y441" s="350">
        <f t="shared" si="147"/>
        <v>0</v>
      </c>
      <c r="Z441" s="394"/>
      <c r="AA441" s="403"/>
      <c r="AB441" s="394"/>
      <c r="AC441" s="403"/>
      <c r="AD441" s="405">
        <f t="shared" si="148"/>
        <v>0</v>
      </c>
      <c r="AE441" s="252"/>
    </row>
    <row r="442" hidden="1" outlineLevel="1" spans="1:31">
      <c r="A442" s="299"/>
      <c r="B442" s="150">
        <v>110801028</v>
      </c>
      <c r="C442" s="346"/>
      <c r="D442" s="346"/>
      <c r="E442" s="299" t="s">
        <v>140</v>
      </c>
      <c r="F442" s="343"/>
      <c r="G442" s="350"/>
      <c r="H442" s="394"/>
      <c r="I442" s="403"/>
      <c r="J442" s="394"/>
      <c r="K442" s="403"/>
      <c r="L442" s="350">
        <f t="shared" si="144"/>
        <v>0</v>
      </c>
      <c r="M442" s="394"/>
      <c r="N442" s="403"/>
      <c r="O442" s="394"/>
      <c r="P442" s="403"/>
      <c r="Q442" s="350">
        <f t="shared" si="146"/>
        <v>0</v>
      </c>
      <c r="R442" s="350"/>
      <c r="S442" s="350"/>
      <c r="T442" s="350"/>
      <c r="U442" s="350"/>
      <c r="V442" s="350"/>
      <c r="W442" s="350"/>
      <c r="X442" s="350"/>
      <c r="Y442" s="350">
        <f t="shared" si="147"/>
        <v>0</v>
      </c>
      <c r="Z442" s="394"/>
      <c r="AA442" s="403"/>
      <c r="AB442" s="394"/>
      <c r="AC442" s="403"/>
      <c r="AD442" s="405">
        <f t="shared" si="148"/>
        <v>0</v>
      </c>
      <c r="AE442" s="252"/>
    </row>
    <row r="443" hidden="1" outlineLevel="1" spans="1:31">
      <c r="A443" s="299"/>
      <c r="B443" s="150">
        <v>110801029</v>
      </c>
      <c r="C443" s="346"/>
      <c r="D443" s="346"/>
      <c r="E443" s="299" t="s">
        <v>141</v>
      </c>
      <c r="F443" s="343"/>
      <c r="G443" s="350"/>
      <c r="H443" s="394"/>
      <c r="I443" s="403"/>
      <c r="J443" s="394"/>
      <c r="K443" s="403"/>
      <c r="L443" s="350">
        <f t="shared" si="144"/>
        <v>0</v>
      </c>
      <c r="M443" s="394"/>
      <c r="N443" s="403"/>
      <c r="O443" s="394"/>
      <c r="P443" s="403"/>
      <c r="Q443" s="350">
        <f t="shared" si="146"/>
        <v>0</v>
      </c>
      <c r="R443" s="350"/>
      <c r="S443" s="350"/>
      <c r="T443" s="350"/>
      <c r="U443" s="350"/>
      <c r="V443" s="350"/>
      <c r="W443" s="350"/>
      <c r="X443" s="350"/>
      <c r="Y443" s="350">
        <f t="shared" si="147"/>
        <v>0</v>
      </c>
      <c r="Z443" s="394"/>
      <c r="AA443" s="403"/>
      <c r="AB443" s="394"/>
      <c r="AC443" s="403"/>
      <c r="AD443" s="405">
        <f t="shared" si="148"/>
        <v>0</v>
      </c>
      <c r="AE443" s="252"/>
    </row>
    <row r="444" hidden="1" outlineLevel="1" spans="1:31">
      <c r="A444" s="299"/>
      <c r="B444" s="150">
        <v>110801030</v>
      </c>
      <c r="C444" s="346"/>
      <c r="D444" s="346"/>
      <c r="E444" s="299" t="s">
        <v>142</v>
      </c>
      <c r="F444" s="343"/>
      <c r="G444" s="350"/>
      <c r="H444" s="394"/>
      <c r="I444" s="403"/>
      <c r="J444" s="394"/>
      <c r="K444" s="403"/>
      <c r="L444" s="350">
        <f t="shared" si="144"/>
        <v>0</v>
      </c>
      <c r="M444" s="394"/>
      <c r="N444" s="403"/>
      <c r="O444" s="394"/>
      <c r="P444" s="403"/>
      <c r="Q444" s="350">
        <f t="shared" si="146"/>
        <v>0</v>
      </c>
      <c r="R444" s="350"/>
      <c r="S444" s="350"/>
      <c r="T444" s="350"/>
      <c r="U444" s="350"/>
      <c r="V444" s="350"/>
      <c r="W444" s="350"/>
      <c r="X444" s="350"/>
      <c r="Y444" s="350">
        <f t="shared" si="147"/>
        <v>0</v>
      </c>
      <c r="Z444" s="394"/>
      <c r="AA444" s="403"/>
      <c r="AB444" s="394"/>
      <c r="AC444" s="403"/>
      <c r="AD444" s="405">
        <f t="shared" si="148"/>
        <v>0</v>
      </c>
      <c r="AE444" s="252"/>
    </row>
    <row r="445" hidden="1" outlineLevel="1" spans="1:31">
      <c r="A445" s="299"/>
      <c r="B445" s="150">
        <v>110801031</v>
      </c>
      <c r="C445" s="346"/>
      <c r="D445" s="346"/>
      <c r="E445" s="299" t="s">
        <v>143</v>
      </c>
      <c r="F445" s="343"/>
      <c r="G445" s="350"/>
      <c r="H445" s="394"/>
      <c r="I445" s="403"/>
      <c r="J445" s="394"/>
      <c r="K445" s="403"/>
      <c r="L445" s="350">
        <f t="shared" si="144"/>
        <v>0</v>
      </c>
      <c r="M445" s="394"/>
      <c r="N445" s="403"/>
      <c r="O445" s="394"/>
      <c r="P445" s="403"/>
      <c r="Q445" s="350">
        <f t="shared" si="146"/>
        <v>0</v>
      </c>
      <c r="R445" s="350"/>
      <c r="S445" s="350"/>
      <c r="T445" s="350"/>
      <c r="U445" s="350"/>
      <c r="V445" s="350"/>
      <c r="W445" s="350"/>
      <c r="X445" s="350"/>
      <c r="Y445" s="350">
        <f t="shared" si="147"/>
        <v>0</v>
      </c>
      <c r="Z445" s="394"/>
      <c r="AA445" s="403"/>
      <c r="AB445" s="394"/>
      <c r="AC445" s="403"/>
      <c r="AD445" s="405">
        <f t="shared" si="148"/>
        <v>0</v>
      </c>
      <c r="AE445" s="252"/>
    </row>
    <row r="446" hidden="1" outlineLevel="1" spans="1:31">
      <c r="A446" s="299"/>
      <c r="B446" s="150">
        <v>110801032</v>
      </c>
      <c r="C446" s="346"/>
      <c r="D446" s="346"/>
      <c r="E446" s="299" t="s">
        <v>144</v>
      </c>
      <c r="F446" s="343"/>
      <c r="G446" s="350"/>
      <c r="H446" s="394"/>
      <c r="I446" s="403"/>
      <c r="J446" s="394"/>
      <c r="K446" s="403"/>
      <c r="L446" s="350">
        <f t="shared" si="144"/>
        <v>0</v>
      </c>
      <c r="M446" s="394"/>
      <c r="N446" s="403"/>
      <c r="O446" s="394"/>
      <c r="P446" s="403"/>
      <c r="Q446" s="350">
        <f t="shared" si="146"/>
        <v>0</v>
      </c>
      <c r="R446" s="350"/>
      <c r="S446" s="350"/>
      <c r="T446" s="350"/>
      <c r="U446" s="350"/>
      <c r="V446" s="350"/>
      <c r="W446" s="350"/>
      <c r="X446" s="350"/>
      <c r="Y446" s="350">
        <f t="shared" si="147"/>
        <v>0</v>
      </c>
      <c r="Z446" s="394"/>
      <c r="AA446" s="403"/>
      <c r="AB446" s="394"/>
      <c r="AC446" s="403"/>
      <c r="AD446" s="405">
        <f t="shared" si="148"/>
        <v>0</v>
      </c>
      <c r="AE446" s="252"/>
    </row>
    <row r="447" hidden="1" outlineLevel="1" spans="1:31">
      <c r="A447" s="299"/>
      <c r="B447" s="150">
        <v>110801033</v>
      </c>
      <c r="C447" s="346"/>
      <c r="D447" s="346"/>
      <c r="E447" s="299" t="s">
        <v>145</v>
      </c>
      <c r="F447" s="343"/>
      <c r="G447" s="350"/>
      <c r="H447" s="394"/>
      <c r="I447" s="403"/>
      <c r="J447" s="394"/>
      <c r="K447" s="403"/>
      <c r="L447" s="350">
        <f t="shared" si="144"/>
        <v>0</v>
      </c>
      <c r="M447" s="394"/>
      <c r="N447" s="403"/>
      <c r="O447" s="394"/>
      <c r="P447" s="403"/>
      <c r="Q447" s="350">
        <f t="shared" si="146"/>
        <v>0</v>
      </c>
      <c r="R447" s="350"/>
      <c r="S447" s="350"/>
      <c r="T447" s="350"/>
      <c r="U447" s="350"/>
      <c r="V447" s="350"/>
      <c r="W447" s="350"/>
      <c r="X447" s="350"/>
      <c r="Y447" s="350">
        <f t="shared" si="147"/>
        <v>0</v>
      </c>
      <c r="Z447" s="394"/>
      <c r="AA447" s="403"/>
      <c r="AB447" s="394"/>
      <c r="AC447" s="403"/>
      <c r="AD447" s="405">
        <f t="shared" si="148"/>
        <v>0</v>
      </c>
      <c r="AE447" s="252"/>
    </row>
    <row r="448" hidden="1" outlineLevel="1" spans="1:31">
      <c r="A448" s="299"/>
      <c r="B448" s="150">
        <v>110801034</v>
      </c>
      <c r="C448" s="346"/>
      <c r="D448" s="346"/>
      <c r="E448" s="299" t="s">
        <v>146</v>
      </c>
      <c r="F448" s="343"/>
      <c r="G448" s="350"/>
      <c r="H448" s="394"/>
      <c r="I448" s="403"/>
      <c r="J448" s="394"/>
      <c r="K448" s="403"/>
      <c r="L448" s="350">
        <f t="shared" si="144"/>
        <v>0</v>
      </c>
      <c r="M448" s="394"/>
      <c r="N448" s="403"/>
      <c r="O448" s="394"/>
      <c r="P448" s="403"/>
      <c r="Q448" s="350">
        <f t="shared" si="146"/>
        <v>0</v>
      </c>
      <c r="R448" s="350"/>
      <c r="S448" s="350"/>
      <c r="T448" s="350"/>
      <c r="U448" s="350"/>
      <c r="V448" s="350"/>
      <c r="W448" s="350"/>
      <c r="X448" s="350"/>
      <c r="Y448" s="350">
        <f t="shared" si="147"/>
        <v>0</v>
      </c>
      <c r="Z448" s="394"/>
      <c r="AA448" s="403"/>
      <c r="AB448" s="394"/>
      <c r="AC448" s="403"/>
      <c r="AD448" s="405">
        <f t="shared" si="148"/>
        <v>0</v>
      </c>
      <c r="AE448" s="252"/>
    </row>
    <row r="449" hidden="1" outlineLevel="1" spans="1:31">
      <c r="A449" s="299"/>
      <c r="B449" s="150">
        <v>110801035</v>
      </c>
      <c r="C449" s="346"/>
      <c r="D449" s="346"/>
      <c r="E449" s="299" t="s">
        <v>147</v>
      </c>
      <c r="F449" s="343"/>
      <c r="G449" s="350"/>
      <c r="H449" s="394"/>
      <c r="I449" s="403"/>
      <c r="J449" s="394"/>
      <c r="K449" s="403"/>
      <c r="L449" s="350">
        <f t="shared" si="144"/>
        <v>0</v>
      </c>
      <c r="M449" s="394"/>
      <c r="N449" s="403"/>
      <c r="O449" s="394"/>
      <c r="P449" s="403"/>
      <c r="Q449" s="350">
        <f t="shared" si="146"/>
        <v>0</v>
      </c>
      <c r="R449" s="350"/>
      <c r="S449" s="350"/>
      <c r="T449" s="350"/>
      <c r="U449" s="350"/>
      <c r="V449" s="350"/>
      <c r="W449" s="350"/>
      <c r="X449" s="350"/>
      <c r="Y449" s="350">
        <f t="shared" si="147"/>
        <v>0</v>
      </c>
      <c r="Z449" s="394"/>
      <c r="AA449" s="403"/>
      <c r="AB449" s="394"/>
      <c r="AC449" s="403"/>
      <c r="AD449" s="405">
        <f t="shared" si="148"/>
        <v>0</v>
      </c>
      <c r="AE449" s="252"/>
    </row>
    <row r="450" hidden="1" outlineLevel="1" spans="1:31">
      <c r="A450" s="299"/>
      <c r="B450" s="150">
        <v>110801036</v>
      </c>
      <c r="C450" s="346"/>
      <c r="D450" s="346"/>
      <c r="E450" s="299" t="s">
        <v>148</v>
      </c>
      <c r="F450" s="343"/>
      <c r="G450" s="350"/>
      <c r="H450" s="394"/>
      <c r="I450" s="403"/>
      <c r="J450" s="394"/>
      <c r="K450" s="403"/>
      <c r="L450" s="350">
        <f t="shared" si="144"/>
        <v>0</v>
      </c>
      <c r="M450" s="394"/>
      <c r="N450" s="403"/>
      <c r="O450" s="394"/>
      <c r="P450" s="403"/>
      <c r="Q450" s="350">
        <f t="shared" si="146"/>
        <v>0</v>
      </c>
      <c r="R450" s="350"/>
      <c r="S450" s="350"/>
      <c r="T450" s="350"/>
      <c r="U450" s="350"/>
      <c r="V450" s="350"/>
      <c r="W450" s="350"/>
      <c r="X450" s="350"/>
      <c r="Y450" s="350">
        <f t="shared" si="147"/>
        <v>0</v>
      </c>
      <c r="Z450" s="394"/>
      <c r="AA450" s="403"/>
      <c r="AB450" s="394"/>
      <c r="AC450" s="403"/>
      <c r="AD450" s="405">
        <f t="shared" si="148"/>
        <v>0</v>
      </c>
      <c r="AE450" s="252"/>
    </row>
    <row r="451" hidden="1" outlineLevel="1" spans="1:31">
      <c r="A451" s="299"/>
      <c r="B451" s="150">
        <v>110801037</v>
      </c>
      <c r="C451" s="346"/>
      <c r="D451" s="346"/>
      <c r="E451" s="299" t="s">
        <v>149</v>
      </c>
      <c r="F451" s="343"/>
      <c r="G451" s="350"/>
      <c r="H451" s="394"/>
      <c r="I451" s="403"/>
      <c r="J451" s="394"/>
      <c r="K451" s="403"/>
      <c r="L451" s="350">
        <f t="shared" si="144"/>
        <v>0</v>
      </c>
      <c r="M451" s="394"/>
      <c r="N451" s="403"/>
      <c r="O451" s="394"/>
      <c r="P451" s="403"/>
      <c r="Q451" s="350">
        <f t="shared" si="146"/>
        <v>0</v>
      </c>
      <c r="R451" s="350"/>
      <c r="S451" s="350"/>
      <c r="T451" s="350"/>
      <c r="U451" s="350"/>
      <c r="V451" s="350"/>
      <c r="W451" s="350"/>
      <c r="X451" s="350"/>
      <c r="Y451" s="350">
        <f t="shared" si="147"/>
        <v>0</v>
      </c>
      <c r="Z451" s="394"/>
      <c r="AA451" s="403"/>
      <c r="AB451" s="394"/>
      <c r="AC451" s="403"/>
      <c r="AD451" s="405">
        <f t="shared" si="148"/>
        <v>0</v>
      </c>
      <c r="AE451" s="252"/>
    </row>
    <row r="452" hidden="1" outlineLevel="1" spans="1:31">
      <c r="A452" s="299"/>
      <c r="B452" s="150">
        <v>110801038</v>
      </c>
      <c r="C452" s="346"/>
      <c r="D452" s="346"/>
      <c r="E452" s="299" t="s">
        <v>150</v>
      </c>
      <c r="F452" s="343"/>
      <c r="G452" s="350"/>
      <c r="H452" s="394"/>
      <c r="I452" s="403"/>
      <c r="J452" s="394"/>
      <c r="K452" s="403"/>
      <c r="L452" s="350">
        <f t="shared" si="144"/>
        <v>0</v>
      </c>
      <c r="M452" s="394"/>
      <c r="N452" s="403"/>
      <c r="O452" s="394"/>
      <c r="P452" s="403"/>
      <c r="Q452" s="350">
        <f t="shared" si="146"/>
        <v>0</v>
      </c>
      <c r="R452" s="350"/>
      <c r="S452" s="350"/>
      <c r="T452" s="350"/>
      <c r="U452" s="350"/>
      <c r="V452" s="350"/>
      <c r="W452" s="350"/>
      <c r="X452" s="350"/>
      <c r="Y452" s="350">
        <f t="shared" si="147"/>
        <v>0</v>
      </c>
      <c r="Z452" s="394"/>
      <c r="AA452" s="403"/>
      <c r="AB452" s="394"/>
      <c r="AC452" s="403"/>
      <c r="AD452" s="405">
        <f t="shared" si="148"/>
        <v>0</v>
      </c>
      <c r="AE452" s="252"/>
    </row>
    <row r="453" hidden="1" outlineLevel="1" spans="1:31">
      <c r="A453" s="299"/>
      <c r="B453" s="150">
        <v>110801039</v>
      </c>
      <c r="C453" s="346"/>
      <c r="D453" s="346"/>
      <c r="E453" s="299" t="s">
        <v>151</v>
      </c>
      <c r="F453" s="343"/>
      <c r="G453" s="350"/>
      <c r="H453" s="394"/>
      <c r="I453" s="403"/>
      <c r="J453" s="394"/>
      <c r="K453" s="403"/>
      <c r="L453" s="350">
        <f t="shared" si="144"/>
        <v>0</v>
      </c>
      <c r="M453" s="394"/>
      <c r="N453" s="403"/>
      <c r="O453" s="394"/>
      <c r="P453" s="403"/>
      <c r="Q453" s="350">
        <f t="shared" si="146"/>
        <v>0</v>
      </c>
      <c r="R453" s="350"/>
      <c r="S453" s="350"/>
      <c r="T453" s="350"/>
      <c r="U453" s="350"/>
      <c r="V453" s="350"/>
      <c r="W453" s="350"/>
      <c r="X453" s="350"/>
      <c r="Y453" s="350">
        <f t="shared" si="147"/>
        <v>0</v>
      </c>
      <c r="Z453" s="394"/>
      <c r="AA453" s="403"/>
      <c r="AB453" s="394"/>
      <c r="AC453" s="403"/>
      <c r="AD453" s="405">
        <f t="shared" si="148"/>
        <v>0</v>
      </c>
      <c r="AE453" s="252"/>
    </row>
    <row r="454" hidden="1" outlineLevel="1" spans="1:31">
      <c r="A454" s="299"/>
      <c r="B454" s="150">
        <v>110801040</v>
      </c>
      <c r="C454" s="346"/>
      <c r="D454" s="346"/>
      <c r="E454" s="299" t="s">
        <v>152</v>
      </c>
      <c r="F454" s="343"/>
      <c r="G454" s="350"/>
      <c r="H454" s="394"/>
      <c r="I454" s="403"/>
      <c r="J454" s="394"/>
      <c r="K454" s="403"/>
      <c r="L454" s="350">
        <f t="shared" si="144"/>
        <v>0</v>
      </c>
      <c r="M454" s="394"/>
      <c r="N454" s="403"/>
      <c r="O454" s="394"/>
      <c r="P454" s="403"/>
      <c r="Q454" s="350">
        <f t="shared" si="146"/>
        <v>0</v>
      </c>
      <c r="R454" s="350"/>
      <c r="S454" s="350"/>
      <c r="T454" s="350"/>
      <c r="U454" s="350"/>
      <c r="V454" s="350"/>
      <c r="W454" s="350"/>
      <c r="X454" s="350"/>
      <c r="Y454" s="350">
        <f t="shared" si="147"/>
        <v>0</v>
      </c>
      <c r="Z454" s="394"/>
      <c r="AA454" s="403"/>
      <c r="AB454" s="394"/>
      <c r="AC454" s="403"/>
      <c r="AD454" s="405">
        <f t="shared" si="148"/>
        <v>0</v>
      </c>
      <c r="AE454" s="252"/>
    </row>
    <row r="455" hidden="1" outlineLevel="1" spans="1:31">
      <c r="A455" s="299"/>
      <c r="B455" s="150">
        <v>110801041</v>
      </c>
      <c r="C455" s="346"/>
      <c r="D455" s="346"/>
      <c r="E455" s="299" t="s">
        <v>153</v>
      </c>
      <c r="F455" s="343"/>
      <c r="G455" s="350"/>
      <c r="H455" s="394"/>
      <c r="I455" s="403"/>
      <c r="J455" s="394"/>
      <c r="K455" s="403"/>
      <c r="L455" s="350">
        <f t="shared" si="144"/>
        <v>0</v>
      </c>
      <c r="M455" s="394"/>
      <c r="N455" s="403"/>
      <c r="O455" s="394"/>
      <c r="P455" s="403"/>
      <c r="Q455" s="350">
        <f t="shared" si="146"/>
        <v>0</v>
      </c>
      <c r="R455" s="350"/>
      <c r="S455" s="350"/>
      <c r="T455" s="350"/>
      <c r="U455" s="350"/>
      <c r="V455" s="350"/>
      <c r="W455" s="350"/>
      <c r="X455" s="350"/>
      <c r="Y455" s="350">
        <f t="shared" si="147"/>
        <v>0</v>
      </c>
      <c r="Z455" s="394"/>
      <c r="AA455" s="403"/>
      <c r="AB455" s="394"/>
      <c r="AC455" s="403"/>
      <c r="AD455" s="405">
        <f t="shared" si="148"/>
        <v>0</v>
      </c>
      <c r="AE455" s="252"/>
    </row>
    <row r="456" hidden="1" outlineLevel="1" spans="1:31">
      <c r="A456" s="299"/>
      <c r="B456" s="150">
        <v>110801042</v>
      </c>
      <c r="C456" s="346"/>
      <c r="D456" s="346"/>
      <c r="E456" s="299" t="s">
        <v>154</v>
      </c>
      <c r="F456" s="343"/>
      <c r="G456" s="350"/>
      <c r="H456" s="394"/>
      <c r="I456" s="403"/>
      <c r="J456" s="394"/>
      <c r="K456" s="403"/>
      <c r="L456" s="350">
        <f t="shared" si="144"/>
        <v>0</v>
      </c>
      <c r="M456" s="394"/>
      <c r="N456" s="403"/>
      <c r="O456" s="394"/>
      <c r="P456" s="403"/>
      <c r="Q456" s="350">
        <f t="shared" si="146"/>
        <v>0</v>
      </c>
      <c r="R456" s="350"/>
      <c r="S456" s="350"/>
      <c r="T456" s="350"/>
      <c r="U456" s="350"/>
      <c r="V456" s="350"/>
      <c r="W456" s="350"/>
      <c r="X456" s="350"/>
      <c r="Y456" s="350">
        <f t="shared" si="147"/>
        <v>0</v>
      </c>
      <c r="Z456" s="394"/>
      <c r="AA456" s="403"/>
      <c r="AB456" s="394"/>
      <c r="AC456" s="403"/>
      <c r="AD456" s="405">
        <f t="shared" si="148"/>
        <v>0</v>
      </c>
      <c r="AE456" s="252"/>
    </row>
    <row r="457" hidden="1" outlineLevel="1" spans="1:31">
      <c r="A457" s="299"/>
      <c r="B457" s="150">
        <v>110801043</v>
      </c>
      <c r="C457" s="346"/>
      <c r="D457" s="346"/>
      <c r="E457" s="299" t="s">
        <v>155</v>
      </c>
      <c r="F457" s="343"/>
      <c r="G457" s="350"/>
      <c r="H457" s="394"/>
      <c r="I457" s="403"/>
      <c r="J457" s="394"/>
      <c r="K457" s="403"/>
      <c r="L457" s="350">
        <f t="shared" si="144"/>
        <v>0</v>
      </c>
      <c r="M457" s="394"/>
      <c r="N457" s="403"/>
      <c r="O457" s="394"/>
      <c r="P457" s="403"/>
      <c r="Q457" s="350">
        <f t="shared" si="146"/>
        <v>0</v>
      </c>
      <c r="R457" s="350"/>
      <c r="S457" s="350"/>
      <c r="T457" s="350"/>
      <c r="U457" s="350"/>
      <c r="V457" s="350"/>
      <c r="W457" s="350"/>
      <c r="X457" s="350"/>
      <c r="Y457" s="350">
        <f t="shared" si="147"/>
        <v>0</v>
      </c>
      <c r="Z457" s="394"/>
      <c r="AA457" s="403"/>
      <c r="AB457" s="394"/>
      <c r="AC457" s="403"/>
      <c r="AD457" s="405">
        <f t="shared" si="148"/>
        <v>0</v>
      </c>
      <c r="AE457" s="252"/>
    </row>
    <row r="458" hidden="1" outlineLevel="1" spans="1:31">
      <c r="A458" s="299"/>
      <c r="B458" s="150">
        <v>110801044</v>
      </c>
      <c r="C458" s="346"/>
      <c r="D458" s="346"/>
      <c r="E458" s="299" t="s">
        <v>156</v>
      </c>
      <c r="F458" s="343"/>
      <c r="G458" s="350"/>
      <c r="H458" s="394"/>
      <c r="I458" s="403"/>
      <c r="J458" s="394"/>
      <c r="K458" s="403"/>
      <c r="L458" s="350">
        <f t="shared" si="144"/>
        <v>0</v>
      </c>
      <c r="M458" s="394"/>
      <c r="N458" s="403"/>
      <c r="O458" s="394"/>
      <c r="P458" s="403"/>
      <c r="Q458" s="350">
        <f t="shared" si="146"/>
        <v>0</v>
      </c>
      <c r="R458" s="350"/>
      <c r="S458" s="350"/>
      <c r="T458" s="350"/>
      <c r="U458" s="350"/>
      <c r="V458" s="350"/>
      <c r="W458" s="350"/>
      <c r="X458" s="350"/>
      <c r="Y458" s="350">
        <f t="shared" si="147"/>
        <v>0</v>
      </c>
      <c r="Z458" s="394"/>
      <c r="AA458" s="403"/>
      <c r="AB458" s="394"/>
      <c r="AC458" s="403"/>
      <c r="AD458" s="405">
        <f t="shared" si="148"/>
        <v>0</v>
      </c>
      <c r="AE458" s="252"/>
    </row>
    <row r="459" hidden="1" outlineLevel="1" spans="1:31">
      <c r="A459" s="299"/>
      <c r="B459" s="150">
        <v>110801045</v>
      </c>
      <c r="C459" s="346"/>
      <c r="D459" s="346"/>
      <c r="E459" s="299" t="s">
        <v>157</v>
      </c>
      <c r="F459" s="343"/>
      <c r="G459" s="350"/>
      <c r="H459" s="394"/>
      <c r="I459" s="403"/>
      <c r="J459" s="394"/>
      <c r="K459" s="403"/>
      <c r="L459" s="350">
        <f t="shared" si="144"/>
        <v>0</v>
      </c>
      <c r="M459" s="394"/>
      <c r="N459" s="403"/>
      <c r="O459" s="394"/>
      <c r="P459" s="403"/>
      <c r="Q459" s="350">
        <f t="shared" si="146"/>
        <v>0</v>
      </c>
      <c r="R459" s="350"/>
      <c r="S459" s="350"/>
      <c r="T459" s="350"/>
      <c r="U459" s="350"/>
      <c r="V459" s="350"/>
      <c r="W459" s="350"/>
      <c r="X459" s="350"/>
      <c r="Y459" s="350">
        <f t="shared" si="147"/>
        <v>0</v>
      </c>
      <c r="Z459" s="394"/>
      <c r="AA459" s="403"/>
      <c r="AB459" s="394"/>
      <c r="AC459" s="403"/>
      <c r="AD459" s="405">
        <f t="shared" si="148"/>
        <v>0</v>
      </c>
      <c r="AE459" s="252"/>
    </row>
    <row r="460" hidden="1" outlineLevel="1" spans="1:31">
      <c r="A460" s="299"/>
      <c r="B460" s="150">
        <v>110801046</v>
      </c>
      <c r="C460" s="346"/>
      <c r="D460" s="346"/>
      <c r="E460" s="299" t="s">
        <v>158</v>
      </c>
      <c r="F460" s="343"/>
      <c r="G460" s="350"/>
      <c r="H460" s="394"/>
      <c r="I460" s="403"/>
      <c r="J460" s="394"/>
      <c r="K460" s="403"/>
      <c r="L460" s="350">
        <f t="shared" si="144"/>
        <v>0</v>
      </c>
      <c r="M460" s="394"/>
      <c r="N460" s="403"/>
      <c r="O460" s="394"/>
      <c r="P460" s="403"/>
      <c r="Q460" s="350">
        <f t="shared" si="146"/>
        <v>0</v>
      </c>
      <c r="R460" s="350"/>
      <c r="S460" s="350"/>
      <c r="T460" s="350"/>
      <c r="U460" s="350"/>
      <c r="V460" s="350"/>
      <c r="W460" s="350"/>
      <c r="X460" s="350"/>
      <c r="Y460" s="350">
        <f t="shared" si="147"/>
        <v>0</v>
      </c>
      <c r="Z460" s="394"/>
      <c r="AA460" s="403"/>
      <c r="AB460" s="394"/>
      <c r="AC460" s="403"/>
      <c r="AD460" s="405">
        <f t="shared" si="148"/>
        <v>0</v>
      </c>
      <c r="AE460" s="252"/>
    </row>
    <row r="461" hidden="1" outlineLevel="1" spans="1:31">
      <c r="A461" s="299"/>
      <c r="B461" s="150">
        <v>110801047</v>
      </c>
      <c r="C461" s="346"/>
      <c r="D461" s="346"/>
      <c r="E461" s="299" t="s">
        <v>159</v>
      </c>
      <c r="F461" s="343"/>
      <c r="G461" s="350"/>
      <c r="H461" s="394"/>
      <c r="I461" s="403"/>
      <c r="J461" s="394"/>
      <c r="K461" s="403"/>
      <c r="L461" s="350">
        <f t="shared" si="144"/>
        <v>0</v>
      </c>
      <c r="M461" s="394"/>
      <c r="N461" s="403"/>
      <c r="O461" s="394"/>
      <c r="P461" s="403"/>
      <c r="Q461" s="350">
        <f t="shared" si="146"/>
        <v>0</v>
      </c>
      <c r="R461" s="350"/>
      <c r="S461" s="350"/>
      <c r="T461" s="350"/>
      <c r="U461" s="350"/>
      <c r="V461" s="350"/>
      <c r="W461" s="350"/>
      <c r="X461" s="350"/>
      <c r="Y461" s="350">
        <f t="shared" si="147"/>
        <v>0</v>
      </c>
      <c r="Z461" s="394"/>
      <c r="AA461" s="403"/>
      <c r="AB461" s="394"/>
      <c r="AC461" s="403"/>
      <c r="AD461" s="405">
        <f t="shared" si="148"/>
        <v>0</v>
      </c>
      <c r="AE461" s="252"/>
    </row>
    <row r="462" hidden="1" outlineLevel="1" spans="1:31">
      <c r="A462" s="299"/>
      <c r="B462" s="150">
        <v>110801048</v>
      </c>
      <c r="C462" s="346"/>
      <c r="D462" s="346"/>
      <c r="E462" s="299" t="s">
        <v>160</v>
      </c>
      <c r="F462" s="343"/>
      <c r="G462" s="350"/>
      <c r="H462" s="394"/>
      <c r="I462" s="403"/>
      <c r="J462" s="394"/>
      <c r="K462" s="403"/>
      <c r="L462" s="350">
        <f t="shared" si="144"/>
        <v>0</v>
      </c>
      <c r="M462" s="394"/>
      <c r="N462" s="403"/>
      <c r="O462" s="394"/>
      <c r="P462" s="403"/>
      <c r="Q462" s="350">
        <f t="shared" si="146"/>
        <v>0</v>
      </c>
      <c r="R462" s="350"/>
      <c r="S462" s="350"/>
      <c r="T462" s="350"/>
      <c r="U462" s="350"/>
      <c r="V462" s="350"/>
      <c r="W462" s="350"/>
      <c r="X462" s="350"/>
      <c r="Y462" s="350">
        <f t="shared" si="147"/>
        <v>0</v>
      </c>
      <c r="Z462" s="394"/>
      <c r="AA462" s="403"/>
      <c r="AB462" s="394"/>
      <c r="AC462" s="403"/>
      <c r="AD462" s="405">
        <f t="shared" si="148"/>
        <v>0</v>
      </c>
      <c r="AE462" s="252"/>
    </row>
    <row r="463" hidden="1" outlineLevel="1" spans="1:31">
      <c r="A463" s="299"/>
      <c r="B463" s="150">
        <v>110801049</v>
      </c>
      <c r="C463" s="346"/>
      <c r="D463" s="346"/>
      <c r="E463" s="299" t="s">
        <v>161</v>
      </c>
      <c r="F463" s="343"/>
      <c r="G463" s="350"/>
      <c r="H463" s="394"/>
      <c r="I463" s="403"/>
      <c r="J463" s="394"/>
      <c r="K463" s="403"/>
      <c r="L463" s="350">
        <f t="shared" si="144"/>
        <v>0</v>
      </c>
      <c r="M463" s="394"/>
      <c r="N463" s="403"/>
      <c r="O463" s="394"/>
      <c r="P463" s="403"/>
      <c r="Q463" s="350">
        <f t="shared" si="146"/>
        <v>0</v>
      </c>
      <c r="R463" s="350"/>
      <c r="S463" s="350"/>
      <c r="T463" s="350"/>
      <c r="U463" s="350"/>
      <c r="V463" s="350"/>
      <c r="W463" s="350"/>
      <c r="X463" s="350"/>
      <c r="Y463" s="350">
        <f t="shared" si="147"/>
        <v>0</v>
      </c>
      <c r="Z463" s="394"/>
      <c r="AA463" s="403"/>
      <c r="AB463" s="394"/>
      <c r="AC463" s="403"/>
      <c r="AD463" s="405">
        <f t="shared" si="148"/>
        <v>0</v>
      </c>
      <c r="AE463" s="252"/>
    </row>
    <row r="464" hidden="1" outlineLevel="1" spans="1:31">
      <c r="A464" s="299"/>
      <c r="B464" s="150">
        <v>110801050</v>
      </c>
      <c r="C464" s="346"/>
      <c r="D464" s="346"/>
      <c r="E464" s="299" t="s">
        <v>162</v>
      </c>
      <c r="F464" s="343"/>
      <c r="G464" s="350"/>
      <c r="H464" s="394"/>
      <c r="I464" s="403"/>
      <c r="J464" s="394"/>
      <c r="K464" s="403"/>
      <c r="L464" s="350">
        <f t="shared" si="144"/>
        <v>0</v>
      </c>
      <c r="M464" s="394"/>
      <c r="N464" s="403"/>
      <c r="O464" s="394"/>
      <c r="P464" s="403"/>
      <c r="Q464" s="350">
        <f t="shared" si="146"/>
        <v>0</v>
      </c>
      <c r="R464" s="350"/>
      <c r="S464" s="350"/>
      <c r="T464" s="350"/>
      <c r="U464" s="350"/>
      <c r="V464" s="350"/>
      <c r="W464" s="350"/>
      <c r="X464" s="350"/>
      <c r="Y464" s="350">
        <f t="shared" si="147"/>
        <v>0</v>
      </c>
      <c r="Z464" s="394"/>
      <c r="AA464" s="403"/>
      <c r="AB464" s="394"/>
      <c r="AC464" s="403"/>
      <c r="AD464" s="405">
        <f t="shared" si="148"/>
        <v>0</v>
      </c>
      <c r="AE464" s="252"/>
    </row>
    <row r="465" hidden="1" outlineLevel="1" spans="1:31">
      <c r="A465" s="299"/>
      <c r="B465" s="150">
        <v>110801051</v>
      </c>
      <c r="C465" s="346"/>
      <c r="D465" s="346"/>
      <c r="E465" s="299" t="s">
        <v>163</v>
      </c>
      <c r="F465" s="343"/>
      <c r="G465" s="350"/>
      <c r="H465" s="394"/>
      <c r="I465" s="403"/>
      <c r="J465" s="394"/>
      <c r="K465" s="403"/>
      <c r="L465" s="350">
        <f t="shared" si="144"/>
        <v>0</v>
      </c>
      <c r="M465" s="394"/>
      <c r="N465" s="403"/>
      <c r="O465" s="394"/>
      <c r="P465" s="403"/>
      <c r="Q465" s="350">
        <f t="shared" si="146"/>
        <v>0</v>
      </c>
      <c r="R465" s="350"/>
      <c r="S465" s="350"/>
      <c r="T465" s="350"/>
      <c r="U465" s="350"/>
      <c r="V465" s="350"/>
      <c r="W465" s="350"/>
      <c r="X465" s="350"/>
      <c r="Y465" s="350">
        <f t="shared" si="147"/>
        <v>0</v>
      </c>
      <c r="Z465" s="394"/>
      <c r="AA465" s="403"/>
      <c r="AB465" s="394"/>
      <c r="AC465" s="403"/>
      <c r="AD465" s="405">
        <f t="shared" si="148"/>
        <v>0</v>
      </c>
      <c r="AE465" s="252"/>
    </row>
    <row r="466" hidden="1" outlineLevel="1" spans="1:31">
      <c r="A466" s="299"/>
      <c r="B466" s="150">
        <v>110801052</v>
      </c>
      <c r="C466" s="346"/>
      <c r="D466" s="346"/>
      <c r="E466" s="299" t="s">
        <v>164</v>
      </c>
      <c r="F466" s="343"/>
      <c r="G466" s="350"/>
      <c r="H466" s="394"/>
      <c r="I466" s="403"/>
      <c r="J466" s="394"/>
      <c r="K466" s="403"/>
      <c r="L466" s="350">
        <f t="shared" si="144"/>
        <v>0</v>
      </c>
      <c r="M466" s="394"/>
      <c r="N466" s="403"/>
      <c r="O466" s="394"/>
      <c r="P466" s="403"/>
      <c r="Q466" s="350">
        <f t="shared" si="146"/>
        <v>0</v>
      </c>
      <c r="R466" s="350"/>
      <c r="S466" s="350"/>
      <c r="T466" s="350"/>
      <c r="U466" s="350"/>
      <c r="V466" s="350"/>
      <c r="W466" s="350"/>
      <c r="X466" s="350"/>
      <c r="Y466" s="350">
        <f t="shared" si="147"/>
        <v>0</v>
      </c>
      <c r="Z466" s="394"/>
      <c r="AA466" s="403"/>
      <c r="AB466" s="394"/>
      <c r="AC466" s="403"/>
      <c r="AD466" s="405">
        <f t="shared" si="148"/>
        <v>0</v>
      </c>
      <c r="AE466" s="252"/>
    </row>
    <row r="467" hidden="1" outlineLevel="1" spans="1:31">
      <c r="A467" s="299"/>
      <c r="B467" s="150">
        <v>110801053</v>
      </c>
      <c r="C467" s="346"/>
      <c r="D467" s="346"/>
      <c r="E467" s="299" t="s">
        <v>165</v>
      </c>
      <c r="F467" s="343"/>
      <c r="G467" s="350"/>
      <c r="H467" s="394"/>
      <c r="I467" s="403"/>
      <c r="J467" s="394"/>
      <c r="K467" s="403"/>
      <c r="L467" s="350">
        <f t="shared" si="144"/>
        <v>0</v>
      </c>
      <c r="M467" s="394"/>
      <c r="N467" s="403"/>
      <c r="O467" s="394"/>
      <c r="P467" s="403"/>
      <c r="Q467" s="350">
        <f t="shared" si="146"/>
        <v>0</v>
      </c>
      <c r="R467" s="350"/>
      <c r="S467" s="350"/>
      <c r="T467" s="350"/>
      <c r="U467" s="350"/>
      <c r="V467" s="350"/>
      <c r="W467" s="350"/>
      <c r="X467" s="350"/>
      <c r="Y467" s="350">
        <f t="shared" si="147"/>
        <v>0</v>
      </c>
      <c r="Z467" s="394"/>
      <c r="AA467" s="403"/>
      <c r="AB467" s="394"/>
      <c r="AC467" s="403"/>
      <c r="AD467" s="405">
        <f t="shared" si="148"/>
        <v>0</v>
      </c>
      <c r="AE467" s="252"/>
    </row>
    <row r="468" hidden="1" outlineLevel="1" spans="1:31">
      <c r="A468" s="299"/>
      <c r="B468" s="150">
        <v>110801054</v>
      </c>
      <c r="C468" s="346"/>
      <c r="D468" s="346"/>
      <c r="E468" s="299" t="s">
        <v>166</v>
      </c>
      <c r="F468" s="343"/>
      <c r="G468" s="350"/>
      <c r="H468" s="394"/>
      <c r="I468" s="403"/>
      <c r="J468" s="394"/>
      <c r="K468" s="403"/>
      <c r="L468" s="350">
        <f t="shared" si="144"/>
        <v>0</v>
      </c>
      <c r="M468" s="394"/>
      <c r="N468" s="403"/>
      <c r="O468" s="394"/>
      <c r="P468" s="403"/>
      <c r="Q468" s="350">
        <f t="shared" si="146"/>
        <v>0</v>
      </c>
      <c r="R468" s="350"/>
      <c r="S468" s="350"/>
      <c r="T468" s="350"/>
      <c r="U468" s="350"/>
      <c r="V468" s="350"/>
      <c r="W468" s="350"/>
      <c r="X468" s="350"/>
      <c r="Y468" s="350">
        <f t="shared" si="147"/>
        <v>0</v>
      </c>
      <c r="Z468" s="394"/>
      <c r="AA468" s="403"/>
      <c r="AB468" s="394"/>
      <c r="AC468" s="403"/>
      <c r="AD468" s="405">
        <f t="shared" si="148"/>
        <v>0</v>
      </c>
      <c r="AE468" s="252"/>
    </row>
    <row r="469" hidden="1" outlineLevel="1" spans="1:31">
      <c r="A469" s="299"/>
      <c r="B469" s="150">
        <v>110801055</v>
      </c>
      <c r="C469" s="346"/>
      <c r="D469" s="346"/>
      <c r="E469" s="299" t="s">
        <v>167</v>
      </c>
      <c r="F469" s="343"/>
      <c r="G469" s="350"/>
      <c r="H469" s="394"/>
      <c r="I469" s="403"/>
      <c r="J469" s="394"/>
      <c r="K469" s="403"/>
      <c r="L469" s="350">
        <f t="shared" si="144"/>
        <v>0</v>
      </c>
      <c r="M469" s="394"/>
      <c r="N469" s="403"/>
      <c r="O469" s="394"/>
      <c r="P469" s="403"/>
      <c r="Q469" s="350">
        <f t="shared" si="146"/>
        <v>0</v>
      </c>
      <c r="R469" s="350"/>
      <c r="S469" s="350"/>
      <c r="T469" s="350"/>
      <c r="U469" s="350"/>
      <c r="V469" s="350"/>
      <c r="W469" s="350"/>
      <c r="X469" s="350"/>
      <c r="Y469" s="350">
        <f t="shared" si="147"/>
        <v>0</v>
      </c>
      <c r="Z469" s="394"/>
      <c r="AA469" s="403"/>
      <c r="AB469" s="394"/>
      <c r="AC469" s="403"/>
      <c r="AD469" s="405">
        <f t="shared" si="148"/>
        <v>0</v>
      </c>
      <c r="AE469" s="252"/>
    </row>
    <row r="470" hidden="1" outlineLevel="1" spans="1:31">
      <c r="A470" s="299"/>
      <c r="B470" s="150">
        <v>110801056</v>
      </c>
      <c r="C470" s="346"/>
      <c r="D470" s="346"/>
      <c r="E470" s="299" t="s">
        <v>168</v>
      </c>
      <c r="F470" s="343"/>
      <c r="G470" s="350"/>
      <c r="H470" s="394"/>
      <c r="I470" s="403"/>
      <c r="J470" s="394"/>
      <c r="K470" s="403"/>
      <c r="L470" s="350">
        <f t="shared" si="144"/>
        <v>0</v>
      </c>
      <c r="M470" s="394"/>
      <c r="N470" s="403"/>
      <c r="O470" s="394"/>
      <c r="P470" s="403"/>
      <c r="Q470" s="350">
        <f t="shared" si="146"/>
        <v>0</v>
      </c>
      <c r="R470" s="350"/>
      <c r="S470" s="350"/>
      <c r="T470" s="350"/>
      <c r="U470" s="350"/>
      <c r="V470" s="350"/>
      <c r="W470" s="350"/>
      <c r="X470" s="350"/>
      <c r="Y470" s="350">
        <f t="shared" si="147"/>
        <v>0</v>
      </c>
      <c r="Z470" s="394"/>
      <c r="AA470" s="403"/>
      <c r="AB470" s="394"/>
      <c r="AC470" s="403"/>
      <c r="AD470" s="405">
        <f t="shared" si="148"/>
        <v>0</v>
      </c>
      <c r="AE470" s="252"/>
    </row>
    <row r="471" hidden="1" outlineLevel="1" spans="1:31">
      <c r="A471" s="299"/>
      <c r="B471" s="150">
        <v>110801057</v>
      </c>
      <c r="C471" s="346"/>
      <c r="D471" s="346"/>
      <c r="E471" s="299" t="s">
        <v>169</v>
      </c>
      <c r="F471" s="343"/>
      <c r="G471" s="350"/>
      <c r="H471" s="394"/>
      <c r="I471" s="403"/>
      <c r="J471" s="394"/>
      <c r="K471" s="403"/>
      <c r="L471" s="350">
        <f t="shared" si="144"/>
        <v>0</v>
      </c>
      <c r="M471" s="394"/>
      <c r="N471" s="403"/>
      <c r="O471" s="394"/>
      <c r="P471" s="403"/>
      <c r="Q471" s="350">
        <f t="shared" si="146"/>
        <v>0</v>
      </c>
      <c r="R471" s="350"/>
      <c r="S471" s="350"/>
      <c r="T471" s="350"/>
      <c r="U471" s="350"/>
      <c r="V471" s="350"/>
      <c r="W471" s="350"/>
      <c r="X471" s="350"/>
      <c r="Y471" s="350">
        <f t="shared" si="147"/>
        <v>0</v>
      </c>
      <c r="Z471" s="394"/>
      <c r="AA471" s="403"/>
      <c r="AB471" s="394"/>
      <c r="AC471" s="403"/>
      <c r="AD471" s="405">
        <f t="shared" si="148"/>
        <v>0</v>
      </c>
      <c r="AE471" s="252"/>
    </row>
    <row r="472" hidden="1" outlineLevel="1" spans="1:31">
      <c r="A472" s="299"/>
      <c r="B472" s="150">
        <v>110801058</v>
      </c>
      <c r="C472" s="346"/>
      <c r="D472" s="346"/>
      <c r="E472" s="299" t="s">
        <v>170</v>
      </c>
      <c r="F472" s="343"/>
      <c r="G472" s="350"/>
      <c r="H472" s="394"/>
      <c r="I472" s="403"/>
      <c r="J472" s="394"/>
      <c r="K472" s="403"/>
      <c r="L472" s="350">
        <f t="shared" si="144"/>
        <v>0</v>
      </c>
      <c r="M472" s="394"/>
      <c r="N472" s="403"/>
      <c r="O472" s="394"/>
      <c r="P472" s="403"/>
      <c r="Q472" s="350">
        <f t="shared" si="146"/>
        <v>0</v>
      </c>
      <c r="R472" s="350"/>
      <c r="S472" s="350"/>
      <c r="T472" s="350"/>
      <c r="U472" s="350"/>
      <c r="V472" s="350"/>
      <c r="W472" s="350"/>
      <c r="X472" s="350"/>
      <c r="Y472" s="350">
        <f t="shared" si="147"/>
        <v>0</v>
      </c>
      <c r="Z472" s="394"/>
      <c r="AA472" s="403"/>
      <c r="AB472" s="394"/>
      <c r="AC472" s="403"/>
      <c r="AD472" s="405">
        <f t="shared" si="148"/>
        <v>0</v>
      </c>
      <c r="AE472" s="252"/>
    </row>
    <row r="473" hidden="1" outlineLevel="1" spans="1:31">
      <c r="A473" s="299"/>
      <c r="B473" s="150">
        <v>110801059</v>
      </c>
      <c r="C473" s="346"/>
      <c r="D473" s="346"/>
      <c r="E473" s="299" t="s">
        <v>171</v>
      </c>
      <c r="F473" s="343"/>
      <c r="G473" s="350"/>
      <c r="H473" s="394"/>
      <c r="I473" s="403"/>
      <c r="J473" s="394"/>
      <c r="K473" s="403"/>
      <c r="L473" s="350">
        <f t="shared" si="144"/>
        <v>0</v>
      </c>
      <c r="M473" s="394"/>
      <c r="N473" s="403"/>
      <c r="O473" s="394"/>
      <c r="P473" s="403"/>
      <c r="Q473" s="350">
        <f t="shared" si="146"/>
        <v>0</v>
      </c>
      <c r="R473" s="350"/>
      <c r="S473" s="350"/>
      <c r="T473" s="350"/>
      <c r="U473" s="350"/>
      <c r="V473" s="350"/>
      <c r="W473" s="350"/>
      <c r="X473" s="350"/>
      <c r="Y473" s="350">
        <f t="shared" si="147"/>
        <v>0</v>
      </c>
      <c r="Z473" s="394"/>
      <c r="AA473" s="403"/>
      <c r="AB473" s="394"/>
      <c r="AC473" s="403"/>
      <c r="AD473" s="405">
        <f t="shared" si="148"/>
        <v>0</v>
      </c>
      <c r="AE473" s="252"/>
    </row>
    <row r="474" hidden="1" outlineLevel="1" spans="1:31">
      <c r="A474" s="299"/>
      <c r="B474" s="150">
        <v>110801060</v>
      </c>
      <c r="C474" s="346"/>
      <c r="D474" s="346"/>
      <c r="E474" s="299" t="s">
        <v>172</v>
      </c>
      <c r="F474" s="343"/>
      <c r="G474" s="350"/>
      <c r="H474" s="394"/>
      <c r="I474" s="403"/>
      <c r="J474" s="394"/>
      <c r="K474" s="403"/>
      <c r="L474" s="350">
        <f t="shared" si="144"/>
        <v>0</v>
      </c>
      <c r="M474" s="394"/>
      <c r="N474" s="403"/>
      <c r="O474" s="394"/>
      <c r="P474" s="403"/>
      <c r="Q474" s="350">
        <f t="shared" si="146"/>
        <v>0</v>
      </c>
      <c r="R474" s="350"/>
      <c r="S474" s="350"/>
      <c r="T474" s="350"/>
      <c r="U474" s="350"/>
      <c r="V474" s="350"/>
      <c r="W474" s="350"/>
      <c r="X474" s="350"/>
      <c r="Y474" s="350">
        <f t="shared" si="147"/>
        <v>0</v>
      </c>
      <c r="Z474" s="394"/>
      <c r="AA474" s="403"/>
      <c r="AB474" s="394"/>
      <c r="AC474" s="403"/>
      <c r="AD474" s="405">
        <f t="shared" si="148"/>
        <v>0</v>
      </c>
      <c r="AE474" s="252"/>
    </row>
    <row r="475" hidden="1" outlineLevel="1" spans="1:31">
      <c r="A475" s="299"/>
      <c r="B475" s="150">
        <v>110801061</v>
      </c>
      <c r="C475" s="346"/>
      <c r="D475" s="346"/>
      <c r="E475" s="299" t="s">
        <v>173</v>
      </c>
      <c r="F475" s="343"/>
      <c r="G475" s="350"/>
      <c r="H475" s="394"/>
      <c r="I475" s="403"/>
      <c r="J475" s="394"/>
      <c r="K475" s="403"/>
      <c r="L475" s="350">
        <f t="shared" si="144"/>
        <v>0</v>
      </c>
      <c r="M475" s="394"/>
      <c r="N475" s="403"/>
      <c r="O475" s="394"/>
      <c r="P475" s="403"/>
      <c r="Q475" s="350">
        <f t="shared" si="146"/>
        <v>0</v>
      </c>
      <c r="R475" s="350"/>
      <c r="S475" s="350"/>
      <c r="T475" s="350"/>
      <c r="U475" s="350"/>
      <c r="V475" s="350"/>
      <c r="W475" s="350"/>
      <c r="X475" s="350"/>
      <c r="Y475" s="350">
        <f t="shared" si="147"/>
        <v>0</v>
      </c>
      <c r="Z475" s="394"/>
      <c r="AA475" s="403"/>
      <c r="AB475" s="394"/>
      <c r="AC475" s="403"/>
      <c r="AD475" s="405">
        <f t="shared" si="148"/>
        <v>0</v>
      </c>
      <c r="AE475" s="252"/>
    </row>
    <row r="476" hidden="1" outlineLevel="1" spans="1:31">
      <c r="A476" s="299"/>
      <c r="B476" s="150">
        <v>110801062</v>
      </c>
      <c r="C476" s="346"/>
      <c r="D476" s="346"/>
      <c r="E476" s="299" t="s">
        <v>174</v>
      </c>
      <c r="F476" s="343"/>
      <c r="G476" s="350"/>
      <c r="H476" s="394"/>
      <c r="I476" s="403"/>
      <c r="J476" s="394"/>
      <c r="K476" s="403"/>
      <c r="L476" s="350">
        <f t="shared" si="144"/>
        <v>0</v>
      </c>
      <c r="M476" s="394"/>
      <c r="N476" s="403"/>
      <c r="O476" s="394"/>
      <c r="P476" s="403"/>
      <c r="Q476" s="350">
        <f t="shared" si="146"/>
        <v>0</v>
      </c>
      <c r="R476" s="350"/>
      <c r="S476" s="350"/>
      <c r="T476" s="350"/>
      <c r="U476" s="350"/>
      <c r="V476" s="350"/>
      <c r="W476" s="350"/>
      <c r="X476" s="350"/>
      <c r="Y476" s="350">
        <f t="shared" si="147"/>
        <v>0</v>
      </c>
      <c r="Z476" s="394"/>
      <c r="AA476" s="403"/>
      <c r="AB476" s="394"/>
      <c r="AC476" s="403"/>
      <c r="AD476" s="405">
        <f t="shared" si="148"/>
        <v>0</v>
      </c>
      <c r="AE476" s="252"/>
    </row>
    <row r="477" hidden="1" outlineLevel="1" spans="1:31">
      <c r="A477" s="299"/>
      <c r="B477" s="150">
        <v>110801063</v>
      </c>
      <c r="C477" s="346"/>
      <c r="D477" s="346"/>
      <c r="E477" s="299" t="s">
        <v>175</v>
      </c>
      <c r="F477" s="343"/>
      <c r="G477" s="350"/>
      <c r="H477" s="394"/>
      <c r="I477" s="403"/>
      <c r="J477" s="394"/>
      <c r="K477" s="403"/>
      <c r="L477" s="350">
        <f t="shared" si="144"/>
        <v>0</v>
      </c>
      <c r="M477" s="394"/>
      <c r="N477" s="403"/>
      <c r="O477" s="394"/>
      <c r="P477" s="403"/>
      <c r="Q477" s="350">
        <f t="shared" si="146"/>
        <v>0</v>
      </c>
      <c r="R477" s="350"/>
      <c r="S477" s="350"/>
      <c r="T477" s="350"/>
      <c r="U477" s="350"/>
      <c r="V477" s="350"/>
      <c r="W477" s="350"/>
      <c r="X477" s="350"/>
      <c r="Y477" s="350">
        <f t="shared" si="147"/>
        <v>0</v>
      </c>
      <c r="Z477" s="394"/>
      <c r="AA477" s="403"/>
      <c r="AB477" s="394"/>
      <c r="AC477" s="403"/>
      <c r="AD477" s="405">
        <f t="shared" si="148"/>
        <v>0</v>
      </c>
      <c r="AE477" s="252"/>
    </row>
    <row r="478" hidden="1" outlineLevel="1" spans="1:31">
      <c r="A478" s="299"/>
      <c r="B478" s="150">
        <v>110801064</v>
      </c>
      <c r="C478" s="346"/>
      <c r="D478" s="346"/>
      <c r="E478" s="299" t="s">
        <v>176</v>
      </c>
      <c r="F478" s="343"/>
      <c r="G478" s="350"/>
      <c r="H478" s="394"/>
      <c r="I478" s="403"/>
      <c r="J478" s="394"/>
      <c r="K478" s="403"/>
      <c r="L478" s="350">
        <f t="shared" si="144"/>
        <v>0</v>
      </c>
      <c r="M478" s="394"/>
      <c r="N478" s="403"/>
      <c r="O478" s="394"/>
      <c r="P478" s="403"/>
      <c r="Q478" s="350">
        <f t="shared" si="146"/>
        <v>0</v>
      </c>
      <c r="R478" s="350"/>
      <c r="S478" s="350"/>
      <c r="T478" s="350"/>
      <c r="U478" s="350"/>
      <c r="V478" s="350"/>
      <c r="W478" s="350"/>
      <c r="X478" s="350"/>
      <c r="Y478" s="350">
        <f t="shared" si="147"/>
        <v>0</v>
      </c>
      <c r="Z478" s="394"/>
      <c r="AA478" s="403"/>
      <c r="AB478" s="394"/>
      <c r="AC478" s="403"/>
      <c r="AD478" s="405">
        <f t="shared" si="148"/>
        <v>0</v>
      </c>
      <c r="AE478" s="252"/>
    </row>
    <row r="479" hidden="1" outlineLevel="1" spans="1:31">
      <c r="A479" s="299"/>
      <c r="B479" s="150">
        <v>110801065</v>
      </c>
      <c r="C479" s="346"/>
      <c r="D479" s="346"/>
      <c r="E479" s="299" t="s">
        <v>177</v>
      </c>
      <c r="F479" s="343"/>
      <c r="G479" s="350"/>
      <c r="H479" s="394"/>
      <c r="I479" s="403"/>
      <c r="J479" s="394"/>
      <c r="K479" s="403"/>
      <c r="L479" s="350">
        <f t="shared" si="144"/>
        <v>0</v>
      </c>
      <c r="M479" s="394"/>
      <c r="N479" s="403"/>
      <c r="O479" s="394"/>
      <c r="P479" s="403"/>
      <c r="Q479" s="350">
        <f t="shared" ref="Q479:Q542" si="149">L479+N479-P479</f>
        <v>0</v>
      </c>
      <c r="R479" s="350"/>
      <c r="S479" s="350"/>
      <c r="T479" s="350"/>
      <c r="U479" s="350"/>
      <c r="V479" s="350"/>
      <c r="W479" s="350"/>
      <c r="X479" s="350"/>
      <c r="Y479" s="350">
        <f t="shared" ref="Y479:Y542" si="150">SUM(Q479:X479)</f>
        <v>0</v>
      </c>
      <c r="Z479" s="394"/>
      <c r="AA479" s="403"/>
      <c r="AB479" s="394"/>
      <c r="AC479" s="403"/>
      <c r="AD479" s="405">
        <f t="shared" ref="AD479:AD542" si="151">Y479+AA479-AC479</f>
        <v>0</v>
      </c>
      <c r="AE479" s="252"/>
    </row>
    <row r="480" hidden="1" outlineLevel="1" spans="1:31">
      <c r="A480" s="299"/>
      <c r="B480" s="150">
        <v>110801066</v>
      </c>
      <c r="C480" s="346"/>
      <c r="D480" s="346"/>
      <c r="E480" s="299" t="s">
        <v>178</v>
      </c>
      <c r="F480" s="343"/>
      <c r="G480" s="350"/>
      <c r="H480" s="394"/>
      <c r="I480" s="403"/>
      <c r="J480" s="394"/>
      <c r="K480" s="403"/>
      <c r="L480" s="350">
        <f t="shared" si="144"/>
        <v>0</v>
      </c>
      <c r="M480" s="394"/>
      <c r="N480" s="403"/>
      <c r="O480" s="394"/>
      <c r="P480" s="403"/>
      <c r="Q480" s="350">
        <f t="shared" si="149"/>
        <v>0</v>
      </c>
      <c r="R480" s="350"/>
      <c r="S480" s="350"/>
      <c r="T480" s="350"/>
      <c r="U480" s="350"/>
      <c r="V480" s="350"/>
      <c r="W480" s="350"/>
      <c r="X480" s="350"/>
      <c r="Y480" s="350">
        <f t="shared" si="150"/>
        <v>0</v>
      </c>
      <c r="Z480" s="394"/>
      <c r="AA480" s="403"/>
      <c r="AB480" s="394"/>
      <c r="AC480" s="403"/>
      <c r="AD480" s="405">
        <f t="shared" si="151"/>
        <v>0</v>
      </c>
      <c r="AE480" s="252"/>
    </row>
    <row r="481" hidden="1" outlineLevel="1" spans="1:31">
      <c r="A481" s="299"/>
      <c r="B481" s="150">
        <v>110801067</v>
      </c>
      <c r="C481" s="346"/>
      <c r="D481" s="346"/>
      <c r="E481" s="299" t="s">
        <v>179</v>
      </c>
      <c r="F481" s="343"/>
      <c r="G481" s="350"/>
      <c r="H481" s="394"/>
      <c r="I481" s="403"/>
      <c r="J481" s="394"/>
      <c r="K481" s="403"/>
      <c r="L481" s="350">
        <f t="shared" si="144"/>
        <v>0</v>
      </c>
      <c r="M481" s="394"/>
      <c r="N481" s="403"/>
      <c r="O481" s="394"/>
      <c r="P481" s="403"/>
      <c r="Q481" s="350">
        <f t="shared" si="149"/>
        <v>0</v>
      </c>
      <c r="R481" s="350"/>
      <c r="S481" s="350"/>
      <c r="T481" s="350"/>
      <c r="U481" s="350"/>
      <c r="V481" s="350"/>
      <c r="W481" s="350"/>
      <c r="X481" s="350"/>
      <c r="Y481" s="350">
        <f t="shared" si="150"/>
        <v>0</v>
      </c>
      <c r="Z481" s="394"/>
      <c r="AA481" s="403"/>
      <c r="AB481" s="394"/>
      <c r="AC481" s="403"/>
      <c r="AD481" s="405">
        <f t="shared" si="151"/>
        <v>0</v>
      </c>
      <c r="AE481" s="252"/>
    </row>
    <row r="482" hidden="1" outlineLevel="1" spans="1:31">
      <c r="A482" s="299"/>
      <c r="B482" s="150">
        <v>110801068</v>
      </c>
      <c r="C482" s="346"/>
      <c r="D482" s="346"/>
      <c r="E482" s="299" t="s">
        <v>180</v>
      </c>
      <c r="F482" s="343"/>
      <c r="G482" s="350"/>
      <c r="H482" s="394"/>
      <c r="I482" s="403"/>
      <c r="J482" s="394"/>
      <c r="K482" s="403"/>
      <c r="L482" s="350">
        <f t="shared" si="144"/>
        <v>0</v>
      </c>
      <c r="M482" s="394"/>
      <c r="N482" s="403"/>
      <c r="O482" s="394"/>
      <c r="P482" s="403"/>
      <c r="Q482" s="350">
        <f t="shared" si="149"/>
        <v>0</v>
      </c>
      <c r="R482" s="350"/>
      <c r="S482" s="350"/>
      <c r="T482" s="350"/>
      <c r="U482" s="350"/>
      <c r="V482" s="350"/>
      <c r="W482" s="350"/>
      <c r="X482" s="350"/>
      <c r="Y482" s="350">
        <f t="shared" si="150"/>
        <v>0</v>
      </c>
      <c r="Z482" s="394"/>
      <c r="AA482" s="403"/>
      <c r="AB482" s="394"/>
      <c r="AC482" s="403"/>
      <c r="AD482" s="405">
        <f t="shared" si="151"/>
        <v>0</v>
      </c>
      <c r="AE482" s="252"/>
    </row>
    <row r="483" hidden="1" outlineLevel="1" spans="1:31">
      <c r="A483" s="299"/>
      <c r="B483" s="150">
        <v>110801069</v>
      </c>
      <c r="C483" s="346"/>
      <c r="D483" s="346"/>
      <c r="E483" s="299" t="s">
        <v>181</v>
      </c>
      <c r="F483" s="343"/>
      <c r="G483" s="350"/>
      <c r="H483" s="394"/>
      <c r="I483" s="403"/>
      <c r="J483" s="394"/>
      <c r="K483" s="403"/>
      <c r="L483" s="350">
        <f t="shared" si="144"/>
        <v>0</v>
      </c>
      <c r="M483" s="394"/>
      <c r="N483" s="403"/>
      <c r="O483" s="394"/>
      <c r="P483" s="403"/>
      <c r="Q483" s="350">
        <f t="shared" si="149"/>
        <v>0</v>
      </c>
      <c r="R483" s="350"/>
      <c r="S483" s="350"/>
      <c r="T483" s="350"/>
      <c r="U483" s="350"/>
      <c r="V483" s="350"/>
      <c r="W483" s="350"/>
      <c r="X483" s="350"/>
      <c r="Y483" s="350">
        <f t="shared" si="150"/>
        <v>0</v>
      </c>
      <c r="Z483" s="394"/>
      <c r="AA483" s="403"/>
      <c r="AB483" s="394"/>
      <c r="AC483" s="403"/>
      <c r="AD483" s="405">
        <f t="shared" si="151"/>
        <v>0</v>
      </c>
      <c r="AE483" s="252"/>
    </row>
    <row r="484" hidden="1" outlineLevel="1" spans="1:31">
      <c r="A484" s="299"/>
      <c r="B484" s="150">
        <v>110801070</v>
      </c>
      <c r="C484" s="346"/>
      <c r="D484" s="346"/>
      <c r="E484" s="299" t="s">
        <v>182</v>
      </c>
      <c r="F484" s="343"/>
      <c r="G484" s="350"/>
      <c r="H484" s="394"/>
      <c r="I484" s="403"/>
      <c r="J484" s="394"/>
      <c r="K484" s="403"/>
      <c r="L484" s="350">
        <f t="shared" si="144"/>
        <v>0</v>
      </c>
      <c r="M484" s="394"/>
      <c r="N484" s="403"/>
      <c r="O484" s="394"/>
      <c r="P484" s="403"/>
      <c r="Q484" s="350">
        <f t="shared" si="149"/>
        <v>0</v>
      </c>
      <c r="R484" s="350"/>
      <c r="S484" s="350"/>
      <c r="T484" s="350"/>
      <c r="U484" s="350"/>
      <c r="V484" s="350"/>
      <c r="W484" s="350"/>
      <c r="X484" s="350"/>
      <c r="Y484" s="350">
        <f t="shared" si="150"/>
        <v>0</v>
      </c>
      <c r="Z484" s="394"/>
      <c r="AA484" s="403"/>
      <c r="AB484" s="394"/>
      <c r="AC484" s="403"/>
      <c r="AD484" s="405">
        <f t="shared" si="151"/>
        <v>0</v>
      </c>
      <c r="AE484" s="252"/>
    </row>
    <row r="485" hidden="1" outlineLevel="1" spans="1:31">
      <c r="A485" s="299"/>
      <c r="B485" s="150">
        <v>110801071</v>
      </c>
      <c r="C485" s="346"/>
      <c r="D485" s="346"/>
      <c r="E485" s="299" t="s">
        <v>183</v>
      </c>
      <c r="F485" s="343"/>
      <c r="G485" s="350"/>
      <c r="H485" s="394"/>
      <c r="I485" s="403"/>
      <c r="J485" s="394"/>
      <c r="K485" s="403"/>
      <c r="L485" s="350">
        <f t="shared" si="144"/>
        <v>0</v>
      </c>
      <c r="M485" s="394"/>
      <c r="N485" s="403"/>
      <c r="O485" s="394"/>
      <c r="P485" s="403"/>
      <c r="Q485" s="350">
        <f t="shared" si="149"/>
        <v>0</v>
      </c>
      <c r="R485" s="350"/>
      <c r="S485" s="350"/>
      <c r="T485" s="350"/>
      <c r="U485" s="350"/>
      <c r="V485" s="350"/>
      <c r="W485" s="350"/>
      <c r="X485" s="350"/>
      <c r="Y485" s="350">
        <f t="shared" si="150"/>
        <v>0</v>
      </c>
      <c r="Z485" s="394"/>
      <c r="AA485" s="403"/>
      <c r="AB485" s="394"/>
      <c r="AC485" s="403"/>
      <c r="AD485" s="405">
        <f t="shared" si="151"/>
        <v>0</v>
      </c>
      <c r="AE485" s="252"/>
    </row>
    <row r="486" hidden="1" outlineLevel="1" spans="1:31">
      <c r="A486" s="299"/>
      <c r="B486" s="150">
        <v>110801072</v>
      </c>
      <c r="C486" s="346"/>
      <c r="D486" s="346"/>
      <c r="E486" s="299" t="s">
        <v>184</v>
      </c>
      <c r="F486" s="343"/>
      <c r="G486" s="350"/>
      <c r="H486" s="394"/>
      <c r="I486" s="403"/>
      <c r="J486" s="394"/>
      <c r="K486" s="403"/>
      <c r="L486" s="350">
        <f t="shared" si="144"/>
        <v>0</v>
      </c>
      <c r="M486" s="394"/>
      <c r="N486" s="403"/>
      <c r="O486" s="394"/>
      <c r="P486" s="403"/>
      <c r="Q486" s="350">
        <f t="shared" si="149"/>
        <v>0</v>
      </c>
      <c r="R486" s="350"/>
      <c r="S486" s="350"/>
      <c r="T486" s="350"/>
      <c r="U486" s="350"/>
      <c r="V486" s="350"/>
      <c r="W486" s="350"/>
      <c r="X486" s="350"/>
      <c r="Y486" s="350">
        <f t="shared" si="150"/>
        <v>0</v>
      </c>
      <c r="Z486" s="394"/>
      <c r="AA486" s="403"/>
      <c r="AB486" s="394"/>
      <c r="AC486" s="403"/>
      <c r="AD486" s="405">
        <f t="shared" si="151"/>
        <v>0</v>
      </c>
      <c r="AE486" s="252"/>
    </row>
    <row r="487" hidden="1" outlineLevel="1" spans="1:31">
      <c r="A487" s="299"/>
      <c r="B487" s="150">
        <v>110801073</v>
      </c>
      <c r="C487" s="346"/>
      <c r="D487" s="346"/>
      <c r="E487" s="299" t="s">
        <v>185</v>
      </c>
      <c r="F487" s="343"/>
      <c r="G487" s="350"/>
      <c r="H487" s="394"/>
      <c r="I487" s="403"/>
      <c r="J487" s="394"/>
      <c r="K487" s="403"/>
      <c r="L487" s="350">
        <f t="shared" si="144"/>
        <v>0</v>
      </c>
      <c r="M487" s="394"/>
      <c r="N487" s="403"/>
      <c r="O487" s="394"/>
      <c r="P487" s="403"/>
      <c r="Q487" s="350">
        <f t="shared" si="149"/>
        <v>0</v>
      </c>
      <c r="R487" s="350"/>
      <c r="S487" s="350"/>
      <c r="T487" s="350"/>
      <c r="U487" s="350"/>
      <c r="V487" s="350"/>
      <c r="W487" s="350"/>
      <c r="X487" s="350"/>
      <c r="Y487" s="350">
        <f t="shared" si="150"/>
        <v>0</v>
      </c>
      <c r="Z487" s="394"/>
      <c r="AA487" s="403"/>
      <c r="AB487" s="394"/>
      <c r="AC487" s="403"/>
      <c r="AD487" s="405">
        <f t="shared" si="151"/>
        <v>0</v>
      </c>
      <c r="AE487" s="252"/>
    </row>
    <row r="488" hidden="1" outlineLevel="1" spans="1:31">
      <c r="A488" s="299"/>
      <c r="B488" s="150">
        <v>110801074</v>
      </c>
      <c r="C488" s="346"/>
      <c r="D488" s="346"/>
      <c r="E488" s="299" t="s">
        <v>186</v>
      </c>
      <c r="F488" s="343"/>
      <c r="G488" s="350"/>
      <c r="H488" s="394"/>
      <c r="I488" s="403"/>
      <c r="J488" s="394"/>
      <c r="K488" s="403"/>
      <c r="L488" s="350">
        <f t="shared" si="144"/>
        <v>0</v>
      </c>
      <c r="M488" s="394"/>
      <c r="N488" s="403"/>
      <c r="O488" s="394"/>
      <c r="P488" s="403"/>
      <c r="Q488" s="350">
        <f t="shared" si="149"/>
        <v>0</v>
      </c>
      <c r="R488" s="350"/>
      <c r="S488" s="350"/>
      <c r="T488" s="350"/>
      <c r="U488" s="350"/>
      <c r="V488" s="350"/>
      <c r="W488" s="350"/>
      <c r="X488" s="350"/>
      <c r="Y488" s="350">
        <f t="shared" si="150"/>
        <v>0</v>
      </c>
      <c r="Z488" s="394"/>
      <c r="AA488" s="403"/>
      <c r="AB488" s="394"/>
      <c r="AC488" s="403"/>
      <c r="AD488" s="405">
        <f t="shared" si="151"/>
        <v>0</v>
      </c>
      <c r="AE488" s="252"/>
    </row>
    <row r="489" hidden="1" outlineLevel="1" spans="1:31">
      <c r="A489" s="299"/>
      <c r="B489" s="150">
        <v>110801075</v>
      </c>
      <c r="C489" s="346"/>
      <c r="D489" s="346"/>
      <c r="E489" s="299" t="s">
        <v>187</v>
      </c>
      <c r="F489" s="343"/>
      <c r="G489" s="350"/>
      <c r="H489" s="394"/>
      <c r="I489" s="403"/>
      <c r="J489" s="394"/>
      <c r="K489" s="403"/>
      <c r="L489" s="350">
        <f t="shared" si="144"/>
        <v>0</v>
      </c>
      <c r="M489" s="394"/>
      <c r="N489" s="403"/>
      <c r="O489" s="394"/>
      <c r="P489" s="403"/>
      <c r="Q489" s="350">
        <f t="shared" si="149"/>
        <v>0</v>
      </c>
      <c r="R489" s="350"/>
      <c r="S489" s="350"/>
      <c r="T489" s="350"/>
      <c r="U489" s="350"/>
      <c r="V489" s="350"/>
      <c r="W489" s="350"/>
      <c r="X489" s="350"/>
      <c r="Y489" s="350">
        <f t="shared" si="150"/>
        <v>0</v>
      </c>
      <c r="Z489" s="394"/>
      <c r="AA489" s="403"/>
      <c r="AB489" s="394"/>
      <c r="AC489" s="403"/>
      <c r="AD489" s="405">
        <f t="shared" si="151"/>
        <v>0</v>
      </c>
      <c r="AE489" s="252"/>
    </row>
    <row r="490" hidden="1" outlineLevel="1" spans="1:31">
      <c r="A490" s="299"/>
      <c r="B490" s="150">
        <v>110801076</v>
      </c>
      <c r="C490" s="346"/>
      <c r="D490" s="346"/>
      <c r="E490" s="299" t="s">
        <v>188</v>
      </c>
      <c r="F490" s="343"/>
      <c r="G490" s="350"/>
      <c r="H490" s="394"/>
      <c r="I490" s="403"/>
      <c r="J490" s="394"/>
      <c r="K490" s="403"/>
      <c r="L490" s="350">
        <f t="shared" si="144"/>
        <v>0</v>
      </c>
      <c r="M490" s="394"/>
      <c r="N490" s="403"/>
      <c r="O490" s="394"/>
      <c r="P490" s="403"/>
      <c r="Q490" s="350">
        <f t="shared" si="149"/>
        <v>0</v>
      </c>
      <c r="R490" s="350"/>
      <c r="S490" s="350"/>
      <c r="T490" s="350"/>
      <c r="U490" s="350"/>
      <c r="V490" s="350"/>
      <c r="W490" s="350"/>
      <c r="X490" s="350"/>
      <c r="Y490" s="350">
        <f t="shared" si="150"/>
        <v>0</v>
      </c>
      <c r="Z490" s="394"/>
      <c r="AA490" s="403"/>
      <c r="AB490" s="394"/>
      <c r="AC490" s="403"/>
      <c r="AD490" s="405">
        <f t="shared" si="151"/>
        <v>0</v>
      </c>
      <c r="AE490" s="252"/>
    </row>
    <row r="491" hidden="1" outlineLevel="1" spans="1:31">
      <c r="A491" s="299"/>
      <c r="B491" s="150">
        <v>110801077</v>
      </c>
      <c r="C491" s="346"/>
      <c r="D491" s="346"/>
      <c r="E491" s="299" t="s">
        <v>189</v>
      </c>
      <c r="F491" s="343"/>
      <c r="G491" s="350"/>
      <c r="H491" s="394"/>
      <c r="I491" s="403"/>
      <c r="J491" s="394"/>
      <c r="K491" s="403"/>
      <c r="L491" s="350">
        <f t="shared" si="144"/>
        <v>0</v>
      </c>
      <c r="M491" s="394"/>
      <c r="N491" s="403"/>
      <c r="O491" s="394"/>
      <c r="P491" s="403"/>
      <c r="Q491" s="350">
        <f t="shared" si="149"/>
        <v>0</v>
      </c>
      <c r="R491" s="350"/>
      <c r="S491" s="350"/>
      <c r="T491" s="350"/>
      <c r="U491" s="350"/>
      <c r="V491" s="350"/>
      <c r="W491" s="350"/>
      <c r="X491" s="350"/>
      <c r="Y491" s="350">
        <f t="shared" si="150"/>
        <v>0</v>
      </c>
      <c r="Z491" s="394"/>
      <c r="AA491" s="403"/>
      <c r="AB491" s="394"/>
      <c r="AC491" s="403"/>
      <c r="AD491" s="405">
        <f t="shared" si="151"/>
        <v>0</v>
      </c>
      <c r="AE491" s="252"/>
    </row>
    <row r="492" hidden="1" outlineLevel="1" spans="1:31">
      <c r="A492" s="299"/>
      <c r="B492" s="150">
        <v>110801078</v>
      </c>
      <c r="C492" s="346"/>
      <c r="D492" s="346"/>
      <c r="E492" s="299" t="s">
        <v>190</v>
      </c>
      <c r="F492" s="343"/>
      <c r="G492" s="350"/>
      <c r="H492" s="394"/>
      <c r="I492" s="403"/>
      <c r="J492" s="394"/>
      <c r="K492" s="403"/>
      <c r="L492" s="350">
        <f t="shared" si="144"/>
        <v>0</v>
      </c>
      <c r="M492" s="394"/>
      <c r="N492" s="403"/>
      <c r="O492" s="394"/>
      <c r="P492" s="403"/>
      <c r="Q492" s="350">
        <f t="shared" si="149"/>
        <v>0</v>
      </c>
      <c r="R492" s="350"/>
      <c r="S492" s="350"/>
      <c r="T492" s="350"/>
      <c r="U492" s="350"/>
      <c r="V492" s="350"/>
      <c r="W492" s="350"/>
      <c r="X492" s="350"/>
      <c r="Y492" s="350">
        <f t="shared" si="150"/>
        <v>0</v>
      </c>
      <c r="Z492" s="394"/>
      <c r="AA492" s="403"/>
      <c r="AB492" s="394"/>
      <c r="AC492" s="403"/>
      <c r="AD492" s="405">
        <f t="shared" si="151"/>
        <v>0</v>
      </c>
      <c r="AE492" s="252"/>
    </row>
    <row r="493" hidden="1" outlineLevel="1" spans="1:31">
      <c r="A493" s="299"/>
      <c r="B493" s="150">
        <v>110801079</v>
      </c>
      <c r="C493" s="346"/>
      <c r="D493" s="346"/>
      <c r="E493" s="299" t="s">
        <v>191</v>
      </c>
      <c r="F493" s="343"/>
      <c r="G493" s="350"/>
      <c r="H493" s="394"/>
      <c r="I493" s="403"/>
      <c r="J493" s="394"/>
      <c r="K493" s="403"/>
      <c r="L493" s="350">
        <f t="shared" si="144"/>
        <v>0</v>
      </c>
      <c r="M493" s="394"/>
      <c r="N493" s="403"/>
      <c r="O493" s="394"/>
      <c r="P493" s="403"/>
      <c r="Q493" s="350">
        <f t="shared" si="149"/>
        <v>0</v>
      </c>
      <c r="R493" s="350"/>
      <c r="S493" s="350"/>
      <c r="T493" s="350"/>
      <c r="U493" s="350"/>
      <c r="V493" s="350"/>
      <c r="W493" s="350"/>
      <c r="X493" s="350"/>
      <c r="Y493" s="350">
        <f t="shared" si="150"/>
        <v>0</v>
      </c>
      <c r="Z493" s="394"/>
      <c r="AA493" s="403"/>
      <c r="AB493" s="394"/>
      <c r="AC493" s="403"/>
      <c r="AD493" s="405">
        <f t="shared" si="151"/>
        <v>0</v>
      </c>
      <c r="AE493" s="252"/>
    </row>
    <row r="494" hidden="1" outlineLevel="1" spans="1:31">
      <c r="A494" s="299"/>
      <c r="B494" s="150">
        <v>110801080</v>
      </c>
      <c r="C494" s="346"/>
      <c r="D494" s="346"/>
      <c r="E494" s="299" t="s">
        <v>192</v>
      </c>
      <c r="F494" s="343"/>
      <c r="G494" s="350"/>
      <c r="H494" s="394"/>
      <c r="I494" s="403"/>
      <c r="J494" s="394"/>
      <c r="K494" s="403"/>
      <c r="L494" s="350">
        <f t="shared" si="144"/>
        <v>0</v>
      </c>
      <c r="M494" s="394"/>
      <c r="N494" s="403"/>
      <c r="O494" s="394"/>
      <c r="P494" s="403"/>
      <c r="Q494" s="350">
        <f t="shared" si="149"/>
        <v>0</v>
      </c>
      <c r="R494" s="350"/>
      <c r="S494" s="350"/>
      <c r="T494" s="350"/>
      <c r="U494" s="350"/>
      <c r="V494" s="350"/>
      <c r="W494" s="350"/>
      <c r="X494" s="350"/>
      <c r="Y494" s="350">
        <f t="shared" si="150"/>
        <v>0</v>
      </c>
      <c r="Z494" s="394"/>
      <c r="AA494" s="403"/>
      <c r="AB494" s="394"/>
      <c r="AC494" s="403"/>
      <c r="AD494" s="405">
        <f t="shared" si="151"/>
        <v>0</v>
      </c>
      <c r="AE494" s="252"/>
    </row>
    <row r="495" hidden="1" outlineLevel="1" spans="1:31">
      <c r="A495" s="299"/>
      <c r="B495" s="150">
        <v>110801081</v>
      </c>
      <c r="C495" s="346"/>
      <c r="D495" s="346"/>
      <c r="E495" s="299" t="s">
        <v>193</v>
      </c>
      <c r="F495" s="343"/>
      <c r="G495" s="350"/>
      <c r="H495" s="394"/>
      <c r="I495" s="403"/>
      <c r="J495" s="394"/>
      <c r="K495" s="403"/>
      <c r="L495" s="350">
        <f t="shared" si="144"/>
        <v>0</v>
      </c>
      <c r="M495" s="394"/>
      <c r="N495" s="403"/>
      <c r="O495" s="394"/>
      <c r="P495" s="403"/>
      <c r="Q495" s="350">
        <f t="shared" si="149"/>
        <v>0</v>
      </c>
      <c r="R495" s="350"/>
      <c r="S495" s="350"/>
      <c r="T495" s="350"/>
      <c r="U495" s="350"/>
      <c r="V495" s="350"/>
      <c r="W495" s="350"/>
      <c r="X495" s="350"/>
      <c r="Y495" s="350">
        <f t="shared" si="150"/>
        <v>0</v>
      </c>
      <c r="Z495" s="394"/>
      <c r="AA495" s="403"/>
      <c r="AB495" s="394"/>
      <c r="AC495" s="403"/>
      <c r="AD495" s="405">
        <f t="shared" si="151"/>
        <v>0</v>
      </c>
      <c r="AE495" s="252"/>
    </row>
    <row r="496" hidden="1" outlineLevel="1" spans="1:31">
      <c r="A496" s="299"/>
      <c r="B496" s="150">
        <v>110801082</v>
      </c>
      <c r="C496" s="346"/>
      <c r="D496" s="346"/>
      <c r="E496" s="299" t="s">
        <v>194</v>
      </c>
      <c r="F496" s="343"/>
      <c r="G496" s="350"/>
      <c r="H496" s="394"/>
      <c r="I496" s="403"/>
      <c r="J496" s="394"/>
      <c r="K496" s="403"/>
      <c r="L496" s="350">
        <f t="shared" si="144"/>
        <v>0</v>
      </c>
      <c r="M496" s="394"/>
      <c r="N496" s="403"/>
      <c r="O496" s="394"/>
      <c r="P496" s="403"/>
      <c r="Q496" s="350">
        <f t="shared" si="149"/>
        <v>0</v>
      </c>
      <c r="R496" s="350"/>
      <c r="S496" s="350"/>
      <c r="T496" s="350"/>
      <c r="U496" s="350"/>
      <c r="V496" s="350"/>
      <c r="W496" s="350"/>
      <c r="X496" s="350"/>
      <c r="Y496" s="350">
        <f t="shared" si="150"/>
        <v>0</v>
      </c>
      <c r="Z496" s="394"/>
      <c r="AA496" s="403"/>
      <c r="AB496" s="394"/>
      <c r="AC496" s="403"/>
      <c r="AD496" s="405">
        <f t="shared" si="151"/>
        <v>0</v>
      </c>
      <c r="AE496" s="252"/>
    </row>
    <row r="497" hidden="1" outlineLevel="1" spans="1:31">
      <c r="A497" s="299"/>
      <c r="B497" s="150">
        <v>110801083</v>
      </c>
      <c r="C497" s="346"/>
      <c r="D497" s="346"/>
      <c r="E497" s="299" t="s">
        <v>195</v>
      </c>
      <c r="F497" s="343"/>
      <c r="G497" s="350"/>
      <c r="H497" s="394"/>
      <c r="I497" s="403"/>
      <c r="J497" s="394"/>
      <c r="K497" s="403"/>
      <c r="L497" s="350">
        <f t="shared" si="144"/>
        <v>0</v>
      </c>
      <c r="M497" s="394"/>
      <c r="N497" s="403"/>
      <c r="O497" s="394"/>
      <c r="P497" s="403"/>
      <c r="Q497" s="350">
        <f t="shared" si="149"/>
        <v>0</v>
      </c>
      <c r="R497" s="350"/>
      <c r="S497" s="350"/>
      <c r="T497" s="350"/>
      <c r="U497" s="350"/>
      <c r="V497" s="350"/>
      <c r="W497" s="350"/>
      <c r="X497" s="350"/>
      <c r="Y497" s="350">
        <f t="shared" si="150"/>
        <v>0</v>
      </c>
      <c r="Z497" s="394"/>
      <c r="AA497" s="403"/>
      <c r="AB497" s="394"/>
      <c r="AC497" s="403"/>
      <c r="AD497" s="405">
        <f t="shared" si="151"/>
        <v>0</v>
      </c>
      <c r="AE497" s="252"/>
    </row>
    <row r="498" hidden="1" outlineLevel="1" spans="1:31">
      <c r="A498" s="299"/>
      <c r="B498" s="150">
        <v>110801084</v>
      </c>
      <c r="C498" s="346"/>
      <c r="D498" s="346"/>
      <c r="E498" s="299" t="s">
        <v>196</v>
      </c>
      <c r="F498" s="343"/>
      <c r="G498" s="350"/>
      <c r="H498" s="394"/>
      <c r="I498" s="403"/>
      <c r="J498" s="394"/>
      <c r="K498" s="403"/>
      <c r="L498" s="350">
        <f t="shared" si="144"/>
        <v>0</v>
      </c>
      <c r="M498" s="394"/>
      <c r="N498" s="403"/>
      <c r="O498" s="394"/>
      <c r="P498" s="403"/>
      <c r="Q498" s="350">
        <f t="shared" si="149"/>
        <v>0</v>
      </c>
      <c r="R498" s="350"/>
      <c r="S498" s="350"/>
      <c r="T498" s="350"/>
      <c r="U498" s="350"/>
      <c r="V498" s="350"/>
      <c r="W498" s="350"/>
      <c r="X498" s="350"/>
      <c r="Y498" s="350">
        <f t="shared" si="150"/>
        <v>0</v>
      </c>
      <c r="Z498" s="394"/>
      <c r="AA498" s="403"/>
      <c r="AB498" s="394"/>
      <c r="AC498" s="403"/>
      <c r="AD498" s="405">
        <f t="shared" si="151"/>
        <v>0</v>
      </c>
      <c r="AE498" s="252"/>
    </row>
    <row r="499" hidden="1" outlineLevel="1" spans="1:31">
      <c r="A499" s="299"/>
      <c r="B499" s="150">
        <v>110801085</v>
      </c>
      <c r="C499" s="346"/>
      <c r="D499" s="346"/>
      <c r="E499" s="299" t="s">
        <v>197</v>
      </c>
      <c r="F499" s="343"/>
      <c r="G499" s="350"/>
      <c r="H499" s="394"/>
      <c r="I499" s="403"/>
      <c r="J499" s="394"/>
      <c r="K499" s="403"/>
      <c r="L499" s="350">
        <f t="shared" si="144"/>
        <v>0</v>
      </c>
      <c r="M499" s="394"/>
      <c r="N499" s="403"/>
      <c r="O499" s="394"/>
      <c r="P499" s="403"/>
      <c r="Q499" s="350">
        <f t="shared" si="149"/>
        <v>0</v>
      </c>
      <c r="R499" s="350"/>
      <c r="S499" s="350"/>
      <c r="T499" s="350"/>
      <c r="U499" s="350"/>
      <c r="V499" s="350"/>
      <c r="W499" s="350"/>
      <c r="X499" s="350"/>
      <c r="Y499" s="350">
        <f t="shared" si="150"/>
        <v>0</v>
      </c>
      <c r="Z499" s="394"/>
      <c r="AA499" s="403"/>
      <c r="AB499" s="394"/>
      <c r="AC499" s="403"/>
      <c r="AD499" s="405">
        <f t="shared" si="151"/>
        <v>0</v>
      </c>
      <c r="AE499" s="252"/>
    </row>
    <row r="500" hidden="1" outlineLevel="1" spans="1:31">
      <c r="A500" s="299"/>
      <c r="B500" s="150">
        <v>110801086</v>
      </c>
      <c r="C500" s="346"/>
      <c r="D500" s="346"/>
      <c r="E500" s="299" t="s">
        <v>198</v>
      </c>
      <c r="F500" s="343"/>
      <c r="G500" s="350"/>
      <c r="H500" s="394"/>
      <c r="I500" s="403"/>
      <c r="J500" s="394"/>
      <c r="K500" s="403"/>
      <c r="L500" s="350">
        <f t="shared" si="144"/>
        <v>0</v>
      </c>
      <c r="M500" s="394"/>
      <c r="N500" s="403"/>
      <c r="O500" s="394"/>
      <c r="P500" s="403"/>
      <c r="Q500" s="350">
        <f t="shared" si="149"/>
        <v>0</v>
      </c>
      <c r="R500" s="350"/>
      <c r="S500" s="350"/>
      <c r="T500" s="350"/>
      <c r="U500" s="350"/>
      <c r="V500" s="350"/>
      <c r="W500" s="350"/>
      <c r="X500" s="350"/>
      <c r="Y500" s="350">
        <f t="shared" si="150"/>
        <v>0</v>
      </c>
      <c r="Z500" s="394"/>
      <c r="AA500" s="403"/>
      <c r="AB500" s="394"/>
      <c r="AC500" s="403"/>
      <c r="AD500" s="405">
        <f t="shared" si="151"/>
        <v>0</v>
      </c>
      <c r="AE500" s="252"/>
    </row>
    <row r="501" hidden="1" outlineLevel="1" spans="1:31">
      <c r="A501" s="299"/>
      <c r="B501" s="150">
        <v>110801087</v>
      </c>
      <c r="C501" s="346"/>
      <c r="D501" s="346"/>
      <c r="E501" s="299" t="s">
        <v>199</v>
      </c>
      <c r="F501" s="343"/>
      <c r="G501" s="350"/>
      <c r="H501" s="394"/>
      <c r="I501" s="403"/>
      <c r="J501" s="394"/>
      <c r="K501" s="403"/>
      <c r="L501" s="350">
        <f t="shared" si="144"/>
        <v>0</v>
      </c>
      <c r="M501" s="394"/>
      <c r="N501" s="403"/>
      <c r="O501" s="394"/>
      <c r="P501" s="403"/>
      <c r="Q501" s="350">
        <f t="shared" si="149"/>
        <v>0</v>
      </c>
      <c r="R501" s="350"/>
      <c r="S501" s="350"/>
      <c r="T501" s="350"/>
      <c r="U501" s="350"/>
      <c r="V501" s="350"/>
      <c r="W501" s="350"/>
      <c r="X501" s="350"/>
      <c r="Y501" s="350">
        <f t="shared" si="150"/>
        <v>0</v>
      </c>
      <c r="Z501" s="394"/>
      <c r="AA501" s="403"/>
      <c r="AB501" s="394"/>
      <c r="AC501" s="403"/>
      <c r="AD501" s="405">
        <f t="shared" si="151"/>
        <v>0</v>
      </c>
      <c r="AE501" s="252"/>
    </row>
    <row r="502" hidden="1" outlineLevel="1" spans="1:31">
      <c r="A502" s="299"/>
      <c r="B502" s="150">
        <v>110801088</v>
      </c>
      <c r="C502" s="346"/>
      <c r="D502" s="346"/>
      <c r="E502" s="299" t="s">
        <v>200</v>
      </c>
      <c r="F502" s="343"/>
      <c r="G502" s="350"/>
      <c r="H502" s="394"/>
      <c r="I502" s="403"/>
      <c r="J502" s="394"/>
      <c r="K502" s="403"/>
      <c r="L502" s="350">
        <f t="shared" si="144"/>
        <v>0</v>
      </c>
      <c r="M502" s="394"/>
      <c r="N502" s="403"/>
      <c r="O502" s="394"/>
      <c r="P502" s="403"/>
      <c r="Q502" s="350">
        <f t="shared" si="149"/>
        <v>0</v>
      </c>
      <c r="R502" s="350"/>
      <c r="S502" s="350"/>
      <c r="T502" s="350"/>
      <c r="U502" s="350"/>
      <c r="V502" s="350"/>
      <c r="W502" s="350"/>
      <c r="X502" s="350"/>
      <c r="Y502" s="350">
        <f t="shared" si="150"/>
        <v>0</v>
      </c>
      <c r="Z502" s="394"/>
      <c r="AA502" s="403"/>
      <c r="AB502" s="394"/>
      <c r="AC502" s="403"/>
      <c r="AD502" s="405">
        <f t="shared" si="151"/>
        <v>0</v>
      </c>
      <c r="AE502" s="252"/>
    </row>
    <row r="503" hidden="1" outlineLevel="1" spans="1:31">
      <c r="A503" s="299"/>
      <c r="B503" s="150">
        <v>110801089</v>
      </c>
      <c r="C503" s="346"/>
      <c r="D503" s="346"/>
      <c r="E503" s="299" t="s">
        <v>201</v>
      </c>
      <c r="F503" s="343"/>
      <c r="G503" s="350"/>
      <c r="H503" s="394"/>
      <c r="I503" s="403"/>
      <c r="J503" s="394"/>
      <c r="K503" s="403"/>
      <c r="L503" s="350">
        <f t="shared" si="144"/>
        <v>0</v>
      </c>
      <c r="M503" s="394"/>
      <c r="N503" s="403"/>
      <c r="O503" s="394"/>
      <c r="P503" s="403"/>
      <c r="Q503" s="350">
        <f t="shared" si="149"/>
        <v>0</v>
      </c>
      <c r="R503" s="350"/>
      <c r="S503" s="350"/>
      <c r="T503" s="350"/>
      <c r="U503" s="350"/>
      <c r="V503" s="350"/>
      <c r="W503" s="350"/>
      <c r="X503" s="350"/>
      <c r="Y503" s="350">
        <f t="shared" si="150"/>
        <v>0</v>
      </c>
      <c r="Z503" s="394"/>
      <c r="AA503" s="403"/>
      <c r="AB503" s="394"/>
      <c r="AC503" s="403"/>
      <c r="AD503" s="405">
        <f t="shared" si="151"/>
        <v>0</v>
      </c>
      <c r="AE503" s="252"/>
    </row>
    <row r="504" hidden="1" outlineLevel="1" spans="1:31">
      <c r="A504" s="299"/>
      <c r="B504" s="150">
        <v>110801090</v>
      </c>
      <c r="C504" s="346"/>
      <c r="D504" s="346"/>
      <c r="E504" s="299" t="s">
        <v>202</v>
      </c>
      <c r="F504" s="343"/>
      <c r="G504" s="350"/>
      <c r="H504" s="394"/>
      <c r="I504" s="403"/>
      <c r="J504" s="394"/>
      <c r="K504" s="403"/>
      <c r="L504" s="350">
        <f t="shared" si="144"/>
        <v>0</v>
      </c>
      <c r="M504" s="394"/>
      <c r="N504" s="403"/>
      <c r="O504" s="394"/>
      <c r="P504" s="403"/>
      <c r="Q504" s="350">
        <f t="shared" si="149"/>
        <v>0</v>
      </c>
      <c r="R504" s="350"/>
      <c r="S504" s="350"/>
      <c r="T504" s="350"/>
      <c r="U504" s="350"/>
      <c r="V504" s="350"/>
      <c r="W504" s="350"/>
      <c r="X504" s="350"/>
      <c r="Y504" s="350">
        <f t="shared" si="150"/>
        <v>0</v>
      </c>
      <c r="Z504" s="394"/>
      <c r="AA504" s="403"/>
      <c r="AB504" s="394"/>
      <c r="AC504" s="403"/>
      <c r="AD504" s="405">
        <f t="shared" si="151"/>
        <v>0</v>
      </c>
      <c r="AE504" s="252"/>
    </row>
    <row r="505" hidden="1" outlineLevel="1" spans="1:31">
      <c r="A505" s="299"/>
      <c r="B505" s="150">
        <v>110801091</v>
      </c>
      <c r="C505" s="346"/>
      <c r="D505" s="346"/>
      <c r="E505" s="299" t="s">
        <v>203</v>
      </c>
      <c r="F505" s="343"/>
      <c r="G505" s="350"/>
      <c r="H505" s="394"/>
      <c r="I505" s="403"/>
      <c r="J505" s="394"/>
      <c r="K505" s="403"/>
      <c r="L505" s="350">
        <f t="shared" si="144"/>
        <v>0</v>
      </c>
      <c r="M505" s="394"/>
      <c r="N505" s="403"/>
      <c r="O505" s="394"/>
      <c r="P505" s="403"/>
      <c r="Q505" s="350">
        <f t="shared" si="149"/>
        <v>0</v>
      </c>
      <c r="R505" s="350"/>
      <c r="S505" s="350"/>
      <c r="T505" s="350"/>
      <c r="U505" s="350"/>
      <c r="V505" s="350"/>
      <c r="W505" s="350"/>
      <c r="X505" s="350"/>
      <c r="Y505" s="350">
        <f t="shared" si="150"/>
        <v>0</v>
      </c>
      <c r="Z505" s="394"/>
      <c r="AA505" s="403"/>
      <c r="AB505" s="394"/>
      <c r="AC505" s="403"/>
      <c r="AD505" s="405">
        <f t="shared" si="151"/>
        <v>0</v>
      </c>
      <c r="AE505" s="252"/>
    </row>
    <row r="506" hidden="1" outlineLevel="1" spans="1:31">
      <c r="A506" s="299"/>
      <c r="B506" s="150">
        <v>110801092</v>
      </c>
      <c r="C506" s="346"/>
      <c r="D506" s="346"/>
      <c r="E506" s="299" t="s">
        <v>204</v>
      </c>
      <c r="F506" s="343"/>
      <c r="G506" s="350"/>
      <c r="H506" s="394"/>
      <c r="I506" s="403"/>
      <c r="J506" s="394"/>
      <c r="K506" s="403"/>
      <c r="L506" s="350">
        <f t="shared" si="144"/>
        <v>0</v>
      </c>
      <c r="M506" s="394"/>
      <c r="N506" s="403"/>
      <c r="O506" s="394"/>
      <c r="P506" s="403"/>
      <c r="Q506" s="350">
        <f t="shared" si="149"/>
        <v>0</v>
      </c>
      <c r="R506" s="350"/>
      <c r="S506" s="350"/>
      <c r="T506" s="350"/>
      <c r="U506" s="350"/>
      <c r="V506" s="350"/>
      <c r="W506" s="350"/>
      <c r="X506" s="350"/>
      <c r="Y506" s="350">
        <f t="shared" si="150"/>
        <v>0</v>
      </c>
      <c r="Z506" s="394"/>
      <c r="AA506" s="403"/>
      <c r="AB506" s="394"/>
      <c r="AC506" s="403"/>
      <c r="AD506" s="405">
        <f t="shared" si="151"/>
        <v>0</v>
      </c>
      <c r="AE506" s="252"/>
    </row>
    <row r="507" hidden="1" outlineLevel="1" spans="1:31">
      <c r="A507" s="299"/>
      <c r="B507" s="150">
        <v>110801093</v>
      </c>
      <c r="C507" s="346"/>
      <c r="D507" s="346"/>
      <c r="E507" s="299" t="s">
        <v>205</v>
      </c>
      <c r="F507" s="343"/>
      <c r="G507" s="350"/>
      <c r="H507" s="394"/>
      <c r="I507" s="403"/>
      <c r="J507" s="394"/>
      <c r="K507" s="403"/>
      <c r="L507" s="350">
        <f t="shared" si="144"/>
        <v>0</v>
      </c>
      <c r="M507" s="394"/>
      <c r="N507" s="403"/>
      <c r="O507" s="394"/>
      <c r="P507" s="403"/>
      <c r="Q507" s="350">
        <f t="shared" si="149"/>
        <v>0</v>
      </c>
      <c r="R507" s="350"/>
      <c r="S507" s="350"/>
      <c r="T507" s="350"/>
      <c r="U507" s="350"/>
      <c r="V507" s="350"/>
      <c r="W507" s="350"/>
      <c r="X507" s="350"/>
      <c r="Y507" s="350">
        <f t="shared" si="150"/>
        <v>0</v>
      </c>
      <c r="Z507" s="394"/>
      <c r="AA507" s="403"/>
      <c r="AB507" s="394"/>
      <c r="AC507" s="403"/>
      <c r="AD507" s="405">
        <f t="shared" si="151"/>
        <v>0</v>
      </c>
      <c r="AE507" s="252"/>
    </row>
    <row r="508" hidden="1" outlineLevel="1" spans="1:31">
      <c r="A508" s="299"/>
      <c r="B508" s="150">
        <v>110801094</v>
      </c>
      <c r="C508" s="346"/>
      <c r="D508" s="346"/>
      <c r="E508" s="299" t="s">
        <v>206</v>
      </c>
      <c r="F508" s="343"/>
      <c r="G508" s="350"/>
      <c r="H508" s="394"/>
      <c r="I508" s="403"/>
      <c r="J508" s="394"/>
      <c r="K508" s="403"/>
      <c r="L508" s="350">
        <f t="shared" si="144"/>
        <v>0</v>
      </c>
      <c r="M508" s="394"/>
      <c r="N508" s="403"/>
      <c r="O508" s="394"/>
      <c r="P508" s="403"/>
      <c r="Q508" s="350">
        <f t="shared" si="149"/>
        <v>0</v>
      </c>
      <c r="R508" s="350"/>
      <c r="S508" s="350"/>
      <c r="T508" s="350"/>
      <c r="U508" s="350"/>
      <c r="V508" s="350"/>
      <c r="W508" s="350"/>
      <c r="X508" s="350"/>
      <c r="Y508" s="350">
        <f t="shared" si="150"/>
        <v>0</v>
      </c>
      <c r="Z508" s="394"/>
      <c r="AA508" s="403"/>
      <c r="AB508" s="394"/>
      <c r="AC508" s="403"/>
      <c r="AD508" s="405">
        <f t="shared" si="151"/>
        <v>0</v>
      </c>
      <c r="AE508" s="252"/>
    </row>
    <row r="509" hidden="1" outlineLevel="1" spans="1:31">
      <c r="A509" s="299"/>
      <c r="B509" s="150">
        <v>110801095</v>
      </c>
      <c r="C509" s="346"/>
      <c r="D509" s="346"/>
      <c r="E509" s="299" t="s">
        <v>207</v>
      </c>
      <c r="F509" s="343"/>
      <c r="G509" s="350"/>
      <c r="H509" s="394"/>
      <c r="I509" s="403"/>
      <c r="J509" s="394"/>
      <c r="K509" s="403"/>
      <c r="L509" s="350">
        <f t="shared" si="144"/>
        <v>0</v>
      </c>
      <c r="M509" s="394"/>
      <c r="N509" s="403"/>
      <c r="O509" s="394"/>
      <c r="P509" s="403"/>
      <c r="Q509" s="350">
        <f t="shared" si="149"/>
        <v>0</v>
      </c>
      <c r="R509" s="350"/>
      <c r="S509" s="350"/>
      <c r="T509" s="350"/>
      <c r="U509" s="350"/>
      <c r="V509" s="350"/>
      <c r="W509" s="350"/>
      <c r="X509" s="350"/>
      <c r="Y509" s="350">
        <f t="shared" si="150"/>
        <v>0</v>
      </c>
      <c r="Z509" s="394"/>
      <c r="AA509" s="403"/>
      <c r="AB509" s="394"/>
      <c r="AC509" s="403"/>
      <c r="AD509" s="405">
        <f t="shared" si="151"/>
        <v>0</v>
      </c>
      <c r="AE509" s="252"/>
    </row>
    <row r="510" hidden="1" outlineLevel="1" spans="1:31">
      <c r="A510" s="299"/>
      <c r="B510" s="150">
        <v>110801096</v>
      </c>
      <c r="C510" s="346"/>
      <c r="D510" s="346"/>
      <c r="E510" s="299" t="s">
        <v>208</v>
      </c>
      <c r="F510" s="343"/>
      <c r="G510" s="350"/>
      <c r="H510" s="394"/>
      <c r="I510" s="403"/>
      <c r="J510" s="394"/>
      <c r="K510" s="403"/>
      <c r="L510" s="350">
        <f t="shared" si="144"/>
        <v>0</v>
      </c>
      <c r="M510" s="394"/>
      <c r="N510" s="403"/>
      <c r="O510" s="394"/>
      <c r="P510" s="403"/>
      <c r="Q510" s="350">
        <f t="shared" si="149"/>
        <v>0</v>
      </c>
      <c r="R510" s="350"/>
      <c r="S510" s="350"/>
      <c r="T510" s="350"/>
      <c r="U510" s="350"/>
      <c r="V510" s="350"/>
      <c r="W510" s="350"/>
      <c r="X510" s="350"/>
      <c r="Y510" s="350">
        <f t="shared" si="150"/>
        <v>0</v>
      </c>
      <c r="Z510" s="394"/>
      <c r="AA510" s="403"/>
      <c r="AB510" s="394"/>
      <c r="AC510" s="403"/>
      <c r="AD510" s="405">
        <f t="shared" si="151"/>
        <v>0</v>
      </c>
      <c r="AE510" s="252"/>
    </row>
    <row r="511" hidden="1" outlineLevel="1" spans="1:31">
      <c r="A511" s="299"/>
      <c r="B511" s="150">
        <v>110801097</v>
      </c>
      <c r="C511" s="346"/>
      <c r="D511" s="346"/>
      <c r="E511" s="299" t="s">
        <v>209</v>
      </c>
      <c r="F511" s="343"/>
      <c r="G511" s="350"/>
      <c r="H511" s="394"/>
      <c r="I511" s="403"/>
      <c r="J511" s="394"/>
      <c r="K511" s="403"/>
      <c r="L511" s="350">
        <f t="shared" si="144"/>
        <v>0</v>
      </c>
      <c r="M511" s="394"/>
      <c r="N511" s="403"/>
      <c r="O511" s="394"/>
      <c r="P511" s="403"/>
      <c r="Q511" s="350">
        <f t="shared" si="149"/>
        <v>0</v>
      </c>
      <c r="R511" s="350"/>
      <c r="S511" s="350"/>
      <c r="T511" s="350"/>
      <c r="U511" s="350"/>
      <c r="V511" s="350"/>
      <c r="W511" s="350"/>
      <c r="X511" s="350"/>
      <c r="Y511" s="350">
        <f t="shared" si="150"/>
        <v>0</v>
      </c>
      <c r="Z511" s="394"/>
      <c r="AA511" s="403"/>
      <c r="AB511" s="394"/>
      <c r="AC511" s="403"/>
      <c r="AD511" s="405">
        <f t="shared" si="151"/>
        <v>0</v>
      </c>
      <c r="AE511" s="252"/>
    </row>
    <row r="512" hidden="1" outlineLevel="1" spans="1:31">
      <c r="A512" s="299"/>
      <c r="B512" s="150">
        <v>110801098</v>
      </c>
      <c r="C512" s="346"/>
      <c r="D512" s="346"/>
      <c r="E512" s="299" t="s">
        <v>210</v>
      </c>
      <c r="F512" s="343"/>
      <c r="G512" s="350"/>
      <c r="H512" s="394"/>
      <c r="I512" s="403"/>
      <c r="J512" s="394"/>
      <c r="K512" s="403"/>
      <c r="L512" s="350">
        <f t="shared" si="144"/>
        <v>0</v>
      </c>
      <c r="M512" s="394"/>
      <c r="N512" s="403"/>
      <c r="O512" s="394"/>
      <c r="P512" s="403"/>
      <c r="Q512" s="350">
        <f t="shared" si="149"/>
        <v>0</v>
      </c>
      <c r="R512" s="350"/>
      <c r="S512" s="350"/>
      <c r="T512" s="350"/>
      <c r="U512" s="350"/>
      <c r="V512" s="350"/>
      <c r="W512" s="350"/>
      <c r="X512" s="350"/>
      <c r="Y512" s="350">
        <f t="shared" si="150"/>
        <v>0</v>
      </c>
      <c r="Z512" s="394"/>
      <c r="AA512" s="403"/>
      <c r="AB512" s="394"/>
      <c r="AC512" s="403"/>
      <c r="AD512" s="405">
        <f t="shared" si="151"/>
        <v>0</v>
      </c>
      <c r="AE512" s="252"/>
    </row>
    <row r="513" hidden="1" outlineLevel="1" spans="1:31">
      <c r="A513" s="299"/>
      <c r="B513" s="150">
        <v>110801099</v>
      </c>
      <c r="C513" s="346"/>
      <c r="D513" s="346"/>
      <c r="E513" s="299" t="s">
        <v>211</v>
      </c>
      <c r="F513" s="343"/>
      <c r="G513" s="350"/>
      <c r="H513" s="394"/>
      <c r="I513" s="403"/>
      <c r="J513" s="394"/>
      <c r="K513" s="403"/>
      <c r="L513" s="350">
        <f t="shared" si="144"/>
        <v>0</v>
      </c>
      <c r="M513" s="394"/>
      <c r="N513" s="403"/>
      <c r="O513" s="394"/>
      <c r="P513" s="403"/>
      <c r="Q513" s="350">
        <f t="shared" si="149"/>
        <v>0</v>
      </c>
      <c r="R513" s="350"/>
      <c r="S513" s="350"/>
      <c r="T513" s="350"/>
      <c r="U513" s="350"/>
      <c r="V513" s="350"/>
      <c r="W513" s="350"/>
      <c r="X513" s="350"/>
      <c r="Y513" s="350">
        <f t="shared" si="150"/>
        <v>0</v>
      </c>
      <c r="Z513" s="394"/>
      <c r="AA513" s="403"/>
      <c r="AB513" s="394"/>
      <c r="AC513" s="403"/>
      <c r="AD513" s="405">
        <f t="shared" si="151"/>
        <v>0</v>
      </c>
      <c r="AE513" s="252"/>
    </row>
    <row r="514" hidden="1" outlineLevel="1" spans="1:31">
      <c r="A514" s="299"/>
      <c r="B514" s="150">
        <v>110801100</v>
      </c>
      <c r="C514" s="346"/>
      <c r="D514" s="346"/>
      <c r="E514" s="299" t="s">
        <v>212</v>
      </c>
      <c r="F514" s="343"/>
      <c r="G514" s="350"/>
      <c r="H514" s="394"/>
      <c r="I514" s="403"/>
      <c r="J514" s="394"/>
      <c r="K514" s="403"/>
      <c r="L514" s="350">
        <f t="shared" si="144"/>
        <v>0</v>
      </c>
      <c r="M514" s="394"/>
      <c r="N514" s="403"/>
      <c r="O514" s="394"/>
      <c r="P514" s="403"/>
      <c r="Q514" s="350">
        <f t="shared" si="149"/>
        <v>0</v>
      </c>
      <c r="R514" s="350"/>
      <c r="S514" s="350"/>
      <c r="T514" s="350"/>
      <c r="U514" s="350"/>
      <c r="V514" s="350"/>
      <c r="W514" s="350"/>
      <c r="X514" s="350"/>
      <c r="Y514" s="350">
        <f t="shared" si="150"/>
        <v>0</v>
      </c>
      <c r="Z514" s="394"/>
      <c r="AA514" s="403"/>
      <c r="AB514" s="394"/>
      <c r="AC514" s="403"/>
      <c r="AD514" s="405">
        <f t="shared" si="151"/>
        <v>0</v>
      </c>
      <c r="AE514" s="252"/>
    </row>
    <row r="515" hidden="1" outlineLevel="1" spans="1:31">
      <c r="A515" s="299"/>
      <c r="B515" s="150">
        <v>110801101</v>
      </c>
      <c r="C515" s="346"/>
      <c r="D515" s="346"/>
      <c r="E515" s="299" t="s">
        <v>213</v>
      </c>
      <c r="F515" s="343"/>
      <c r="G515" s="350"/>
      <c r="H515" s="394"/>
      <c r="I515" s="403"/>
      <c r="J515" s="394"/>
      <c r="K515" s="403"/>
      <c r="L515" s="350">
        <f t="shared" si="144"/>
        <v>0</v>
      </c>
      <c r="M515" s="394"/>
      <c r="N515" s="403"/>
      <c r="O515" s="394"/>
      <c r="P515" s="403"/>
      <c r="Q515" s="350">
        <f t="shared" si="149"/>
        <v>0</v>
      </c>
      <c r="R515" s="350"/>
      <c r="S515" s="350"/>
      <c r="T515" s="350"/>
      <c r="U515" s="350"/>
      <c r="V515" s="350"/>
      <c r="W515" s="350"/>
      <c r="X515" s="350"/>
      <c r="Y515" s="350">
        <f t="shared" si="150"/>
        <v>0</v>
      </c>
      <c r="Z515" s="394"/>
      <c r="AA515" s="403"/>
      <c r="AB515" s="394"/>
      <c r="AC515" s="403"/>
      <c r="AD515" s="405">
        <f t="shared" si="151"/>
        <v>0</v>
      </c>
      <c r="AE515" s="252"/>
    </row>
    <row r="516" hidden="1" outlineLevel="1" spans="1:31">
      <c r="A516" s="299"/>
      <c r="B516" s="150">
        <v>110801102</v>
      </c>
      <c r="C516" s="346"/>
      <c r="D516" s="346"/>
      <c r="E516" s="299" t="s">
        <v>214</v>
      </c>
      <c r="F516" s="343"/>
      <c r="G516" s="350"/>
      <c r="H516" s="394"/>
      <c r="I516" s="403"/>
      <c r="J516" s="394"/>
      <c r="K516" s="403"/>
      <c r="L516" s="350">
        <f t="shared" si="144"/>
        <v>0</v>
      </c>
      <c r="M516" s="394"/>
      <c r="N516" s="403"/>
      <c r="O516" s="394"/>
      <c r="P516" s="403"/>
      <c r="Q516" s="350">
        <f t="shared" si="149"/>
        <v>0</v>
      </c>
      <c r="R516" s="350"/>
      <c r="S516" s="350"/>
      <c r="T516" s="350"/>
      <c r="U516" s="350"/>
      <c r="V516" s="350"/>
      <c r="W516" s="350"/>
      <c r="X516" s="350"/>
      <c r="Y516" s="350">
        <f t="shared" si="150"/>
        <v>0</v>
      </c>
      <c r="Z516" s="394"/>
      <c r="AA516" s="403"/>
      <c r="AB516" s="394"/>
      <c r="AC516" s="403"/>
      <c r="AD516" s="405">
        <f t="shared" si="151"/>
        <v>0</v>
      </c>
      <c r="AE516" s="252"/>
    </row>
    <row r="517" hidden="1" outlineLevel="1" spans="1:31">
      <c r="A517" s="299"/>
      <c r="B517" s="150">
        <v>110801103</v>
      </c>
      <c r="C517" s="346"/>
      <c r="D517" s="346"/>
      <c r="E517" s="299" t="s">
        <v>215</v>
      </c>
      <c r="F517" s="343"/>
      <c r="G517" s="350"/>
      <c r="H517" s="394"/>
      <c r="I517" s="403"/>
      <c r="J517" s="394"/>
      <c r="K517" s="403"/>
      <c r="L517" s="350">
        <f t="shared" si="144"/>
        <v>0</v>
      </c>
      <c r="M517" s="394"/>
      <c r="N517" s="403"/>
      <c r="O517" s="394"/>
      <c r="P517" s="403"/>
      <c r="Q517" s="350">
        <f t="shared" si="149"/>
        <v>0</v>
      </c>
      <c r="R517" s="350"/>
      <c r="S517" s="350"/>
      <c r="T517" s="350"/>
      <c r="U517" s="350"/>
      <c r="V517" s="350"/>
      <c r="W517" s="350"/>
      <c r="X517" s="350"/>
      <c r="Y517" s="350">
        <f t="shared" si="150"/>
        <v>0</v>
      </c>
      <c r="Z517" s="394"/>
      <c r="AA517" s="403"/>
      <c r="AB517" s="394"/>
      <c r="AC517" s="403"/>
      <c r="AD517" s="405">
        <f t="shared" si="151"/>
        <v>0</v>
      </c>
      <c r="AE517" s="252"/>
    </row>
    <row r="518" hidden="1" outlineLevel="1" spans="1:31">
      <c r="A518" s="299"/>
      <c r="B518" s="150">
        <v>110801104</v>
      </c>
      <c r="C518" s="346"/>
      <c r="D518" s="346"/>
      <c r="E518" s="299" t="s">
        <v>216</v>
      </c>
      <c r="F518" s="343"/>
      <c r="G518" s="350"/>
      <c r="H518" s="394"/>
      <c r="I518" s="403"/>
      <c r="J518" s="394"/>
      <c r="K518" s="403"/>
      <c r="L518" s="350">
        <f t="shared" si="144"/>
        <v>0</v>
      </c>
      <c r="M518" s="394"/>
      <c r="N518" s="403"/>
      <c r="O518" s="394"/>
      <c r="P518" s="403"/>
      <c r="Q518" s="350">
        <f t="shared" si="149"/>
        <v>0</v>
      </c>
      <c r="R518" s="350"/>
      <c r="S518" s="350"/>
      <c r="T518" s="350"/>
      <c r="U518" s="350"/>
      <c r="V518" s="350"/>
      <c r="W518" s="350"/>
      <c r="X518" s="350"/>
      <c r="Y518" s="350">
        <f t="shared" si="150"/>
        <v>0</v>
      </c>
      <c r="Z518" s="394"/>
      <c r="AA518" s="403"/>
      <c r="AB518" s="394"/>
      <c r="AC518" s="403"/>
      <c r="AD518" s="405">
        <f t="shared" si="151"/>
        <v>0</v>
      </c>
      <c r="AE518" s="252"/>
    </row>
    <row r="519" hidden="1" outlineLevel="1" spans="1:31">
      <c r="A519" s="299"/>
      <c r="B519" s="150">
        <v>110801105</v>
      </c>
      <c r="C519" s="346"/>
      <c r="D519" s="346"/>
      <c r="E519" s="299" t="s">
        <v>217</v>
      </c>
      <c r="F519" s="343"/>
      <c r="G519" s="350"/>
      <c r="H519" s="394"/>
      <c r="I519" s="403"/>
      <c r="J519" s="394"/>
      <c r="K519" s="403"/>
      <c r="L519" s="350">
        <f t="shared" si="144"/>
        <v>0</v>
      </c>
      <c r="M519" s="394"/>
      <c r="N519" s="403"/>
      <c r="O519" s="394"/>
      <c r="P519" s="403"/>
      <c r="Q519" s="350">
        <f t="shared" si="149"/>
        <v>0</v>
      </c>
      <c r="R519" s="350"/>
      <c r="S519" s="350"/>
      <c r="T519" s="350"/>
      <c r="U519" s="350"/>
      <c r="V519" s="350"/>
      <c r="W519" s="350"/>
      <c r="X519" s="350"/>
      <c r="Y519" s="350">
        <f t="shared" si="150"/>
        <v>0</v>
      </c>
      <c r="Z519" s="394"/>
      <c r="AA519" s="403"/>
      <c r="AB519" s="394"/>
      <c r="AC519" s="403"/>
      <c r="AD519" s="405">
        <f t="shared" si="151"/>
        <v>0</v>
      </c>
      <c r="AE519" s="252"/>
    </row>
    <row r="520" hidden="1" outlineLevel="1" spans="1:31">
      <c r="A520" s="299"/>
      <c r="B520" s="150">
        <v>110801106</v>
      </c>
      <c r="C520" s="346"/>
      <c r="D520" s="346"/>
      <c r="E520" s="299" t="s">
        <v>218</v>
      </c>
      <c r="F520" s="343"/>
      <c r="G520" s="350"/>
      <c r="H520" s="394"/>
      <c r="I520" s="403"/>
      <c r="J520" s="394"/>
      <c r="K520" s="403"/>
      <c r="L520" s="350">
        <f t="shared" si="144"/>
        <v>0</v>
      </c>
      <c r="M520" s="394"/>
      <c r="N520" s="403"/>
      <c r="O520" s="394"/>
      <c r="P520" s="403"/>
      <c r="Q520" s="350">
        <f t="shared" si="149"/>
        <v>0</v>
      </c>
      <c r="R520" s="350"/>
      <c r="S520" s="350"/>
      <c r="T520" s="350"/>
      <c r="U520" s="350"/>
      <c r="V520" s="350"/>
      <c r="W520" s="350"/>
      <c r="X520" s="350"/>
      <c r="Y520" s="350">
        <f t="shared" si="150"/>
        <v>0</v>
      </c>
      <c r="Z520" s="394"/>
      <c r="AA520" s="403"/>
      <c r="AB520" s="394"/>
      <c r="AC520" s="403"/>
      <c r="AD520" s="405">
        <f t="shared" si="151"/>
        <v>0</v>
      </c>
      <c r="AE520" s="252"/>
    </row>
    <row r="521" hidden="1" outlineLevel="1" spans="1:31">
      <c r="A521" s="299"/>
      <c r="B521" s="150">
        <v>110801107</v>
      </c>
      <c r="C521" s="346"/>
      <c r="D521" s="346"/>
      <c r="E521" s="299" t="s">
        <v>219</v>
      </c>
      <c r="F521" s="343"/>
      <c r="G521" s="350"/>
      <c r="H521" s="394"/>
      <c r="I521" s="403"/>
      <c r="J521" s="394"/>
      <c r="K521" s="403"/>
      <c r="L521" s="350">
        <f t="shared" si="144"/>
        <v>0</v>
      </c>
      <c r="M521" s="394"/>
      <c r="N521" s="403"/>
      <c r="O521" s="394"/>
      <c r="P521" s="403"/>
      <c r="Q521" s="350">
        <f t="shared" si="149"/>
        <v>0</v>
      </c>
      <c r="R521" s="350"/>
      <c r="S521" s="350"/>
      <c r="T521" s="350"/>
      <c r="U521" s="350"/>
      <c r="V521" s="350"/>
      <c r="W521" s="350"/>
      <c r="X521" s="350"/>
      <c r="Y521" s="350">
        <f t="shared" si="150"/>
        <v>0</v>
      </c>
      <c r="Z521" s="394"/>
      <c r="AA521" s="403"/>
      <c r="AB521" s="394"/>
      <c r="AC521" s="403"/>
      <c r="AD521" s="405">
        <f t="shared" si="151"/>
        <v>0</v>
      </c>
      <c r="AE521" s="252"/>
    </row>
    <row r="522" hidden="1" outlineLevel="1" spans="1:31">
      <c r="A522" s="299"/>
      <c r="B522" s="150">
        <v>110801108</v>
      </c>
      <c r="C522" s="346"/>
      <c r="D522" s="346"/>
      <c r="E522" s="299" t="s">
        <v>220</v>
      </c>
      <c r="F522" s="343"/>
      <c r="G522" s="350"/>
      <c r="H522" s="394"/>
      <c r="I522" s="403"/>
      <c r="J522" s="394"/>
      <c r="K522" s="403"/>
      <c r="L522" s="350">
        <f t="shared" si="144"/>
        <v>0</v>
      </c>
      <c r="M522" s="394"/>
      <c r="N522" s="403"/>
      <c r="O522" s="394"/>
      <c r="P522" s="403"/>
      <c r="Q522" s="350">
        <f t="shared" si="149"/>
        <v>0</v>
      </c>
      <c r="R522" s="350"/>
      <c r="S522" s="350"/>
      <c r="T522" s="350"/>
      <c r="U522" s="350"/>
      <c r="V522" s="350"/>
      <c r="W522" s="350"/>
      <c r="X522" s="350"/>
      <c r="Y522" s="350">
        <f t="shared" si="150"/>
        <v>0</v>
      </c>
      <c r="Z522" s="394"/>
      <c r="AA522" s="403"/>
      <c r="AB522" s="394"/>
      <c r="AC522" s="403"/>
      <c r="AD522" s="405">
        <f t="shared" si="151"/>
        <v>0</v>
      </c>
      <c r="AE522" s="252"/>
    </row>
    <row r="523" hidden="1" outlineLevel="1" spans="1:31">
      <c r="A523" s="299"/>
      <c r="B523" s="150">
        <v>110801109</v>
      </c>
      <c r="C523" s="346"/>
      <c r="D523" s="346"/>
      <c r="E523" s="299" t="s">
        <v>221</v>
      </c>
      <c r="F523" s="343"/>
      <c r="G523" s="350"/>
      <c r="H523" s="394"/>
      <c r="I523" s="403"/>
      <c r="J523" s="394"/>
      <c r="K523" s="403"/>
      <c r="L523" s="350">
        <f t="shared" si="144"/>
        <v>0</v>
      </c>
      <c r="M523" s="394"/>
      <c r="N523" s="403"/>
      <c r="O523" s="394"/>
      <c r="P523" s="403"/>
      <c r="Q523" s="350">
        <f t="shared" si="149"/>
        <v>0</v>
      </c>
      <c r="R523" s="350"/>
      <c r="S523" s="350"/>
      <c r="T523" s="350"/>
      <c r="U523" s="350"/>
      <c r="V523" s="350"/>
      <c r="W523" s="350"/>
      <c r="X523" s="350"/>
      <c r="Y523" s="350">
        <f t="shared" si="150"/>
        <v>0</v>
      </c>
      <c r="Z523" s="394"/>
      <c r="AA523" s="403"/>
      <c r="AB523" s="394"/>
      <c r="AC523" s="403"/>
      <c r="AD523" s="405">
        <f t="shared" si="151"/>
        <v>0</v>
      </c>
      <c r="AE523" s="252"/>
    </row>
    <row r="524" hidden="1" outlineLevel="1" spans="1:31">
      <c r="A524" s="299"/>
      <c r="B524" s="150">
        <v>110801110</v>
      </c>
      <c r="C524" s="346"/>
      <c r="D524" s="346"/>
      <c r="E524" s="299" t="s">
        <v>222</v>
      </c>
      <c r="F524" s="343"/>
      <c r="G524" s="350"/>
      <c r="H524" s="394"/>
      <c r="I524" s="403"/>
      <c r="J524" s="394"/>
      <c r="K524" s="403"/>
      <c r="L524" s="350">
        <f t="shared" si="144"/>
        <v>0</v>
      </c>
      <c r="M524" s="394"/>
      <c r="N524" s="403"/>
      <c r="O524" s="394"/>
      <c r="P524" s="403"/>
      <c r="Q524" s="350">
        <f t="shared" si="149"/>
        <v>0</v>
      </c>
      <c r="R524" s="350"/>
      <c r="S524" s="350"/>
      <c r="T524" s="350"/>
      <c r="U524" s="350"/>
      <c r="V524" s="350"/>
      <c r="W524" s="350"/>
      <c r="X524" s="350"/>
      <c r="Y524" s="350">
        <f t="shared" si="150"/>
        <v>0</v>
      </c>
      <c r="Z524" s="394"/>
      <c r="AA524" s="403"/>
      <c r="AB524" s="394"/>
      <c r="AC524" s="403"/>
      <c r="AD524" s="405">
        <f t="shared" si="151"/>
        <v>0</v>
      </c>
      <c r="AE524" s="252"/>
    </row>
    <row r="525" hidden="1" outlineLevel="1" spans="1:31">
      <c r="A525" s="299"/>
      <c r="B525" s="150">
        <v>110801111</v>
      </c>
      <c r="C525" s="346"/>
      <c r="D525" s="346"/>
      <c r="E525" s="299" t="s">
        <v>223</v>
      </c>
      <c r="F525" s="343"/>
      <c r="G525" s="350"/>
      <c r="H525" s="394"/>
      <c r="I525" s="403"/>
      <c r="J525" s="394"/>
      <c r="K525" s="403"/>
      <c r="L525" s="350">
        <f t="shared" si="144"/>
        <v>0</v>
      </c>
      <c r="M525" s="394"/>
      <c r="N525" s="403"/>
      <c r="O525" s="394"/>
      <c r="P525" s="403"/>
      <c r="Q525" s="350">
        <f t="shared" si="149"/>
        <v>0</v>
      </c>
      <c r="R525" s="350"/>
      <c r="S525" s="350"/>
      <c r="T525" s="350"/>
      <c r="U525" s="350"/>
      <c r="V525" s="350"/>
      <c r="W525" s="350"/>
      <c r="X525" s="350"/>
      <c r="Y525" s="350">
        <f t="shared" si="150"/>
        <v>0</v>
      </c>
      <c r="Z525" s="394"/>
      <c r="AA525" s="403"/>
      <c r="AB525" s="394"/>
      <c r="AC525" s="403"/>
      <c r="AD525" s="405">
        <f t="shared" si="151"/>
        <v>0</v>
      </c>
      <c r="AE525" s="252"/>
    </row>
    <row r="526" hidden="1" outlineLevel="1" spans="1:31">
      <c r="A526" s="299"/>
      <c r="B526" s="150">
        <v>110801112</v>
      </c>
      <c r="C526" s="346"/>
      <c r="D526" s="346"/>
      <c r="E526" s="299" t="s">
        <v>224</v>
      </c>
      <c r="F526" s="343"/>
      <c r="G526" s="350"/>
      <c r="H526" s="394"/>
      <c r="I526" s="403"/>
      <c r="J526" s="394"/>
      <c r="K526" s="403"/>
      <c r="L526" s="350">
        <f t="shared" si="144"/>
        <v>0</v>
      </c>
      <c r="M526" s="394"/>
      <c r="N526" s="403"/>
      <c r="O526" s="394"/>
      <c r="P526" s="403"/>
      <c r="Q526" s="350">
        <f t="shared" si="149"/>
        <v>0</v>
      </c>
      <c r="R526" s="350"/>
      <c r="S526" s="350"/>
      <c r="T526" s="350"/>
      <c r="U526" s="350"/>
      <c r="V526" s="350"/>
      <c r="W526" s="350"/>
      <c r="X526" s="350"/>
      <c r="Y526" s="350">
        <f t="shared" si="150"/>
        <v>0</v>
      </c>
      <c r="Z526" s="394"/>
      <c r="AA526" s="403"/>
      <c r="AB526" s="394"/>
      <c r="AC526" s="403"/>
      <c r="AD526" s="405">
        <f t="shared" si="151"/>
        <v>0</v>
      </c>
      <c r="AE526" s="252"/>
    </row>
    <row r="527" hidden="1" outlineLevel="1" spans="1:31">
      <c r="A527" s="299"/>
      <c r="B527" s="150">
        <v>110801113</v>
      </c>
      <c r="C527" s="346"/>
      <c r="D527" s="346"/>
      <c r="E527" s="299" t="s">
        <v>225</v>
      </c>
      <c r="F527" s="343"/>
      <c r="G527" s="350"/>
      <c r="H527" s="394"/>
      <c r="I527" s="403"/>
      <c r="J527" s="394"/>
      <c r="K527" s="403"/>
      <c r="L527" s="350">
        <f t="shared" si="144"/>
        <v>0</v>
      </c>
      <c r="M527" s="394"/>
      <c r="N527" s="403"/>
      <c r="O527" s="394"/>
      <c r="P527" s="403"/>
      <c r="Q527" s="350">
        <f t="shared" si="149"/>
        <v>0</v>
      </c>
      <c r="R527" s="350"/>
      <c r="S527" s="350"/>
      <c r="T527" s="350"/>
      <c r="U527" s="350"/>
      <c r="V527" s="350"/>
      <c r="W527" s="350"/>
      <c r="X527" s="350"/>
      <c r="Y527" s="350">
        <f t="shared" si="150"/>
        <v>0</v>
      </c>
      <c r="Z527" s="394"/>
      <c r="AA527" s="403"/>
      <c r="AB527" s="394"/>
      <c r="AC527" s="403"/>
      <c r="AD527" s="405">
        <f t="shared" si="151"/>
        <v>0</v>
      </c>
      <c r="AE527" s="252"/>
    </row>
    <row r="528" hidden="1" outlineLevel="1" spans="1:31">
      <c r="A528" s="299"/>
      <c r="B528" s="150">
        <v>110801114</v>
      </c>
      <c r="C528" s="346"/>
      <c r="D528" s="346"/>
      <c r="E528" s="299" t="s">
        <v>226</v>
      </c>
      <c r="F528" s="343"/>
      <c r="G528" s="350"/>
      <c r="H528" s="394"/>
      <c r="I528" s="403"/>
      <c r="J528" s="394"/>
      <c r="K528" s="403"/>
      <c r="L528" s="350">
        <f t="shared" si="144"/>
        <v>0</v>
      </c>
      <c r="M528" s="394"/>
      <c r="N528" s="403"/>
      <c r="O528" s="394"/>
      <c r="P528" s="403"/>
      <c r="Q528" s="350">
        <f t="shared" si="149"/>
        <v>0</v>
      </c>
      <c r="R528" s="350"/>
      <c r="S528" s="350"/>
      <c r="T528" s="350"/>
      <c r="U528" s="350"/>
      <c r="V528" s="350"/>
      <c r="W528" s="350"/>
      <c r="X528" s="350"/>
      <c r="Y528" s="350">
        <f t="shared" si="150"/>
        <v>0</v>
      </c>
      <c r="Z528" s="394"/>
      <c r="AA528" s="403"/>
      <c r="AB528" s="394"/>
      <c r="AC528" s="403"/>
      <c r="AD528" s="405">
        <f t="shared" si="151"/>
        <v>0</v>
      </c>
      <c r="AE528" s="252"/>
    </row>
    <row r="529" hidden="1" outlineLevel="1" spans="1:31">
      <c r="A529" s="299"/>
      <c r="B529" s="150">
        <v>110801115</v>
      </c>
      <c r="C529" s="346"/>
      <c r="D529" s="346"/>
      <c r="E529" s="299" t="s">
        <v>227</v>
      </c>
      <c r="F529" s="343"/>
      <c r="G529" s="350"/>
      <c r="H529" s="394"/>
      <c r="I529" s="403"/>
      <c r="J529" s="394"/>
      <c r="K529" s="403"/>
      <c r="L529" s="350">
        <f t="shared" si="144"/>
        <v>0</v>
      </c>
      <c r="M529" s="394"/>
      <c r="N529" s="403"/>
      <c r="O529" s="394"/>
      <c r="P529" s="403"/>
      <c r="Q529" s="350">
        <f t="shared" si="149"/>
        <v>0</v>
      </c>
      <c r="R529" s="350"/>
      <c r="S529" s="350"/>
      <c r="T529" s="350"/>
      <c r="U529" s="350"/>
      <c r="V529" s="350"/>
      <c r="W529" s="350"/>
      <c r="X529" s="350"/>
      <c r="Y529" s="350">
        <f t="shared" si="150"/>
        <v>0</v>
      </c>
      <c r="Z529" s="394"/>
      <c r="AA529" s="403"/>
      <c r="AB529" s="394"/>
      <c r="AC529" s="403"/>
      <c r="AD529" s="405">
        <f t="shared" si="151"/>
        <v>0</v>
      </c>
      <c r="AE529" s="252"/>
    </row>
    <row r="530" hidden="1" outlineLevel="1" spans="1:31">
      <c r="A530" s="299"/>
      <c r="B530" s="150">
        <v>110801116</v>
      </c>
      <c r="C530" s="346"/>
      <c r="D530" s="346"/>
      <c r="E530" s="299" t="s">
        <v>228</v>
      </c>
      <c r="F530" s="343"/>
      <c r="G530" s="350"/>
      <c r="H530" s="394"/>
      <c r="I530" s="403"/>
      <c r="J530" s="394"/>
      <c r="K530" s="403"/>
      <c r="L530" s="350">
        <f t="shared" si="144"/>
        <v>0</v>
      </c>
      <c r="M530" s="394"/>
      <c r="N530" s="403"/>
      <c r="O530" s="394"/>
      <c r="P530" s="403"/>
      <c r="Q530" s="350">
        <f t="shared" si="149"/>
        <v>0</v>
      </c>
      <c r="R530" s="350"/>
      <c r="S530" s="350"/>
      <c r="T530" s="350"/>
      <c r="U530" s="350"/>
      <c r="V530" s="350"/>
      <c r="W530" s="350"/>
      <c r="X530" s="350"/>
      <c r="Y530" s="350">
        <f t="shared" si="150"/>
        <v>0</v>
      </c>
      <c r="Z530" s="394"/>
      <c r="AA530" s="403"/>
      <c r="AB530" s="394"/>
      <c r="AC530" s="403"/>
      <c r="AD530" s="405">
        <f t="shared" si="151"/>
        <v>0</v>
      </c>
      <c r="AE530" s="252"/>
    </row>
    <row r="531" hidden="1" outlineLevel="1" spans="1:31">
      <c r="A531" s="299"/>
      <c r="B531" s="150">
        <v>110801117</v>
      </c>
      <c r="C531" s="346"/>
      <c r="D531" s="346"/>
      <c r="E531" s="299" t="s">
        <v>229</v>
      </c>
      <c r="F531" s="343"/>
      <c r="G531" s="350"/>
      <c r="H531" s="394"/>
      <c r="I531" s="403"/>
      <c r="J531" s="394"/>
      <c r="K531" s="403"/>
      <c r="L531" s="350">
        <f t="shared" si="144"/>
        <v>0</v>
      </c>
      <c r="M531" s="394"/>
      <c r="N531" s="403"/>
      <c r="O531" s="394"/>
      <c r="P531" s="403"/>
      <c r="Q531" s="350">
        <f t="shared" si="149"/>
        <v>0</v>
      </c>
      <c r="R531" s="350"/>
      <c r="S531" s="350"/>
      <c r="T531" s="350"/>
      <c r="U531" s="350"/>
      <c r="V531" s="350"/>
      <c r="W531" s="350"/>
      <c r="X531" s="350"/>
      <c r="Y531" s="350">
        <f t="shared" si="150"/>
        <v>0</v>
      </c>
      <c r="Z531" s="394"/>
      <c r="AA531" s="403"/>
      <c r="AB531" s="394"/>
      <c r="AC531" s="403"/>
      <c r="AD531" s="405">
        <f t="shared" si="151"/>
        <v>0</v>
      </c>
      <c r="AE531" s="252"/>
    </row>
    <row r="532" hidden="1" outlineLevel="1" spans="1:31">
      <c r="A532" s="299"/>
      <c r="B532" s="150">
        <v>110801118</v>
      </c>
      <c r="C532" s="346"/>
      <c r="D532" s="346"/>
      <c r="E532" s="299" t="s">
        <v>230</v>
      </c>
      <c r="F532" s="343"/>
      <c r="G532" s="350"/>
      <c r="H532" s="394"/>
      <c r="I532" s="403"/>
      <c r="J532" s="394"/>
      <c r="K532" s="403"/>
      <c r="L532" s="350">
        <f t="shared" si="144"/>
        <v>0</v>
      </c>
      <c r="M532" s="394"/>
      <c r="N532" s="403"/>
      <c r="O532" s="394"/>
      <c r="P532" s="403"/>
      <c r="Q532" s="350">
        <f t="shared" si="149"/>
        <v>0</v>
      </c>
      <c r="R532" s="350"/>
      <c r="S532" s="350"/>
      <c r="T532" s="350"/>
      <c r="U532" s="350"/>
      <c r="V532" s="350"/>
      <c r="W532" s="350"/>
      <c r="X532" s="350"/>
      <c r="Y532" s="350">
        <f t="shared" si="150"/>
        <v>0</v>
      </c>
      <c r="Z532" s="394"/>
      <c r="AA532" s="403"/>
      <c r="AB532" s="394"/>
      <c r="AC532" s="403"/>
      <c r="AD532" s="405">
        <f t="shared" si="151"/>
        <v>0</v>
      </c>
      <c r="AE532" s="252"/>
    </row>
    <row r="533" hidden="1" outlineLevel="1" spans="1:31">
      <c r="A533" s="299"/>
      <c r="B533" s="150">
        <v>110801119</v>
      </c>
      <c r="C533" s="346"/>
      <c r="D533" s="346"/>
      <c r="E533" s="299" t="s">
        <v>231</v>
      </c>
      <c r="F533" s="343"/>
      <c r="G533" s="350"/>
      <c r="H533" s="394"/>
      <c r="I533" s="403"/>
      <c r="J533" s="394"/>
      <c r="K533" s="403"/>
      <c r="L533" s="350">
        <f t="shared" si="144"/>
        <v>0</v>
      </c>
      <c r="M533" s="394"/>
      <c r="N533" s="403"/>
      <c r="O533" s="394"/>
      <c r="P533" s="403"/>
      <c r="Q533" s="350">
        <f t="shared" si="149"/>
        <v>0</v>
      </c>
      <c r="R533" s="350"/>
      <c r="S533" s="350"/>
      <c r="T533" s="350"/>
      <c r="U533" s="350"/>
      <c r="V533" s="350"/>
      <c r="W533" s="350"/>
      <c r="X533" s="350"/>
      <c r="Y533" s="350">
        <f t="shared" si="150"/>
        <v>0</v>
      </c>
      <c r="Z533" s="394"/>
      <c r="AA533" s="403"/>
      <c r="AB533" s="394"/>
      <c r="AC533" s="403"/>
      <c r="AD533" s="405">
        <f t="shared" si="151"/>
        <v>0</v>
      </c>
      <c r="AE533" s="252"/>
    </row>
    <row r="534" hidden="1" outlineLevel="1" spans="1:31">
      <c r="A534" s="299"/>
      <c r="B534" s="150">
        <v>110801120</v>
      </c>
      <c r="C534" s="346"/>
      <c r="D534" s="346"/>
      <c r="E534" s="299" t="s">
        <v>232</v>
      </c>
      <c r="F534" s="343"/>
      <c r="G534" s="350"/>
      <c r="H534" s="394"/>
      <c r="I534" s="403"/>
      <c r="J534" s="394"/>
      <c r="K534" s="403"/>
      <c r="L534" s="350">
        <f t="shared" si="144"/>
        <v>0</v>
      </c>
      <c r="M534" s="394"/>
      <c r="N534" s="403"/>
      <c r="O534" s="394"/>
      <c r="P534" s="403"/>
      <c r="Q534" s="350">
        <f t="shared" si="149"/>
        <v>0</v>
      </c>
      <c r="R534" s="350"/>
      <c r="S534" s="350"/>
      <c r="T534" s="350"/>
      <c r="U534" s="350"/>
      <c r="V534" s="350"/>
      <c r="W534" s="350"/>
      <c r="X534" s="350"/>
      <c r="Y534" s="350">
        <f t="shared" si="150"/>
        <v>0</v>
      </c>
      <c r="Z534" s="394"/>
      <c r="AA534" s="403"/>
      <c r="AB534" s="394"/>
      <c r="AC534" s="403"/>
      <c r="AD534" s="405">
        <f t="shared" si="151"/>
        <v>0</v>
      </c>
      <c r="AE534" s="252"/>
    </row>
    <row r="535" hidden="1" outlineLevel="1" spans="1:31">
      <c r="A535" s="299"/>
      <c r="B535" s="150">
        <v>110801121</v>
      </c>
      <c r="C535" s="346"/>
      <c r="D535" s="346"/>
      <c r="E535" s="299" t="s">
        <v>233</v>
      </c>
      <c r="F535" s="343"/>
      <c r="G535" s="350"/>
      <c r="H535" s="394"/>
      <c r="I535" s="403"/>
      <c r="J535" s="394"/>
      <c r="K535" s="403"/>
      <c r="L535" s="350">
        <f t="shared" si="144"/>
        <v>0</v>
      </c>
      <c r="M535" s="394"/>
      <c r="N535" s="403"/>
      <c r="O535" s="394"/>
      <c r="P535" s="403"/>
      <c r="Q535" s="350">
        <f t="shared" si="149"/>
        <v>0</v>
      </c>
      <c r="R535" s="350"/>
      <c r="S535" s="350"/>
      <c r="T535" s="350"/>
      <c r="U535" s="350"/>
      <c r="V535" s="350"/>
      <c r="W535" s="350"/>
      <c r="X535" s="350"/>
      <c r="Y535" s="350">
        <f t="shared" si="150"/>
        <v>0</v>
      </c>
      <c r="Z535" s="394"/>
      <c r="AA535" s="403"/>
      <c r="AB535" s="394"/>
      <c r="AC535" s="403"/>
      <c r="AD535" s="405">
        <f t="shared" si="151"/>
        <v>0</v>
      </c>
      <c r="AE535" s="252"/>
    </row>
    <row r="536" hidden="1" outlineLevel="1" spans="1:31">
      <c r="A536" s="299"/>
      <c r="B536" s="150">
        <v>110801122</v>
      </c>
      <c r="C536" s="346"/>
      <c r="D536" s="346"/>
      <c r="E536" s="299" t="s">
        <v>234</v>
      </c>
      <c r="F536" s="343"/>
      <c r="G536" s="350"/>
      <c r="H536" s="394"/>
      <c r="I536" s="403"/>
      <c r="J536" s="394"/>
      <c r="K536" s="403"/>
      <c r="L536" s="350">
        <f t="shared" si="144"/>
        <v>0</v>
      </c>
      <c r="M536" s="394"/>
      <c r="N536" s="403"/>
      <c r="O536" s="394"/>
      <c r="P536" s="403"/>
      <c r="Q536" s="350">
        <f t="shared" si="149"/>
        <v>0</v>
      </c>
      <c r="R536" s="350"/>
      <c r="S536" s="350"/>
      <c r="T536" s="350"/>
      <c r="U536" s="350"/>
      <c r="V536" s="350"/>
      <c r="W536" s="350"/>
      <c r="X536" s="350"/>
      <c r="Y536" s="350">
        <f t="shared" si="150"/>
        <v>0</v>
      </c>
      <c r="Z536" s="394"/>
      <c r="AA536" s="403"/>
      <c r="AB536" s="394"/>
      <c r="AC536" s="403"/>
      <c r="AD536" s="405">
        <f t="shared" si="151"/>
        <v>0</v>
      </c>
      <c r="AE536" s="252"/>
    </row>
    <row r="537" hidden="1" outlineLevel="1" spans="1:31">
      <c r="A537" s="299"/>
      <c r="B537" s="150">
        <v>110801123</v>
      </c>
      <c r="C537" s="346"/>
      <c r="D537" s="346"/>
      <c r="E537" s="299" t="s">
        <v>235</v>
      </c>
      <c r="F537" s="343"/>
      <c r="G537" s="350"/>
      <c r="H537" s="394"/>
      <c r="I537" s="403"/>
      <c r="J537" s="394"/>
      <c r="K537" s="403"/>
      <c r="L537" s="350">
        <f t="shared" si="144"/>
        <v>0</v>
      </c>
      <c r="M537" s="394"/>
      <c r="N537" s="403"/>
      <c r="O537" s="394"/>
      <c r="P537" s="403"/>
      <c r="Q537" s="350">
        <f t="shared" si="149"/>
        <v>0</v>
      </c>
      <c r="R537" s="350"/>
      <c r="S537" s="350"/>
      <c r="T537" s="350"/>
      <c r="U537" s="350"/>
      <c r="V537" s="350"/>
      <c r="W537" s="350"/>
      <c r="X537" s="350"/>
      <c r="Y537" s="350">
        <f t="shared" si="150"/>
        <v>0</v>
      </c>
      <c r="Z537" s="394"/>
      <c r="AA537" s="403"/>
      <c r="AB537" s="394"/>
      <c r="AC537" s="403"/>
      <c r="AD537" s="405">
        <f t="shared" si="151"/>
        <v>0</v>
      </c>
      <c r="AE537" s="252"/>
    </row>
    <row r="538" hidden="1" outlineLevel="1" spans="1:31">
      <c r="A538" s="299"/>
      <c r="B538" s="150">
        <v>110801124</v>
      </c>
      <c r="C538" s="346"/>
      <c r="D538" s="346"/>
      <c r="E538" s="299" t="s">
        <v>236</v>
      </c>
      <c r="F538" s="343"/>
      <c r="G538" s="350"/>
      <c r="H538" s="394"/>
      <c r="I538" s="403"/>
      <c r="J538" s="394"/>
      <c r="K538" s="403"/>
      <c r="L538" s="350">
        <f t="shared" si="144"/>
        <v>0</v>
      </c>
      <c r="M538" s="394"/>
      <c r="N538" s="403"/>
      <c r="O538" s="394"/>
      <c r="P538" s="403"/>
      <c r="Q538" s="350">
        <f t="shared" si="149"/>
        <v>0</v>
      </c>
      <c r="R538" s="350"/>
      <c r="S538" s="350"/>
      <c r="T538" s="350"/>
      <c r="U538" s="350"/>
      <c r="V538" s="350"/>
      <c r="W538" s="350"/>
      <c r="X538" s="350"/>
      <c r="Y538" s="350">
        <f t="shared" si="150"/>
        <v>0</v>
      </c>
      <c r="Z538" s="394"/>
      <c r="AA538" s="403"/>
      <c r="AB538" s="394"/>
      <c r="AC538" s="403"/>
      <c r="AD538" s="405">
        <f t="shared" si="151"/>
        <v>0</v>
      </c>
      <c r="AE538" s="252"/>
    </row>
    <row r="539" hidden="1" outlineLevel="1" spans="1:31">
      <c r="A539" s="299"/>
      <c r="B539" s="150">
        <v>110801125</v>
      </c>
      <c r="C539" s="346"/>
      <c r="D539" s="346"/>
      <c r="E539" s="299" t="s">
        <v>237</v>
      </c>
      <c r="F539" s="343"/>
      <c r="G539" s="350"/>
      <c r="H539" s="394"/>
      <c r="I539" s="403"/>
      <c r="J539" s="394"/>
      <c r="K539" s="403"/>
      <c r="L539" s="350">
        <f t="shared" si="144"/>
        <v>0</v>
      </c>
      <c r="M539" s="394"/>
      <c r="N539" s="403"/>
      <c r="O539" s="394"/>
      <c r="P539" s="403"/>
      <c r="Q539" s="350">
        <f t="shared" si="149"/>
        <v>0</v>
      </c>
      <c r="R539" s="350"/>
      <c r="S539" s="350"/>
      <c r="T539" s="350"/>
      <c r="U539" s="350"/>
      <c r="V539" s="350"/>
      <c r="W539" s="350"/>
      <c r="X539" s="350"/>
      <c r="Y539" s="350">
        <f t="shared" si="150"/>
        <v>0</v>
      </c>
      <c r="Z539" s="394"/>
      <c r="AA539" s="403"/>
      <c r="AB539" s="394"/>
      <c r="AC539" s="403"/>
      <c r="AD539" s="405">
        <f t="shared" si="151"/>
        <v>0</v>
      </c>
      <c r="AE539" s="252"/>
    </row>
    <row r="540" hidden="1" outlineLevel="1" spans="1:31">
      <c r="A540" s="299"/>
      <c r="B540" s="150">
        <v>110801126</v>
      </c>
      <c r="C540" s="346"/>
      <c r="D540" s="346"/>
      <c r="E540" s="299" t="s">
        <v>238</v>
      </c>
      <c r="F540" s="343"/>
      <c r="G540" s="350"/>
      <c r="H540" s="394"/>
      <c r="I540" s="403"/>
      <c r="J540" s="394"/>
      <c r="K540" s="403"/>
      <c r="L540" s="350">
        <f t="shared" si="144"/>
        <v>0</v>
      </c>
      <c r="M540" s="394"/>
      <c r="N540" s="403"/>
      <c r="O540" s="394"/>
      <c r="P540" s="403"/>
      <c r="Q540" s="350">
        <f t="shared" si="149"/>
        <v>0</v>
      </c>
      <c r="R540" s="350"/>
      <c r="S540" s="350"/>
      <c r="T540" s="350"/>
      <c r="U540" s="350"/>
      <c r="V540" s="350"/>
      <c r="W540" s="350"/>
      <c r="X540" s="350"/>
      <c r="Y540" s="350">
        <f t="shared" si="150"/>
        <v>0</v>
      </c>
      <c r="Z540" s="394"/>
      <c r="AA540" s="403"/>
      <c r="AB540" s="394"/>
      <c r="AC540" s="403"/>
      <c r="AD540" s="405">
        <f t="shared" si="151"/>
        <v>0</v>
      </c>
      <c r="AE540" s="252"/>
    </row>
    <row r="541" hidden="1" outlineLevel="1" spans="1:31">
      <c r="A541" s="299"/>
      <c r="B541" s="150">
        <v>110801127</v>
      </c>
      <c r="C541" s="346"/>
      <c r="D541" s="346"/>
      <c r="E541" s="299" t="s">
        <v>239</v>
      </c>
      <c r="F541" s="343"/>
      <c r="G541" s="350"/>
      <c r="H541" s="394"/>
      <c r="I541" s="403"/>
      <c r="J541" s="394"/>
      <c r="K541" s="403"/>
      <c r="L541" s="350">
        <f t="shared" si="144"/>
        <v>0</v>
      </c>
      <c r="M541" s="394"/>
      <c r="N541" s="403"/>
      <c r="O541" s="394"/>
      <c r="P541" s="403"/>
      <c r="Q541" s="350">
        <f t="shared" si="149"/>
        <v>0</v>
      </c>
      <c r="R541" s="350"/>
      <c r="S541" s="350"/>
      <c r="T541" s="350"/>
      <c r="U541" s="350"/>
      <c r="V541" s="350"/>
      <c r="W541" s="350"/>
      <c r="X541" s="350"/>
      <c r="Y541" s="350">
        <f t="shared" si="150"/>
        <v>0</v>
      </c>
      <c r="Z541" s="394"/>
      <c r="AA541" s="403"/>
      <c r="AB541" s="394"/>
      <c r="AC541" s="403"/>
      <c r="AD541" s="405">
        <f t="shared" si="151"/>
        <v>0</v>
      </c>
      <c r="AE541" s="252"/>
    </row>
    <row r="542" hidden="1" outlineLevel="1" spans="1:31">
      <c r="A542" s="299"/>
      <c r="B542" s="150">
        <v>110801128</v>
      </c>
      <c r="C542" s="346"/>
      <c r="D542" s="346"/>
      <c r="E542" s="299" t="s">
        <v>240</v>
      </c>
      <c r="F542" s="343"/>
      <c r="G542" s="350"/>
      <c r="H542" s="394"/>
      <c r="I542" s="403"/>
      <c r="J542" s="394"/>
      <c r="K542" s="403"/>
      <c r="L542" s="350">
        <f t="shared" si="144"/>
        <v>0</v>
      </c>
      <c r="M542" s="394"/>
      <c r="N542" s="403"/>
      <c r="O542" s="394"/>
      <c r="P542" s="403"/>
      <c r="Q542" s="350">
        <f t="shared" si="149"/>
        <v>0</v>
      </c>
      <c r="R542" s="350"/>
      <c r="S542" s="350"/>
      <c r="T542" s="350"/>
      <c r="U542" s="350"/>
      <c r="V542" s="350"/>
      <c r="W542" s="350"/>
      <c r="X542" s="350"/>
      <c r="Y542" s="350">
        <f t="shared" si="150"/>
        <v>0</v>
      </c>
      <c r="Z542" s="394"/>
      <c r="AA542" s="403"/>
      <c r="AB542" s="394"/>
      <c r="AC542" s="403"/>
      <c r="AD542" s="405">
        <f t="shared" si="151"/>
        <v>0</v>
      </c>
      <c r="AE542" s="252"/>
    </row>
    <row r="543" hidden="1" outlineLevel="1" spans="1:31">
      <c r="A543" s="299"/>
      <c r="B543" s="150">
        <v>110801129</v>
      </c>
      <c r="C543" s="346"/>
      <c r="D543" s="346"/>
      <c r="E543" s="299" t="s">
        <v>241</v>
      </c>
      <c r="F543" s="343"/>
      <c r="G543" s="350"/>
      <c r="H543" s="394"/>
      <c r="I543" s="403"/>
      <c r="J543" s="394"/>
      <c r="K543" s="403"/>
      <c r="L543" s="350">
        <f t="shared" si="144"/>
        <v>0</v>
      </c>
      <c r="M543" s="394"/>
      <c r="N543" s="403"/>
      <c r="O543" s="394"/>
      <c r="P543" s="403"/>
      <c r="Q543" s="350">
        <f t="shared" ref="Q543:Q606" si="152">L543+N543-P543</f>
        <v>0</v>
      </c>
      <c r="R543" s="350"/>
      <c r="S543" s="350"/>
      <c r="T543" s="350"/>
      <c r="U543" s="350"/>
      <c r="V543" s="350"/>
      <c r="W543" s="350"/>
      <c r="X543" s="350"/>
      <c r="Y543" s="350">
        <f t="shared" ref="Y543:Y606" si="153">SUM(Q543:X543)</f>
        <v>0</v>
      </c>
      <c r="Z543" s="394"/>
      <c r="AA543" s="403"/>
      <c r="AB543" s="394"/>
      <c r="AC543" s="403"/>
      <c r="AD543" s="405">
        <f t="shared" ref="AD543:AD606" si="154">Y543+AA543-AC543</f>
        <v>0</v>
      </c>
      <c r="AE543" s="252"/>
    </row>
    <row r="544" hidden="1" outlineLevel="1" spans="1:31">
      <c r="A544" s="299"/>
      <c r="B544" s="150">
        <v>110801130</v>
      </c>
      <c r="C544" s="346"/>
      <c r="D544" s="346"/>
      <c r="E544" s="299" t="s">
        <v>242</v>
      </c>
      <c r="F544" s="343"/>
      <c r="G544" s="350"/>
      <c r="H544" s="394"/>
      <c r="I544" s="403"/>
      <c r="J544" s="394"/>
      <c r="K544" s="403"/>
      <c r="L544" s="350">
        <f t="shared" si="144"/>
        <v>0</v>
      </c>
      <c r="M544" s="394"/>
      <c r="N544" s="403"/>
      <c r="O544" s="394"/>
      <c r="P544" s="403"/>
      <c r="Q544" s="350">
        <f t="shared" si="152"/>
        <v>0</v>
      </c>
      <c r="R544" s="350"/>
      <c r="S544" s="350"/>
      <c r="T544" s="350"/>
      <c r="U544" s="350"/>
      <c r="V544" s="350"/>
      <c r="W544" s="350"/>
      <c r="X544" s="350"/>
      <c r="Y544" s="350">
        <f t="shared" si="153"/>
        <v>0</v>
      </c>
      <c r="Z544" s="394"/>
      <c r="AA544" s="403"/>
      <c r="AB544" s="394"/>
      <c r="AC544" s="403"/>
      <c r="AD544" s="405">
        <f t="shared" si="154"/>
        <v>0</v>
      </c>
      <c r="AE544" s="252"/>
    </row>
    <row r="545" hidden="1" outlineLevel="1" spans="1:31">
      <c r="A545" s="299"/>
      <c r="B545" s="150">
        <v>110801131</v>
      </c>
      <c r="C545" s="346"/>
      <c r="D545" s="346"/>
      <c r="E545" s="299" t="s">
        <v>243</v>
      </c>
      <c r="F545" s="343"/>
      <c r="G545" s="350"/>
      <c r="H545" s="394"/>
      <c r="I545" s="403"/>
      <c r="J545" s="394"/>
      <c r="K545" s="403"/>
      <c r="L545" s="350">
        <f t="shared" si="144"/>
        <v>0</v>
      </c>
      <c r="M545" s="394"/>
      <c r="N545" s="403"/>
      <c r="O545" s="394"/>
      <c r="P545" s="403"/>
      <c r="Q545" s="350">
        <f t="shared" si="152"/>
        <v>0</v>
      </c>
      <c r="R545" s="350"/>
      <c r="S545" s="350"/>
      <c r="T545" s="350"/>
      <c r="U545" s="350"/>
      <c r="V545" s="350"/>
      <c r="W545" s="350"/>
      <c r="X545" s="350"/>
      <c r="Y545" s="350">
        <f t="shared" si="153"/>
        <v>0</v>
      </c>
      <c r="Z545" s="394"/>
      <c r="AA545" s="403"/>
      <c r="AB545" s="394"/>
      <c r="AC545" s="403"/>
      <c r="AD545" s="405">
        <f t="shared" si="154"/>
        <v>0</v>
      </c>
      <c r="AE545" s="252"/>
    </row>
    <row r="546" hidden="1" outlineLevel="1" spans="1:31">
      <c r="A546" s="299"/>
      <c r="B546" s="150">
        <v>110801132</v>
      </c>
      <c r="C546" s="346"/>
      <c r="D546" s="346"/>
      <c r="E546" s="299" t="s">
        <v>244</v>
      </c>
      <c r="F546" s="343"/>
      <c r="G546" s="350"/>
      <c r="H546" s="394"/>
      <c r="I546" s="403"/>
      <c r="J546" s="394"/>
      <c r="K546" s="403"/>
      <c r="L546" s="350">
        <f t="shared" si="144"/>
        <v>0</v>
      </c>
      <c r="M546" s="394"/>
      <c r="N546" s="403"/>
      <c r="O546" s="394"/>
      <c r="P546" s="403"/>
      <c r="Q546" s="350">
        <f t="shared" si="152"/>
        <v>0</v>
      </c>
      <c r="R546" s="350"/>
      <c r="S546" s="350"/>
      <c r="T546" s="350"/>
      <c r="U546" s="350"/>
      <c r="V546" s="350"/>
      <c r="W546" s="350"/>
      <c r="X546" s="350"/>
      <c r="Y546" s="350">
        <f t="shared" si="153"/>
        <v>0</v>
      </c>
      <c r="Z546" s="394"/>
      <c r="AA546" s="403"/>
      <c r="AB546" s="394"/>
      <c r="AC546" s="403"/>
      <c r="AD546" s="405">
        <f t="shared" si="154"/>
        <v>0</v>
      </c>
      <c r="AE546" s="252"/>
    </row>
    <row r="547" hidden="1" outlineLevel="1" spans="1:31">
      <c r="A547" s="299"/>
      <c r="B547" s="150">
        <v>110801133</v>
      </c>
      <c r="C547" s="346"/>
      <c r="D547" s="346"/>
      <c r="E547" s="299" t="s">
        <v>245</v>
      </c>
      <c r="F547" s="343"/>
      <c r="G547" s="350"/>
      <c r="H547" s="394"/>
      <c r="I547" s="403"/>
      <c r="J547" s="394"/>
      <c r="K547" s="403"/>
      <c r="L547" s="350">
        <f t="shared" si="144"/>
        <v>0</v>
      </c>
      <c r="M547" s="394"/>
      <c r="N547" s="403"/>
      <c r="O547" s="394"/>
      <c r="P547" s="403"/>
      <c r="Q547" s="350">
        <f t="shared" si="152"/>
        <v>0</v>
      </c>
      <c r="R547" s="350"/>
      <c r="S547" s="350"/>
      <c r="T547" s="350"/>
      <c r="U547" s="350"/>
      <c r="V547" s="350"/>
      <c r="W547" s="350"/>
      <c r="X547" s="350"/>
      <c r="Y547" s="350">
        <f t="shared" si="153"/>
        <v>0</v>
      </c>
      <c r="Z547" s="394"/>
      <c r="AA547" s="403"/>
      <c r="AB547" s="394"/>
      <c r="AC547" s="403"/>
      <c r="AD547" s="405">
        <f t="shared" si="154"/>
        <v>0</v>
      </c>
      <c r="AE547" s="252"/>
    </row>
    <row r="548" hidden="1" outlineLevel="1" spans="1:31">
      <c r="A548" s="299"/>
      <c r="B548" s="150">
        <v>110801134</v>
      </c>
      <c r="C548" s="346"/>
      <c r="D548" s="346"/>
      <c r="E548" s="299" t="s">
        <v>246</v>
      </c>
      <c r="F548" s="343"/>
      <c r="G548" s="350"/>
      <c r="H548" s="394"/>
      <c r="I548" s="403"/>
      <c r="J548" s="394"/>
      <c r="K548" s="403"/>
      <c r="L548" s="350">
        <f t="shared" si="144"/>
        <v>0</v>
      </c>
      <c r="M548" s="394"/>
      <c r="N548" s="403"/>
      <c r="O548" s="394"/>
      <c r="P548" s="403"/>
      <c r="Q548" s="350">
        <f t="shared" si="152"/>
        <v>0</v>
      </c>
      <c r="R548" s="350"/>
      <c r="S548" s="350"/>
      <c r="T548" s="350"/>
      <c r="U548" s="350"/>
      <c r="V548" s="350"/>
      <c r="W548" s="350"/>
      <c r="X548" s="350"/>
      <c r="Y548" s="350">
        <f t="shared" si="153"/>
        <v>0</v>
      </c>
      <c r="Z548" s="394"/>
      <c r="AA548" s="403"/>
      <c r="AB548" s="394"/>
      <c r="AC548" s="403"/>
      <c r="AD548" s="405">
        <f t="shared" si="154"/>
        <v>0</v>
      </c>
      <c r="AE548" s="252"/>
    </row>
    <row r="549" hidden="1" outlineLevel="1" spans="1:31">
      <c r="A549" s="299"/>
      <c r="B549" s="150">
        <v>110801135</v>
      </c>
      <c r="C549" s="346"/>
      <c r="D549" s="346"/>
      <c r="E549" s="299" t="s">
        <v>247</v>
      </c>
      <c r="F549" s="343"/>
      <c r="G549" s="350"/>
      <c r="H549" s="394"/>
      <c r="I549" s="403"/>
      <c r="J549" s="394"/>
      <c r="K549" s="403"/>
      <c r="L549" s="350">
        <f t="shared" si="144"/>
        <v>0</v>
      </c>
      <c r="M549" s="394"/>
      <c r="N549" s="403"/>
      <c r="O549" s="394"/>
      <c r="P549" s="403"/>
      <c r="Q549" s="350">
        <f t="shared" si="152"/>
        <v>0</v>
      </c>
      <c r="R549" s="350"/>
      <c r="S549" s="350"/>
      <c r="T549" s="350"/>
      <c r="U549" s="350"/>
      <c r="V549" s="350"/>
      <c r="W549" s="350"/>
      <c r="X549" s="350"/>
      <c r="Y549" s="350">
        <f t="shared" si="153"/>
        <v>0</v>
      </c>
      <c r="Z549" s="394"/>
      <c r="AA549" s="403"/>
      <c r="AB549" s="394"/>
      <c r="AC549" s="403"/>
      <c r="AD549" s="405">
        <f t="shared" si="154"/>
        <v>0</v>
      </c>
      <c r="AE549" s="252"/>
    </row>
    <row r="550" hidden="1" outlineLevel="1" spans="1:31">
      <c r="A550" s="299"/>
      <c r="B550" s="150">
        <v>110801136</v>
      </c>
      <c r="C550" s="346"/>
      <c r="D550" s="346"/>
      <c r="E550" s="299" t="s">
        <v>248</v>
      </c>
      <c r="F550" s="343"/>
      <c r="G550" s="350"/>
      <c r="H550" s="394"/>
      <c r="I550" s="403"/>
      <c r="J550" s="394"/>
      <c r="K550" s="403"/>
      <c r="L550" s="350">
        <f t="shared" si="144"/>
        <v>0</v>
      </c>
      <c r="M550" s="394"/>
      <c r="N550" s="403"/>
      <c r="O550" s="394"/>
      <c r="P550" s="403"/>
      <c r="Q550" s="350">
        <f t="shared" si="152"/>
        <v>0</v>
      </c>
      <c r="R550" s="350"/>
      <c r="S550" s="350"/>
      <c r="T550" s="350"/>
      <c r="U550" s="350"/>
      <c r="V550" s="350"/>
      <c r="W550" s="350"/>
      <c r="X550" s="350"/>
      <c r="Y550" s="350">
        <f t="shared" si="153"/>
        <v>0</v>
      </c>
      <c r="Z550" s="394"/>
      <c r="AA550" s="403"/>
      <c r="AB550" s="394"/>
      <c r="AC550" s="403"/>
      <c r="AD550" s="405">
        <f t="shared" si="154"/>
        <v>0</v>
      </c>
      <c r="AE550" s="252"/>
    </row>
    <row r="551" hidden="1" outlineLevel="1" spans="1:31">
      <c r="A551" s="299"/>
      <c r="B551" s="150">
        <v>110801137</v>
      </c>
      <c r="C551" s="346"/>
      <c r="D551" s="346"/>
      <c r="E551" s="299" t="s">
        <v>249</v>
      </c>
      <c r="F551" s="343"/>
      <c r="G551" s="350"/>
      <c r="H551" s="394"/>
      <c r="I551" s="403"/>
      <c r="J551" s="394"/>
      <c r="K551" s="403"/>
      <c r="L551" s="350">
        <f t="shared" si="144"/>
        <v>0</v>
      </c>
      <c r="M551" s="394"/>
      <c r="N551" s="403"/>
      <c r="O551" s="394"/>
      <c r="P551" s="403"/>
      <c r="Q551" s="350">
        <f t="shared" si="152"/>
        <v>0</v>
      </c>
      <c r="R551" s="350"/>
      <c r="S551" s="350"/>
      <c r="T551" s="350"/>
      <c r="U551" s="350"/>
      <c r="V551" s="350"/>
      <c r="W551" s="350"/>
      <c r="X551" s="350"/>
      <c r="Y551" s="350">
        <f t="shared" si="153"/>
        <v>0</v>
      </c>
      <c r="Z551" s="394"/>
      <c r="AA551" s="403"/>
      <c r="AB551" s="394"/>
      <c r="AC551" s="403"/>
      <c r="AD551" s="405">
        <f t="shared" si="154"/>
        <v>0</v>
      </c>
      <c r="AE551" s="252"/>
    </row>
    <row r="552" hidden="1" outlineLevel="1" spans="1:31">
      <c r="A552" s="299"/>
      <c r="B552" s="150">
        <v>110801138</v>
      </c>
      <c r="C552" s="346"/>
      <c r="D552" s="346"/>
      <c r="E552" s="299" t="s">
        <v>250</v>
      </c>
      <c r="F552" s="343"/>
      <c r="G552" s="350"/>
      <c r="H552" s="394"/>
      <c r="I552" s="403"/>
      <c r="J552" s="394"/>
      <c r="K552" s="403"/>
      <c r="L552" s="350">
        <f t="shared" si="144"/>
        <v>0</v>
      </c>
      <c r="M552" s="394"/>
      <c r="N552" s="403"/>
      <c r="O552" s="394"/>
      <c r="P552" s="403"/>
      <c r="Q552" s="350">
        <f t="shared" si="152"/>
        <v>0</v>
      </c>
      <c r="R552" s="350"/>
      <c r="S552" s="350"/>
      <c r="T552" s="350"/>
      <c r="U552" s="350"/>
      <c r="V552" s="350"/>
      <c r="W552" s="350"/>
      <c r="X552" s="350"/>
      <c r="Y552" s="350">
        <f t="shared" si="153"/>
        <v>0</v>
      </c>
      <c r="Z552" s="394"/>
      <c r="AA552" s="403"/>
      <c r="AB552" s="394"/>
      <c r="AC552" s="403"/>
      <c r="AD552" s="405">
        <f t="shared" si="154"/>
        <v>0</v>
      </c>
      <c r="AE552" s="252"/>
    </row>
    <row r="553" hidden="1" outlineLevel="1" spans="1:31">
      <c r="A553" s="299"/>
      <c r="B553" s="150">
        <v>110801139</v>
      </c>
      <c r="C553" s="346"/>
      <c r="D553" s="346"/>
      <c r="E553" s="299" t="s">
        <v>251</v>
      </c>
      <c r="F553" s="343"/>
      <c r="G553" s="350"/>
      <c r="H553" s="394"/>
      <c r="I553" s="403"/>
      <c r="J553" s="394"/>
      <c r="K553" s="403"/>
      <c r="L553" s="350">
        <f t="shared" si="144"/>
        <v>0</v>
      </c>
      <c r="M553" s="394"/>
      <c r="N553" s="403"/>
      <c r="O553" s="394"/>
      <c r="P553" s="403"/>
      <c r="Q553" s="350">
        <f t="shared" si="152"/>
        <v>0</v>
      </c>
      <c r="R553" s="350"/>
      <c r="S553" s="350"/>
      <c r="T553" s="350"/>
      <c r="U553" s="350"/>
      <c r="V553" s="350"/>
      <c r="W553" s="350"/>
      <c r="X553" s="350"/>
      <c r="Y553" s="350">
        <f t="shared" si="153"/>
        <v>0</v>
      </c>
      <c r="Z553" s="394"/>
      <c r="AA553" s="403"/>
      <c r="AB553" s="394"/>
      <c r="AC553" s="403"/>
      <c r="AD553" s="405">
        <f t="shared" si="154"/>
        <v>0</v>
      </c>
      <c r="AE553" s="252"/>
    </row>
    <row r="554" hidden="1" outlineLevel="1" spans="1:31">
      <c r="A554" s="299"/>
      <c r="B554" s="150">
        <v>110801140</v>
      </c>
      <c r="C554" s="346"/>
      <c r="D554" s="346"/>
      <c r="E554" s="299" t="s">
        <v>252</v>
      </c>
      <c r="F554" s="343"/>
      <c r="G554" s="350"/>
      <c r="H554" s="394"/>
      <c r="I554" s="403"/>
      <c r="J554" s="394"/>
      <c r="K554" s="403"/>
      <c r="L554" s="350">
        <f t="shared" si="144"/>
        <v>0</v>
      </c>
      <c r="M554" s="394"/>
      <c r="N554" s="403"/>
      <c r="O554" s="394"/>
      <c r="P554" s="403"/>
      <c r="Q554" s="350">
        <f t="shared" si="152"/>
        <v>0</v>
      </c>
      <c r="R554" s="350"/>
      <c r="S554" s="350"/>
      <c r="T554" s="350"/>
      <c r="U554" s="350"/>
      <c r="V554" s="350"/>
      <c r="W554" s="350"/>
      <c r="X554" s="350"/>
      <c r="Y554" s="350">
        <f t="shared" si="153"/>
        <v>0</v>
      </c>
      <c r="Z554" s="394"/>
      <c r="AA554" s="403"/>
      <c r="AB554" s="394"/>
      <c r="AC554" s="403"/>
      <c r="AD554" s="405">
        <f t="shared" si="154"/>
        <v>0</v>
      </c>
      <c r="AE554" s="252"/>
    </row>
    <row r="555" hidden="1" outlineLevel="1" spans="1:31">
      <c r="A555" s="299"/>
      <c r="B555" s="150">
        <v>110801141</v>
      </c>
      <c r="C555" s="346"/>
      <c r="D555" s="346"/>
      <c r="E555" s="299" t="s">
        <v>253</v>
      </c>
      <c r="F555" s="343"/>
      <c r="G555" s="350"/>
      <c r="H555" s="394"/>
      <c r="I555" s="403"/>
      <c r="J555" s="394"/>
      <c r="K555" s="403"/>
      <c r="L555" s="350">
        <f t="shared" si="144"/>
        <v>0</v>
      </c>
      <c r="M555" s="394"/>
      <c r="N555" s="403"/>
      <c r="O555" s="394"/>
      <c r="P555" s="403"/>
      <c r="Q555" s="350">
        <f t="shared" si="152"/>
        <v>0</v>
      </c>
      <c r="R555" s="350"/>
      <c r="S555" s="350"/>
      <c r="T555" s="350"/>
      <c r="U555" s="350"/>
      <c r="V555" s="350"/>
      <c r="W555" s="350"/>
      <c r="X555" s="350"/>
      <c r="Y555" s="350">
        <f t="shared" si="153"/>
        <v>0</v>
      </c>
      <c r="Z555" s="394"/>
      <c r="AA555" s="403"/>
      <c r="AB555" s="394"/>
      <c r="AC555" s="403"/>
      <c r="AD555" s="405">
        <f t="shared" si="154"/>
        <v>0</v>
      </c>
      <c r="AE555" s="252"/>
    </row>
    <row r="556" hidden="1" outlineLevel="1" spans="1:31">
      <c r="A556" s="299"/>
      <c r="B556" s="150">
        <v>110801142</v>
      </c>
      <c r="C556" s="346"/>
      <c r="D556" s="346"/>
      <c r="E556" s="299" t="s">
        <v>254</v>
      </c>
      <c r="F556" s="343"/>
      <c r="G556" s="350"/>
      <c r="H556" s="394"/>
      <c r="I556" s="403"/>
      <c r="J556" s="394"/>
      <c r="K556" s="403"/>
      <c r="L556" s="350">
        <f t="shared" si="144"/>
        <v>0</v>
      </c>
      <c r="M556" s="394"/>
      <c r="N556" s="403"/>
      <c r="O556" s="394"/>
      <c r="P556" s="403"/>
      <c r="Q556" s="350">
        <f t="shared" si="152"/>
        <v>0</v>
      </c>
      <c r="R556" s="350"/>
      <c r="S556" s="350"/>
      <c r="T556" s="350"/>
      <c r="U556" s="350"/>
      <c r="V556" s="350"/>
      <c r="W556" s="350"/>
      <c r="X556" s="350"/>
      <c r="Y556" s="350">
        <f t="shared" si="153"/>
        <v>0</v>
      </c>
      <c r="Z556" s="394"/>
      <c r="AA556" s="403"/>
      <c r="AB556" s="394"/>
      <c r="AC556" s="403"/>
      <c r="AD556" s="405">
        <f t="shared" si="154"/>
        <v>0</v>
      </c>
      <c r="AE556" s="252"/>
    </row>
    <row r="557" hidden="1" outlineLevel="1" spans="1:31">
      <c r="A557" s="299"/>
      <c r="B557" s="150">
        <v>110801143</v>
      </c>
      <c r="C557" s="346"/>
      <c r="D557" s="346"/>
      <c r="E557" s="299" t="s">
        <v>255</v>
      </c>
      <c r="F557" s="343"/>
      <c r="G557" s="350"/>
      <c r="H557" s="394"/>
      <c r="I557" s="403"/>
      <c r="J557" s="394"/>
      <c r="K557" s="403"/>
      <c r="L557" s="350">
        <f t="shared" si="144"/>
        <v>0</v>
      </c>
      <c r="M557" s="394"/>
      <c r="N557" s="403"/>
      <c r="O557" s="394"/>
      <c r="P557" s="403"/>
      <c r="Q557" s="350">
        <f t="shared" si="152"/>
        <v>0</v>
      </c>
      <c r="R557" s="350"/>
      <c r="S557" s="350"/>
      <c r="T557" s="350"/>
      <c r="U557" s="350"/>
      <c r="V557" s="350"/>
      <c r="W557" s="350"/>
      <c r="X557" s="350"/>
      <c r="Y557" s="350">
        <f t="shared" si="153"/>
        <v>0</v>
      </c>
      <c r="Z557" s="394"/>
      <c r="AA557" s="403"/>
      <c r="AB557" s="394"/>
      <c r="AC557" s="403"/>
      <c r="AD557" s="405">
        <f t="shared" si="154"/>
        <v>0</v>
      </c>
      <c r="AE557" s="252"/>
    </row>
    <row r="558" hidden="1" outlineLevel="1" spans="1:31">
      <c r="A558" s="299"/>
      <c r="B558" s="150">
        <v>110801144</v>
      </c>
      <c r="C558" s="346"/>
      <c r="D558" s="346"/>
      <c r="E558" s="299" t="s">
        <v>256</v>
      </c>
      <c r="F558" s="343"/>
      <c r="G558" s="350"/>
      <c r="H558" s="394"/>
      <c r="I558" s="403"/>
      <c r="J558" s="394"/>
      <c r="K558" s="403"/>
      <c r="L558" s="350">
        <f t="shared" si="144"/>
        <v>0</v>
      </c>
      <c r="M558" s="394"/>
      <c r="N558" s="403"/>
      <c r="O558" s="394"/>
      <c r="P558" s="403"/>
      <c r="Q558" s="350">
        <f t="shared" si="152"/>
        <v>0</v>
      </c>
      <c r="R558" s="350"/>
      <c r="S558" s="350"/>
      <c r="T558" s="350"/>
      <c r="U558" s="350"/>
      <c r="V558" s="350"/>
      <c r="W558" s="350"/>
      <c r="X558" s="350"/>
      <c r="Y558" s="350">
        <f t="shared" si="153"/>
        <v>0</v>
      </c>
      <c r="Z558" s="394"/>
      <c r="AA558" s="403"/>
      <c r="AB558" s="394"/>
      <c r="AC558" s="403"/>
      <c r="AD558" s="405">
        <f t="shared" si="154"/>
        <v>0</v>
      </c>
      <c r="AE558" s="252"/>
    </row>
    <row r="559" hidden="1" outlineLevel="1" spans="1:31">
      <c r="A559" s="299"/>
      <c r="B559" s="150">
        <v>110801145</v>
      </c>
      <c r="C559" s="346"/>
      <c r="D559" s="346"/>
      <c r="E559" s="299" t="s">
        <v>257</v>
      </c>
      <c r="F559" s="343"/>
      <c r="G559" s="350"/>
      <c r="H559" s="394"/>
      <c r="I559" s="403"/>
      <c r="J559" s="394"/>
      <c r="K559" s="403"/>
      <c r="L559" s="350">
        <f t="shared" si="144"/>
        <v>0</v>
      </c>
      <c r="M559" s="394"/>
      <c r="N559" s="403"/>
      <c r="O559" s="394"/>
      <c r="P559" s="403"/>
      <c r="Q559" s="350">
        <f t="shared" si="152"/>
        <v>0</v>
      </c>
      <c r="R559" s="350"/>
      <c r="S559" s="350"/>
      <c r="T559" s="350"/>
      <c r="U559" s="350"/>
      <c r="V559" s="350"/>
      <c r="W559" s="350"/>
      <c r="X559" s="350"/>
      <c r="Y559" s="350">
        <f t="shared" si="153"/>
        <v>0</v>
      </c>
      <c r="Z559" s="394"/>
      <c r="AA559" s="403"/>
      <c r="AB559" s="394"/>
      <c r="AC559" s="403"/>
      <c r="AD559" s="405">
        <f t="shared" si="154"/>
        <v>0</v>
      </c>
      <c r="AE559" s="252"/>
    </row>
    <row r="560" hidden="1" outlineLevel="1" spans="1:31">
      <c r="A560" s="299"/>
      <c r="B560" s="150">
        <v>110801146</v>
      </c>
      <c r="C560" s="346"/>
      <c r="D560" s="346"/>
      <c r="E560" s="299" t="s">
        <v>258</v>
      </c>
      <c r="F560" s="343"/>
      <c r="G560" s="350"/>
      <c r="H560" s="394"/>
      <c r="I560" s="403"/>
      <c r="J560" s="394"/>
      <c r="K560" s="403"/>
      <c r="L560" s="350">
        <f t="shared" si="144"/>
        <v>0</v>
      </c>
      <c r="M560" s="394"/>
      <c r="N560" s="403"/>
      <c r="O560" s="394"/>
      <c r="P560" s="403"/>
      <c r="Q560" s="350">
        <f t="shared" si="152"/>
        <v>0</v>
      </c>
      <c r="R560" s="350"/>
      <c r="S560" s="350"/>
      <c r="T560" s="350"/>
      <c r="U560" s="350"/>
      <c r="V560" s="350"/>
      <c r="W560" s="350"/>
      <c r="X560" s="350"/>
      <c r="Y560" s="350">
        <f t="shared" si="153"/>
        <v>0</v>
      </c>
      <c r="Z560" s="394"/>
      <c r="AA560" s="403"/>
      <c r="AB560" s="394"/>
      <c r="AC560" s="403"/>
      <c r="AD560" s="405">
        <f t="shared" si="154"/>
        <v>0</v>
      </c>
      <c r="AE560" s="252"/>
    </row>
    <row r="561" hidden="1" outlineLevel="1" spans="1:31">
      <c r="A561" s="299"/>
      <c r="B561" s="150">
        <v>110801147</v>
      </c>
      <c r="C561" s="346"/>
      <c r="D561" s="346"/>
      <c r="E561" s="299" t="s">
        <v>259</v>
      </c>
      <c r="F561" s="343"/>
      <c r="G561" s="350"/>
      <c r="H561" s="394"/>
      <c r="I561" s="403"/>
      <c r="J561" s="394"/>
      <c r="K561" s="403"/>
      <c r="L561" s="350">
        <f t="shared" si="144"/>
        <v>0</v>
      </c>
      <c r="M561" s="394"/>
      <c r="N561" s="403"/>
      <c r="O561" s="394"/>
      <c r="P561" s="403"/>
      <c r="Q561" s="350">
        <f t="shared" si="152"/>
        <v>0</v>
      </c>
      <c r="R561" s="350"/>
      <c r="S561" s="350"/>
      <c r="T561" s="350"/>
      <c r="U561" s="350"/>
      <c r="V561" s="350"/>
      <c r="W561" s="350"/>
      <c r="X561" s="350"/>
      <c r="Y561" s="350">
        <f t="shared" si="153"/>
        <v>0</v>
      </c>
      <c r="Z561" s="394"/>
      <c r="AA561" s="403"/>
      <c r="AB561" s="394"/>
      <c r="AC561" s="403"/>
      <c r="AD561" s="405">
        <f t="shared" si="154"/>
        <v>0</v>
      </c>
      <c r="AE561" s="252"/>
    </row>
    <row r="562" hidden="1" outlineLevel="1" spans="1:31">
      <c r="A562" s="299"/>
      <c r="B562" s="150">
        <v>110801148</v>
      </c>
      <c r="C562" s="346"/>
      <c r="D562" s="346"/>
      <c r="E562" s="299" t="s">
        <v>260</v>
      </c>
      <c r="F562" s="343"/>
      <c r="G562" s="350"/>
      <c r="H562" s="394"/>
      <c r="I562" s="403"/>
      <c r="J562" s="394"/>
      <c r="K562" s="403"/>
      <c r="L562" s="350">
        <f t="shared" si="144"/>
        <v>0</v>
      </c>
      <c r="M562" s="394"/>
      <c r="N562" s="403"/>
      <c r="O562" s="394"/>
      <c r="P562" s="403"/>
      <c r="Q562" s="350">
        <f t="shared" si="152"/>
        <v>0</v>
      </c>
      <c r="R562" s="350"/>
      <c r="S562" s="350"/>
      <c r="T562" s="350"/>
      <c r="U562" s="350"/>
      <c r="V562" s="350"/>
      <c r="W562" s="350"/>
      <c r="X562" s="350"/>
      <c r="Y562" s="350">
        <f t="shared" si="153"/>
        <v>0</v>
      </c>
      <c r="Z562" s="394"/>
      <c r="AA562" s="403"/>
      <c r="AB562" s="394"/>
      <c r="AC562" s="403"/>
      <c r="AD562" s="405">
        <f t="shared" si="154"/>
        <v>0</v>
      </c>
      <c r="AE562" s="252"/>
    </row>
    <row r="563" hidden="1" outlineLevel="1" spans="1:31">
      <c r="A563" s="299"/>
      <c r="B563" s="150">
        <v>110801149</v>
      </c>
      <c r="C563" s="346"/>
      <c r="D563" s="346"/>
      <c r="E563" s="299" t="s">
        <v>261</v>
      </c>
      <c r="F563" s="343"/>
      <c r="G563" s="350"/>
      <c r="H563" s="394"/>
      <c r="I563" s="403"/>
      <c r="J563" s="394"/>
      <c r="K563" s="403"/>
      <c r="L563" s="350">
        <f t="shared" si="144"/>
        <v>0</v>
      </c>
      <c r="M563" s="394"/>
      <c r="N563" s="403"/>
      <c r="O563" s="394"/>
      <c r="P563" s="403"/>
      <c r="Q563" s="350">
        <f t="shared" si="152"/>
        <v>0</v>
      </c>
      <c r="R563" s="350"/>
      <c r="S563" s="350"/>
      <c r="T563" s="350"/>
      <c r="U563" s="350"/>
      <c r="V563" s="350"/>
      <c r="W563" s="350"/>
      <c r="X563" s="350"/>
      <c r="Y563" s="350">
        <f t="shared" si="153"/>
        <v>0</v>
      </c>
      <c r="Z563" s="394"/>
      <c r="AA563" s="403"/>
      <c r="AB563" s="394"/>
      <c r="AC563" s="403"/>
      <c r="AD563" s="405">
        <f t="shared" si="154"/>
        <v>0</v>
      </c>
      <c r="AE563" s="252"/>
    </row>
    <row r="564" hidden="1" outlineLevel="1" spans="1:31">
      <c r="A564" s="299"/>
      <c r="B564" s="150">
        <v>110801150</v>
      </c>
      <c r="C564" s="346"/>
      <c r="D564" s="346"/>
      <c r="E564" s="299" t="s">
        <v>262</v>
      </c>
      <c r="F564" s="343"/>
      <c r="G564" s="350"/>
      <c r="H564" s="394"/>
      <c r="I564" s="403"/>
      <c r="J564" s="394"/>
      <c r="K564" s="403"/>
      <c r="L564" s="350">
        <f t="shared" si="144"/>
        <v>0</v>
      </c>
      <c r="M564" s="394"/>
      <c r="N564" s="403"/>
      <c r="O564" s="394"/>
      <c r="P564" s="403"/>
      <c r="Q564" s="350">
        <f t="shared" si="152"/>
        <v>0</v>
      </c>
      <c r="R564" s="350"/>
      <c r="S564" s="350"/>
      <c r="T564" s="350"/>
      <c r="U564" s="350"/>
      <c r="V564" s="350"/>
      <c r="W564" s="350"/>
      <c r="X564" s="350"/>
      <c r="Y564" s="350">
        <f t="shared" si="153"/>
        <v>0</v>
      </c>
      <c r="Z564" s="394"/>
      <c r="AA564" s="403"/>
      <c r="AB564" s="394"/>
      <c r="AC564" s="403"/>
      <c r="AD564" s="405">
        <f t="shared" si="154"/>
        <v>0</v>
      </c>
      <c r="AE564" s="252"/>
    </row>
    <row r="565" hidden="1" outlineLevel="1" spans="1:31">
      <c r="A565" s="299"/>
      <c r="B565" s="150">
        <v>110801151</v>
      </c>
      <c r="C565" s="346"/>
      <c r="D565" s="346"/>
      <c r="E565" s="299" t="s">
        <v>263</v>
      </c>
      <c r="F565" s="343"/>
      <c r="G565" s="350"/>
      <c r="H565" s="394"/>
      <c r="I565" s="403"/>
      <c r="J565" s="394"/>
      <c r="K565" s="403"/>
      <c r="L565" s="350">
        <f t="shared" si="144"/>
        <v>0</v>
      </c>
      <c r="M565" s="394"/>
      <c r="N565" s="403"/>
      <c r="O565" s="394"/>
      <c r="P565" s="403"/>
      <c r="Q565" s="350">
        <f t="shared" si="152"/>
        <v>0</v>
      </c>
      <c r="R565" s="350"/>
      <c r="S565" s="350"/>
      <c r="T565" s="350"/>
      <c r="U565" s="350"/>
      <c r="V565" s="350"/>
      <c r="W565" s="350"/>
      <c r="X565" s="350"/>
      <c r="Y565" s="350">
        <f t="shared" si="153"/>
        <v>0</v>
      </c>
      <c r="Z565" s="394"/>
      <c r="AA565" s="403"/>
      <c r="AB565" s="394"/>
      <c r="AC565" s="403"/>
      <c r="AD565" s="405">
        <f t="shared" si="154"/>
        <v>0</v>
      </c>
      <c r="AE565" s="252"/>
    </row>
    <row r="566" hidden="1" outlineLevel="1" spans="1:31">
      <c r="A566" s="299"/>
      <c r="B566" s="150">
        <v>110801152</v>
      </c>
      <c r="C566" s="346"/>
      <c r="D566" s="346"/>
      <c r="E566" s="299" t="s">
        <v>264</v>
      </c>
      <c r="F566" s="343"/>
      <c r="G566" s="350"/>
      <c r="H566" s="394"/>
      <c r="I566" s="403"/>
      <c r="J566" s="394"/>
      <c r="K566" s="403"/>
      <c r="L566" s="350">
        <f t="shared" si="144"/>
        <v>0</v>
      </c>
      <c r="M566" s="394"/>
      <c r="N566" s="403"/>
      <c r="O566" s="394"/>
      <c r="P566" s="403"/>
      <c r="Q566" s="350">
        <f t="shared" si="152"/>
        <v>0</v>
      </c>
      <c r="R566" s="350"/>
      <c r="S566" s="350"/>
      <c r="T566" s="350"/>
      <c r="U566" s="350"/>
      <c r="V566" s="350"/>
      <c r="W566" s="350"/>
      <c r="X566" s="350"/>
      <c r="Y566" s="350">
        <f t="shared" si="153"/>
        <v>0</v>
      </c>
      <c r="Z566" s="394"/>
      <c r="AA566" s="403"/>
      <c r="AB566" s="394"/>
      <c r="AC566" s="403"/>
      <c r="AD566" s="405">
        <f t="shared" si="154"/>
        <v>0</v>
      </c>
      <c r="AE566" s="252"/>
    </row>
    <row r="567" hidden="1" outlineLevel="1" spans="1:31">
      <c r="A567" s="299"/>
      <c r="B567" s="150">
        <v>110801153</v>
      </c>
      <c r="C567" s="346"/>
      <c r="D567" s="346"/>
      <c r="E567" s="299" t="s">
        <v>265</v>
      </c>
      <c r="F567" s="343"/>
      <c r="G567" s="350"/>
      <c r="H567" s="394"/>
      <c r="I567" s="403"/>
      <c r="J567" s="394"/>
      <c r="K567" s="403"/>
      <c r="L567" s="350">
        <f t="shared" si="144"/>
        <v>0</v>
      </c>
      <c r="M567" s="394"/>
      <c r="N567" s="403"/>
      <c r="O567" s="394"/>
      <c r="P567" s="403"/>
      <c r="Q567" s="350">
        <f t="shared" si="152"/>
        <v>0</v>
      </c>
      <c r="R567" s="350"/>
      <c r="S567" s="350"/>
      <c r="T567" s="350"/>
      <c r="U567" s="350"/>
      <c r="V567" s="350"/>
      <c r="W567" s="350"/>
      <c r="X567" s="350"/>
      <c r="Y567" s="350">
        <f t="shared" si="153"/>
        <v>0</v>
      </c>
      <c r="Z567" s="394"/>
      <c r="AA567" s="403"/>
      <c r="AB567" s="394"/>
      <c r="AC567" s="403"/>
      <c r="AD567" s="405">
        <f t="shared" si="154"/>
        <v>0</v>
      </c>
      <c r="AE567" s="252"/>
    </row>
    <row r="568" hidden="1" outlineLevel="1" spans="1:31">
      <c r="A568" s="299"/>
      <c r="B568" s="150">
        <v>110801154</v>
      </c>
      <c r="C568" s="346"/>
      <c r="D568" s="346"/>
      <c r="E568" s="299" t="s">
        <v>266</v>
      </c>
      <c r="F568" s="343"/>
      <c r="G568" s="350"/>
      <c r="H568" s="394"/>
      <c r="I568" s="403"/>
      <c r="J568" s="394"/>
      <c r="K568" s="403"/>
      <c r="L568" s="350">
        <f t="shared" si="144"/>
        <v>0</v>
      </c>
      <c r="M568" s="394"/>
      <c r="N568" s="403"/>
      <c r="O568" s="394"/>
      <c r="P568" s="403"/>
      <c r="Q568" s="350">
        <f t="shared" si="152"/>
        <v>0</v>
      </c>
      <c r="R568" s="350"/>
      <c r="S568" s="350"/>
      <c r="T568" s="350"/>
      <c r="U568" s="350"/>
      <c r="V568" s="350"/>
      <c r="W568" s="350"/>
      <c r="X568" s="350"/>
      <c r="Y568" s="350">
        <f t="shared" si="153"/>
        <v>0</v>
      </c>
      <c r="Z568" s="394"/>
      <c r="AA568" s="403"/>
      <c r="AB568" s="394"/>
      <c r="AC568" s="403"/>
      <c r="AD568" s="405">
        <f t="shared" si="154"/>
        <v>0</v>
      </c>
      <c r="AE568" s="252"/>
    </row>
    <row r="569" hidden="1" outlineLevel="1" spans="1:31">
      <c r="A569" s="299"/>
      <c r="B569" s="150">
        <v>110801155</v>
      </c>
      <c r="C569" s="346"/>
      <c r="D569" s="346"/>
      <c r="E569" s="299" t="s">
        <v>267</v>
      </c>
      <c r="F569" s="343"/>
      <c r="G569" s="350"/>
      <c r="H569" s="394"/>
      <c r="I569" s="403"/>
      <c r="J569" s="394"/>
      <c r="K569" s="403"/>
      <c r="L569" s="350">
        <f t="shared" si="144"/>
        <v>0</v>
      </c>
      <c r="M569" s="394"/>
      <c r="N569" s="403"/>
      <c r="O569" s="394"/>
      <c r="P569" s="403"/>
      <c r="Q569" s="350">
        <f t="shared" si="152"/>
        <v>0</v>
      </c>
      <c r="R569" s="350"/>
      <c r="S569" s="350"/>
      <c r="T569" s="350"/>
      <c r="U569" s="350"/>
      <c r="V569" s="350"/>
      <c r="W569" s="350"/>
      <c r="X569" s="350"/>
      <c r="Y569" s="350">
        <f t="shared" si="153"/>
        <v>0</v>
      </c>
      <c r="Z569" s="394"/>
      <c r="AA569" s="403"/>
      <c r="AB569" s="394"/>
      <c r="AC569" s="403"/>
      <c r="AD569" s="405">
        <f t="shared" si="154"/>
        <v>0</v>
      </c>
      <c r="AE569" s="252"/>
    </row>
    <row r="570" hidden="1" outlineLevel="1" spans="1:31">
      <c r="A570" s="299"/>
      <c r="B570" s="150">
        <v>110801156</v>
      </c>
      <c r="C570" s="346"/>
      <c r="D570" s="346"/>
      <c r="E570" s="299" t="s">
        <v>268</v>
      </c>
      <c r="F570" s="343"/>
      <c r="G570" s="350"/>
      <c r="H570" s="394"/>
      <c r="I570" s="403"/>
      <c r="J570" s="394"/>
      <c r="K570" s="403"/>
      <c r="L570" s="350">
        <f t="shared" si="144"/>
        <v>0</v>
      </c>
      <c r="M570" s="394"/>
      <c r="N570" s="403"/>
      <c r="O570" s="394"/>
      <c r="P570" s="403"/>
      <c r="Q570" s="350">
        <f t="shared" si="152"/>
        <v>0</v>
      </c>
      <c r="R570" s="350"/>
      <c r="S570" s="350"/>
      <c r="T570" s="350"/>
      <c r="U570" s="350"/>
      <c r="V570" s="350"/>
      <c r="W570" s="350"/>
      <c r="X570" s="350"/>
      <c r="Y570" s="350">
        <f t="shared" si="153"/>
        <v>0</v>
      </c>
      <c r="Z570" s="394"/>
      <c r="AA570" s="403"/>
      <c r="AB570" s="394"/>
      <c r="AC570" s="403"/>
      <c r="AD570" s="405">
        <f t="shared" si="154"/>
        <v>0</v>
      </c>
      <c r="AE570" s="252"/>
    </row>
    <row r="571" hidden="1" outlineLevel="1" spans="1:31">
      <c r="A571" s="299"/>
      <c r="B571" s="150">
        <v>110801157</v>
      </c>
      <c r="C571" s="346"/>
      <c r="D571" s="346"/>
      <c r="E571" s="299" t="s">
        <v>269</v>
      </c>
      <c r="F571" s="343"/>
      <c r="G571" s="350"/>
      <c r="H571" s="394"/>
      <c r="I571" s="403"/>
      <c r="J571" s="394"/>
      <c r="K571" s="403"/>
      <c r="L571" s="350">
        <f t="shared" si="144"/>
        <v>0</v>
      </c>
      <c r="M571" s="394"/>
      <c r="N571" s="403"/>
      <c r="O571" s="394"/>
      <c r="P571" s="403"/>
      <c r="Q571" s="350">
        <f t="shared" si="152"/>
        <v>0</v>
      </c>
      <c r="R571" s="350"/>
      <c r="S571" s="350"/>
      <c r="T571" s="350"/>
      <c r="U571" s="350"/>
      <c r="V571" s="350"/>
      <c r="W571" s="350"/>
      <c r="X571" s="350"/>
      <c r="Y571" s="350">
        <f t="shared" si="153"/>
        <v>0</v>
      </c>
      <c r="Z571" s="394"/>
      <c r="AA571" s="403"/>
      <c r="AB571" s="394"/>
      <c r="AC571" s="403"/>
      <c r="AD571" s="405">
        <f t="shared" si="154"/>
        <v>0</v>
      </c>
      <c r="AE571" s="252"/>
    </row>
    <row r="572" hidden="1" outlineLevel="1" spans="1:31">
      <c r="A572" s="299"/>
      <c r="B572" s="150">
        <v>110801158</v>
      </c>
      <c r="C572" s="346"/>
      <c r="D572" s="346"/>
      <c r="E572" s="299" t="s">
        <v>270</v>
      </c>
      <c r="F572" s="343"/>
      <c r="G572" s="350"/>
      <c r="H572" s="394"/>
      <c r="I572" s="403"/>
      <c r="J572" s="394"/>
      <c r="K572" s="403"/>
      <c r="L572" s="350">
        <f t="shared" si="144"/>
        <v>0</v>
      </c>
      <c r="M572" s="394"/>
      <c r="N572" s="403"/>
      <c r="O572" s="394"/>
      <c r="P572" s="403"/>
      <c r="Q572" s="350">
        <f t="shared" si="152"/>
        <v>0</v>
      </c>
      <c r="R572" s="350"/>
      <c r="S572" s="350"/>
      <c r="T572" s="350"/>
      <c r="U572" s="350"/>
      <c r="V572" s="350"/>
      <c r="W572" s="350"/>
      <c r="X572" s="350"/>
      <c r="Y572" s="350">
        <f t="shared" si="153"/>
        <v>0</v>
      </c>
      <c r="Z572" s="394"/>
      <c r="AA572" s="403"/>
      <c r="AB572" s="394"/>
      <c r="AC572" s="403"/>
      <c r="AD572" s="405">
        <f t="shared" si="154"/>
        <v>0</v>
      </c>
      <c r="AE572" s="252"/>
    </row>
    <row r="573" hidden="1" outlineLevel="1" spans="1:31">
      <c r="A573" s="299"/>
      <c r="B573" s="150">
        <v>110801159</v>
      </c>
      <c r="C573" s="346"/>
      <c r="D573" s="346"/>
      <c r="E573" s="299" t="s">
        <v>271</v>
      </c>
      <c r="F573" s="343"/>
      <c r="G573" s="350"/>
      <c r="H573" s="394"/>
      <c r="I573" s="403"/>
      <c r="J573" s="394"/>
      <c r="K573" s="403"/>
      <c r="L573" s="350">
        <f t="shared" si="144"/>
        <v>0</v>
      </c>
      <c r="M573" s="394"/>
      <c r="N573" s="403"/>
      <c r="O573" s="394"/>
      <c r="P573" s="403"/>
      <c r="Q573" s="350">
        <f t="shared" si="152"/>
        <v>0</v>
      </c>
      <c r="R573" s="350"/>
      <c r="S573" s="350"/>
      <c r="T573" s="350"/>
      <c r="U573" s="350"/>
      <c r="V573" s="350"/>
      <c r="W573" s="350"/>
      <c r="X573" s="350"/>
      <c r="Y573" s="350">
        <f t="shared" si="153"/>
        <v>0</v>
      </c>
      <c r="Z573" s="394"/>
      <c r="AA573" s="403"/>
      <c r="AB573" s="394"/>
      <c r="AC573" s="403"/>
      <c r="AD573" s="405">
        <f t="shared" si="154"/>
        <v>0</v>
      </c>
      <c r="AE573" s="252"/>
    </row>
    <row r="574" hidden="1" outlineLevel="1" spans="1:31">
      <c r="A574" s="299"/>
      <c r="B574" s="150">
        <v>110801160</v>
      </c>
      <c r="C574" s="346"/>
      <c r="D574" s="346"/>
      <c r="E574" s="299" t="s">
        <v>272</v>
      </c>
      <c r="F574" s="343"/>
      <c r="G574" s="350"/>
      <c r="H574" s="394"/>
      <c r="I574" s="403"/>
      <c r="J574" s="394"/>
      <c r="K574" s="403"/>
      <c r="L574" s="350">
        <f t="shared" si="144"/>
        <v>0</v>
      </c>
      <c r="M574" s="394"/>
      <c r="N574" s="403"/>
      <c r="O574" s="394"/>
      <c r="P574" s="403"/>
      <c r="Q574" s="350">
        <f t="shared" si="152"/>
        <v>0</v>
      </c>
      <c r="R574" s="350"/>
      <c r="S574" s="350"/>
      <c r="T574" s="350"/>
      <c r="U574" s="350"/>
      <c r="V574" s="350"/>
      <c r="W574" s="350"/>
      <c r="X574" s="350"/>
      <c r="Y574" s="350">
        <f t="shared" si="153"/>
        <v>0</v>
      </c>
      <c r="Z574" s="394"/>
      <c r="AA574" s="403"/>
      <c r="AB574" s="394"/>
      <c r="AC574" s="403"/>
      <c r="AD574" s="405">
        <f t="shared" si="154"/>
        <v>0</v>
      </c>
      <c r="AE574" s="252"/>
    </row>
    <row r="575" hidden="1" outlineLevel="1" spans="1:31">
      <c r="A575" s="299"/>
      <c r="B575" s="150">
        <v>110801161</v>
      </c>
      <c r="C575" s="346"/>
      <c r="D575" s="346"/>
      <c r="E575" s="299" t="s">
        <v>273</v>
      </c>
      <c r="F575" s="343"/>
      <c r="G575" s="350"/>
      <c r="H575" s="394"/>
      <c r="I575" s="403"/>
      <c r="J575" s="394"/>
      <c r="K575" s="403"/>
      <c r="L575" s="350">
        <f t="shared" si="144"/>
        <v>0</v>
      </c>
      <c r="M575" s="394"/>
      <c r="N575" s="403"/>
      <c r="O575" s="394"/>
      <c r="P575" s="403"/>
      <c r="Q575" s="350">
        <f t="shared" si="152"/>
        <v>0</v>
      </c>
      <c r="R575" s="350"/>
      <c r="S575" s="350"/>
      <c r="T575" s="350"/>
      <c r="U575" s="350"/>
      <c r="V575" s="350"/>
      <c r="W575" s="350"/>
      <c r="X575" s="350"/>
      <c r="Y575" s="350">
        <f t="shared" si="153"/>
        <v>0</v>
      </c>
      <c r="Z575" s="394"/>
      <c r="AA575" s="403"/>
      <c r="AB575" s="394"/>
      <c r="AC575" s="403"/>
      <c r="AD575" s="405">
        <f t="shared" si="154"/>
        <v>0</v>
      </c>
      <c r="AE575" s="252"/>
    </row>
    <row r="576" hidden="1" outlineLevel="1" spans="1:31">
      <c r="A576" s="299"/>
      <c r="B576" s="150">
        <v>110801162</v>
      </c>
      <c r="C576" s="346"/>
      <c r="D576" s="346"/>
      <c r="E576" s="299" t="s">
        <v>274</v>
      </c>
      <c r="F576" s="343"/>
      <c r="G576" s="350"/>
      <c r="H576" s="394"/>
      <c r="I576" s="403"/>
      <c r="J576" s="394"/>
      <c r="K576" s="403"/>
      <c r="L576" s="350">
        <f t="shared" si="144"/>
        <v>0</v>
      </c>
      <c r="M576" s="394"/>
      <c r="N576" s="403"/>
      <c r="O576" s="394"/>
      <c r="P576" s="403"/>
      <c r="Q576" s="350">
        <f t="shared" si="152"/>
        <v>0</v>
      </c>
      <c r="R576" s="350"/>
      <c r="S576" s="350"/>
      <c r="T576" s="350"/>
      <c r="U576" s="350"/>
      <c r="V576" s="350"/>
      <c r="W576" s="350"/>
      <c r="X576" s="350"/>
      <c r="Y576" s="350">
        <f t="shared" si="153"/>
        <v>0</v>
      </c>
      <c r="Z576" s="394"/>
      <c r="AA576" s="403"/>
      <c r="AB576" s="394"/>
      <c r="AC576" s="403"/>
      <c r="AD576" s="405">
        <f t="shared" si="154"/>
        <v>0</v>
      </c>
      <c r="AE576" s="252"/>
    </row>
    <row r="577" hidden="1" outlineLevel="1" spans="1:31">
      <c r="A577" s="299"/>
      <c r="B577" s="150">
        <v>110801163</v>
      </c>
      <c r="C577" s="346"/>
      <c r="D577" s="346"/>
      <c r="E577" s="299" t="s">
        <v>275</v>
      </c>
      <c r="F577" s="343"/>
      <c r="G577" s="350"/>
      <c r="H577" s="394"/>
      <c r="I577" s="403"/>
      <c r="J577" s="394"/>
      <c r="K577" s="403"/>
      <c r="L577" s="350">
        <f t="shared" si="144"/>
        <v>0</v>
      </c>
      <c r="M577" s="394"/>
      <c r="N577" s="403"/>
      <c r="O577" s="394"/>
      <c r="P577" s="403"/>
      <c r="Q577" s="350">
        <f t="shared" si="152"/>
        <v>0</v>
      </c>
      <c r="R577" s="350"/>
      <c r="S577" s="350"/>
      <c r="T577" s="350"/>
      <c r="U577" s="350"/>
      <c r="V577" s="350"/>
      <c r="W577" s="350"/>
      <c r="X577" s="350"/>
      <c r="Y577" s="350">
        <f t="shared" si="153"/>
        <v>0</v>
      </c>
      <c r="Z577" s="394"/>
      <c r="AA577" s="403"/>
      <c r="AB577" s="394"/>
      <c r="AC577" s="403"/>
      <c r="AD577" s="405">
        <f t="shared" si="154"/>
        <v>0</v>
      </c>
      <c r="AE577" s="252"/>
    </row>
    <row r="578" hidden="1" outlineLevel="1" spans="1:31">
      <c r="A578" s="299"/>
      <c r="B578" s="150">
        <v>110801164</v>
      </c>
      <c r="C578" s="346"/>
      <c r="D578" s="346"/>
      <c r="E578" s="299" t="s">
        <v>276</v>
      </c>
      <c r="F578" s="343"/>
      <c r="G578" s="350"/>
      <c r="H578" s="394"/>
      <c r="I578" s="403"/>
      <c r="J578" s="394"/>
      <c r="K578" s="403"/>
      <c r="L578" s="350">
        <f t="shared" si="144"/>
        <v>0</v>
      </c>
      <c r="M578" s="394"/>
      <c r="N578" s="403"/>
      <c r="O578" s="394"/>
      <c r="P578" s="403"/>
      <c r="Q578" s="350">
        <f t="shared" si="152"/>
        <v>0</v>
      </c>
      <c r="R578" s="350"/>
      <c r="S578" s="350"/>
      <c r="T578" s="350"/>
      <c r="U578" s="350"/>
      <c r="V578" s="350"/>
      <c r="W578" s="350"/>
      <c r="X578" s="350"/>
      <c r="Y578" s="350">
        <f t="shared" si="153"/>
        <v>0</v>
      </c>
      <c r="Z578" s="394"/>
      <c r="AA578" s="403"/>
      <c r="AB578" s="394"/>
      <c r="AC578" s="403"/>
      <c r="AD578" s="405">
        <f t="shared" si="154"/>
        <v>0</v>
      </c>
      <c r="AE578" s="252"/>
    </row>
    <row r="579" hidden="1" outlineLevel="1" spans="1:31">
      <c r="A579" s="299"/>
      <c r="B579" s="150">
        <v>110801165</v>
      </c>
      <c r="C579" s="346"/>
      <c r="D579" s="346"/>
      <c r="E579" s="299" t="s">
        <v>277</v>
      </c>
      <c r="F579" s="343"/>
      <c r="G579" s="350"/>
      <c r="H579" s="394"/>
      <c r="I579" s="403"/>
      <c r="J579" s="394"/>
      <c r="K579" s="403"/>
      <c r="L579" s="350">
        <f t="shared" si="144"/>
        <v>0</v>
      </c>
      <c r="M579" s="394"/>
      <c r="N579" s="403"/>
      <c r="O579" s="394"/>
      <c r="P579" s="403"/>
      <c r="Q579" s="350">
        <f t="shared" si="152"/>
        <v>0</v>
      </c>
      <c r="R579" s="350"/>
      <c r="S579" s="350"/>
      <c r="T579" s="350"/>
      <c r="U579" s="350"/>
      <c r="V579" s="350"/>
      <c r="W579" s="350"/>
      <c r="X579" s="350"/>
      <c r="Y579" s="350">
        <f t="shared" si="153"/>
        <v>0</v>
      </c>
      <c r="Z579" s="394"/>
      <c r="AA579" s="403"/>
      <c r="AB579" s="394"/>
      <c r="AC579" s="403"/>
      <c r="AD579" s="405">
        <f t="shared" si="154"/>
        <v>0</v>
      </c>
      <c r="AE579" s="252"/>
    </row>
    <row r="580" hidden="1" outlineLevel="1" spans="1:31">
      <c r="A580" s="299"/>
      <c r="B580" s="150">
        <v>110801166</v>
      </c>
      <c r="C580" s="346"/>
      <c r="D580" s="346"/>
      <c r="E580" s="299" t="s">
        <v>278</v>
      </c>
      <c r="F580" s="343"/>
      <c r="G580" s="350"/>
      <c r="H580" s="394"/>
      <c r="I580" s="403"/>
      <c r="J580" s="394"/>
      <c r="K580" s="403"/>
      <c r="L580" s="350">
        <f t="shared" si="144"/>
        <v>0</v>
      </c>
      <c r="M580" s="394"/>
      <c r="N580" s="403"/>
      <c r="O580" s="394"/>
      <c r="P580" s="403"/>
      <c r="Q580" s="350">
        <f t="shared" si="152"/>
        <v>0</v>
      </c>
      <c r="R580" s="350"/>
      <c r="S580" s="350"/>
      <c r="T580" s="350"/>
      <c r="U580" s="350"/>
      <c r="V580" s="350"/>
      <c r="W580" s="350"/>
      <c r="X580" s="350"/>
      <c r="Y580" s="350">
        <f t="shared" si="153"/>
        <v>0</v>
      </c>
      <c r="Z580" s="394"/>
      <c r="AA580" s="403"/>
      <c r="AB580" s="394"/>
      <c r="AC580" s="403"/>
      <c r="AD580" s="405">
        <f t="shared" si="154"/>
        <v>0</v>
      </c>
      <c r="AE580" s="252"/>
    </row>
    <row r="581" hidden="1" outlineLevel="1" spans="1:31">
      <c r="A581" s="299"/>
      <c r="B581" s="150">
        <v>110801167</v>
      </c>
      <c r="C581" s="346"/>
      <c r="D581" s="346"/>
      <c r="E581" s="299" t="s">
        <v>279</v>
      </c>
      <c r="F581" s="343"/>
      <c r="G581" s="350"/>
      <c r="H581" s="394"/>
      <c r="I581" s="403"/>
      <c r="J581" s="394"/>
      <c r="K581" s="403"/>
      <c r="L581" s="350">
        <f t="shared" si="144"/>
        <v>0</v>
      </c>
      <c r="M581" s="394"/>
      <c r="N581" s="403"/>
      <c r="O581" s="394"/>
      <c r="P581" s="403"/>
      <c r="Q581" s="350">
        <f t="shared" si="152"/>
        <v>0</v>
      </c>
      <c r="R581" s="350"/>
      <c r="S581" s="350"/>
      <c r="T581" s="350"/>
      <c r="U581" s="350"/>
      <c r="V581" s="350"/>
      <c r="W581" s="350"/>
      <c r="X581" s="350"/>
      <c r="Y581" s="350">
        <f t="shared" si="153"/>
        <v>0</v>
      </c>
      <c r="Z581" s="394"/>
      <c r="AA581" s="403"/>
      <c r="AB581" s="394"/>
      <c r="AC581" s="403"/>
      <c r="AD581" s="405">
        <f t="shared" si="154"/>
        <v>0</v>
      </c>
      <c r="AE581" s="252"/>
    </row>
    <row r="582" hidden="1" outlineLevel="1" spans="1:31">
      <c r="A582" s="299"/>
      <c r="B582" s="150">
        <v>110801168</v>
      </c>
      <c r="C582" s="346"/>
      <c r="D582" s="346"/>
      <c r="E582" s="299" t="s">
        <v>280</v>
      </c>
      <c r="F582" s="343"/>
      <c r="G582" s="350"/>
      <c r="H582" s="394"/>
      <c r="I582" s="403"/>
      <c r="J582" s="394"/>
      <c r="K582" s="403"/>
      <c r="L582" s="350">
        <f t="shared" si="144"/>
        <v>0</v>
      </c>
      <c r="M582" s="394"/>
      <c r="N582" s="403"/>
      <c r="O582" s="394"/>
      <c r="P582" s="403"/>
      <c r="Q582" s="350">
        <f t="shared" si="152"/>
        <v>0</v>
      </c>
      <c r="R582" s="350"/>
      <c r="S582" s="350"/>
      <c r="T582" s="350"/>
      <c r="U582" s="350"/>
      <c r="V582" s="350"/>
      <c r="W582" s="350"/>
      <c r="X582" s="350"/>
      <c r="Y582" s="350">
        <f t="shared" si="153"/>
        <v>0</v>
      </c>
      <c r="Z582" s="394"/>
      <c r="AA582" s="403"/>
      <c r="AB582" s="394"/>
      <c r="AC582" s="403"/>
      <c r="AD582" s="405">
        <f t="shared" si="154"/>
        <v>0</v>
      </c>
      <c r="AE582" s="252"/>
    </row>
    <row r="583" hidden="1" outlineLevel="1" spans="1:31">
      <c r="A583" s="299"/>
      <c r="B583" s="150">
        <v>110801169</v>
      </c>
      <c r="C583" s="346"/>
      <c r="D583" s="346"/>
      <c r="E583" s="299" t="s">
        <v>281</v>
      </c>
      <c r="F583" s="343"/>
      <c r="G583" s="350"/>
      <c r="H583" s="394"/>
      <c r="I583" s="403"/>
      <c r="J583" s="394"/>
      <c r="K583" s="403"/>
      <c r="L583" s="350">
        <f t="shared" si="144"/>
        <v>0</v>
      </c>
      <c r="M583" s="394"/>
      <c r="N583" s="403"/>
      <c r="O583" s="394"/>
      <c r="P583" s="403"/>
      <c r="Q583" s="350">
        <f t="shared" si="152"/>
        <v>0</v>
      </c>
      <c r="R583" s="350"/>
      <c r="S583" s="350"/>
      <c r="T583" s="350"/>
      <c r="U583" s="350"/>
      <c r="V583" s="350"/>
      <c r="W583" s="350"/>
      <c r="X583" s="350"/>
      <c r="Y583" s="350">
        <f t="shared" si="153"/>
        <v>0</v>
      </c>
      <c r="Z583" s="394"/>
      <c r="AA583" s="403"/>
      <c r="AB583" s="394"/>
      <c r="AC583" s="403"/>
      <c r="AD583" s="405">
        <f t="shared" si="154"/>
        <v>0</v>
      </c>
      <c r="AE583" s="252"/>
    </row>
    <row r="584" hidden="1" outlineLevel="1" spans="1:31">
      <c r="A584" s="299"/>
      <c r="B584" s="150">
        <v>110801170</v>
      </c>
      <c r="C584" s="346"/>
      <c r="D584" s="346"/>
      <c r="E584" s="299" t="s">
        <v>282</v>
      </c>
      <c r="F584" s="343"/>
      <c r="G584" s="350"/>
      <c r="H584" s="394"/>
      <c r="I584" s="403"/>
      <c r="J584" s="394"/>
      <c r="K584" s="403"/>
      <c r="L584" s="350">
        <f t="shared" si="144"/>
        <v>0</v>
      </c>
      <c r="M584" s="394"/>
      <c r="N584" s="403"/>
      <c r="O584" s="394"/>
      <c r="P584" s="403"/>
      <c r="Q584" s="350">
        <f t="shared" si="152"/>
        <v>0</v>
      </c>
      <c r="R584" s="350"/>
      <c r="S584" s="350"/>
      <c r="T584" s="350"/>
      <c r="U584" s="350"/>
      <c r="V584" s="350"/>
      <c r="W584" s="350"/>
      <c r="X584" s="350"/>
      <c r="Y584" s="350">
        <f t="shared" si="153"/>
        <v>0</v>
      </c>
      <c r="Z584" s="394"/>
      <c r="AA584" s="403"/>
      <c r="AB584" s="394"/>
      <c r="AC584" s="403"/>
      <c r="AD584" s="405">
        <f t="shared" si="154"/>
        <v>0</v>
      </c>
      <c r="AE584" s="252"/>
    </row>
    <row r="585" hidden="1" outlineLevel="1" spans="1:31">
      <c r="A585" s="299"/>
      <c r="B585" s="150">
        <v>110801171</v>
      </c>
      <c r="C585" s="346"/>
      <c r="D585" s="346"/>
      <c r="E585" s="299" t="s">
        <v>283</v>
      </c>
      <c r="F585" s="343"/>
      <c r="G585" s="350"/>
      <c r="H585" s="394"/>
      <c r="I585" s="403"/>
      <c r="J585" s="394"/>
      <c r="K585" s="403"/>
      <c r="L585" s="350">
        <f t="shared" si="144"/>
        <v>0</v>
      </c>
      <c r="M585" s="394"/>
      <c r="N585" s="403"/>
      <c r="O585" s="394"/>
      <c r="P585" s="403"/>
      <c r="Q585" s="350">
        <f t="shared" si="152"/>
        <v>0</v>
      </c>
      <c r="R585" s="350"/>
      <c r="S585" s="350"/>
      <c r="T585" s="350"/>
      <c r="U585" s="350"/>
      <c r="V585" s="350"/>
      <c r="W585" s="350"/>
      <c r="X585" s="350"/>
      <c r="Y585" s="350">
        <f t="shared" si="153"/>
        <v>0</v>
      </c>
      <c r="Z585" s="394"/>
      <c r="AA585" s="403"/>
      <c r="AB585" s="394"/>
      <c r="AC585" s="403"/>
      <c r="AD585" s="405">
        <f t="shared" si="154"/>
        <v>0</v>
      </c>
      <c r="AE585" s="252"/>
    </row>
    <row r="586" hidden="1" outlineLevel="1" spans="1:31">
      <c r="A586" s="299"/>
      <c r="B586" s="150">
        <v>110801172</v>
      </c>
      <c r="C586" s="346"/>
      <c r="D586" s="346"/>
      <c r="E586" s="299" t="s">
        <v>284</v>
      </c>
      <c r="F586" s="343"/>
      <c r="G586" s="350"/>
      <c r="H586" s="394"/>
      <c r="I586" s="403"/>
      <c r="J586" s="394"/>
      <c r="K586" s="403"/>
      <c r="L586" s="350">
        <f t="shared" si="144"/>
        <v>0</v>
      </c>
      <c r="M586" s="394"/>
      <c r="N586" s="403"/>
      <c r="O586" s="394"/>
      <c r="P586" s="403"/>
      <c r="Q586" s="350">
        <f t="shared" si="152"/>
        <v>0</v>
      </c>
      <c r="R586" s="350"/>
      <c r="S586" s="350"/>
      <c r="T586" s="350"/>
      <c r="U586" s="350"/>
      <c r="V586" s="350"/>
      <c r="W586" s="350"/>
      <c r="X586" s="350"/>
      <c r="Y586" s="350">
        <f t="shared" si="153"/>
        <v>0</v>
      </c>
      <c r="Z586" s="394"/>
      <c r="AA586" s="403"/>
      <c r="AB586" s="394"/>
      <c r="AC586" s="403"/>
      <c r="AD586" s="405">
        <f t="shared" si="154"/>
        <v>0</v>
      </c>
      <c r="AE586" s="252"/>
    </row>
    <row r="587" hidden="1" outlineLevel="1" spans="1:31">
      <c r="A587" s="299"/>
      <c r="B587" s="150">
        <v>110801173</v>
      </c>
      <c r="C587" s="346"/>
      <c r="D587" s="346"/>
      <c r="E587" s="299" t="s">
        <v>285</v>
      </c>
      <c r="F587" s="343"/>
      <c r="G587" s="350"/>
      <c r="H587" s="394"/>
      <c r="I587" s="403"/>
      <c r="J587" s="394"/>
      <c r="K587" s="403"/>
      <c r="L587" s="350">
        <f t="shared" si="144"/>
        <v>0</v>
      </c>
      <c r="M587" s="394"/>
      <c r="N587" s="403"/>
      <c r="O587" s="394"/>
      <c r="P587" s="403"/>
      <c r="Q587" s="350">
        <f t="shared" si="152"/>
        <v>0</v>
      </c>
      <c r="R587" s="350"/>
      <c r="S587" s="350"/>
      <c r="T587" s="350"/>
      <c r="U587" s="350"/>
      <c r="V587" s="350"/>
      <c r="W587" s="350"/>
      <c r="X587" s="350"/>
      <c r="Y587" s="350">
        <f t="shared" si="153"/>
        <v>0</v>
      </c>
      <c r="Z587" s="394"/>
      <c r="AA587" s="403"/>
      <c r="AB587" s="394"/>
      <c r="AC587" s="403"/>
      <c r="AD587" s="405">
        <f t="shared" si="154"/>
        <v>0</v>
      </c>
      <c r="AE587" s="252"/>
    </row>
    <row r="588" hidden="1" outlineLevel="1" spans="1:31">
      <c r="A588" s="299"/>
      <c r="B588" s="150">
        <v>110801174</v>
      </c>
      <c r="C588" s="346"/>
      <c r="D588" s="346"/>
      <c r="E588" s="299" t="s">
        <v>286</v>
      </c>
      <c r="F588" s="343"/>
      <c r="G588" s="350"/>
      <c r="H588" s="394"/>
      <c r="I588" s="403"/>
      <c r="J588" s="394"/>
      <c r="K588" s="403"/>
      <c r="L588" s="350">
        <f t="shared" si="144"/>
        <v>0</v>
      </c>
      <c r="M588" s="394"/>
      <c r="N588" s="403"/>
      <c r="O588" s="394"/>
      <c r="P588" s="403"/>
      <c r="Q588" s="350">
        <f t="shared" si="152"/>
        <v>0</v>
      </c>
      <c r="R588" s="350"/>
      <c r="S588" s="350"/>
      <c r="T588" s="350"/>
      <c r="U588" s="350"/>
      <c r="V588" s="350"/>
      <c r="W588" s="350"/>
      <c r="X588" s="350"/>
      <c r="Y588" s="350">
        <f t="shared" si="153"/>
        <v>0</v>
      </c>
      <c r="Z588" s="394"/>
      <c r="AA588" s="403"/>
      <c r="AB588" s="394"/>
      <c r="AC588" s="403"/>
      <c r="AD588" s="405">
        <f t="shared" si="154"/>
        <v>0</v>
      </c>
      <c r="AE588" s="252"/>
    </row>
    <row r="589" hidden="1" outlineLevel="1" spans="1:31">
      <c r="A589" s="299"/>
      <c r="B589" s="150">
        <v>110801175</v>
      </c>
      <c r="C589" s="346"/>
      <c r="D589" s="346"/>
      <c r="E589" s="299" t="s">
        <v>287</v>
      </c>
      <c r="F589" s="343"/>
      <c r="G589" s="350"/>
      <c r="H589" s="394"/>
      <c r="I589" s="403"/>
      <c r="J589" s="394"/>
      <c r="K589" s="403"/>
      <c r="L589" s="350">
        <f t="shared" si="144"/>
        <v>0</v>
      </c>
      <c r="M589" s="394"/>
      <c r="N589" s="403"/>
      <c r="O589" s="394"/>
      <c r="P589" s="403"/>
      <c r="Q589" s="350">
        <f t="shared" si="152"/>
        <v>0</v>
      </c>
      <c r="R589" s="350"/>
      <c r="S589" s="350"/>
      <c r="T589" s="350"/>
      <c r="U589" s="350"/>
      <c r="V589" s="350"/>
      <c r="W589" s="350"/>
      <c r="X589" s="350"/>
      <c r="Y589" s="350">
        <f t="shared" si="153"/>
        <v>0</v>
      </c>
      <c r="Z589" s="394"/>
      <c r="AA589" s="403"/>
      <c r="AB589" s="394"/>
      <c r="AC589" s="403"/>
      <c r="AD589" s="405">
        <f t="shared" si="154"/>
        <v>0</v>
      </c>
      <c r="AE589" s="252"/>
    </row>
    <row r="590" hidden="1" outlineLevel="1" spans="1:31">
      <c r="A590" s="299"/>
      <c r="B590" s="150">
        <v>110801176</v>
      </c>
      <c r="C590" s="346"/>
      <c r="D590" s="346"/>
      <c r="E590" s="299" t="s">
        <v>288</v>
      </c>
      <c r="F590" s="343"/>
      <c r="G590" s="350"/>
      <c r="H590" s="394"/>
      <c r="I590" s="403"/>
      <c r="J590" s="394"/>
      <c r="K590" s="403"/>
      <c r="L590" s="350">
        <f t="shared" si="144"/>
        <v>0</v>
      </c>
      <c r="M590" s="394"/>
      <c r="N590" s="403"/>
      <c r="O590" s="394"/>
      <c r="P590" s="403"/>
      <c r="Q590" s="350">
        <f t="shared" si="152"/>
        <v>0</v>
      </c>
      <c r="R590" s="350"/>
      <c r="S590" s="350"/>
      <c r="T590" s="350"/>
      <c r="U590" s="350"/>
      <c r="V590" s="350"/>
      <c r="W590" s="350"/>
      <c r="X590" s="350"/>
      <c r="Y590" s="350">
        <f t="shared" si="153"/>
        <v>0</v>
      </c>
      <c r="Z590" s="394"/>
      <c r="AA590" s="403"/>
      <c r="AB590" s="394"/>
      <c r="AC590" s="403"/>
      <c r="AD590" s="405">
        <f t="shared" si="154"/>
        <v>0</v>
      </c>
      <c r="AE590" s="252"/>
    </row>
    <row r="591" hidden="1" outlineLevel="1" spans="1:31">
      <c r="A591" s="299"/>
      <c r="B591" s="150">
        <v>110801177</v>
      </c>
      <c r="C591" s="346"/>
      <c r="D591" s="346"/>
      <c r="E591" s="299" t="s">
        <v>289</v>
      </c>
      <c r="F591" s="343"/>
      <c r="G591" s="350"/>
      <c r="H591" s="394"/>
      <c r="I591" s="403"/>
      <c r="J591" s="394"/>
      <c r="K591" s="403"/>
      <c r="L591" s="350">
        <f t="shared" si="144"/>
        <v>0</v>
      </c>
      <c r="M591" s="394"/>
      <c r="N591" s="403"/>
      <c r="O591" s="394"/>
      <c r="P591" s="403"/>
      <c r="Q591" s="350">
        <f t="shared" si="152"/>
        <v>0</v>
      </c>
      <c r="R591" s="350"/>
      <c r="S591" s="350"/>
      <c r="T591" s="350"/>
      <c r="U591" s="350"/>
      <c r="V591" s="350"/>
      <c r="W591" s="350"/>
      <c r="X591" s="350"/>
      <c r="Y591" s="350">
        <f t="shared" si="153"/>
        <v>0</v>
      </c>
      <c r="Z591" s="394"/>
      <c r="AA591" s="403"/>
      <c r="AB591" s="394"/>
      <c r="AC591" s="403"/>
      <c r="AD591" s="405">
        <f t="shared" si="154"/>
        <v>0</v>
      </c>
      <c r="AE591" s="252"/>
    </row>
    <row r="592" hidden="1" outlineLevel="1" spans="1:31">
      <c r="A592" s="299"/>
      <c r="B592" s="150">
        <v>110801178</v>
      </c>
      <c r="C592" s="346"/>
      <c r="D592" s="346"/>
      <c r="E592" s="299" t="s">
        <v>290</v>
      </c>
      <c r="F592" s="343"/>
      <c r="G592" s="350"/>
      <c r="H592" s="394"/>
      <c r="I592" s="403"/>
      <c r="J592" s="394"/>
      <c r="K592" s="403"/>
      <c r="L592" s="350">
        <f t="shared" si="144"/>
        <v>0</v>
      </c>
      <c r="M592" s="394"/>
      <c r="N592" s="403"/>
      <c r="O592" s="394"/>
      <c r="P592" s="403"/>
      <c r="Q592" s="350">
        <f t="shared" si="152"/>
        <v>0</v>
      </c>
      <c r="R592" s="350"/>
      <c r="S592" s="350"/>
      <c r="T592" s="350"/>
      <c r="U592" s="350"/>
      <c r="V592" s="350"/>
      <c r="W592" s="350"/>
      <c r="X592" s="350"/>
      <c r="Y592" s="350">
        <f t="shared" si="153"/>
        <v>0</v>
      </c>
      <c r="Z592" s="394"/>
      <c r="AA592" s="403"/>
      <c r="AB592" s="394"/>
      <c r="AC592" s="403"/>
      <c r="AD592" s="405">
        <f t="shared" si="154"/>
        <v>0</v>
      </c>
      <c r="AE592" s="252"/>
    </row>
    <row r="593" hidden="1" outlineLevel="1" spans="1:31">
      <c r="A593" s="299"/>
      <c r="B593" s="150">
        <v>110801179</v>
      </c>
      <c r="C593" s="346"/>
      <c r="D593" s="346"/>
      <c r="E593" s="299" t="s">
        <v>291</v>
      </c>
      <c r="F593" s="343"/>
      <c r="G593" s="350"/>
      <c r="H593" s="394"/>
      <c r="I593" s="403"/>
      <c r="J593" s="394"/>
      <c r="K593" s="403"/>
      <c r="L593" s="350">
        <f t="shared" si="144"/>
        <v>0</v>
      </c>
      <c r="M593" s="394"/>
      <c r="N593" s="403"/>
      <c r="O593" s="394"/>
      <c r="P593" s="403"/>
      <c r="Q593" s="350">
        <f t="shared" si="152"/>
        <v>0</v>
      </c>
      <c r="R593" s="350"/>
      <c r="S593" s="350"/>
      <c r="T593" s="350"/>
      <c r="U593" s="350"/>
      <c r="V593" s="350"/>
      <c r="W593" s="350"/>
      <c r="X593" s="350"/>
      <c r="Y593" s="350">
        <f t="shared" si="153"/>
        <v>0</v>
      </c>
      <c r="Z593" s="394"/>
      <c r="AA593" s="403"/>
      <c r="AB593" s="394"/>
      <c r="AC593" s="403"/>
      <c r="AD593" s="405">
        <f t="shared" si="154"/>
        <v>0</v>
      </c>
      <c r="AE593" s="252"/>
    </row>
    <row r="594" hidden="1" outlineLevel="1" spans="1:31">
      <c r="A594" s="299"/>
      <c r="B594" s="150">
        <v>110801180</v>
      </c>
      <c r="C594" s="346"/>
      <c r="D594" s="346"/>
      <c r="E594" s="299" t="s">
        <v>292</v>
      </c>
      <c r="F594" s="343"/>
      <c r="G594" s="350"/>
      <c r="H594" s="394"/>
      <c r="I594" s="403"/>
      <c r="J594" s="394"/>
      <c r="K594" s="403"/>
      <c r="L594" s="350">
        <f t="shared" ref="L594:L612" si="155">G594+I594-K594</f>
        <v>0</v>
      </c>
      <c r="M594" s="394"/>
      <c r="N594" s="403"/>
      <c r="O594" s="394"/>
      <c r="P594" s="403"/>
      <c r="Q594" s="350">
        <f t="shared" si="152"/>
        <v>0</v>
      </c>
      <c r="R594" s="350"/>
      <c r="S594" s="350"/>
      <c r="T594" s="350"/>
      <c r="U594" s="350"/>
      <c r="V594" s="350"/>
      <c r="W594" s="350"/>
      <c r="X594" s="350"/>
      <c r="Y594" s="350">
        <f t="shared" si="153"/>
        <v>0</v>
      </c>
      <c r="Z594" s="394"/>
      <c r="AA594" s="403"/>
      <c r="AB594" s="394"/>
      <c r="AC594" s="403"/>
      <c r="AD594" s="405">
        <f t="shared" si="154"/>
        <v>0</v>
      </c>
      <c r="AE594" s="252"/>
    </row>
    <row r="595" hidden="1" outlineLevel="1" spans="1:31">
      <c r="A595" s="299"/>
      <c r="B595" s="150">
        <v>110801181</v>
      </c>
      <c r="C595" s="346"/>
      <c r="D595" s="346"/>
      <c r="E595" s="299" t="s">
        <v>293</v>
      </c>
      <c r="F595" s="343"/>
      <c r="G595" s="350"/>
      <c r="H595" s="394"/>
      <c r="I595" s="403"/>
      <c r="J595" s="394"/>
      <c r="K595" s="403"/>
      <c r="L595" s="350">
        <f t="shared" si="155"/>
        <v>0</v>
      </c>
      <c r="M595" s="394"/>
      <c r="N595" s="403"/>
      <c r="O595" s="394"/>
      <c r="P595" s="403"/>
      <c r="Q595" s="350">
        <f t="shared" si="152"/>
        <v>0</v>
      </c>
      <c r="R595" s="350"/>
      <c r="S595" s="350"/>
      <c r="T595" s="350"/>
      <c r="U595" s="350"/>
      <c r="V595" s="350"/>
      <c r="W595" s="350"/>
      <c r="X595" s="350"/>
      <c r="Y595" s="350">
        <f t="shared" si="153"/>
        <v>0</v>
      </c>
      <c r="Z595" s="394"/>
      <c r="AA595" s="403"/>
      <c r="AB595" s="394"/>
      <c r="AC595" s="403"/>
      <c r="AD595" s="405">
        <f t="shared" si="154"/>
        <v>0</v>
      </c>
      <c r="AE595" s="252"/>
    </row>
    <row r="596" hidden="1" outlineLevel="1" spans="1:31">
      <c r="A596" s="299"/>
      <c r="B596" s="150">
        <v>110801182</v>
      </c>
      <c r="C596" s="346"/>
      <c r="D596" s="346"/>
      <c r="E596" s="299" t="s">
        <v>294</v>
      </c>
      <c r="F596" s="343"/>
      <c r="G596" s="350"/>
      <c r="H596" s="394"/>
      <c r="I596" s="403"/>
      <c r="J596" s="394"/>
      <c r="K596" s="403"/>
      <c r="L596" s="350">
        <f t="shared" si="155"/>
        <v>0</v>
      </c>
      <c r="M596" s="394"/>
      <c r="N596" s="403"/>
      <c r="O596" s="394"/>
      <c r="P596" s="403"/>
      <c r="Q596" s="350">
        <f t="shared" si="152"/>
        <v>0</v>
      </c>
      <c r="R596" s="350"/>
      <c r="S596" s="350"/>
      <c r="T596" s="350"/>
      <c r="U596" s="350"/>
      <c r="V596" s="350"/>
      <c r="W596" s="350"/>
      <c r="X596" s="350"/>
      <c r="Y596" s="350">
        <f t="shared" si="153"/>
        <v>0</v>
      </c>
      <c r="Z596" s="394"/>
      <c r="AA596" s="403"/>
      <c r="AB596" s="394"/>
      <c r="AC596" s="403"/>
      <c r="AD596" s="405">
        <f t="shared" si="154"/>
        <v>0</v>
      </c>
      <c r="AE596" s="252"/>
    </row>
    <row r="597" hidden="1" outlineLevel="1" spans="1:31">
      <c r="A597" s="299"/>
      <c r="B597" s="150">
        <v>110801183</v>
      </c>
      <c r="C597" s="346"/>
      <c r="D597" s="346"/>
      <c r="E597" s="299" t="s">
        <v>295</v>
      </c>
      <c r="F597" s="343"/>
      <c r="G597" s="350"/>
      <c r="H597" s="394"/>
      <c r="I597" s="403"/>
      <c r="J597" s="394"/>
      <c r="K597" s="403"/>
      <c r="L597" s="350">
        <f t="shared" si="155"/>
        <v>0</v>
      </c>
      <c r="M597" s="394"/>
      <c r="N597" s="403"/>
      <c r="O597" s="394"/>
      <c r="P597" s="403"/>
      <c r="Q597" s="350">
        <f t="shared" si="152"/>
        <v>0</v>
      </c>
      <c r="R597" s="350"/>
      <c r="S597" s="350"/>
      <c r="T597" s="350"/>
      <c r="U597" s="350"/>
      <c r="V597" s="350"/>
      <c r="W597" s="350"/>
      <c r="X597" s="350"/>
      <c r="Y597" s="350">
        <f t="shared" si="153"/>
        <v>0</v>
      </c>
      <c r="Z597" s="394"/>
      <c r="AA597" s="403"/>
      <c r="AB597" s="394"/>
      <c r="AC597" s="403"/>
      <c r="AD597" s="405">
        <f t="shared" si="154"/>
        <v>0</v>
      </c>
      <c r="AE597" s="252"/>
    </row>
    <row r="598" hidden="1" outlineLevel="1" spans="1:31">
      <c r="A598" s="299"/>
      <c r="B598" s="150">
        <v>110801184</v>
      </c>
      <c r="C598" s="346"/>
      <c r="D598" s="346"/>
      <c r="E598" s="299" t="s">
        <v>296</v>
      </c>
      <c r="F598" s="343"/>
      <c r="G598" s="350"/>
      <c r="H598" s="394"/>
      <c r="I598" s="403"/>
      <c r="J598" s="394"/>
      <c r="K598" s="403"/>
      <c r="L598" s="350">
        <f t="shared" si="155"/>
        <v>0</v>
      </c>
      <c r="M598" s="394"/>
      <c r="N598" s="403"/>
      <c r="O598" s="394"/>
      <c r="P598" s="403"/>
      <c r="Q598" s="350">
        <f t="shared" si="152"/>
        <v>0</v>
      </c>
      <c r="R598" s="350"/>
      <c r="S598" s="350"/>
      <c r="T598" s="350"/>
      <c r="U598" s="350"/>
      <c r="V598" s="350"/>
      <c r="W598" s="350"/>
      <c r="X598" s="350"/>
      <c r="Y598" s="350">
        <f t="shared" si="153"/>
        <v>0</v>
      </c>
      <c r="Z598" s="394"/>
      <c r="AA598" s="403"/>
      <c r="AB598" s="394"/>
      <c r="AC598" s="403"/>
      <c r="AD598" s="405">
        <f t="shared" si="154"/>
        <v>0</v>
      </c>
      <c r="AE598" s="252"/>
    </row>
    <row r="599" hidden="1" outlineLevel="1" spans="1:31">
      <c r="A599" s="299"/>
      <c r="B599" s="150">
        <v>110801185</v>
      </c>
      <c r="C599" s="346"/>
      <c r="D599" s="346"/>
      <c r="E599" s="299" t="s">
        <v>297</v>
      </c>
      <c r="F599" s="343"/>
      <c r="G599" s="350"/>
      <c r="H599" s="394"/>
      <c r="I599" s="403"/>
      <c r="J599" s="394"/>
      <c r="K599" s="403"/>
      <c r="L599" s="350">
        <f t="shared" si="155"/>
        <v>0</v>
      </c>
      <c r="M599" s="394"/>
      <c r="N599" s="403"/>
      <c r="O599" s="394"/>
      <c r="P599" s="403"/>
      <c r="Q599" s="350">
        <f t="shared" si="152"/>
        <v>0</v>
      </c>
      <c r="R599" s="350"/>
      <c r="S599" s="350"/>
      <c r="T599" s="350"/>
      <c r="U599" s="350"/>
      <c r="V599" s="350"/>
      <c r="W599" s="350"/>
      <c r="X599" s="350"/>
      <c r="Y599" s="350">
        <f t="shared" si="153"/>
        <v>0</v>
      </c>
      <c r="Z599" s="394"/>
      <c r="AA599" s="403"/>
      <c r="AB599" s="394"/>
      <c r="AC599" s="403"/>
      <c r="AD599" s="405">
        <f t="shared" si="154"/>
        <v>0</v>
      </c>
      <c r="AE599" s="252"/>
    </row>
    <row r="600" hidden="1" outlineLevel="1" spans="1:31">
      <c r="A600" s="299"/>
      <c r="B600" s="150">
        <v>110801186</v>
      </c>
      <c r="C600" s="346"/>
      <c r="D600" s="346"/>
      <c r="E600" s="299" t="s">
        <v>298</v>
      </c>
      <c r="F600" s="343"/>
      <c r="G600" s="350"/>
      <c r="H600" s="394"/>
      <c r="I600" s="403"/>
      <c r="J600" s="394"/>
      <c r="K600" s="403"/>
      <c r="L600" s="350">
        <f t="shared" si="155"/>
        <v>0</v>
      </c>
      <c r="M600" s="394"/>
      <c r="N600" s="403"/>
      <c r="O600" s="394"/>
      <c r="P600" s="403"/>
      <c r="Q600" s="350">
        <f t="shared" si="152"/>
        <v>0</v>
      </c>
      <c r="R600" s="350"/>
      <c r="S600" s="350"/>
      <c r="T600" s="350"/>
      <c r="U600" s="350"/>
      <c r="V600" s="350"/>
      <c r="W600" s="350"/>
      <c r="X600" s="350"/>
      <c r="Y600" s="350">
        <f t="shared" si="153"/>
        <v>0</v>
      </c>
      <c r="Z600" s="394"/>
      <c r="AA600" s="403"/>
      <c r="AB600" s="394"/>
      <c r="AC600" s="403"/>
      <c r="AD600" s="405">
        <f t="shared" si="154"/>
        <v>0</v>
      </c>
      <c r="AE600" s="252"/>
    </row>
    <row r="601" hidden="1" outlineLevel="1" spans="1:31">
      <c r="A601" s="299"/>
      <c r="B601" s="150">
        <v>110801187</v>
      </c>
      <c r="C601" s="346"/>
      <c r="D601" s="346"/>
      <c r="E601" s="299" t="s">
        <v>299</v>
      </c>
      <c r="F601" s="343"/>
      <c r="G601" s="350"/>
      <c r="H601" s="394"/>
      <c r="I601" s="403"/>
      <c r="J601" s="394"/>
      <c r="K601" s="403"/>
      <c r="L601" s="350">
        <f t="shared" si="155"/>
        <v>0</v>
      </c>
      <c r="M601" s="394"/>
      <c r="N601" s="403"/>
      <c r="O601" s="394"/>
      <c r="P601" s="403"/>
      <c r="Q601" s="350">
        <f t="shared" si="152"/>
        <v>0</v>
      </c>
      <c r="R601" s="350"/>
      <c r="S601" s="350"/>
      <c r="T601" s="350"/>
      <c r="U601" s="350"/>
      <c r="V601" s="350"/>
      <c r="W601" s="350"/>
      <c r="X601" s="350"/>
      <c r="Y601" s="350">
        <f t="shared" si="153"/>
        <v>0</v>
      </c>
      <c r="Z601" s="394"/>
      <c r="AA601" s="403"/>
      <c r="AB601" s="394"/>
      <c r="AC601" s="403"/>
      <c r="AD601" s="405">
        <f t="shared" si="154"/>
        <v>0</v>
      </c>
      <c r="AE601" s="252"/>
    </row>
    <row r="602" hidden="1" outlineLevel="1" spans="1:31">
      <c r="A602" s="299"/>
      <c r="B602" s="150">
        <v>110801188</v>
      </c>
      <c r="C602" s="346"/>
      <c r="D602" s="346"/>
      <c r="E602" s="299" t="s">
        <v>300</v>
      </c>
      <c r="F602" s="343"/>
      <c r="G602" s="350"/>
      <c r="H602" s="394"/>
      <c r="I602" s="403"/>
      <c r="J602" s="394"/>
      <c r="K602" s="403"/>
      <c r="L602" s="350">
        <f t="shared" si="155"/>
        <v>0</v>
      </c>
      <c r="M602" s="394"/>
      <c r="N602" s="403"/>
      <c r="O602" s="394"/>
      <c r="P602" s="403"/>
      <c r="Q602" s="350">
        <f t="shared" si="152"/>
        <v>0</v>
      </c>
      <c r="R602" s="350"/>
      <c r="S602" s="350"/>
      <c r="T602" s="350"/>
      <c r="U602" s="350"/>
      <c r="V602" s="350"/>
      <c r="W602" s="350"/>
      <c r="X602" s="350"/>
      <c r="Y602" s="350">
        <f t="shared" si="153"/>
        <v>0</v>
      </c>
      <c r="Z602" s="394"/>
      <c r="AA602" s="403"/>
      <c r="AB602" s="394"/>
      <c r="AC602" s="403"/>
      <c r="AD602" s="405">
        <f t="shared" si="154"/>
        <v>0</v>
      </c>
      <c r="AE602" s="252"/>
    </row>
    <row r="603" hidden="1" outlineLevel="1" spans="1:31">
      <c r="A603" s="299"/>
      <c r="B603" s="150">
        <v>110801189</v>
      </c>
      <c r="C603" s="346"/>
      <c r="D603" s="346"/>
      <c r="E603" s="299" t="s">
        <v>301</v>
      </c>
      <c r="F603" s="343"/>
      <c r="G603" s="350"/>
      <c r="H603" s="394"/>
      <c r="I603" s="403"/>
      <c r="J603" s="394"/>
      <c r="K603" s="403"/>
      <c r="L603" s="350">
        <f t="shared" si="155"/>
        <v>0</v>
      </c>
      <c r="M603" s="394"/>
      <c r="N603" s="403"/>
      <c r="O603" s="394"/>
      <c r="P603" s="403"/>
      <c r="Q603" s="350">
        <f t="shared" si="152"/>
        <v>0</v>
      </c>
      <c r="R603" s="350"/>
      <c r="S603" s="350"/>
      <c r="T603" s="350"/>
      <c r="U603" s="350"/>
      <c r="V603" s="350"/>
      <c r="W603" s="350"/>
      <c r="X603" s="350"/>
      <c r="Y603" s="350">
        <f t="shared" si="153"/>
        <v>0</v>
      </c>
      <c r="Z603" s="394"/>
      <c r="AA603" s="403"/>
      <c r="AB603" s="394"/>
      <c r="AC603" s="403"/>
      <c r="AD603" s="405">
        <f t="shared" si="154"/>
        <v>0</v>
      </c>
      <c r="AE603" s="252"/>
    </row>
    <row r="604" hidden="1" outlineLevel="1" spans="1:31">
      <c r="A604" s="299"/>
      <c r="B604" s="150">
        <v>110801190</v>
      </c>
      <c r="C604" s="346"/>
      <c r="D604" s="346"/>
      <c r="E604" s="299" t="s">
        <v>302</v>
      </c>
      <c r="F604" s="343"/>
      <c r="G604" s="350"/>
      <c r="H604" s="394"/>
      <c r="I604" s="403"/>
      <c r="J604" s="394"/>
      <c r="K604" s="403"/>
      <c r="L604" s="350">
        <f t="shared" si="155"/>
        <v>0</v>
      </c>
      <c r="M604" s="394"/>
      <c r="N604" s="403"/>
      <c r="O604" s="394"/>
      <c r="P604" s="403"/>
      <c r="Q604" s="350">
        <f t="shared" si="152"/>
        <v>0</v>
      </c>
      <c r="R604" s="350"/>
      <c r="S604" s="350"/>
      <c r="T604" s="350"/>
      <c r="U604" s="350"/>
      <c r="V604" s="350"/>
      <c r="W604" s="350"/>
      <c r="X604" s="350"/>
      <c r="Y604" s="350">
        <f t="shared" si="153"/>
        <v>0</v>
      </c>
      <c r="Z604" s="394"/>
      <c r="AA604" s="403"/>
      <c r="AB604" s="394"/>
      <c r="AC604" s="403"/>
      <c r="AD604" s="405">
        <f t="shared" si="154"/>
        <v>0</v>
      </c>
      <c r="AE604" s="252"/>
    </row>
    <row r="605" hidden="1" outlineLevel="1" spans="1:31">
      <c r="A605" s="299"/>
      <c r="B605" s="150">
        <v>110801191</v>
      </c>
      <c r="C605" s="346"/>
      <c r="D605" s="346"/>
      <c r="E605" s="299" t="s">
        <v>303</v>
      </c>
      <c r="F605" s="343"/>
      <c r="G605" s="350"/>
      <c r="H605" s="394"/>
      <c r="I605" s="403"/>
      <c r="J605" s="394"/>
      <c r="K605" s="403"/>
      <c r="L605" s="350">
        <f t="shared" si="155"/>
        <v>0</v>
      </c>
      <c r="M605" s="394"/>
      <c r="N605" s="403"/>
      <c r="O605" s="394"/>
      <c r="P605" s="403"/>
      <c r="Q605" s="350">
        <f t="shared" si="152"/>
        <v>0</v>
      </c>
      <c r="R605" s="350"/>
      <c r="S605" s="350"/>
      <c r="T605" s="350"/>
      <c r="U605" s="350"/>
      <c r="V605" s="350"/>
      <c r="W605" s="350"/>
      <c r="X605" s="350"/>
      <c r="Y605" s="350">
        <f t="shared" si="153"/>
        <v>0</v>
      </c>
      <c r="Z605" s="394"/>
      <c r="AA605" s="403"/>
      <c r="AB605" s="394"/>
      <c r="AC605" s="403"/>
      <c r="AD605" s="405">
        <f t="shared" si="154"/>
        <v>0</v>
      </c>
      <c r="AE605" s="252"/>
    </row>
    <row r="606" hidden="1" outlineLevel="1" spans="1:31">
      <c r="A606" s="299"/>
      <c r="B606" s="150">
        <v>110801192</v>
      </c>
      <c r="C606" s="346"/>
      <c r="D606" s="346"/>
      <c r="E606" s="299" t="s">
        <v>304</v>
      </c>
      <c r="F606" s="343"/>
      <c r="G606" s="350"/>
      <c r="H606" s="394"/>
      <c r="I606" s="403"/>
      <c r="J606" s="394"/>
      <c r="K606" s="403"/>
      <c r="L606" s="350">
        <f t="shared" si="155"/>
        <v>0</v>
      </c>
      <c r="M606" s="394"/>
      <c r="N606" s="403"/>
      <c r="O606" s="394"/>
      <c r="P606" s="403"/>
      <c r="Q606" s="350">
        <f t="shared" si="152"/>
        <v>0</v>
      </c>
      <c r="R606" s="350"/>
      <c r="S606" s="350"/>
      <c r="T606" s="350"/>
      <c r="U606" s="350"/>
      <c r="V606" s="350"/>
      <c r="W606" s="350"/>
      <c r="X606" s="350"/>
      <c r="Y606" s="350">
        <f t="shared" si="153"/>
        <v>0</v>
      </c>
      <c r="Z606" s="394"/>
      <c r="AA606" s="403"/>
      <c r="AB606" s="394"/>
      <c r="AC606" s="403"/>
      <c r="AD606" s="405">
        <f t="shared" si="154"/>
        <v>0</v>
      </c>
      <c r="AE606" s="252"/>
    </row>
    <row r="607" hidden="1" outlineLevel="1" spans="1:31">
      <c r="A607" s="299"/>
      <c r="B607" s="150">
        <v>110801193</v>
      </c>
      <c r="C607" s="346"/>
      <c r="D607" s="346"/>
      <c r="E607" s="299" t="s">
        <v>305</v>
      </c>
      <c r="F607" s="343"/>
      <c r="G607" s="350"/>
      <c r="H607" s="394"/>
      <c r="I607" s="403"/>
      <c r="J607" s="394"/>
      <c r="K607" s="403"/>
      <c r="L607" s="350">
        <f t="shared" si="155"/>
        <v>0</v>
      </c>
      <c r="M607" s="394"/>
      <c r="N607" s="403"/>
      <c r="O607" s="394"/>
      <c r="P607" s="403"/>
      <c r="Q607" s="350">
        <f t="shared" ref="Q607:Q612" si="156">L607+N607-P607</f>
        <v>0</v>
      </c>
      <c r="R607" s="350"/>
      <c r="S607" s="350"/>
      <c r="T607" s="350"/>
      <c r="U607" s="350"/>
      <c r="V607" s="350"/>
      <c r="W607" s="350"/>
      <c r="X607" s="350"/>
      <c r="Y607" s="350">
        <f t="shared" ref="Y607:Y612" si="157">SUM(Q607:X607)</f>
        <v>0</v>
      </c>
      <c r="Z607" s="394"/>
      <c r="AA607" s="403"/>
      <c r="AB607" s="394"/>
      <c r="AC607" s="403"/>
      <c r="AD607" s="405">
        <f t="shared" ref="AD607:AD612" si="158">Y607+AA607-AC607</f>
        <v>0</v>
      </c>
      <c r="AE607" s="252"/>
    </row>
    <row r="608" hidden="1" outlineLevel="1" spans="1:31">
      <c r="A608" s="299"/>
      <c r="B608" s="150">
        <v>110801194</v>
      </c>
      <c r="C608" s="346"/>
      <c r="D608" s="346"/>
      <c r="E608" s="299" t="s">
        <v>306</v>
      </c>
      <c r="F608" s="343"/>
      <c r="G608" s="350"/>
      <c r="H608" s="394"/>
      <c r="I608" s="403"/>
      <c r="J608" s="394"/>
      <c r="K608" s="403"/>
      <c r="L608" s="350">
        <f t="shared" si="155"/>
        <v>0</v>
      </c>
      <c r="M608" s="394"/>
      <c r="N608" s="403"/>
      <c r="O608" s="394"/>
      <c r="P608" s="403"/>
      <c r="Q608" s="350">
        <f t="shared" si="156"/>
        <v>0</v>
      </c>
      <c r="R608" s="350"/>
      <c r="S608" s="350"/>
      <c r="T608" s="350"/>
      <c r="U608" s="350"/>
      <c r="V608" s="350"/>
      <c r="W608" s="350"/>
      <c r="X608" s="350"/>
      <c r="Y608" s="350">
        <f t="shared" si="157"/>
        <v>0</v>
      </c>
      <c r="Z608" s="394"/>
      <c r="AA608" s="403"/>
      <c r="AB608" s="394"/>
      <c r="AC608" s="403"/>
      <c r="AD608" s="405">
        <f t="shared" si="158"/>
        <v>0</v>
      </c>
      <c r="AE608" s="252"/>
    </row>
    <row r="609" hidden="1" outlineLevel="1" spans="1:31">
      <c r="A609" s="299"/>
      <c r="B609" s="150">
        <v>110801195</v>
      </c>
      <c r="C609" s="346"/>
      <c r="D609" s="346"/>
      <c r="E609" s="299" t="s">
        <v>307</v>
      </c>
      <c r="F609" s="343"/>
      <c r="G609" s="350"/>
      <c r="H609" s="394"/>
      <c r="I609" s="403"/>
      <c r="J609" s="394"/>
      <c r="K609" s="403"/>
      <c r="L609" s="350">
        <f t="shared" si="155"/>
        <v>0</v>
      </c>
      <c r="M609" s="394"/>
      <c r="N609" s="403"/>
      <c r="O609" s="394"/>
      <c r="P609" s="403"/>
      <c r="Q609" s="350">
        <f t="shared" si="156"/>
        <v>0</v>
      </c>
      <c r="R609" s="350"/>
      <c r="S609" s="350"/>
      <c r="T609" s="350"/>
      <c r="U609" s="350"/>
      <c r="V609" s="350"/>
      <c r="W609" s="350"/>
      <c r="X609" s="350"/>
      <c r="Y609" s="350">
        <f t="shared" si="157"/>
        <v>0</v>
      </c>
      <c r="Z609" s="394"/>
      <c r="AA609" s="403"/>
      <c r="AB609" s="394"/>
      <c r="AC609" s="403"/>
      <c r="AD609" s="405">
        <f t="shared" si="158"/>
        <v>0</v>
      </c>
      <c r="AE609" s="252"/>
    </row>
    <row r="610" hidden="1" outlineLevel="1" spans="1:31">
      <c r="A610" s="299"/>
      <c r="B610" s="150">
        <v>110801196</v>
      </c>
      <c r="C610" s="346"/>
      <c r="D610" s="346"/>
      <c r="E610" s="299" t="s">
        <v>308</v>
      </c>
      <c r="F610" s="343"/>
      <c r="G610" s="350"/>
      <c r="H610" s="394"/>
      <c r="I610" s="403"/>
      <c r="J610" s="394"/>
      <c r="K610" s="403"/>
      <c r="L610" s="350">
        <f t="shared" si="155"/>
        <v>0</v>
      </c>
      <c r="M610" s="394"/>
      <c r="N610" s="403"/>
      <c r="O610" s="394"/>
      <c r="P610" s="403"/>
      <c r="Q610" s="350">
        <f t="shared" si="156"/>
        <v>0</v>
      </c>
      <c r="R610" s="350"/>
      <c r="S610" s="350"/>
      <c r="T610" s="350"/>
      <c r="U610" s="350"/>
      <c r="V610" s="350"/>
      <c r="W610" s="350"/>
      <c r="X610" s="350"/>
      <c r="Y610" s="350">
        <f t="shared" si="157"/>
        <v>0</v>
      </c>
      <c r="Z610" s="394"/>
      <c r="AA610" s="403"/>
      <c r="AB610" s="394"/>
      <c r="AC610" s="403"/>
      <c r="AD610" s="405">
        <f t="shared" si="158"/>
        <v>0</v>
      </c>
      <c r="AE610" s="252"/>
    </row>
    <row r="611" hidden="1" outlineLevel="1" spans="1:31">
      <c r="A611" s="299"/>
      <c r="B611" s="150">
        <v>110801197</v>
      </c>
      <c r="C611" s="346"/>
      <c r="D611" s="346"/>
      <c r="E611" s="299" t="s">
        <v>309</v>
      </c>
      <c r="F611" s="343"/>
      <c r="G611" s="350"/>
      <c r="H611" s="394"/>
      <c r="I611" s="403"/>
      <c r="J611" s="394"/>
      <c r="K611" s="403"/>
      <c r="L611" s="350">
        <f t="shared" si="155"/>
        <v>0</v>
      </c>
      <c r="M611" s="394"/>
      <c r="N611" s="403"/>
      <c r="O611" s="394"/>
      <c r="P611" s="403"/>
      <c r="Q611" s="350">
        <f t="shared" si="156"/>
        <v>0</v>
      </c>
      <c r="R611" s="350"/>
      <c r="S611" s="350"/>
      <c r="T611" s="350"/>
      <c r="U611" s="350"/>
      <c r="V611" s="350"/>
      <c r="W611" s="350"/>
      <c r="X611" s="350"/>
      <c r="Y611" s="350">
        <f t="shared" si="157"/>
        <v>0</v>
      </c>
      <c r="Z611" s="394"/>
      <c r="AA611" s="403"/>
      <c r="AB611" s="394"/>
      <c r="AC611" s="403"/>
      <c r="AD611" s="405">
        <f t="shared" si="158"/>
        <v>0</v>
      </c>
      <c r="AE611" s="252"/>
    </row>
    <row r="612" hidden="1" outlineLevel="1" spans="1:31">
      <c r="A612" s="299"/>
      <c r="B612" s="150">
        <v>110801198</v>
      </c>
      <c r="C612" s="346"/>
      <c r="D612" s="346"/>
      <c r="E612" s="299" t="s">
        <v>310</v>
      </c>
      <c r="F612" s="343"/>
      <c r="G612" s="350"/>
      <c r="H612" s="394"/>
      <c r="I612" s="403"/>
      <c r="J612" s="394"/>
      <c r="K612" s="403"/>
      <c r="L612" s="350">
        <f t="shared" si="155"/>
        <v>0</v>
      </c>
      <c r="M612" s="394"/>
      <c r="N612" s="403"/>
      <c r="O612" s="394"/>
      <c r="P612" s="403"/>
      <c r="Q612" s="350">
        <f t="shared" si="156"/>
        <v>0</v>
      </c>
      <c r="R612" s="350"/>
      <c r="S612" s="350"/>
      <c r="T612" s="350"/>
      <c r="U612" s="350"/>
      <c r="V612" s="350"/>
      <c r="W612" s="350"/>
      <c r="X612" s="350"/>
      <c r="Y612" s="350">
        <f t="shared" si="157"/>
        <v>0</v>
      </c>
      <c r="Z612" s="394"/>
      <c r="AA612" s="403"/>
      <c r="AB612" s="394"/>
      <c r="AC612" s="403"/>
      <c r="AD612" s="405">
        <f t="shared" si="158"/>
        <v>0</v>
      </c>
      <c r="AE612" s="252"/>
    </row>
    <row r="613" hidden="1" outlineLevel="1" spans="1:31">
      <c r="A613" s="299"/>
      <c r="B613" s="150">
        <v>110801199</v>
      </c>
      <c r="C613" s="346"/>
      <c r="D613" s="346"/>
      <c r="E613" s="299" t="s">
        <v>311</v>
      </c>
      <c r="F613" s="343"/>
      <c r="G613" s="350"/>
      <c r="H613" s="394"/>
      <c r="I613" s="403"/>
      <c r="J613" s="394"/>
      <c r="K613" s="403"/>
      <c r="L613" s="350">
        <f t="shared" ref="L613" si="159">G613+I613-K613</f>
        <v>0</v>
      </c>
      <c r="M613" s="394"/>
      <c r="N613" s="403"/>
      <c r="O613" s="394"/>
      <c r="P613" s="403"/>
      <c r="Q613" s="350">
        <f t="shared" ref="Q613" si="160">L613+N613-P613</f>
        <v>0</v>
      </c>
      <c r="R613" s="350"/>
      <c r="S613" s="350"/>
      <c r="T613" s="350"/>
      <c r="U613" s="350"/>
      <c r="V613" s="350"/>
      <c r="W613" s="350"/>
      <c r="X613" s="350"/>
      <c r="Y613" s="350">
        <f t="shared" ref="Y613" si="161">SUM(Q613:X613)</f>
        <v>0</v>
      </c>
      <c r="Z613" s="394"/>
      <c r="AA613" s="403"/>
      <c r="AB613" s="394"/>
      <c r="AC613" s="403"/>
      <c r="AD613" s="405">
        <f t="shared" ref="AD613" si="162">Y613+AA613-AC613</f>
        <v>0</v>
      </c>
      <c r="AE613" s="252"/>
    </row>
    <row r="614" hidden="1" outlineLevel="1" spans="1:31">
      <c r="A614" s="299"/>
      <c r="B614" s="150">
        <v>110801200</v>
      </c>
      <c r="C614" s="346"/>
      <c r="D614" s="346"/>
      <c r="E614" s="299" t="s">
        <v>312</v>
      </c>
      <c r="F614" s="343"/>
      <c r="G614" s="350"/>
      <c r="H614" s="394"/>
      <c r="I614" s="403"/>
      <c r="J614" s="394"/>
      <c r="K614" s="403"/>
      <c r="L614" s="350">
        <f t="shared" ref="L614:L619" si="163">G614+I614-K614</f>
        <v>0</v>
      </c>
      <c r="M614" s="394"/>
      <c r="N614" s="403"/>
      <c r="O614" s="394"/>
      <c r="P614" s="403"/>
      <c r="Q614" s="350">
        <f t="shared" ref="Q614:Q619" si="164">L614+N614-P614</f>
        <v>0</v>
      </c>
      <c r="R614" s="350"/>
      <c r="S614" s="350"/>
      <c r="T614" s="350"/>
      <c r="U614" s="350"/>
      <c r="V614" s="350"/>
      <c r="W614" s="350"/>
      <c r="X614" s="350"/>
      <c r="Y614" s="350">
        <f t="shared" ref="Y614:Y619" si="165">SUM(Q614:X614)</f>
        <v>0</v>
      </c>
      <c r="Z614" s="394"/>
      <c r="AA614" s="403"/>
      <c r="AB614" s="394"/>
      <c r="AC614" s="403"/>
      <c r="AD614" s="405">
        <f t="shared" ref="AD614:AD619" si="166">Y614+AA614-AC614</f>
        <v>0</v>
      </c>
      <c r="AE614" s="252"/>
    </row>
    <row r="615" hidden="1" outlineLevel="1" spans="1:31">
      <c r="A615" s="299"/>
      <c r="B615" s="150">
        <v>110801201</v>
      </c>
      <c r="C615" s="346"/>
      <c r="D615" s="346"/>
      <c r="E615" s="299" t="s">
        <v>313</v>
      </c>
      <c r="F615" s="343"/>
      <c r="G615" s="350"/>
      <c r="H615" s="394"/>
      <c r="I615" s="403"/>
      <c r="J615" s="394"/>
      <c r="K615" s="403"/>
      <c r="L615" s="350">
        <f t="shared" si="163"/>
        <v>0</v>
      </c>
      <c r="M615" s="394"/>
      <c r="N615" s="403"/>
      <c r="O615" s="394"/>
      <c r="P615" s="403"/>
      <c r="Q615" s="350">
        <f t="shared" si="164"/>
        <v>0</v>
      </c>
      <c r="R615" s="350"/>
      <c r="S615" s="350"/>
      <c r="T615" s="350"/>
      <c r="U615" s="350"/>
      <c r="V615" s="350"/>
      <c r="W615" s="350"/>
      <c r="X615" s="350"/>
      <c r="Y615" s="350">
        <f t="shared" si="165"/>
        <v>0</v>
      </c>
      <c r="Z615" s="394"/>
      <c r="AA615" s="403"/>
      <c r="AB615" s="394"/>
      <c r="AC615" s="403"/>
      <c r="AD615" s="405">
        <f t="shared" si="166"/>
        <v>0</v>
      </c>
      <c r="AE615" s="252"/>
    </row>
    <row r="616" hidden="1" outlineLevel="1" spans="1:31">
      <c r="A616" s="299"/>
      <c r="B616" s="150">
        <v>110801202</v>
      </c>
      <c r="C616" s="346"/>
      <c r="D616" s="346"/>
      <c r="E616" s="299" t="s">
        <v>314</v>
      </c>
      <c r="F616" s="343"/>
      <c r="G616" s="350"/>
      <c r="H616" s="394"/>
      <c r="I616" s="403"/>
      <c r="J616" s="394"/>
      <c r="K616" s="403"/>
      <c r="L616" s="350">
        <f t="shared" si="163"/>
        <v>0</v>
      </c>
      <c r="M616" s="394"/>
      <c r="N616" s="403"/>
      <c r="O616" s="394"/>
      <c r="P616" s="403"/>
      <c r="Q616" s="350">
        <f t="shared" si="164"/>
        <v>0</v>
      </c>
      <c r="R616" s="350"/>
      <c r="S616" s="350"/>
      <c r="T616" s="350"/>
      <c r="U616" s="350"/>
      <c r="V616" s="350"/>
      <c r="W616" s="350"/>
      <c r="X616" s="350"/>
      <c r="Y616" s="350">
        <f t="shared" si="165"/>
        <v>0</v>
      </c>
      <c r="Z616" s="394"/>
      <c r="AA616" s="403"/>
      <c r="AB616" s="394"/>
      <c r="AC616" s="403"/>
      <c r="AD616" s="405">
        <f t="shared" si="166"/>
        <v>0</v>
      </c>
      <c r="AE616" s="252"/>
    </row>
    <row r="617" hidden="1" outlineLevel="1" spans="1:31">
      <c r="A617" s="299"/>
      <c r="B617" s="150">
        <v>110801203</v>
      </c>
      <c r="C617" s="346"/>
      <c r="D617" s="346"/>
      <c r="E617" s="299" t="s">
        <v>315</v>
      </c>
      <c r="F617" s="343"/>
      <c r="G617" s="350"/>
      <c r="H617" s="394"/>
      <c r="I617" s="403"/>
      <c r="J617" s="394"/>
      <c r="K617" s="403"/>
      <c r="L617" s="350">
        <f t="shared" si="163"/>
        <v>0</v>
      </c>
      <c r="M617" s="394"/>
      <c r="N617" s="403"/>
      <c r="O617" s="394"/>
      <c r="P617" s="403"/>
      <c r="Q617" s="350">
        <f t="shared" si="164"/>
        <v>0</v>
      </c>
      <c r="R617" s="350"/>
      <c r="S617" s="350"/>
      <c r="T617" s="350"/>
      <c r="U617" s="350"/>
      <c r="V617" s="350"/>
      <c r="W617" s="350"/>
      <c r="X617" s="350"/>
      <c r="Y617" s="350">
        <f t="shared" si="165"/>
        <v>0</v>
      </c>
      <c r="Z617" s="394"/>
      <c r="AA617" s="403"/>
      <c r="AB617" s="394"/>
      <c r="AC617" s="403"/>
      <c r="AD617" s="405">
        <f t="shared" si="166"/>
        <v>0</v>
      </c>
      <c r="AE617" s="252"/>
    </row>
    <row r="618" hidden="1" outlineLevel="1" spans="1:31">
      <c r="A618" s="299"/>
      <c r="B618" s="150">
        <v>110801204</v>
      </c>
      <c r="C618" s="346"/>
      <c r="D618" s="346"/>
      <c r="E618" s="299" t="s">
        <v>316</v>
      </c>
      <c r="F618" s="343"/>
      <c r="G618" s="350"/>
      <c r="H618" s="394"/>
      <c r="I618" s="403"/>
      <c r="J618" s="394"/>
      <c r="K618" s="403"/>
      <c r="L618" s="350">
        <f t="shared" si="163"/>
        <v>0</v>
      </c>
      <c r="M618" s="394"/>
      <c r="N618" s="403"/>
      <c r="O618" s="394"/>
      <c r="P618" s="403"/>
      <c r="Q618" s="350">
        <f t="shared" si="164"/>
        <v>0</v>
      </c>
      <c r="R618" s="350"/>
      <c r="S618" s="350"/>
      <c r="T618" s="350"/>
      <c r="U618" s="350"/>
      <c r="V618" s="350"/>
      <c r="W618" s="350"/>
      <c r="X618" s="350"/>
      <c r="Y618" s="350">
        <f t="shared" si="165"/>
        <v>0</v>
      </c>
      <c r="Z618" s="394"/>
      <c r="AA618" s="403"/>
      <c r="AB618" s="394"/>
      <c r="AC618" s="403"/>
      <c r="AD618" s="405">
        <f t="shared" si="166"/>
        <v>0</v>
      </c>
      <c r="AE618" s="252"/>
    </row>
    <row r="619" hidden="1" outlineLevel="1" spans="1:31">
      <c r="A619" s="299"/>
      <c r="B619" s="150">
        <v>110801205</v>
      </c>
      <c r="C619" s="346"/>
      <c r="D619" s="346"/>
      <c r="E619" s="299" t="s">
        <v>317</v>
      </c>
      <c r="F619" s="343"/>
      <c r="G619" s="350"/>
      <c r="H619" s="394"/>
      <c r="I619" s="403"/>
      <c r="J619" s="394"/>
      <c r="K619" s="403"/>
      <c r="L619" s="350">
        <f t="shared" si="163"/>
        <v>0</v>
      </c>
      <c r="M619" s="394"/>
      <c r="N619" s="403"/>
      <c r="O619" s="394"/>
      <c r="P619" s="403"/>
      <c r="Q619" s="350">
        <f t="shared" si="164"/>
        <v>0</v>
      </c>
      <c r="R619" s="350"/>
      <c r="S619" s="350"/>
      <c r="T619" s="350"/>
      <c r="U619" s="350"/>
      <c r="V619" s="350"/>
      <c r="W619" s="350"/>
      <c r="X619" s="350"/>
      <c r="Y619" s="350">
        <f t="shared" si="165"/>
        <v>0</v>
      </c>
      <c r="Z619" s="394"/>
      <c r="AA619" s="403"/>
      <c r="AB619" s="394"/>
      <c r="AC619" s="403"/>
      <c r="AD619" s="405">
        <f t="shared" si="166"/>
        <v>0</v>
      </c>
      <c r="AE619" s="252"/>
    </row>
    <row r="620" hidden="1" outlineLevel="1" spans="1:31">
      <c r="A620" s="299"/>
      <c r="B620" s="150"/>
      <c r="C620" s="346"/>
      <c r="D620" s="346"/>
      <c r="E620" s="342"/>
      <c r="F620" s="343"/>
      <c r="G620" s="348"/>
      <c r="H620" s="394"/>
      <c r="I620" s="403"/>
      <c r="J620" s="394"/>
      <c r="K620" s="403"/>
      <c r="L620" s="350">
        <f t="shared" si="144"/>
        <v>0</v>
      </c>
      <c r="M620" s="394"/>
      <c r="N620" s="403"/>
      <c r="O620" s="394"/>
      <c r="P620" s="403"/>
      <c r="Q620" s="350">
        <f t="shared" ref="Q620:Q621" si="167">L620+N620-P620</f>
        <v>0</v>
      </c>
      <c r="R620" s="350"/>
      <c r="S620" s="350"/>
      <c r="T620" s="350"/>
      <c r="U620" s="350"/>
      <c r="V620" s="350"/>
      <c r="W620" s="350"/>
      <c r="X620" s="350"/>
      <c r="Y620" s="350">
        <f t="shared" ref="Y620:Y621" si="168">SUM(Q620:X620)</f>
        <v>0</v>
      </c>
      <c r="Z620" s="394"/>
      <c r="AA620" s="403"/>
      <c r="AB620" s="394"/>
      <c r="AC620" s="403"/>
      <c r="AD620" s="350">
        <f t="shared" ref="AD620:AD621" si="169">Y620+AA620-AC620</f>
        <v>0</v>
      </c>
      <c r="AE620" s="252"/>
    </row>
    <row r="621" hidden="1" outlineLevel="1" spans="1:31">
      <c r="A621" s="299"/>
      <c r="B621" s="150"/>
      <c r="C621" s="346"/>
      <c r="D621" s="346"/>
      <c r="E621" s="342"/>
      <c r="F621" s="343"/>
      <c r="G621" s="348"/>
      <c r="H621" s="394"/>
      <c r="I621" s="403"/>
      <c r="J621" s="394"/>
      <c r="K621" s="403"/>
      <c r="L621" s="350">
        <f t="shared" si="144"/>
        <v>0</v>
      </c>
      <c r="M621" s="394"/>
      <c r="N621" s="403"/>
      <c r="O621" s="394"/>
      <c r="P621" s="403"/>
      <c r="Q621" s="350">
        <f t="shared" si="167"/>
        <v>0</v>
      </c>
      <c r="R621" s="350"/>
      <c r="S621" s="350"/>
      <c r="T621" s="350"/>
      <c r="U621" s="350"/>
      <c r="V621" s="350"/>
      <c r="W621" s="350"/>
      <c r="X621" s="350"/>
      <c r="Y621" s="350">
        <f t="shared" si="168"/>
        <v>0</v>
      </c>
      <c r="Z621" s="394"/>
      <c r="AA621" s="403"/>
      <c r="AB621" s="394"/>
      <c r="AC621" s="403"/>
      <c r="AD621" s="350">
        <f t="shared" si="169"/>
        <v>0</v>
      </c>
      <c r="AE621" s="252"/>
    </row>
    <row r="622" collapsed="1" spans="1:31">
      <c r="A622" s="299"/>
      <c r="B622" s="150"/>
      <c r="C622" s="346"/>
      <c r="D622" s="299"/>
      <c r="E622" s="342"/>
      <c r="F622" s="343"/>
      <c r="G622" s="348"/>
      <c r="H622" s="394"/>
      <c r="I622" s="403"/>
      <c r="J622" s="394"/>
      <c r="K622" s="403"/>
      <c r="L622" s="350"/>
      <c r="M622" s="394"/>
      <c r="N622" s="403"/>
      <c r="O622" s="394"/>
      <c r="P622" s="403"/>
      <c r="Q622" s="350"/>
      <c r="R622" s="350"/>
      <c r="S622" s="350"/>
      <c r="T622" s="350"/>
      <c r="U622" s="350"/>
      <c r="V622" s="350"/>
      <c r="W622" s="350"/>
      <c r="X622" s="350"/>
      <c r="Y622" s="350"/>
      <c r="Z622" s="394"/>
      <c r="AA622" s="403"/>
      <c r="AB622" s="394"/>
      <c r="AC622" s="403"/>
      <c r="AD622" s="350"/>
      <c r="AE622" s="252"/>
    </row>
    <row r="623" spans="1:31">
      <c r="A623" s="346"/>
      <c r="B623" s="358"/>
      <c r="C623" s="396"/>
      <c r="D623" s="396" t="s">
        <v>901</v>
      </c>
      <c r="E623" s="360"/>
      <c r="F623" s="361"/>
      <c r="G623" s="397">
        <f>SUM(G413:G622)</f>
        <v>0</v>
      </c>
      <c r="H623" s="398"/>
      <c r="I623" s="404">
        <f>SUM(I413:I622)</f>
        <v>0</v>
      </c>
      <c r="J623" s="398"/>
      <c r="K623" s="404">
        <f>SUM(K413:K622)</f>
        <v>0</v>
      </c>
      <c r="L623" s="397">
        <f>SUM(L413:L622)</f>
        <v>0</v>
      </c>
      <c r="M623" s="398"/>
      <c r="N623" s="404">
        <f>SUM(N413:N622)</f>
        <v>0</v>
      </c>
      <c r="O623" s="398"/>
      <c r="P623" s="404">
        <f t="shared" ref="P623:Y623" si="170">SUM(P413:P622)</f>
        <v>0</v>
      </c>
      <c r="Q623" s="397">
        <f t="shared" si="170"/>
        <v>0</v>
      </c>
      <c r="R623" s="397">
        <f t="shared" si="170"/>
        <v>0</v>
      </c>
      <c r="S623" s="397">
        <f t="shared" si="170"/>
        <v>0</v>
      </c>
      <c r="T623" s="397">
        <f t="shared" si="170"/>
        <v>0</v>
      </c>
      <c r="U623" s="397">
        <f t="shared" si="170"/>
        <v>0</v>
      </c>
      <c r="V623" s="397">
        <f t="shared" si="170"/>
        <v>0</v>
      </c>
      <c r="W623" s="397">
        <f t="shared" si="170"/>
        <v>0</v>
      </c>
      <c r="X623" s="397">
        <f t="shared" si="170"/>
        <v>0</v>
      </c>
      <c r="Y623" s="397">
        <f t="shared" si="170"/>
        <v>0</v>
      </c>
      <c r="Z623" s="398"/>
      <c r="AA623" s="404">
        <f>SUM(AA413:AA622)</f>
        <v>0</v>
      </c>
      <c r="AB623" s="398"/>
      <c r="AC623" s="404">
        <f>SUM(AC413:AC622)</f>
        <v>0</v>
      </c>
      <c r="AD623" s="397">
        <f>SUM(AD413:AD622)</f>
        <v>0</v>
      </c>
      <c r="AE623" s="252"/>
    </row>
    <row r="624" spans="1:31">
      <c r="A624" s="299"/>
      <c r="B624" s="340"/>
      <c r="C624" s="299"/>
      <c r="D624" s="299"/>
      <c r="E624" s="342"/>
      <c r="F624" s="356"/>
      <c r="G624" s="350"/>
      <c r="H624" s="394"/>
      <c r="I624" s="350"/>
      <c r="J624" s="394"/>
      <c r="K624" s="350"/>
      <c r="L624" s="350"/>
      <c r="M624" s="394"/>
      <c r="N624" s="350"/>
      <c r="O624" s="394"/>
      <c r="P624" s="350"/>
      <c r="Q624" s="350"/>
      <c r="R624" s="350"/>
      <c r="S624" s="350"/>
      <c r="T624" s="350"/>
      <c r="U624" s="350"/>
      <c r="V624" s="350"/>
      <c r="W624" s="350"/>
      <c r="X624" s="350"/>
      <c r="Y624" s="350"/>
      <c r="Z624" s="394"/>
      <c r="AA624" s="350"/>
      <c r="AB624" s="394"/>
      <c r="AC624" s="350"/>
      <c r="AD624" s="350"/>
      <c r="AE624" s="252"/>
    </row>
    <row r="625" spans="1:32">
      <c r="A625" s="346"/>
      <c r="B625" s="380"/>
      <c r="C625" s="390" t="s">
        <v>902</v>
      </c>
      <c r="D625" s="390"/>
      <c r="E625" s="391"/>
      <c r="F625" s="383"/>
      <c r="G625" s="406">
        <f>G623+G411</f>
        <v>0</v>
      </c>
      <c r="H625" s="393"/>
      <c r="I625" s="407">
        <f>I623+I411</f>
        <v>0</v>
      </c>
      <c r="J625" s="393"/>
      <c r="K625" s="407">
        <f>K623+K411</f>
        <v>0</v>
      </c>
      <c r="L625" s="406">
        <f>L623+L411</f>
        <v>0</v>
      </c>
      <c r="M625" s="393"/>
      <c r="N625" s="407">
        <f>N623+N411</f>
        <v>0</v>
      </c>
      <c r="O625" s="393"/>
      <c r="P625" s="407">
        <f t="shared" ref="P625:Y625" si="171">P623+P411</f>
        <v>0</v>
      </c>
      <c r="Q625" s="406">
        <f t="shared" si="171"/>
        <v>0</v>
      </c>
      <c r="R625" s="406">
        <f t="shared" si="171"/>
        <v>0</v>
      </c>
      <c r="S625" s="406">
        <f t="shared" si="171"/>
        <v>0</v>
      </c>
      <c r="T625" s="406">
        <f t="shared" si="171"/>
        <v>0</v>
      </c>
      <c r="U625" s="406">
        <f t="shared" si="171"/>
        <v>0</v>
      </c>
      <c r="V625" s="406">
        <f t="shared" si="171"/>
        <v>0</v>
      </c>
      <c r="W625" s="406">
        <f t="shared" si="171"/>
        <v>0</v>
      </c>
      <c r="X625" s="406">
        <f t="shared" si="171"/>
        <v>0</v>
      </c>
      <c r="Y625" s="406">
        <f t="shared" si="171"/>
        <v>0</v>
      </c>
      <c r="Z625" s="393"/>
      <c r="AA625" s="407">
        <f>AA623+AA411</f>
        <v>0</v>
      </c>
      <c r="AB625" s="393"/>
      <c r="AC625" s="407">
        <f>AC623+AC411</f>
        <v>0</v>
      </c>
      <c r="AD625" s="406">
        <f>AD623+AD411</f>
        <v>0</v>
      </c>
      <c r="AE625" s="252"/>
      <c r="AF625" s="300" t="s">
        <v>893</v>
      </c>
    </row>
    <row r="626" spans="1:31">
      <c r="A626" s="299"/>
      <c r="B626" s="340"/>
      <c r="C626" s="344"/>
      <c r="D626" s="299"/>
      <c r="E626" s="342"/>
      <c r="F626" s="343"/>
      <c r="G626" s="403"/>
      <c r="H626" s="394"/>
      <c r="I626" s="403"/>
      <c r="J626" s="394"/>
      <c r="K626" s="403"/>
      <c r="L626" s="350"/>
      <c r="M626" s="394"/>
      <c r="N626" s="403"/>
      <c r="O626" s="394"/>
      <c r="P626" s="403"/>
      <c r="Q626" s="350"/>
      <c r="R626" s="350"/>
      <c r="S626" s="350"/>
      <c r="T626" s="350"/>
      <c r="U626" s="350"/>
      <c r="V626" s="350"/>
      <c r="W626" s="350"/>
      <c r="X626" s="350"/>
      <c r="Y626" s="350"/>
      <c r="Z626" s="394"/>
      <c r="AA626" s="403"/>
      <c r="AB626" s="394"/>
      <c r="AC626" s="403"/>
      <c r="AD626" s="350"/>
      <c r="AE626" s="252"/>
    </row>
    <row r="627" spans="1:31">
      <c r="A627" s="299"/>
      <c r="B627" s="340"/>
      <c r="C627" s="345" t="s">
        <v>903</v>
      </c>
      <c r="D627" s="299"/>
      <c r="E627" s="342"/>
      <c r="F627" s="343"/>
      <c r="G627" s="403"/>
      <c r="H627" s="394"/>
      <c r="I627" s="403"/>
      <c r="J627" s="394"/>
      <c r="K627" s="403"/>
      <c r="L627" s="350"/>
      <c r="M627" s="394"/>
      <c r="N627" s="403"/>
      <c r="O627" s="394"/>
      <c r="P627" s="403"/>
      <c r="Q627" s="350"/>
      <c r="R627" s="350"/>
      <c r="S627" s="350"/>
      <c r="T627" s="350"/>
      <c r="U627" s="350"/>
      <c r="V627" s="350"/>
      <c r="W627" s="350"/>
      <c r="X627" s="350"/>
      <c r="Y627" s="350"/>
      <c r="Z627" s="394"/>
      <c r="AA627" s="403"/>
      <c r="AB627" s="394"/>
      <c r="AC627" s="403"/>
      <c r="AD627" s="350"/>
      <c r="AE627" s="252"/>
    </row>
    <row r="628" outlineLevel="1" spans="1:31">
      <c r="A628" s="346"/>
      <c r="B628" s="150">
        <v>110901001</v>
      </c>
      <c r="D628" s="299" t="s">
        <v>323</v>
      </c>
      <c r="E628" s="299"/>
      <c r="F628" s="343"/>
      <c r="G628" s="350"/>
      <c r="H628" s="349"/>
      <c r="I628" s="350"/>
      <c r="J628" s="349"/>
      <c r="K628" s="350"/>
      <c r="L628" s="337">
        <f t="shared" ref="L628:L636" si="172">G628+I628-K628</f>
        <v>0</v>
      </c>
      <c r="M628" s="349"/>
      <c r="N628" s="350"/>
      <c r="O628" s="349"/>
      <c r="P628" s="350"/>
      <c r="Q628" s="337">
        <f t="shared" ref="Q628:Q636" si="173">L628+N628-P628</f>
        <v>0</v>
      </c>
      <c r="R628" s="350"/>
      <c r="S628" s="350"/>
      <c r="T628" s="350"/>
      <c r="U628" s="350"/>
      <c r="V628" s="350"/>
      <c r="W628" s="350"/>
      <c r="X628" s="350"/>
      <c r="Y628" s="350">
        <f t="shared" ref="Y628:Y636" si="174">SUM(Q628:X628)</f>
        <v>0</v>
      </c>
      <c r="Z628" s="349"/>
      <c r="AA628" s="350"/>
      <c r="AB628" s="349"/>
      <c r="AC628" s="350"/>
      <c r="AD628" s="337">
        <f t="shared" ref="AD628:AD636" si="175">Y628+AA628-AC628</f>
        <v>0</v>
      </c>
      <c r="AE628" s="252"/>
    </row>
    <row r="629" outlineLevel="1" spans="1:31">
      <c r="A629" s="346"/>
      <c r="B629" s="150">
        <v>110901002</v>
      </c>
      <c r="D629" s="299" t="s">
        <v>324</v>
      </c>
      <c r="E629" s="299"/>
      <c r="F629" s="343"/>
      <c r="G629" s="350"/>
      <c r="H629" s="349"/>
      <c r="I629" s="350"/>
      <c r="J629" s="349"/>
      <c r="K629" s="350"/>
      <c r="L629" s="337">
        <f t="shared" si="172"/>
        <v>0</v>
      </c>
      <c r="M629" s="349"/>
      <c r="N629" s="350"/>
      <c r="O629" s="349"/>
      <c r="P629" s="350"/>
      <c r="Q629" s="337">
        <f t="shared" si="173"/>
        <v>0</v>
      </c>
      <c r="R629" s="350"/>
      <c r="S629" s="350"/>
      <c r="T629" s="350"/>
      <c r="U629" s="350"/>
      <c r="V629" s="350"/>
      <c r="W629" s="350"/>
      <c r="X629" s="350"/>
      <c r="Y629" s="350">
        <f t="shared" si="174"/>
        <v>0</v>
      </c>
      <c r="Z629" s="349"/>
      <c r="AA629" s="350"/>
      <c r="AB629" s="349"/>
      <c r="AC629" s="350"/>
      <c r="AD629" s="337">
        <f t="shared" si="175"/>
        <v>0</v>
      </c>
      <c r="AE629" s="252"/>
    </row>
    <row r="630" outlineLevel="1" spans="1:31">
      <c r="A630" s="346"/>
      <c r="B630" s="150">
        <v>110901003</v>
      </c>
      <c r="D630" s="299" t="s">
        <v>904</v>
      </c>
      <c r="E630" s="299"/>
      <c r="F630" s="343"/>
      <c r="G630" s="350"/>
      <c r="H630" s="349"/>
      <c r="I630" s="350"/>
      <c r="J630" s="349"/>
      <c r="K630" s="350"/>
      <c r="L630" s="337">
        <f t="shared" si="172"/>
        <v>0</v>
      </c>
      <c r="M630" s="349"/>
      <c r="N630" s="350"/>
      <c r="O630" s="349"/>
      <c r="P630" s="350"/>
      <c r="Q630" s="337">
        <f t="shared" si="173"/>
        <v>0</v>
      </c>
      <c r="R630" s="350"/>
      <c r="S630" s="350"/>
      <c r="T630" s="350"/>
      <c r="U630" s="350"/>
      <c r="V630" s="350"/>
      <c r="W630" s="350"/>
      <c r="X630" s="350"/>
      <c r="Y630" s="350">
        <f t="shared" si="174"/>
        <v>0</v>
      </c>
      <c r="Z630" s="349"/>
      <c r="AA630" s="350"/>
      <c r="AB630" s="349"/>
      <c r="AC630" s="350"/>
      <c r="AD630" s="337">
        <f t="shared" si="175"/>
        <v>0</v>
      </c>
      <c r="AE630" s="252"/>
    </row>
    <row r="631" outlineLevel="1" spans="1:31">
      <c r="A631" s="346"/>
      <c r="B631" s="150">
        <v>110901004</v>
      </c>
      <c r="D631" s="299" t="s">
        <v>905</v>
      </c>
      <c r="E631" s="375"/>
      <c r="F631" s="343"/>
      <c r="G631" s="350"/>
      <c r="H631" s="349"/>
      <c r="I631" s="350"/>
      <c r="J631" s="349"/>
      <c r="K631" s="350"/>
      <c r="L631" s="337">
        <f t="shared" si="172"/>
        <v>0</v>
      </c>
      <c r="M631" s="349"/>
      <c r="N631" s="350"/>
      <c r="O631" s="349"/>
      <c r="P631" s="350"/>
      <c r="Q631" s="337">
        <f t="shared" si="173"/>
        <v>0</v>
      </c>
      <c r="R631" s="350"/>
      <c r="S631" s="350"/>
      <c r="T631" s="350"/>
      <c r="U631" s="350"/>
      <c r="V631" s="350"/>
      <c r="W631" s="350"/>
      <c r="X631" s="350"/>
      <c r="Y631" s="350">
        <f t="shared" si="174"/>
        <v>0</v>
      </c>
      <c r="Z631" s="349"/>
      <c r="AA631" s="350"/>
      <c r="AB631" s="349"/>
      <c r="AC631" s="350"/>
      <c r="AD631" s="337">
        <f t="shared" si="175"/>
        <v>0</v>
      </c>
      <c r="AE631" s="252"/>
    </row>
    <row r="632" outlineLevel="1" spans="1:31">
      <c r="A632" s="346"/>
      <c r="B632" s="150">
        <v>110901005</v>
      </c>
      <c r="D632" s="299" t="s">
        <v>327</v>
      </c>
      <c r="E632" s="375"/>
      <c r="F632" s="343"/>
      <c r="G632" s="350"/>
      <c r="H632" s="349"/>
      <c r="I632" s="350"/>
      <c r="J632" s="349"/>
      <c r="K632" s="350"/>
      <c r="L632" s="337">
        <f t="shared" ref="L632:L635" si="176">G632+I632-K632</f>
        <v>0</v>
      </c>
      <c r="M632" s="349"/>
      <c r="N632" s="350"/>
      <c r="O632" s="349"/>
      <c r="P632" s="350"/>
      <c r="Q632" s="337">
        <f t="shared" ref="Q632:Q635" si="177">L632+N632-P632</f>
        <v>0</v>
      </c>
      <c r="R632" s="350"/>
      <c r="S632" s="350"/>
      <c r="T632" s="350"/>
      <c r="U632" s="350"/>
      <c r="V632" s="350"/>
      <c r="W632" s="350"/>
      <c r="X632" s="350"/>
      <c r="Y632" s="350">
        <f t="shared" ref="Y632:Y635" si="178">SUM(Q632:X632)</f>
        <v>0</v>
      </c>
      <c r="Z632" s="349"/>
      <c r="AA632" s="350"/>
      <c r="AB632" s="349"/>
      <c r="AC632" s="350"/>
      <c r="AD632" s="337">
        <f t="shared" ref="AD632:AD635" si="179">Y632+AA632-AC632</f>
        <v>0</v>
      </c>
      <c r="AE632" s="252"/>
    </row>
    <row r="633" outlineLevel="1" spans="1:31">
      <c r="A633" s="346"/>
      <c r="B633" s="150">
        <v>110901006</v>
      </c>
      <c r="D633" s="299" t="s">
        <v>328</v>
      </c>
      <c r="E633" s="375"/>
      <c r="F633" s="343"/>
      <c r="G633" s="350"/>
      <c r="H633" s="349"/>
      <c r="I633" s="350"/>
      <c r="J633" s="349"/>
      <c r="K633" s="350"/>
      <c r="L633" s="337">
        <f t="shared" si="176"/>
        <v>0</v>
      </c>
      <c r="M633" s="349"/>
      <c r="N633" s="350"/>
      <c r="O633" s="349"/>
      <c r="P633" s="350"/>
      <c r="Q633" s="337">
        <f t="shared" si="177"/>
        <v>0</v>
      </c>
      <c r="R633" s="350"/>
      <c r="S633" s="350"/>
      <c r="T633" s="350"/>
      <c r="U633" s="350"/>
      <c r="V633" s="350"/>
      <c r="W633" s="350"/>
      <c r="X633" s="350"/>
      <c r="Y633" s="350">
        <f t="shared" si="178"/>
        <v>0</v>
      </c>
      <c r="Z633" s="349"/>
      <c r="AA633" s="350"/>
      <c r="AB633" s="349"/>
      <c r="AC633" s="350"/>
      <c r="AD633" s="337">
        <f t="shared" si="179"/>
        <v>0</v>
      </c>
      <c r="AE633" s="252"/>
    </row>
    <row r="634" outlineLevel="1" spans="1:31">
      <c r="A634" s="346"/>
      <c r="B634" s="150">
        <v>110901007</v>
      </c>
      <c r="D634" s="299" t="s">
        <v>329</v>
      </c>
      <c r="E634" s="375"/>
      <c r="F634" s="343"/>
      <c r="G634" s="350"/>
      <c r="H634" s="349"/>
      <c r="I634" s="350"/>
      <c r="J634" s="349"/>
      <c r="K634" s="350"/>
      <c r="L634" s="337">
        <f t="shared" si="176"/>
        <v>0</v>
      </c>
      <c r="M634" s="349"/>
      <c r="N634" s="350"/>
      <c r="O634" s="349"/>
      <c r="P634" s="350"/>
      <c r="Q634" s="337">
        <f t="shared" si="177"/>
        <v>0</v>
      </c>
      <c r="R634" s="350"/>
      <c r="S634" s="350"/>
      <c r="T634" s="350"/>
      <c r="U634" s="350"/>
      <c r="V634" s="350"/>
      <c r="W634" s="350"/>
      <c r="X634" s="350"/>
      <c r="Y634" s="350">
        <f t="shared" si="178"/>
        <v>0</v>
      </c>
      <c r="Z634" s="349"/>
      <c r="AA634" s="350"/>
      <c r="AB634" s="349"/>
      <c r="AC634" s="350"/>
      <c r="AD634" s="337">
        <f t="shared" si="179"/>
        <v>0</v>
      </c>
      <c r="AE634" s="252"/>
    </row>
    <row r="635" outlineLevel="1" spans="1:31">
      <c r="A635" s="346"/>
      <c r="B635" s="150">
        <v>110901008</v>
      </c>
      <c r="D635" s="299" t="s">
        <v>330</v>
      </c>
      <c r="E635" s="375"/>
      <c r="F635" s="343"/>
      <c r="G635" s="350"/>
      <c r="H635" s="349"/>
      <c r="I635" s="350"/>
      <c r="J635" s="349"/>
      <c r="K635" s="350"/>
      <c r="L635" s="337">
        <f t="shared" si="176"/>
        <v>0</v>
      </c>
      <c r="M635" s="349"/>
      <c r="N635" s="350"/>
      <c r="O635" s="349"/>
      <c r="P635" s="350"/>
      <c r="Q635" s="337">
        <f t="shared" si="177"/>
        <v>0</v>
      </c>
      <c r="R635" s="350"/>
      <c r="S635" s="350"/>
      <c r="T635" s="350"/>
      <c r="U635" s="350"/>
      <c r="V635" s="350"/>
      <c r="W635" s="350"/>
      <c r="X635" s="350"/>
      <c r="Y635" s="350">
        <f t="shared" si="178"/>
        <v>0</v>
      </c>
      <c r="Z635" s="349"/>
      <c r="AA635" s="350"/>
      <c r="AB635" s="349"/>
      <c r="AC635" s="350"/>
      <c r="AD635" s="337">
        <f t="shared" si="179"/>
        <v>0</v>
      </c>
      <c r="AE635" s="252"/>
    </row>
    <row r="636" outlineLevel="1" spans="1:31">
      <c r="A636" s="346"/>
      <c r="B636" s="150">
        <v>110901009</v>
      </c>
      <c r="D636" s="299" t="s">
        <v>906</v>
      </c>
      <c r="E636" s="375"/>
      <c r="F636" s="343"/>
      <c r="G636" s="350"/>
      <c r="H636" s="349"/>
      <c r="I636" s="350"/>
      <c r="J636" s="349"/>
      <c r="K636" s="350"/>
      <c r="L636" s="337">
        <f t="shared" si="172"/>
        <v>0</v>
      </c>
      <c r="M636" s="349"/>
      <c r="N636" s="350"/>
      <c r="O636" s="349"/>
      <c r="P636" s="350"/>
      <c r="Q636" s="337">
        <f t="shared" si="173"/>
        <v>0</v>
      </c>
      <c r="R636" s="350"/>
      <c r="S636" s="350"/>
      <c r="T636" s="350"/>
      <c r="U636" s="350"/>
      <c r="V636" s="350"/>
      <c r="W636" s="350"/>
      <c r="X636" s="350"/>
      <c r="Y636" s="350">
        <f t="shared" si="174"/>
        <v>0</v>
      </c>
      <c r="Z636" s="349"/>
      <c r="AA636" s="350"/>
      <c r="AB636" s="349"/>
      <c r="AC636" s="350"/>
      <c r="AD636" s="337">
        <f t="shared" si="175"/>
        <v>0</v>
      </c>
      <c r="AE636" s="252"/>
    </row>
    <row r="637" outlineLevel="1" spans="1:31">
      <c r="A637" s="346"/>
      <c r="B637" s="150"/>
      <c r="D637" s="299"/>
      <c r="E637" s="375"/>
      <c r="F637" s="343"/>
      <c r="G637" s="350"/>
      <c r="H637" s="349"/>
      <c r="I637" s="350"/>
      <c r="J637" s="349"/>
      <c r="K637" s="350"/>
      <c r="L637" s="337">
        <f t="shared" ref="L637:L638" si="180">G637+I637-K637</f>
        <v>0</v>
      </c>
      <c r="M637" s="349"/>
      <c r="N637" s="350"/>
      <c r="O637" s="349"/>
      <c r="P637" s="350"/>
      <c r="Q637" s="337">
        <f t="shared" ref="Q637:Q638" si="181">L637+N637-P637</f>
        <v>0</v>
      </c>
      <c r="R637" s="350"/>
      <c r="S637" s="350"/>
      <c r="T637" s="350"/>
      <c r="U637" s="350"/>
      <c r="V637" s="350"/>
      <c r="W637" s="350"/>
      <c r="X637" s="350"/>
      <c r="Y637" s="350">
        <f t="shared" ref="Y637:Y638" si="182">SUM(Q637:X637)</f>
        <v>0</v>
      </c>
      <c r="Z637" s="349"/>
      <c r="AA637" s="350"/>
      <c r="AB637" s="349"/>
      <c r="AC637" s="350"/>
      <c r="AD637" s="337">
        <f t="shared" ref="AD637:AD638" si="183">Y637+AA637-AC637</f>
        <v>0</v>
      </c>
      <c r="AE637" s="252"/>
    </row>
    <row r="638" outlineLevel="1" spans="1:32">
      <c r="A638" s="346"/>
      <c r="B638" s="150">
        <v>110902001</v>
      </c>
      <c r="D638" s="299" t="s">
        <v>332</v>
      </c>
      <c r="E638" s="375"/>
      <c r="F638" s="343"/>
      <c r="G638" s="350"/>
      <c r="H638" s="349"/>
      <c r="I638" s="350"/>
      <c r="J638" s="349"/>
      <c r="K638" s="350"/>
      <c r="L638" s="337">
        <f t="shared" si="180"/>
        <v>0</v>
      </c>
      <c r="M638" s="349"/>
      <c r="N638" s="350"/>
      <c r="O638" s="349"/>
      <c r="P638" s="350"/>
      <c r="Q638" s="337">
        <f t="shared" si="181"/>
        <v>0</v>
      </c>
      <c r="R638" s="350"/>
      <c r="S638" s="350"/>
      <c r="T638" s="350"/>
      <c r="U638" s="350"/>
      <c r="V638" s="350"/>
      <c r="W638" s="350"/>
      <c r="X638" s="350"/>
      <c r="Y638" s="350">
        <f t="shared" si="182"/>
        <v>0</v>
      </c>
      <c r="Z638" s="349"/>
      <c r="AA638" s="350"/>
      <c r="AB638" s="349"/>
      <c r="AC638" s="350"/>
      <c r="AD638" s="337">
        <f t="shared" si="183"/>
        <v>0</v>
      </c>
      <c r="AE638" s="252"/>
      <c r="AF638" s="300" t="s">
        <v>893</v>
      </c>
    </row>
    <row r="639" spans="1:31">
      <c r="A639" s="299"/>
      <c r="B639" s="340"/>
      <c r="C639" s="299"/>
      <c r="D639" s="299"/>
      <c r="E639" s="342"/>
      <c r="F639" s="356"/>
      <c r="G639" s="403"/>
      <c r="H639" s="394"/>
      <c r="I639" s="403"/>
      <c r="J639" s="394"/>
      <c r="K639" s="403"/>
      <c r="L639" s="350"/>
      <c r="M639" s="394"/>
      <c r="N639" s="403"/>
      <c r="O639" s="394"/>
      <c r="P639" s="403"/>
      <c r="Q639" s="350"/>
      <c r="R639" s="350"/>
      <c r="S639" s="350"/>
      <c r="T639" s="350"/>
      <c r="U639" s="350"/>
      <c r="V639" s="350"/>
      <c r="W639" s="350"/>
      <c r="X639" s="350"/>
      <c r="Y639" s="350"/>
      <c r="Z639" s="394"/>
      <c r="AA639" s="403"/>
      <c r="AB639" s="394"/>
      <c r="AC639" s="403"/>
      <c r="AD639" s="350"/>
      <c r="AE639" s="252"/>
    </row>
    <row r="640" spans="1:32">
      <c r="A640" s="346"/>
      <c r="B640" s="380"/>
      <c r="C640" s="390" t="s">
        <v>907</v>
      </c>
      <c r="D640" s="390"/>
      <c r="E640" s="391"/>
      <c r="F640" s="383"/>
      <c r="G640" s="392">
        <f>SUM(G628:G639)</f>
        <v>0</v>
      </c>
      <c r="H640" s="393"/>
      <c r="I640" s="392">
        <f>SUM(I628:I639)</f>
        <v>0</v>
      </c>
      <c r="J640" s="393"/>
      <c r="K640" s="392">
        <f>SUM(K628:K639)</f>
        <v>0</v>
      </c>
      <c r="L640" s="392">
        <f>SUM(L628:L639)</f>
        <v>0</v>
      </c>
      <c r="M640" s="393"/>
      <c r="N640" s="392">
        <f>SUM(N628:N639)</f>
        <v>0</v>
      </c>
      <c r="O640" s="393"/>
      <c r="P640" s="392">
        <f t="shared" ref="P640:Y640" si="184">SUM(P628:P639)</f>
        <v>0</v>
      </c>
      <c r="Q640" s="392">
        <f t="shared" si="184"/>
        <v>0</v>
      </c>
      <c r="R640" s="392">
        <f t="shared" si="184"/>
        <v>0</v>
      </c>
      <c r="S640" s="392">
        <f t="shared" si="184"/>
        <v>0</v>
      </c>
      <c r="T640" s="392">
        <f t="shared" si="184"/>
        <v>0</v>
      </c>
      <c r="U640" s="392">
        <f t="shared" si="184"/>
        <v>0</v>
      </c>
      <c r="V640" s="392">
        <f t="shared" si="184"/>
        <v>0</v>
      </c>
      <c r="W640" s="392">
        <f t="shared" si="184"/>
        <v>0</v>
      </c>
      <c r="X640" s="392">
        <f t="shared" si="184"/>
        <v>0</v>
      </c>
      <c r="Y640" s="392">
        <f t="shared" si="184"/>
        <v>0</v>
      </c>
      <c r="Z640" s="393"/>
      <c r="AA640" s="392">
        <f>SUM(AA628:AA639)</f>
        <v>0</v>
      </c>
      <c r="AB640" s="393"/>
      <c r="AC640" s="392">
        <f>SUM(AC628:AC639)</f>
        <v>0</v>
      </c>
      <c r="AD640" s="392">
        <f>SUM(AD628:AD639)</f>
        <v>0</v>
      </c>
      <c r="AE640" s="252"/>
      <c r="AF640" s="300" t="s">
        <v>893</v>
      </c>
    </row>
    <row r="641" spans="1:31">
      <c r="A641" s="299"/>
      <c r="B641" s="340"/>
      <c r="C641" s="299"/>
      <c r="D641" s="299"/>
      <c r="E641" s="342"/>
      <c r="F641" s="356"/>
      <c r="G641" s="399"/>
      <c r="H641" s="394"/>
      <c r="I641" s="403"/>
      <c r="J641" s="394"/>
      <c r="K641" s="403"/>
      <c r="L641" s="350"/>
      <c r="M641" s="394"/>
      <c r="N641" s="403"/>
      <c r="O641" s="394"/>
      <c r="P641" s="403"/>
      <c r="Q641" s="374"/>
      <c r="R641" s="350"/>
      <c r="S641" s="350"/>
      <c r="T641" s="350"/>
      <c r="U641" s="350"/>
      <c r="V641" s="350"/>
      <c r="W641" s="350"/>
      <c r="X641" s="350"/>
      <c r="Y641" s="374"/>
      <c r="Z641" s="394"/>
      <c r="AA641" s="403"/>
      <c r="AB641" s="394"/>
      <c r="AC641" s="403"/>
      <c r="AD641" s="374"/>
      <c r="AE641" s="252"/>
    </row>
    <row r="642" spans="1:31">
      <c r="A642" s="306"/>
      <c r="B642" s="340"/>
      <c r="C642" s="345" t="s">
        <v>908</v>
      </c>
      <c r="D642" s="306"/>
      <c r="E642" s="342"/>
      <c r="F642" s="343"/>
      <c r="G642" s="348"/>
      <c r="H642" s="388"/>
      <c r="I642" s="348"/>
      <c r="J642" s="388"/>
      <c r="K642" s="348"/>
      <c r="L642" s="337"/>
      <c r="M642" s="388"/>
      <c r="N642" s="348"/>
      <c r="O642" s="388"/>
      <c r="P642" s="348"/>
      <c r="Q642" s="337"/>
      <c r="R642" s="350"/>
      <c r="S642" s="350"/>
      <c r="T642" s="350"/>
      <c r="U642" s="350"/>
      <c r="V642" s="350"/>
      <c r="W642" s="350"/>
      <c r="X642" s="350"/>
      <c r="Y642" s="337"/>
      <c r="Z642" s="388"/>
      <c r="AA642" s="348"/>
      <c r="AB642" s="388"/>
      <c r="AC642" s="348"/>
      <c r="AD642" s="337"/>
      <c r="AE642" s="252"/>
    </row>
    <row r="643" hidden="1" outlineLevel="1" spans="1:31">
      <c r="A643" s="306"/>
      <c r="B643" s="408">
        <v>111001001</v>
      </c>
      <c r="C643" s="299"/>
      <c r="D643" s="299" t="s">
        <v>909</v>
      </c>
      <c r="E643" s="342"/>
      <c r="F643" s="343"/>
      <c r="G643" s="350"/>
      <c r="H643" s="388"/>
      <c r="I643" s="348"/>
      <c r="J643" s="388"/>
      <c r="K643" s="348"/>
      <c r="L643" s="337">
        <f t="shared" ref="L643:L651" si="185">G643+I643-K643</f>
        <v>0</v>
      </c>
      <c r="M643" s="388"/>
      <c r="N643" s="348"/>
      <c r="O643" s="388"/>
      <c r="P643" s="348"/>
      <c r="Q643" s="337">
        <f t="shared" ref="Q643:Q651" si="186">L643+N643-P643</f>
        <v>0</v>
      </c>
      <c r="R643" s="350"/>
      <c r="S643" s="350"/>
      <c r="T643" s="350"/>
      <c r="U643" s="350"/>
      <c r="V643" s="350"/>
      <c r="W643" s="350"/>
      <c r="X643" s="350"/>
      <c r="Y643" s="350">
        <f t="shared" ref="Y643:Y651" si="187">SUM(Q643:X643)</f>
        <v>0</v>
      </c>
      <c r="Z643" s="388"/>
      <c r="AA643" s="348"/>
      <c r="AB643" s="388"/>
      <c r="AC643" s="348"/>
      <c r="AD643" s="337">
        <f t="shared" ref="AD643:AD651" si="188">Y643+AA643-AC643</f>
        <v>0</v>
      </c>
      <c r="AE643" s="252"/>
    </row>
    <row r="644" hidden="1" outlineLevel="1" spans="1:31">
      <c r="A644" s="306"/>
      <c r="B644" s="408">
        <v>111001002</v>
      </c>
      <c r="C644" s="299"/>
      <c r="D644" s="299" t="s">
        <v>910</v>
      </c>
      <c r="E644" s="342"/>
      <c r="F644" s="343"/>
      <c r="G644" s="350"/>
      <c r="H644" s="388"/>
      <c r="I644" s="348"/>
      <c r="J644" s="388"/>
      <c r="K644" s="348"/>
      <c r="L644" s="337">
        <f t="shared" si="185"/>
        <v>0</v>
      </c>
      <c r="M644" s="388"/>
      <c r="N644" s="348"/>
      <c r="O644" s="388"/>
      <c r="P644" s="348"/>
      <c r="Q644" s="337">
        <f t="shared" si="186"/>
        <v>0</v>
      </c>
      <c r="R644" s="350"/>
      <c r="S644" s="350"/>
      <c r="T644" s="350"/>
      <c r="U644" s="350"/>
      <c r="V644" s="350"/>
      <c r="W644" s="350"/>
      <c r="X644" s="350"/>
      <c r="Y644" s="350">
        <f t="shared" si="187"/>
        <v>0</v>
      </c>
      <c r="Z644" s="388"/>
      <c r="AA644" s="348"/>
      <c r="AB644" s="388"/>
      <c r="AC644" s="348"/>
      <c r="AD644" s="337">
        <f t="shared" si="188"/>
        <v>0</v>
      </c>
      <c r="AE644" s="252"/>
    </row>
    <row r="645" hidden="1" outlineLevel="1" spans="1:31">
      <c r="A645" s="306"/>
      <c r="B645" s="408">
        <v>111001003</v>
      </c>
      <c r="C645" s="299"/>
      <c r="D645" s="299" t="s">
        <v>911</v>
      </c>
      <c r="E645" s="342"/>
      <c r="F645" s="343"/>
      <c r="G645" s="350"/>
      <c r="H645" s="388"/>
      <c r="I645" s="348"/>
      <c r="J645" s="388"/>
      <c r="K645" s="348"/>
      <c r="L645" s="337">
        <f t="shared" si="185"/>
        <v>0</v>
      </c>
      <c r="M645" s="388"/>
      <c r="N645" s="348"/>
      <c r="O645" s="388"/>
      <c r="P645" s="348"/>
      <c r="Q645" s="337">
        <f t="shared" si="186"/>
        <v>0</v>
      </c>
      <c r="R645" s="350"/>
      <c r="S645" s="350"/>
      <c r="T645" s="350"/>
      <c r="U645" s="350"/>
      <c r="V645" s="350"/>
      <c r="W645" s="350"/>
      <c r="X645" s="350"/>
      <c r="Y645" s="350">
        <f t="shared" si="187"/>
        <v>0</v>
      </c>
      <c r="Z645" s="388"/>
      <c r="AA645" s="348"/>
      <c r="AB645" s="388"/>
      <c r="AC645" s="348"/>
      <c r="AD645" s="337">
        <f t="shared" si="188"/>
        <v>0</v>
      </c>
      <c r="AE645" s="252"/>
    </row>
    <row r="646" hidden="1" outlineLevel="1" spans="1:31">
      <c r="A646" s="299"/>
      <c r="B646" s="408">
        <v>111001004</v>
      </c>
      <c r="C646" s="299"/>
      <c r="D646" s="299" t="s">
        <v>912</v>
      </c>
      <c r="E646" s="342"/>
      <c r="F646" s="343"/>
      <c r="G646" s="350"/>
      <c r="H646" s="409"/>
      <c r="I646" s="414"/>
      <c r="J646" s="410"/>
      <c r="K646" s="415"/>
      <c r="L646" s="337">
        <f t="shared" si="185"/>
        <v>0</v>
      </c>
      <c r="M646" s="409"/>
      <c r="N646" s="414"/>
      <c r="O646" s="410"/>
      <c r="P646" s="415"/>
      <c r="Q646" s="337">
        <f t="shared" si="186"/>
        <v>0</v>
      </c>
      <c r="R646" s="350"/>
      <c r="S646" s="350"/>
      <c r="T646" s="350"/>
      <c r="U646" s="350"/>
      <c r="V646" s="350"/>
      <c r="W646" s="350"/>
      <c r="X646" s="350"/>
      <c r="Y646" s="350">
        <f t="shared" si="187"/>
        <v>0</v>
      </c>
      <c r="Z646" s="409"/>
      <c r="AA646" s="414"/>
      <c r="AB646" s="410"/>
      <c r="AC646" s="415"/>
      <c r="AD646" s="337">
        <f t="shared" si="188"/>
        <v>0</v>
      </c>
      <c r="AE646" s="252"/>
    </row>
    <row r="647" hidden="1" outlineLevel="1" spans="1:31">
      <c r="A647" s="299"/>
      <c r="B647" s="408">
        <v>111001005</v>
      </c>
      <c r="C647" s="299"/>
      <c r="D647" s="299" t="s">
        <v>913</v>
      </c>
      <c r="E647" s="342"/>
      <c r="F647" s="343"/>
      <c r="G647" s="350"/>
      <c r="H647" s="409"/>
      <c r="I647" s="414"/>
      <c r="J647" s="410"/>
      <c r="K647" s="415"/>
      <c r="L647" s="337">
        <f t="shared" si="185"/>
        <v>0</v>
      </c>
      <c r="M647" s="409"/>
      <c r="N647" s="414"/>
      <c r="O647" s="410"/>
      <c r="P647" s="415"/>
      <c r="Q647" s="337">
        <f t="shared" si="186"/>
        <v>0</v>
      </c>
      <c r="R647" s="350"/>
      <c r="S647" s="350"/>
      <c r="T647" s="350"/>
      <c r="U647" s="350"/>
      <c r="V647" s="350"/>
      <c r="W647" s="350"/>
      <c r="X647" s="350"/>
      <c r="Y647" s="350">
        <f t="shared" si="187"/>
        <v>0</v>
      </c>
      <c r="Z647" s="409"/>
      <c r="AA647" s="414"/>
      <c r="AB647" s="410"/>
      <c r="AC647" s="415"/>
      <c r="AD647" s="337">
        <f t="shared" si="188"/>
        <v>0</v>
      </c>
      <c r="AE647" s="252"/>
    </row>
    <row r="648" hidden="1" outlineLevel="1" spans="1:31">
      <c r="A648" s="299"/>
      <c r="B648" s="408">
        <v>111001006</v>
      </c>
      <c r="C648" s="346"/>
      <c r="D648" s="299" t="s">
        <v>914</v>
      </c>
      <c r="E648" s="342"/>
      <c r="F648" s="343"/>
      <c r="G648" s="350"/>
      <c r="H648" s="410"/>
      <c r="I648" s="415"/>
      <c r="J648" s="412"/>
      <c r="K648" s="416"/>
      <c r="L648" s="337">
        <f t="shared" si="185"/>
        <v>0</v>
      </c>
      <c r="M648" s="410"/>
      <c r="N648" s="415"/>
      <c r="O648" s="412"/>
      <c r="P648" s="416"/>
      <c r="Q648" s="337">
        <f t="shared" si="186"/>
        <v>0</v>
      </c>
      <c r="R648" s="350"/>
      <c r="S648" s="350"/>
      <c r="T648" s="350"/>
      <c r="U648" s="350"/>
      <c r="V648" s="350"/>
      <c r="W648" s="350"/>
      <c r="X648" s="350"/>
      <c r="Y648" s="350">
        <f t="shared" si="187"/>
        <v>0</v>
      </c>
      <c r="Z648" s="410"/>
      <c r="AA648" s="415"/>
      <c r="AB648" s="412"/>
      <c r="AC648" s="416"/>
      <c r="AD648" s="337">
        <f t="shared" si="188"/>
        <v>0</v>
      </c>
      <c r="AE648" s="252"/>
    </row>
    <row r="649" hidden="1" outlineLevel="1" spans="1:31">
      <c r="A649" s="411"/>
      <c r="B649" s="408">
        <v>111001007</v>
      </c>
      <c r="C649" s="299"/>
      <c r="D649" s="299" t="s">
        <v>340</v>
      </c>
      <c r="E649" s="342"/>
      <c r="F649" s="343"/>
      <c r="G649" s="350"/>
      <c r="H649" s="412"/>
      <c r="I649" s="416"/>
      <c r="J649" s="412"/>
      <c r="K649" s="416"/>
      <c r="L649" s="337">
        <f t="shared" si="185"/>
        <v>0</v>
      </c>
      <c r="M649" s="412"/>
      <c r="N649" s="416"/>
      <c r="O649" s="412"/>
      <c r="P649" s="416"/>
      <c r="Q649" s="337">
        <f t="shared" si="186"/>
        <v>0</v>
      </c>
      <c r="R649" s="350"/>
      <c r="S649" s="350"/>
      <c r="T649" s="350"/>
      <c r="U649" s="350"/>
      <c r="V649" s="350"/>
      <c r="W649" s="350"/>
      <c r="X649" s="350"/>
      <c r="Y649" s="350">
        <f t="shared" si="187"/>
        <v>0</v>
      </c>
      <c r="Z649" s="412"/>
      <c r="AA649" s="416"/>
      <c r="AB649" s="412"/>
      <c r="AC649" s="416"/>
      <c r="AD649" s="348">
        <f t="shared" si="188"/>
        <v>0</v>
      </c>
      <c r="AE649" s="252"/>
    </row>
    <row r="650" hidden="1" outlineLevel="1" spans="1:31">
      <c r="A650" s="411"/>
      <c r="B650" s="408">
        <v>111001008</v>
      </c>
      <c r="C650" s="299"/>
      <c r="D650" s="299" t="s">
        <v>915</v>
      </c>
      <c r="E650" s="342"/>
      <c r="F650" s="343"/>
      <c r="G650" s="350"/>
      <c r="H650" s="412"/>
      <c r="I650" s="416"/>
      <c r="J650" s="412"/>
      <c r="K650" s="416"/>
      <c r="L650" s="337">
        <f t="shared" si="185"/>
        <v>0</v>
      </c>
      <c r="M650" s="412"/>
      <c r="N650" s="416"/>
      <c r="O650" s="412"/>
      <c r="P650" s="416"/>
      <c r="Q650" s="337">
        <f t="shared" si="186"/>
        <v>0</v>
      </c>
      <c r="R650" s="350"/>
      <c r="S650" s="350"/>
      <c r="T650" s="350"/>
      <c r="U650" s="350"/>
      <c r="V650" s="350"/>
      <c r="W650" s="350"/>
      <c r="X650" s="350"/>
      <c r="Y650" s="350">
        <f t="shared" si="187"/>
        <v>0</v>
      </c>
      <c r="Z650" s="412"/>
      <c r="AA650" s="416"/>
      <c r="AB650" s="412"/>
      <c r="AC650" s="416"/>
      <c r="AD650" s="337">
        <f t="shared" si="188"/>
        <v>0</v>
      </c>
      <c r="AE650" s="252"/>
    </row>
    <row r="651" hidden="1" outlineLevel="1" spans="1:31">
      <c r="A651" s="411"/>
      <c r="B651" s="408"/>
      <c r="C651" s="299"/>
      <c r="D651" s="299"/>
      <c r="E651" s="342"/>
      <c r="F651" s="343"/>
      <c r="G651" s="348"/>
      <c r="H651" s="412"/>
      <c r="I651" s="416"/>
      <c r="J651" s="412"/>
      <c r="K651" s="416"/>
      <c r="L651" s="337">
        <f t="shared" si="185"/>
        <v>0</v>
      </c>
      <c r="M651" s="412"/>
      <c r="N651" s="416"/>
      <c r="O651" s="412"/>
      <c r="P651" s="416"/>
      <c r="Q651" s="337">
        <f t="shared" si="186"/>
        <v>0</v>
      </c>
      <c r="R651" s="350"/>
      <c r="S651" s="350"/>
      <c r="T651" s="350"/>
      <c r="U651" s="350"/>
      <c r="V651" s="350"/>
      <c r="W651" s="350"/>
      <c r="X651" s="350"/>
      <c r="Y651" s="350">
        <f t="shared" si="187"/>
        <v>0</v>
      </c>
      <c r="Z651" s="412"/>
      <c r="AA651" s="416"/>
      <c r="AB651" s="412"/>
      <c r="AC651" s="416"/>
      <c r="AD651" s="337">
        <f t="shared" si="188"/>
        <v>0</v>
      </c>
      <c r="AE651" s="252"/>
    </row>
    <row r="652" collapsed="1" spans="1:31">
      <c r="A652" s="303"/>
      <c r="B652" s="340"/>
      <c r="C652" s="303"/>
      <c r="D652" s="303"/>
      <c r="E652" s="342"/>
      <c r="F652" s="386"/>
      <c r="G652" s="348"/>
      <c r="H652" s="387"/>
      <c r="I652" s="401"/>
      <c r="J652" s="387"/>
      <c r="K652" s="401"/>
      <c r="L652" s="337"/>
      <c r="M652" s="387"/>
      <c r="N652" s="401"/>
      <c r="O652" s="387"/>
      <c r="P652" s="401"/>
      <c r="Q652" s="337"/>
      <c r="R652" s="350"/>
      <c r="S652" s="350"/>
      <c r="T652" s="350"/>
      <c r="U652" s="350"/>
      <c r="V652" s="350"/>
      <c r="W652" s="350"/>
      <c r="X652" s="350"/>
      <c r="Y652" s="337"/>
      <c r="Z652" s="387"/>
      <c r="AA652" s="401"/>
      <c r="AB652" s="387"/>
      <c r="AC652" s="401"/>
      <c r="AD652" s="337"/>
      <c r="AE652" s="252"/>
    </row>
    <row r="653" spans="1:31">
      <c r="A653" s="346"/>
      <c r="B653" s="380"/>
      <c r="C653" s="390" t="s">
        <v>916</v>
      </c>
      <c r="D653" s="382"/>
      <c r="E653" s="391"/>
      <c r="F653" s="383"/>
      <c r="G653" s="392">
        <f>SUM(G643:G652)</f>
        <v>0</v>
      </c>
      <c r="H653" s="393"/>
      <c r="I653" s="402">
        <f>SUM(I643:I652)</f>
        <v>0</v>
      </c>
      <c r="J653" s="393"/>
      <c r="K653" s="402">
        <f>SUM(K643:K652)</f>
        <v>0</v>
      </c>
      <c r="L653" s="392">
        <f>SUM(L643:L652)</f>
        <v>0</v>
      </c>
      <c r="M653" s="393"/>
      <c r="N653" s="402">
        <f>SUM(N643:N652)</f>
        <v>0</v>
      </c>
      <c r="O653" s="393"/>
      <c r="P653" s="402">
        <f t="shared" ref="P653:Y653" si="189">SUM(P643:P652)</f>
        <v>0</v>
      </c>
      <c r="Q653" s="392">
        <f t="shared" si="189"/>
        <v>0</v>
      </c>
      <c r="R653" s="392">
        <f t="shared" si="189"/>
        <v>0</v>
      </c>
      <c r="S653" s="392">
        <f t="shared" si="189"/>
        <v>0</v>
      </c>
      <c r="T653" s="392">
        <f t="shared" si="189"/>
        <v>0</v>
      </c>
      <c r="U653" s="392">
        <f t="shared" si="189"/>
        <v>0</v>
      </c>
      <c r="V653" s="392">
        <f t="shared" si="189"/>
        <v>0</v>
      </c>
      <c r="W653" s="392">
        <f t="shared" si="189"/>
        <v>0</v>
      </c>
      <c r="X653" s="392">
        <f t="shared" si="189"/>
        <v>0</v>
      </c>
      <c r="Y653" s="392">
        <f t="shared" si="189"/>
        <v>0</v>
      </c>
      <c r="Z653" s="393"/>
      <c r="AA653" s="402">
        <f>SUM(AA643:AA652)</f>
        <v>0</v>
      </c>
      <c r="AB653" s="393"/>
      <c r="AC653" s="402">
        <f>SUM(AC643:AC652)</f>
        <v>0</v>
      </c>
      <c r="AD653" s="392">
        <f>SUM(AD643:AD652)</f>
        <v>0</v>
      </c>
      <c r="AE653" s="252"/>
    </row>
    <row r="654" spans="1:31">
      <c r="A654" s="303"/>
      <c r="B654" s="340"/>
      <c r="C654" s="303"/>
      <c r="D654" s="303"/>
      <c r="E654" s="342"/>
      <c r="F654" s="386"/>
      <c r="G654" s="350"/>
      <c r="H654" s="387"/>
      <c r="I654" s="401"/>
      <c r="J654" s="387"/>
      <c r="K654" s="401"/>
      <c r="L654" s="350"/>
      <c r="M654" s="387"/>
      <c r="N654" s="401"/>
      <c r="O654" s="387"/>
      <c r="P654" s="401"/>
      <c r="Q654" s="374"/>
      <c r="R654" s="350"/>
      <c r="S654" s="350"/>
      <c r="T654" s="350"/>
      <c r="U654" s="350"/>
      <c r="V654" s="350"/>
      <c r="W654" s="350"/>
      <c r="X654" s="350"/>
      <c r="Y654" s="374"/>
      <c r="Z654" s="387"/>
      <c r="AA654" s="401"/>
      <c r="AB654" s="387"/>
      <c r="AC654" s="401"/>
      <c r="AD654" s="374"/>
      <c r="AE654" s="252"/>
    </row>
    <row r="655" spans="1:31">
      <c r="A655" s="306"/>
      <c r="B655" s="150"/>
      <c r="C655" s="345" t="s">
        <v>917</v>
      </c>
      <c r="D655" s="306"/>
      <c r="E655" s="342"/>
      <c r="F655" s="343"/>
      <c r="G655" s="348"/>
      <c r="H655" s="388"/>
      <c r="I655" s="348"/>
      <c r="J655" s="388"/>
      <c r="K655" s="348"/>
      <c r="L655" s="337"/>
      <c r="M655" s="388"/>
      <c r="N655" s="348"/>
      <c r="O655" s="388"/>
      <c r="P655" s="348"/>
      <c r="Q655" s="337"/>
      <c r="R655" s="350"/>
      <c r="S655" s="350"/>
      <c r="T655" s="350"/>
      <c r="U655" s="350"/>
      <c r="V655" s="350"/>
      <c r="W655" s="350"/>
      <c r="X655" s="350"/>
      <c r="Y655" s="337"/>
      <c r="Z655" s="388"/>
      <c r="AA655" s="348"/>
      <c r="AB655" s="388"/>
      <c r="AC655" s="348"/>
      <c r="AD655" s="337"/>
      <c r="AE655" s="252"/>
    </row>
    <row r="656" hidden="1" outlineLevel="1" spans="1:31">
      <c r="A656" s="306"/>
      <c r="B656" s="150"/>
      <c r="C656" s="344"/>
      <c r="D656" s="347" t="s">
        <v>343</v>
      </c>
      <c r="E656" s="342"/>
      <c r="F656" s="343"/>
      <c r="G656" s="348"/>
      <c r="H656" s="388"/>
      <c r="I656" s="348"/>
      <c r="J656" s="388"/>
      <c r="K656" s="348"/>
      <c r="L656" s="337"/>
      <c r="M656" s="388"/>
      <c r="N656" s="348"/>
      <c r="O656" s="388"/>
      <c r="P656" s="348"/>
      <c r="Q656" s="337"/>
      <c r="R656" s="350"/>
      <c r="S656" s="350"/>
      <c r="T656" s="350"/>
      <c r="U656" s="350"/>
      <c r="V656" s="350"/>
      <c r="W656" s="350"/>
      <c r="X656" s="350"/>
      <c r="Y656" s="337"/>
      <c r="Z656" s="388"/>
      <c r="AA656" s="348"/>
      <c r="AB656" s="388"/>
      <c r="AC656" s="348"/>
      <c r="AD656" s="337"/>
      <c r="AE656" s="252"/>
    </row>
    <row r="657" hidden="1" outlineLevel="1" spans="1:31">
      <c r="A657" s="306"/>
      <c r="B657" s="150">
        <v>111101001</v>
      </c>
      <c r="C657" s="357"/>
      <c r="E657" s="306" t="s">
        <v>344</v>
      </c>
      <c r="F657" s="343"/>
      <c r="G657" s="350"/>
      <c r="H657" s="388"/>
      <c r="I657" s="348"/>
      <c r="J657" s="388"/>
      <c r="K657" s="348"/>
      <c r="L657" s="337">
        <f>G657+I657-K657</f>
        <v>0</v>
      </c>
      <c r="M657" s="388"/>
      <c r="N657" s="348"/>
      <c r="O657" s="388"/>
      <c r="P657" s="348"/>
      <c r="Q657" s="337">
        <f>L657+N657-P657</f>
        <v>0</v>
      </c>
      <c r="R657" s="350"/>
      <c r="S657" s="350"/>
      <c r="T657" s="350"/>
      <c r="U657" s="350"/>
      <c r="V657" s="350"/>
      <c r="W657" s="350"/>
      <c r="X657" s="350"/>
      <c r="Y657" s="350">
        <f>SUM(Q657:X657)</f>
        <v>0</v>
      </c>
      <c r="Z657" s="388"/>
      <c r="AA657" s="348"/>
      <c r="AB657" s="388"/>
      <c r="AC657" s="348"/>
      <c r="AD657" s="337">
        <f>Y657+AA657-AC657</f>
        <v>0</v>
      </c>
      <c r="AE657" s="252"/>
    </row>
    <row r="658" hidden="1" outlineLevel="1" spans="1:31">
      <c r="A658" s="306"/>
      <c r="B658" s="150">
        <v>111101002</v>
      </c>
      <c r="C658" s="357"/>
      <c r="E658" s="306" t="s">
        <v>345</v>
      </c>
      <c r="F658" s="343"/>
      <c r="G658" s="350"/>
      <c r="H658" s="388"/>
      <c r="I658" s="348"/>
      <c r="J658" s="388"/>
      <c r="K658" s="348"/>
      <c r="L658" s="337">
        <f>G658+I658-K658</f>
        <v>0</v>
      </c>
      <c r="M658" s="388"/>
      <c r="N658" s="348"/>
      <c r="O658" s="388"/>
      <c r="P658" s="348"/>
      <c r="Q658" s="337">
        <f>L658+N658-P658</f>
        <v>0</v>
      </c>
      <c r="R658" s="350"/>
      <c r="S658" s="350"/>
      <c r="T658" s="350"/>
      <c r="U658" s="350"/>
      <c r="V658" s="350"/>
      <c r="W658" s="350"/>
      <c r="X658" s="350"/>
      <c r="Y658" s="350">
        <f>SUM(Q658:X658)</f>
        <v>0</v>
      </c>
      <c r="Z658" s="388"/>
      <c r="AA658" s="348"/>
      <c r="AB658" s="388"/>
      <c r="AC658" s="348"/>
      <c r="AD658" s="337">
        <f>Y658+AA658-AC658</f>
        <v>0</v>
      </c>
      <c r="AE658" s="252"/>
    </row>
    <row r="659" hidden="1" outlineLevel="1" spans="1:31">
      <c r="A659" s="306"/>
      <c r="B659" s="150">
        <v>111101003</v>
      </c>
      <c r="C659" s="357"/>
      <c r="E659" s="306" t="s">
        <v>918</v>
      </c>
      <c r="F659" s="343"/>
      <c r="G659" s="350"/>
      <c r="H659" s="388"/>
      <c r="I659" s="348"/>
      <c r="J659" s="388"/>
      <c r="K659" s="348"/>
      <c r="L659" s="337">
        <f>G659+I659-K659</f>
        <v>0</v>
      </c>
      <c r="M659" s="388"/>
      <c r="N659" s="348"/>
      <c r="O659" s="388"/>
      <c r="P659" s="348"/>
      <c r="Q659" s="337">
        <f>L659+N659-P659</f>
        <v>0</v>
      </c>
      <c r="R659" s="350"/>
      <c r="S659" s="350"/>
      <c r="T659" s="350"/>
      <c r="U659" s="350"/>
      <c r="V659" s="350"/>
      <c r="W659" s="350"/>
      <c r="X659" s="350"/>
      <c r="Y659" s="350">
        <f>SUM(Q659:X659)</f>
        <v>0</v>
      </c>
      <c r="Z659" s="388"/>
      <c r="AA659" s="348"/>
      <c r="AB659" s="388"/>
      <c r="AC659" s="348"/>
      <c r="AD659" s="337">
        <f>Y659+AA659-AC659</f>
        <v>0</v>
      </c>
      <c r="AE659" s="252"/>
    </row>
    <row r="660" hidden="1" outlineLevel="1" spans="1:31">
      <c r="A660" s="306"/>
      <c r="B660" s="150"/>
      <c r="C660" s="357"/>
      <c r="D660" s="306"/>
      <c r="E660" s="342"/>
      <c r="F660" s="343"/>
      <c r="G660" s="348"/>
      <c r="H660" s="388"/>
      <c r="I660" s="348"/>
      <c r="J660" s="388"/>
      <c r="K660" s="348"/>
      <c r="L660" s="337"/>
      <c r="M660" s="388"/>
      <c r="N660" s="348"/>
      <c r="O660" s="388"/>
      <c r="P660" s="348"/>
      <c r="Q660" s="337"/>
      <c r="R660" s="350"/>
      <c r="S660" s="350"/>
      <c r="T660" s="350"/>
      <c r="U660" s="350"/>
      <c r="V660" s="350"/>
      <c r="W660" s="350"/>
      <c r="X660" s="350"/>
      <c r="Y660" s="374"/>
      <c r="Z660" s="388"/>
      <c r="AA660" s="348"/>
      <c r="AB660" s="388"/>
      <c r="AC660" s="348"/>
      <c r="AD660" s="337"/>
      <c r="AE660" s="252"/>
    </row>
    <row r="661" hidden="1" outlineLevel="1" spans="1:31">
      <c r="A661" s="306"/>
      <c r="B661" s="150"/>
      <c r="C661" s="357"/>
      <c r="D661" s="351" t="s">
        <v>765</v>
      </c>
      <c r="E661" s="352"/>
      <c r="F661" s="353"/>
      <c r="G661" s="354">
        <f>SUM(G656:G660)</f>
        <v>0</v>
      </c>
      <c r="H661" s="355"/>
      <c r="I661" s="354">
        <f>SUM(I656:I660)</f>
        <v>0</v>
      </c>
      <c r="J661" s="355"/>
      <c r="K661" s="354">
        <f>SUM(K656:K660)</f>
        <v>0</v>
      </c>
      <c r="L661" s="354">
        <f>SUM(L656:L660)</f>
        <v>0</v>
      </c>
      <c r="M661" s="355"/>
      <c r="N661" s="354">
        <f>SUM(N656:N660)</f>
        <v>0</v>
      </c>
      <c r="O661" s="355"/>
      <c r="P661" s="354">
        <f>SUM(P656:P660)</f>
        <v>0</v>
      </c>
      <c r="Q661" s="354">
        <f>SUM(Q656:Q660)</f>
        <v>0</v>
      </c>
      <c r="R661" s="354">
        <f t="shared" ref="R661:Y661" si="190">SUM(R656:R660)</f>
        <v>0</v>
      </c>
      <c r="S661" s="354">
        <f t="shared" si="190"/>
        <v>0</v>
      </c>
      <c r="T661" s="354">
        <f t="shared" si="190"/>
        <v>0</v>
      </c>
      <c r="U661" s="354">
        <f t="shared" si="190"/>
        <v>0</v>
      </c>
      <c r="V661" s="354">
        <f t="shared" si="190"/>
        <v>0</v>
      </c>
      <c r="W661" s="354">
        <f t="shared" si="190"/>
        <v>0</v>
      </c>
      <c r="X661" s="354">
        <f t="shared" si="190"/>
        <v>0</v>
      </c>
      <c r="Y661" s="354">
        <f t="shared" si="190"/>
        <v>0</v>
      </c>
      <c r="Z661" s="355"/>
      <c r="AA661" s="354">
        <f>SUM(AA656:AA660)</f>
        <v>0</v>
      </c>
      <c r="AB661" s="355"/>
      <c r="AC661" s="354">
        <f>SUM(AC656:AC660)</f>
        <v>0</v>
      </c>
      <c r="AD661" s="354">
        <f>SUM(AD656:AD660)</f>
        <v>0</v>
      </c>
      <c r="AE661" s="252"/>
    </row>
    <row r="662" hidden="1" outlineLevel="1" spans="1:31">
      <c r="A662" s="306"/>
      <c r="B662" s="150"/>
      <c r="C662" s="357"/>
      <c r="D662" s="306"/>
      <c r="E662" s="342"/>
      <c r="F662" s="343"/>
      <c r="G662" s="348"/>
      <c r="H662" s="388"/>
      <c r="I662" s="348"/>
      <c r="J662" s="388"/>
      <c r="K662" s="348"/>
      <c r="L662" s="337"/>
      <c r="M662" s="388"/>
      <c r="N662" s="348"/>
      <c r="O662" s="388"/>
      <c r="P662" s="348"/>
      <c r="Q662" s="337"/>
      <c r="R662" s="350"/>
      <c r="S662" s="350"/>
      <c r="T662" s="350"/>
      <c r="U662" s="350"/>
      <c r="V662" s="350"/>
      <c r="W662" s="350"/>
      <c r="X662" s="350"/>
      <c r="Y662" s="374"/>
      <c r="Z662" s="388"/>
      <c r="AA662" s="348"/>
      <c r="AB662" s="388"/>
      <c r="AC662" s="348"/>
      <c r="AD662" s="337"/>
      <c r="AE662" s="252"/>
    </row>
    <row r="663" hidden="1" outlineLevel="1" spans="1:31">
      <c r="A663" s="306"/>
      <c r="B663" s="150"/>
      <c r="C663" s="357"/>
      <c r="D663" s="347" t="s">
        <v>347</v>
      </c>
      <c r="E663" s="342"/>
      <c r="F663" s="343"/>
      <c r="G663" s="348"/>
      <c r="H663" s="388"/>
      <c r="I663" s="348"/>
      <c r="J663" s="388"/>
      <c r="K663" s="348"/>
      <c r="L663" s="337"/>
      <c r="M663" s="388"/>
      <c r="N663" s="348"/>
      <c r="O663" s="388"/>
      <c r="P663" s="348"/>
      <c r="Q663" s="337"/>
      <c r="R663" s="350"/>
      <c r="S663" s="350"/>
      <c r="T663" s="350"/>
      <c r="U663" s="350"/>
      <c r="V663" s="350"/>
      <c r="W663" s="350"/>
      <c r="X663" s="350"/>
      <c r="Y663" s="374"/>
      <c r="Z663" s="388"/>
      <c r="AA663" s="348"/>
      <c r="AB663" s="388"/>
      <c r="AC663" s="348"/>
      <c r="AD663" s="337"/>
      <c r="AE663" s="252"/>
    </row>
    <row r="664" hidden="1" outlineLevel="1" spans="1:31">
      <c r="A664" s="306"/>
      <c r="B664" s="150">
        <v>111102001</v>
      </c>
      <c r="C664" s="357"/>
      <c r="E664" s="306" t="s">
        <v>348</v>
      </c>
      <c r="F664" s="343"/>
      <c r="G664" s="350"/>
      <c r="H664" s="388"/>
      <c r="I664" s="348"/>
      <c r="J664" s="388"/>
      <c r="K664" s="348"/>
      <c r="L664" s="337">
        <f>G664+I664-K664</f>
        <v>0</v>
      </c>
      <c r="M664" s="388"/>
      <c r="N664" s="348"/>
      <c r="O664" s="388"/>
      <c r="P664" s="348"/>
      <c r="Q664" s="337">
        <f>L664+N664-P664</f>
        <v>0</v>
      </c>
      <c r="R664" s="350"/>
      <c r="S664" s="350"/>
      <c r="T664" s="350"/>
      <c r="U664" s="350"/>
      <c r="V664" s="350"/>
      <c r="W664" s="350"/>
      <c r="X664" s="350"/>
      <c r="Y664" s="350">
        <f>SUM(Q664:X664)</f>
        <v>0</v>
      </c>
      <c r="Z664" s="388"/>
      <c r="AA664" s="348"/>
      <c r="AB664" s="388"/>
      <c r="AC664" s="348"/>
      <c r="AD664" s="337">
        <f>Y664+AA664-AC664</f>
        <v>0</v>
      </c>
      <c r="AE664" s="252"/>
    </row>
    <row r="665" hidden="1" outlineLevel="1" spans="1:31">
      <c r="A665" s="306"/>
      <c r="B665" s="150">
        <v>111102002</v>
      </c>
      <c r="C665" s="357"/>
      <c r="E665" s="306" t="s">
        <v>349</v>
      </c>
      <c r="F665" s="343"/>
      <c r="G665" s="350"/>
      <c r="H665" s="388"/>
      <c r="I665" s="348"/>
      <c r="J665" s="388"/>
      <c r="K665" s="348"/>
      <c r="L665" s="337">
        <f>G665+I665-K665</f>
        <v>0</v>
      </c>
      <c r="M665" s="388"/>
      <c r="N665" s="348"/>
      <c r="O665" s="388"/>
      <c r="P665" s="348"/>
      <c r="Q665" s="337">
        <f>L665+N665-P665</f>
        <v>0</v>
      </c>
      <c r="R665" s="350"/>
      <c r="S665" s="350"/>
      <c r="T665" s="350"/>
      <c r="U665" s="350"/>
      <c r="V665" s="350"/>
      <c r="W665" s="350"/>
      <c r="X665" s="350"/>
      <c r="Y665" s="350">
        <f>SUM(Q665:X665)</f>
        <v>0</v>
      </c>
      <c r="Z665" s="388"/>
      <c r="AA665" s="348"/>
      <c r="AB665" s="388"/>
      <c r="AC665" s="348"/>
      <c r="AD665" s="337">
        <f>Y665+AA665-AC665</f>
        <v>0</v>
      </c>
      <c r="AE665" s="252"/>
    </row>
    <row r="666" hidden="1" outlineLevel="1" spans="1:31">
      <c r="A666" s="306"/>
      <c r="B666" s="150">
        <v>111102003</v>
      </c>
      <c r="C666" s="357"/>
      <c r="E666" s="306" t="s">
        <v>350</v>
      </c>
      <c r="F666" s="343"/>
      <c r="G666" s="350"/>
      <c r="H666" s="388"/>
      <c r="I666" s="348"/>
      <c r="J666" s="388"/>
      <c r="K666" s="348"/>
      <c r="L666" s="337">
        <f>G666+I666-K666</f>
        <v>0</v>
      </c>
      <c r="M666" s="388"/>
      <c r="N666" s="348"/>
      <c r="O666" s="388"/>
      <c r="P666" s="348"/>
      <c r="Q666" s="337">
        <f>L666+N666-P666</f>
        <v>0</v>
      </c>
      <c r="R666" s="350"/>
      <c r="S666" s="350"/>
      <c r="T666" s="350"/>
      <c r="U666" s="350"/>
      <c r="V666" s="350"/>
      <c r="W666" s="350"/>
      <c r="X666" s="350"/>
      <c r="Y666" s="350">
        <f>SUM(Q666:X666)</f>
        <v>0</v>
      </c>
      <c r="Z666" s="388"/>
      <c r="AA666" s="348"/>
      <c r="AB666" s="388"/>
      <c r="AC666" s="348"/>
      <c r="AD666" s="337">
        <f>Y666+AA666-AC666</f>
        <v>0</v>
      </c>
      <c r="AE666" s="252"/>
    </row>
    <row r="667" hidden="1" outlineLevel="1" spans="1:31">
      <c r="A667" s="306"/>
      <c r="B667" s="150"/>
      <c r="C667" s="357"/>
      <c r="D667" s="306"/>
      <c r="E667" s="342"/>
      <c r="F667" s="343"/>
      <c r="G667" s="348"/>
      <c r="H667" s="388"/>
      <c r="I667" s="348"/>
      <c r="J667" s="388"/>
      <c r="K667" s="348"/>
      <c r="L667" s="337">
        <f>G667+I667-K667</f>
        <v>0</v>
      </c>
      <c r="M667" s="388"/>
      <c r="N667" s="348"/>
      <c r="O667" s="388"/>
      <c r="P667" s="348"/>
      <c r="Q667" s="337">
        <f>L667+N667-P667</f>
        <v>0</v>
      </c>
      <c r="R667" s="350"/>
      <c r="S667" s="350"/>
      <c r="T667" s="350"/>
      <c r="U667" s="350"/>
      <c r="V667" s="350"/>
      <c r="W667" s="350"/>
      <c r="X667" s="350"/>
      <c r="Y667" s="350">
        <f>SUM(Q667:X667)</f>
        <v>0</v>
      </c>
      <c r="Z667" s="388"/>
      <c r="AA667" s="348"/>
      <c r="AB667" s="388"/>
      <c r="AC667" s="348"/>
      <c r="AD667" s="337">
        <f>Y667+AA667-AC667</f>
        <v>0</v>
      </c>
      <c r="AE667" s="252"/>
    </row>
    <row r="668" hidden="1" outlineLevel="1" spans="1:31">
      <c r="A668" s="306"/>
      <c r="B668" s="150"/>
      <c r="C668" s="357"/>
      <c r="D668" s="351" t="s">
        <v>765</v>
      </c>
      <c r="E668" s="352"/>
      <c r="F668" s="353"/>
      <c r="G668" s="354">
        <f>SUM(G663:G667)</f>
        <v>0</v>
      </c>
      <c r="H668" s="355"/>
      <c r="I668" s="354">
        <f>SUM(I663:I667)</f>
        <v>0</v>
      </c>
      <c r="J668" s="355"/>
      <c r="K668" s="354">
        <f>SUM(K663:K667)</f>
        <v>0</v>
      </c>
      <c r="L668" s="354">
        <f>SUM(L663:L667)</f>
        <v>0</v>
      </c>
      <c r="M668" s="355"/>
      <c r="N668" s="354">
        <f>SUM(N663:N667)</f>
        <v>0</v>
      </c>
      <c r="O668" s="355"/>
      <c r="P668" s="354">
        <f>SUM(P663:P667)</f>
        <v>0</v>
      </c>
      <c r="Q668" s="354">
        <f>SUM(Q663:Q667)</f>
        <v>0</v>
      </c>
      <c r="R668" s="354">
        <f t="shared" ref="R668:Y668" si="191">SUM(R663:R667)</f>
        <v>0</v>
      </c>
      <c r="S668" s="354">
        <f t="shared" si="191"/>
        <v>0</v>
      </c>
      <c r="T668" s="354">
        <f t="shared" si="191"/>
        <v>0</v>
      </c>
      <c r="U668" s="354">
        <f t="shared" si="191"/>
        <v>0</v>
      </c>
      <c r="V668" s="354">
        <f t="shared" si="191"/>
        <v>0</v>
      </c>
      <c r="W668" s="354">
        <f t="shared" si="191"/>
        <v>0</v>
      </c>
      <c r="X668" s="354">
        <f t="shared" si="191"/>
        <v>0</v>
      </c>
      <c r="Y668" s="354">
        <f t="shared" si="191"/>
        <v>0</v>
      </c>
      <c r="Z668" s="355"/>
      <c r="AA668" s="354">
        <f>SUM(AA663:AA667)</f>
        <v>0</v>
      </c>
      <c r="AB668" s="355"/>
      <c r="AC668" s="354">
        <f>SUM(AC663:AC667)</f>
        <v>0</v>
      </c>
      <c r="AD668" s="354">
        <f>SUM(AD663:AD667)</f>
        <v>0</v>
      </c>
      <c r="AE668" s="252"/>
    </row>
    <row r="669" hidden="1" outlineLevel="1" spans="1:31">
      <c r="A669" s="306"/>
      <c r="B669" s="150"/>
      <c r="C669" s="357"/>
      <c r="D669" s="306"/>
      <c r="E669" s="342"/>
      <c r="F669" s="343"/>
      <c r="G669" s="348"/>
      <c r="H669" s="388"/>
      <c r="I669" s="348"/>
      <c r="J669" s="388"/>
      <c r="K669" s="348"/>
      <c r="L669" s="337"/>
      <c r="M669" s="388"/>
      <c r="N669" s="348"/>
      <c r="O669" s="388"/>
      <c r="P669" s="348"/>
      <c r="Q669" s="337"/>
      <c r="R669" s="350"/>
      <c r="S669" s="350"/>
      <c r="T669" s="350"/>
      <c r="U669" s="350"/>
      <c r="V669" s="350"/>
      <c r="W669" s="350"/>
      <c r="X669" s="350"/>
      <c r="Y669" s="374"/>
      <c r="Z669" s="388"/>
      <c r="AA669" s="348"/>
      <c r="AB669" s="388"/>
      <c r="AC669" s="348"/>
      <c r="AD669" s="337"/>
      <c r="AE669" s="252"/>
    </row>
    <row r="670" hidden="1" outlineLevel="1" spans="1:31">
      <c r="A670" s="306"/>
      <c r="B670" s="150"/>
      <c r="C670" s="357"/>
      <c r="D670" s="347" t="s">
        <v>364</v>
      </c>
      <c r="E670" s="342"/>
      <c r="F670" s="343"/>
      <c r="G670" s="348"/>
      <c r="H670" s="388"/>
      <c r="I670" s="348"/>
      <c r="J670" s="388"/>
      <c r="K670" s="348"/>
      <c r="L670" s="337"/>
      <c r="M670" s="388"/>
      <c r="N670" s="348"/>
      <c r="O670" s="388"/>
      <c r="P670" s="348"/>
      <c r="Q670" s="337"/>
      <c r="R670" s="350"/>
      <c r="S670" s="350"/>
      <c r="T670" s="350"/>
      <c r="U670" s="350"/>
      <c r="V670" s="350"/>
      <c r="W670" s="350"/>
      <c r="X670" s="350"/>
      <c r="Y670" s="350">
        <f t="shared" ref="Y670:Y674" si="192">SUM(Q670:X670)</f>
        <v>0</v>
      </c>
      <c r="Z670" s="388"/>
      <c r="AA670" s="348"/>
      <c r="AB670" s="388"/>
      <c r="AC670" s="348"/>
      <c r="AD670" s="337"/>
      <c r="AE670" s="252"/>
    </row>
    <row r="671" hidden="1" outlineLevel="1" spans="1:31">
      <c r="A671" s="306"/>
      <c r="B671" s="150">
        <v>111103001</v>
      </c>
      <c r="C671" s="357"/>
      <c r="E671" s="306" t="s">
        <v>919</v>
      </c>
      <c r="F671" s="343"/>
      <c r="G671" s="350"/>
      <c r="H671" s="388"/>
      <c r="I671" s="348"/>
      <c r="J671" s="388"/>
      <c r="K671" s="348"/>
      <c r="L671" s="337">
        <f>G671+I671-K671</f>
        <v>0</v>
      </c>
      <c r="M671" s="388"/>
      <c r="N671" s="348"/>
      <c r="O671" s="388"/>
      <c r="P671" s="348"/>
      <c r="Q671" s="337">
        <f>L671+N671-P671</f>
        <v>0</v>
      </c>
      <c r="R671" s="350"/>
      <c r="S671" s="350"/>
      <c r="T671" s="350"/>
      <c r="U671" s="350"/>
      <c r="V671" s="350"/>
      <c r="W671" s="350"/>
      <c r="X671" s="350"/>
      <c r="Y671" s="350">
        <f t="shared" si="192"/>
        <v>0</v>
      </c>
      <c r="Z671" s="388"/>
      <c r="AA671" s="348"/>
      <c r="AB671" s="388"/>
      <c r="AC671" s="348"/>
      <c r="AD671" s="337">
        <f>Y671+AA671-AC671</f>
        <v>0</v>
      </c>
      <c r="AE671" s="252"/>
    </row>
    <row r="672" hidden="1" outlineLevel="1" spans="1:31">
      <c r="A672" s="306"/>
      <c r="B672" s="150">
        <v>111103002</v>
      </c>
      <c r="C672" s="357"/>
      <c r="E672" s="306" t="s">
        <v>353</v>
      </c>
      <c r="F672" s="343"/>
      <c r="G672" s="350"/>
      <c r="H672" s="388"/>
      <c r="I672" s="348"/>
      <c r="J672" s="388"/>
      <c r="K672" s="348"/>
      <c r="L672" s="337">
        <f>G672+I672-K672</f>
        <v>0</v>
      </c>
      <c r="M672" s="388"/>
      <c r="N672" s="348"/>
      <c r="O672" s="388"/>
      <c r="P672" s="348"/>
      <c r="Q672" s="337">
        <f>L672+N672-P672</f>
        <v>0</v>
      </c>
      <c r="R672" s="350"/>
      <c r="S672" s="350"/>
      <c r="T672" s="350"/>
      <c r="U672" s="350"/>
      <c r="V672" s="350"/>
      <c r="W672" s="350"/>
      <c r="X672" s="350"/>
      <c r="Y672" s="350">
        <f t="shared" ref="Y672" si="193">SUM(Q672:X672)</f>
        <v>0</v>
      </c>
      <c r="Z672" s="388"/>
      <c r="AA672" s="348"/>
      <c r="AB672" s="388"/>
      <c r="AC672" s="348"/>
      <c r="AD672" s="337">
        <f>Y672+AA672-AC672</f>
        <v>0</v>
      </c>
      <c r="AE672" s="252"/>
    </row>
    <row r="673" hidden="1" outlineLevel="1" spans="1:31">
      <c r="A673" s="306"/>
      <c r="B673" s="150">
        <v>111103003</v>
      </c>
      <c r="C673" s="357"/>
      <c r="E673" s="306" t="s">
        <v>364</v>
      </c>
      <c r="F673" s="343"/>
      <c r="G673" s="350"/>
      <c r="H673" s="388"/>
      <c r="I673" s="348"/>
      <c r="J673" s="388"/>
      <c r="K673" s="348"/>
      <c r="L673" s="337">
        <f>G673+I673-K673</f>
        <v>0</v>
      </c>
      <c r="M673" s="388"/>
      <c r="N673" s="348"/>
      <c r="O673" s="388"/>
      <c r="P673" s="348"/>
      <c r="Q673" s="337">
        <f>L673+N673-P673</f>
        <v>0</v>
      </c>
      <c r="R673" s="350"/>
      <c r="S673" s="350"/>
      <c r="T673" s="350"/>
      <c r="U673" s="350"/>
      <c r="V673" s="350"/>
      <c r="W673" s="350"/>
      <c r="X673" s="350"/>
      <c r="Y673" s="350">
        <f t="shared" si="192"/>
        <v>0</v>
      </c>
      <c r="Z673" s="388"/>
      <c r="AA673" s="348"/>
      <c r="AB673" s="388"/>
      <c r="AC673" s="348"/>
      <c r="AD673" s="337">
        <f>Y673+AA673-AC673</f>
        <v>0</v>
      </c>
      <c r="AE673" s="252"/>
    </row>
    <row r="674" hidden="1" outlineLevel="1" spans="1:31">
      <c r="A674" s="306"/>
      <c r="B674" s="150"/>
      <c r="C674" s="357"/>
      <c r="D674" s="306"/>
      <c r="E674" s="342"/>
      <c r="F674" s="343"/>
      <c r="G674" s="348"/>
      <c r="H674" s="388"/>
      <c r="I674" s="348"/>
      <c r="J674" s="388"/>
      <c r="K674" s="348"/>
      <c r="L674" s="337">
        <f>G674+I674-K674</f>
        <v>0</v>
      </c>
      <c r="M674" s="388"/>
      <c r="N674" s="348"/>
      <c r="O674" s="388"/>
      <c r="P674" s="348"/>
      <c r="Q674" s="337">
        <f>L674+N674-P674</f>
        <v>0</v>
      </c>
      <c r="R674" s="350"/>
      <c r="S674" s="350"/>
      <c r="T674" s="350"/>
      <c r="U674" s="350"/>
      <c r="V674" s="350"/>
      <c r="W674" s="350"/>
      <c r="X674" s="350"/>
      <c r="Y674" s="350">
        <f t="shared" si="192"/>
        <v>0</v>
      </c>
      <c r="Z674" s="388"/>
      <c r="AA674" s="348"/>
      <c r="AB674" s="388"/>
      <c r="AC674" s="348"/>
      <c r="AD674" s="337">
        <f>Y674+AA674-AC674</f>
        <v>0</v>
      </c>
      <c r="AE674" s="252"/>
    </row>
    <row r="675" hidden="1" outlineLevel="1" spans="1:31">
      <c r="A675" s="306"/>
      <c r="B675" s="150"/>
      <c r="C675" s="357"/>
      <c r="D675" s="351" t="s">
        <v>765</v>
      </c>
      <c r="E675" s="352"/>
      <c r="F675" s="353"/>
      <c r="G675" s="354">
        <f>SUM(G670:G674)</f>
        <v>0</v>
      </c>
      <c r="H675" s="355"/>
      <c r="I675" s="354">
        <f>SUM(I670:I674)</f>
        <v>0</v>
      </c>
      <c r="J675" s="355"/>
      <c r="K675" s="354">
        <f>SUM(K670:K674)</f>
        <v>0</v>
      </c>
      <c r="L675" s="354">
        <f>SUM(L670:L674)</f>
        <v>0</v>
      </c>
      <c r="M675" s="355"/>
      <c r="N675" s="354">
        <f>SUM(N670:N674)</f>
        <v>0</v>
      </c>
      <c r="O675" s="355"/>
      <c r="P675" s="354">
        <f t="shared" ref="P675:Y675" si="194">SUM(P670:P674)</f>
        <v>0</v>
      </c>
      <c r="Q675" s="354">
        <f t="shared" si="194"/>
        <v>0</v>
      </c>
      <c r="R675" s="354">
        <f t="shared" si="194"/>
        <v>0</v>
      </c>
      <c r="S675" s="354">
        <f t="shared" si="194"/>
        <v>0</v>
      </c>
      <c r="T675" s="354">
        <f t="shared" si="194"/>
        <v>0</v>
      </c>
      <c r="U675" s="354">
        <f t="shared" si="194"/>
        <v>0</v>
      </c>
      <c r="V675" s="354">
        <f t="shared" si="194"/>
        <v>0</v>
      </c>
      <c r="W675" s="354">
        <f t="shared" si="194"/>
        <v>0</v>
      </c>
      <c r="X675" s="354">
        <f t="shared" si="194"/>
        <v>0</v>
      </c>
      <c r="Y675" s="354">
        <f t="shared" si="194"/>
        <v>0</v>
      </c>
      <c r="Z675" s="355"/>
      <c r="AA675" s="354">
        <f>SUM(AA670:AA674)</f>
        <v>0</v>
      </c>
      <c r="AB675" s="355"/>
      <c r="AC675" s="354">
        <f>SUM(AC670:AC674)</f>
        <v>0</v>
      </c>
      <c r="AD675" s="354">
        <f>SUM(AD670:AD674)</f>
        <v>0</v>
      </c>
      <c r="AE675" s="252"/>
    </row>
    <row r="676" collapsed="1" spans="1:31">
      <c r="A676" s="303"/>
      <c r="B676" s="340"/>
      <c r="C676" s="303"/>
      <c r="D676" s="303"/>
      <c r="E676" s="342"/>
      <c r="F676" s="386"/>
      <c r="G676" s="401"/>
      <c r="H676" s="387"/>
      <c r="I676" s="401"/>
      <c r="J676" s="387"/>
      <c r="K676" s="401"/>
      <c r="L676" s="401"/>
      <c r="M676" s="387"/>
      <c r="N676" s="401"/>
      <c r="O676" s="387"/>
      <c r="P676" s="401"/>
      <c r="Q676" s="401"/>
      <c r="R676" s="401"/>
      <c r="S676" s="401"/>
      <c r="T676" s="401"/>
      <c r="U676" s="401"/>
      <c r="V676" s="401"/>
      <c r="W676" s="401"/>
      <c r="X676" s="401"/>
      <c r="Y676" s="401"/>
      <c r="Z676" s="387"/>
      <c r="AA676" s="401"/>
      <c r="AB676" s="387"/>
      <c r="AC676" s="401"/>
      <c r="AD676" s="401"/>
      <c r="AE676" s="252"/>
    </row>
    <row r="677" spans="1:31">
      <c r="A677" s="346"/>
      <c r="B677" s="380"/>
      <c r="C677" s="390" t="s">
        <v>920</v>
      </c>
      <c r="D677" s="382"/>
      <c r="E677" s="391"/>
      <c r="F677" s="383"/>
      <c r="G677" s="392">
        <f>G675+G668+G661</f>
        <v>0</v>
      </c>
      <c r="H677" s="393"/>
      <c r="I677" s="402">
        <f>I675+I668+I661</f>
        <v>0</v>
      </c>
      <c r="J677" s="393"/>
      <c r="K677" s="402">
        <f>K675+K668+K661</f>
        <v>0</v>
      </c>
      <c r="L677" s="392">
        <f>L675+L668+L661</f>
        <v>0</v>
      </c>
      <c r="M677" s="393"/>
      <c r="N677" s="402">
        <f>N675+N668+N661</f>
        <v>0</v>
      </c>
      <c r="O677" s="393"/>
      <c r="P677" s="402">
        <f t="shared" ref="P677:Y677" si="195">P675+P668+P661</f>
        <v>0</v>
      </c>
      <c r="Q677" s="392">
        <f t="shared" si="195"/>
        <v>0</v>
      </c>
      <c r="R677" s="392">
        <f t="shared" si="195"/>
        <v>0</v>
      </c>
      <c r="S677" s="392">
        <f t="shared" si="195"/>
        <v>0</v>
      </c>
      <c r="T677" s="392">
        <f t="shared" si="195"/>
        <v>0</v>
      </c>
      <c r="U677" s="392">
        <f t="shared" si="195"/>
        <v>0</v>
      </c>
      <c r="V677" s="392">
        <f t="shared" si="195"/>
        <v>0</v>
      </c>
      <c r="W677" s="392">
        <f t="shared" si="195"/>
        <v>0</v>
      </c>
      <c r="X677" s="392">
        <f t="shared" si="195"/>
        <v>0</v>
      </c>
      <c r="Y677" s="392">
        <f t="shared" si="195"/>
        <v>0</v>
      </c>
      <c r="Z677" s="393"/>
      <c r="AA677" s="402">
        <f>AA675+AA668+AA661</f>
        <v>0</v>
      </c>
      <c r="AB677" s="393"/>
      <c r="AC677" s="402">
        <f>AC675+AC668+AC661</f>
        <v>0</v>
      </c>
      <c r="AD677" s="392">
        <f>AD675+AD668+AD661</f>
        <v>0</v>
      </c>
      <c r="AE677" s="252"/>
    </row>
    <row r="678" spans="1:30">
      <c r="A678" s="303"/>
      <c r="B678" s="340"/>
      <c r="C678" s="303"/>
      <c r="D678" s="303"/>
      <c r="E678" s="342"/>
      <c r="F678" s="386"/>
      <c r="G678" s="374"/>
      <c r="H678" s="387"/>
      <c r="I678" s="401"/>
      <c r="J678" s="387"/>
      <c r="K678" s="401"/>
      <c r="L678" s="350"/>
      <c r="M678" s="387"/>
      <c r="N678" s="401"/>
      <c r="O678" s="387"/>
      <c r="P678" s="401"/>
      <c r="Q678" s="374"/>
      <c r="R678" s="350"/>
      <c r="S678" s="350"/>
      <c r="T678" s="350"/>
      <c r="U678" s="350"/>
      <c r="V678" s="350"/>
      <c r="W678" s="350"/>
      <c r="X678" s="350"/>
      <c r="Y678" s="374"/>
      <c r="Z678" s="387"/>
      <c r="AA678" s="401"/>
      <c r="AB678" s="387"/>
      <c r="AC678" s="401"/>
      <c r="AD678" s="374"/>
    </row>
    <row r="679" spans="1:31">
      <c r="A679" s="306"/>
      <c r="B679" s="150"/>
      <c r="C679" s="345" t="s">
        <v>921</v>
      </c>
      <c r="D679" s="306"/>
      <c r="E679" s="342"/>
      <c r="F679" s="343"/>
      <c r="G679" s="348"/>
      <c r="H679" s="388"/>
      <c r="I679" s="348"/>
      <c r="J679" s="388"/>
      <c r="K679" s="348"/>
      <c r="L679" s="337"/>
      <c r="M679" s="388"/>
      <c r="N679" s="348"/>
      <c r="O679" s="388"/>
      <c r="P679" s="348"/>
      <c r="Q679" s="337"/>
      <c r="R679" s="350"/>
      <c r="S679" s="350"/>
      <c r="T679" s="350"/>
      <c r="U679" s="350"/>
      <c r="V679" s="350"/>
      <c r="W679" s="350"/>
      <c r="X679" s="350"/>
      <c r="Y679" s="350">
        <f>SUM(Q679:X679)</f>
        <v>0</v>
      </c>
      <c r="Z679" s="388"/>
      <c r="AA679" s="348"/>
      <c r="AB679" s="388"/>
      <c r="AC679" s="348"/>
      <c r="AD679" s="337"/>
      <c r="AE679" s="252"/>
    </row>
    <row r="680" hidden="1" outlineLevel="1" spans="1:31">
      <c r="A680" s="346"/>
      <c r="B680" s="150"/>
      <c r="D680" s="347" t="s">
        <v>355</v>
      </c>
      <c r="E680" s="299"/>
      <c r="F680" s="343"/>
      <c r="G680" s="350"/>
      <c r="H680" s="349"/>
      <c r="I680" s="350"/>
      <c r="J680" s="349"/>
      <c r="K680" s="350"/>
      <c r="L680" s="337">
        <f t="shared" ref="L680:L685" si="196">G680+I680-K680</f>
        <v>0</v>
      </c>
      <c r="M680" s="349"/>
      <c r="N680" s="350"/>
      <c r="O680" s="349"/>
      <c r="P680" s="350"/>
      <c r="Q680" s="337">
        <f t="shared" ref="Q680:Q685" si="197">L680+N680-P680</f>
        <v>0</v>
      </c>
      <c r="R680" s="350"/>
      <c r="S680" s="350"/>
      <c r="T680" s="350"/>
      <c r="U680" s="350"/>
      <c r="V680" s="350"/>
      <c r="W680" s="350"/>
      <c r="X680" s="350"/>
      <c r="Y680" s="350">
        <f>SUM(Q680:X680)</f>
        <v>0</v>
      </c>
      <c r="Z680" s="349"/>
      <c r="AA680" s="350"/>
      <c r="AB680" s="349"/>
      <c r="AC680" s="350"/>
      <c r="AD680" s="337">
        <f>Y680+AA680-AC680</f>
        <v>0</v>
      </c>
      <c r="AE680" s="252"/>
    </row>
    <row r="681" hidden="1" outlineLevel="1" spans="1:31">
      <c r="A681" s="346"/>
      <c r="B681" s="150">
        <v>111201001</v>
      </c>
      <c r="D681" s="346"/>
      <c r="E681" s="299" t="s">
        <v>356</v>
      </c>
      <c r="F681" s="343"/>
      <c r="G681" s="350"/>
      <c r="H681" s="349"/>
      <c r="I681" s="350"/>
      <c r="J681" s="349"/>
      <c r="K681" s="350"/>
      <c r="L681" s="337">
        <f t="shared" si="196"/>
        <v>0</v>
      </c>
      <c r="M681" s="349"/>
      <c r="N681" s="350"/>
      <c r="O681" s="349"/>
      <c r="P681" s="350"/>
      <c r="Q681" s="337">
        <f t="shared" si="197"/>
        <v>0</v>
      </c>
      <c r="R681" s="350"/>
      <c r="S681" s="350"/>
      <c r="T681" s="350"/>
      <c r="U681" s="350"/>
      <c r="V681" s="350"/>
      <c r="W681" s="350"/>
      <c r="X681" s="350"/>
      <c r="Y681" s="350">
        <f t="shared" ref="Y681:Y685" si="198">SUM(Q681:X681)</f>
        <v>0</v>
      </c>
      <c r="Z681" s="349"/>
      <c r="AA681" s="350"/>
      <c r="AB681" s="349"/>
      <c r="AC681" s="350"/>
      <c r="AD681" s="337">
        <f t="shared" ref="AD681:AD685" si="199">Y681+AA681-AC681</f>
        <v>0</v>
      </c>
      <c r="AE681" s="252"/>
    </row>
    <row r="682" hidden="1" outlineLevel="1" spans="1:31">
      <c r="A682" s="346"/>
      <c r="B682" s="150">
        <v>111201002</v>
      </c>
      <c r="D682" s="346"/>
      <c r="E682" s="299" t="s">
        <v>324</v>
      </c>
      <c r="F682" s="343"/>
      <c r="G682" s="350"/>
      <c r="H682" s="349"/>
      <c r="I682" s="350"/>
      <c r="J682" s="349"/>
      <c r="K682" s="350"/>
      <c r="L682" s="337">
        <f t="shared" si="196"/>
        <v>0</v>
      </c>
      <c r="M682" s="349"/>
      <c r="N682" s="350"/>
      <c r="O682" s="349"/>
      <c r="P682" s="350"/>
      <c r="Q682" s="337">
        <f t="shared" si="197"/>
        <v>0</v>
      </c>
      <c r="R682" s="350"/>
      <c r="S682" s="350"/>
      <c r="T682" s="350"/>
      <c r="U682" s="350"/>
      <c r="V682" s="350"/>
      <c r="W682" s="350"/>
      <c r="X682" s="350"/>
      <c r="Y682" s="350">
        <f t="shared" si="198"/>
        <v>0</v>
      </c>
      <c r="Z682" s="349"/>
      <c r="AA682" s="350"/>
      <c r="AB682" s="349"/>
      <c r="AC682" s="350"/>
      <c r="AD682" s="337">
        <f t="shared" si="199"/>
        <v>0</v>
      </c>
      <c r="AE682" s="252"/>
    </row>
    <row r="683" hidden="1" outlineLevel="1" spans="1:31">
      <c r="A683" s="346"/>
      <c r="B683" s="150">
        <v>111201003</v>
      </c>
      <c r="D683" s="346"/>
      <c r="E683" s="299" t="s">
        <v>922</v>
      </c>
      <c r="F683" s="343"/>
      <c r="G683" s="350"/>
      <c r="H683" s="349"/>
      <c r="I683" s="350"/>
      <c r="J683" s="349"/>
      <c r="K683" s="350"/>
      <c r="L683" s="337">
        <f t="shared" ref="L683" si="200">G683+I683-K683</f>
        <v>0</v>
      </c>
      <c r="M683" s="349"/>
      <c r="N683" s="350"/>
      <c r="O683" s="349"/>
      <c r="P683" s="350"/>
      <c r="Q683" s="337">
        <f t="shared" ref="Q683" si="201">L683+N683-P683</f>
        <v>0</v>
      </c>
      <c r="R683" s="350"/>
      <c r="S683" s="350"/>
      <c r="T683" s="350"/>
      <c r="U683" s="350"/>
      <c r="V683" s="350"/>
      <c r="W683" s="350"/>
      <c r="X683" s="350"/>
      <c r="Y683" s="350">
        <f t="shared" ref="Y683" si="202">SUM(Q683:X683)</f>
        <v>0</v>
      </c>
      <c r="Z683" s="349"/>
      <c r="AA683" s="350"/>
      <c r="AB683" s="349"/>
      <c r="AC683" s="350"/>
      <c r="AD683" s="337">
        <f t="shared" si="199"/>
        <v>0</v>
      </c>
      <c r="AE683" s="252"/>
    </row>
    <row r="684" hidden="1" outlineLevel="1" spans="1:31">
      <c r="A684" s="346"/>
      <c r="B684" s="150">
        <v>111201004</v>
      </c>
      <c r="D684" s="346"/>
      <c r="E684" s="299" t="s">
        <v>364</v>
      </c>
      <c r="F684" s="343"/>
      <c r="G684" s="350"/>
      <c r="H684" s="349"/>
      <c r="I684" s="350"/>
      <c r="J684" s="349"/>
      <c r="K684" s="350"/>
      <c r="L684" s="337">
        <f t="shared" si="196"/>
        <v>0</v>
      </c>
      <c r="M684" s="349"/>
      <c r="N684" s="350"/>
      <c r="O684" s="349"/>
      <c r="P684" s="350"/>
      <c r="Q684" s="337">
        <f t="shared" si="197"/>
        <v>0</v>
      </c>
      <c r="R684" s="350"/>
      <c r="S684" s="350"/>
      <c r="T684" s="350"/>
      <c r="U684" s="350"/>
      <c r="V684" s="350"/>
      <c r="W684" s="350"/>
      <c r="X684" s="350"/>
      <c r="Y684" s="350">
        <f t="shared" si="198"/>
        <v>0</v>
      </c>
      <c r="Z684" s="349"/>
      <c r="AA684" s="350"/>
      <c r="AB684" s="349"/>
      <c r="AC684" s="350"/>
      <c r="AD684" s="337">
        <f t="shared" si="199"/>
        <v>0</v>
      </c>
      <c r="AE684" s="252"/>
    </row>
    <row r="685" hidden="1" outlineLevel="1" spans="1:31">
      <c r="A685" s="346"/>
      <c r="B685" s="150"/>
      <c r="D685" s="346"/>
      <c r="E685" s="299"/>
      <c r="F685" s="343"/>
      <c r="G685" s="350"/>
      <c r="H685" s="349"/>
      <c r="I685" s="350"/>
      <c r="J685" s="349"/>
      <c r="K685" s="350"/>
      <c r="L685" s="337">
        <f t="shared" si="196"/>
        <v>0</v>
      </c>
      <c r="M685" s="349"/>
      <c r="N685" s="350"/>
      <c r="O685" s="349"/>
      <c r="P685" s="350"/>
      <c r="Q685" s="337">
        <f t="shared" si="197"/>
        <v>0</v>
      </c>
      <c r="R685" s="350"/>
      <c r="S685" s="350"/>
      <c r="T685" s="350"/>
      <c r="U685" s="350"/>
      <c r="V685" s="350"/>
      <c r="W685" s="350"/>
      <c r="X685" s="350"/>
      <c r="Y685" s="350">
        <f t="shared" si="198"/>
        <v>0</v>
      </c>
      <c r="Z685" s="349"/>
      <c r="AA685" s="350"/>
      <c r="AB685" s="349"/>
      <c r="AC685" s="350"/>
      <c r="AD685" s="337">
        <f t="shared" si="199"/>
        <v>0</v>
      </c>
      <c r="AE685" s="252"/>
    </row>
    <row r="686" hidden="1" outlineLevel="1" spans="1:31">
      <c r="A686" s="346"/>
      <c r="B686" s="150"/>
      <c r="D686" s="351" t="s">
        <v>765</v>
      </c>
      <c r="E686" s="352"/>
      <c r="F686" s="353"/>
      <c r="G686" s="354">
        <f>SUM(G680:G685)</f>
        <v>0</v>
      </c>
      <c r="H686" s="355"/>
      <c r="I686" s="354">
        <f>SUM(I680:I685)</f>
        <v>0</v>
      </c>
      <c r="J686" s="355"/>
      <c r="K686" s="354">
        <f>SUM(K680:K685)</f>
        <v>0</v>
      </c>
      <c r="L686" s="354">
        <f>SUM(L680:L685)</f>
        <v>0</v>
      </c>
      <c r="M686" s="355"/>
      <c r="N686" s="354">
        <f>SUM(N680:N685)</f>
        <v>0</v>
      </c>
      <c r="O686" s="355"/>
      <c r="P686" s="354">
        <f t="shared" ref="P686:Y686" si="203">SUM(P680:P685)</f>
        <v>0</v>
      </c>
      <c r="Q686" s="354">
        <f t="shared" si="203"/>
        <v>0</v>
      </c>
      <c r="R686" s="354">
        <f t="shared" si="203"/>
        <v>0</v>
      </c>
      <c r="S686" s="354">
        <f t="shared" si="203"/>
        <v>0</v>
      </c>
      <c r="T686" s="354">
        <f t="shared" si="203"/>
        <v>0</v>
      </c>
      <c r="U686" s="354">
        <f t="shared" si="203"/>
        <v>0</v>
      </c>
      <c r="V686" s="354">
        <f t="shared" si="203"/>
        <v>0</v>
      </c>
      <c r="W686" s="354">
        <f t="shared" si="203"/>
        <v>0</v>
      </c>
      <c r="X686" s="354">
        <f t="shared" si="203"/>
        <v>0</v>
      </c>
      <c r="Y686" s="354">
        <f t="shared" si="203"/>
        <v>0</v>
      </c>
      <c r="Z686" s="355"/>
      <c r="AA686" s="354">
        <f>SUM(AA680:AA685)</f>
        <v>0</v>
      </c>
      <c r="AB686" s="355"/>
      <c r="AC686" s="354">
        <f>SUM(AC680:AC685)</f>
        <v>0</v>
      </c>
      <c r="AD686" s="354">
        <f>SUM(AD680:AD685)</f>
        <v>0</v>
      </c>
      <c r="AE686" s="252"/>
    </row>
    <row r="687" hidden="1" outlineLevel="1" spans="1:31">
      <c r="A687" s="299"/>
      <c r="B687" s="340"/>
      <c r="C687" s="299"/>
      <c r="D687" s="413"/>
      <c r="E687" s="342"/>
      <c r="F687" s="343"/>
      <c r="G687" s="403"/>
      <c r="H687" s="394"/>
      <c r="I687" s="403"/>
      <c r="J687" s="394"/>
      <c r="K687" s="403"/>
      <c r="L687" s="350"/>
      <c r="M687" s="394"/>
      <c r="N687" s="403"/>
      <c r="O687" s="394"/>
      <c r="P687" s="403"/>
      <c r="Q687" s="350"/>
      <c r="R687" s="350"/>
      <c r="S687" s="350"/>
      <c r="T687" s="350"/>
      <c r="U687" s="350"/>
      <c r="V687" s="350"/>
      <c r="W687" s="350"/>
      <c r="X687" s="350"/>
      <c r="Y687" s="374"/>
      <c r="Z687" s="394"/>
      <c r="AA687" s="403"/>
      <c r="AB687" s="394"/>
      <c r="AC687" s="403"/>
      <c r="AD687" s="350"/>
      <c r="AE687" s="252"/>
    </row>
    <row r="688" hidden="1" outlineLevel="1" spans="1:31">
      <c r="A688" s="346"/>
      <c r="B688" s="150"/>
      <c r="D688" s="347" t="s">
        <v>358</v>
      </c>
      <c r="E688" s="299"/>
      <c r="F688" s="343"/>
      <c r="G688" s="350"/>
      <c r="H688" s="349"/>
      <c r="I688" s="350"/>
      <c r="J688" s="349"/>
      <c r="K688" s="350"/>
      <c r="L688" s="337">
        <f t="shared" ref="L688:L693" si="204">G688+I688-K688</f>
        <v>0</v>
      </c>
      <c r="M688" s="349"/>
      <c r="N688" s="350"/>
      <c r="O688" s="349"/>
      <c r="P688" s="350"/>
      <c r="Q688" s="337">
        <f t="shared" ref="Q688:Q693" si="205">L688+N688-P688</f>
        <v>0</v>
      </c>
      <c r="R688" s="350"/>
      <c r="S688" s="350"/>
      <c r="T688" s="350"/>
      <c r="U688" s="350"/>
      <c r="V688" s="350"/>
      <c r="W688" s="350"/>
      <c r="X688" s="350"/>
      <c r="Y688" s="350">
        <f t="shared" ref="Y688:Y693" si="206">SUM(Q688:X688)</f>
        <v>0</v>
      </c>
      <c r="Z688" s="349"/>
      <c r="AA688" s="350"/>
      <c r="AB688" s="349"/>
      <c r="AC688" s="350"/>
      <c r="AD688" s="337">
        <f t="shared" ref="AD688:AD693" si="207">Y688+AA688-AC688</f>
        <v>0</v>
      </c>
      <c r="AE688" s="252"/>
    </row>
    <row r="689" hidden="1" outlineLevel="1" spans="1:31">
      <c r="A689" s="346"/>
      <c r="B689" s="150">
        <v>111202001</v>
      </c>
      <c r="D689" s="346"/>
      <c r="E689" s="299" t="s">
        <v>344</v>
      </c>
      <c r="F689" s="343"/>
      <c r="G689" s="350"/>
      <c r="H689" s="349"/>
      <c r="I689" s="350"/>
      <c r="J689" s="349"/>
      <c r="K689" s="350"/>
      <c r="L689" s="337">
        <f t="shared" si="204"/>
        <v>0</v>
      </c>
      <c r="M689" s="349"/>
      <c r="N689" s="350"/>
      <c r="O689" s="349"/>
      <c r="P689" s="350"/>
      <c r="Q689" s="337">
        <f t="shared" si="205"/>
        <v>0</v>
      </c>
      <c r="R689" s="350"/>
      <c r="S689" s="350"/>
      <c r="T689" s="350"/>
      <c r="U689" s="350"/>
      <c r="V689" s="350"/>
      <c r="W689" s="350"/>
      <c r="X689" s="350"/>
      <c r="Y689" s="350">
        <f t="shared" si="206"/>
        <v>0</v>
      </c>
      <c r="Z689" s="349"/>
      <c r="AA689" s="350"/>
      <c r="AB689" s="349"/>
      <c r="AC689" s="350"/>
      <c r="AD689" s="337">
        <f t="shared" si="207"/>
        <v>0</v>
      </c>
      <c r="AE689" s="252"/>
    </row>
    <row r="690" hidden="1" outlineLevel="1" spans="1:31">
      <c r="A690" s="346"/>
      <c r="B690" s="150">
        <v>111202002</v>
      </c>
      <c r="D690" s="346"/>
      <c r="E690" s="299" t="s">
        <v>359</v>
      </c>
      <c r="F690" s="343"/>
      <c r="G690" s="350"/>
      <c r="H690" s="349"/>
      <c r="I690" s="350"/>
      <c r="J690" s="349"/>
      <c r="K690" s="350"/>
      <c r="L690" s="337">
        <f t="shared" si="204"/>
        <v>0</v>
      </c>
      <c r="M690" s="349"/>
      <c r="N690" s="350"/>
      <c r="O690" s="349"/>
      <c r="P690" s="350"/>
      <c r="Q690" s="337">
        <f t="shared" si="205"/>
        <v>0</v>
      </c>
      <c r="R690" s="350"/>
      <c r="S690" s="350"/>
      <c r="T690" s="350"/>
      <c r="U690" s="350"/>
      <c r="V690" s="350"/>
      <c r="W690" s="350"/>
      <c r="X690" s="350"/>
      <c r="Y690" s="350">
        <f t="shared" si="206"/>
        <v>0</v>
      </c>
      <c r="Z690" s="349"/>
      <c r="AA690" s="350"/>
      <c r="AB690" s="349"/>
      <c r="AC690" s="350"/>
      <c r="AD690" s="337">
        <f t="shared" si="207"/>
        <v>0</v>
      </c>
      <c r="AE690" s="252"/>
    </row>
    <row r="691" hidden="1" outlineLevel="1" spans="1:31">
      <c r="A691" s="346"/>
      <c r="B691" s="150">
        <v>111202003</v>
      </c>
      <c r="D691" s="346"/>
      <c r="E691" s="299" t="s">
        <v>345</v>
      </c>
      <c r="F691" s="343"/>
      <c r="G691" s="350"/>
      <c r="H691" s="349"/>
      <c r="I691" s="350"/>
      <c r="J691" s="349"/>
      <c r="K691" s="350"/>
      <c r="L691" s="337">
        <f t="shared" si="204"/>
        <v>0</v>
      </c>
      <c r="M691" s="349"/>
      <c r="N691" s="350"/>
      <c r="O691" s="349"/>
      <c r="P691" s="350"/>
      <c r="Q691" s="337">
        <f t="shared" si="205"/>
        <v>0</v>
      </c>
      <c r="R691" s="350"/>
      <c r="S691" s="350"/>
      <c r="T691" s="350"/>
      <c r="U691" s="350"/>
      <c r="V691" s="350"/>
      <c r="W691" s="350"/>
      <c r="X691" s="350"/>
      <c r="Y691" s="350">
        <f t="shared" si="206"/>
        <v>0</v>
      </c>
      <c r="Z691" s="349"/>
      <c r="AA691" s="350"/>
      <c r="AB691" s="349"/>
      <c r="AC691" s="350"/>
      <c r="AD691" s="337">
        <f t="shared" si="207"/>
        <v>0</v>
      </c>
      <c r="AE691" s="252"/>
    </row>
    <row r="692" hidden="1" outlineLevel="1" spans="1:31">
      <c r="A692" s="346"/>
      <c r="B692" s="150">
        <v>111202004</v>
      </c>
      <c r="D692" s="346"/>
      <c r="E692" s="299" t="s">
        <v>364</v>
      </c>
      <c r="F692" s="343"/>
      <c r="G692" s="350"/>
      <c r="H692" s="349"/>
      <c r="I692" s="350"/>
      <c r="J692" s="349"/>
      <c r="K692" s="350"/>
      <c r="L692" s="337">
        <f t="shared" si="204"/>
        <v>0</v>
      </c>
      <c r="M692" s="349"/>
      <c r="N692" s="350"/>
      <c r="O692" s="349"/>
      <c r="P692" s="350"/>
      <c r="Q692" s="337">
        <f t="shared" si="205"/>
        <v>0</v>
      </c>
      <c r="R692" s="350"/>
      <c r="S692" s="350"/>
      <c r="T692" s="350"/>
      <c r="U692" s="350"/>
      <c r="V692" s="350"/>
      <c r="W692" s="350"/>
      <c r="X692" s="350"/>
      <c r="Y692" s="350">
        <f t="shared" si="206"/>
        <v>0</v>
      </c>
      <c r="Z692" s="349"/>
      <c r="AA692" s="350"/>
      <c r="AB692" s="349"/>
      <c r="AC692" s="350"/>
      <c r="AD692" s="337">
        <f t="shared" si="207"/>
        <v>0</v>
      </c>
      <c r="AE692" s="252"/>
    </row>
    <row r="693" hidden="1" outlineLevel="1" spans="1:31">
      <c r="A693" s="346"/>
      <c r="B693" s="150"/>
      <c r="D693" s="346"/>
      <c r="E693" s="299"/>
      <c r="F693" s="343"/>
      <c r="G693" s="350"/>
      <c r="H693" s="349"/>
      <c r="I693" s="350"/>
      <c r="J693" s="349"/>
      <c r="K693" s="350"/>
      <c r="L693" s="337">
        <f t="shared" si="204"/>
        <v>0</v>
      </c>
      <c r="M693" s="349"/>
      <c r="N693" s="350"/>
      <c r="O693" s="349"/>
      <c r="P693" s="350"/>
      <c r="Q693" s="337">
        <f t="shared" si="205"/>
        <v>0</v>
      </c>
      <c r="R693" s="350"/>
      <c r="S693" s="350"/>
      <c r="T693" s="350"/>
      <c r="U693" s="350"/>
      <c r="V693" s="350"/>
      <c r="W693" s="350"/>
      <c r="X693" s="350"/>
      <c r="Y693" s="350">
        <f t="shared" si="206"/>
        <v>0</v>
      </c>
      <c r="Z693" s="349"/>
      <c r="AA693" s="350"/>
      <c r="AB693" s="349"/>
      <c r="AC693" s="350"/>
      <c r="AD693" s="337">
        <f t="shared" si="207"/>
        <v>0</v>
      </c>
      <c r="AE693" s="252"/>
    </row>
    <row r="694" hidden="1" outlineLevel="1" spans="1:31">
      <c r="A694" s="346"/>
      <c r="B694" s="150"/>
      <c r="D694" s="351" t="s">
        <v>765</v>
      </c>
      <c r="E694" s="352"/>
      <c r="F694" s="353"/>
      <c r="G694" s="354">
        <f>SUM(G688:G693)</f>
        <v>0</v>
      </c>
      <c r="H694" s="355"/>
      <c r="I694" s="354">
        <f>SUM(I688:I693)</f>
        <v>0</v>
      </c>
      <c r="J694" s="355"/>
      <c r="K694" s="354">
        <f>SUM(K688:K693)</f>
        <v>0</v>
      </c>
      <c r="L694" s="354">
        <f>SUM(L688:L693)</f>
        <v>0</v>
      </c>
      <c r="M694" s="355"/>
      <c r="N694" s="354">
        <f>SUM(N688:N693)</f>
        <v>0</v>
      </c>
      <c r="O694" s="355"/>
      <c r="P694" s="354">
        <f>SUM(P688:P693)</f>
        <v>0</v>
      </c>
      <c r="Q694" s="354">
        <f>SUM(Q688:Q693)</f>
        <v>0</v>
      </c>
      <c r="R694" s="354">
        <f t="shared" ref="R694:Y694" si="208">SUM(R688:R693)</f>
        <v>0</v>
      </c>
      <c r="S694" s="354">
        <f t="shared" si="208"/>
        <v>0</v>
      </c>
      <c r="T694" s="354">
        <f t="shared" si="208"/>
        <v>0</v>
      </c>
      <c r="U694" s="354">
        <f t="shared" si="208"/>
        <v>0</v>
      </c>
      <c r="V694" s="354">
        <f t="shared" si="208"/>
        <v>0</v>
      </c>
      <c r="W694" s="354">
        <f t="shared" si="208"/>
        <v>0</v>
      </c>
      <c r="X694" s="354">
        <f t="shared" si="208"/>
        <v>0</v>
      </c>
      <c r="Y694" s="354">
        <f t="shared" si="208"/>
        <v>0</v>
      </c>
      <c r="Z694" s="355"/>
      <c r="AA694" s="354">
        <f>SUM(AA688:AA693)</f>
        <v>0</v>
      </c>
      <c r="AB694" s="355"/>
      <c r="AC694" s="354">
        <f>SUM(AC688:AC693)</f>
        <v>0</v>
      </c>
      <c r="AD694" s="354">
        <f>SUM(AD688:AD693)</f>
        <v>0</v>
      </c>
      <c r="AE694" s="252"/>
    </row>
    <row r="695" hidden="1" outlineLevel="1" spans="1:31">
      <c r="A695" s="299"/>
      <c r="B695" s="340"/>
      <c r="C695" s="299"/>
      <c r="D695" s="413"/>
      <c r="E695" s="342"/>
      <c r="F695" s="343"/>
      <c r="G695" s="403"/>
      <c r="H695" s="394"/>
      <c r="I695" s="403"/>
      <c r="J695" s="394"/>
      <c r="K695" s="403"/>
      <c r="L695" s="350">
        <f>G695+I695-K695</f>
        <v>0</v>
      </c>
      <c r="M695" s="394"/>
      <c r="N695" s="403"/>
      <c r="O695" s="394"/>
      <c r="P695" s="403"/>
      <c r="Q695" s="350">
        <f t="shared" ref="Q695:Q701" si="209">L695+N695-P695</f>
        <v>0</v>
      </c>
      <c r="R695" s="350"/>
      <c r="S695" s="350"/>
      <c r="T695" s="350"/>
      <c r="U695" s="350"/>
      <c r="V695" s="350"/>
      <c r="W695" s="350"/>
      <c r="X695" s="350"/>
      <c r="Y695" s="374"/>
      <c r="Z695" s="394"/>
      <c r="AA695" s="403"/>
      <c r="AB695" s="394"/>
      <c r="AC695" s="403"/>
      <c r="AD695" s="350">
        <f t="shared" ref="AD695:AD701" si="210">Y695+AA695-AC695</f>
        <v>0</v>
      </c>
      <c r="AE695" s="252"/>
    </row>
    <row r="696" hidden="1" outlineLevel="1" spans="1:31">
      <c r="A696" s="346"/>
      <c r="B696" s="150"/>
      <c r="D696" s="347" t="s">
        <v>360</v>
      </c>
      <c r="E696" s="299"/>
      <c r="F696" s="343"/>
      <c r="G696" s="350"/>
      <c r="H696" s="349"/>
      <c r="I696" s="350"/>
      <c r="J696" s="349"/>
      <c r="K696" s="350"/>
      <c r="L696" s="337">
        <f t="shared" ref="L696:L701" si="211">G696+I696-K696</f>
        <v>0</v>
      </c>
      <c r="M696" s="349"/>
      <c r="N696" s="350"/>
      <c r="O696" s="349"/>
      <c r="P696" s="350"/>
      <c r="Q696" s="337">
        <f t="shared" si="209"/>
        <v>0</v>
      </c>
      <c r="R696" s="350"/>
      <c r="S696" s="350"/>
      <c r="T696" s="350"/>
      <c r="U696" s="350"/>
      <c r="V696" s="350"/>
      <c r="W696" s="350"/>
      <c r="X696" s="350"/>
      <c r="Y696" s="350">
        <f t="shared" ref="Y696:Y701" si="212">SUM(Q696:X696)</f>
        <v>0</v>
      </c>
      <c r="Z696" s="349"/>
      <c r="AA696" s="350"/>
      <c r="AB696" s="349"/>
      <c r="AC696" s="350"/>
      <c r="AD696" s="337">
        <f t="shared" si="210"/>
        <v>0</v>
      </c>
      <c r="AE696" s="252"/>
    </row>
    <row r="697" hidden="1" outlineLevel="1" spans="1:31">
      <c r="A697" s="346"/>
      <c r="B697" s="150">
        <v>111203001</v>
      </c>
      <c r="D697" s="346"/>
      <c r="E697" s="299" t="s">
        <v>361</v>
      </c>
      <c r="F697" s="343"/>
      <c r="G697" s="350"/>
      <c r="H697" s="349"/>
      <c r="I697" s="350"/>
      <c r="J697" s="349"/>
      <c r="K697" s="350"/>
      <c r="L697" s="337">
        <f t="shared" si="211"/>
        <v>0</v>
      </c>
      <c r="M697" s="349"/>
      <c r="N697" s="350"/>
      <c r="O697" s="349"/>
      <c r="P697" s="350"/>
      <c r="Q697" s="337">
        <f t="shared" si="209"/>
        <v>0</v>
      </c>
      <c r="R697" s="350"/>
      <c r="S697" s="350"/>
      <c r="T697" s="350"/>
      <c r="U697" s="350"/>
      <c r="V697" s="350"/>
      <c r="W697" s="350"/>
      <c r="X697" s="350"/>
      <c r="Y697" s="350">
        <f t="shared" si="212"/>
        <v>0</v>
      </c>
      <c r="Z697" s="349"/>
      <c r="AA697" s="350"/>
      <c r="AB697" s="349"/>
      <c r="AC697" s="350"/>
      <c r="AD697" s="337">
        <f t="shared" si="210"/>
        <v>0</v>
      </c>
      <c r="AE697" s="252"/>
    </row>
    <row r="698" hidden="1" outlineLevel="1" spans="1:31">
      <c r="A698" s="346"/>
      <c r="B698" s="150">
        <v>111203002</v>
      </c>
      <c r="D698" s="346"/>
      <c r="E698" s="299" t="s">
        <v>362</v>
      </c>
      <c r="F698" s="343"/>
      <c r="G698" s="350"/>
      <c r="H698" s="349"/>
      <c r="I698" s="350"/>
      <c r="J698" s="349"/>
      <c r="K698" s="350"/>
      <c r="L698" s="337">
        <f t="shared" si="211"/>
        <v>0</v>
      </c>
      <c r="M698" s="349"/>
      <c r="N698" s="350"/>
      <c r="O698" s="349"/>
      <c r="P698" s="350"/>
      <c r="Q698" s="337">
        <f t="shared" si="209"/>
        <v>0</v>
      </c>
      <c r="R698" s="350"/>
      <c r="S698" s="350"/>
      <c r="T698" s="350"/>
      <c r="U698" s="350"/>
      <c r="V698" s="350"/>
      <c r="W698" s="350"/>
      <c r="X698" s="350"/>
      <c r="Y698" s="350">
        <f t="shared" si="212"/>
        <v>0</v>
      </c>
      <c r="Z698" s="349"/>
      <c r="AA698" s="350"/>
      <c r="AB698" s="349"/>
      <c r="AC698" s="350"/>
      <c r="AD698" s="337">
        <f t="shared" si="210"/>
        <v>0</v>
      </c>
      <c r="AE698" s="252"/>
    </row>
    <row r="699" hidden="1" outlineLevel="1" spans="1:31">
      <c r="A699" s="346"/>
      <c r="B699" s="150">
        <v>111203003</v>
      </c>
      <c r="D699" s="346"/>
      <c r="E699" s="299" t="s">
        <v>363</v>
      </c>
      <c r="F699" s="343"/>
      <c r="G699" s="350"/>
      <c r="H699" s="349"/>
      <c r="I699" s="350"/>
      <c r="J699" s="349"/>
      <c r="K699" s="350"/>
      <c r="L699" s="337">
        <f t="shared" ref="L699" si="213">G699+I699-K699</f>
        <v>0</v>
      </c>
      <c r="M699" s="349"/>
      <c r="N699" s="350"/>
      <c r="O699" s="349"/>
      <c r="P699" s="350"/>
      <c r="Q699" s="337">
        <f t="shared" ref="Q699" si="214">L699+N699-P699</f>
        <v>0</v>
      </c>
      <c r="R699" s="350"/>
      <c r="S699" s="350"/>
      <c r="T699" s="350"/>
      <c r="U699" s="350"/>
      <c r="V699" s="350"/>
      <c r="W699" s="350"/>
      <c r="X699" s="350"/>
      <c r="Y699" s="350">
        <f t="shared" ref="Y699" si="215">SUM(Q699:X699)</f>
        <v>0</v>
      </c>
      <c r="Z699" s="349"/>
      <c r="AA699" s="350"/>
      <c r="AB699" s="349"/>
      <c r="AC699" s="350"/>
      <c r="AD699" s="337">
        <f t="shared" ref="AD699" si="216">Y699+AA699-AC699</f>
        <v>0</v>
      </c>
      <c r="AE699" s="252"/>
    </row>
    <row r="700" hidden="1" outlineLevel="1" spans="1:31">
      <c r="A700" s="346"/>
      <c r="B700" s="150">
        <v>111203004</v>
      </c>
      <c r="D700" s="346"/>
      <c r="E700" s="299" t="s">
        <v>364</v>
      </c>
      <c r="F700" s="343"/>
      <c r="G700" s="350"/>
      <c r="H700" s="349"/>
      <c r="I700" s="350"/>
      <c r="J700" s="349"/>
      <c r="K700" s="350"/>
      <c r="L700" s="337">
        <f t="shared" si="211"/>
        <v>0</v>
      </c>
      <c r="M700" s="349"/>
      <c r="N700" s="350"/>
      <c r="O700" s="349"/>
      <c r="P700" s="350"/>
      <c r="Q700" s="337">
        <f t="shared" si="209"/>
        <v>0</v>
      </c>
      <c r="R700" s="350"/>
      <c r="S700" s="350"/>
      <c r="T700" s="350"/>
      <c r="U700" s="350"/>
      <c r="V700" s="350"/>
      <c r="W700" s="350"/>
      <c r="X700" s="350"/>
      <c r="Y700" s="350">
        <f t="shared" si="212"/>
        <v>0</v>
      </c>
      <c r="Z700" s="349"/>
      <c r="AA700" s="350"/>
      <c r="AB700" s="349"/>
      <c r="AC700" s="350"/>
      <c r="AD700" s="337">
        <f t="shared" si="210"/>
        <v>0</v>
      </c>
      <c r="AE700" s="252"/>
    </row>
    <row r="701" hidden="1" outlineLevel="1" spans="1:31">
      <c r="A701" s="346"/>
      <c r="B701" s="150"/>
      <c r="D701" s="346"/>
      <c r="E701" s="299"/>
      <c r="F701" s="343"/>
      <c r="G701" s="350"/>
      <c r="H701" s="349"/>
      <c r="I701" s="350"/>
      <c r="J701" s="349"/>
      <c r="K701" s="350"/>
      <c r="L701" s="337">
        <f t="shared" si="211"/>
        <v>0</v>
      </c>
      <c r="M701" s="349"/>
      <c r="N701" s="350"/>
      <c r="O701" s="349"/>
      <c r="P701" s="350"/>
      <c r="Q701" s="337">
        <f t="shared" si="209"/>
        <v>0</v>
      </c>
      <c r="R701" s="350"/>
      <c r="S701" s="350"/>
      <c r="T701" s="350"/>
      <c r="U701" s="350"/>
      <c r="V701" s="350"/>
      <c r="W701" s="350"/>
      <c r="X701" s="350"/>
      <c r="Y701" s="350">
        <f t="shared" si="212"/>
        <v>0</v>
      </c>
      <c r="Z701" s="349"/>
      <c r="AA701" s="350"/>
      <c r="AB701" s="349"/>
      <c r="AC701" s="350"/>
      <c r="AD701" s="337">
        <f t="shared" si="210"/>
        <v>0</v>
      </c>
      <c r="AE701" s="252"/>
    </row>
    <row r="702" hidden="1" outlineLevel="1" spans="1:31">
      <c r="A702" s="346"/>
      <c r="B702" s="150"/>
      <c r="D702" s="351" t="s">
        <v>765</v>
      </c>
      <c r="E702" s="352"/>
      <c r="F702" s="353"/>
      <c r="G702" s="354">
        <f>SUM(G696:G701)</f>
        <v>0</v>
      </c>
      <c r="H702" s="355"/>
      <c r="I702" s="354">
        <f>SUM(I696:I701)</f>
        <v>0</v>
      </c>
      <c r="J702" s="355"/>
      <c r="K702" s="354">
        <f>SUM(K696:K701)</f>
        <v>0</v>
      </c>
      <c r="L702" s="354">
        <f>SUM(L696:L701)</f>
        <v>0</v>
      </c>
      <c r="M702" s="355"/>
      <c r="N702" s="354">
        <f>SUM(N696:N701)</f>
        <v>0</v>
      </c>
      <c r="O702" s="355"/>
      <c r="P702" s="354">
        <f t="shared" ref="P702:Y702" si="217">SUM(P696:P701)</f>
        <v>0</v>
      </c>
      <c r="Q702" s="354">
        <f t="shared" si="217"/>
        <v>0</v>
      </c>
      <c r="R702" s="354">
        <f t="shared" si="217"/>
        <v>0</v>
      </c>
      <c r="S702" s="354">
        <f t="shared" si="217"/>
        <v>0</v>
      </c>
      <c r="T702" s="354">
        <f t="shared" si="217"/>
        <v>0</v>
      </c>
      <c r="U702" s="354">
        <f t="shared" si="217"/>
        <v>0</v>
      </c>
      <c r="V702" s="354">
        <f t="shared" si="217"/>
        <v>0</v>
      </c>
      <c r="W702" s="354">
        <f t="shared" si="217"/>
        <v>0</v>
      </c>
      <c r="X702" s="354">
        <f t="shared" si="217"/>
        <v>0</v>
      </c>
      <c r="Y702" s="354">
        <f t="shared" si="217"/>
        <v>0</v>
      </c>
      <c r="Z702" s="355"/>
      <c r="AA702" s="354">
        <f>SUM(AA696:AA701)</f>
        <v>0</v>
      </c>
      <c r="AB702" s="355"/>
      <c r="AC702" s="354">
        <f>SUM(AC696:AC701)</f>
        <v>0</v>
      </c>
      <c r="AD702" s="354">
        <f>SUM(AD696:AD701)</f>
        <v>0</v>
      </c>
      <c r="AE702" s="252"/>
    </row>
    <row r="703" hidden="1" outlineLevel="1" spans="1:31">
      <c r="A703" s="299"/>
      <c r="B703" s="340"/>
      <c r="C703" s="299"/>
      <c r="D703" s="413"/>
      <c r="E703" s="342"/>
      <c r="F703" s="343"/>
      <c r="G703" s="403"/>
      <c r="H703" s="394"/>
      <c r="I703" s="403"/>
      <c r="J703" s="394"/>
      <c r="K703" s="403"/>
      <c r="L703" s="350">
        <f>G703+I703-K703</f>
        <v>0</v>
      </c>
      <c r="M703" s="394"/>
      <c r="N703" s="403"/>
      <c r="O703" s="394"/>
      <c r="P703" s="403"/>
      <c r="Q703" s="350">
        <f t="shared" ref="Q703:Q708" si="218">L703+N703-P703</f>
        <v>0</v>
      </c>
      <c r="R703" s="350"/>
      <c r="S703" s="350"/>
      <c r="T703" s="350"/>
      <c r="U703" s="350"/>
      <c r="V703" s="350"/>
      <c r="W703" s="350"/>
      <c r="X703" s="350"/>
      <c r="Y703" s="374"/>
      <c r="Z703" s="394"/>
      <c r="AA703" s="403"/>
      <c r="AB703" s="394"/>
      <c r="AC703" s="403"/>
      <c r="AD703" s="350">
        <f t="shared" ref="AD703:AD708" si="219">Y703+AA703-AC703</f>
        <v>0</v>
      </c>
      <c r="AE703" s="252"/>
    </row>
    <row r="704" hidden="1" outlineLevel="1" spans="1:31">
      <c r="A704" s="346"/>
      <c r="B704" s="150"/>
      <c r="D704" s="347" t="s">
        <v>923</v>
      </c>
      <c r="E704" s="299"/>
      <c r="F704" s="343"/>
      <c r="G704" s="350"/>
      <c r="H704" s="349"/>
      <c r="I704" s="350"/>
      <c r="J704" s="349"/>
      <c r="K704" s="350"/>
      <c r="L704" s="337">
        <f t="shared" ref="L704:L708" si="220">G704+I704-K704</f>
        <v>0</v>
      </c>
      <c r="M704" s="349"/>
      <c r="N704" s="350"/>
      <c r="O704" s="349"/>
      <c r="P704" s="350"/>
      <c r="Q704" s="337">
        <f t="shared" si="218"/>
        <v>0</v>
      </c>
      <c r="R704" s="350"/>
      <c r="S704" s="350"/>
      <c r="T704" s="350"/>
      <c r="U704" s="350"/>
      <c r="V704" s="350"/>
      <c r="W704" s="350"/>
      <c r="X704" s="350"/>
      <c r="Y704" s="350">
        <f t="shared" ref="Y704:Y708" si="221">SUM(Q704:X704)</f>
        <v>0</v>
      </c>
      <c r="Z704" s="349"/>
      <c r="AA704" s="350"/>
      <c r="AB704" s="349"/>
      <c r="AC704" s="350"/>
      <c r="AD704" s="337">
        <f t="shared" si="219"/>
        <v>0</v>
      </c>
      <c r="AE704" s="252"/>
    </row>
    <row r="705" hidden="1" outlineLevel="1" spans="1:31">
      <c r="A705" s="346"/>
      <c r="B705" s="150">
        <v>111204001</v>
      </c>
      <c r="D705" s="346"/>
      <c r="E705" s="299" t="s">
        <v>366</v>
      </c>
      <c r="F705" s="343"/>
      <c r="G705" s="350"/>
      <c r="H705" s="349"/>
      <c r="I705" s="350"/>
      <c r="J705" s="349"/>
      <c r="K705" s="350"/>
      <c r="L705" s="337">
        <f t="shared" si="220"/>
        <v>0</v>
      </c>
      <c r="M705" s="349"/>
      <c r="N705" s="350"/>
      <c r="O705" s="349"/>
      <c r="P705" s="350"/>
      <c r="Q705" s="337">
        <f t="shared" si="218"/>
        <v>0</v>
      </c>
      <c r="R705" s="350">
        <v>0</v>
      </c>
      <c r="S705" s="350"/>
      <c r="T705" s="350"/>
      <c r="U705" s="350"/>
      <c r="V705" s="350"/>
      <c r="W705" s="350"/>
      <c r="X705" s="350"/>
      <c r="Y705" s="350">
        <f t="shared" si="221"/>
        <v>0</v>
      </c>
      <c r="Z705" s="349"/>
      <c r="AA705" s="350"/>
      <c r="AB705" s="349"/>
      <c r="AC705" s="350"/>
      <c r="AD705" s="337">
        <f t="shared" si="219"/>
        <v>0</v>
      </c>
      <c r="AE705" s="252"/>
    </row>
    <row r="706" hidden="1" outlineLevel="1" spans="1:31">
      <c r="A706" s="346"/>
      <c r="B706" s="150">
        <v>111204002</v>
      </c>
      <c r="D706" s="346"/>
      <c r="E706" s="299" t="s">
        <v>367</v>
      </c>
      <c r="F706" s="343"/>
      <c r="G706" s="350"/>
      <c r="H706" s="349"/>
      <c r="I706" s="350"/>
      <c r="J706" s="349"/>
      <c r="K706" s="350"/>
      <c r="L706" s="337">
        <f t="shared" si="220"/>
        <v>0</v>
      </c>
      <c r="M706" s="349"/>
      <c r="N706" s="350"/>
      <c r="O706" s="349"/>
      <c r="P706" s="350"/>
      <c r="Q706" s="337">
        <f t="shared" si="218"/>
        <v>0</v>
      </c>
      <c r="R706" s="350"/>
      <c r="S706" s="350"/>
      <c r="T706" s="350"/>
      <c r="U706" s="350"/>
      <c r="V706" s="350"/>
      <c r="W706" s="350"/>
      <c r="X706" s="350"/>
      <c r="Y706" s="350">
        <f t="shared" si="221"/>
        <v>0</v>
      </c>
      <c r="Z706" s="349"/>
      <c r="AA706" s="350"/>
      <c r="AB706" s="349"/>
      <c r="AC706" s="350"/>
      <c r="AD706" s="337">
        <f t="shared" si="219"/>
        <v>0</v>
      </c>
      <c r="AE706" s="252"/>
    </row>
    <row r="707" hidden="1" outlineLevel="1" spans="1:31">
      <c r="A707" s="346"/>
      <c r="B707" s="150">
        <v>111204003</v>
      </c>
      <c r="D707" s="346"/>
      <c r="E707" s="299" t="s">
        <v>364</v>
      </c>
      <c r="F707" s="343"/>
      <c r="G707" s="350"/>
      <c r="H707" s="349"/>
      <c r="I707" s="350"/>
      <c r="J707" s="349"/>
      <c r="K707" s="350"/>
      <c r="L707" s="337">
        <f t="shared" si="220"/>
        <v>0</v>
      </c>
      <c r="M707" s="349"/>
      <c r="N707" s="350"/>
      <c r="O707" s="349"/>
      <c r="P707" s="350"/>
      <c r="Q707" s="337">
        <f t="shared" si="218"/>
        <v>0</v>
      </c>
      <c r="R707" s="350"/>
      <c r="S707" s="350"/>
      <c r="T707" s="350"/>
      <c r="U707" s="350"/>
      <c r="V707" s="350"/>
      <c r="W707" s="350"/>
      <c r="X707" s="350"/>
      <c r="Y707" s="350">
        <f t="shared" si="221"/>
        <v>0</v>
      </c>
      <c r="Z707" s="349"/>
      <c r="AA707" s="350"/>
      <c r="AB707" s="349"/>
      <c r="AC707" s="350"/>
      <c r="AD707" s="337">
        <f t="shared" si="219"/>
        <v>0</v>
      </c>
      <c r="AE707" s="252"/>
    </row>
    <row r="708" hidden="1" outlineLevel="1" spans="1:31">
      <c r="A708" s="346"/>
      <c r="B708" s="150"/>
      <c r="D708" s="346"/>
      <c r="E708" s="299"/>
      <c r="F708" s="343"/>
      <c r="G708" s="350"/>
      <c r="H708" s="349"/>
      <c r="I708" s="350"/>
      <c r="J708" s="349"/>
      <c r="K708" s="350"/>
      <c r="L708" s="337">
        <f t="shared" si="220"/>
        <v>0</v>
      </c>
      <c r="M708" s="349"/>
      <c r="N708" s="350"/>
      <c r="O708" s="349"/>
      <c r="P708" s="350"/>
      <c r="Q708" s="337">
        <f t="shared" si="218"/>
        <v>0</v>
      </c>
      <c r="R708" s="350"/>
      <c r="S708" s="350"/>
      <c r="T708" s="350"/>
      <c r="U708" s="350"/>
      <c r="V708" s="350"/>
      <c r="W708" s="350"/>
      <c r="X708" s="350"/>
      <c r="Y708" s="350">
        <f t="shared" si="221"/>
        <v>0</v>
      </c>
      <c r="Z708" s="349"/>
      <c r="AA708" s="350"/>
      <c r="AB708" s="349"/>
      <c r="AC708" s="350"/>
      <c r="AD708" s="337">
        <f t="shared" si="219"/>
        <v>0</v>
      </c>
      <c r="AE708" s="252"/>
    </row>
    <row r="709" hidden="1" outlineLevel="1" spans="1:31">
      <c r="A709" s="346"/>
      <c r="B709" s="150"/>
      <c r="D709" s="351" t="s">
        <v>765</v>
      </c>
      <c r="E709" s="352"/>
      <c r="F709" s="353"/>
      <c r="G709" s="354">
        <f>SUM(G704:G708)</f>
        <v>0</v>
      </c>
      <c r="H709" s="355"/>
      <c r="I709" s="354">
        <f>SUM(I704:I708)</f>
        <v>0</v>
      </c>
      <c r="J709" s="355"/>
      <c r="K709" s="354">
        <f>SUM(K704:K708)</f>
        <v>0</v>
      </c>
      <c r="L709" s="354">
        <f>SUM(L704:L708)</f>
        <v>0</v>
      </c>
      <c r="M709" s="355"/>
      <c r="N709" s="354">
        <f>SUM(N704:N708)</f>
        <v>0</v>
      </c>
      <c r="O709" s="355"/>
      <c r="P709" s="354">
        <f t="shared" ref="P709:Y709" si="222">SUM(P704:P708)</f>
        <v>0</v>
      </c>
      <c r="Q709" s="354">
        <f t="shared" si="222"/>
        <v>0</v>
      </c>
      <c r="R709" s="354">
        <f t="shared" si="222"/>
        <v>0</v>
      </c>
      <c r="S709" s="354">
        <f t="shared" si="222"/>
        <v>0</v>
      </c>
      <c r="T709" s="354">
        <f t="shared" si="222"/>
        <v>0</v>
      </c>
      <c r="U709" s="354">
        <f t="shared" si="222"/>
        <v>0</v>
      </c>
      <c r="V709" s="354">
        <f t="shared" si="222"/>
        <v>0</v>
      </c>
      <c r="W709" s="354">
        <f t="shared" si="222"/>
        <v>0</v>
      </c>
      <c r="X709" s="354">
        <f t="shared" si="222"/>
        <v>0</v>
      </c>
      <c r="Y709" s="354">
        <f t="shared" si="222"/>
        <v>0</v>
      </c>
      <c r="Z709" s="355"/>
      <c r="AA709" s="354">
        <f>SUM(AA704:AA708)</f>
        <v>0</v>
      </c>
      <c r="AB709" s="355"/>
      <c r="AC709" s="354">
        <f>SUM(AC704:AC708)</f>
        <v>0</v>
      </c>
      <c r="AD709" s="354">
        <f>SUM(AD704:AD708)</f>
        <v>0</v>
      </c>
      <c r="AE709" s="252"/>
    </row>
    <row r="710" collapsed="1" spans="1:31">
      <c r="A710" s="303"/>
      <c r="B710" s="340"/>
      <c r="C710" s="303"/>
      <c r="D710" s="303"/>
      <c r="E710" s="342"/>
      <c r="F710" s="386"/>
      <c r="G710" s="401"/>
      <c r="H710" s="387"/>
      <c r="I710" s="401"/>
      <c r="J710" s="387"/>
      <c r="K710" s="401"/>
      <c r="L710" s="401"/>
      <c r="M710" s="387"/>
      <c r="N710" s="401"/>
      <c r="O710" s="387"/>
      <c r="P710" s="401"/>
      <c r="Q710" s="401"/>
      <c r="R710" s="401"/>
      <c r="S710" s="401"/>
      <c r="T710" s="401"/>
      <c r="U710" s="401"/>
      <c r="V710" s="401"/>
      <c r="W710" s="401"/>
      <c r="X710" s="401"/>
      <c r="Y710" s="401"/>
      <c r="Z710" s="387"/>
      <c r="AA710" s="401"/>
      <c r="AB710" s="387"/>
      <c r="AC710" s="401"/>
      <c r="AD710" s="401"/>
      <c r="AE710" s="252"/>
    </row>
    <row r="711" spans="1:31">
      <c r="A711" s="346"/>
      <c r="B711" s="380"/>
      <c r="C711" s="390" t="s">
        <v>924</v>
      </c>
      <c r="D711" s="382"/>
      <c r="E711" s="391"/>
      <c r="F711" s="383"/>
      <c r="G711" s="392">
        <f>G709+G702+G694+G686</f>
        <v>0</v>
      </c>
      <c r="H711" s="393"/>
      <c r="I711" s="402">
        <f>I709+I702+I694+I686</f>
        <v>0</v>
      </c>
      <c r="J711" s="393"/>
      <c r="K711" s="402">
        <f>K709+K702+K694+K686</f>
        <v>0</v>
      </c>
      <c r="L711" s="392">
        <f>L709+L702+L694+L686</f>
        <v>0</v>
      </c>
      <c r="M711" s="393"/>
      <c r="N711" s="402">
        <f>N709+N702+N694+N686</f>
        <v>0</v>
      </c>
      <c r="O711" s="393"/>
      <c r="P711" s="402">
        <f t="shared" ref="P711:Y711" si="223">P709+P702+P694+P686</f>
        <v>0</v>
      </c>
      <c r="Q711" s="392">
        <f t="shared" si="223"/>
        <v>0</v>
      </c>
      <c r="R711" s="392">
        <f t="shared" si="223"/>
        <v>0</v>
      </c>
      <c r="S711" s="392">
        <f t="shared" si="223"/>
        <v>0</v>
      </c>
      <c r="T711" s="392">
        <f t="shared" si="223"/>
        <v>0</v>
      </c>
      <c r="U711" s="392">
        <f t="shared" si="223"/>
        <v>0</v>
      </c>
      <c r="V711" s="392">
        <f t="shared" si="223"/>
        <v>0</v>
      </c>
      <c r="W711" s="392">
        <f t="shared" si="223"/>
        <v>0</v>
      </c>
      <c r="X711" s="392">
        <f t="shared" si="223"/>
        <v>0</v>
      </c>
      <c r="Y711" s="392">
        <f t="shared" si="223"/>
        <v>0</v>
      </c>
      <c r="Z711" s="393"/>
      <c r="AA711" s="402">
        <f>AA709+AA702+AA694+AA686</f>
        <v>0</v>
      </c>
      <c r="AB711" s="393"/>
      <c r="AC711" s="402">
        <f>AC709+AC702+AC694+AC686</f>
        <v>0</v>
      </c>
      <c r="AD711" s="392">
        <f>AD709+AD702+AD694+AD686</f>
        <v>0</v>
      </c>
      <c r="AE711" s="252"/>
    </row>
    <row r="712" spans="1:31">
      <c r="A712" s="303"/>
      <c r="B712" s="340"/>
      <c r="C712" s="303"/>
      <c r="D712" s="303"/>
      <c r="E712" s="342"/>
      <c r="F712" s="386"/>
      <c r="G712" s="374"/>
      <c r="H712" s="387"/>
      <c r="I712" s="401"/>
      <c r="J712" s="387"/>
      <c r="K712" s="401"/>
      <c r="L712" s="350"/>
      <c r="M712" s="387"/>
      <c r="N712" s="401"/>
      <c r="O712" s="387"/>
      <c r="P712" s="401"/>
      <c r="Q712" s="350"/>
      <c r="R712" s="350"/>
      <c r="S712" s="350"/>
      <c r="T712" s="350"/>
      <c r="U712" s="350"/>
      <c r="V712" s="350"/>
      <c r="W712" s="350"/>
      <c r="X712" s="350"/>
      <c r="Y712" s="374"/>
      <c r="Z712" s="387"/>
      <c r="AA712" s="401"/>
      <c r="AB712" s="387"/>
      <c r="AC712" s="401"/>
      <c r="AD712" s="350"/>
      <c r="AE712" s="252"/>
    </row>
    <row r="713" spans="1:31">
      <c r="A713" s="306"/>
      <c r="B713" s="339"/>
      <c r="C713" s="345" t="s">
        <v>925</v>
      </c>
      <c r="D713" s="417"/>
      <c r="E713" s="342"/>
      <c r="F713" s="343"/>
      <c r="G713" s="348"/>
      <c r="H713" s="388"/>
      <c r="I713" s="348"/>
      <c r="J713" s="388"/>
      <c r="K713" s="348"/>
      <c r="L713" s="337"/>
      <c r="M713" s="388"/>
      <c r="N713" s="348"/>
      <c r="O713" s="388"/>
      <c r="P713" s="348"/>
      <c r="Q713" s="337"/>
      <c r="R713" s="350"/>
      <c r="S713" s="350"/>
      <c r="T713" s="350"/>
      <c r="U713" s="350"/>
      <c r="V713" s="350"/>
      <c r="W713" s="350"/>
      <c r="X713" s="350"/>
      <c r="Y713" s="337"/>
      <c r="Z713" s="388"/>
      <c r="AA713" s="348"/>
      <c r="AB713" s="388"/>
      <c r="AC713" s="348"/>
      <c r="AD713" s="337"/>
      <c r="AE713" s="252"/>
    </row>
    <row r="714" hidden="1" outlineLevel="1" spans="1:30">
      <c r="A714" s="346"/>
      <c r="B714" s="150"/>
      <c r="D714" s="347" t="s">
        <v>771</v>
      </c>
      <c r="E714" s="346"/>
      <c r="F714" s="343"/>
      <c r="G714" s="348"/>
      <c r="H714" s="349"/>
      <c r="I714" s="350"/>
      <c r="J714" s="349"/>
      <c r="K714" s="350"/>
      <c r="L714" s="337"/>
      <c r="M714" s="349"/>
      <c r="N714" s="350"/>
      <c r="O714" s="349"/>
      <c r="P714" s="350"/>
      <c r="Q714" s="337"/>
      <c r="R714" s="350"/>
      <c r="S714" s="350"/>
      <c r="T714" s="350"/>
      <c r="U714" s="350"/>
      <c r="V714" s="350"/>
      <c r="W714" s="350"/>
      <c r="X714" s="350"/>
      <c r="Y714" s="337"/>
      <c r="Z714" s="349"/>
      <c r="AA714" s="350"/>
      <c r="AB714" s="349"/>
      <c r="AC714" s="350"/>
      <c r="AD714" s="337"/>
    </row>
    <row r="715" hidden="1" outlineLevel="1" spans="1:31">
      <c r="A715" s="346"/>
      <c r="B715" s="150">
        <v>111301001</v>
      </c>
      <c r="D715" s="346"/>
      <c r="E715" s="299" t="s">
        <v>926</v>
      </c>
      <c r="F715" s="343"/>
      <c r="G715" s="350"/>
      <c r="H715" s="349"/>
      <c r="I715" s="350"/>
      <c r="J715" s="349"/>
      <c r="K715" s="350"/>
      <c r="L715" s="337">
        <f>G715+I715-K715</f>
        <v>0</v>
      </c>
      <c r="M715" s="349"/>
      <c r="N715" s="350"/>
      <c r="O715" s="349"/>
      <c r="P715" s="350"/>
      <c r="Q715" s="337">
        <f t="shared" ref="Q715:Q734" si="224">L715+N715-P715</f>
        <v>0</v>
      </c>
      <c r="R715" s="350"/>
      <c r="S715" s="350"/>
      <c r="T715" s="350"/>
      <c r="U715" s="350"/>
      <c r="V715" s="350"/>
      <c r="W715" s="350"/>
      <c r="X715" s="350"/>
      <c r="Y715" s="350">
        <f t="shared" ref="Y715:Y740" si="225">SUM(Q715:X715)</f>
        <v>0</v>
      </c>
      <c r="Z715" s="349"/>
      <c r="AA715" s="350"/>
      <c r="AB715" s="349"/>
      <c r="AC715" s="350"/>
      <c r="AD715" s="337">
        <f t="shared" ref="AD715:AD740" si="226">Y715+AA715-AC715</f>
        <v>0</v>
      </c>
      <c r="AE715" s="252"/>
    </row>
    <row r="716" hidden="1" outlineLevel="1" spans="1:31">
      <c r="A716" s="346"/>
      <c r="B716" s="150">
        <v>111301002</v>
      </c>
      <c r="D716" s="346"/>
      <c r="E716" s="299" t="s">
        <v>927</v>
      </c>
      <c r="F716" s="343"/>
      <c r="G716" s="350"/>
      <c r="H716" s="349"/>
      <c r="I716" s="350"/>
      <c r="J716" s="349"/>
      <c r="K716" s="350"/>
      <c r="L716" s="337">
        <f t="shared" ref="L716:L733" si="227">G716+I716-K716</f>
        <v>0</v>
      </c>
      <c r="M716" s="349"/>
      <c r="N716" s="350"/>
      <c r="O716" s="349"/>
      <c r="P716" s="350"/>
      <c r="Q716" s="337">
        <f t="shared" si="224"/>
        <v>0</v>
      </c>
      <c r="R716" s="350"/>
      <c r="S716" s="350"/>
      <c r="T716" s="350"/>
      <c r="U716" s="350"/>
      <c r="V716" s="350"/>
      <c r="W716" s="350"/>
      <c r="X716" s="350"/>
      <c r="Y716" s="350">
        <f t="shared" si="225"/>
        <v>0</v>
      </c>
      <c r="Z716" s="349"/>
      <c r="AA716" s="350"/>
      <c r="AB716" s="349"/>
      <c r="AC716" s="350"/>
      <c r="AD716" s="337">
        <f t="shared" si="226"/>
        <v>0</v>
      </c>
      <c r="AE716" s="252"/>
    </row>
    <row r="717" hidden="1" outlineLevel="1" spans="1:31">
      <c r="A717" s="346"/>
      <c r="B717" s="150">
        <v>111301003</v>
      </c>
      <c r="D717" s="346"/>
      <c r="E717" s="299" t="s">
        <v>928</v>
      </c>
      <c r="F717" s="343"/>
      <c r="G717" s="350"/>
      <c r="H717" s="349"/>
      <c r="I717" s="350"/>
      <c r="J717" s="349"/>
      <c r="K717" s="350"/>
      <c r="L717" s="337">
        <f t="shared" si="227"/>
        <v>0</v>
      </c>
      <c r="M717" s="349"/>
      <c r="N717" s="350"/>
      <c r="O717" s="349"/>
      <c r="P717" s="350"/>
      <c r="Q717" s="337">
        <f t="shared" si="224"/>
        <v>0</v>
      </c>
      <c r="R717" s="350"/>
      <c r="S717" s="350"/>
      <c r="T717" s="350"/>
      <c r="U717" s="350"/>
      <c r="V717" s="350"/>
      <c r="W717" s="350"/>
      <c r="X717" s="350"/>
      <c r="Y717" s="350">
        <f t="shared" si="225"/>
        <v>0</v>
      </c>
      <c r="Z717" s="349"/>
      <c r="AA717" s="350"/>
      <c r="AB717" s="349"/>
      <c r="AC717" s="350"/>
      <c r="AD717" s="337">
        <f t="shared" si="226"/>
        <v>0</v>
      </c>
      <c r="AE717" s="252"/>
    </row>
    <row r="718" hidden="1" outlineLevel="1" spans="1:31">
      <c r="A718" s="346"/>
      <c r="B718" s="150">
        <v>111301004</v>
      </c>
      <c r="D718" s="346"/>
      <c r="E718" s="299" t="s">
        <v>929</v>
      </c>
      <c r="F718" s="343"/>
      <c r="G718" s="350"/>
      <c r="H718" s="349"/>
      <c r="I718" s="350"/>
      <c r="J718" s="349"/>
      <c r="K718" s="350"/>
      <c r="L718" s="337">
        <f t="shared" si="227"/>
        <v>0</v>
      </c>
      <c r="M718" s="349"/>
      <c r="N718" s="350"/>
      <c r="O718" s="349"/>
      <c r="P718" s="350"/>
      <c r="Q718" s="337">
        <f t="shared" si="224"/>
        <v>0</v>
      </c>
      <c r="R718" s="350"/>
      <c r="S718" s="350"/>
      <c r="T718" s="350"/>
      <c r="U718" s="350"/>
      <c r="V718" s="350"/>
      <c r="W718" s="350"/>
      <c r="X718" s="350"/>
      <c r="Y718" s="350">
        <f t="shared" si="225"/>
        <v>0</v>
      </c>
      <c r="Z718" s="349"/>
      <c r="AA718" s="350"/>
      <c r="AB718" s="349"/>
      <c r="AC718" s="350"/>
      <c r="AD718" s="337">
        <f t="shared" si="226"/>
        <v>0</v>
      </c>
      <c r="AE718" s="252"/>
    </row>
    <row r="719" hidden="1" outlineLevel="1" spans="1:31">
      <c r="A719" s="346"/>
      <c r="B719" s="150">
        <v>111301005</v>
      </c>
      <c r="D719" s="346"/>
      <c r="E719" s="299" t="s">
        <v>930</v>
      </c>
      <c r="F719" s="343"/>
      <c r="G719" s="350"/>
      <c r="H719" s="349"/>
      <c r="I719" s="350"/>
      <c r="J719" s="349"/>
      <c r="K719" s="350"/>
      <c r="L719" s="337">
        <f t="shared" si="227"/>
        <v>0</v>
      </c>
      <c r="M719" s="349"/>
      <c r="N719" s="350"/>
      <c r="O719" s="349"/>
      <c r="P719" s="350"/>
      <c r="Q719" s="337">
        <f t="shared" si="224"/>
        <v>0</v>
      </c>
      <c r="R719" s="350"/>
      <c r="S719" s="350"/>
      <c r="T719" s="350"/>
      <c r="U719" s="350"/>
      <c r="V719" s="350"/>
      <c r="W719" s="350"/>
      <c r="X719" s="350"/>
      <c r="Y719" s="350">
        <f t="shared" si="225"/>
        <v>0</v>
      </c>
      <c r="Z719" s="349"/>
      <c r="AA719" s="350"/>
      <c r="AB719" s="349"/>
      <c r="AC719" s="350"/>
      <c r="AD719" s="337">
        <f t="shared" si="226"/>
        <v>0</v>
      </c>
      <c r="AE719" s="252"/>
    </row>
    <row r="720" hidden="1" outlineLevel="1" spans="1:31">
      <c r="A720" s="346"/>
      <c r="B720" s="150">
        <v>111301006</v>
      </c>
      <c r="D720" s="346"/>
      <c r="E720" s="299" t="s">
        <v>931</v>
      </c>
      <c r="F720" s="343"/>
      <c r="G720" s="350"/>
      <c r="H720" s="349"/>
      <c r="I720" s="350"/>
      <c r="J720" s="349"/>
      <c r="K720" s="350"/>
      <c r="L720" s="337">
        <f t="shared" si="227"/>
        <v>0</v>
      </c>
      <c r="M720" s="349"/>
      <c r="N720" s="350"/>
      <c r="O720" s="349"/>
      <c r="P720" s="350"/>
      <c r="Q720" s="337">
        <f t="shared" si="224"/>
        <v>0</v>
      </c>
      <c r="R720" s="350"/>
      <c r="S720" s="350"/>
      <c r="T720" s="350"/>
      <c r="U720" s="350"/>
      <c r="V720" s="350"/>
      <c r="W720" s="350"/>
      <c r="X720" s="350"/>
      <c r="Y720" s="350">
        <f t="shared" si="225"/>
        <v>0</v>
      </c>
      <c r="Z720" s="349"/>
      <c r="AA720" s="350"/>
      <c r="AB720" s="349"/>
      <c r="AC720" s="350"/>
      <c r="AD720" s="337">
        <f t="shared" si="226"/>
        <v>0</v>
      </c>
      <c r="AE720" s="252"/>
    </row>
    <row r="721" hidden="1" outlineLevel="1" spans="1:31">
      <c r="A721" s="346"/>
      <c r="B721" s="150">
        <v>111301007</v>
      </c>
      <c r="D721" s="346"/>
      <c r="E721" s="299" t="s">
        <v>932</v>
      </c>
      <c r="F721" s="343"/>
      <c r="G721" s="350"/>
      <c r="H721" s="349"/>
      <c r="I721" s="350"/>
      <c r="J721" s="349"/>
      <c r="K721" s="350"/>
      <c r="L721" s="337">
        <f t="shared" si="227"/>
        <v>0</v>
      </c>
      <c r="M721" s="349"/>
      <c r="N721" s="350"/>
      <c r="O721" s="349"/>
      <c r="P721" s="350"/>
      <c r="Q721" s="337">
        <f t="shared" si="224"/>
        <v>0</v>
      </c>
      <c r="R721" s="350"/>
      <c r="S721" s="350"/>
      <c r="T721" s="350"/>
      <c r="U721" s="350"/>
      <c r="V721" s="350"/>
      <c r="W721" s="350"/>
      <c r="X721" s="350"/>
      <c r="Y721" s="350">
        <f t="shared" si="225"/>
        <v>0</v>
      </c>
      <c r="Z721" s="349"/>
      <c r="AA721" s="350"/>
      <c r="AB721" s="349"/>
      <c r="AC721" s="350"/>
      <c r="AD721" s="337">
        <f t="shared" si="226"/>
        <v>0</v>
      </c>
      <c r="AE721" s="252"/>
    </row>
    <row r="722" hidden="1" outlineLevel="1" spans="1:31">
      <c r="A722" s="346"/>
      <c r="B722" s="150">
        <v>111301008</v>
      </c>
      <c r="D722" s="346"/>
      <c r="E722" s="299" t="s">
        <v>933</v>
      </c>
      <c r="F722" s="343"/>
      <c r="G722" s="350"/>
      <c r="H722" s="349"/>
      <c r="I722" s="350"/>
      <c r="J722" s="349"/>
      <c r="K722" s="350"/>
      <c r="L722" s="337">
        <f t="shared" si="227"/>
        <v>0</v>
      </c>
      <c r="M722" s="349"/>
      <c r="N722" s="350"/>
      <c r="O722" s="349"/>
      <c r="P722" s="350"/>
      <c r="Q722" s="337">
        <f t="shared" si="224"/>
        <v>0</v>
      </c>
      <c r="R722" s="350"/>
      <c r="S722" s="350"/>
      <c r="T722" s="350"/>
      <c r="U722" s="350"/>
      <c r="V722" s="350"/>
      <c r="W722" s="350"/>
      <c r="X722" s="350"/>
      <c r="Y722" s="350">
        <f t="shared" si="225"/>
        <v>0</v>
      </c>
      <c r="Z722" s="349"/>
      <c r="AA722" s="350"/>
      <c r="AB722" s="349"/>
      <c r="AC722" s="350"/>
      <c r="AD722" s="337">
        <f t="shared" si="226"/>
        <v>0</v>
      </c>
      <c r="AE722" s="252"/>
    </row>
    <row r="723" hidden="1" outlineLevel="1" spans="1:31">
      <c r="A723" s="346"/>
      <c r="B723" s="150">
        <v>111301009</v>
      </c>
      <c r="D723" s="346"/>
      <c r="E723" s="299" t="s">
        <v>934</v>
      </c>
      <c r="F723" s="343"/>
      <c r="G723" s="350"/>
      <c r="H723" s="349"/>
      <c r="I723" s="350"/>
      <c r="J723" s="349"/>
      <c r="K723" s="350"/>
      <c r="L723" s="337">
        <f t="shared" si="227"/>
        <v>0</v>
      </c>
      <c r="M723" s="349"/>
      <c r="N723" s="350"/>
      <c r="O723" s="349"/>
      <c r="P723" s="350"/>
      <c r="Q723" s="337">
        <f t="shared" si="224"/>
        <v>0</v>
      </c>
      <c r="R723" s="350"/>
      <c r="S723" s="350"/>
      <c r="T723" s="350"/>
      <c r="U723" s="350"/>
      <c r="V723" s="350"/>
      <c r="W723" s="350"/>
      <c r="X723" s="350"/>
      <c r="Y723" s="350">
        <f t="shared" si="225"/>
        <v>0</v>
      </c>
      <c r="Z723" s="349"/>
      <c r="AA723" s="350"/>
      <c r="AB723" s="349"/>
      <c r="AC723" s="350"/>
      <c r="AD723" s="337">
        <f t="shared" si="226"/>
        <v>0</v>
      </c>
      <c r="AE723" s="252"/>
    </row>
    <row r="724" hidden="1" outlineLevel="1" spans="1:31">
      <c r="A724" s="346"/>
      <c r="B724" s="150">
        <v>111301010</v>
      </c>
      <c r="D724" s="346"/>
      <c r="E724" s="299" t="s">
        <v>935</v>
      </c>
      <c r="F724" s="343"/>
      <c r="G724" s="350"/>
      <c r="H724" s="349"/>
      <c r="I724" s="350"/>
      <c r="J724" s="349"/>
      <c r="K724" s="350"/>
      <c r="L724" s="337">
        <f t="shared" si="227"/>
        <v>0</v>
      </c>
      <c r="M724" s="349"/>
      <c r="N724" s="350"/>
      <c r="O724" s="349"/>
      <c r="P724" s="350"/>
      <c r="Q724" s="337">
        <f t="shared" si="224"/>
        <v>0</v>
      </c>
      <c r="R724" s="350"/>
      <c r="S724" s="350"/>
      <c r="T724" s="350"/>
      <c r="U724" s="350"/>
      <c r="V724" s="350"/>
      <c r="W724" s="350"/>
      <c r="X724" s="350"/>
      <c r="Y724" s="350">
        <f t="shared" si="225"/>
        <v>0</v>
      </c>
      <c r="Z724" s="349"/>
      <c r="AA724" s="350"/>
      <c r="AB724" s="349"/>
      <c r="AC724" s="350"/>
      <c r="AD724" s="337">
        <f t="shared" si="226"/>
        <v>0</v>
      </c>
      <c r="AE724" s="252"/>
    </row>
    <row r="725" hidden="1" outlineLevel="1" spans="1:31">
      <c r="A725" s="346"/>
      <c r="B725" s="150">
        <v>111301011</v>
      </c>
      <c r="D725" s="346"/>
      <c r="E725" s="299" t="s">
        <v>936</v>
      </c>
      <c r="F725" s="343"/>
      <c r="G725" s="350"/>
      <c r="H725" s="349"/>
      <c r="I725" s="350"/>
      <c r="J725" s="349"/>
      <c r="K725" s="350"/>
      <c r="L725" s="337">
        <f t="shared" si="227"/>
        <v>0</v>
      </c>
      <c r="M725" s="349"/>
      <c r="N725" s="350"/>
      <c r="O725" s="349"/>
      <c r="P725" s="350"/>
      <c r="Q725" s="337">
        <f t="shared" si="224"/>
        <v>0</v>
      </c>
      <c r="R725" s="350"/>
      <c r="S725" s="350"/>
      <c r="T725" s="350"/>
      <c r="U725" s="350"/>
      <c r="V725" s="350"/>
      <c r="W725" s="350"/>
      <c r="X725" s="350"/>
      <c r="Y725" s="350">
        <f t="shared" si="225"/>
        <v>0</v>
      </c>
      <c r="Z725" s="349"/>
      <c r="AA725" s="350"/>
      <c r="AB725" s="349"/>
      <c r="AC725" s="350"/>
      <c r="AD725" s="337">
        <f t="shared" si="226"/>
        <v>0</v>
      </c>
      <c r="AE725" s="252"/>
    </row>
    <row r="726" hidden="1" outlineLevel="1" spans="1:31">
      <c r="A726" s="346"/>
      <c r="B726" s="150">
        <v>111301012</v>
      </c>
      <c r="D726" s="346"/>
      <c r="E726" s="299" t="s">
        <v>937</v>
      </c>
      <c r="F726" s="343"/>
      <c r="G726" s="350"/>
      <c r="H726" s="349"/>
      <c r="I726" s="350"/>
      <c r="J726" s="349"/>
      <c r="K726" s="350"/>
      <c r="L726" s="337">
        <f t="shared" si="227"/>
        <v>0</v>
      </c>
      <c r="M726" s="349"/>
      <c r="N726" s="350"/>
      <c r="O726" s="349"/>
      <c r="P726" s="350"/>
      <c r="Q726" s="337">
        <f t="shared" si="224"/>
        <v>0</v>
      </c>
      <c r="R726" s="350"/>
      <c r="S726" s="350"/>
      <c r="T726" s="350"/>
      <c r="U726" s="350"/>
      <c r="V726" s="350"/>
      <c r="W726" s="350"/>
      <c r="X726" s="350"/>
      <c r="Y726" s="350">
        <f t="shared" si="225"/>
        <v>0</v>
      </c>
      <c r="Z726" s="349"/>
      <c r="AA726" s="350"/>
      <c r="AB726" s="349"/>
      <c r="AC726" s="350"/>
      <c r="AD726" s="337">
        <f t="shared" si="226"/>
        <v>0</v>
      </c>
      <c r="AE726" s="252"/>
    </row>
    <row r="727" hidden="1" outlineLevel="1" spans="1:31">
      <c r="A727" s="346"/>
      <c r="B727" s="150">
        <v>111301013</v>
      </c>
      <c r="D727" s="346"/>
      <c r="E727" s="299" t="s">
        <v>938</v>
      </c>
      <c r="F727" s="343"/>
      <c r="G727" s="350"/>
      <c r="H727" s="349"/>
      <c r="I727" s="350"/>
      <c r="J727" s="349"/>
      <c r="K727" s="350"/>
      <c r="L727" s="337">
        <f t="shared" si="227"/>
        <v>0</v>
      </c>
      <c r="M727" s="349"/>
      <c r="N727" s="350"/>
      <c r="O727" s="349"/>
      <c r="P727" s="350"/>
      <c r="Q727" s="337">
        <f t="shared" si="224"/>
        <v>0</v>
      </c>
      <c r="R727" s="350"/>
      <c r="S727" s="350"/>
      <c r="T727" s="350"/>
      <c r="U727" s="350"/>
      <c r="V727" s="350"/>
      <c r="W727" s="350"/>
      <c r="X727" s="350"/>
      <c r="Y727" s="350">
        <f t="shared" si="225"/>
        <v>0</v>
      </c>
      <c r="Z727" s="349"/>
      <c r="AA727" s="350"/>
      <c r="AB727" s="349"/>
      <c r="AC727" s="350"/>
      <c r="AD727" s="337">
        <f t="shared" si="226"/>
        <v>0</v>
      </c>
      <c r="AE727" s="252"/>
    </row>
    <row r="728" hidden="1" outlineLevel="1" spans="1:31">
      <c r="A728" s="346"/>
      <c r="B728" s="150">
        <v>111301014</v>
      </c>
      <c r="D728" s="346"/>
      <c r="E728" s="299" t="s">
        <v>939</v>
      </c>
      <c r="F728" s="343"/>
      <c r="G728" s="350"/>
      <c r="H728" s="349"/>
      <c r="I728" s="350"/>
      <c r="J728" s="349"/>
      <c r="K728" s="350"/>
      <c r="L728" s="337">
        <f t="shared" si="227"/>
        <v>0</v>
      </c>
      <c r="M728" s="349"/>
      <c r="N728" s="350"/>
      <c r="O728" s="349"/>
      <c r="P728" s="350"/>
      <c r="Q728" s="337">
        <f t="shared" si="224"/>
        <v>0</v>
      </c>
      <c r="R728" s="350"/>
      <c r="S728" s="350"/>
      <c r="T728" s="350"/>
      <c r="U728" s="350"/>
      <c r="V728" s="350"/>
      <c r="W728" s="350"/>
      <c r="X728" s="350"/>
      <c r="Y728" s="350">
        <f t="shared" si="225"/>
        <v>0</v>
      </c>
      <c r="Z728" s="349"/>
      <c r="AA728" s="350"/>
      <c r="AB728" s="349"/>
      <c r="AC728" s="350"/>
      <c r="AD728" s="337">
        <f t="shared" si="226"/>
        <v>0</v>
      </c>
      <c r="AE728" s="252"/>
    </row>
    <row r="729" hidden="1" outlineLevel="1" spans="1:31">
      <c r="A729" s="346"/>
      <c r="B729" s="150">
        <v>111301015</v>
      </c>
      <c r="D729" s="346"/>
      <c r="E729" s="299" t="s">
        <v>940</v>
      </c>
      <c r="F729" s="343"/>
      <c r="G729" s="350"/>
      <c r="H729" s="349"/>
      <c r="I729" s="350"/>
      <c r="J729" s="349"/>
      <c r="K729" s="350"/>
      <c r="L729" s="337">
        <f t="shared" si="227"/>
        <v>0</v>
      </c>
      <c r="M729" s="349"/>
      <c r="N729" s="350"/>
      <c r="O729" s="349"/>
      <c r="P729" s="350"/>
      <c r="Q729" s="337">
        <f t="shared" si="224"/>
        <v>0</v>
      </c>
      <c r="R729" s="350"/>
      <c r="S729" s="350"/>
      <c r="T729" s="350"/>
      <c r="U729" s="350"/>
      <c r="V729" s="350"/>
      <c r="W729" s="350"/>
      <c r="X729" s="350"/>
      <c r="Y729" s="350">
        <f t="shared" si="225"/>
        <v>0</v>
      </c>
      <c r="Z729" s="349"/>
      <c r="AA729" s="350"/>
      <c r="AB729" s="349"/>
      <c r="AC729" s="350"/>
      <c r="AD729" s="337">
        <f t="shared" si="226"/>
        <v>0</v>
      </c>
      <c r="AE729" s="252"/>
    </row>
    <row r="730" hidden="1" outlineLevel="1" spans="1:31">
      <c r="A730" s="346"/>
      <c r="B730" s="150">
        <v>111301016</v>
      </c>
      <c r="D730" s="346"/>
      <c r="E730" s="299" t="s">
        <v>941</v>
      </c>
      <c r="F730" s="343"/>
      <c r="G730" s="350"/>
      <c r="H730" s="349"/>
      <c r="I730" s="350"/>
      <c r="J730" s="349"/>
      <c r="K730" s="350"/>
      <c r="L730" s="337">
        <f t="shared" si="227"/>
        <v>0</v>
      </c>
      <c r="M730" s="349"/>
      <c r="N730" s="350"/>
      <c r="O730" s="349"/>
      <c r="P730" s="350"/>
      <c r="Q730" s="337">
        <f t="shared" si="224"/>
        <v>0</v>
      </c>
      <c r="R730" s="350"/>
      <c r="S730" s="350"/>
      <c r="T730" s="350"/>
      <c r="U730" s="350"/>
      <c r="V730" s="350"/>
      <c r="W730" s="350"/>
      <c r="X730" s="350"/>
      <c r="Y730" s="350">
        <f t="shared" si="225"/>
        <v>0</v>
      </c>
      <c r="Z730" s="349"/>
      <c r="AA730" s="350"/>
      <c r="AB730" s="349"/>
      <c r="AC730" s="350"/>
      <c r="AD730" s="337">
        <f t="shared" si="226"/>
        <v>0</v>
      </c>
      <c r="AE730" s="252"/>
    </row>
    <row r="731" hidden="1" outlineLevel="1" spans="1:31">
      <c r="A731" s="346"/>
      <c r="B731" s="150">
        <v>111301017</v>
      </c>
      <c r="D731" s="346"/>
      <c r="E731" s="299" t="s">
        <v>942</v>
      </c>
      <c r="F731" s="343"/>
      <c r="G731" s="350"/>
      <c r="H731" s="349"/>
      <c r="I731" s="350"/>
      <c r="J731" s="349"/>
      <c r="K731" s="350"/>
      <c r="L731" s="337">
        <f t="shared" si="227"/>
        <v>0</v>
      </c>
      <c r="M731" s="349"/>
      <c r="N731" s="350"/>
      <c r="O731" s="349"/>
      <c r="P731" s="350"/>
      <c r="Q731" s="337">
        <f t="shared" si="224"/>
        <v>0</v>
      </c>
      <c r="R731" s="350"/>
      <c r="S731" s="350"/>
      <c r="T731" s="350"/>
      <c r="U731" s="350"/>
      <c r="V731" s="350"/>
      <c r="W731" s="350"/>
      <c r="X731" s="350"/>
      <c r="Y731" s="350">
        <f t="shared" si="225"/>
        <v>0</v>
      </c>
      <c r="Z731" s="349"/>
      <c r="AA731" s="350"/>
      <c r="AB731" s="349"/>
      <c r="AC731" s="350"/>
      <c r="AD731" s="337">
        <f t="shared" si="226"/>
        <v>0</v>
      </c>
      <c r="AE731" s="252"/>
    </row>
    <row r="732" hidden="1" outlineLevel="1" spans="1:31">
      <c r="A732" s="346"/>
      <c r="B732" s="150">
        <v>111301018</v>
      </c>
      <c r="D732" s="346"/>
      <c r="E732" s="299" t="s">
        <v>943</v>
      </c>
      <c r="F732" s="343"/>
      <c r="G732" s="350"/>
      <c r="H732" s="349"/>
      <c r="I732" s="350"/>
      <c r="J732" s="349"/>
      <c r="K732" s="350"/>
      <c r="L732" s="337">
        <f t="shared" si="227"/>
        <v>0</v>
      </c>
      <c r="M732" s="349"/>
      <c r="N732" s="350"/>
      <c r="O732" s="349"/>
      <c r="P732" s="350"/>
      <c r="Q732" s="337">
        <f t="shared" si="224"/>
        <v>0</v>
      </c>
      <c r="R732" s="350"/>
      <c r="S732" s="350"/>
      <c r="T732" s="350"/>
      <c r="U732" s="350"/>
      <c r="V732" s="350"/>
      <c r="W732" s="350"/>
      <c r="X732" s="350"/>
      <c r="Y732" s="350">
        <f t="shared" si="225"/>
        <v>0</v>
      </c>
      <c r="Z732" s="349"/>
      <c r="AA732" s="350"/>
      <c r="AB732" s="349"/>
      <c r="AC732" s="350"/>
      <c r="AD732" s="337">
        <f t="shared" si="226"/>
        <v>0</v>
      </c>
      <c r="AE732" s="252"/>
    </row>
    <row r="733" hidden="1" outlineLevel="1" spans="1:31">
      <c r="A733" s="346"/>
      <c r="B733" s="150">
        <v>111301019</v>
      </c>
      <c r="D733" s="346"/>
      <c r="E733" s="299" t="s">
        <v>944</v>
      </c>
      <c r="F733" s="343"/>
      <c r="G733" s="350"/>
      <c r="H733" s="349"/>
      <c r="I733" s="350"/>
      <c r="J733" s="349"/>
      <c r="K733" s="350"/>
      <c r="L733" s="337">
        <f t="shared" si="227"/>
        <v>0</v>
      </c>
      <c r="M733" s="349"/>
      <c r="N733" s="350"/>
      <c r="O733" s="349"/>
      <c r="P733" s="350"/>
      <c r="Q733" s="337">
        <f t="shared" si="224"/>
        <v>0</v>
      </c>
      <c r="R733" s="350"/>
      <c r="S733" s="350"/>
      <c r="T733" s="350"/>
      <c r="U733" s="350"/>
      <c r="V733" s="350"/>
      <c r="W733" s="350"/>
      <c r="X733" s="350"/>
      <c r="Y733" s="350">
        <f t="shared" si="225"/>
        <v>0</v>
      </c>
      <c r="Z733" s="349"/>
      <c r="AA733" s="350"/>
      <c r="AB733" s="349"/>
      <c r="AC733" s="350"/>
      <c r="AD733" s="337">
        <f t="shared" si="226"/>
        <v>0</v>
      </c>
      <c r="AE733" s="252"/>
    </row>
    <row r="734" hidden="1" outlineLevel="1" spans="1:31">
      <c r="A734" s="346"/>
      <c r="B734" s="150">
        <v>111301020</v>
      </c>
      <c r="D734" s="346"/>
      <c r="E734" s="299" t="s">
        <v>945</v>
      </c>
      <c r="F734" s="343"/>
      <c r="G734" s="350"/>
      <c r="H734" s="349"/>
      <c r="I734" s="350"/>
      <c r="J734" s="349"/>
      <c r="K734" s="350"/>
      <c r="L734" s="337">
        <f t="shared" ref="L734:L740" si="228">G734+I734-K734</f>
        <v>0</v>
      </c>
      <c r="M734" s="349"/>
      <c r="N734" s="350"/>
      <c r="O734" s="349"/>
      <c r="P734" s="350"/>
      <c r="Q734" s="337">
        <f t="shared" si="224"/>
        <v>0</v>
      </c>
      <c r="R734" s="350"/>
      <c r="S734" s="350"/>
      <c r="T734" s="350"/>
      <c r="U734" s="350"/>
      <c r="V734" s="350"/>
      <c r="W734" s="350"/>
      <c r="X734" s="350"/>
      <c r="Y734" s="350">
        <f t="shared" si="225"/>
        <v>0</v>
      </c>
      <c r="Z734" s="349"/>
      <c r="AA734" s="350"/>
      <c r="AB734" s="349"/>
      <c r="AC734" s="350"/>
      <c r="AD734" s="337">
        <f t="shared" si="226"/>
        <v>0</v>
      </c>
      <c r="AE734" s="252"/>
    </row>
    <row r="735" hidden="1" outlineLevel="1" spans="1:31">
      <c r="A735" s="346"/>
      <c r="B735" s="150">
        <v>111301021</v>
      </c>
      <c r="D735" s="346"/>
      <c r="E735" s="299" t="s">
        <v>946</v>
      </c>
      <c r="F735" s="343"/>
      <c r="G735" s="350"/>
      <c r="H735" s="349"/>
      <c r="I735" s="350"/>
      <c r="J735" s="349"/>
      <c r="K735" s="350"/>
      <c r="L735" s="337">
        <f t="shared" si="228"/>
        <v>0</v>
      </c>
      <c r="M735" s="349"/>
      <c r="N735" s="350"/>
      <c r="O735" s="349"/>
      <c r="P735" s="350"/>
      <c r="Q735" s="337">
        <f t="shared" ref="Q735:Q740" si="229">L735+N735-P735</f>
        <v>0</v>
      </c>
      <c r="R735" s="350"/>
      <c r="S735" s="350"/>
      <c r="T735" s="350"/>
      <c r="U735" s="350"/>
      <c r="V735" s="350"/>
      <c r="W735" s="350"/>
      <c r="X735" s="350"/>
      <c r="Y735" s="350">
        <f t="shared" si="225"/>
        <v>0</v>
      </c>
      <c r="Z735" s="349"/>
      <c r="AA735" s="350"/>
      <c r="AB735" s="349"/>
      <c r="AC735" s="350"/>
      <c r="AD735" s="337">
        <f t="shared" si="226"/>
        <v>0</v>
      </c>
      <c r="AE735" s="252"/>
    </row>
    <row r="736" hidden="1" outlineLevel="1" spans="1:31">
      <c r="A736" s="346"/>
      <c r="B736" s="150">
        <v>111301022</v>
      </c>
      <c r="D736" s="346"/>
      <c r="E736" s="299" t="s">
        <v>947</v>
      </c>
      <c r="F736" s="343"/>
      <c r="G736" s="350"/>
      <c r="H736" s="349"/>
      <c r="I736" s="350"/>
      <c r="J736" s="349"/>
      <c r="K736" s="350"/>
      <c r="L736" s="337">
        <f t="shared" si="228"/>
        <v>0</v>
      </c>
      <c r="M736" s="349"/>
      <c r="N736" s="350"/>
      <c r="O736" s="349"/>
      <c r="P736" s="350"/>
      <c r="Q736" s="337">
        <f t="shared" si="229"/>
        <v>0</v>
      </c>
      <c r="R736" s="350"/>
      <c r="S736" s="350"/>
      <c r="T736" s="350"/>
      <c r="U736" s="350"/>
      <c r="V736" s="350"/>
      <c r="W736" s="350"/>
      <c r="X736" s="350"/>
      <c r="Y736" s="350">
        <f t="shared" si="225"/>
        <v>0</v>
      </c>
      <c r="Z736" s="349"/>
      <c r="AA736" s="350"/>
      <c r="AB736" s="349"/>
      <c r="AC736" s="350"/>
      <c r="AD736" s="337">
        <f t="shared" si="226"/>
        <v>0</v>
      </c>
      <c r="AE736" s="252"/>
    </row>
    <row r="737" hidden="1" outlineLevel="1" spans="1:31">
      <c r="A737" s="346"/>
      <c r="B737" s="150">
        <v>111301023</v>
      </c>
      <c r="D737" s="346"/>
      <c r="E737" s="299" t="s">
        <v>948</v>
      </c>
      <c r="F737" s="343"/>
      <c r="G737" s="350"/>
      <c r="H737" s="349"/>
      <c r="I737" s="350"/>
      <c r="J737" s="349"/>
      <c r="K737" s="350"/>
      <c r="L737" s="337">
        <f t="shared" si="228"/>
        <v>0</v>
      </c>
      <c r="M737" s="349"/>
      <c r="N737" s="350"/>
      <c r="O737" s="349"/>
      <c r="P737" s="350"/>
      <c r="Q737" s="337">
        <f t="shared" si="229"/>
        <v>0</v>
      </c>
      <c r="R737" s="350"/>
      <c r="S737" s="350"/>
      <c r="T737" s="350"/>
      <c r="U737" s="350"/>
      <c r="V737" s="350"/>
      <c r="W737" s="350"/>
      <c r="X737" s="350"/>
      <c r="Y737" s="350">
        <f t="shared" si="225"/>
        <v>0</v>
      </c>
      <c r="Z737" s="349"/>
      <c r="AA737" s="350"/>
      <c r="AB737" s="349"/>
      <c r="AC737" s="350"/>
      <c r="AD737" s="337">
        <f t="shared" si="226"/>
        <v>0</v>
      </c>
      <c r="AE737" s="252"/>
    </row>
    <row r="738" hidden="1" outlineLevel="1" spans="1:31">
      <c r="A738" s="346"/>
      <c r="B738" s="150">
        <v>111301024</v>
      </c>
      <c r="D738" s="346"/>
      <c r="E738" s="299" t="s">
        <v>949</v>
      </c>
      <c r="F738" s="343"/>
      <c r="G738" s="350"/>
      <c r="H738" s="349"/>
      <c r="I738" s="350"/>
      <c r="J738" s="349"/>
      <c r="K738" s="350"/>
      <c r="L738" s="337">
        <f t="shared" si="228"/>
        <v>0</v>
      </c>
      <c r="M738" s="349"/>
      <c r="N738" s="350"/>
      <c r="O738" s="349"/>
      <c r="P738" s="350"/>
      <c r="Q738" s="337">
        <f t="shared" si="229"/>
        <v>0</v>
      </c>
      <c r="R738" s="350"/>
      <c r="S738" s="350"/>
      <c r="T738" s="350"/>
      <c r="U738" s="350"/>
      <c r="V738" s="350"/>
      <c r="W738" s="350"/>
      <c r="X738" s="350"/>
      <c r="Y738" s="350">
        <f t="shared" si="225"/>
        <v>0</v>
      </c>
      <c r="Z738" s="349"/>
      <c r="AA738" s="350"/>
      <c r="AB738" s="349"/>
      <c r="AC738" s="350"/>
      <c r="AD738" s="337">
        <f t="shared" si="226"/>
        <v>0</v>
      </c>
      <c r="AE738" s="252"/>
    </row>
    <row r="739" hidden="1" outlineLevel="1" spans="1:31">
      <c r="A739" s="346"/>
      <c r="B739" s="150">
        <v>111301025</v>
      </c>
      <c r="D739" s="346"/>
      <c r="E739" s="299" t="s">
        <v>950</v>
      </c>
      <c r="F739" s="343"/>
      <c r="G739" s="350"/>
      <c r="H739" s="349"/>
      <c r="I739" s="350"/>
      <c r="J739" s="349"/>
      <c r="K739" s="350"/>
      <c r="L739" s="337">
        <f t="shared" si="228"/>
        <v>0</v>
      </c>
      <c r="M739" s="349"/>
      <c r="N739" s="350"/>
      <c r="O739" s="349"/>
      <c r="P739" s="350"/>
      <c r="Q739" s="337">
        <f t="shared" si="229"/>
        <v>0</v>
      </c>
      <c r="R739" s="350"/>
      <c r="S739" s="350"/>
      <c r="T739" s="350"/>
      <c r="U739" s="350"/>
      <c r="V739" s="350"/>
      <c r="W739" s="350"/>
      <c r="X739" s="350"/>
      <c r="Y739" s="350">
        <f t="shared" si="225"/>
        <v>0</v>
      </c>
      <c r="Z739" s="349"/>
      <c r="AA739" s="350"/>
      <c r="AB739" s="349"/>
      <c r="AC739" s="350"/>
      <c r="AD739" s="337">
        <f t="shared" si="226"/>
        <v>0</v>
      </c>
      <c r="AE739" s="252"/>
    </row>
    <row r="740" hidden="1" outlineLevel="1" spans="1:31">
      <c r="A740" s="346"/>
      <c r="B740" s="150"/>
      <c r="D740" s="346"/>
      <c r="E740" s="299"/>
      <c r="F740" s="343"/>
      <c r="G740" s="350"/>
      <c r="H740" s="349"/>
      <c r="I740" s="350"/>
      <c r="J740" s="349"/>
      <c r="K740" s="350"/>
      <c r="L740" s="337">
        <f t="shared" si="228"/>
        <v>0</v>
      </c>
      <c r="M740" s="349"/>
      <c r="N740" s="350"/>
      <c r="O740" s="349"/>
      <c r="P740" s="350"/>
      <c r="Q740" s="337">
        <f t="shared" si="229"/>
        <v>0</v>
      </c>
      <c r="R740" s="350"/>
      <c r="S740" s="350"/>
      <c r="T740" s="350"/>
      <c r="U740" s="350"/>
      <c r="V740" s="350"/>
      <c r="W740" s="350"/>
      <c r="X740" s="350"/>
      <c r="Y740" s="350">
        <f t="shared" si="225"/>
        <v>0</v>
      </c>
      <c r="Z740" s="349"/>
      <c r="AA740" s="350"/>
      <c r="AB740" s="349"/>
      <c r="AC740" s="350"/>
      <c r="AD740" s="337">
        <f t="shared" si="226"/>
        <v>0</v>
      </c>
      <c r="AE740" s="252"/>
    </row>
    <row r="741" hidden="1" outlineLevel="1" spans="1:31">
      <c r="A741" s="346"/>
      <c r="B741" s="150"/>
      <c r="D741" s="351" t="s">
        <v>765</v>
      </c>
      <c r="E741" s="352"/>
      <c r="F741" s="353"/>
      <c r="G741" s="354">
        <f>SUM(G714:G740)</f>
        <v>0</v>
      </c>
      <c r="H741" s="355"/>
      <c r="I741" s="354">
        <f>SUM(I714:I740)</f>
        <v>0</v>
      </c>
      <c r="J741" s="355"/>
      <c r="K741" s="354">
        <f>SUM(K714:K740)</f>
        <v>0</v>
      </c>
      <c r="L741" s="354">
        <f>SUM(L714:L740)</f>
        <v>0</v>
      </c>
      <c r="M741" s="355"/>
      <c r="N741" s="354">
        <f>SUM(N714:N740)</f>
        <v>0</v>
      </c>
      <c r="O741" s="355"/>
      <c r="P741" s="354">
        <f t="shared" ref="P741:Y741" si="230">SUM(P714:P740)</f>
        <v>0</v>
      </c>
      <c r="Q741" s="354">
        <f t="shared" si="230"/>
        <v>0</v>
      </c>
      <c r="R741" s="354">
        <f t="shared" si="230"/>
        <v>0</v>
      </c>
      <c r="S741" s="354">
        <f t="shared" si="230"/>
        <v>0</v>
      </c>
      <c r="T741" s="354">
        <f t="shared" si="230"/>
        <v>0</v>
      </c>
      <c r="U741" s="354">
        <f t="shared" si="230"/>
        <v>0</v>
      </c>
      <c r="V741" s="354">
        <f t="shared" si="230"/>
        <v>0</v>
      </c>
      <c r="W741" s="354">
        <f t="shared" si="230"/>
        <v>0</v>
      </c>
      <c r="X741" s="354">
        <f t="shared" si="230"/>
        <v>0</v>
      </c>
      <c r="Y741" s="354">
        <f t="shared" si="230"/>
        <v>0</v>
      </c>
      <c r="Z741" s="355"/>
      <c r="AA741" s="354">
        <f>SUM(AA714:AA740)</f>
        <v>0</v>
      </c>
      <c r="AB741" s="355"/>
      <c r="AC741" s="354">
        <f>SUM(AC714:AC740)</f>
        <v>0</v>
      </c>
      <c r="AD741" s="354">
        <f>SUM(AD714:AD740)</f>
        <v>0</v>
      </c>
      <c r="AE741" s="252"/>
    </row>
    <row r="742" hidden="1" outlineLevel="1" spans="1:31">
      <c r="A742" s="346"/>
      <c r="B742" s="150"/>
      <c r="D742" s="346"/>
      <c r="E742" s="299"/>
      <c r="F742" s="343"/>
      <c r="G742" s="350"/>
      <c r="H742" s="349"/>
      <c r="I742" s="350"/>
      <c r="J742" s="349"/>
      <c r="K742" s="350"/>
      <c r="L742" s="337"/>
      <c r="M742" s="349"/>
      <c r="N742" s="350"/>
      <c r="O742" s="349"/>
      <c r="P742" s="350"/>
      <c r="Q742" s="337"/>
      <c r="R742" s="350"/>
      <c r="S742" s="350"/>
      <c r="T742" s="350"/>
      <c r="U742" s="350"/>
      <c r="V742" s="350"/>
      <c r="W742" s="350"/>
      <c r="X742" s="350"/>
      <c r="Y742" s="374"/>
      <c r="Z742" s="349"/>
      <c r="AA742" s="350"/>
      <c r="AB742" s="349"/>
      <c r="AC742" s="350"/>
      <c r="AD742" s="337"/>
      <c r="AE742" s="252"/>
    </row>
    <row r="743" hidden="1" outlineLevel="1" spans="1:31">
      <c r="A743" s="346"/>
      <c r="B743" s="150"/>
      <c r="D743" s="347" t="s">
        <v>797</v>
      </c>
      <c r="E743" s="299"/>
      <c r="F743" s="343"/>
      <c r="G743" s="350"/>
      <c r="H743" s="349"/>
      <c r="I743" s="350"/>
      <c r="J743" s="349"/>
      <c r="K743" s="350"/>
      <c r="L743" s="337">
        <f>G743+I743-K743</f>
        <v>0</v>
      </c>
      <c r="M743" s="349"/>
      <c r="N743" s="350"/>
      <c r="O743" s="349"/>
      <c r="P743" s="350"/>
      <c r="Q743" s="337">
        <f>L743+N743-P743</f>
        <v>0</v>
      </c>
      <c r="R743" s="350"/>
      <c r="S743" s="350"/>
      <c r="T743" s="350"/>
      <c r="U743" s="350"/>
      <c r="V743" s="350"/>
      <c r="W743" s="350"/>
      <c r="X743" s="350"/>
      <c r="Y743" s="350">
        <f>SUM(Q743:X743)</f>
        <v>0</v>
      </c>
      <c r="Z743" s="349"/>
      <c r="AA743" s="350"/>
      <c r="AB743" s="349"/>
      <c r="AC743" s="350"/>
      <c r="AD743" s="337">
        <f>Y743+AA743-AC743</f>
        <v>0</v>
      </c>
      <c r="AE743" s="252"/>
    </row>
    <row r="744" hidden="1" outlineLevel="1" spans="1:31">
      <c r="A744" s="346"/>
      <c r="B744" s="150"/>
      <c r="D744" s="346"/>
      <c r="E744" s="299" t="s">
        <v>951</v>
      </c>
      <c r="F744" s="343"/>
      <c r="G744" s="350"/>
      <c r="H744" s="349"/>
      <c r="I744" s="350"/>
      <c r="J744" s="349"/>
      <c r="K744" s="350"/>
      <c r="L744" s="337">
        <f>G744+I744-K744</f>
        <v>0</v>
      </c>
      <c r="M744" s="349"/>
      <c r="N744" s="350"/>
      <c r="O744" s="349"/>
      <c r="P744" s="350"/>
      <c r="Q744" s="337">
        <f>L744+N744-P744</f>
        <v>0</v>
      </c>
      <c r="R744" s="350"/>
      <c r="S744" s="350"/>
      <c r="T744" s="350"/>
      <c r="U744" s="350"/>
      <c r="V744" s="350"/>
      <c r="W744" s="350"/>
      <c r="X744" s="350"/>
      <c r="Y744" s="350">
        <f>SUM(Q744:X744)</f>
        <v>0</v>
      </c>
      <c r="Z744" s="349"/>
      <c r="AA744" s="350"/>
      <c r="AB744" s="349"/>
      <c r="AC744" s="350"/>
      <c r="AD744" s="337">
        <f>Y744+AA744-AC744</f>
        <v>0</v>
      </c>
      <c r="AE744" s="252"/>
    </row>
    <row r="745" hidden="1" outlineLevel="1" spans="1:31">
      <c r="A745" s="346"/>
      <c r="B745" s="150"/>
      <c r="D745" s="346"/>
      <c r="E745" s="299" t="s">
        <v>951</v>
      </c>
      <c r="F745" s="343"/>
      <c r="G745" s="350"/>
      <c r="H745" s="349"/>
      <c r="I745" s="350"/>
      <c r="J745" s="349"/>
      <c r="K745" s="350"/>
      <c r="L745" s="337">
        <f>G745+I745-K745</f>
        <v>0</v>
      </c>
      <c r="M745" s="349"/>
      <c r="N745" s="350"/>
      <c r="O745" s="349"/>
      <c r="P745" s="350"/>
      <c r="Q745" s="337">
        <f>L745+N745-P745</f>
        <v>0</v>
      </c>
      <c r="R745" s="350"/>
      <c r="S745" s="350"/>
      <c r="T745" s="350"/>
      <c r="U745" s="350"/>
      <c r="V745" s="350"/>
      <c r="W745" s="350"/>
      <c r="X745" s="350"/>
      <c r="Y745" s="350">
        <f>SUM(Q745:X745)</f>
        <v>0</v>
      </c>
      <c r="Z745" s="349"/>
      <c r="AA745" s="350"/>
      <c r="AB745" s="349"/>
      <c r="AC745" s="350"/>
      <c r="AD745" s="337">
        <f>Y745+AA745-AC745</f>
        <v>0</v>
      </c>
      <c r="AE745" s="252"/>
    </row>
    <row r="746" hidden="1" outlineLevel="1" spans="1:31">
      <c r="A746" s="346"/>
      <c r="B746" s="150"/>
      <c r="D746" s="299"/>
      <c r="E746" s="342"/>
      <c r="F746" s="343"/>
      <c r="G746" s="350"/>
      <c r="H746" s="349"/>
      <c r="I746" s="350"/>
      <c r="J746" s="349"/>
      <c r="K746" s="350"/>
      <c r="L746" s="337">
        <f>G746+I746-K746</f>
        <v>0</v>
      </c>
      <c r="M746" s="349"/>
      <c r="N746" s="350"/>
      <c r="O746" s="349"/>
      <c r="P746" s="350"/>
      <c r="Q746" s="337">
        <f>L746+N746-P746</f>
        <v>0</v>
      </c>
      <c r="R746" s="350"/>
      <c r="S746" s="350"/>
      <c r="T746" s="350"/>
      <c r="U746" s="350"/>
      <c r="V746" s="350"/>
      <c r="W746" s="350"/>
      <c r="X746" s="350"/>
      <c r="Y746" s="350">
        <f>SUM(Q746:X746)</f>
        <v>0</v>
      </c>
      <c r="Z746" s="349"/>
      <c r="AA746" s="350"/>
      <c r="AB746" s="349"/>
      <c r="AC746" s="350"/>
      <c r="AD746" s="337">
        <f>Y746+AA746-AC746</f>
        <v>0</v>
      </c>
      <c r="AE746" s="252"/>
    </row>
    <row r="747" hidden="1" outlineLevel="1" spans="1:31">
      <c r="A747" s="346"/>
      <c r="B747" s="150"/>
      <c r="D747" s="351" t="s">
        <v>765</v>
      </c>
      <c r="E747" s="376"/>
      <c r="F747" s="353"/>
      <c r="G747" s="354">
        <f>SUM(G743:G746)</f>
        <v>0</v>
      </c>
      <c r="H747" s="355"/>
      <c r="I747" s="354">
        <f>SUM(I743:I746)</f>
        <v>0</v>
      </c>
      <c r="J747" s="355"/>
      <c r="K747" s="354">
        <f>SUM(K743:K746)</f>
        <v>0</v>
      </c>
      <c r="L747" s="354">
        <f>SUM(L743:L746)</f>
        <v>0</v>
      </c>
      <c r="M747" s="355"/>
      <c r="N747" s="354">
        <f>SUM(N743:N746)</f>
        <v>0</v>
      </c>
      <c r="O747" s="355"/>
      <c r="P747" s="354">
        <f>SUM(P743:P746)</f>
        <v>0</v>
      </c>
      <c r="Q747" s="354">
        <f>SUM(Q743:Q746)</f>
        <v>0</v>
      </c>
      <c r="R747" s="354">
        <f t="shared" ref="R747:Y747" si="231">SUM(R743:R746)</f>
        <v>0</v>
      </c>
      <c r="S747" s="354">
        <f t="shared" si="231"/>
        <v>0</v>
      </c>
      <c r="T747" s="354">
        <f t="shared" si="231"/>
        <v>0</v>
      </c>
      <c r="U747" s="354">
        <f t="shared" si="231"/>
        <v>0</v>
      </c>
      <c r="V747" s="354">
        <f t="shared" si="231"/>
        <v>0</v>
      </c>
      <c r="W747" s="354">
        <f t="shared" si="231"/>
        <v>0</v>
      </c>
      <c r="X747" s="354">
        <f t="shared" si="231"/>
        <v>0</v>
      </c>
      <c r="Y747" s="354">
        <f t="shared" si="231"/>
        <v>0</v>
      </c>
      <c r="Z747" s="355"/>
      <c r="AA747" s="354">
        <f>SUM(AA743:AA746)</f>
        <v>0</v>
      </c>
      <c r="AB747" s="355"/>
      <c r="AC747" s="354">
        <f>SUM(AC743:AC746)</f>
        <v>0</v>
      </c>
      <c r="AD747" s="354">
        <f>SUM(AD743:AD746)</f>
        <v>0</v>
      </c>
      <c r="AE747" s="252"/>
    </row>
    <row r="748" hidden="1" outlineLevel="1" spans="1:31">
      <c r="A748" s="346"/>
      <c r="B748" s="150"/>
      <c r="D748" s="299"/>
      <c r="E748" s="342"/>
      <c r="F748" s="343"/>
      <c r="G748" s="350"/>
      <c r="H748" s="349"/>
      <c r="I748" s="350"/>
      <c r="J748" s="349"/>
      <c r="K748" s="350"/>
      <c r="L748" s="337"/>
      <c r="M748" s="349"/>
      <c r="N748" s="350"/>
      <c r="O748" s="349"/>
      <c r="P748" s="350"/>
      <c r="Q748" s="337"/>
      <c r="R748" s="350"/>
      <c r="S748" s="350"/>
      <c r="T748" s="350"/>
      <c r="U748" s="350"/>
      <c r="V748" s="350"/>
      <c r="W748" s="350"/>
      <c r="X748" s="350"/>
      <c r="Y748" s="374"/>
      <c r="Z748" s="349"/>
      <c r="AA748" s="350"/>
      <c r="AB748" s="349"/>
      <c r="AC748" s="350"/>
      <c r="AD748" s="337"/>
      <c r="AE748" s="252"/>
    </row>
    <row r="749" hidden="1" outlineLevel="1" spans="1:31">
      <c r="A749" s="346"/>
      <c r="B749" s="150"/>
      <c r="D749" s="347" t="s">
        <v>823</v>
      </c>
      <c r="E749" s="299"/>
      <c r="F749" s="343"/>
      <c r="G749" s="350"/>
      <c r="H749" s="349"/>
      <c r="I749" s="350"/>
      <c r="J749" s="349"/>
      <c r="K749" s="350"/>
      <c r="L749" s="337">
        <f>G749+I749-K749</f>
        <v>0</v>
      </c>
      <c r="M749" s="349"/>
      <c r="N749" s="350"/>
      <c r="O749" s="349"/>
      <c r="P749" s="350"/>
      <c r="Q749" s="337">
        <f>L749+N749-P749</f>
        <v>0</v>
      </c>
      <c r="R749" s="350"/>
      <c r="S749" s="350"/>
      <c r="T749" s="350"/>
      <c r="U749" s="350"/>
      <c r="V749" s="350"/>
      <c r="W749" s="350"/>
      <c r="X749" s="350"/>
      <c r="Y749" s="350">
        <f>SUM(Q749:X749)</f>
        <v>0</v>
      </c>
      <c r="Z749" s="349"/>
      <c r="AA749" s="350"/>
      <c r="AB749" s="349"/>
      <c r="AC749" s="350"/>
      <c r="AD749" s="337">
        <f>Y749+AA749-AC749</f>
        <v>0</v>
      </c>
      <c r="AE749" s="252"/>
    </row>
    <row r="750" hidden="1" outlineLevel="1" spans="1:31">
      <c r="A750" s="346"/>
      <c r="B750" s="150"/>
      <c r="D750" s="346"/>
      <c r="E750" s="299" t="s">
        <v>951</v>
      </c>
      <c r="F750" s="343"/>
      <c r="G750" s="350"/>
      <c r="H750" s="349"/>
      <c r="I750" s="350"/>
      <c r="J750" s="349"/>
      <c r="K750" s="350"/>
      <c r="L750" s="337">
        <f>G750+I750-K750</f>
        <v>0</v>
      </c>
      <c r="M750" s="349"/>
      <c r="N750" s="350"/>
      <c r="O750" s="349"/>
      <c r="P750" s="350"/>
      <c r="Q750" s="337">
        <f>L750+N750-P750</f>
        <v>0</v>
      </c>
      <c r="R750" s="350"/>
      <c r="S750" s="350"/>
      <c r="T750" s="350"/>
      <c r="U750" s="350"/>
      <c r="V750" s="350"/>
      <c r="W750" s="350"/>
      <c r="X750" s="350"/>
      <c r="Y750" s="350">
        <f>SUM(Q750:X750)</f>
        <v>0</v>
      </c>
      <c r="Z750" s="349"/>
      <c r="AA750" s="350"/>
      <c r="AB750" s="349"/>
      <c r="AC750" s="350"/>
      <c r="AD750" s="337">
        <f>Y750+AA750-AC750</f>
        <v>0</v>
      </c>
      <c r="AE750" s="252"/>
    </row>
    <row r="751" hidden="1" outlineLevel="1" spans="1:31">
      <c r="A751" s="346"/>
      <c r="B751" s="150"/>
      <c r="D751" s="346"/>
      <c r="E751" s="299" t="s">
        <v>951</v>
      </c>
      <c r="F751" s="343"/>
      <c r="G751" s="350"/>
      <c r="H751" s="349"/>
      <c r="I751" s="350"/>
      <c r="J751" s="349"/>
      <c r="K751" s="350"/>
      <c r="L751" s="337">
        <f>G751+I751-K751</f>
        <v>0</v>
      </c>
      <c r="M751" s="349"/>
      <c r="N751" s="350"/>
      <c r="O751" s="349"/>
      <c r="P751" s="350"/>
      <c r="Q751" s="337">
        <f>L751+N751-P751</f>
        <v>0</v>
      </c>
      <c r="R751" s="350"/>
      <c r="S751" s="350"/>
      <c r="T751" s="350"/>
      <c r="U751" s="350"/>
      <c r="V751" s="350"/>
      <c r="W751" s="350"/>
      <c r="X751" s="350"/>
      <c r="Y751" s="350">
        <f>SUM(Q751:X751)</f>
        <v>0</v>
      </c>
      <c r="Z751" s="349"/>
      <c r="AA751" s="350"/>
      <c r="AB751" s="349"/>
      <c r="AC751" s="350"/>
      <c r="AD751" s="337">
        <f>Y751+AA751-AC751</f>
        <v>0</v>
      </c>
      <c r="AE751" s="252"/>
    </row>
    <row r="752" hidden="1" outlineLevel="1" spans="1:31">
      <c r="A752" s="346"/>
      <c r="B752" s="150"/>
      <c r="D752" s="346"/>
      <c r="E752" s="299"/>
      <c r="F752" s="343"/>
      <c r="G752" s="350"/>
      <c r="H752" s="349"/>
      <c r="I752" s="350"/>
      <c r="J752" s="349"/>
      <c r="K752" s="350"/>
      <c r="L752" s="337">
        <f>G752+I752-K752</f>
        <v>0</v>
      </c>
      <c r="M752" s="349"/>
      <c r="N752" s="350"/>
      <c r="O752" s="349"/>
      <c r="P752" s="350"/>
      <c r="Q752" s="337">
        <f>L752+N752-P752</f>
        <v>0</v>
      </c>
      <c r="R752" s="350"/>
      <c r="S752" s="350"/>
      <c r="T752" s="350"/>
      <c r="U752" s="350"/>
      <c r="V752" s="350"/>
      <c r="W752" s="350"/>
      <c r="X752" s="350"/>
      <c r="Y752" s="350">
        <f>SUM(Q752:X752)</f>
        <v>0</v>
      </c>
      <c r="Z752" s="349"/>
      <c r="AA752" s="350"/>
      <c r="AB752" s="349"/>
      <c r="AC752" s="350"/>
      <c r="AD752" s="337">
        <f>Y752+AA752-AC752</f>
        <v>0</v>
      </c>
      <c r="AE752" s="252"/>
    </row>
    <row r="753" hidden="1" outlineLevel="1" spans="1:31">
      <c r="A753" s="346"/>
      <c r="B753" s="150"/>
      <c r="D753" s="351" t="s">
        <v>765</v>
      </c>
      <c r="E753" s="352"/>
      <c r="F753" s="353"/>
      <c r="G753" s="354">
        <f>SUM(G749:G752)</f>
        <v>0</v>
      </c>
      <c r="H753" s="355"/>
      <c r="I753" s="354">
        <f>SUM(I749:I752)</f>
        <v>0</v>
      </c>
      <c r="J753" s="355"/>
      <c r="K753" s="354">
        <f>SUM(K749:K752)</f>
        <v>0</v>
      </c>
      <c r="L753" s="354">
        <f>SUM(L749:L752)</f>
        <v>0</v>
      </c>
      <c r="M753" s="355"/>
      <c r="N753" s="354">
        <f>SUM(N749:N752)</f>
        <v>0</v>
      </c>
      <c r="O753" s="355"/>
      <c r="P753" s="354">
        <f>SUM(P749:P752)</f>
        <v>0</v>
      </c>
      <c r="Q753" s="354">
        <f>SUM(Q749:Q752)</f>
        <v>0</v>
      </c>
      <c r="R753" s="354">
        <f t="shared" ref="R753:Y753" si="232">SUM(R749:R752)</f>
        <v>0</v>
      </c>
      <c r="S753" s="354">
        <f t="shared" si="232"/>
        <v>0</v>
      </c>
      <c r="T753" s="354">
        <f t="shared" si="232"/>
        <v>0</v>
      </c>
      <c r="U753" s="354">
        <f t="shared" si="232"/>
        <v>0</v>
      </c>
      <c r="V753" s="354">
        <f t="shared" si="232"/>
        <v>0</v>
      </c>
      <c r="W753" s="354">
        <f t="shared" si="232"/>
        <v>0</v>
      </c>
      <c r="X753" s="354">
        <f t="shared" si="232"/>
        <v>0</v>
      </c>
      <c r="Y753" s="354">
        <f t="shared" si="232"/>
        <v>0</v>
      </c>
      <c r="Z753" s="355"/>
      <c r="AA753" s="354">
        <f>SUM(AA749:AA752)</f>
        <v>0</v>
      </c>
      <c r="AB753" s="355"/>
      <c r="AC753" s="354">
        <f>SUM(AC749:AC752)</f>
        <v>0</v>
      </c>
      <c r="AD753" s="354">
        <f>SUM(AD749:AD752)</f>
        <v>0</v>
      </c>
      <c r="AE753" s="252"/>
    </row>
    <row r="754" collapsed="1" spans="1:31">
      <c r="A754" s="303"/>
      <c r="B754" s="340"/>
      <c r="C754" s="303"/>
      <c r="D754" s="303"/>
      <c r="E754" s="342"/>
      <c r="F754" s="386"/>
      <c r="G754" s="401"/>
      <c r="H754" s="387"/>
      <c r="I754" s="401"/>
      <c r="J754" s="387"/>
      <c r="K754" s="401"/>
      <c r="L754" s="401"/>
      <c r="M754" s="387"/>
      <c r="N754" s="401"/>
      <c r="O754" s="387"/>
      <c r="P754" s="401"/>
      <c r="Q754" s="401"/>
      <c r="R754" s="401"/>
      <c r="S754" s="401"/>
      <c r="T754" s="401"/>
      <c r="U754" s="401"/>
      <c r="V754" s="401"/>
      <c r="W754" s="401"/>
      <c r="X754" s="401"/>
      <c r="Y754" s="401"/>
      <c r="Z754" s="387"/>
      <c r="AA754" s="401"/>
      <c r="AB754" s="387"/>
      <c r="AC754" s="401"/>
      <c r="AD754" s="401"/>
      <c r="AE754" s="252"/>
    </row>
    <row r="755" spans="1:31">
      <c r="A755" s="346"/>
      <c r="B755" s="380"/>
      <c r="C755" s="390" t="s">
        <v>952</v>
      </c>
      <c r="D755" s="382"/>
      <c r="E755" s="391"/>
      <c r="F755" s="383"/>
      <c r="G755" s="392">
        <f>G753+G747+G741</f>
        <v>0</v>
      </c>
      <c r="H755" s="393"/>
      <c r="I755" s="402">
        <f>I753+I747+I741</f>
        <v>0</v>
      </c>
      <c r="J755" s="393"/>
      <c r="K755" s="402">
        <f>K753+K747+K741</f>
        <v>0</v>
      </c>
      <c r="L755" s="392">
        <f>L753+L747+L741</f>
        <v>0</v>
      </c>
      <c r="M755" s="393"/>
      <c r="N755" s="402">
        <f>N753+N747+N741</f>
        <v>0</v>
      </c>
      <c r="O755" s="393"/>
      <c r="P755" s="402">
        <f>P753+P747+P741</f>
        <v>0</v>
      </c>
      <c r="Q755" s="392">
        <f>Q753+Q747+Q741</f>
        <v>0</v>
      </c>
      <c r="R755" s="392">
        <f t="shared" ref="R755:Y755" si="233">R753+R747+R741</f>
        <v>0</v>
      </c>
      <c r="S755" s="392">
        <f t="shared" si="233"/>
        <v>0</v>
      </c>
      <c r="T755" s="392">
        <f t="shared" si="233"/>
        <v>0</v>
      </c>
      <c r="U755" s="392">
        <f t="shared" si="233"/>
        <v>0</v>
      </c>
      <c r="V755" s="392">
        <f t="shared" si="233"/>
        <v>0</v>
      </c>
      <c r="W755" s="392">
        <f t="shared" si="233"/>
        <v>0</v>
      </c>
      <c r="X755" s="392">
        <f t="shared" si="233"/>
        <v>0</v>
      </c>
      <c r="Y755" s="392">
        <f t="shared" si="233"/>
        <v>0</v>
      </c>
      <c r="Z755" s="393"/>
      <c r="AA755" s="402">
        <f>AA753+AA747+AA741</f>
        <v>0</v>
      </c>
      <c r="AB755" s="393"/>
      <c r="AC755" s="402">
        <f>AC753+AC747+AC741</f>
        <v>0</v>
      </c>
      <c r="AD755" s="392">
        <f>AD753+AD747+AD741</f>
        <v>0</v>
      </c>
      <c r="AE755" s="252"/>
    </row>
    <row r="756" spans="1:31">
      <c r="A756" s="306"/>
      <c r="B756" s="150"/>
      <c r="C756" s="357"/>
      <c r="D756" s="306"/>
      <c r="E756" s="342"/>
      <c r="F756" s="343"/>
      <c r="G756" s="348"/>
      <c r="H756" s="388"/>
      <c r="I756" s="348"/>
      <c r="J756" s="388"/>
      <c r="K756" s="348"/>
      <c r="L756" s="337"/>
      <c r="M756" s="388"/>
      <c r="N756" s="348"/>
      <c r="O756" s="388"/>
      <c r="P756" s="348"/>
      <c r="Q756" s="337"/>
      <c r="R756" s="350"/>
      <c r="S756" s="350"/>
      <c r="T756" s="350"/>
      <c r="U756" s="350"/>
      <c r="V756" s="350"/>
      <c r="W756" s="350"/>
      <c r="X756" s="350"/>
      <c r="Y756" s="337"/>
      <c r="Z756" s="388"/>
      <c r="AA756" s="348"/>
      <c r="AB756" s="388"/>
      <c r="AC756" s="348"/>
      <c r="AD756" s="337"/>
      <c r="AE756" s="252"/>
    </row>
    <row r="757" spans="1:31">
      <c r="A757" s="306"/>
      <c r="B757" s="150"/>
      <c r="C757" s="345" t="s">
        <v>953</v>
      </c>
      <c r="D757" s="306"/>
      <c r="E757" s="342"/>
      <c r="F757" s="343"/>
      <c r="G757" s="348"/>
      <c r="H757" s="388"/>
      <c r="I757" s="348"/>
      <c r="J757" s="388"/>
      <c r="K757" s="348"/>
      <c r="L757" s="337"/>
      <c r="M757" s="388"/>
      <c r="N757" s="348"/>
      <c r="O757" s="388"/>
      <c r="P757" s="348"/>
      <c r="Q757" s="337"/>
      <c r="R757" s="350"/>
      <c r="S757" s="350"/>
      <c r="T757" s="350"/>
      <c r="U757" s="350"/>
      <c r="V757" s="350"/>
      <c r="W757" s="350"/>
      <c r="X757" s="350"/>
      <c r="Y757" s="337"/>
      <c r="Z757" s="388"/>
      <c r="AA757" s="348"/>
      <c r="AB757" s="388"/>
      <c r="AC757" s="348"/>
      <c r="AD757" s="337"/>
      <c r="AE757" s="252"/>
    </row>
    <row r="758" hidden="1" outlineLevel="1" spans="1:31">
      <c r="A758" s="299"/>
      <c r="B758" s="150">
        <v>111401001</v>
      </c>
      <c r="C758" s="346"/>
      <c r="D758" s="299" t="s">
        <v>370</v>
      </c>
      <c r="E758" s="299"/>
      <c r="F758" s="343"/>
      <c r="G758" s="348"/>
      <c r="H758" s="394"/>
      <c r="I758" s="403"/>
      <c r="J758" s="394"/>
      <c r="K758" s="403"/>
      <c r="L758" s="350">
        <f t="shared" ref="L758:L761" si="234">G758+I758-K758</f>
        <v>0</v>
      </c>
      <c r="M758" s="394"/>
      <c r="N758" s="403"/>
      <c r="O758" s="394"/>
      <c r="P758" s="403"/>
      <c r="Q758" s="350">
        <f>L758+N758-P758</f>
        <v>0</v>
      </c>
      <c r="R758" s="350"/>
      <c r="S758" s="350"/>
      <c r="T758" s="350"/>
      <c r="U758" s="350"/>
      <c r="V758" s="350"/>
      <c r="W758" s="350"/>
      <c r="X758" s="350"/>
      <c r="Y758" s="350">
        <f t="shared" ref="Y758:Y761" si="235">SUM(Q758:X758)</f>
        <v>0</v>
      </c>
      <c r="Z758" s="394"/>
      <c r="AA758" s="403"/>
      <c r="AB758" s="394"/>
      <c r="AC758" s="403"/>
      <c r="AD758" s="350">
        <f>Y758+AA758-AC758</f>
        <v>0</v>
      </c>
      <c r="AE758" s="252"/>
    </row>
    <row r="759" hidden="1" outlineLevel="1" spans="1:31">
      <c r="A759" s="299"/>
      <c r="B759" s="150">
        <v>111401002</v>
      </c>
      <c r="C759" s="346"/>
      <c r="D759" s="299" t="s">
        <v>954</v>
      </c>
      <c r="E759" s="299"/>
      <c r="F759" s="343"/>
      <c r="G759" s="348"/>
      <c r="H759" s="394"/>
      <c r="I759" s="403"/>
      <c r="J759" s="394"/>
      <c r="K759" s="403"/>
      <c r="L759" s="350">
        <f t="shared" si="234"/>
        <v>0</v>
      </c>
      <c r="M759" s="394"/>
      <c r="N759" s="403"/>
      <c r="O759" s="394"/>
      <c r="P759" s="403"/>
      <c r="Q759" s="350">
        <f t="shared" ref="Q759:Q761" si="236">L759+N759-P759</f>
        <v>0</v>
      </c>
      <c r="R759" s="350"/>
      <c r="S759" s="350"/>
      <c r="T759" s="350"/>
      <c r="U759" s="350"/>
      <c r="V759" s="350"/>
      <c r="W759" s="350"/>
      <c r="X759" s="350"/>
      <c r="Y759" s="350">
        <f t="shared" si="235"/>
        <v>0</v>
      </c>
      <c r="Z759" s="394"/>
      <c r="AA759" s="403"/>
      <c r="AB759" s="394"/>
      <c r="AC759" s="403"/>
      <c r="AD759" s="350">
        <f t="shared" ref="AD759:AD761" si="237">Y759+AA759-AC759</f>
        <v>0</v>
      </c>
      <c r="AE759" s="252"/>
    </row>
    <row r="760" hidden="1" outlineLevel="1" spans="1:31">
      <c r="A760" s="299"/>
      <c r="B760" s="150">
        <v>111401003</v>
      </c>
      <c r="C760" s="346"/>
      <c r="D760" s="299" t="s">
        <v>955</v>
      </c>
      <c r="E760" s="299"/>
      <c r="F760" s="343"/>
      <c r="G760" s="348"/>
      <c r="H760" s="394"/>
      <c r="I760" s="403"/>
      <c r="J760" s="394"/>
      <c r="K760" s="403"/>
      <c r="L760" s="350">
        <f t="shared" si="234"/>
        <v>0</v>
      </c>
      <c r="M760" s="394"/>
      <c r="N760" s="403"/>
      <c r="O760" s="394"/>
      <c r="P760" s="403"/>
      <c r="Q760" s="350">
        <f t="shared" si="236"/>
        <v>0</v>
      </c>
      <c r="R760" s="350"/>
      <c r="S760" s="350"/>
      <c r="T760" s="350"/>
      <c r="U760" s="350"/>
      <c r="V760" s="350"/>
      <c r="W760" s="350"/>
      <c r="X760" s="350"/>
      <c r="Y760" s="350">
        <f t="shared" si="235"/>
        <v>0</v>
      </c>
      <c r="Z760" s="394"/>
      <c r="AA760" s="403"/>
      <c r="AB760" s="394"/>
      <c r="AC760" s="403"/>
      <c r="AD760" s="350">
        <f t="shared" si="237"/>
        <v>0</v>
      </c>
      <c r="AE760" s="252"/>
    </row>
    <row r="761" hidden="1" outlineLevel="1" spans="1:31">
      <c r="A761" s="299"/>
      <c r="B761" s="150"/>
      <c r="C761" s="346"/>
      <c r="D761" s="299"/>
      <c r="E761" s="299"/>
      <c r="F761" s="343"/>
      <c r="G761" s="348"/>
      <c r="H761" s="394"/>
      <c r="I761" s="403"/>
      <c r="J761" s="394"/>
      <c r="K761" s="403"/>
      <c r="L761" s="350">
        <f t="shared" si="234"/>
        <v>0</v>
      </c>
      <c r="M761" s="394"/>
      <c r="N761" s="403"/>
      <c r="O761" s="394"/>
      <c r="P761" s="403"/>
      <c r="Q761" s="350">
        <f t="shared" si="236"/>
        <v>0</v>
      </c>
      <c r="R761" s="350"/>
      <c r="S761" s="350"/>
      <c r="T761" s="350"/>
      <c r="U761" s="350"/>
      <c r="V761" s="350"/>
      <c r="W761" s="350"/>
      <c r="X761" s="350"/>
      <c r="Y761" s="350">
        <f t="shared" si="235"/>
        <v>0</v>
      </c>
      <c r="Z761" s="394"/>
      <c r="AA761" s="403"/>
      <c r="AB761" s="394"/>
      <c r="AC761" s="403"/>
      <c r="AD761" s="350">
        <f t="shared" si="237"/>
        <v>0</v>
      </c>
      <c r="AE761" s="252"/>
    </row>
    <row r="762" collapsed="1" spans="1:31">
      <c r="A762" s="306"/>
      <c r="B762" s="150"/>
      <c r="C762" s="357"/>
      <c r="D762" s="306"/>
      <c r="E762" s="342"/>
      <c r="F762" s="343"/>
      <c r="G762" s="348"/>
      <c r="H762" s="388"/>
      <c r="I762" s="348"/>
      <c r="J762" s="388"/>
      <c r="K762" s="348"/>
      <c r="L762" s="337"/>
      <c r="M762" s="388"/>
      <c r="N762" s="348"/>
      <c r="O762" s="388"/>
      <c r="P762" s="348"/>
      <c r="Q762" s="337"/>
      <c r="R762" s="350"/>
      <c r="S762" s="350"/>
      <c r="T762" s="350"/>
      <c r="U762" s="350"/>
      <c r="V762" s="350"/>
      <c r="W762" s="350"/>
      <c r="X762" s="350"/>
      <c r="Y762" s="337"/>
      <c r="Z762" s="388"/>
      <c r="AA762" s="348"/>
      <c r="AB762" s="388"/>
      <c r="AC762" s="348"/>
      <c r="AD762" s="337"/>
      <c r="AE762" s="252"/>
    </row>
    <row r="763" spans="1:31">
      <c r="A763" s="346"/>
      <c r="B763" s="380"/>
      <c r="C763" s="390" t="s">
        <v>956</v>
      </c>
      <c r="D763" s="382"/>
      <c r="E763" s="391"/>
      <c r="F763" s="383"/>
      <c r="G763" s="392">
        <f>SUM(G757:G762)</f>
        <v>0</v>
      </c>
      <c r="H763" s="393"/>
      <c r="I763" s="402">
        <f>SUM(I757:I762)</f>
        <v>0</v>
      </c>
      <c r="J763" s="393"/>
      <c r="K763" s="402">
        <f>SUM(K757:K762)</f>
        <v>0</v>
      </c>
      <c r="L763" s="392">
        <f>SUM(L757:L762)</f>
        <v>0</v>
      </c>
      <c r="M763" s="393"/>
      <c r="N763" s="402">
        <f>SUM(N757:N762)</f>
        <v>0</v>
      </c>
      <c r="O763" s="393"/>
      <c r="P763" s="402">
        <f t="shared" ref="P763:Y763" si="238">SUM(P757:P762)</f>
        <v>0</v>
      </c>
      <c r="Q763" s="392">
        <f t="shared" si="238"/>
        <v>0</v>
      </c>
      <c r="R763" s="392">
        <f t="shared" si="238"/>
        <v>0</v>
      </c>
      <c r="S763" s="392">
        <f t="shared" si="238"/>
        <v>0</v>
      </c>
      <c r="T763" s="392">
        <f t="shared" si="238"/>
        <v>0</v>
      </c>
      <c r="U763" s="392">
        <f t="shared" si="238"/>
        <v>0</v>
      </c>
      <c r="V763" s="392">
        <f t="shared" si="238"/>
        <v>0</v>
      </c>
      <c r="W763" s="392">
        <f t="shared" si="238"/>
        <v>0</v>
      </c>
      <c r="X763" s="392">
        <f t="shared" si="238"/>
        <v>0</v>
      </c>
      <c r="Y763" s="392">
        <f t="shared" si="238"/>
        <v>0</v>
      </c>
      <c r="Z763" s="393"/>
      <c r="AA763" s="402">
        <f>SUM(AA757:AA762)</f>
        <v>0</v>
      </c>
      <c r="AB763" s="393"/>
      <c r="AC763" s="402">
        <f>SUM(AC757:AC762)</f>
        <v>0</v>
      </c>
      <c r="AD763" s="392">
        <f>SUM(AD757:AD762)</f>
        <v>0</v>
      </c>
      <c r="AE763" s="252"/>
    </row>
    <row r="764" spans="1:31">
      <c r="A764" s="306"/>
      <c r="B764" s="150"/>
      <c r="C764" s="357"/>
      <c r="D764" s="306"/>
      <c r="E764" s="342"/>
      <c r="F764" s="343"/>
      <c r="G764" s="348"/>
      <c r="H764" s="388"/>
      <c r="I764" s="348"/>
      <c r="J764" s="388"/>
      <c r="K764" s="348"/>
      <c r="L764" s="337"/>
      <c r="M764" s="388"/>
      <c r="N764" s="348"/>
      <c r="O764" s="388"/>
      <c r="P764" s="348"/>
      <c r="Q764" s="337"/>
      <c r="R764" s="350"/>
      <c r="S764" s="350"/>
      <c r="T764" s="350"/>
      <c r="U764" s="350"/>
      <c r="V764" s="350"/>
      <c r="W764" s="350"/>
      <c r="X764" s="350"/>
      <c r="Y764" s="337"/>
      <c r="Z764" s="388"/>
      <c r="AA764" s="348"/>
      <c r="AB764" s="388"/>
      <c r="AC764" s="348"/>
      <c r="AD764" s="337"/>
      <c r="AE764" s="252"/>
    </row>
    <row r="765" spans="1:31">
      <c r="A765" s="306"/>
      <c r="B765" s="150"/>
      <c r="C765" s="345" t="s">
        <v>957</v>
      </c>
      <c r="D765" s="306"/>
      <c r="E765" s="342"/>
      <c r="F765" s="343"/>
      <c r="G765" s="348"/>
      <c r="H765" s="388"/>
      <c r="I765" s="348"/>
      <c r="J765" s="388"/>
      <c r="K765" s="348"/>
      <c r="L765" s="337"/>
      <c r="M765" s="388"/>
      <c r="N765" s="348"/>
      <c r="O765" s="388"/>
      <c r="P765" s="348"/>
      <c r="Q765" s="337"/>
      <c r="R765" s="350"/>
      <c r="S765" s="350"/>
      <c r="T765" s="350"/>
      <c r="U765" s="350"/>
      <c r="V765" s="350"/>
      <c r="W765" s="350"/>
      <c r="X765" s="350"/>
      <c r="Y765" s="337"/>
      <c r="Z765" s="388"/>
      <c r="AA765" s="348"/>
      <c r="AB765" s="388"/>
      <c r="AC765" s="348"/>
      <c r="AD765" s="337"/>
      <c r="AE765" s="252"/>
    </row>
    <row r="766" hidden="1" outlineLevel="1" spans="1:31">
      <c r="A766" s="299"/>
      <c r="B766" s="150"/>
      <c r="C766" s="346"/>
      <c r="D766" s="347" t="s">
        <v>63</v>
      </c>
      <c r="E766" s="299"/>
      <c r="F766" s="343"/>
      <c r="G766" s="348"/>
      <c r="H766" s="394"/>
      <c r="I766" s="403"/>
      <c r="J766" s="394"/>
      <c r="K766" s="403"/>
      <c r="L766" s="350">
        <f t="shared" ref="L766:L973" si="239">G766+I766-K766</f>
        <v>0</v>
      </c>
      <c r="M766" s="394"/>
      <c r="N766" s="403"/>
      <c r="O766" s="394"/>
      <c r="P766" s="403"/>
      <c r="Q766" s="350">
        <f>L766+N766-P766</f>
        <v>0</v>
      </c>
      <c r="R766" s="350"/>
      <c r="S766" s="350"/>
      <c r="T766" s="350"/>
      <c r="U766" s="350"/>
      <c r="V766" s="350"/>
      <c r="W766" s="350"/>
      <c r="X766" s="350"/>
      <c r="Y766" s="350">
        <f>SUM(Q766:X766)</f>
        <v>0</v>
      </c>
      <c r="Z766" s="394"/>
      <c r="AA766" s="403"/>
      <c r="AB766" s="394"/>
      <c r="AC766" s="403"/>
      <c r="AD766" s="350">
        <f>Y766+AA766-AC766</f>
        <v>0</v>
      </c>
      <c r="AE766" s="418" t="s">
        <v>1341</v>
      </c>
    </row>
    <row r="767" hidden="1" outlineLevel="1" spans="1:31">
      <c r="A767" s="299"/>
      <c r="B767" s="150">
        <v>111501001</v>
      </c>
      <c r="C767" s="346"/>
      <c r="D767" s="346"/>
      <c r="E767" s="299" t="s">
        <v>113</v>
      </c>
      <c r="F767" s="343"/>
      <c r="G767" s="350"/>
      <c r="H767" s="394"/>
      <c r="I767" s="403"/>
      <c r="J767" s="394"/>
      <c r="K767" s="403"/>
      <c r="L767" s="350">
        <f t="shared" si="239"/>
        <v>0</v>
      </c>
      <c r="M767" s="394"/>
      <c r="N767" s="403"/>
      <c r="O767" s="394"/>
      <c r="P767" s="403"/>
      <c r="Q767" s="350">
        <f t="shared" ref="Q767:Q962" si="240">L767+N767-P767</f>
        <v>0</v>
      </c>
      <c r="R767" s="350"/>
      <c r="S767" s="350"/>
      <c r="T767" s="350"/>
      <c r="U767" s="350"/>
      <c r="V767" s="350"/>
      <c r="W767" s="350"/>
      <c r="X767" s="350"/>
      <c r="Y767" s="350">
        <f t="shared" ref="Y767:Y830" si="241">SUM(Q767:X767)</f>
        <v>0</v>
      </c>
      <c r="Z767" s="394"/>
      <c r="AA767" s="403"/>
      <c r="AB767" s="394"/>
      <c r="AC767" s="403"/>
      <c r="AD767" s="405">
        <f t="shared" ref="AD767:AD964" si="242">Y767+AA767-AC767</f>
        <v>0</v>
      </c>
      <c r="AE767" s="252"/>
    </row>
    <row r="768" hidden="1" outlineLevel="1" spans="1:31">
      <c r="A768" s="299"/>
      <c r="B768" s="150">
        <v>111501002</v>
      </c>
      <c r="C768" s="346"/>
      <c r="D768" s="346"/>
      <c r="E768" s="299" t="s">
        <v>114</v>
      </c>
      <c r="F768" s="343"/>
      <c r="G768" s="350"/>
      <c r="H768" s="394"/>
      <c r="I768" s="403"/>
      <c r="J768" s="394"/>
      <c r="K768" s="403"/>
      <c r="L768" s="350">
        <f t="shared" si="239"/>
        <v>0</v>
      </c>
      <c r="M768" s="394"/>
      <c r="N768" s="403"/>
      <c r="O768" s="394"/>
      <c r="P768" s="403"/>
      <c r="Q768" s="350">
        <f t="shared" si="240"/>
        <v>0</v>
      </c>
      <c r="R768" s="350"/>
      <c r="S768" s="350"/>
      <c r="T768" s="350"/>
      <c r="U768" s="350"/>
      <c r="V768" s="350"/>
      <c r="W768" s="350"/>
      <c r="X768" s="350"/>
      <c r="Y768" s="350">
        <f t="shared" si="241"/>
        <v>0</v>
      </c>
      <c r="Z768" s="394"/>
      <c r="AA768" s="403"/>
      <c r="AB768" s="394"/>
      <c r="AC768" s="403"/>
      <c r="AD768" s="405">
        <f t="shared" si="242"/>
        <v>0</v>
      </c>
      <c r="AE768" s="252"/>
    </row>
    <row r="769" hidden="1" outlineLevel="1" spans="1:31">
      <c r="A769" s="299"/>
      <c r="B769" s="150">
        <v>111501003</v>
      </c>
      <c r="C769" s="346"/>
      <c r="D769" s="346"/>
      <c r="E769" s="299" t="s">
        <v>115</v>
      </c>
      <c r="F769" s="343"/>
      <c r="G769" s="350"/>
      <c r="H769" s="394"/>
      <c r="I769" s="403"/>
      <c r="J769" s="394"/>
      <c r="K769" s="403"/>
      <c r="L769" s="350">
        <f t="shared" si="239"/>
        <v>0</v>
      </c>
      <c r="M769" s="394"/>
      <c r="N769" s="403"/>
      <c r="O769" s="394"/>
      <c r="P769" s="403"/>
      <c r="Q769" s="350">
        <f t="shared" si="240"/>
        <v>0</v>
      </c>
      <c r="R769" s="350"/>
      <c r="S769" s="350"/>
      <c r="T769" s="350"/>
      <c r="U769" s="350"/>
      <c r="V769" s="350"/>
      <c r="W769" s="350"/>
      <c r="X769" s="350"/>
      <c r="Y769" s="350">
        <f t="shared" si="241"/>
        <v>0</v>
      </c>
      <c r="Z769" s="394"/>
      <c r="AA769" s="403"/>
      <c r="AB769" s="394"/>
      <c r="AC769" s="403"/>
      <c r="AD769" s="405">
        <f t="shared" si="242"/>
        <v>0</v>
      </c>
      <c r="AE769" s="252"/>
    </row>
    <row r="770" hidden="1" outlineLevel="1" spans="1:31">
      <c r="A770" s="299"/>
      <c r="B770" s="150">
        <v>111501004</v>
      </c>
      <c r="C770" s="346"/>
      <c r="D770" s="346"/>
      <c r="E770" s="299" t="s">
        <v>116</v>
      </c>
      <c r="F770" s="343"/>
      <c r="G770" s="350"/>
      <c r="H770" s="394"/>
      <c r="I770" s="403"/>
      <c r="J770" s="394"/>
      <c r="K770" s="403"/>
      <c r="L770" s="350">
        <f t="shared" si="239"/>
        <v>0</v>
      </c>
      <c r="M770" s="394"/>
      <c r="N770" s="403"/>
      <c r="O770" s="394"/>
      <c r="P770" s="403"/>
      <c r="Q770" s="350">
        <f t="shared" si="240"/>
        <v>0</v>
      </c>
      <c r="R770" s="350"/>
      <c r="S770" s="350"/>
      <c r="T770" s="350"/>
      <c r="U770" s="350"/>
      <c r="V770" s="350"/>
      <c r="W770" s="350"/>
      <c r="X770" s="350"/>
      <c r="Y770" s="350">
        <f t="shared" si="241"/>
        <v>0</v>
      </c>
      <c r="Z770" s="394"/>
      <c r="AA770" s="403"/>
      <c r="AB770" s="394"/>
      <c r="AC770" s="403"/>
      <c r="AD770" s="405">
        <f t="shared" si="242"/>
        <v>0</v>
      </c>
      <c r="AE770" s="252"/>
    </row>
    <row r="771" hidden="1" outlineLevel="1" spans="1:31">
      <c r="A771" s="299"/>
      <c r="B771" s="150">
        <v>111501005</v>
      </c>
      <c r="C771" s="346"/>
      <c r="D771" s="346"/>
      <c r="E771" s="299" t="s">
        <v>117</v>
      </c>
      <c r="F771" s="343"/>
      <c r="G771" s="350"/>
      <c r="H771" s="394"/>
      <c r="I771" s="403"/>
      <c r="J771" s="394"/>
      <c r="K771" s="403"/>
      <c r="L771" s="350">
        <f t="shared" si="239"/>
        <v>0</v>
      </c>
      <c r="M771" s="394"/>
      <c r="N771" s="403"/>
      <c r="O771" s="394"/>
      <c r="P771" s="403"/>
      <c r="Q771" s="350">
        <f t="shared" si="240"/>
        <v>0</v>
      </c>
      <c r="R771" s="350"/>
      <c r="S771" s="350"/>
      <c r="T771" s="350"/>
      <c r="U771" s="350"/>
      <c r="V771" s="350"/>
      <c r="W771" s="350"/>
      <c r="X771" s="350"/>
      <c r="Y771" s="350">
        <f t="shared" si="241"/>
        <v>0</v>
      </c>
      <c r="Z771" s="394"/>
      <c r="AA771" s="403"/>
      <c r="AB771" s="394"/>
      <c r="AC771" s="403"/>
      <c r="AD771" s="405">
        <f t="shared" si="242"/>
        <v>0</v>
      </c>
      <c r="AE771" s="252"/>
    </row>
    <row r="772" hidden="1" outlineLevel="1" spans="1:31">
      <c r="A772" s="299"/>
      <c r="B772" s="150">
        <v>111501006</v>
      </c>
      <c r="C772" s="346"/>
      <c r="D772" s="346"/>
      <c r="E772" s="299" t="s">
        <v>118</v>
      </c>
      <c r="F772" s="343"/>
      <c r="G772" s="350"/>
      <c r="H772" s="394"/>
      <c r="I772" s="403"/>
      <c r="J772" s="394"/>
      <c r="K772" s="403"/>
      <c r="L772" s="350">
        <f t="shared" si="239"/>
        <v>0</v>
      </c>
      <c r="M772" s="394"/>
      <c r="N772" s="403"/>
      <c r="O772" s="394"/>
      <c r="P772" s="403"/>
      <c r="Q772" s="350">
        <f t="shared" si="240"/>
        <v>0</v>
      </c>
      <c r="R772" s="350"/>
      <c r="S772" s="350"/>
      <c r="T772" s="350"/>
      <c r="U772" s="350"/>
      <c r="V772" s="350"/>
      <c r="W772" s="350"/>
      <c r="X772" s="350"/>
      <c r="Y772" s="350">
        <f t="shared" si="241"/>
        <v>0</v>
      </c>
      <c r="Z772" s="394"/>
      <c r="AA772" s="403"/>
      <c r="AB772" s="394"/>
      <c r="AC772" s="403"/>
      <c r="AD772" s="405">
        <f t="shared" si="242"/>
        <v>0</v>
      </c>
      <c r="AE772" s="252"/>
    </row>
    <row r="773" hidden="1" outlineLevel="1" spans="1:31">
      <c r="A773" s="299"/>
      <c r="B773" s="150">
        <v>111501007</v>
      </c>
      <c r="C773" s="346"/>
      <c r="D773" s="346"/>
      <c r="E773" s="299" t="s">
        <v>119</v>
      </c>
      <c r="F773" s="343"/>
      <c r="G773" s="350"/>
      <c r="H773" s="394"/>
      <c r="I773" s="403"/>
      <c r="J773" s="394"/>
      <c r="K773" s="403"/>
      <c r="L773" s="350">
        <f t="shared" si="239"/>
        <v>0</v>
      </c>
      <c r="M773" s="394"/>
      <c r="N773" s="403"/>
      <c r="O773" s="394"/>
      <c r="P773" s="403"/>
      <c r="Q773" s="350">
        <f t="shared" si="240"/>
        <v>0</v>
      </c>
      <c r="R773" s="350"/>
      <c r="S773" s="350"/>
      <c r="T773" s="350"/>
      <c r="U773" s="350"/>
      <c r="V773" s="350"/>
      <c r="W773" s="350"/>
      <c r="X773" s="350"/>
      <c r="Y773" s="350">
        <f t="shared" si="241"/>
        <v>0</v>
      </c>
      <c r="Z773" s="394"/>
      <c r="AA773" s="403"/>
      <c r="AB773" s="394"/>
      <c r="AC773" s="403"/>
      <c r="AD773" s="405">
        <f t="shared" si="242"/>
        <v>0</v>
      </c>
      <c r="AE773" s="252"/>
    </row>
    <row r="774" hidden="1" outlineLevel="1" spans="1:31">
      <c r="A774" s="299"/>
      <c r="B774" s="150">
        <v>111501008</v>
      </c>
      <c r="C774" s="346"/>
      <c r="D774" s="346"/>
      <c r="E774" s="299" t="s">
        <v>120</v>
      </c>
      <c r="F774" s="343"/>
      <c r="G774" s="350"/>
      <c r="H774" s="394"/>
      <c r="I774" s="403"/>
      <c r="J774" s="394"/>
      <c r="K774" s="403"/>
      <c r="L774" s="350">
        <f t="shared" si="239"/>
        <v>0</v>
      </c>
      <c r="M774" s="394"/>
      <c r="N774" s="403"/>
      <c r="O774" s="394"/>
      <c r="P774" s="403"/>
      <c r="Q774" s="350">
        <f t="shared" si="240"/>
        <v>0</v>
      </c>
      <c r="R774" s="350"/>
      <c r="S774" s="350"/>
      <c r="T774" s="350"/>
      <c r="U774" s="350"/>
      <c r="V774" s="350"/>
      <c r="W774" s="350"/>
      <c r="X774" s="350"/>
      <c r="Y774" s="350">
        <f t="shared" si="241"/>
        <v>0</v>
      </c>
      <c r="Z774" s="394"/>
      <c r="AA774" s="403"/>
      <c r="AB774" s="394"/>
      <c r="AC774" s="403"/>
      <c r="AD774" s="405">
        <f t="shared" si="242"/>
        <v>0</v>
      </c>
      <c r="AE774" s="252"/>
    </row>
    <row r="775" hidden="1" outlineLevel="1" spans="1:31">
      <c r="A775" s="299"/>
      <c r="B775" s="150">
        <v>111501009</v>
      </c>
      <c r="C775" s="346"/>
      <c r="D775" s="346"/>
      <c r="E775" s="299" t="s">
        <v>121</v>
      </c>
      <c r="F775" s="343"/>
      <c r="G775" s="350"/>
      <c r="H775" s="394"/>
      <c r="I775" s="403"/>
      <c r="J775" s="394"/>
      <c r="K775" s="403"/>
      <c r="L775" s="350">
        <f t="shared" si="239"/>
        <v>0</v>
      </c>
      <c r="M775" s="394"/>
      <c r="N775" s="403"/>
      <c r="O775" s="394"/>
      <c r="P775" s="403"/>
      <c r="Q775" s="350">
        <f t="shared" si="240"/>
        <v>0</v>
      </c>
      <c r="R775" s="350"/>
      <c r="S775" s="350"/>
      <c r="T775" s="350"/>
      <c r="U775" s="350"/>
      <c r="V775" s="350"/>
      <c r="W775" s="350"/>
      <c r="X775" s="350"/>
      <c r="Y775" s="350">
        <f t="shared" si="241"/>
        <v>0</v>
      </c>
      <c r="Z775" s="394"/>
      <c r="AA775" s="403"/>
      <c r="AB775" s="394"/>
      <c r="AC775" s="403"/>
      <c r="AD775" s="405">
        <f t="shared" si="242"/>
        <v>0</v>
      </c>
      <c r="AE775" s="252"/>
    </row>
    <row r="776" hidden="1" outlineLevel="1" spans="1:31">
      <c r="A776" s="299"/>
      <c r="B776" s="150">
        <v>111501010</v>
      </c>
      <c r="C776" s="346"/>
      <c r="D776" s="346"/>
      <c r="E776" s="299" t="s">
        <v>122</v>
      </c>
      <c r="F776" s="343"/>
      <c r="G776" s="350"/>
      <c r="H776" s="394"/>
      <c r="I776" s="403"/>
      <c r="J776" s="394"/>
      <c r="K776" s="403"/>
      <c r="L776" s="350">
        <f t="shared" si="239"/>
        <v>0</v>
      </c>
      <c r="M776" s="394"/>
      <c r="N776" s="403"/>
      <c r="O776" s="394"/>
      <c r="P776" s="403"/>
      <c r="Q776" s="350">
        <f t="shared" si="240"/>
        <v>0</v>
      </c>
      <c r="R776" s="350"/>
      <c r="S776" s="350"/>
      <c r="T776" s="350"/>
      <c r="U776" s="350"/>
      <c r="V776" s="350"/>
      <c r="W776" s="350"/>
      <c r="X776" s="350"/>
      <c r="Y776" s="350">
        <f t="shared" si="241"/>
        <v>0</v>
      </c>
      <c r="Z776" s="394"/>
      <c r="AA776" s="403"/>
      <c r="AB776" s="394"/>
      <c r="AC776" s="403"/>
      <c r="AD776" s="405">
        <f t="shared" si="242"/>
        <v>0</v>
      </c>
      <c r="AE776" s="252"/>
    </row>
    <row r="777" hidden="1" outlineLevel="1" spans="1:31">
      <c r="A777" s="299"/>
      <c r="B777" s="150">
        <v>111501011</v>
      </c>
      <c r="C777" s="346"/>
      <c r="D777" s="346"/>
      <c r="E777" s="299" t="s">
        <v>123</v>
      </c>
      <c r="F777" s="343"/>
      <c r="G777" s="350"/>
      <c r="H777" s="394"/>
      <c r="I777" s="403"/>
      <c r="J777" s="394"/>
      <c r="K777" s="403"/>
      <c r="L777" s="350">
        <f t="shared" si="239"/>
        <v>0</v>
      </c>
      <c r="M777" s="394"/>
      <c r="N777" s="403"/>
      <c r="O777" s="394"/>
      <c r="P777" s="403"/>
      <c r="Q777" s="350">
        <f t="shared" si="240"/>
        <v>0</v>
      </c>
      <c r="R777" s="350"/>
      <c r="S777" s="350"/>
      <c r="T777" s="350"/>
      <c r="U777" s="350"/>
      <c r="V777" s="350"/>
      <c r="W777" s="350"/>
      <c r="X777" s="350"/>
      <c r="Y777" s="350">
        <f t="shared" si="241"/>
        <v>0</v>
      </c>
      <c r="Z777" s="394"/>
      <c r="AA777" s="403"/>
      <c r="AB777" s="394"/>
      <c r="AC777" s="403"/>
      <c r="AD777" s="405">
        <f t="shared" si="242"/>
        <v>0</v>
      </c>
      <c r="AE777" s="252"/>
    </row>
    <row r="778" hidden="1" outlineLevel="1" spans="1:31">
      <c r="A778" s="299"/>
      <c r="B778" s="150">
        <v>111501012</v>
      </c>
      <c r="C778" s="346"/>
      <c r="D778" s="346"/>
      <c r="E778" s="299" t="s">
        <v>124</v>
      </c>
      <c r="F778" s="343"/>
      <c r="G778" s="350"/>
      <c r="H778" s="394"/>
      <c r="I778" s="403"/>
      <c r="J778" s="394"/>
      <c r="K778" s="403"/>
      <c r="L778" s="350">
        <f t="shared" si="239"/>
        <v>0</v>
      </c>
      <c r="M778" s="394"/>
      <c r="N778" s="403"/>
      <c r="O778" s="394"/>
      <c r="P778" s="403"/>
      <c r="Q778" s="350">
        <f t="shared" si="240"/>
        <v>0</v>
      </c>
      <c r="R778" s="350"/>
      <c r="S778" s="350"/>
      <c r="T778" s="350"/>
      <c r="U778" s="350"/>
      <c r="V778" s="350"/>
      <c r="W778" s="350"/>
      <c r="X778" s="350"/>
      <c r="Y778" s="350">
        <f t="shared" si="241"/>
        <v>0</v>
      </c>
      <c r="Z778" s="394"/>
      <c r="AA778" s="403"/>
      <c r="AB778" s="394"/>
      <c r="AC778" s="403"/>
      <c r="AD778" s="405">
        <f t="shared" si="242"/>
        <v>0</v>
      </c>
      <c r="AE778" s="252"/>
    </row>
    <row r="779" hidden="1" outlineLevel="1" spans="1:31">
      <c r="A779" s="299"/>
      <c r="B779" s="150">
        <v>111501013</v>
      </c>
      <c r="C779" s="346"/>
      <c r="D779" s="346"/>
      <c r="E779" s="299" t="s">
        <v>125</v>
      </c>
      <c r="F779" s="343"/>
      <c r="G779" s="350"/>
      <c r="H779" s="394"/>
      <c r="I779" s="403"/>
      <c r="J779" s="394"/>
      <c r="K779" s="403"/>
      <c r="L779" s="350">
        <f t="shared" si="239"/>
        <v>0</v>
      </c>
      <c r="M779" s="394"/>
      <c r="N779" s="403"/>
      <c r="O779" s="394"/>
      <c r="P779" s="403"/>
      <c r="Q779" s="350">
        <f t="shared" si="240"/>
        <v>0</v>
      </c>
      <c r="R779" s="350"/>
      <c r="S779" s="350"/>
      <c r="T779" s="350"/>
      <c r="U779" s="350"/>
      <c r="V779" s="350"/>
      <c r="W779" s="350"/>
      <c r="X779" s="350"/>
      <c r="Y779" s="350">
        <f t="shared" si="241"/>
        <v>0</v>
      </c>
      <c r="Z779" s="394"/>
      <c r="AA779" s="403"/>
      <c r="AB779" s="394"/>
      <c r="AC779" s="403"/>
      <c r="AD779" s="405">
        <f t="shared" si="242"/>
        <v>0</v>
      </c>
      <c r="AE779" s="252"/>
    </row>
    <row r="780" hidden="1" outlineLevel="1" spans="1:31">
      <c r="A780" s="299"/>
      <c r="B780" s="150">
        <v>111501014</v>
      </c>
      <c r="C780" s="346"/>
      <c r="D780" s="346"/>
      <c r="E780" s="299" t="s">
        <v>126</v>
      </c>
      <c r="F780" s="343"/>
      <c r="G780" s="350"/>
      <c r="H780" s="394"/>
      <c r="I780" s="403"/>
      <c r="J780" s="394"/>
      <c r="K780" s="403"/>
      <c r="L780" s="350">
        <f t="shared" si="239"/>
        <v>0</v>
      </c>
      <c r="M780" s="394"/>
      <c r="N780" s="403"/>
      <c r="O780" s="394"/>
      <c r="P780" s="403"/>
      <c r="Q780" s="350">
        <f t="shared" si="240"/>
        <v>0</v>
      </c>
      <c r="R780" s="350"/>
      <c r="S780" s="350"/>
      <c r="T780" s="350"/>
      <c r="U780" s="350"/>
      <c r="V780" s="350"/>
      <c r="W780" s="350"/>
      <c r="X780" s="350"/>
      <c r="Y780" s="350">
        <f t="shared" si="241"/>
        <v>0</v>
      </c>
      <c r="Z780" s="394"/>
      <c r="AA780" s="403"/>
      <c r="AB780" s="394"/>
      <c r="AC780" s="403"/>
      <c r="AD780" s="405">
        <f t="shared" si="242"/>
        <v>0</v>
      </c>
      <c r="AE780" s="252"/>
    </row>
    <row r="781" hidden="1" outlineLevel="1" spans="1:31">
      <c r="A781" s="299"/>
      <c r="B781" s="150">
        <v>111501015</v>
      </c>
      <c r="C781" s="346"/>
      <c r="D781" s="346"/>
      <c r="E781" s="299" t="s">
        <v>127</v>
      </c>
      <c r="F781" s="343"/>
      <c r="G781" s="350"/>
      <c r="H781" s="394"/>
      <c r="I781" s="403"/>
      <c r="J781" s="394"/>
      <c r="K781" s="403"/>
      <c r="L781" s="350">
        <f t="shared" si="239"/>
        <v>0</v>
      </c>
      <c r="M781" s="394"/>
      <c r="N781" s="403"/>
      <c r="O781" s="394"/>
      <c r="P781" s="403"/>
      <c r="Q781" s="350">
        <f t="shared" si="240"/>
        <v>0</v>
      </c>
      <c r="R781" s="350"/>
      <c r="S781" s="350"/>
      <c r="T781" s="350"/>
      <c r="U781" s="350"/>
      <c r="V781" s="350"/>
      <c r="W781" s="350"/>
      <c r="X781" s="350"/>
      <c r="Y781" s="350">
        <f t="shared" si="241"/>
        <v>0</v>
      </c>
      <c r="Z781" s="394"/>
      <c r="AA781" s="403"/>
      <c r="AB781" s="394"/>
      <c r="AC781" s="403"/>
      <c r="AD781" s="405">
        <f t="shared" si="242"/>
        <v>0</v>
      </c>
      <c r="AE781" s="252"/>
    </row>
    <row r="782" hidden="1" outlineLevel="1" spans="1:31">
      <c r="A782" s="299"/>
      <c r="B782" s="150">
        <v>111501016</v>
      </c>
      <c r="C782" s="346"/>
      <c r="D782" s="346"/>
      <c r="E782" s="299" t="s">
        <v>128</v>
      </c>
      <c r="F782" s="343"/>
      <c r="G782" s="350"/>
      <c r="H782" s="394"/>
      <c r="I782" s="403"/>
      <c r="J782" s="394"/>
      <c r="K782" s="403"/>
      <c r="L782" s="350">
        <f t="shared" si="239"/>
        <v>0</v>
      </c>
      <c r="M782" s="394"/>
      <c r="N782" s="403"/>
      <c r="O782" s="394"/>
      <c r="P782" s="403"/>
      <c r="Q782" s="350">
        <f t="shared" si="240"/>
        <v>0</v>
      </c>
      <c r="R782" s="350"/>
      <c r="S782" s="350"/>
      <c r="T782" s="350"/>
      <c r="U782" s="350"/>
      <c r="V782" s="350"/>
      <c r="W782" s="350"/>
      <c r="X782" s="350"/>
      <c r="Y782" s="350">
        <f t="shared" si="241"/>
        <v>0</v>
      </c>
      <c r="Z782" s="394"/>
      <c r="AA782" s="403"/>
      <c r="AB782" s="394"/>
      <c r="AC782" s="403"/>
      <c r="AD782" s="405">
        <f t="shared" si="242"/>
        <v>0</v>
      </c>
      <c r="AE782" s="252"/>
    </row>
    <row r="783" hidden="1" outlineLevel="1" spans="1:31">
      <c r="A783" s="299"/>
      <c r="B783" s="150">
        <v>111501017</v>
      </c>
      <c r="C783" s="346"/>
      <c r="D783" s="346"/>
      <c r="E783" s="299" t="s">
        <v>129</v>
      </c>
      <c r="F783" s="343"/>
      <c r="G783" s="350"/>
      <c r="H783" s="394"/>
      <c r="I783" s="403"/>
      <c r="J783" s="394"/>
      <c r="K783" s="403"/>
      <c r="L783" s="350">
        <f t="shared" si="239"/>
        <v>0</v>
      </c>
      <c r="M783" s="394"/>
      <c r="N783" s="403"/>
      <c r="O783" s="394"/>
      <c r="P783" s="403"/>
      <c r="Q783" s="350">
        <f t="shared" si="240"/>
        <v>0</v>
      </c>
      <c r="R783" s="350"/>
      <c r="S783" s="350"/>
      <c r="T783" s="350"/>
      <c r="U783" s="350"/>
      <c r="V783" s="350"/>
      <c r="W783" s="350"/>
      <c r="X783" s="350"/>
      <c r="Y783" s="350">
        <f t="shared" si="241"/>
        <v>0</v>
      </c>
      <c r="Z783" s="394"/>
      <c r="AA783" s="403"/>
      <c r="AB783" s="394"/>
      <c r="AC783" s="403"/>
      <c r="AD783" s="405">
        <f t="shared" si="242"/>
        <v>0</v>
      </c>
      <c r="AE783" s="252"/>
    </row>
    <row r="784" hidden="1" outlineLevel="1" spans="1:31">
      <c r="A784" s="299"/>
      <c r="B784" s="150">
        <v>111501018</v>
      </c>
      <c r="C784" s="346"/>
      <c r="D784" s="346"/>
      <c r="E784" s="299" t="s">
        <v>130</v>
      </c>
      <c r="F784" s="343"/>
      <c r="G784" s="350"/>
      <c r="H784" s="394"/>
      <c r="I784" s="403"/>
      <c r="J784" s="394"/>
      <c r="K784" s="403"/>
      <c r="L784" s="350">
        <f t="shared" si="239"/>
        <v>0</v>
      </c>
      <c r="M784" s="394"/>
      <c r="N784" s="403"/>
      <c r="O784" s="394"/>
      <c r="P784" s="403"/>
      <c r="Q784" s="350">
        <f t="shared" si="240"/>
        <v>0</v>
      </c>
      <c r="R784" s="350"/>
      <c r="S784" s="350"/>
      <c r="T784" s="350"/>
      <c r="U784" s="350"/>
      <c r="V784" s="350"/>
      <c r="W784" s="350"/>
      <c r="X784" s="350"/>
      <c r="Y784" s="350">
        <f t="shared" si="241"/>
        <v>0</v>
      </c>
      <c r="Z784" s="394"/>
      <c r="AA784" s="403"/>
      <c r="AB784" s="394"/>
      <c r="AC784" s="403"/>
      <c r="AD784" s="405">
        <f t="shared" si="242"/>
        <v>0</v>
      </c>
      <c r="AE784" s="252"/>
    </row>
    <row r="785" hidden="1" outlineLevel="1" spans="1:31">
      <c r="A785" s="299"/>
      <c r="B785" s="150">
        <v>111501019</v>
      </c>
      <c r="C785" s="346"/>
      <c r="D785" s="346"/>
      <c r="E785" s="299" t="s">
        <v>131</v>
      </c>
      <c r="F785" s="343"/>
      <c r="G785" s="350"/>
      <c r="H785" s="394"/>
      <c r="I785" s="403"/>
      <c r="J785" s="394"/>
      <c r="K785" s="403"/>
      <c r="L785" s="350">
        <f t="shared" si="239"/>
        <v>0</v>
      </c>
      <c r="M785" s="394"/>
      <c r="N785" s="403"/>
      <c r="O785" s="394"/>
      <c r="P785" s="403"/>
      <c r="Q785" s="350">
        <f t="shared" si="240"/>
        <v>0</v>
      </c>
      <c r="R785" s="350"/>
      <c r="S785" s="350"/>
      <c r="T785" s="350"/>
      <c r="U785" s="350"/>
      <c r="V785" s="350"/>
      <c r="W785" s="350"/>
      <c r="X785" s="350"/>
      <c r="Y785" s="350">
        <f t="shared" si="241"/>
        <v>0</v>
      </c>
      <c r="Z785" s="394"/>
      <c r="AA785" s="403"/>
      <c r="AB785" s="394"/>
      <c r="AC785" s="403"/>
      <c r="AD785" s="405">
        <f t="shared" si="242"/>
        <v>0</v>
      </c>
      <c r="AE785" s="252"/>
    </row>
    <row r="786" hidden="1" outlineLevel="1" spans="1:31">
      <c r="A786" s="299"/>
      <c r="B786" s="150">
        <v>111501020</v>
      </c>
      <c r="C786" s="346"/>
      <c r="D786" s="346"/>
      <c r="E786" s="299" t="s">
        <v>132</v>
      </c>
      <c r="F786" s="343"/>
      <c r="G786" s="350"/>
      <c r="H786" s="394"/>
      <c r="I786" s="403"/>
      <c r="J786" s="394"/>
      <c r="K786" s="403"/>
      <c r="L786" s="350">
        <f t="shared" si="239"/>
        <v>0</v>
      </c>
      <c r="M786" s="394"/>
      <c r="N786" s="403"/>
      <c r="O786" s="394"/>
      <c r="P786" s="403"/>
      <c r="Q786" s="350">
        <f t="shared" si="240"/>
        <v>0</v>
      </c>
      <c r="R786" s="350"/>
      <c r="S786" s="350"/>
      <c r="T786" s="350"/>
      <c r="U786" s="350"/>
      <c r="V786" s="350"/>
      <c r="W786" s="350"/>
      <c r="X786" s="350"/>
      <c r="Y786" s="350">
        <f t="shared" si="241"/>
        <v>0</v>
      </c>
      <c r="Z786" s="394"/>
      <c r="AA786" s="403"/>
      <c r="AB786" s="394"/>
      <c r="AC786" s="403"/>
      <c r="AD786" s="405">
        <f t="shared" si="242"/>
        <v>0</v>
      </c>
      <c r="AE786" s="252"/>
    </row>
    <row r="787" hidden="1" outlineLevel="1" spans="1:31">
      <c r="A787" s="299"/>
      <c r="B787" s="150">
        <v>111501021</v>
      </c>
      <c r="C787" s="346"/>
      <c r="D787" s="346"/>
      <c r="E787" s="299" t="s">
        <v>133</v>
      </c>
      <c r="F787" s="343"/>
      <c r="G787" s="350"/>
      <c r="H787" s="394"/>
      <c r="I787" s="403"/>
      <c r="J787" s="394"/>
      <c r="K787" s="403"/>
      <c r="L787" s="350">
        <f t="shared" si="239"/>
        <v>0</v>
      </c>
      <c r="M787" s="394"/>
      <c r="N787" s="403"/>
      <c r="O787" s="394"/>
      <c r="P787" s="403"/>
      <c r="Q787" s="350">
        <f t="shared" si="240"/>
        <v>0</v>
      </c>
      <c r="R787" s="350"/>
      <c r="S787" s="350"/>
      <c r="T787" s="350"/>
      <c r="U787" s="350"/>
      <c r="V787" s="350"/>
      <c r="W787" s="350"/>
      <c r="X787" s="350"/>
      <c r="Y787" s="350">
        <f t="shared" si="241"/>
        <v>0</v>
      </c>
      <c r="Z787" s="394"/>
      <c r="AA787" s="403"/>
      <c r="AB787" s="394"/>
      <c r="AC787" s="403"/>
      <c r="AD787" s="405">
        <f t="shared" si="242"/>
        <v>0</v>
      </c>
      <c r="AE787" s="252"/>
    </row>
    <row r="788" hidden="1" outlineLevel="1" spans="1:31">
      <c r="A788" s="299"/>
      <c r="B788" s="150">
        <v>111501022</v>
      </c>
      <c r="C788" s="346"/>
      <c r="D788" s="346"/>
      <c r="E788" s="299" t="s">
        <v>134</v>
      </c>
      <c r="F788" s="343"/>
      <c r="G788" s="350"/>
      <c r="H788" s="394"/>
      <c r="I788" s="403"/>
      <c r="J788" s="394"/>
      <c r="K788" s="403"/>
      <c r="L788" s="350">
        <f t="shared" si="239"/>
        <v>0</v>
      </c>
      <c r="M788" s="394"/>
      <c r="N788" s="403"/>
      <c r="O788" s="394"/>
      <c r="P788" s="403"/>
      <c r="Q788" s="350">
        <f t="shared" si="240"/>
        <v>0</v>
      </c>
      <c r="R788" s="350"/>
      <c r="S788" s="350"/>
      <c r="T788" s="350"/>
      <c r="U788" s="350"/>
      <c r="V788" s="350"/>
      <c r="W788" s="350"/>
      <c r="X788" s="350"/>
      <c r="Y788" s="350">
        <f t="shared" si="241"/>
        <v>0</v>
      </c>
      <c r="Z788" s="394"/>
      <c r="AA788" s="403"/>
      <c r="AB788" s="394"/>
      <c r="AC788" s="403"/>
      <c r="AD788" s="405">
        <f t="shared" si="242"/>
        <v>0</v>
      </c>
      <c r="AE788" s="252"/>
    </row>
    <row r="789" hidden="1" outlineLevel="1" spans="1:31">
      <c r="A789" s="299"/>
      <c r="B789" s="150">
        <v>111501023</v>
      </c>
      <c r="C789" s="346"/>
      <c r="D789" s="346"/>
      <c r="E789" s="299" t="s">
        <v>135</v>
      </c>
      <c r="F789" s="343"/>
      <c r="G789" s="350"/>
      <c r="H789" s="394"/>
      <c r="I789" s="403"/>
      <c r="J789" s="394"/>
      <c r="K789" s="403"/>
      <c r="L789" s="350">
        <f t="shared" si="239"/>
        <v>0</v>
      </c>
      <c r="M789" s="394"/>
      <c r="N789" s="403"/>
      <c r="O789" s="394"/>
      <c r="P789" s="403"/>
      <c r="Q789" s="350">
        <f t="shared" si="240"/>
        <v>0</v>
      </c>
      <c r="R789" s="350"/>
      <c r="S789" s="350"/>
      <c r="T789" s="350"/>
      <c r="U789" s="350"/>
      <c r="V789" s="350"/>
      <c r="W789" s="350"/>
      <c r="X789" s="350"/>
      <c r="Y789" s="350">
        <f t="shared" si="241"/>
        <v>0</v>
      </c>
      <c r="Z789" s="394"/>
      <c r="AA789" s="403"/>
      <c r="AB789" s="394"/>
      <c r="AC789" s="403"/>
      <c r="AD789" s="405">
        <f t="shared" si="242"/>
        <v>0</v>
      </c>
      <c r="AE789" s="252"/>
    </row>
    <row r="790" hidden="1" outlineLevel="1" spans="1:31">
      <c r="A790" s="299"/>
      <c r="B790" s="150">
        <v>111501024</v>
      </c>
      <c r="C790" s="346"/>
      <c r="D790" s="346"/>
      <c r="E790" s="299" t="s">
        <v>136</v>
      </c>
      <c r="F790" s="343"/>
      <c r="G790" s="350"/>
      <c r="H790" s="394"/>
      <c r="I790" s="403"/>
      <c r="J790" s="394"/>
      <c r="K790" s="403"/>
      <c r="L790" s="350">
        <f t="shared" si="239"/>
        <v>0</v>
      </c>
      <c r="M790" s="394"/>
      <c r="N790" s="403"/>
      <c r="O790" s="394"/>
      <c r="P790" s="403"/>
      <c r="Q790" s="350">
        <f t="shared" si="240"/>
        <v>0</v>
      </c>
      <c r="R790" s="350"/>
      <c r="S790" s="350"/>
      <c r="T790" s="350"/>
      <c r="U790" s="350"/>
      <c r="V790" s="350"/>
      <c r="W790" s="350"/>
      <c r="X790" s="350"/>
      <c r="Y790" s="350">
        <f t="shared" si="241"/>
        <v>0</v>
      </c>
      <c r="Z790" s="394"/>
      <c r="AA790" s="403"/>
      <c r="AB790" s="394"/>
      <c r="AC790" s="403"/>
      <c r="AD790" s="405">
        <f t="shared" si="242"/>
        <v>0</v>
      </c>
      <c r="AE790" s="252"/>
    </row>
    <row r="791" hidden="1" outlineLevel="1" spans="1:31">
      <c r="A791" s="299"/>
      <c r="B791" s="150">
        <v>111501025</v>
      </c>
      <c r="C791" s="346"/>
      <c r="D791" s="346"/>
      <c r="E791" s="299" t="s">
        <v>137</v>
      </c>
      <c r="F791" s="343"/>
      <c r="G791" s="350"/>
      <c r="H791" s="394"/>
      <c r="I791" s="403"/>
      <c r="J791" s="394"/>
      <c r="K791" s="403"/>
      <c r="L791" s="350">
        <f t="shared" si="239"/>
        <v>0</v>
      </c>
      <c r="M791" s="394"/>
      <c r="N791" s="403"/>
      <c r="O791" s="394"/>
      <c r="P791" s="403"/>
      <c r="Q791" s="350">
        <f t="shared" si="240"/>
        <v>0</v>
      </c>
      <c r="R791" s="350"/>
      <c r="S791" s="350"/>
      <c r="T791" s="350"/>
      <c r="U791" s="350"/>
      <c r="V791" s="350"/>
      <c r="W791" s="350"/>
      <c r="X791" s="350"/>
      <c r="Y791" s="350">
        <f t="shared" si="241"/>
        <v>0</v>
      </c>
      <c r="Z791" s="394"/>
      <c r="AA791" s="403"/>
      <c r="AB791" s="394"/>
      <c r="AC791" s="403"/>
      <c r="AD791" s="405">
        <f t="shared" si="242"/>
        <v>0</v>
      </c>
      <c r="AE791" s="252"/>
    </row>
    <row r="792" hidden="1" outlineLevel="1" spans="1:31">
      <c r="A792" s="299"/>
      <c r="B792" s="150">
        <v>111501026</v>
      </c>
      <c r="C792" s="346"/>
      <c r="D792" s="346"/>
      <c r="E792" s="299" t="s">
        <v>138</v>
      </c>
      <c r="F792" s="343"/>
      <c r="G792" s="350"/>
      <c r="H792" s="394"/>
      <c r="I792" s="403"/>
      <c r="J792" s="394"/>
      <c r="K792" s="403"/>
      <c r="L792" s="350">
        <f t="shared" si="239"/>
        <v>0</v>
      </c>
      <c r="M792" s="394"/>
      <c r="N792" s="403"/>
      <c r="O792" s="394"/>
      <c r="P792" s="403"/>
      <c r="Q792" s="350">
        <f t="shared" si="240"/>
        <v>0</v>
      </c>
      <c r="R792" s="350"/>
      <c r="S792" s="350"/>
      <c r="T792" s="350"/>
      <c r="U792" s="350"/>
      <c r="V792" s="350"/>
      <c r="W792" s="350"/>
      <c r="X792" s="350"/>
      <c r="Y792" s="350">
        <f t="shared" si="241"/>
        <v>0</v>
      </c>
      <c r="Z792" s="394"/>
      <c r="AA792" s="403"/>
      <c r="AB792" s="394"/>
      <c r="AC792" s="403"/>
      <c r="AD792" s="405">
        <f t="shared" si="242"/>
        <v>0</v>
      </c>
      <c r="AE792" s="252"/>
    </row>
    <row r="793" hidden="1" outlineLevel="1" spans="1:31">
      <c r="A793" s="299"/>
      <c r="B793" s="150">
        <v>111501027</v>
      </c>
      <c r="C793" s="346"/>
      <c r="D793" s="346"/>
      <c r="E793" s="299" t="s">
        <v>139</v>
      </c>
      <c r="F793" s="343"/>
      <c r="G793" s="350"/>
      <c r="H793" s="394"/>
      <c r="I793" s="403"/>
      <c r="J793" s="394"/>
      <c r="K793" s="403"/>
      <c r="L793" s="350">
        <f t="shared" si="239"/>
        <v>0</v>
      </c>
      <c r="M793" s="394"/>
      <c r="N793" s="403"/>
      <c r="O793" s="394"/>
      <c r="P793" s="403"/>
      <c r="Q793" s="350">
        <f t="shared" si="240"/>
        <v>0</v>
      </c>
      <c r="R793" s="350"/>
      <c r="S793" s="350"/>
      <c r="T793" s="350"/>
      <c r="U793" s="350"/>
      <c r="V793" s="350"/>
      <c r="W793" s="350"/>
      <c r="X793" s="350"/>
      <c r="Y793" s="350">
        <f t="shared" si="241"/>
        <v>0</v>
      </c>
      <c r="Z793" s="394"/>
      <c r="AA793" s="403"/>
      <c r="AB793" s="394"/>
      <c r="AC793" s="403"/>
      <c r="AD793" s="405">
        <f t="shared" si="242"/>
        <v>0</v>
      </c>
      <c r="AE793" s="252"/>
    </row>
    <row r="794" hidden="1" outlineLevel="1" spans="1:31">
      <c r="A794" s="299"/>
      <c r="B794" s="150">
        <v>111501028</v>
      </c>
      <c r="C794" s="346"/>
      <c r="D794" s="346"/>
      <c r="E794" s="299" t="s">
        <v>140</v>
      </c>
      <c r="F794" s="343"/>
      <c r="G794" s="350"/>
      <c r="H794" s="394"/>
      <c r="I794" s="403"/>
      <c r="J794" s="394"/>
      <c r="K794" s="403"/>
      <c r="L794" s="350">
        <f t="shared" si="239"/>
        <v>0</v>
      </c>
      <c r="M794" s="394"/>
      <c r="N794" s="403"/>
      <c r="O794" s="394"/>
      <c r="P794" s="403"/>
      <c r="Q794" s="350">
        <f t="shared" si="240"/>
        <v>0</v>
      </c>
      <c r="R794" s="350"/>
      <c r="S794" s="350"/>
      <c r="T794" s="350"/>
      <c r="U794" s="350"/>
      <c r="V794" s="350"/>
      <c r="W794" s="350"/>
      <c r="X794" s="350"/>
      <c r="Y794" s="350">
        <f t="shared" si="241"/>
        <v>0</v>
      </c>
      <c r="Z794" s="394"/>
      <c r="AA794" s="403"/>
      <c r="AB794" s="394"/>
      <c r="AC794" s="403"/>
      <c r="AD794" s="405">
        <f t="shared" si="242"/>
        <v>0</v>
      </c>
      <c r="AE794" s="252"/>
    </row>
    <row r="795" hidden="1" outlineLevel="1" spans="1:31">
      <c r="A795" s="299"/>
      <c r="B795" s="150">
        <v>111501029</v>
      </c>
      <c r="C795" s="346"/>
      <c r="D795" s="346"/>
      <c r="E795" s="299" t="s">
        <v>141</v>
      </c>
      <c r="F795" s="343"/>
      <c r="G795" s="350"/>
      <c r="H795" s="394"/>
      <c r="I795" s="403"/>
      <c r="J795" s="394"/>
      <c r="K795" s="403"/>
      <c r="L795" s="350">
        <f t="shared" si="239"/>
        <v>0</v>
      </c>
      <c r="M795" s="394"/>
      <c r="N795" s="403"/>
      <c r="O795" s="394"/>
      <c r="P795" s="403"/>
      <c r="Q795" s="350">
        <f t="shared" si="240"/>
        <v>0</v>
      </c>
      <c r="R795" s="350"/>
      <c r="S795" s="350"/>
      <c r="T795" s="350"/>
      <c r="U795" s="350"/>
      <c r="V795" s="350"/>
      <c r="W795" s="350"/>
      <c r="X795" s="350"/>
      <c r="Y795" s="350">
        <f t="shared" si="241"/>
        <v>0</v>
      </c>
      <c r="Z795" s="394"/>
      <c r="AA795" s="403"/>
      <c r="AB795" s="394"/>
      <c r="AC795" s="403"/>
      <c r="AD795" s="405">
        <f t="shared" si="242"/>
        <v>0</v>
      </c>
      <c r="AE795" s="252"/>
    </row>
    <row r="796" hidden="1" outlineLevel="1" spans="1:31">
      <c r="A796" s="299"/>
      <c r="B796" s="150">
        <v>111501030</v>
      </c>
      <c r="C796" s="346"/>
      <c r="D796" s="346"/>
      <c r="E796" s="299" t="s">
        <v>142</v>
      </c>
      <c r="F796" s="343"/>
      <c r="G796" s="350"/>
      <c r="H796" s="394"/>
      <c r="I796" s="403"/>
      <c r="J796" s="394"/>
      <c r="K796" s="403"/>
      <c r="L796" s="350">
        <f t="shared" si="239"/>
        <v>0</v>
      </c>
      <c r="M796" s="394"/>
      <c r="N796" s="403"/>
      <c r="O796" s="394"/>
      <c r="P796" s="403"/>
      <c r="Q796" s="350">
        <f t="shared" si="240"/>
        <v>0</v>
      </c>
      <c r="R796" s="350"/>
      <c r="S796" s="350"/>
      <c r="T796" s="350"/>
      <c r="U796" s="350"/>
      <c r="V796" s="350"/>
      <c r="W796" s="350"/>
      <c r="X796" s="350"/>
      <c r="Y796" s="350">
        <f t="shared" si="241"/>
        <v>0</v>
      </c>
      <c r="Z796" s="394"/>
      <c r="AA796" s="403"/>
      <c r="AB796" s="394"/>
      <c r="AC796" s="403"/>
      <c r="AD796" s="405">
        <f t="shared" si="242"/>
        <v>0</v>
      </c>
      <c r="AE796" s="252"/>
    </row>
    <row r="797" hidden="1" outlineLevel="1" spans="1:31">
      <c r="A797" s="299"/>
      <c r="B797" s="150">
        <v>111501031</v>
      </c>
      <c r="C797" s="346"/>
      <c r="D797" s="346"/>
      <c r="E797" s="299" t="s">
        <v>143</v>
      </c>
      <c r="F797" s="343"/>
      <c r="G797" s="350"/>
      <c r="H797" s="394"/>
      <c r="I797" s="403"/>
      <c r="J797" s="394"/>
      <c r="K797" s="403"/>
      <c r="L797" s="350">
        <f t="shared" si="239"/>
        <v>0</v>
      </c>
      <c r="M797" s="394"/>
      <c r="N797" s="403"/>
      <c r="O797" s="394"/>
      <c r="P797" s="403"/>
      <c r="Q797" s="350">
        <f t="shared" si="240"/>
        <v>0</v>
      </c>
      <c r="R797" s="350"/>
      <c r="S797" s="350"/>
      <c r="T797" s="350"/>
      <c r="U797" s="350"/>
      <c r="V797" s="350"/>
      <c r="W797" s="350"/>
      <c r="X797" s="350"/>
      <c r="Y797" s="350">
        <f t="shared" si="241"/>
        <v>0</v>
      </c>
      <c r="Z797" s="394"/>
      <c r="AA797" s="403"/>
      <c r="AB797" s="394"/>
      <c r="AC797" s="403"/>
      <c r="AD797" s="405">
        <f t="shared" si="242"/>
        <v>0</v>
      </c>
      <c r="AE797" s="252"/>
    </row>
    <row r="798" hidden="1" outlineLevel="1" spans="1:31">
      <c r="A798" s="299"/>
      <c r="B798" s="150">
        <v>111501032</v>
      </c>
      <c r="C798" s="346"/>
      <c r="D798" s="346"/>
      <c r="E798" s="299" t="s">
        <v>144</v>
      </c>
      <c r="F798" s="343"/>
      <c r="G798" s="350"/>
      <c r="H798" s="394"/>
      <c r="I798" s="403"/>
      <c r="J798" s="394"/>
      <c r="K798" s="403"/>
      <c r="L798" s="350">
        <f t="shared" si="239"/>
        <v>0</v>
      </c>
      <c r="M798" s="394"/>
      <c r="N798" s="403"/>
      <c r="O798" s="394"/>
      <c r="P798" s="403"/>
      <c r="Q798" s="350">
        <f t="shared" si="240"/>
        <v>0</v>
      </c>
      <c r="R798" s="350"/>
      <c r="S798" s="350"/>
      <c r="T798" s="350"/>
      <c r="U798" s="350"/>
      <c r="V798" s="350"/>
      <c r="W798" s="350"/>
      <c r="X798" s="350"/>
      <c r="Y798" s="350">
        <f t="shared" si="241"/>
        <v>0</v>
      </c>
      <c r="Z798" s="394"/>
      <c r="AA798" s="403"/>
      <c r="AB798" s="394"/>
      <c r="AC798" s="403"/>
      <c r="AD798" s="405">
        <f t="shared" si="242"/>
        <v>0</v>
      </c>
      <c r="AE798" s="252"/>
    </row>
    <row r="799" hidden="1" outlineLevel="1" spans="1:31">
      <c r="A799" s="299"/>
      <c r="B799" s="150">
        <v>111501033</v>
      </c>
      <c r="C799" s="346"/>
      <c r="D799" s="346"/>
      <c r="E799" s="299" t="s">
        <v>145</v>
      </c>
      <c r="F799" s="343"/>
      <c r="G799" s="350"/>
      <c r="H799" s="394"/>
      <c r="I799" s="403"/>
      <c r="J799" s="394"/>
      <c r="K799" s="403"/>
      <c r="L799" s="350">
        <f t="shared" si="239"/>
        <v>0</v>
      </c>
      <c r="M799" s="394"/>
      <c r="N799" s="403"/>
      <c r="O799" s="394"/>
      <c r="P799" s="403"/>
      <c r="Q799" s="350">
        <f t="shared" si="240"/>
        <v>0</v>
      </c>
      <c r="R799" s="350"/>
      <c r="S799" s="350"/>
      <c r="T799" s="350"/>
      <c r="U799" s="350"/>
      <c r="V799" s="350"/>
      <c r="W799" s="350"/>
      <c r="X799" s="350"/>
      <c r="Y799" s="350">
        <f t="shared" si="241"/>
        <v>0</v>
      </c>
      <c r="Z799" s="394"/>
      <c r="AA799" s="403"/>
      <c r="AB799" s="394"/>
      <c r="AC799" s="403"/>
      <c r="AD799" s="405">
        <f t="shared" si="242"/>
        <v>0</v>
      </c>
      <c r="AE799" s="252"/>
    </row>
    <row r="800" hidden="1" outlineLevel="1" spans="1:31">
      <c r="A800" s="299"/>
      <c r="B800" s="150">
        <v>111501034</v>
      </c>
      <c r="C800" s="346"/>
      <c r="D800" s="346"/>
      <c r="E800" s="299" t="s">
        <v>146</v>
      </c>
      <c r="F800" s="343"/>
      <c r="G800" s="350"/>
      <c r="H800" s="394"/>
      <c r="I800" s="403"/>
      <c r="J800" s="394"/>
      <c r="K800" s="403"/>
      <c r="L800" s="350">
        <f t="shared" si="239"/>
        <v>0</v>
      </c>
      <c r="M800" s="394"/>
      <c r="N800" s="403"/>
      <c r="O800" s="394"/>
      <c r="P800" s="403"/>
      <c r="Q800" s="350">
        <f t="shared" si="240"/>
        <v>0</v>
      </c>
      <c r="R800" s="350"/>
      <c r="S800" s="350"/>
      <c r="T800" s="350"/>
      <c r="U800" s="350"/>
      <c r="V800" s="350"/>
      <c r="W800" s="350"/>
      <c r="X800" s="350"/>
      <c r="Y800" s="350">
        <f t="shared" si="241"/>
        <v>0</v>
      </c>
      <c r="Z800" s="394"/>
      <c r="AA800" s="403"/>
      <c r="AB800" s="394"/>
      <c r="AC800" s="403"/>
      <c r="AD800" s="405">
        <f t="shared" si="242"/>
        <v>0</v>
      </c>
      <c r="AE800" s="252"/>
    </row>
    <row r="801" hidden="1" outlineLevel="1" spans="1:31">
      <c r="A801" s="299"/>
      <c r="B801" s="150">
        <v>111501035</v>
      </c>
      <c r="C801" s="346"/>
      <c r="D801" s="346"/>
      <c r="E801" s="299" t="s">
        <v>147</v>
      </c>
      <c r="F801" s="343"/>
      <c r="G801" s="350"/>
      <c r="H801" s="394"/>
      <c r="I801" s="403"/>
      <c r="J801" s="394"/>
      <c r="K801" s="403"/>
      <c r="L801" s="350">
        <f t="shared" si="239"/>
        <v>0</v>
      </c>
      <c r="M801" s="394"/>
      <c r="N801" s="403"/>
      <c r="O801" s="394"/>
      <c r="P801" s="403"/>
      <c r="Q801" s="350">
        <f t="shared" si="240"/>
        <v>0</v>
      </c>
      <c r="R801" s="350"/>
      <c r="S801" s="350"/>
      <c r="T801" s="350"/>
      <c r="U801" s="350"/>
      <c r="V801" s="350"/>
      <c r="W801" s="350"/>
      <c r="X801" s="350"/>
      <c r="Y801" s="350">
        <f t="shared" si="241"/>
        <v>0</v>
      </c>
      <c r="Z801" s="394"/>
      <c r="AA801" s="403"/>
      <c r="AB801" s="394"/>
      <c r="AC801" s="403"/>
      <c r="AD801" s="405">
        <f t="shared" si="242"/>
        <v>0</v>
      </c>
      <c r="AE801" s="252"/>
    </row>
    <row r="802" hidden="1" outlineLevel="1" spans="1:31">
      <c r="A802" s="299"/>
      <c r="B802" s="150">
        <v>111501036</v>
      </c>
      <c r="C802" s="346"/>
      <c r="D802" s="346"/>
      <c r="E802" s="299" t="s">
        <v>148</v>
      </c>
      <c r="F802" s="343"/>
      <c r="G802" s="350"/>
      <c r="H802" s="394"/>
      <c r="I802" s="403"/>
      <c r="J802" s="394"/>
      <c r="K802" s="403"/>
      <c r="L802" s="350">
        <f t="shared" si="239"/>
        <v>0</v>
      </c>
      <c r="M802" s="394"/>
      <c r="N802" s="403"/>
      <c r="O802" s="394"/>
      <c r="P802" s="403"/>
      <c r="Q802" s="350">
        <f t="shared" si="240"/>
        <v>0</v>
      </c>
      <c r="R802" s="350"/>
      <c r="S802" s="350"/>
      <c r="T802" s="350"/>
      <c r="U802" s="350"/>
      <c r="V802" s="350"/>
      <c r="W802" s="350"/>
      <c r="X802" s="350"/>
      <c r="Y802" s="350">
        <f t="shared" si="241"/>
        <v>0</v>
      </c>
      <c r="Z802" s="394"/>
      <c r="AA802" s="403"/>
      <c r="AB802" s="394"/>
      <c r="AC802" s="403"/>
      <c r="AD802" s="405">
        <f t="shared" si="242"/>
        <v>0</v>
      </c>
      <c r="AE802" s="252"/>
    </row>
    <row r="803" hidden="1" outlineLevel="1" spans="1:31">
      <c r="A803" s="299"/>
      <c r="B803" s="150">
        <v>111501037</v>
      </c>
      <c r="C803" s="346"/>
      <c r="D803" s="346"/>
      <c r="E803" s="299" t="s">
        <v>149</v>
      </c>
      <c r="F803" s="343"/>
      <c r="G803" s="350"/>
      <c r="H803" s="394"/>
      <c r="I803" s="403"/>
      <c r="J803" s="394"/>
      <c r="K803" s="403"/>
      <c r="L803" s="350">
        <f t="shared" si="239"/>
        <v>0</v>
      </c>
      <c r="M803" s="394"/>
      <c r="N803" s="403"/>
      <c r="O803" s="394"/>
      <c r="P803" s="403"/>
      <c r="Q803" s="350">
        <f t="shared" si="240"/>
        <v>0</v>
      </c>
      <c r="R803" s="350"/>
      <c r="S803" s="350"/>
      <c r="T803" s="350"/>
      <c r="U803" s="350"/>
      <c r="V803" s="350"/>
      <c r="W803" s="350"/>
      <c r="X803" s="350"/>
      <c r="Y803" s="350">
        <f t="shared" si="241"/>
        <v>0</v>
      </c>
      <c r="Z803" s="394"/>
      <c r="AA803" s="403"/>
      <c r="AB803" s="394"/>
      <c r="AC803" s="403"/>
      <c r="AD803" s="405">
        <f t="shared" si="242"/>
        <v>0</v>
      </c>
      <c r="AE803" s="252"/>
    </row>
    <row r="804" hidden="1" outlineLevel="1" spans="1:31">
      <c r="A804" s="299"/>
      <c r="B804" s="150">
        <v>111501038</v>
      </c>
      <c r="C804" s="346"/>
      <c r="D804" s="346"/>
      <c r="E804" s="299" t="s">
        <v>150</v>
      </c>
      <c r="F804" s="343"/>
      <c r="G804" s="350"/>
      <c r="H804" s="394"/>
      <c r="I804" s="403"/>
      <c r="J804" s="394"/>
      <c r="K804" s="403"/>
      <c r="L804" s="350">
        <f t="shared" si="239"/>
        <v>0</v>
      </c>
      <c r="M804" s="394"/>
      <c r="N804" s="403"/>
      <c r="O804" s="394"/>
      <c r="P804" s="403"/>
      <c r="Q804" s="350">
        <f t="shared" si="240"/>
        <v>0</v>
      </c>
      <c r="R804" s="350"/>
      <c r="S804" s="350"/>
      <c r="T804" s="350"/>
      <c r="U804" s="350"/>
      <c r="V804" s="350"/>
      <c r="W804" s="350"/>
      <c r="X804" s="350"/>
      <c r="Y804" s="350">
        <f t="shared" si="241"/>
        <v>0</v>
      </c>
      <c r="Z804" s="394"/>
      <c r="AA804" s="403"/>
      <c r="AB804" s="394"/>
      <c r="AC804" s="403"/>
      <c r="AD804" s="405">
        <f t="shared" si="242"/>
        <v>0</v>
      </c>
      <c r="AE804" s="252"/>
    </row>
    <row r="805" hidden="1" outlineLevel="1" spans="1:31">
      <c r="A805" s="299"/>
      <c r="B805" s="150">
        <v>111501039</v>
      </c>
      <c r="C805" s="346"/>
      <c r="D805" s="346"/>
      <c r="E805" s="299" t="s">
        <v>151</v>
      </c>
      <c r="F805" s="343"/>
      <c r="G805" s="350"/>
      <c r="H805" s="394"/>
      <c r="I805" s="403"/>
      <c r="J805" s="394"/>
      <c r="K805" s="403"/>
      <c r="L805" s="350">
        <f t="shared" si="239"/>
        <v>0</v>
      </c>
      <c r="M805" s="394"/>
      <c r="N805" s="403"/>
      <c r="O805" s="394"/>
      <c r="P805" s="403"/>
      <c r="Q805" s="350">
        <f t="shared" si="240"/>
        <v>0</v>
      </c>
      <c r="R805" s="350"/>
      <c r="S805" s="350"/>
      <c r="T805" s="350"/>
      <c r="U805" s="350"/>
      <c r="V805" s="350"/>
      <c r="W805" s="350"/>
      <c r="X805" s="350"/>
      <c r="Y805" s="350">
        <f t="shared" si="241"/>
        <v>0</v>
      </c>
      <c r="Z805" s="394"/>
      <c r="AA805" s="403"/>
      <c r="AB805" s="394"/>
      <c r="AC805" s="403"/>
      <c r="AD805" s="405">
        <f t="shared" si="242"/>
        <v>0</v>
      </c>
      <c r="AE805" s="252"/>
    </row>
    <row r="806" hidden="1" outlineLevel="1" spans="1:31">
      <c r="A806" s="299"/>
      <c r="B806" s="150">
        <v>111501040</v>
      </c>
      <c r="C806" s="346"/>
      <c r="D806" s="346"/>
      <c r="E806" s="299" t="s">
        <v>152</v>
      </c>
      <c r="F806" s="343"/>
      <c r="G806" s="350"/>
      <c r="H806" s="394"/>
      <c r="I806" s="403"/>
      <c r="J806" s="394"/>
      <c r="K806" s="403"/>
      <c r="L806" s="350">
        <f t="shared" si="239"/>
        <v>0</v>
      </c>
      <c r="M806" s="394"/>
      <c r="N806" s="403"/>
      <c r="O806" s="394"/>
      <c r="P806" s="403"/>
      <c r="Q806" s="350">
        <f t="shared" si="240"/>
        <v>0</v>
      </c>
      <c r="R806" s="350"/>
      <c r="S806" s="350"/>
      <c r="T806" s="350"/>
      <c r="U806" s="350"/>
      <c r="V806" s="350"/>
      <c r="W806" s="350"/>
      <c r="X806" s="350"/>
      <c r="Y806" s="350">
        <f t="shared" si="241"/>
        <v>0</v>
      </c>
      <c r="Z806" s="394"/>
      <c r="AA806" s="403"/>
      <c r="AB806" s="394"/>
      <c r="AC806" s="403"/>
      <c r="AD806" s="405">
        <f t="shared" si="242"/>
        <v>0</v>
      </c>
      <c r="AE806" s="252"/>
    </row>
    <row r="807" hidden="1" outlineLevel="1" spans="1:31">
      <c r="A807" s="299"/>
      <c r="B807" s="150">
        <v>111501041</v>
      </c>
      <c r="C807" s="346"/>
      <c r="D807" s="346"/>
      <c r="E807" s="299" t="s">
        <v>153</v>
      </c>
      <c r="F807" s="343"/>
      <c r="G807" s="350"/>
      <c r="H807" s="394"/>
      <c r="I807" s="403"/>
      <c r="J807" s="394"/>
      <c r="K807" s="403"/>
      <c r="L807" s="350">
        <f t="shared" si="239"/>
        <v>0</v>
      </c>
      <c r="M807" s="394"/>
      <c r="N807" s="403"/>
      <c r="O807" s="394"/>
      <c r="P807" s="403"/>
      <c r="Q807" s="350">
        <f t="shared" si="240"/>
        <v>0</v>
      </c>
      <c r="R807" s="350"/>
      <c r="S807" s="350"/>
      <c r="T807" s="350"/>
      <c r="U807" s="350"/>
      <c r="V807" s="350"/>
      <c r="W807" s="350"/>
      <c r="X807" s="350"/>
      <c r="Y807" s="350">
        <f t="shared" si="241"/>
        <v>0</v>
      </c>
      <c r="Z807" s="394"/>
      <c r="AA807" s="403"/>
      <c r="AB807" s="394"/>
      <c r="AC807" s="403"/>
      <c r="AD807" s="405">
        <f t="shared" si="242"/>
        <v>0</v>
      </c>
      <c r="AE807" s="252"/>
    </row>
    <row r="808" hidden="1" outlineLevel="1" spans="1:31">
      <c r="A808" s="299"/>
      <c r="B808" s="150">
        <v>111501042</v>
      </c>
      <c r="C808" s="346"/>
      <c r="D808" s="346"/>
      <c r="E808" s="299" t="s">
        <v>154</v>
      </c>
      <c r="F808" s="343"/>
      <c r="G808" s="350"/>
      <c r="H808" s="394"/>
      <c r="I808" s="403"/>
      <c r="J808" s="394"/>
      <c r="K808" s="403"/>
      <c r="L808" s="350">
        <f t="shared" si="239"/>
        <v>0</v>
      </c>
      <c r="M808" s="394"/>
      <c r="N808" s="403"/>
      <c r="O808" s="394"/>
      <c r="P808" s="403"/>
      <c r="Q808" s="350">
        <f t="shared" si="240"/>
        <v>0</v>
      </c>
      <c r="R808" s="350"/>
      <c r="S808" s="350"/>
      <c r="T808" s="350"/>
      <c r="U808" s="350"/>
      <c r="V808" s="350"/>
      <c r="W808" s="350"/>
      <c r="X808" s="350"/>
      <c r="Y808" s="350">
        <f t="shared" si="241"/>
        <v>0</v>
      </c>
      <c r="Z808" s="394"/>
      <c r="AA808" s="403"/>
      <c r="AB808" s="394"/>
      <c r="AC808" s="403"/>
      <c r="AD808" s="405">
        <f t="shared" si="242"/>
        <v>0</v>
      </c>
      <c r="AE808" s="252"/>
    </row>
    <row r="809" hidden="1" outlineLevel="1" spans="1:31">
      <c r="A809" s="299"/>
      <c r="B809" s="150">
        <v>111501043</v>
      </c>
      <c r="C809" s="346"/>
      <c r="D809" s="346"/>
      <c r="E809" s="299" t="s">
        <v>155</v>
      </c>
      <c r="F809" s="343"/>
      <c r="G809" s="350"/>
      <c r="H809" s="394"/>
      <c r="I809" s="403"/>
      <c r="J809" s="394"/>
      <c r="K809" s="403"/>
      <c r="L809" s="350">
        <f t="shared" si="239"/>
        <v>0</v>
      </c>
      <c r="M809" s="394"/>
      <c r="N809" s="403"/>
      <c r="O809" s="394"/>
      <c r="P809" s="403"/>
      <c r="Q809" s="350">
        <f t="shared" si="240"/>
        <v>0</v>
      </c>
      <c r="R809" s="350"/>
      <c r="S809" s="350"/>
      <c r="T809" s="350"/>
      <c r="U809" s="350"/>
      <c r="V809" s="350"/>
      <c r="W809" s="350"/>
      <c r="X809" s="350"/>
      <c r="Y809" s="350">
        <f t="shared" si="241"/>
        <v>0</v>
      </c>
      <c r="Z809" s="394"/>
      <c r="AA809" s="403"/>
      <c r="AB809" s="394"/>
      <c r="AC809" s="403"/>
      <c r="AD809" s="405">
        <f t="shared" si="242"/>
        <v>0</v>
      </c>
      <c r="AE809" s="252"/>
    </row>
    <row r="810" hidden="1" outlineLevel="1" spans="1:31">
      <c r="A810" s="299"/>
      <c r="B810" s="150">
        <v>111501044</v>
      </c>
      <c r="C810" s="346"/>
      <c r="D810" s="346"/>
      <c r="E810" s="299" t="s">
        <v>156</v>
      </c>
      <c r="F810" s="343"/>
      <c r="G810" s="350"/>
      <c r="H810" s="394"/>
      <c r="I810" s="403"/>
      <c r="J810" s="394"/>
      <c r="K810" s="403"/>
      <c r="L810" s="350">
        <f t="shared" si="239"/>
        <v>0</v>
      </c>
      <c r="M810" s="394"/>
      <c r="N810" s="403"/>
      <c r="O810" s="394"/>
      <c r="P810" s="403"/>
      <c r="Q810" s="350">
        <f t="shared" si="240"/>
        <v>0</v>
      </c>
      <c r="R810" s="350"/>
      <c r="S810" s="350"/>
      <c r="T810" s="350"/>
      <c r="U810" s="350"/>
      <c r="V810" s="350"/>
      <c r="W810" s="350"/>
      <c r="X810" s="350"/>
      <c r="Y810" s="350">
        <f t="shared" si="241"/>
        <v>0</v>
      </c>
      <c r="Z810" s="394"/>
      <c r="AA810" s="403"/>
      <c r="AB810" s="394"/>
      <c r="AC810" s="403"/>
      <c r="AD810" s="405">
        <f t="shared" si="242"/>
        <v>0</v>
      </c>
      <c r="AE810" s="252"/>
    </row>
    <row r="811" hidden="1" outlineLevel="1" spans="1:31">
      <c r="A811" s="299"/>
      <c r="B811" s="150">
        <v>111501045</v>
      </c>
      <c r="C811" s="346"/>
      <c r="D811" s="346"/>
      <c r="E811" s="299" t="s">
        <v>157</v>
      </c>
      <c r="F811" s="343"/>
      <c r="G811" s="350"/>
      <c r="H811" s="394"/>
      <c r="I811" s="403"/>
      <c r="J811" s="394"/>
      <c r="K811" s="403"/>
      <c r="L811" s="350">
        <f t="shared" si="239"/>
        <v>0</v>
      </c>
      <c r="M811" s="394"/>
      <c r="N811" s="403"/>
      <c r="O811" s="394"/>
      <c r="P811" s="403"/>
      <c r="Q811" s="350">
        <f t="shared" si="240"/>
        <v>0</v>
      </c>
      <c r="R811" s="350"/>
      <c r="S811" s="350"/>
      <c r="T811" s="350"/>
      <c r="U811" s="350"/>
      <c r="V811" s="350"/>
      <c r="W811" s="350"/>
      <c r="X811" s="350"/>
      <c r="Y811" s="350">
        <f t="shared" si="241"/>
        <v>0</v>
      </c>
      <c r="Z811" s="394"/>
      <c r="AA811" s="403"/>
      <c r="AB811" s="394"/>
      <c r="AC811" s="403"/>
      <c r="AD811" s="405">
        <f t="shared" si="242"/>
        <v>0</v>
      </c>
      <c r="AE811" s="252"/>
    </row>
    <row r="812" hidden="1" outlineLevel="1" spans="1:31">
      <c r="A812" s="299"/>
      <c r="B812" s="150">
        <v>111501046</v>
      </c>
      <c r="C812" s="346"/>
      <c r="D812" s="346"/>
      <c r="E812" s="299" t="s">
        <v>158</v>
      </c>
      <c r="F812" s="343"/>
      <c r="G812" s="350"/>
      <c r="H812" s="394"/>
      <c r="I812" s="403"/>
      <c r="J812" s="394"/>
      <c r="K812" s="403"/>
      <c r="L812" s="350">
        <f t="shared" si="239"/>
        <v>0</v>
      </c>
      <c r="M812" s="394"/>
      <c r="N812" s="403"/>
      <c r="O812" s="394"/>
      <c r="P812" s="403"/>
      <c r="Q812" s="350">
        <f t="shared" si="240"/>
        <v>0</v>
      </c>
      <c r="R812" s="350"/>
      <c r="S812" s="350"/>
      <c r="T812" s="350"/>
      <c r="U812" s="350"/>
      <c r="V812" s="350"/>
      <c r="W812" s="350"/>
      <c r="X812" s="350"/>
      <c r="Y812" s="350">
        <f t="shared" si="241"/>
        <v>0</v>
      </c>
      <c r="Z812" s="394"/>
      <c r="AA812" s="403"/>
      <c r="AB812" s="394"/>
      <c r="AC812" s="403"/>
      <c r="AD812" s="405">
        <f t="shared" si="242"/>
        <v>0</v>
      </c>
      <c r="AE812" s="252"/>
    </row>
    <row r="813" hidden="1" outlineLevel="1" spans="1:31">
      <c r="A813" s="299"/>
      <c r="B813" s="150">
        <v>111501047</v>
      </c>
      <c r="C813" s="346"/>
      <c r="D813" s="346"/>
      <c r="E813" s="299" t="s">
        <v>159</v>
      </c>
      <c r="F813" s="343"/>
      <c r="G813" s="350"/>
      <c r="H813" s="394"/>
      <c r="I813" s="403"/>
      <c r="J813" s="394"/>
      <c r="K813" s="403"/>
      <c r="L813" s="350">
        <f t="shared" si="239"/>
        <v>0</v>
      </c>
      <c r="M813" s="394"/>
      <c r="N813" s="403"/>
      <c r="O813" s="394"/>
      <c r="P813" s="403"/>
      <c r="Q813" s="350">
        <f t="shared" si="240"/>
        <v>0</v>
      </c>
      <c r="R813" s="350"/>
      <c r="S813" s="350"/>
      <c r="T813" s="350"/>
      <c r="U813" s="350"/>
      <c r="V813" s="350"/>
      <c r="W813" s="350"/>
      <c r="X813" s="350"/>
      <c r="Y813" s="350">
        <f t="shared" si="241"/>
        <v>0</v>
      </c>
      <c r="Z813" s="394"/>
      <c r="AA813" s="403"/>
      <c r="AB813" s="394"/>
      <c r="AC813" s="403"/>
      <c r="AD813" s="405">
        <f t="shared" si="242"/>
        <v>0</v>
      </c>
      <c r="AE813" s="252"/>
    </row>
    <row r="814" hidden="1" outlineLevel="1" spans="1:31">
      <c r="A814" s="299"/>
      <c r="B814" s="150">
        <v>111501048</v>
      </c>
      <c r="C814" s="346"/>
      <c r="D814" s="346"/>
      <c r="E814" s="299" t="s">
        <v>160</v>
      </c>
      <c r="F814" s="343"/>
      <c r="G814" s="350"/>
      <c r="H814" s="394"/>
      <c r="I814" s="403"/>
      <c r="J814" s="394"/>
      <c r="K814" s="403"/>
      <c r="L814" s="350">
        <f t="shared" si="239"/>
        <v>0</v>
      </c>
      <c r="M814" s="394"/>
      <c r="N814" s="403"/>
      <c r="O814" s="394"/>
      <c r="P814" s="403"/>
      <c r="Q814" s="350">
        <f t="shared" si="240"/>
        <v>0</v>
      </c>
      <c r="R814" s="350"/>
      <c r="S814" s="350"/>
      <c r="T814" s="350"/>
      <c r="U814" s="350"/>
      <c r="V814" s="350"/>
      <c r="W814" s="350"/>
      <c r="X814" s="350"/>
      <c r="Y814" s="350">
        <f t="shared" si="241"/>
        <v>0</v>
      </c>
      <c r="Z814" s="394"/>
      <c r="AA814" s="403"/>
      <c r="AB814" s="394"/>
      <c r="AC814" s="403"/>
      <c r="AD814" s="405">
        <f t="shared" si="242"/>
        <v>0</v>
      </c>
      <c r="AE814" s="252"/>
    </row>
    <row r="815" hidden="1" outlineLevel="1" spans="1:31">
      <c r="A815" s="299"/>
      <c r="B815" s="150">
        <v>111501049</v>
      </c>
      <c r="C815" s="346"/>
      <c r="D815" s="346"/>
      <c r="E815" s="299" t="s">
        <v>161</v>
      </c>
      <c r="F815" s="343"/>
      <c r="G815" s="350"/>
      <c r="H815" s="394"/>
      <c r="I815" s="403"/>
      <c r="J815" s="394"/>
      <c r="K815" s="403"/>
      <c r="L815" s="350">
        <f t="shared" si="239"/>
        <v>0</v>
      </c>
      <c r="M815" s="394"/>
      <c r="N815" s="403"/>
      <c r="O815" s="394"/>
      <c r="P815" s="403"/>
      <c r="Q815" s="350">
        <f t="shared" si="240"/>
        <v>0</v>
      </c>
      <c r="R815" s="350"/>
      <c r="S815" s="350"/>
      <c r="T815" s="350"/>
      <c r="U815" s="350"/>
      <c r="V815" s="350"/>
      <c r="W815" s="350"/>
      <c r="X815" s="350"/>
      <c r="Y815" s="350">
        <f t="shared" si="241"/>
        <v>0</v>
      </c>
      <c r="Z815" s="394"/>
      <c r="AA815" s="403"/>
      <c r="AB815" s="394"/>
      <c r="AC815" s="403"/>
      <c r="AD815" s="405">
        <f t="shared" si="242"/>
        <v>0</v>
      </c>
      <c r="AE815" s="252"/>
    </row>
    <row r="816" hidden="1" outlineLevel="1" spans="1:31">
      <c r="A816" s="299"/>
      <c r="B816" s="150">
        <v>111501050</v>
      </c>
      <c r="C816" s="346"/>
      <c r="D816" s="346"/>
      <c r="E816" s="299" t="s">
        <v>162</v>
      </c>
      <c r="F816" s="343"/>
      <c r="G816" s="350"/>
      <c r="H816" s="394"/>
      <c r="I816" s="403"/>
      <c r="J816" s="394"/>
      <c r="K816" s="403"/>
      <c r="L816" s="350">
        <f t="shared" si="239"/>
        <v>0</v>
      </c>
      <c r="M816" s="394"/>
      <c r="N816" s="403"/>
      <c r="O816" s="394"/>
      <c r="P816" s="403"/>
      <c r="Q816" s="350">
        <f t="shared" si="240"/>
        <v>0</v>
      </c>
      <c r="R816" s="350"/>
      <c r="S816" s="350"/>
      <c r="T816" s="350"/>
      <c r="U816" s="350"/>
      <c r="V816" s="350"/>
      <c r="W816" s="350"/>
      <c r="X816" s="350"/>
      <c r="Y816" s="350">
        <f t="shared" si="241"/>
        <v>0</v>
      </c>
      <c r="Z816" s="394"/>
      <c r="AA816" s="403"/>
      <c r="AB816" s="394"/>
      <c r="AC816" s="403"/>
      <c r="AD816" s="405">
        <f t="shared" si="242"/>
        <v>0</v>
      </c>
      <c r="AE816" s="252"/>
    </row>
    <row r="817" hidden="1" outlineLevel="1" spans="1:31">
      <c r="A817" s="299"/>
      <c r="B817" s="150">
        <v>111501051</v>
      </c>
      <c r="C817" s="346"/>
      <c r="D817" s="346"/>
      <c r="E817" s="299" t="s">
        <v>163</v>
      </c>
      <c r="F817" s="343"/>
      <c r="G817" s="350"/>
      <c r="H817" s="394"/>
      <c r="I817" s="403"/>
      <c r="J817" s="394"/>
      <c r="K817" s="403"/>
      <c r="L817" s="350">
        <f t="shared" si="239"/>
        <v>0</v>
      </c>
      <c r="M817" s="394"/>
      <c r="N817" s="403"/>
      <c r="O817" s="394"/>
      <c r="P817" s="403"/>
      <c r="Q817" s="350">
        <f t="shared" si="240"/>
        <v>0</v>
      </c>
      <c r="R817" s="350"/>
      <c r="S817" s="350"/>
      <c r="T817" s="350"/>
      <c r="U817" s="350"/>
      <c r="V817" s="350"/>
      <c r="W817" s="350"/>
      <c r="X817" s="350"/>
      <c r="Y817" s="350">
        <f t="shared" si="241"/>
        <v>0</v>
      </c>
      <c r="Z817" s="394"/>
      <c r="AA817" s="403"/>
      <c r="AB817" s="394"/>
      <c r="AC817" s="403"/>
      <c r="AD817" s="405">
        <f t="shared" si="242"/>
        <v>0</v>
      </c>
      <c r="AE817" s="252"/>
    </row>
    <row r="818" hidden="1" outlineLevel="1" spans="1:31">
      <c r="A818" s="299"/>
      <c r="B818" s="150">
        <v>111501052</v>
      </c>
      <c r="C818" s="346"/>
      <c r="D818" s="346"/>
      <c r="E818" s="299" t="s">
        <v>164</v>
      </c>
      <c r="F818" s="343"/>
      <c r="G818" s="350"/>
      <c r="H818" s="394"/>
      <c r="I818" s="403"/>
      <c r="J818" s="394"/>
      <c r="K818" s="403"/>
      <c r="L818" s="350">
        <f t="shared" si="239"/>
        <v>0</v>
      </c>
      <c r="M818" s="394"/>
      <c r="N818" s="403"/>
      <c r="O818" s="394"/>
      <c r="P818" s="403"/>
      <c r="Q818" s="350">
        <f t="shared" si="240"/>
        <v>0</v>
      </c>
      <c r="R818" s="350"/>
      <c r="S818" s="350"/>
      <c r="T818" s="350"/>
      <c r="U818" s="350"/>
      <c r="V818" s="350"/>
      <c r="W818" s="350"/>
      <c r="X818" s="350"/>
      <c r="Y818" s="350">
        <f t="shared" si="241"/>
        <v>0</v>
      </c>
      <c r="Z818" s="394"/>
      <c r="AA818" s="403"/>
      <c r="AB818" s="394"/>
      <c r="AC818" s="403"/>
      <c r="AD818" s="405">
        <f t="shared" si="242"/>
        <v>0</v>
      </c>
      <c r="AE818" s="252"/>
    </row>
    <row r="819" hidden="1" outlineLevel="1" spans="1:31">
      <c r="A819" s="299"/>
      <c r="B819" s="150">
        <v>111501053</v>
      </c>
      <c r="C819" s="346"/>
      <c r="D819" s="346"/>
      <c r="E819" s="299" t="s">
        <v>165</v>
      </c>
      <c r="F819" s="343"/>
      <c r="G819" s="350"/>
      <c r="H819" s="394"/>
      <c r="I819" s="403"/>
      <c r="J819" s="394"/>
      <c r="K819" s="403"/>
      <c r="L819" s="350">
        <f t="shared" si="239"/>
        <v>0</v>
      </c>
      <c r="M819" s="394"/>
      <c r="N819" s="403"/>
      <c r="O819" s="394"/>
      <c r="P819" s="403"/>
      <c r="Q819" s="350">
        <f t="shared" si="240"/>
        <v>0</v>
      </c>
      <c r="R819" s="350"/>
      <c r="S819" s="350"/>
      <c r="T819" s="350"/>
      <c r="U819" s="350"/>
      <c r="V819" s="350"/>
      <c r="W819" s="350"/>
      <c r="X819" s="350"/>
      <c r="Y819" s="350">
        <f t="shared" si="241"/>
        <v>0</v>
      </c>
      <c r="Z819" s="394"/>
      <c r="AA819" s="403"/>
      <c r="AB819" s="394"/>
      <c r="AC819" s="403"/>
      <c r="AD819" s="405">
        <f t="shared" si="242"/>
        <v>0</v>
      </c>
      <c r="AE819" s="252"/>
    </row>
    <row r="820" hidden="1" outlineLevel="1" spans="1:31">
      <c r="A820" s="299"/>
      <c r="B820" s="150">
        <v>111501054</v>
      </c>
      <c r="C820" s="346"/>
      <c r="D820" s="346"/>
      <c r="E820" s="299" t="s">
        <v>166</v>
      </c>
      <c r="F820" s="343"/>
      <c r="G820" s="350"/>
      <c r="H820" s="394"/>
      <c r="I820" s="403"/>
      <c r="J820" s="394"/>
      <c r="K820" s="403"/>
      <c r="L820" s="350">
        <f t="shared" si="239"/>
        <v>0</v>
      </c>
      <c r="M820" s="394"/>
      <c r="N820" s="403"/>
      <c r="O820" s="394"/>
      <c r="P820" s="403"/>
      <c r="Q820" s="350">
        <f t="shared" si="240"/>
        <v>0</v>
      </c>
      <c r="R820" s="350"/>
      <c r="S820" s="350"/>
      <c r="T820" s="350"/>
      <c r="U820" s="350"/>
      <c r="V820" s="350"/>
      <c r="W820" s="350"/>
      <c r="X820" s="350"/>
      <c r="Y820" s="350">
        <f t="shared" si="241"/>
        <v>0</v>
      </c>
      <c r="Z820" s="394"/>
      <c r="AA820" s="403"/>
      <c r="AB820" s="394"/>
      <c r="AC820" s="403"/>
      <c r="AD820" s="405">
        <f t="shared" si="242"/>
        <v>0</v>
      </c>
      <c r="AE820" s="252"/>
    </row>
    <row r="821" hidden="1" outlineLevel="1" spans="1:31">
      <c r="A821" s="299"/>
      <c r="B821" s="150">
        <v>111501055</v>
      </c>
      <c r="C821" s="346"/>
      <c r="D821" s="346"/>
      <c r="E821" s="299" t="s">
        <v>167</v>
      </c>
      <c r="F821" s="343"/>
      <c r="G821" s="350"/>
      <c r="H821" s="394"/>
      <c r="I821" s="403"/>
      <c r="J821" s="394"/>
      <c r="K821" s="403"/>
      <c r="L821" s="350">
        <f t="shared" si="239"/>
        <v>0</v>
      </c>
      <c r="M821" s="394"/>
      <c r="N821" s="403"/>
      <c r="O821" s="394"/>
      <c r="P821" s="403"/>
      <c r="Q821" s="350">
        <f t="shared" si="240"/>
        <v>0</v>
      </c>
      <c r="R821" s="350"/>
      <c r="S821" s="350"/>
      <c r="T821" s="350"/>
      <c r="U821" s="350"/>
      <c r="V821" s="350"/>
      <c r="W821" s="350"/>
      <c r="X821" s="350"/>
      <c r="Y821" s="350">
        <f t="shared" si="241"/>
        <v>0</v>
      </c>
      <c r="Z821" s="394"/>
      <c r="AA821" s="403"/>
      <c r="AB821" s="394"/>
      <c r="AC821" s="403"/>
      <c r="AD821" s="405">
        <f t="shared" si="242"/>
        <v>0</v>
      </c>
      <c r="AE821" s="252"/>
    </row>
    <row r="822" hidden="1" outlineLevel="1" spans="1:31">
      <c r="A822" s="299"/>
      <c r="B822" s="150">
        <v>111501056</v>
      </c>
      <c r="C822" s="346"/>
      <c r="D822" s="346"/>
      <c r="E822" s="299" t="s">
        <v>168</v>
      </c>
      <c r="F822" s="343"/>
      <c r="G822" s="350"/>
      <c r="H822" s="394"/>
      <c r="I822" s="403"/>
      <c r="J822" s="394"/>
      <c r="K822" s="403"/>
      <c r="L822" s="350">
        <f t="shared" si="239"/>
        <v>0</v>
      </c>
      <c r="M822" s="394"/>
      <c r="N822" s="403"/>
      <c r="O822" s="394"/>
      <c r="P822" s="403"/>
      <c r="Q822" s="350">
        <f t="shared" si="240"/>
        <v>0</v>
      </c>
      <c r="R822" s="350"/>
      <c r="S822" s="350"/>
      <c r="T822" s="350"/>
      <c r="U822" s="350"/>
      <c r="V822" s="350"/>
      <c r="W822" s="350"/>
      <c r="X822" s="350"/>
      <c r="Y822" s="350">
        <f t="shared" si="241"/>
        <v>0</v>
      </c>
      <c r="Z822" s="394"/>
      <c r="AA822" s="403"/>
      <c r="AB822" s="394"/>
      <c r="AC822" s="403"/>
      <c r="AD822" s="405">
        <f t="shared" si="242"/>
        <v>0</v>
      </c>
      <c r="AE822" s="252"/>
    </row>
    <row r="823" hidden="1" outlineLevel="1" spans="1:31">
      <c r="A823" s="299"/>
      <c r="B823" s="150">
        <v>111501057</v>
      </c>
      <c r="C823" s="346"/>
      <c r="D823" s="346"/>
      <c r="E823" s="299" t="s">
        <v>169</v>
      </c>
      <c r="F823" s="343"/>
      <c r="G823" s="350"/>
      <c r="H823" s="394"/>
      <c r="I823" s="403"/>
      <c r="J823" s="394"/>
      <c r="K823" s="403"/>
      <c r="L823" s="350">
        <f t="shared" si="239"/>
        <v>0</v>
      </c>
      <c r="M823" s="394"/>
      <c r="N823" s="403"/>
      <c r="O823" s="394"/>
      <c r="P823" s="403"/>
      <c r="Q823" s="350">
        <f t="shared" si="240"/>
        <v>0</v>
      </c>
      <c r="R823" s="350"/>
      <c r="S823" s="350"/>
      <c r="T823" s="350"/>
      <c r="U823" s="350"/>
      <c r="V823" s="350"/>
      <c r="W823" s="350"/>
      <c r="X823" s="350"/>
      <c r="Y823" s="350">
        <f t="shared" si="241"/>
        <v>0</v>
      </c>
      <c r="Z823" s="394"/>
      <c r="AA823" s="403"/>
      <c r="AB823" s="394"/>
      <c r="AC823" s="403"/>
      <c r="AD823" s="405">
        <f t="shared" si="242"/>
        <v>0</v>
      </c>
      <c r="AE823" s="252"/>
    </row>
    <row r="824" hidden="1" outlineLevel="1" spans="1:31">
      <c r="A824" s="299"/>
      <c r="B824" s="150">
        <v>111501058</v>
      </c>
      <c r="C824" s="346"/>
      <c r="D824" s="346"/>
      <c r="E824" s="299" t="s">
        <v>170</v>
      </c>
      <c r="F824" s="343"/>
      <c r="G824" s="350"/>
      <c r="H824" s="394"/>
      <c r="I824" s="403"/>
      <c r="J824" s="394"/>
      <c r="K824" s="403"/>
      <c r="L824" s="350">
        <f t="shared" si="239"/>
        <v>0</v>
      </c>
      <c r="M824" s="394"/>
      <c r="N824" s="403"/>
      <c r="O824" s="394"/>
      <c r="P824" s="403"/>
      <c r="Q824" s="350">
        <f t="shared" si="240"/>
        <v>0</v>
      </c>
      <c r="R824" s="350"/>
      <c r="S824" s="350"/>
      <c r="T824" s="350"/>
      <c r="U824" s="350"/>
      <c r="V824" s="350"/>
      <c r="W824" s="350"/>
      <c r="X824" s="350"/>
      <c r="Y824" s="350">
        <f t="shared" si="241"/>
        <v>0</v>
      </c>
      <c r="Z824" s="394"/>
      <c r="AA824" s="403"/>
      <c r="AB824" s="394"/>
      <c r="AC824" s="403"/>
      <c r="AD824" s="405">
        <f t="shared" si="242"/>
        <v>0</v>
      </c>
      <c r="AE824" s="252"/>
    </row>
    <row r="825" hidden="1" outlineLevel="1" spans="1:31">
      <c r="A825" s="299"/>
      <c r="B825" s="150">
        <v>111501059</v>
      </c>
      <c r="C825" s="346"/>
      <c r="D825" s="346"/>
      <c r="E825" s="299" t="s">
        <v>171</v>
      </c>
      <c r="F825" s="343"/>
      <c r="G825" s="350"/>
      <c r="H825" s="394"/>
      <c r="I825" s="403"/>
      <c r="J825" s="394"/>
      <c r="K825" s="403"/>
      <c r="L825" s="350">
        <f t="shared" si="239"/>
        <v>0</v>
      </c>
      <c r="M825" s="394"/>
      <c r="N825" s="403"/>
      <c r="O825" s="394"/>
      <c r="P825" s="403"/>
      <c r="Q825" s="350">
        <f t="shared" si="240"/>
        <v>0</v>
      </c>
      <c r="R825" s="350"/>
      <c r="S825" s="350"/>
      <c r="T825" s="350"/>
      <c r="U825" s="350"/>
      <c r="V825" s="350"/>
      <c r="W825" s="350"/>
      <c r="X825" s="350"/>
      <c r="Y825" s="350">
        <f t="shared" si="241"/>
        <v>0</v>
      </c>
      <c r="Z825" s="394"/>
      <c r="AA825" s="403"/>
      <c r="AB825" s="394"/>
      <c r="AC825" s="403"/>
      <c r="AD825" s="405">
        <f t="shared" si="242"/>
        <v>0</v>
      </c>
      <c r="AE825" s="252"/>
    </row>
    <row r="826" hidden="1" outlineLevel="1" spans="1:31">
      <c r="A826" s="299"/>
      <c r="B826" s="150">
        <v>111501060</v>
      </c>
      <c r="C826" s="346"/>
      <c r="D826" s="346"/>
      <c r="E826" s="299" t="s">
        <v>172</v>
      </c>
      <c r="F826" s="343"/>
      <c r="G826" s="350"/>
      <c r="H826" s="394"/>
      <c r="I826" s="403"/>
      <c r="J826" s="394"/>
      <c r="K826" s="403"/>
      <c r="L826" s="350">
        <f t="shared" si="239"/>
        <v>0</v>
      </c>
      <c r="M826" s="394"/>
      <c r="N826" s="403"/>
      <c r="O826" s="394"/>
      <c r="P826" s="403"/>
      <c r="Q826" s="350">
        <f t="shared" si="240"/>
        <v>0</v>
      </c>
      <c r="R826" s="350"/>
      <c r="S826" s="350"/>
      <c r="T826" s="350"/>
      <c r="U826" s="350"/>
      <c r="V826" s="350"/>
      <c r="W826" s="350"/>
      <c r="X826" s="350"/>
      <c r="Y826" s="350">
        <f t="shared" si="241"/>
        <v>0</v>
      </c>
      <c r="Z826" s="394"/>
      <c r="AA826" s="403"/>
      <c r="AB826" s="394"/>
      <c r="AC826" s="403"/>
      <c r="AD826" s="405">
        <f t="shared" si="242"/>
        <v>0</v>
      </c>
      <c r="AE826" s="252"/>
    </row>
    <row r="827" hidden="1" outlineLevel="1" spans="1:31">
      <c r="A827" s="299"/>
      <c r="B827" s="150">
        <v>111501061</v>
      </c>
      <c r="C827" s="346"/>
      <c r="D827" s="346"/>
      <c r="E827" s="299" t="s">
        <v>173</v>
      </c>
      <c r="F827" s="343"/>
      <c r="G827" s="350"/>
      <c r="H827" s="394"/>
      <c r="I827" s="403"/>
      <c r="J827" s="394"/>
      <c r="K827" s="403"/>
      <c r="L827" s="350">
        <f t="shared" si="239"/>
        <v>0</v>
      </c>
      <c r="M827" s="394"/>
      <c r="N827" s="403"/>
      <c r="O827" s="394"/>
      <c r="P827" s="403"/>
      <c r="Q827" s="350">
        <f t="shared" si="240"/>
        <v>0</v>
      </c>
      <c r="R827" s="350"/>
      <c r="S827" s="350"/>
      <c r="T827" s="350"/>
      <c r="U827" s="350"/>
      <c r="V827" s="350"/>
      <c r="W827" s="350"/>
      <c r="X827" s="350"/>
      <c r="Y827" s="350">
        <f t="shared" si="241"/>
        <v>0</v>
      </c>
      <c r="Z827" s="394"/>
      <c r="AA827" s="403"/>
      <c r="AB827" s="394"/>
      <c r="AC827" s="403"/>
      <c r="AD827" s="405">
        <f t="shared" si="242"/>
        <v>0</v>
      </c>
      <c r="AE827" s="252"/>
    </row>
    <row r="828" hidden="1" outlineLevel="1" spans="1:31">
      <c r="A828" s="299"/>
      <c r="B828" s="150">
        <v>111501062</v>
      </c>
      <c r="C828" s="346"/>
      <c r="D828" s="346"/>
      <c r="E828" s="299" t="s">
        <v>174</v>
      </c>
      <c r="F828" s="343"/>
      <c r="G828" s="350"/>
      <c r="H828" s="394"/>
      <c r="I828" s="403"/>
      <c r="J828" s="394"/>
      <c r="K828" s="403"/>
      <c r="L828" s="350">
        <f t="shared" si="239"/>
        <v>0</v>
      </c>
      <c r="M828" s="394"/>
      <c r="N828" s="403"/>
      <c r="O828" s="394"/>
      <c r="P828" s="403"/>
      <c r="Q828" s="350">
        <f t="shared" si="240"/>
        <v>0</v>
      </c>
      <c r="R828" s="350"/>
      <c r="S828" s="350"/>
      <c r="T828" s="350"/>
      <c r="U828" s="350"/>
      <c r="V828" s="350"/>
      <c r="W828" s="350"/>
      <c r="X828" s="350"/>
      <c r="Y828" s="350">
        <f t="shared" si="241"/>
        <v>0</v>
      </c>
      <c r="Z828" s="394"/>
      <c r="AA828" s="403"/>
      <c r="AB828" s="394"/>
      <c r="AC828" s="403"/>
      <c r="AD828" s="405">
        <f t="shared" si="242"/>
        <v>0</v>
      </c>
      <c r="AE828" s="252"/>
    </row>
    <row r="829" hidden="1" outlineLevel="1" spans="1:31">
      <c r="A829" s="299"/>
      <c r="B829" s="150">
        <v>111501063</v>
      </c>
      <c r="C829" s="346"/>
      <c r="D829" s="346"/>
      <c r="E829" s="299" t="s">
        <v>175</v>
      </c>
      <c r="F829" s="343"/>
      <c r="G829" s="350"/>
      <c r="H829" s="394"/>
      <c r="I829" s="403"/>
      <c r="J829" s="394"/>
      <c r="K829" s="403"/>
      <c r="L829" s="350">
        <f t="shared" si="239"/>
        <v>0</v>
      </c>
      <c r="M829" s="394"/>
      <c r="N829" s="403"/>
      <c r="O829" s="394"/>
      <c r="P829" s="403"/>
      <c r="Q829" s="350">
        <f t="shared" si="240"/>
        <v>0</v>
      </c>
      <c r="R829" s="350"/>
      <c r="S829" s="350"/>
      <c r="T829" s="350"/>
      <c r="U829" s="350"/>
      <c r="V829" s="350"/>
      <c r="W829" s="350"/>
      <c r="X829" s="350"/>
      <c r="Y829" s="350">
        <f t="shared" si="241"/>
        <v>0</v>
      </c>
      <c r="Z829" s="394"/>
      <c r="AA829" s="403"/>
      <c r="AB829" s="394"/>
      <c r="AC829" s="403"/>
      <c r="AD829" s="405">
        <f t="shared" si="242"/>
        <v>0</v>
      </c>
      <c r="AE829" s="252"/>
    </row>
    <row r="830" hidden="1" outlineLevel="1" spans="1:31">
      <c r="A830" s="299"/>
      <c r="B830" s="150">
        <v>111501064</v>
      </c>
      <c r="C830" s="346"/>
      <c r="D830" s="346"/>
      <c r="E830" s="299" t="s">
        <v>176</v>
      </c>
      <c r="F830" s="343"/>
      <c r="G830" s="350"/>
      <c r="H830" s="394"/>
      <c r="I830" s="403"/>
      <c r="J830" s="394"/>
      <c r="K830" s="403"/>
      <c r="L830" s="350">
        <f t="shared" si="239"/>
        <v>0</v>
      </c>
      <c r="M830" s="394"/>
      <c r="N830" s="403"/>
      <c r="O830" s="394"/>
      <c r="P830" s="403"/>
      <c r="Q830" s="350">
        <f t="shared" si="240"/>
        <v>0</v>
      </c>
      <c r="R830" s="350"/>
      <c r="S830" s="350"/>
      <c r="T830" s="350"/>
      <c r="U830" s="350"/>
      <c r="V830" s="350"/>
      <c r="W830" s="350"/>
      <c r="X830" s="350"/>
      <c r="Y830" s="350">
        <f t="shared" si="241"/>
        <v>0</v>
      </c>
      <c r="Z830" s="394"/>
      <c r="AA830" s="403"/>
      <c r="AB830" s="394"/>
      <c r="AC830" s="403"/>
      <c r="AD830" s="405">
        <f t="shared" si="242"/>
        <v>0</v>
      </c>
      <c r="AE830" s="252"/>
    </row>
    <row r="831" hidden="1" outlineLevel="1" spans="1:31">
      <c r="A831" s="299"/>
      <c r="B831" s="150">
        <v>111501065</v>
      </c>
      <c r="C831" s="346"/>
      <c r="D831" s="346"/>
      <c r="E831" s="299" t="s">
        <v>177</v>
      </c>
      <c r="F831" s="343"/>
      <c r="G831" s="350"/>
      <c r="H831" s="394"/>
      <c r="I831" s="403"/>
      <c r="J831" s="394"/>
      <c r="K831" s="403"/>
      <c r="L831" s="350">
        <f t="shared" si="239"/>
        <v>0</v>
      </c>
      <c r="M831" s="394"/>
      <c r="N831" s="403"/>
      <c r="O831" s="394"/>
      <c r="P831" s="403"/>
      <c r="Q831" s="350">
        <f t="shared" si="240"/>
        <v>0</v>
      </c>
      <c r="R831" s="350"/>
      <c r="S831" s="350"/>
      <c r="T831" s="350"/>
      <c r="U831" s="350"/>
      <c r="V831" s="350"/>
      <c r="W831" s="350"/>
      <c r="X831" s="350"/>
      <c r="Y831" s="350">
        <f t="shared" ref="Y831:Y894" si="243">SUM(Q831:X831)</f>
        <v>0</v>
      </c>
      <c r="Z831" s="394"/>
      <c r="AA831" s="403"/>
      <c r="AB831" s="394"/>
      <c r="AC831" s="403"/>
      <c r="AD831" s="405">
        <f t="shared" si="242"/>
        <v>0</v>
      </c>
      <c r="AE831" s="252"/>
    </row>
    <row r="832" hidden="1" outlineLevel="1" spans="1:31">
      <c r="A832" s="299"/>
      <c r="B832" s="150">
        <v>111501066</v>
      </c>
      <c r="C832" s="346"/>
      <c r="D832" s="346"/>
      <c r="E832" s="299" t="s">
        <v>178</v>
      </c>
      <c r="F832" s="343"/>
      <c r="G832" s="350"/>
      <c r="H832" s="394"/>
      <c r="I832" s="403"/>
      <c r="J832" s="394"/>
      <c r="K832" s="403"/>
      <c r="L832" s="350">
        <f t="shared" si="239"/>
        <v>0</v>
      </c>
      <c r="M832" s="394"/>
      <c r="N832" s="403"/>
      <c r="O832" s="394"/>
      <c r="P832" s="403"/>
      <c r="Q832" s="350">
        <f t="shared" si="240"/>
        <v>0</v>
      </c>
      <c r="R832" s="350"/>
      <c r="S832" s="350"/>
      <c r="T832" s="350"/>
      <c r="U832" s="350"/>
      <c r="V832" s="350"/>
      <c r="W832" s="350"/>
      <c r="X832" s="350"/>
      <c r="Y832" s="350">
        <f t="shared" si="243"/>
        <v>0</v>
      </c>
      <c r="Z832" s="394"/>
      <c r="AA832" s="403"/>
      <c r="AB832" s="394"/>
      <c r="AC832" s="403"/>
      <c r="AD832" s="405">
        <f t="shared" si="242"/>
        <v>0</v>
      </c>
      <c r="AE832" s="252"/>
    </row>
    <row r="833" hidden="1" outlineLevel="1" spans="1:31">
      <c r="A833" s="299"/>
      <c r="B833" s="150">
        <v>111501067</v>
      </c>
      <c r="C833" s="346"/>
      <c r="D833" s="346"/>
      <c r="E833" s="299" t="s">
        <v>179</v>
      </c>
      <c r="F833" s="343"/>
      <c r="G833" s="350"/>
      <c r="H833" s="394"/>
      <c r="I833" s="403"/>
      <c r="J833" s="394"/>
      <c r="K833" s="403"/>
      <c r="L833" s="350">
        <f t="shared" si="239"/>
        <v>0</v>
      </c>
      <c r="M833" s="394"/>
      <c r="N833" s="403"/>
      <c r="O833" s="394"/>
      <c r="P833" s="403"/>
      <c r="Q833" s="350">
        <f t="shared" si="240"/>
        <v>0</v>
      </c>
      <c r="R833" s="350"/>
      <c r="S833" s="350"/>
      <c r="T833" s="350"/>
      <c r="U833" s="350"/>
      <c r="V833" s="350"/>
      <c r="W833" s="350"/>
      <c r="X833" s="350"/>
      <c r="Y833" s="350">
        <f t="shared" si="243"/>
        <v>0</v>
      </c>
      <c r="Z833" s="394"/>
      <c r="AA833" s="403"/>
      <c r="AB833" s="394"/>
      <c r="AC833" s="403"/>
      <c r="AD833" s="405">
        <f t="shared" si="242"/>
        <v>0</v>
      </c>
      <c r="AE833" s="252"/>
    </row>
    <row r="834" hidden="1" outlineLevel="1" spans="1:31">
      <c r="A834" s="299"/>
      <c r="B834" s="150">
        <v>111501068</v>
      </c>
      <c r="C834" s="346"/>
      <c r="D834" s="346"/>
      <c r="E834" s="299" t="s">
        <v>180</v>
      </c>
      <c r="F834" s="343"/>
      <c r="G834" s="350"/>
      <c r="H834" s="394"/>
      <c r="I834" s="403"/>
      <c r="J834" s="394"/>
      <c r="K834" s="403"/>
      <c r="L834" s="350">
        <f t="shared" si="239"/>
        <v>0</v>
      </c>
      <c r="M834" s="394"/>
      <c r="N834" s="403"/>
      <c r="O834" s="394"/>
      <c r="P834" s="403"/>
      <c r="Q834" s="350">
        <f t="shared" si="240"/>
        <v>0</v>
      </c>
      <c r="R834" s="350"/>
      <c r="S834" s="350"/>
      <c r="T834" s="350"/>
      <c r="U834" s="350"/>
      <c r="V834" s="350"/>
      <c r="W834" s="350"/>
      <c r="X834" s="350"/>
      <c r="Y834" s="350">
        <f t="shared" si="243"/>
        <v>0</v>
      </c>
      <c r="Z834" s="394"/>
      <c r="AA834" s="403"/>
      <c r="AB834" s="394"/>
      <c r="AC834" s="403"/>
      <c r="AD834" s="405">
        <f t="shared" si="242"/>
        <v>0</v>
      </c>
      <c r="AE834" s="252"/>
    </row>
    <row r="835" hidden="1" outlineLevel="1" spans="1:31">
      <c r="A835" s="299"/>
      <c r="B835" s="150">
        <v>111501069</v>
      </c>
      <c r="C835" s="346"/>
      <c r="D835" s="346"/>
      <c r="E835" s="299" t="s">
        <v>181</v>
      </c>
      <c r="F835" s="343"/>
      <c r="G835" s="350"/>
      <c r="H835" s="394"/>
      <c r="I835" s="403"/>
      <c r="J835" s="394"/>
      <c r="K835" s="403"/>
      <c r="L835" s="350">
        <f t="shared" si="239"/>
        <v>0</v>
      </c>
      <c r="M835" s="394"/>
      <c r="N835" s="403"/>
      <c r="O835" s="394"/>
      <c r="P835" s="403"/>
      <c r="Q835" s="350">
        <f t="shared" si="240"/>
        <v>0</v>
      </c>
      <c r="R835" s="350"/>
      <c r="S835" s="350"/>
      <c r="T835" s="350"/>
      <c r="U835" s="350"/>
      <c r="V835" s="350"/>
      <c r="W835" s="350"/>
      <c r="X835" s="350"/>
      <c r="Y835" s="350">
        <f t="shared" si="243"/>
        <v>0</v>
      </c>
      <c r="Z835" s="394"/>
      <c r="AA835" s="403"/>
      <c r="AB835" s="394"/>
      <c r="AC835" s="403"/>
      <c r="AD835" s="405">
        <f t="shared" si="242"/>
        <v>0</v>
      </c>
      <c r="AE835" s="252"/>
    </row>
    <row r="836" hidden="1" outlineLevel="1" spans="1:31">
      <c r="A836" s="299"/>
      <c r="B836" s="150">
        <v>111501070</v>
      </c>
      <c r="C836" s="346"/>
      <c r="D836" s="346"/>
      <c r="E836" s="299" t="s">
        <v>182</v>
      </c>
      <c r="F836" s="343"/>
      <c r="G836" s="350"/>
      <c r="H836" s="394"/>
      <c r="I836" s="403"/>
      <c r="J836" s="394"/>
      <c r="K836" s="403"/>
      <c r="L836" s="350">
        <f t="shared" si="239"/>
        <v>0</v>
      </c>
      <c r="M836" s="394"/>
      <c r="N836" s="403"/>
      <c r="O836" s="394"/>
      <c r="P836" s="403"/>
      <c r="Q836" s="350">
        <f t="shared" si="240"/>
        <v>0</v>
      </c>
      <c r="R836" s="350"/>
      <c r="S836" s="350"/>
      <c r="T836" s="350"/>
      <c r="U836" s="350"/>
      <c r="V836" s="350"/>
      <c r="W836" s="350"/>
      <c r="X836" s="350"/>
      <c r="Y836" s="350">
        <f t="shared" si="243"/>
        <v>0</v>
      </c>
      <c r="Z836" s="394"/>
      <c r="AA836" s="403"/>
      <c r="AB836" s="394"/>
      <c r="AC836" s="403"/>
      <c r="AD836" s="405">
        <f t="shared" si="242"/>
        <v>0</v>
      </c>
      <c r="AE836" s="252"/>
    </row>
    <row r="837" hidden="1" outlineLevel="1" spans="1:31">
      <c r="A837" s="299"/>
      <c r="B837" s="150">
        <v>111501071</v>
      </c>
      <c r="C837" s="346"/>
      <c r="D837" s="346"/>
      <c r="E837" s="299" t="s">
        <v>183</v>
      </c>
      <c r="F837" s="343"/>
      <c r="G837" s="350"/>
      <c r="H837" s="394"/>
      <c r="I837" s="403"/>
      <c r="J837" s="394"/>
      <c r="K837" s="403"/>
      <c r="L837" s="350">
        <f t="shared" si="239"/>
        <v>0</v>
      </c>
      <c r="M837" s="394"/>
      <c r="N837" s="403"/>
      <c r="O837" s="394"/>
      <c r="P837" s="403"/>
      <c r="Q837" s="350">
        <f t="shared" si="240"/>
        <v>0</v>
      </c>
      <c r="R837" s="350"/>
      <c r="S837" s="350"/>
      <c r="T837" s="350"/>
      <c r="U837" s="350"/>
      <c r="V837" s="350"/>
      <c r="W837" s="350"/>
      <c r="X837" s="350"/>
      <c r="Y837" s="350">
        <f t="shared" si="243"/>
        <v>0</v>
      </c>
      <c r="Z837" s="394"/>
      <c r="AA837" s="403"/>
      <c r="AB837" s="394"/>
      <c r="AC837" s="403"/>
      <c r="AD837" s="405">
        <f t="shared" si="242"/>
        <v>0</v>
      </c>
      <c r="AE837" s="252"/>
    </row>
    <row r="838" hidden="1" outlineLevel="1" spans="1:31">
      <c r="A838" s="299"/>
      <c r="B838" s="150">
        <v>111501072</v>
      </c>
      <c r="C838" s="346"/>
      <c r="D838" s="346"/>
      <c r="E838" s="299" t="s">
        <v>184</v>
      </c>
      <c r="F838" s="343"/>
      <c r="G838" s="350"/>
      <c r="H838" s="394"/>
      <c r="I838" s="403"/>
      <c r="J838" s="394"/>
      <c r="K838" s="403"/>
      <c r="L838" s="350">
        <f t="shared" si="239"/>
        <v>0</v>
      </c>
      <c r="M838" s="394"/>
      <c r="N838" s="403"/>
      <c r="O838" s="394"/>
      <c r="P838" s="403"/>
      <c r="Q838" s="350">
        <f t="shared" si="240"/>
        <v>0</v>
      </c>
      <c r="R838" s="350"/>
      <c r="S838" s="350"/>
      <c r="T838" s="350"/>
      <c r="U838" s="350"/>
      <c r="V838" s="350"/>
      <c r="W838" s="350"/>
      <c r="X838" s="350"/>
      <c r="Y838" s="350">
        <f t="shared" si="243"/>
        <v>0</v>
      </c>
      <c r="Z838" s="394"/>
      <c r="AA838" s="403"/>
      <c r="AB838" s="394"/>
      <c r="AC838" s="403"/>
      <c r="AD838" s="405">
        <f t="shared" si="242"/>
        <v>0</v>
      </c>
      <c r="AE838" s="252"/>
    </row>
    <row r="839" hidden="1" outlineLevel="1" spans="1:31">
      <c r="A839" s="299"/>
      <c r="B839" s="150">
        <v>111501073</v>
      </c>
      <c r="C839" s="346"/>
      <c r="D839" s="346"/>
      <c r="E839" s="299" t="s">
        <v>185</v>
      </c>
      <c r="F839" s="343"/>
      <c r="G839" s="350"/>
      <c r="H839" s="394"/>
      <c r="I839" s="403"/>
      <c r="J839" s="394"/>
      <c r="K839" s="403"/>
      <c r="L839" s="350">
        <f t="shared" si="239"/>
        <v>0</v>
      </c>
      <c r="M839" s="394"/>
      <c r="N839" s="403"/>
      <c r="O839" s="394"/>
      <c r="P839" s="403"/>
      <c r="Q839" s="350">
        <f t="shared" si="240"/>
        <v>0</v>
      </c>
      <c r="R839" s="350"/>
      <c r="S839" s="350"/>
      <c r="T839" s="350"/>
      <c r="U839" s="350"/>
      <c r="V839" s="350"/>
      <c r="W839" s="350"/>
      <c r="X839" s="350"/>
      <c r="Y839" s="350">
        <f t="shared" si="243"/>
        <v>0</v>
      </c>
      <c r="Z839" s="394"/>
      <c r="AA839" s="403"/>
      <c r="AB839" s="394"/>
      <c r="AC839" s="403"/>
      <c r="AD839" s="405">
        <f t="shared" si="242"/>
        <v>0</v>
      </c>
      <c r="AE839" s="252"/>
    </row>
    <row r="840" hidden="1" outlineLevel="1" spans="1:31">
      <c r="A840" s="299"/>
      <c r="B840" s="150">
        <v>111501074</v>
      </c>
      <c r="C840" s="346"/>
      <c r="D840" s="346"/>
      <c r="E840" s="299" t="s">
        <v>186</v>
      </c>
      <c r="F840" s="343"/>
      <c r="G840" s="350"/>
      <c r="H840" s="394"/>
      <c r="I840" s="403"/>
      <c r="J840" s="394"/>
      <c r="K840" s="403"/>
      <c r="L840" s="350">
        <f t="shared" si="239"/>
        <v>0</v>
      </c>
      <c r="M840" s="394"/>
      <c r="N840" s="403"/>
      <c r="O840" s="394"/>
      <c r="P840" s="403"/>
      <c r="Q840" s="350">
        <f t="shared" si="240"/>
        <v>0</v>
      </c>
      <c r="R840" s="350"/>
      <c r="S840" s="350"/>
      <c r="T840" s="350"/>
      <c r="U840" s="350"/>
      <c r="V840" s="350"/>
      <c r="W840" s="350"/>
      <c r="X840" s="350"/>
      <c r="Y840" s="350">
        <f t="shared" si="243"/>
        <v>0</v>
      </c>
      <c r="Z840" s="394"/>
      <c r="AA840" s="403"/>
      <c r="AB840" s="394"/>
      <c r="AC840" s="403"/>
      <c r="AD840" s="405">
        <f t="shared" si="242"/>
        <v>0</v>
      </c>
      <c r="AE840" s="252"/>
    </row>
    <row r="841" hidden="1" outlineLevel="1" spans="1:31">
      <c r="A841" s="299"/>
      <c r="B841" s="150">
        <v>111501075</v>
      </c>
      <c r="C841" s="346"/>
      <c r="D841" s="346"/>
      <c r="E841" s="299" t="s">
        <v>187</v>
      </c>
      <c r="F841" s="343"/>
      <c r="G841" s="350"/>
      <c r="H841" s="394"/>
      <c r="I841" s="403"/>
      <c r="J841" s="394"/>
      <c r="K841" s="403"/>
      <c r="L841" s="350">
        <f t="shared" si="239"/>
        <v>0</v>
      </c>
      <c r="M841" s="394"/>
      <c r="N841" s="403"/>
      <c r="O841" s="394"/>
      <c r="P841" s="403"/>
      <c r="Q841" s="350">
        <f t="shared" si="240"/>
        <v>0</v>
      </c>
      <c r="R841" s="350"/>
      <c r="S841" s="350"/>
      <c r="T841" s="350"/>
      <c r="U841" s="350"/>
      <c r="V841" s="350"/>
      <c r="W841" s="350"/>
      <c r="X841" s="350"/>
      <c r="Y841" s="350">
        <f t="shared" si="243"/>
        <v>0</v>
      </c>
      <c r="Z841" s="394"/>
      <c r="AA841" s="403"/>
      <c r="AB841" s="394"/>
      <c r="AC841" s="403"/>
      <c r="AD841" s="405">
        <f t="shared" si="242"/>
        <v>0</v>
      </c>
      <c r="AE841" s="252"/>
    </row>
    <row r="842" hidden="1" outlineLevel="1" spans="1:31">
      <c r="A842" s="299"/>
      <c r="B842" s="150">
        <v>111501076</v>
      </c>
      <c r="C842" s="346"/>
      <c r="D842" s="346"/>
      <c r="E842" s="299" t="s">
        <v>188</v>
      </c>
      <c r="F842" s="343"/>
      <c r="G842" s="350"/>
      <c r="H842" s="394"/>
      <c r="I842" s="403"/>
      <c r="J842" s="394"/>
      <c r="K842" s="403"/>
      <c r="L842" s="350">
        <f t="shared" si="239"/>
        <v>0</v>
      </c>
      <c r="M842" s="394"/>
      <c r="N842" s="403"/>
      <c r="O842" s="394"/>
      <c r="P842" s="403"/>
      <c r="Q842" s="350">
        <f t="shared" si="240"/>
        <v>0</v>
      </c>
      <c r="R842" s="350"/>
      <c r="S842" s="350"/>
      <c r="T842" s="350"/>
      <c r="U842" s="350"/>
      <c r="V842" s="350"/>
      <c r="W842" s="350"/>
      <c r="X842" s="350"/>
      <c r="Y842" s="350">
        <f t="shared" si="243"/>
        <v>0</v>
      </c>
      <c r="Z842" s="394"/>
      <c r="AA842" s="403"/>
      <c r="AB842" s="394"/>
      <c r="AC842" s="403"/>
      <c r="AD842" s="405">
        <f t="shared" si="242"/>
        <v>0</v>
      </c>
      <c r="AE842" s="252"/>
    </row>
    <row r="843" hidden="1" outlineLevel="1" spans="1:31">
      <c r="A843" s="299"/>
      <c r="B843" s="150">
        <v>111501077</v>
      </c>
      <c r="C843" s="346"/>
      <c r="D843" s="346"/>
      <c r="E843" s="299" t="s">
        <v>189</v>
      </c>
      <c r="F843" s="343"/>
      <c r="G843" s="350"/>
      <c r="H843" s="394"/>
      <c r="I843" s="403"/>
      <c r="J843" s="394"/>
      <c r="K843" s="403"/>
      <c r="L843" s="350">
        <f t="shared" si="239"/>
        <v>0</v>
      </c>
      <c r="M843" s="394"/>
      <c r="N843" s="403"/>
      <c r="O843" s="394"/>
      <c r="P843" s="403"/>
      <c r="Q843" s="350">
        <f t="shared" si="240"/>
        <v>0</v>
      </c>
      <c r="R843" s="350"/>
      <c r="S843" s="350"/>
      <c r="T843" s="350"/>
      <c r="U843" s="350"/>
      <c r="V843" s="350"/>
      <c r="W843" s="350"/>
      <c r="X843" s="350"/>
      <c r="Y843" s="350">
        <f t="shared" si="243"/>
        <v>0</v>
      </c>
      <c r="Z843" s="394"/>
      <c r="AA843" s="403"/>
      <c r="AB843" s="394"/>
      <c r="AC843" s="403"/>
      <c r="AD843" s="405">
        <f t="shared" si="242"/>
        <v>0</v>
      </c>
      <c r="AE843" s="252"/>
    </row>
    <row r="844" hidden="1" outlineLevel="1" spans="1:31">
      <c r="A844" s="299"/>
      <c r="B844" s="150">
        <v>111501078</v>
      </c>
      <c r="C844" s="346"/>
      <c r="D844" s="346"/>
      <c r="E844" s="299" t="s">
        <v>190</v>
      </c>
      <c r="F844" s="343"/>
      <c r="G844" s="350"/>
      <c r="H844" s="394"/>
      <c r="I844" s="403"/>
      <c r="J844" s="394"/>
      <c r="K844" s="403"/>
      <c r="L844" s="350">
        <f t="shared" si="239"/>
        <v>0</v>
      </c>
      <c r="M844" s="394"/>
      <c r="N844" s="403"/>
      <c r="O844" s="394"/>
      <c r="P844" s="403"/>
      <c r="Q844" s="350">
        <f t="shared" si="240"/>
        <v>0</v>
      </c>
      <c r="R844" s="350"/>
      <c r="S844" s="350"/>
      <c r="T844" s="350"/>
      <c r="U844" s="350"/>
      <c r="V844" s="350"/>
      <c r="W844" s="350"/>
      <c r="X844" s="350"/>
      <c r="Y844" s="350">
        <f t="shared" si="243"/>
        <v>0</v>
      </c>
      <c r="Z844" s="394"/>
      <c r="AA844" s="403"/>
      <c r="AB844" s="394"/>
      <c r="AC844" s="403"/>
      <c r="AD844" s="405">
        <f t="shared" si="242"/>
        <v>0</v>
      </c>
      <c r="AE844" s="252"/>
    </row>
    <row r="845" hidden="1" outlineLevel="1" spans="1:31">
      <c r="A845" s="299"/>
      <c r="B845" s="150">
        <v>111501079</v>
      </c>
      <c r="C845" s="346"/>
      <c r="D845" s="346"/>
      <c r="E845" s="299" t="s">
        <v>191</v>
      </c>
      <c r="F845" s="343"/>
      <c r="G845" s="350"/>
      <c r="H845" s="394"/>
      <c r="I845" s="403"/>
      <c r="J845" s="394"/>
      <c r="K845" s="403"/>
      <c r="L845" s="350">
        <f t="shared" si="239"/>
        <v>0</v>
      </c>
      <c r="M845" s="394"/>
      <c r="N845" s="403"/>
      <c r="O845" s="394"/>
      <c r="P845" s="403"/>
      <c r="Q845" s="350">
        <f t="shared" si="240"/>
        <v>0</v>
      </c>
      <c r="R845" s="350"/>
      <c r="S845" s="350"/>
      <c r="T845" s="350"/>
      <c r="U845" s="350"/>
      <c r="V845" s="350"/>
      <c r="W845" s="350"/>
      <c r="X845" s="350"/>
      <c r="Y845" s="350">
        <f t="shared" si="243"/>
        <v>0</v>
      </c>
      <c r="Z845" s="394"/>
      <c r="AA845" s="403"/>
      <c r="AB845" s="394"/>
      <c r="AC845" s="403"/>
      <c r="AD845" s="405">
        <f t="shared" si="242"/>
        <v>0</v>
      </c>
      <c r="AE845" s="252"/>
    </row>
    <row r="846" hidden="1" outlineLevel="1" spans="1:31">
      <c r="A846" s="299"/>
      <c r="B846" s="150">
        <v>111501080</v>
      </c>
      <c r="C846" s="346"/>
      <c r="D846" s="346"/>
      <c r="E846" s="299" t="s">
        <v>192</v>
      </c>
      <c r="F846" s="343"/>
      <c r="G846" s="350"/>
      <c r="H846" s="394"/>
      <c r="I846" s="403"/>
      <c r="J846" s="394"/>
      <c r="K846" s="403"/>
      <c r="L846" s="350">
        <f t="shared" si="239"/>
        <v>0</v>
      </c>
      <c r="M846" s="394"/>
      <c r="N846" s="403"/>
      <c r="O846" s="394"/>
      <c r="P846" s="403"/>
      <c r="Q846" s="350">
        <f t="shared" si="240"/>
        <v>0</v>
      </c>
      <c r="R846" s="350"/>
      <c r="S846" s="350"/>
      <c r="T846" s="350"/>
      <c r="U846" s="350"/>
      <c r="V846" s="350"/>
      <c r="W846" s="350"/>
      <c r="X846" s="350"/>
      <c r="Y846" s="350">
        <f t="shared" si="243"/>
        <v>0</v>
      </c>
      <c r="Z846" s="394"/>
      <c r="AA846" s="403"/>
      <c r="AB846" s="394"/>
      <c r="AC846" s="403"/>
      <c r="AD846" s="405">
        <f t="shared" si="242"/>
        <v>0</v>
      </c>
      <c r="AE846" s="252"/>
    </row>
    <row r="847" hidden="1" outlineLevel="1" spans="1:31">
      <c r="A847" s="299"/>
      <c r="B847" s="150">
        <v>111501081</v>
      </c>
      <c r="C847" s="346"/>
      <c r="D847" s="346"/>
      <c r="E847" s="299" t="s">
        <v>193</v>
      </c>
      <c r="F847" s="343"/>
      <c r="G847" s="350"/>
      <c r="H847" s="394"/>
      <c r="I847" s="403"/>
      <c r="J847" s="394"/>
      <c r="K847" s="403"/>
      <c r="L847" s="350">
        <f t="shared" si="239"/>
        <v>0</v>
      </c>
      <c r="M847" s="394"/>
      <c r="N847" s="403"/>
      <c r="O847" s="394"/>
      <c r="P847" s="403"/>
      <c r="Q847" s="350">
        <f t="shared" si="240"/>
        <v>0</v>
      </c>
      <c r="R847" s="350"/>
      <c r="S847" s="350"/>
      <c r="T847" s="350"/>
      <c r="U847" s="350"/>
      <c r="V847" s="350"/>
      <c r="W847" s="350"/>
      <c r="X847" s="350"/>
      <c r="Y847" s="350">
        <f t="shared" si="243"/>
        <v>0</v>
      </c>
      <c r="Z847" s="394"/>
      <c r="AA847" s="403"/>
      <c r="AB847" s="394"/>
      <c r="AC847" s="403"/>
      <c r="AD847" s="405">
        <f t="shared" si="242"/>
        <v>0</v>
      </c>
      <c r="AE847" s="252"/>
    </row>
    <row r="848" hidden="1" outlineLevel="1" spans="1:31">
      <c r="A848" s="299"/>
      <c r="B848" s="150">
        <v>111501082</v>
      </c>
      <c r="C848" s="346"/>
      <c r="D848" s="346"/>
      <c r="E848" s="299" t="s">
        <v>194</v>
      </c>
      <c r="F848" s="343"/>
      <c r="G848" s="350"/>
      <c r="H848" s="394"/>
      <c r="I848" s="403"/>
      <c r="J848" s="394"/>
      <c r="K848" s="403"/>
      <c r="L848" s="350">
        <f t="shared" si="239"/>
        <v>0</v>
      </c>
      <c r="M848" s="394"/>
      <c r="N848" s="403"/>
      <c r="O848" s="394"/>
      <c r="P848" s="403"/>
      <c r="Q848" s="350">
        <f t="shared" si="240"/>
        <v>0</v>
      </c>
      <c r="R848" s="350"/>
      <c r="S848" s="350"/>
      <c r="T848" s="350"/>
      <c r="U848" s="350"/>
      <c r="V848" s="350"/>
      <c r="W848" s="350"/>
      <c r="X848" s="350"/>
      <c r="Y848" s="350">
        <f t="shared" si="243"/>
        <v>0</v>
      </c>
      <c r="Z848" s="394"/>
      <c r="AA848" s="403"/>
      <c r="AB848" s="394"/>
      <c r="AC848" s="403"/>
      <c r="AD848" s="405">
        <f t="shared" si="242"/>
        <v>0</v>
      </c>
      <c r="AE848" s="252"/>
    </row>
    <row r="849" hidden="1" outlineLevel="1" spans="1:31">
      <c r="A849" s="299"/>
      <c r="B849" s="150">
        <v>111501083</v>
      </c>
      <c r="C849" s="346"/>
      <c r="D849" s="346"/>
      <c r="E849" s="299" t="s">
        <v>195</v>
      </c>
      <c r="F849" s="343"/>
      <c r="G849" s="350"/>
      <c r="H849" s="394"/>
      <c r="I849" s="403"/>
      <c r="J849" s="394"/>
      <c r="K849" s="403"/>
      <c r="L849" s="350">
        <f t="shared" si="239"/>
        <v>0</v>
      </c>
      <c r="M849" s="394"/>
      <c r="N849" s="403"/>
      <c r="O849" s="394"/>
      <c r="P849" s="403"/>
      <c r="Q849" s="350">
        <f t="shared" si="240"/>
        <v>0</v>
      </c>
      <c r="R849" s="350"/>
      <c r="S849" s="350"/>
      <c r="T849" s="350"/>
      <c r="U849" s="350"/>
      <c r="V849" s="350"/>
      <c r="W849" s="350"/>
      <c r="X849" s="350"/>
      <c r="Y849" s="350">
        <f t="shared" si="243"/>
        <v>0</v>
      </c>
      <c r="Z849" s="394"/>
      <c r="AA849" s="403"/>
      <c r="AB849" s="394"/>
      <c r="AC849" s="403"/>
      <c r="AD849" s="405">
        <f t="shared" si="242"/>
        <v>0</v>
      </c>
      <c r="AE849" s="252"/>
    </row>
    <row r="850" hidden="1" outlineLevel="1" spans="1:31">
      <c r="A850" s="299"/>
      <c r="B850" s="150">
        <v>111501084</v>
      </c>
      <c r="C850" s="346"/>
      <c r="D850" s="346"/>
      <c r="E850" s="299" t="s">
        <v>196</v>
      </c>
      <c r="F850" s="343"/>
      <c r="G850" s="350"/>
      <c r="H850" s="394"/>
      <c r="I850" s="403"/>
      <c r="J850" s="394"/>
      <c r="K850" s="403"/>
      <c r="L850" s="350">
        <f t="shared" si="239"/>
        <v>0</v>
      </c>
      <c r="M850" s="394"/>
      <c r="N850" s="403"/>
      <c r="O850" s="394"/>
      <c r="P850" s="403"/>
      <c r="Q850" s="350">
        <f t="shared" si="240"/>
        <v>0</v>
      </c>
      <c r="R850" s="350"/>
      <c r="S850" s="350"/>
      <c r="T850" s="350"/>
      <c r="U850" s="350"/>
      <c r="V850" s="350"/>
      <c r="W850" s="350"/>
      <c r="X850" s="350"/>
      <c r="Y850" s="350">
        <f t="shared" si="243"/>
        <v>0</v>
      </c>
      <c r="Z850" s="394"/>
      <c r="AA850" s="403"/>
      <c r="AB850" s="394"/>
      <c r="AC850" s="403"/>
      <c r="AD850" s="405">
        <f t="shared" si="242"/>
        <v>0</v>
      </c>
      <c r="AE850" s="252"/>
    </row>
    <row r="851" hidden="1" outlineLevel="1" spans="1:31">
      <c r="A851" s="299"/>
      <c r="B851" s="150">
        <v>111501085</v>
      </c>
      <c r="C851" s="346"/>
      <c r="D851" s="346"/>
      <c r="E851" s="299" t="s">
        <v>197</v>
      </c>
      <c r="F851" s="343"/>
      <c r="G851" s="350"/>
      <c r="H851" s="394"/>
      <c r="I851" s="403"/>
      <c r="J851" s="394"/>
      <c r="K851" s="403"/>
      <c r="L851" s="350">
        <f t="shared" si="239"/>
        <v>0</v>
      </c>
      <c r="M851" s="394"/>
      <c r="N851" s="403"/>
      <c r="O851" s="394"/>
      <c r="P851" s="403"/>
      <c r="Q851" s="350">
        <f t="shared" si="240"/>
        <v>0</v>
      </c>
      <c r="R851" s="350"/>
      <c r="S851" s="350"/>
      <c r="T851" s="350"/>
      <c r="U851" s="350"/>
      <c r="V851" s="350"/>
      <c r="W851" s="350"/>
      <c r="X851" s="350"/>
      <c r="Y851" s="350">
        <f t="shared" si="243"/>
        <v>0</v>
      </c>
      <c r="Z851" s="394"/>
      <c r="AA851" s="403"/>
      <c r="AB851" s="394"/>
      <c r="AC851" s="403"/>
      <c r="AD851" s="405">
        <f t="shared" si="242"/>
        <v>0</v>
      </c>
      <c r="AE851" s="252"/>
    </row>
    <row r="852" hidden="1" outlineLevel="1" spans="1:31">
      <c r="A852" s="299"/>
      <c r="B852" s="150">
        <v>111501086</v>
      </c>
      <c r="C852" s="346"/>
      <c r="D852" s="346"/>
      <c r="E852" s="299" t="s">
        <v>198</v>
      </c>
      <c r="F852" s="343"/>
      <c r="G852" s="350"/>
      <c r="H852" s="394"/>
      <c r="I852" s="403"/>
      <c r="J852" s="394"/>
      <c r="K852" s="403"/>
      <c r="L852" s="350">
        <f t="shared" si="239"/>
        <v>0</v>
      </c>
      <c r="M852" s="394"/>
      <c r="N852" s="403"/>
      <c r="O852" s="394"/>
      <c r="P852" s="403"/>
      <c r="Q852" s="350">
        <f t="shared" si="240"/>
        <v>0</v>
      </c>
      <c r="R852" s="350"/>
      <c r="S852" s="350"/>
      <c r="T852" s="350"/>
      <c r="U852" s="350"/>
      <c r="V852" s="350"/>
      <c r="W852" s="350"/>
      <c r="X852" s="350"/>
      <c r="Y852" s="350">
        <f t="shared" si="243"/>
        <v>0</v>
      </c>
      <c r="Z852" s="394"/>
      <c r="AA852" s="403"/>
      <c r="AB852" s="394"/>
      <c r="AC852" s="403"/>
      <c r="AD852" s="405">
        <f t="shared" si="242"/>
        <v>0</v>
      </c>
      <c r="AE852" s="252"/>
    </row>
    <row r="853" hidden="1" outlineLevel="1" spans="1:31">
      <c r="A853" s="299"/>
      <c r="B853" s="150">
        <v>111501087</v>
      </c>
      <c r="C853" s="346"/>
      <c r="D853" s="346"/>
      <c r="E853" s="299" t="s">
        <v>199</v>
      </c>
      <c r="F853" s="343"/>
      <c r="G853" s="350"/>
      <c r="H853" s="394"/>
      <c r="I853" s="403"/>
      <c r="J853" s="394"/>
      <c r="K853" s="403"/>
      <c r="L853" s="350">
        <f t="shared" si="239"/>
        <v>0</v>
      </c>
      <c r="M853" s="394"/>
      <c r="N853" s="403"/>
      <c r="O853" s="394"/>
      <c r="P853" s="403"/>
      <c r="Q853" s="350">
        <f t="shared" si="240"/>
        <v>0</v>
      </c>
      <c r="R853" s="350"/>
      <c r="S853" s="350"/>
      <c r="T853" s="350"/>
      <c r="U853" s="350"/>
      <c r="V853" s="350"/>
      <c r="W853" s="350"/>
      <c r="X853" s="350"/>
      <c r="Y853" s="350">
        <f t="shared" si="243"/>
        <v>0</v>
      </c>
      <c r="Z853" s="394"/>
      <c r="AA853" s="403"/>
      <c r="AB853" s="394"/>
      <c r="AC853" s="403"/>
      <c r="AD853" s="405">
        <f t="shared" si="242"/>
        <v>0</v>
      </c>
      <c r="AE853" s="252"/>
    </row>
    <row r="854" hidden="1" outlineLevel="1" spans="1:31">
      <c r="A854" s="299"/>
      <c r="B854" s="150">
        <v>111501088</v>
      </c>
      <c r="C854" s="346"/>
      <c r="D854" s="346"/>
      <c r="E854" s="299" t="s">
        <v>200</v>
      </c>
      <c r="F854" s="343"/>
      <c r="G854" s="350"/>
      <c r="H854" s="394"/>
      <c r="I854" s="403"/>
      <c r="J854" s="394"/>
      <c r="K854" s="403"/>
      <c r="L854" s="350">
        <f t="shared" si="239"/>
        <v>0</v>
      </c>
      <c r="M854" s="394"/>
      <c r="N854" s="403"/>
      <c r="O854" s="394"/>
      <c r="P854" s="403"/>
      <c r="Q854" s="350">
        <f t="shared" si="240"/>
        <v>0</v>
      </c>
      <c r="R854" s="350"/>
      <c r="S854" s="350"/>
      <c r="T854" s="350"/>
      <c r="U854" s="350"/>
      <c r="V854" s="350"/>
      <c r="W854" s="350"/>
      <c r="X854" s="350"/>
      <c r="Y854" s="350">
        <f t="shared" si="243"/>
        <v>0</v>
      </c>
      <c r="Z854" s="394"/>
      <c r="AA854" s="403"/>
      <c r="AB854" s="394"/>
      <c r="AC854" s="403"/>
      <c r="AD854" s="405">
        <f t="shared" si="242"/>
        <v>0</v>
      </c>
      <c r="AE854" s="252"/>
    </row>
    <row r="855" hidden="1" outlineLevel="1" spans="1:31">
      <c r="A855" s="299"/>
      <c r="B855" s="150">
        <v>111501089</v>
      </c>
      <c r="C855" s="346"/>
      <c r="D855" s="346"/>
      <c r="E855" s="299" t="s">
        <v>201</v>
      </c>
      <c r="F855" s="343"/>
      <c r="G855" s="350"/>
      <c r="H855" s="394"/>
      <c r="I855" s="403"/>
      <c r="J855" s="394"/>
      <c r="K855" s="403"/>
      <c r="L855" s="350">
        <f t="shared" si="239"/>
        <v>0</v>
      </c>
      <c r="M855" s="394"/>
      <c r="N855" s="403"/>
      <c r="O855" s="394"/>
      <c r="P855" s="403"/>
      <c r="Q855" s="350">
        <f t="shared" si="240"/>
        <v>0</v>
      </c>
      <c r="R855" s="350"/>
      <c r="S855" s="350"/>
      <c r="T855" s="350"/>
      <c r="U855" s="350"/>
      <c r="V855" s="350"/>
      <c r="W855" s="350"/>
      <c r="X855" s="350"/>
      <c r="Y855" s="350">
        <f t="shared" si="243"/>
        <v>0</v>
      </c>
      <c r="Z855" s="394"/>
      <c r="AA855" s="403"/>
      <c r="AB855" s="394"/>
      <c r="AC855" s="403"/>
      <c r="AD855" s="405">
        <f t="shared" si="242"/>
        <v>0</v>
      </c>
      <c r="AE855" s="252"/>
    </row>
    <row r="856" hidden="1" outlineLevel="1" spans="1:31">
      <c r="A856" s="299"/>
      <c r="B856" s="150">
        <v>111501090</v>
      </c>
      <c r="C856" s="346"/>
      <c r="D856" s="346"/>
      <c r="E856" s="299" t="s">
        <v>202</v>
      </c>
      <c r="F856" s="343"/>
      <c r="G856" s="350"/>
      <c r="H856" s="394"/>
      <c r="I856" s="403"/>
      <c r="J856" s="394"/>
      <c r="K856" s="403"/>
      <c r="L856" s="350">
        <f t="shared" si="239"/>
        <v>0</v>
      </c>
      <c r="M856" s="394"/>
      <c r="N856" s="403"/>
      <c r="O856" s="394"/>
      <c r="P856" s="403"/>
      <c r="Q856" s="350">
        <f t="shared" si="240"/>
        <v>0</v>
      </c>
      <c r="R856" s="350"/>
      <c r="S856" s="350"/>
      <c r="T856" s="350"/>
      <c r="U856" s="350"/>
      <c r="V856" s="350"/>
      <c r="W856" s="350"/>
      <c r="X856" s="350"/>
      <c r="Y856" s="350">
        <f t="shared" si="243"/>
        <v>0</v>
      </c>
      <c r="Z856" s="394"/>
      <c r="AA856" s="403"/>
      <c r="AB856" s="394"/>
      <c r="AC856" s="403"/>
      <c r="AD856" s="405">
        <f t="shared" si="242"/>
        <v>0</v>
      </c>
      <c r="AE856" s="252"/>
    </row>
    <row r="857" hidden="1" outlineLevel="1" spans="1:31">
      <c r="A857" s="299"/>
      <c r="B857" s="150">
        <v>111501091</v>
      </c>
      <c r="C857" s="346"/>
      <c r="D857" s="346"/>
      <c r="E857" s="299" t="s">
        <v>203</v>
      </c>
      <c r="F857" s="343"/>
      <c r="G857" s="350"/>
      <c r="H857" s="394"/>
      <c r="I857" s="403"/>
      <c r="J857" s="394"/>
      <c r="K857" s="403"/>
      <c r="L857" s="350">
        <f t="shared" si="239"/>
        <v>0</v>
      </c>
      <c r="M857" s="394"/>
      <c r="N857" s="403"/>
      <c r="O857" s="394"/>
      <c r="P857" s="403"/>
      <c r="Q857" s="350">
        <f t="shared" si="240"/>
        <v>0</v>
      </c>
      <c r="R857" s="350"/>
      <c r="S857" s="350"/>
      <c r="T857" s="350"/>
      <c r="U857" s="350"/>
      <c r="V857" s="350"/>
      <c r="W857" s="350"/>
      <c r="X857" s="350"/>
      <c r="Y857" s="350">
        <f t="shared" si="243"/>
        <v>0</v>
      </c>
      <c r="Z857" s="394"/>
      <c r="AA857" s="403"/>
      <c r="AB857" s="394"/>
      <c r="AC857" s="403"/>
      <c r="AD857" s="405">
        <f t="shared" si="242"/>
        <v>0</v>
      </c>
      <c r="AE857" s="252"/>
    </row>
    <row r="858" hidden="1" outlineLevel="1" spans="1:31">
      <c r="A858" s="299"/>
      <c r="B858" s="150">
        <v>111501092</v>
      </c>
      <c r="C858" s="346"/>
      <c r="D858" s="346"/>
      <c r="E858" s="299" t="s">
        <v>204</v>
      </c>
      <c r="F858" s="343"/>
      <c r="G858" s="350"/>
      <c r="H858" s="394"/>
      <c r="I858" s="403"/>
      <c r="J858" s="394"/>
      <c r="K858" s="403"/>
      <c r="L858" s="350">
        <f t="shared" si="239"/>
        <v>0</v>
      </c>
      <c r="M858" s="394"/>
      <c r="N858" s="403"/>
      <c r="O858" s="394"/>
      <c r="P858" s="403"/>
      <c r="Q858" s="350">
        <f t="shared" si="240"/>
        <v>0</v>
      </c>
      <c r="R858" s="350"/>
      <c r="S858" s="350"/>
      <c r="T858" s="350"/>
      <c r="U858" s="350"/>
      <c r="V858" s="350"/>
      <c r="W858" s="350"/>
      <c r="X858" s="350"/>
      <c r="Y858" s="350">
        <f t="shared" si="243"/>
        <v>0</v>
      </c>
      <c r="Z858" s="394"/>
      <c r="AA858" s="403"/>
      <c r="AB858" s="394"/>
      <c r="AC858" s="403"/>
      <c r="AD858" s="405">
        <f t="shared" si="242"/>
        <v>0</v>
      </c>
      <c r="AE858" s="252"/>
    </row>
    <row r="859" hidden="1" outlineLevel="1" spans="1:31">
      <c r="A859" s="299"/>
      <c r="B859" s="150">
        <v>111501093</v>
      </c>
      <c r="C859" s="346"/>
      <c r="D859" s="346"/>
      <c r="E859" s="299" t="s">
        <v>205</v>
      </c>
      <c r="F859" s="343"/>
      <c r="G859" s="350"/>
      <c r="H859" s="394"/>
      <c r="I859" s="403"/>
      <c r="J859" s="394"/>
      <c r="K859" s="403"/>
      <c r="L859" s="350">
        <f t="shared" si="239"/>
        <v>0</v>
      </c>
      <c r="M859" s="394"/>
      <c r="N859" s="403"/>
      <c r="O859" s="394"/>
      <c r="P859" s="403"/>
      <c r="Q859" s="350">
        <f t="shared" si="240"/>
        <v>0</v>
      </c>
      <c r="R859" s="350"/>
      <c r="S859" s="350"/>
      <c r="T859" s="350"/>
      <c r="U859" s="350"/>
      <c r="V859" s="350"/>
      <c r="W859" s="350"/>
      <c r="X859" s="350"/>
      <c r="Y859" s="350">
        <f t="shared" si="243"/>
        <v>0</v>
      </c>
      <c r="Z859" s="394"/>
      <c r="AA859" s="403"/>
      <c r="AB859" s="394"/>
      <c r="AC859" s="403"/>
      <c r="AD859" s="405">
        <f t="shared" si="242"/>
        <v>0</v>
      </c>
      <c r="AE859" s="252"/>
    </row>
    <row r="860" hidden="1" outlineLevel="1" spans="1:31">
      <c r="A860" s="299"/>
      <c r="B860" s="150">
        <v>111501094</v>
      </c>
      <c r="C860" s="346"/>
      <c r="D860" s="346"/>
      <c r="E860" s="299" t="s">
        <v>206</v>
      </c>
      <c r="F860" s="343"/>
      <c r="G860" s="350"/>
      <c r="H860" s="394"/>
      <c r="I860" s="403"/>
      <c r="J860" s="394"/>
      <c r="K860" s="403"/>
      <c r="L860" s="350">
        <f t="shared" si="239"/>
        <v>0</v>
      </c>
      <c r="M860" s="394"/>
      <c r="N860" s="403"/>
      <c r="O860" s="394"/>
      <c r="P860" s="403"/>
      <c r="Q860" s="350">
        <f t="shared" si="240"/>
        <v>0</v>
      </c>
      <c r="R860" s="350"/>
      <c r="S860" s="350"/>
      <c r="T860" s="350"/>
      <c r="U860" s="350"/>
      <c r="V860" s="350"/>
      <c r="W860" s="350"/>
      <c r="X860" s="350"/>
      <c r="Y860" s="350">
        <f t="shared" si="243"/>
        <v>0</v>
      </c>
      <c r="Z860" s="394"/>
      <c r="AA860" s="403"/>
      <c r="AB860" s="394"/>
      <c r="AC860" s="403"/>
      <c r="AD860" s="405">
        <f t="shared" si="242"/>
        <v>0</v>
      </c>
      <c r="AE860" s="252"/>
    </row>
    <row r="861" hidden="1" outlineLevel="1" spans="1:31">
      <c r="A861" s="299"/>
      <c r="B861" s="150">
        <v>111501095</v>
      </c>
      <c r="C861" s="346"/>
      <c r="D861" s="346"/>
      <c r="E861" s="299" t="s">
        <v>207</v>
      </c>
      <c r="F861" s="343"/>
      <c r="G861" s="350"/>
      <c r="H861" s="394"/>
      <c r="I861" s="403"/>
      <c r="J861" s="394"/>
      <c r="K861" s="403"/>
      <c r="L861" s="350">
        <f t="shared" si="239"/>
        <v>0</v>
      </c>
      <c r="M861" s="394"/>
      <c r="N861" s="403"/>
      <c r="O861" s="394"/>
      <c r="P861" s="403"/>
      <c r="Q861" s="350">
        <f t="shared" si="240"/>
        <v>0</v>
      </c>
      <c r="R861" s="350"/>
      <c r="S861" s="350"/>
      <c r="T861" s="350"/>
      <c r="U861" s="350"/>
      <c r="V861" s="350"/>
      <c r="W861" s="350"/>
      <c r="X861" s="350"/>
      <c r="Y861" s="350">
        <f t="shared" si="243"/>
        <v>0</v>
      </c>
      <c r="Z861" s="394"/>
      <c r="AA861" s="403"/>
      <c r="AB861" s="394"/>
      <c r="AC861" s="403"/>
      <c r="AD861" s="405">
        <f t="shared" si="242"/>
        <v>0</v>
      </c>
      <c r="AE861" s="252"/>
    </row>
    <row r="862" hidden="1" outlineLevel="1" spans="1:31">
      <c r="A862" s="299"/>
      <c r="B862" s="150">
        <v>111501096</v>
      </c>
      <c r="C862" s="346"/>
      <c r="D862" s="346"/>
      <c r="E862" s="299" t="s">
        <v>208</v>
      </c>
      <c r="F862" s="343"/>
      <c r="G862" s="350"/>
      <c r="H862" s="394"/>
      <c r="I862" s="403"/>
      <c r="J862" s="394"/>
      <c r="K862" s="403"/>
      <c r="L862" s="350">
        <f t="shared" si="239"/>
        <v>0</v>
      </c>
      <c r="M862" s="394"/>
      <c r="N862" s="403"/>
      <c r="O862" s="394"/>
      <c r="P862" s="403"/>
      <c r="Q862" s="350">
        <f t="shared" si="240"/>
        <v>0</v>
      </c>
      <c r="R862" s="350"/>
      <c r="S862" s="350"/>
      <c r="T862" s="350"/>
      <c r="U862" s="350"/>
      <c r="V862" s="350"/>
      <c r="W862" s="350"/>
      <c r="X862" s="350"/>
      <c r="Y862" s="350">
        <f t="shared" si="243"/>
        <v>0</v>
      </c>
      <c r="Z862" s="394"/>
      <c r="AA862" s="403"/>
      <c r="AB862" s="394"/>
      <c r="AC862" s="403"/>
      <c r="AD862" s="405">
        <f t="shared" si="242"/>
        <v>0</v>
      </c>
      <c r="AE862" s="252"/>
    </row>
    <row r="863" hidden="1" outlineLevel="1" spans="1:31">
      <c r="A863" s="299"/>
      <c r="B863" s="150">
        <v>111501097</v>
      </c>
      <c r="C863" s="346"/>
      <c r="D863" s="346"/>
      <c r="E863" s="299" t="s">
        <v>209</v>
      </c>
      <c r="F863" s="343"/>
      <c r="G863" s="350"/>
      <c r="H863" s="394"/>
      <c r="I863" s="403"/>
      <c r="J863" s="394"/>
      <c r="K863" s="403"/>
      <c r="L863" s="350">
        <f t="shared" si="239"/>
        <v>0</v>
      </c>
      <c r="M863" s="394"/>
      <c r="N863" s="403"/>
      <c r="O863" s="394"/>
      <c r="P863" s="403"/>
      <c r="Q863" s="350">
        <f t="shared" si="240"/>
        <v>0</v>
      </c>
      <c r="R863" s="350"/>
      <c r="S863" s="350"/>
      <c r="T863" s="350"/>
      <c r="U863" s="350"/>
      <c r="V863" s="350"/>
      <c r="W863" s="350"/>
      <c r="X863" s="350"/>
      <c r="Y863" s="350">
        <f t="shared" si="243"/>
        <v>0</v>
      </c>
      <c r="Z863" s="394"/>
      <c r="AA863" s="403"/>
      <c r="AB863" s="394"/>
      <c r="AC863" s="403"/>
      <c r="AD863" s="405">
        <f t="shared" si="242"/>
        <v>0</v>
      </c>
      <c r="AE863" s="252"/>
    </row>
    <row r="864" hidden="1" outlineLevel="1" spans="1:31">
      <c r="A864" s="299"/>
      <c r="B864" s="150">
        <v>111501098</v>
      </c>
      <c r="C864" s="346"/>
      <c r="D864" s="346"/>
      <c r="E864" s="299" t="s">
        <v>210</v>
      </c>
      <c r="F864" s="343"/>
      <c r="G864" s="350"/>
      <c r="H864" s="394"/>
      <c r="I864" s="403"/>
      <c r="J864" s="394"/>
      <c r="K864" s="403"/>
      <c r="L864" s="350">
        <f t="shared" si="239"/>
        <v>0</v>
      </c>
      <c r="M864" s="394"/>
      <c r="N864" s="403"/>
      <c r="O864" s="394"/>
      <c r="P864" s="403"/>
      <c r="Q864" s="350">
        <f t="shared" si="240"/>
        <v>0</v>
      </c>
      <c r="R864" s="350"/>
      <c r="S864" s="350"/>
      <c r="T864" s="350"/>
      <c r="U864" s="350"/>
      <c r="V864" s="350"/>
      <c r="W864" s="350"/>
      <c r="X864" s="350"/>
      <c r="Y864" s="350">
        <f t="shared" si="243"/>
        <v>0</v>
      </c>
      <c r="Z864" s="394"/>
      <c r="AA864" s="403"/>
      <c r="AB864" s="394"/>
      <c r="AC864" s="403"/>
      <c r="AD864" s="405">
        <f t="shared" si="242"/>
        <v>0</v>
      </c>
      <c r="AE864" s="252"/>
    </row>
    <row r="865" hidden="1" outlineLevel="1" spans="1:31">
      <c r="A865" s="299"/>
      <c r="B865" s="150">
        <v>111501099</v>
      </c>
      <c r="C865" s="346"/>
      <c r="D865" s="346"/>
      <c r="E865" s="299" t="s">
        <v>211</v>
      </c>
      <c r="F865" s="343"/>
      <c r="G865" s="350"/>
      <c r="H865" s="394"/>
      <c r="I865" s="403"/>
      <c r="J865" s="394"/>
      <c r="K865" s="403"/>
      <c r="L865" s="350">
        <f t="shared" si="239"/>
        <v>0</v>
      </c>
      <c r="M865" s="394"/>
      <c r="N865" s="403"/>
      <c r="O865" s="394"/>
      <c r="P865" s="403"/>
      <c r="Q865" s="350">
        <f t="shared" si="240"/>
        <v>0</v>
      </c>
      <c r="R865" s="350"/>
      <c r="S865" s="350"/>
      <c r="T865" s="350"/>
      <c r="U865" s="350"/>
      <c r="V865" s="350"/>
      <c r="W865" s="350"/>
      <c r="X865" s="350"/>
      <c r="Y865" s="350">
        <f t="shared" si="243"/>
        <v>0</v>
      </c>
      <c r="Z865" s="394"/>
      <c r="AA865" s="403"/>
      <c r="AB865" s="394"/>
      <c r="AC865" s="403"/>
      <c r="AD865" s="405">
        <f t="shared" si="242"/>
        <v>0</v>
      </c>
      <c r="AE865" s="252"/>
    </row>
    <row r="866" hidden="1" outlineLevel="1" spans="1:31">
      <c r="A866" s="299"/>
      <c r="B866" s="150">
        <v>111501100</v>
      </c>
      <c r="C866" s="346"/>
      <c r="D866" s="346"/>
      <c r="E866" s="299" t="s">
        <v>212</v>
      </c>
      <c r="F866" s="343"/>
      <c r="G866" s="350"/>
      <c r="H866" s="394"/>
      <c r="I866" s="403"/>
      <c r="J866" s="394"/>
      <c r="K866" s="403"/>
      <c r="L866" s="350">
        <f t="shared" si="239"/>
        <v>0</v>
      </c>
      <c r="M866" s="394"/>
      <c r="N866" s="403"/>
      <c r="O866" s="394"/>
      <c r="P866" s="403"/>
      <c r="Q866" s="350">
        <f t="shared" si="240"/>
        <v>0</v>
      </c>
      <c r="R866" s="350"/>
      <c r="S866" s="350"/>
      <c r="T866" s="350"/>
      <c r="U866" s="350"/>
      <c r="V866" s="350"/>
      <c r="W866" s="350"/>
      <c r="X866" s="350"/>
      <c r="Y866" s="350">
        <f t="shared" si="243"/>
        <v>0</v>
      </c>
      <c r="Z866" s="394"/>
      <c r="AA866" s="403"/>
      <c r="AB866" s="394"/>
      <c r="AC866" s="403"/>
      <c r="AD866" s="405">
        <f t="shared" si="242"/>
        <v>0</v>
      </c>
      <c r="AE866" s="252"/>
    </row>
    <row r="867" hidden="1" outlineLevel="1" spans="1:31">
      <c r="A867" s="299"/>
      <c r="B867" s="150">
        <v>111501101</v>
      </c>
      <c r="C867" s="346"/>
      <c r="D867" s="346"/>
      <c r="E867" s="299" t="s">
        <v>213</v>
      </c>
      <c r="F867" s="343"/>
      <c r="G867" s="350"/>
      <c r="H867" s="394"/>
      <c r="I867" s="403"/>
      <c r="J867" s="394"/>
      <c r="K867" s="403"/>
      <c r="L867" s="350">
        <f t="shared" si="239"/>
        <v>0</v>
      </c>
      <c r="M867" s="394"/>
      <c r="N867" s="403"/>
      <c r="O867" s="394"/>
      <c r="P867" s="403"/>
      <c r="Q867" s="350">
        <f t="shared" si="240"/>
        <v>0</v>
      </c>
      <c r="R867" s="350"/>
      <c r="S867" s="350"/>
      <c r="T867" s="350"/>
      <c r="U867" s="350"/>
      <c r="V867" s="350"/>
      <c r="W867" s="350"/>
      <c r="X867" s="350"/>
      <c r="Y867" s="350">
        <f t="shared" si="243"/>
        <v>0</v>
      </c>
      <c r="Z867" s="394"/>
      <c r="AA867" s="403"/>
      <c r="AB867" s="394"/>
      <c r="AC867" s="403"/>
      <c r="AD867" s="405">
        <f t="shared" si="242"/>
        <v>0</v>
      </c>
      <c r="AE867" s="252"/>
    </row>
    <row r="868" hidden="1" outlineLevel="1" spans="1:31">
      <c r="A868" s="299"/>
      <c r="B868" s="150">
        <v>111501102</v>
      </c>
      <c r="C868" s="346"/>
      <c r="D868" s="346"/>
      <c r="E868" s="299" t="s">
        <v>214</v>
      </c>
      <c r="F868" s="343"/>
      <c r="G868" s="350"/>
      <c r="H868" s="394"/>
      <c r="I868" s="403"/>
      <c r="J868" s="394"/>
      <c r="K868" s="403"/>
      <c r="L868" s="350">
        <f t="shared" si="239"/>
        <v>0</v>
      </c>
      <c r="M868" s="394"/>
      <c r="N868" s="403"/>
      <c r="O868" s="394"/>
      <c r="P868" s="403"/>
      <c r="Q868" s="350">
        <f t="shared" si="240"/>
        <v>0</v>
      </c>
      <c r="R868" s="350"/>
      <c r="S868" s="350"/>
      <c r="T868" s="350"/>
      <c r="U868" s="350"/>
      <c r="V868" s="350"/>
      <c r="W868" s="350"/>
      <c r="X868" s="350"/>
      <c r="Y868" s="350">
        <f t="shared" si="243"/>
        <v>0</v>
      </c>
      <c r="Z868" s="394"/>
      <c r="AA868" s="403"/>
      <c r="AB868" s="394"/>
      <c r="AC868" s="403"/>
      <c r="AD868" s="405">
        <f t="shared" si="242"/>
        <v>0</v>
      </c>
      <c r="AE868" s="252"/>
    </row>
    <row r="869" hidden="1" outlineLevel="1" spans="1:31">
      <c r="A869" s="299"/>
      <c r="B869" s="150">
        <v>111501103</v>
      </c>
      <c r="C869" s="346"/>
      <c r="D869" s="346"/>
      <c r="E869" s="299" t="s">
        <v>215</v>
      </c>
      <c r="F869" s="343"/>
      <c r="G869" s="350"/>
      <c r="H869" s="394"/>
      <c r="I869" s="403"/>
      <c r="J869" s="394"/>
      <c r="K869" s="403"/>
      <c r="L869" s="350">
        <f t="shared" si="239"/>
        <v>0</v>
      </c>
      <c r="M869" s="394"/>
      <c r="N869" s="403"/>
      <c r="O869" s="394"/>
      <c r="P869" s="403"/>
      <c r="Q869" s="350">
        <f t="shared" si="240"/>
        <v>0</v>
      </c>
      <c r="R869" s="350"/>
      <c r="S869" s="350"/>
      <c r="T869" s="350"/>
      <c r="U869" s="350"/>
      <c r="V869" s="350"/>
      <c r="W869" s="350"/>
      <c r="X869" s="350"/>
      <c r="Y869" s="350">
        <f t="shared" si="243"/>
        <v>0</v>
      </c>
      <c r="Z869" s="394"/>
      <c r="AA869" s="403"/>
      <c r="AB869" s="394"/>
      <c r="AC869" s="403"/>
      <c r="AD869" s="405">
        <f t="shared" si="242"/>
        <v>0</v>
      </c>
      <c r="AE869" s="252"/>
    </row>
    <row r="870" hidden="1" outlineLevel="1" spans="1:31">
      <c r="A870" s="299"/>
      <c r="B870" s="150">
        <v>111501104</v>
      </c>
      <c r="C870" s="346"/>
      <c r="D870" s="346"/>
      <c r="E870" s="299" t="s">
        <v>216</v>
      </c>
      <c r="F870" s="343"/>
      <c r="G870" s="350"/>
      <c r="H870" s="394"/>
      <c r="I870" s="403"/>
      <c r="J870" s="394"/>
      <c r="K870" s="403"/>
      <c r="L870" s="350">
        <f t="shared" si="239"/>
        <v>0</v>
      </c>
      <c r="M870" s="394"/>
      <c r="N870" s="403"/>
      <c r="O870" s="394"/>
      <c r="P870" s="403"/>
      <c r="Q870" s="350">
        <f t="shared" si="240"/>
        <v>0</v>
      </c>
      <c r="R870" s="350"/>
      <c r="S870" s="350"/>
      <c r="T870" s="350"/>
      <c r="U870" s="350"/>
      <c r="V870" s="350"/>
      <c r="W870" s="350"/>
      <c r="X870" s="350"/>
      <c r="Y870" s="350">
        <f t="shared" si="243"/>
        <v>0</v>
      </c>
      <c r="Z870" s="394"/>
      <c r="AA870" s="403"/>
      <c r="AB870" s="394"/>
      <c r="AC870" s="403"/>
      <c r="AD870" s="405">
        <f t="shared" si="242"/>
        <v>0</v>
      </c>
      <c r="AE870" s="252"/>
    </row>
    <row r="871" hidden="1" outlineLevel="1" spans="1:31">
      <c r="A871" s="299"/>
      <c r="B871" s="150">
        <v>111501105</v>
      </c>
      <c r="C871" s="346"/>
      <c r="D871" s="346"/>
      <c r="E871" s="299" t="s">
        <v>217</v>
      </c>
      <c r="F871" s="343"/>
      <c r="G871" s="350"/>
      <c r="H871" s="394"/>
      <c r="I871" s="403"/>
      <c r="J871" s="394"/>
      <c r="K871" s="403"/>
      <c r="L871" s="350">
        <f t="shared" si="239"/>
        <v>0</v>
      </c>
      <c r="M871" s="394"/>
      <c r="N871" s="403"/>
      <c r="O871" s="394"/>
      <c r="P871" s="403"/>
      <c r="Q871" s="350">
        <f t="shared" si="240"/>
        <v>0</v>
      </c>
      <c r="R871" s="350"/>
      <c r="S871" s="350"/>
      <c r="T871" s="350"/>
      <c r="U871" s="350"/>
      <c r="V871" s="350"/>
      <c r="W871" s="350"/>
      <c r="X871" s="350"/>
      <c r="Y871" s="350">
        <f t="shared" si="243"/>
        <v>0</v>
      </c>
      <c r="Z871" s="394"/>
      <c r="AA871" s="403"/>
      <c r="AB871" s="394"/>
      <c r="AC871" s="403"/>
      <c r="AD871" s="405">
        <f t="shared" si="242"/>
        <v>0</v>
      </c>
      <c r="AE871" s="252"/>
    </row>
    <row r="872" hidden="1" outlineLevel="1" spans="1:31">
      <c r="A872" s="299"/>
      <c r="B872" s="150">
        <v>111501106</v>
      </c>
      <c r="C872" s="346"/>
      <c r="D872" s="346"/>
      <c r="E872" s="299" t="s">
        <v>218</v>
      </c>
      <c r="F872" s="343"/>
      <c r="G872" s="350"/>
      <c r="H872" s="394"/>
      <c r="I872" s="403"/>
      <c r="J872" s="394"/>
      <c r="K872" s="403"/>
      <c r="L872" s="350">
        <f t="shared" si="239"/>
        <v>0</v>
      </c>
      <c r="M872" s="394"/>
      <c r="N872" s="403"/>
      <c r="O872" s="394"/>
      <c r="P872" s="403"/>
      <c r="Q872" s="350">
        <f t="shared" si="240"/>
        <v>0</v>
      </c>
      <c r="R872" s="350"/>
      <c r="S872" s="350"/>
      <c r="T872" s="350"/>
      <c r="U872" s="350"/>
      <c r="V872" s="350"/>
      <c r="W872" s="350"/>
      <c r="X872" s="350"/>
      <c r="Y872" s="350">
        <f t="shared" si="243"/>
        <v>0</v>
      </c>
      <c r="Z872" s="394"/>
      <c r="AA872" s="403"/>
      <c r="AB872" s="394"/>
      <c r="AC872" s="403"/>
      <c r="AD872" s="405">
        <f t="shared" si="242"/>
        <v>0</v>
      </c>
      <c r="AE872" s="252"/>
    </row>
    <row r="873" hidden="1" outlineLevel="1" spans="1:31">
      <c r="A873" s="299"/>
      <c r="B873" s="150">
        <v>111501107</v>
      </c>
      <c r="C873" s="346"/>
      <c r="D873" s="346"/>
      <c r="E873" s="299" t="s">
        <v>219</v>
      </c>
      <c r="F873" s="343"/>
      <c r="G873" s="350"/>
      <c r="H873" s="394"/>
      <c r="I873" s="403"/>
      <c r="J873" s="394"/>
      <c r="K873" s="403"/>
      <c r="L873" s="350">
        <f t="shared" si="239"/>
        <v>0</v>
      </c>
      <c r="M873" s="394"/>
      <c r="N873" s="403"/>
      <c r="O873" s="394"/>
      <c r="P873" s="403"/>
      <c r="Q873" s="350">
        <f t="shared" si="240"/>
        <v>0</v>
      </c>
      <c r="R873" s="350"/>
      <c r="S873" s="350"/>
      <c r="T873" s="350"/>
      <c r="U873" s="350"/>
      <c r="V873" s="350"/>
      <c r="W873" s="350"/>
      <c r="X873" s="350"/>
      <c r="Y873" s="350">
        <f t="shared" si="243"/>
        <v>0</v>
      </c>
      <c r="Z873" s="394"/>
      <c r="AA873" s="403"/>
      <c r="AB873" s="394"/>
      <c r="AC873" s="403"/>
      <c r="AD873" s="405">
        <f t="shared" si="242"/>
        <v>0</v>
      </c>
      <c r="AE873" s="252"/>
    </row>
    <row r="874" hidden="1" outlineLevel="1" spans="1:31">
      <c r="A874" s="299"/>
      <c r="B874" s="150">
        <v>111501108</v>
      </c>
      <c r="C874" s="346"/>
      <c r="D874" s="346"/>
      <c r="E874" s="299" t="s">
        <v>220</v>
      </c>
      <c r="F874" s="343"/>
      <c r="G874" s="350"/>
      <c r="H874" s="394"/>
      <c r="I874" s="403"/>
      <c r="J874" s="394"/>
      <c r="K874" s="403"/>
      <c r="L874" s="350">
        <f t="shared" si="239"/>
        <v>0</v>
      </c>
      <c r="M874" s="394"/>
      <c r="N874" s="403"/>
      <c r="O874" s="394"/>
      <c r="P874" s="403"/>
      <c r="Q874" s="350">
        <f t="shared" si="240"/>
        <v>0</v>
      </c>
      <c r="R874" s="350"/>
      <c r="S874" s="350"/>
      <c r="T874" s="350"/>
      <c r="U874" s="350"/>
      <c r="V874" s="350"/>
      <c r="W874" s="350"/>
      <c r="X874" s="350"/>
      <c r="Y874" s="350">
        <f t="shared" si="243"/>
        <v>0</v>
      </c>
      <c r="Z874" s="394"/>
      <c r="AA874" s="403"/>
      <c r="AB874" s="394"/>
      <c r="AC874" s="403"/>
      <c r="AD874" s="405">
        <f t="shared" si="242"/>
        <v>0</v>
      </c>
      <c r="AE874" s="252"/>
    </row>
    <row r="875" hidden="1" outlineLevel="1" spans="1:31">
      <c r="A875" s="299"/>
      <c r="B875" s="150">
        <v>111501109</v>
      </c>
      <c r="C875" s="346"/>
      <c r="D875" s="346"/>
      <c r="E875" s="299" t="s">
        <v>221</v>
      </c>
      <c r="F875" s="343"/>
      <c r="G875" s="350"/>
      <c r="H875" s="394"/>
      <c r="I875" s="403"/>
      <c r="J875" s="394"/>
      <c r="K875" s="403"/>
      <c r="L875" s="350">
        <f t="shared" si="239"/>
        <v>0</v>
      </c>
      <c r="M875" s="394"/>
      <c r="N875" s="403"/>
      <c r="O875" s="394"/>
      <c r="P875" s="403"/>
      <c r="Q875" s="350">
        <f t="shared" si="240"/>
        <v>0</v>
      </c>
      <c r="R875" s="350"/>
      <c r="S875" s="350"/>
      <c r="T875" s="350"/>
      <c r="U875" s="350"/>
      <c r="V875" s="350"/>
      <c r="W875" s="350"/>
      <c r="X875" s="350"/>
      <c r="Y875" s="350">
        <f t="shared" si="243"/>
        <v>0</v>
      </c>
      <c r="Z875" s="394"/>
      <c r="AA875" s="403"/>
      <c r="AB875" s="394"/>
      <c r="AC875" s="403"/>
      <c r="AD875" s="405">
        <f t="shared" si="242"/>
        <v>0</v>
      </c>
      <c r="AE875" s="252"/>
    </row>
    <row r="876" hidden="1" outlineLevel="1" spans="1:31">
      <c r="A876" s="299"/>
      <c r="B876" s="150">
        <v>111501110</v>
      </c>
      <c r="C876" s="346"/>
      <c r="D876" s="346"/>
      <c r="E876" s="299" t="s">
        <v>222</v>
      </c>
      <c r="F876" s="343"/>
      <c r="G876" s="350"/>
      <c r="H876" s="394"/>
      <c r="I876" s="403"/>
      <c r="J876" s="394"/>
      <c r="K876" s="403"/>
      <c r="L876" s="350">
        <f t="shared" si="239"/>
        <v>0</v>
      </c>
      <c r="M876" s="394"/>
      <c r="N876" s="403"/>
      <c r="O876" s="394"/>
      <c r="P876" s="403"/>
      <c r="Q876" s="350">
        <f t="shared" si="240"/>
        <v>0</v>
      </c>
      <c r="R876" s="350"/>
      <c r="S876" s="350"/>
      <c r="T876" s="350"/>
      <c r="U876" s="350"/>
      <c r="V876" s="350"/>
      <c r="W876" s="350"/>
      <c r="X876" s="350"/>
      <c r="Y876" s="350">
        <f t="shared" si="243"/>
        <v>0</v>
      </c>
      <c r="Z876" s="394"/>
      <c r="AA876" s="403"/>
      <c r="AB876" s="394"/>
      <c r="AC876" s="403"/>
      <c r="AD876" s="405">
        <f t="shared" si="242"/>
        <v>0</v>
      </c>
      <c r="AE876" s="252"/>
    </row>
    <row r="877" hidden="1" outlineLevel="1" spans="1:31">
      <c r="A877" s="299"/>
      <c r="B877" s="150">
        <v>111501111</v>
      </c>
      <c r="C877" s="346"/>
      <c r="D877" s="346"/>
      <c r="E877" s="299" t="s">
        <v>223</v>
      </c>
      <c r="F877" s="343"/>
      <c r="G877" s="350"/>
      <c r="H877" s="394"/>
      <c r="I877" s="403"/>
      <c r="J877" s="394"/>
      <c r="K877" s="403"/>
      <c r="L877" s="350">
        <f t="shared" si="239"/>
        <v>0</v>
      </c>
      <c r="M877" s="394"/>
      <c r="N877" s="403"/>
      <c r="O877" s="394"/>
      <c r="P877" s="403"/>
      <c r="Q877" s="350">
        <f t="shared" si="240"/>
        <v>0</v>
      </c>
      <c r="R877" s="350"/>
      <c r="S877" s="350"/>
      <c r="T877" s="350"/>
      <c r="U877" s="350"/>
      <c r="V877" s="350"/>
      <c r="W877" s="350"/>
      <c r="X877" s="350"/>
      <c r="Y877" s="350">
        <f t="shared" si="243"/>
        <v>0</v>
      </c>
      <c r="Z877" s="394"/>
      <c r="AA877" s="403"/>
      <c r="AB877" s="394"/>
      <c r="AC877" s="403"/>
      <c r="AD877" s="405">
        <f t="shared" si="242"/>
        <v>0</v>
      </c>
      <c r="AE877" s="252"/>
    </row>
    <row r="878" hidden="1" outlineLevel="1" spans="1:31">
      <c r="A878" s="299"/>
      <c r="B878" s="150">
        <v>111501112</v>
      </c>
      <c r="C878" s="346"/>
      <c r="D878" s="346"/>
      <c r="E878" s="299" t="s">
        <v>224</v>
      </c>
      <c r="F878" s="343"/>
      <c r="G878" s="350"/>
      <c r="H878" s="394"/>
      <c r="I878" s="403"/>
      <c r="J878" s="394"/>
      <c r="K878" s="403"/>
      <c r="L878" s="350">
        <f t="shared" si="239"/>
        <v>0</v>
      </c>
      <c r="M878" s="394"/>
      <c r="N878" s="403"/>
      <c r="O878" s="394"/>
      <c r="P878" s="403"/>
      <c r="Q878" s="350">
        <f t="shared" si="240"/>
        <v>0</v>
      </c>
      <c r="R878" s="350"/>
      <c r="S878" s="350"/>
      <c r="T878" s="350"/>
      <c r="U878" s="350"/>
      <c r="V878" s="350"/>
      <c r="W878" s="350"/>
      <c r="X878" s="350"/>
      <c r="Y878" s="350">
        <f t="shared" si="243"/>
        <v>0</v>
      </c>
      <c r="Z878" s="394"/>
      <c r="AA878" s="403"/>
      <c r="AB878" s="394"/>
      <c r="AC878" s="403"/>
      <c r="AD878" s="405">
        <f t="shared" si="242"/>
        <v>0</v>
      </c>
      <c r="AE878" s="252"/>
    </row>
    <row r="879" hidden="1" outlineLevel="1" spans="1:31">
      <c r="A879" s="299"/>
      <c r="B879" s="150">
        <v>111501113</v>
      </c>
      <c r="C879" s="346"/>
      <c r="D879" s="346"/>
      <c r="E879" s="299" t="s">
        <v>225</v>
      </c>
      <c r="F879" s="343"/>
      <c r="G879" s="350"/>
      <c r="H879" s="394"/>
      <c r="I879" s="403"/>
      <c r="J879" s="394"/>
      <c r="K879" s="403"/>
      <c r="L879" s="350">
        <f t="shared" si="239"/>
        <v>0</v>
      </c>
      <c r="M879" s="394"/>
      <c r="N879" s="403"/>
      <c r="O879" s="394"/>
      <c r="P879" s="403"/>
      <c r="Q879" s="350">
        <f t="shared" si="240"/>
        <v>0</v>
      </c>
      <c r="R879" s="350"/>
      <c r="S879" s="350"/>
      <c r="T879" s="350"/>
      <c r="U879" s="350"/>
      <c r="V879" s="350"/>
      <c r="W879" s="350"/>
      <c r="X879" s="350"/>
      <c r="Y879" s="350">
        <f t="shared" si="243"/>
        <v>0</v>
      </c>
      <c r="Z879" s="394"/>
      <c r="AA879" s="403"/>
      <c r="AB879" s="394"/>
      <c r="AC879" s="403"/>
      <c r="AD879" s="405">
        <f t="shared" si="242"/>
        <v>0</v>
      </c>
      <c r="AE879" s="252"/>
    </row>
    <row r="880" hidden="1" outlineLevel="1" spans="1:31">
      <c r="A880" s="299"/>
      <c r="B880" s="150">
        <v>111501114</v>
      </c>
      <c r="C880" s="346"/>
      <c r="D880" s="346"/>
      <c r="E880" s="299" t="s">
        <v>226</v>
      </c>
      <c r="F880" s="343"/>
      <c r="G880" s="350"/>
      <c r="H880" s="394"/>
      <c r="I880" s="403"/>
      <c r="J880" s="394"/>
      <c r="K880" s="403"/>
      <c r="L880" s="350">
        <f t="shared" si="239"/>
        <v>0</v>
      </c>
      <c r="M880" s="394"/>
      <c r="N880" s="403"/>
      <c r="O880" s="394"/>
      <c r="P880" s="403"/>
      <c r="Q880" s="350">
        <f t="shared" si="240"/>
        <v>0</v>
      </c>
      <c r="R880" s="350"/>
      <c r="S880" s="350"/>
      <c r="T880" s="350"/>
      <c r="U880" s="350"/>
      <c r="V880" s="350"/>
      <c r="W880" s="350"/>
      <c r="X880" s="350"/>
      <c r="Y880" s="350">
        <f t="shared" si="243"/>
        <v>0</v>
      </c>
      <c r="Z880" s="394"/>
      <c r="AA880" s="403"/>
      <c r="AB880" s="394"/>
      <c r="AC880" s="403"/>
      <c r="AD880" s="405">
        <f t="shared" si="242"/>
        <v>0</v>
      </c>
      <c r="AE880" s="252"/>
    </row>
    <row r="881" hidden="1" outlineLevel="1" spans="1:31">
      <c r="A881" s="299"/>
      <c r="B881" s="150">
        <v>111501115</v>
      </c>
      <c r="C881" s="346"/>
      <c r="D881" s="346"/>
      <c r="E881" s="299" t="s">
        <v>227</v>
      </c>
      <c r="F881" s="343"/>
      <c r="G881" s="350"/>
      <c r="H881" s="394"/>
      <c r="I881" s="403"/>
      <c r="J881" s="394"/>
      <c r="K881" s="403"/>
      <c r="L881" s="350">
        <f t="shared" si="239"/>
        <v>0</v>
      </c>
      <c r="M881" s="394"/>
      <c r="N881" s="403"/>
      <c r="O881" s="394"/>
      <c r="P881" s="403"/>
      <c r="Q881" s="350">
        <f t="shared" si="240"/>
        <v>0</v>
      </c>
      <c r="R881" s="350"/>
      <c r="S881" s="350"/>
      <c r="T881" s="350"/>
      <c r="U881" s="350"/>
      <c r="V881" s="350"/>
      <c r="W881" s="350"/>
      <c r="X881" s="350"/>
      <c r="Y881" s="350">
        <f t="shared" si="243"/>
        <v>0</v>
      </c>
      <c r="Z881" s="394"/>
      <c r="AA881" s="403"/>
      <c r="AB881" s="394"/>
      <c r="AC881" s="403"/>
      <c r="AD881" s="405">
        <f t="shared" si="242"/>
        <v>0</v>
      </c>
      <c r="AE881" s="252"/>
    </row>
    <row r="882" hidden="1" outlineLevel="1" spans="1:31">
      <c r="A882" s="299"/>
      <c r="B882" s="150">
        <v>111501116</v>
      </c>
      <c r="C882" s="346"/>
      <c r="D882" s="346"/>
      <c r="E882" s="299" t="s">
        <v>228</v>
      </c>
      <c r="F882" s="343"/>
      <c r="G882" s="350"/>
      <c r="H882" s="394"/>
      <c r="I882" s="403"/>
      <c r="J882" s="394"/>
      <c r="K882" s="403"/>
      <c r="L882" s="350">
        <f t="shared" si="239"/>
        <v>0</v>
      </c>
      <c r="M882" s="394"/>
      <c r="N882" s="403"/>
      <c r="O882" s="394"/>
      <c r="P882" s="403"/>
      <c r="Q882" s="350">
        <f t="shared" si="240"/>
        <v>0</v>
      </c>
      <c r="R882" s="350"/>
      <c r="S882" s="350"/>
      <c r="T882" s="350"/>
      <c r="U882" s="350"/>
      <c r="V882" s="350"/>
      <c r="W882" s="350"/>
      <c r="X882" s="350"/>
      <c r="Y882" s="350">
        <f t="shared" si="243"/>
        <v>0</v>
      </c>
      <c r="Z882" s="394"/>
      <c r="AA882" s="403"/>
      <c r="AB882" s="394"/>
      <c r="AC882" s="403"/>
      <c r="AD882" s="405">
        <f t="shared" si="242"/>
        <v>0</v>
      </c>
      <c r="AE882" s="252"/>
    </row>
    <row r="883" hidden="1" outlineLevel="1" spans="1:31">
      <c r="A883" s="299"/>
      <c r="B883" s="150">
        <v>111501117</v>
      </c>
      <c r="C883" s="346"/>
      <c r="D883" s="346"/>
      <c r="E883" s="299" t="s">
        <v>229</v>
      </c>
      <c r="F883" s="343"/>
      <c r="G883" s="350"/>
      <c r="H883" s="394"/>
      <c r="I883" s="403"/>
      <c r="J883" s="394"/>
      <c r="K883" s="403"/>
      <c r="L883" s="350">
        <f t="shared" si="239"/>
        <v>0</v>
      </c>
      <c r="M883" s="394"/>
      <c r="N883" s="403"/>
      <c r="O883" s="394"/>
      <c r="P883" s="403"/>
      <c r="Q883" s="350">
        <f t="shared" si="240"/>
        <v>0</v>
      </c>
      <c r="R883" s="350"/>
      <c r="S883" s="350"/>
      <c r="T883" s="350"/>
      <c r="U883" s="350"/>
      <c r="V883" s="350"/>
      <c r="W883" s="350"/>
      <c r="X883" s="350"/>
      <c r="Y883" s="350">
        <f t="shared" si="243"/>
        <v>0</v>
      </c>
      <c r="Z883" s="394"/>
      <c r="AA883" s="403"/>
      <c r="AB883" s="394"/>
      <c r="AC883" s="403"/>
      <c r="AD883" s="405">
        <f t="shared" si="242"/>
        <v>0</v>
      </c>
      <c r="AE883" s="252"/>
    </row>
    <row r="884" hidden="1" outlineLevel="1" spans="1:31">
      <c r="A884" s="299"/>
      <c r="B884" s="150">
        <v>111501118</v>
      </c>
      <c r="C884" s="346"/>
      <c r="D884" s="346"/>
      <c r="E884" s="299" t="s">
        <v>230</v>
      </c>
      <c r="F884" s="343"/>
      <c r="G884" s="350"/>
      <c r="H884" s="394"/>
      <c r="I884" s="403"/>
      <c r="J884" s="394"/>
      <c r="K884" s="403"/>
      <c r="L884" s="350">
        <f t="shared" si="239"/>
        <v>0</v>
      </c>
      <c r="M884" s="394"/>
      <c r="N884" s="403"/>
      <c r="O884" s="394"/>
      <c r="P884" s="403"/>
      <c r="Q884" s="350">
        <f t="shared" si="240"/>
        <v>0</v>
      </c>
      <c r="R884" s="350"/>
      <c r="S884" s="350"/>
      <c r="T884" s="350"/>
      <c r="U884" s="350"/>
      <c r="V884" s="350"/>
      <c r="W884" s="350"/>
      <c r="X884" s="350"/>
      <c r="Y884" s="350">
        <f t="shared" si="243"/>
        <v>0</v>
      </c>
      <c r="Z884" s="394"/>
      <c r="AA884" s="403"/>
      <c r="AB884" s="394"/>
      <c r="AC884" s="403"/>
      <c r="AD884" s="405">
        <f t="shared" si="242"/>
        <v>0</v>
      </c>
      <c r="AE884" s="252"/>
    </row>
    <row r="885" hidden="1" outlineLevel="1" spans="1:31">
      <c r="A885" s="299"/>
      <c r="B885" s="150">
        <v>111501119</v>
      </c>
      <c r="C885" s="346"/>
      <c r="D885" s="346"/>
      <c r="E885" s="299" t="s">
        <v>231</v>
      </c>
      <c r="F885" s="343"/>
      <c r="G885" s="350"/>
      <c r="H885" s="394"/>
      <c r="I885" s="403"/>
      <c r="J885" s="394"/>
      <c r="K885" s="403"/>
      <c r="L885" s="350">
        <f t="shared" si="239"/>
        <v>0</v>
      </c>
      <c r="M885" s="394"/>
      <c r="N885" s="403"/>
      <c r="O885" s="394"/>
      <c r="P885" s="403"/>
      <c r="Q885" s="350">
        <f t="shared" si="240"/>
        <v>0</v>
      </c>
      <c r="R885" s="350"/>
      <c r="S885" s="350"/>
      <c r="T885" s="350"/>
      <c r="U885" s="350"/>
      <c r="V885" s="350"/>
      <c r="W885" s="350"/>
      <c r="X885" s="350"/>
      <c r="Y885" s="350">
        <f t="shared" si="243"/>
        <v>0</v>
      </c>
      <c r="Z885" s="394"/>
      <c r="AA885" s="403"/>
      <c r="AB885" s="394"/>
      <c r="AC885" s="403"/>
      <c r="AD885" s="405">
        <f t="shared" si="242"/>
        <v>0</v>
      </c>
      <c r="AE885" s="252"/>
    </row>
    <row r="886" hidden="1" outlineLevel="1" spans="1:31">
      <c r="A886" s="299"/>
      <c r="B886" s="150">
        <v>111501120</v>
      </c>
      <c r="C886" s="346"/>
      <c r="D886" s="346"/>
      <c r="E886" s="299" t="s">
        <v>232</v>
      </c>
      <c r="F886" s="343"/>
      <c r="G886" s="350"/>
      <c r="H886" s="394"/>
      <c r="I886" s="403"/>
      <c r="J886" s="394"/>
      <c r="K886" s="403"/>
      <c r="L886" s="350">
        <f t="shared" si="239"/>
        <v>0</v>
      </c>
      <c r="M886" s="394"/>
      <c r="N886" s="403"/>
      <c r="O886" s="394"/>
      <c r="P886" s="403"/>
      <c r="Q886" s="350">
        <f t="shared" si="240"/>
        <v>0</v>
      </c>
      <c r="R886" s="350"/>
      <c r="S886" s="350"/>
      <c r="T886" s="350"/>
      <c r="U886" s="350"/>
      <c r="V886" s="350"/>
      <c r="W886" s="350"/>
      <c r="X886" s="350"/>
      <c r="Y886" s="350">
        <f t="shared" si="243"/>
        <v>0</v>
      </c>
      <c r="Z886" s="394"/>
      <c r="AA886" s="403"/>
      <c r="AB886" s="394"/>
      <c r="AC886" s="403"/>
      <c r="AD886" s="405">
        <f t="shared" si="242"/>
        <v>0</v>
      </c>
      <c r="AE886" s="252"/>
    </row>
    <row r="887" hidden="1" outlineLevel="1" spans="1:31">
      <c r="A887" s="299"/>
      <c r="B887" s="150">
        <v>111501121</v>
      </c>
      <c r="C887" s="346"/>
      <c r="D887" s="346"/>
      <c r="E887" s="299" t="s">
        <v>233</v>
      </c>
      <c r="F887" s="343"/>
      <c r="G887" s="350"/>
      <c r="H887" s="394"/>
      <c r="I887" s="403"/>
      <c r="J887" s="394"/>
      <c r="K887" s="403"/>
      <c r="L887" s="350">
        <f t="shared" si="239"/>
        <v>0</v>
      </c>
      <c r="M887" s="394"/>
      <c r="N887" s="403"/>
      <c r="O887" s="394"/>
      <c r="P887" s="403"/>
      <c r="Q887" s="350">
        <f t="shared" si="240"/>
        <v>0</v>
      </c>
      <c r="R887" s="350"/>
      <c r="S887" s="350"/>
      <c r="T887" s="350"/>
      <c r="U887" s="350"/>
      <c r="V887" s="350"/>
      <c r="W887" s="350"/>
      <c r="X887" s="350"/>
      <c r="Y887" s="350">
        <f t="shared" si="243"/>
        <v>0</v>
      </c>
      <c r="Z887" s="394"/>
      <c r="AA887" s="403"/>
      <c r="AB887" s="394"/>
      <c r="AC887" s="403"/>
      <c r="AD887" s="405">
        <f t="shared" si="242"/>
        <v>0</v>
      </c>
      <c r="AE887" s="252"/>
    </row>
    <row r="888" hidden="1" outlineLevel="1" spans="1:31">
      <c r="A888" s="299"/>
      <c r="B888" s="150">
        <v>111501122</v>
      </c>
      <c r="C888" s="346"/>
      <c r="D888" s="346"/>
      <c r="E888" s="299" t="s">
        <v>234</v>
      </c>
      <c r="F888" s="343"/>
      <c r="G888" s="350"/>
      <c r="H888" s="394"/>
      <c r="I888" s="403"/>
      <c r="J888" s="394"/>
      <c r="K888" s="403"/>
      <c r="L888" s="350">
        <f t="shared" si="239"/>
        <v>0</v>
      </c>
      <c r="M888" s="394"/>
      <c r="N888" s="403"/>
      <c r="O888" s="394"/>
      <c r="P888" s="403"/>
      <c r="Q888" s="350">
        <f t="shared" si="240"/>
        <v>0</v>
      </c>
      <c r="R888" s="350"/>
      <c r="S888" s="350"/>
      <c r="T888" s="350"/>
      <c r="U888" s="350"/>
      <c r="V888" s="350"/>
      <c r="W888" s="350"/>
      <c r="X888" s="350"/>
      <c r="Y888" s="350">
        <f t="shared" si="243"/>
        <v>0</v>
      </c>
      <c r="Z888" s="394"/>
      <c r="AA888" s="403"/>
      <c r="AB888" s="394"/>
      <c r="AC888" s="403"/>
      <c r="AD888" s="405">
        <f t="shared" si="242"/>
        <v>0</v>
      </c>
      <c r="AE888" s="252"/>
    </row>
    <row r="889" hidden="1" outlineLevel="1" spans="1:31">
      <c r="A889" s="299"/>
      <c r="B889" s="150">
        <v>111501123</v>
      </c>
      <c r="C889" s="346"/>
      <c r="D889" s="346"/>
      <c r="E889" s="299" t="s">
        <v>235</v>
      </c>
      <c r="F889" s="343"/>
      <c r="G889" s="350"/>
      <c r="H889" s="394"/>
      <c r="I889" s="403"/>
      <c r="J889" s="394"/>
      <c r="K889" s="403"/>
      <c r="L889" s="350">
        <f t="shared" si="239"/>
        <v>0</v>
      </c>
      <c r="M889" s="394"/>
      <c r="N889" s="403"/>
      <c r="O889" s="394"/>
      <c r="P889" s="403"/>
      <c r="Q889" s="350">
        <f t="shared" si="240"/>
        <v>0</v>
      </c>
      <c r="R889" s="350"/>
      <c r="S889" s="350"/>
      <c r="T889" s="350"/>
      <c r="U889" s="350"/>
      <c r="V889" s="350"/>
      <c r="W889" s="350"/>
      <c r="X889" s="350"/>
      <c r="Y889" s="350">
        <f t="shared" si="243"/>
        <v>0</v>
      </c>
      <c r="Z889" s="394"/>
      <c r="AA889" s="403"/>
      <c r="AB889" s="394"/>
      <c r="AC889" s="403"/>
      <c r="AD889" s="405">
        <f t="shared" si="242"/>
        <v>0</v>
      </c>
      <c r="AE889" s="252"/>
    </row>
    <row r="890" hidden="1" outlineLevel="1" spans="1:31">
      <c r="A890" s="299"/>
      <c r="B890" s="150">
        <v>111501124</v>
      </c>
      <c r="C890" s="346"/>
      <c r="D890" s="346"/>
      <c r="E890" s="299" t="s">
        <v>236</v>
      </c>
      <c r="F890" s="343"/>
      <c r="G890" s="350"/>
      <c r="H890" s="394"/>
      <c r="I890" s="403"/>
      <c r="J890" s="394"/>
      <c r="K890" s="403"/>
      <c r="L890" s="350">
        <f t="shared" si="239"/>
        <v>0</v>
      </c>
      <c r="M890" s="394"/>
      <c r="N890" s="403"/>
      <c r="O890" s="394"/>
      <c r="P890" s="403"/>
      <c r="Q890" s="350">
        <f t="shared" si="240"/>
        <v>0</v>
      </c>
      <c r="R890" s="350"/>
      <c r="S890" s="350"/>
      <c r="T890" s="350"/>
      <c r="U890" s="350"/>
      <c r="V890" s="350"/>
      <c r="W890" s="350"/>
      <c r="X890" s="350"/>
      <c r="Y890" s="350">
        <f t="shared" si="243"/>
        <v>0</v>
      </c>
      <c r="Z890" s="394"/>
      <c r="AA890" s="403"/>
      <c r="AB890" s="394"/>
      <c r="AC890" s="403"/>
      <c r="AD890" s="405">
        <f t="shared" si="242"/>
        <v>0</v>
      </c>
      <c r="AE890" s="252"/>
    </row>
    <row r="891" hidden="1" outlineLevel="1" spans="1:31">
      <c r="A891" s="299"/>
      <c r="B891" s="150">
        <v>111501125</v>
      </c>
      <c r="C891" s="346"/>
      <c r="D891" s="346"/>
      <c r="E891" s="299" t="s">
        <v>237</v>
      </c>
      <c r="F891" s="343"/>
      <c r="G891" s="350"/>
      <c r="H891" s="394"/>
      <c r="I891" s="403"/>
      <c r="J891" s="394"/>
      <c r="K891" s="403"/>
      <c r="L891" s="350">
        <f t="shared" si="239"/>
        <v>0</v>
      </c>
      <c r="M891" s="394"/>
      <c r="N891" s="403"/>
      <c r="O891" s="394"/>
      <c r="P891" s="403"/>
      <c r="Q891" s="350">
        <f t="shared" si="240"/>
        <v>0</v>
      </c>
      <c r="R891" s="350"/>
      <c r="S891" s="350"/>
      <c r="T891" s="350"/>
      <c r="U891" s="350"/>
      <c r="V891" s="350"/>
      <c r="W891" s="350"/>
      <c r="X891" s="350"/>
      <c r="Y891" s="350">
        <f t="shared" si="243"/>
        <v>0</v>
      </c>
      <c r="Z891" s="394"/>
      <c r="AA891" s="403"/>
      <c r="AB891" s="394"/>
      <c r="AC891" s="403"/>
      <c r="AD891" s="405">
        <f t="shared" si="242"/>
        <v>0</v>
      </c>
      <c r="AE891" s="252"/>
    </row>
    <row r="892" hidden="1" outlineLevel="1" spans="1:31">
      <c r="A892" s="299"/>
      <c r="B892" s="150">
        <v>111501126</v>
      </c>
      <c r="C892" s="346"/>
      <c r="D892" s="346"/>
      <c r="E892" s="299" t="s">
        <v>238</v>
      </c>
      <c r="F892" s="343"/>
      <c r="G892" s="350"/>
      <c r="H892" s="394"/>
      <c r="I892" s="403"/>
      <c r="J892" s="394"/>
      <c r="K892" s="403"/>
      <c r="L892" s="350">
        <f t="shared" si="239"/>
        <v>0</v>
      </c>
      <c r="M892" s="394"/>
      <c r="N892" s="403"/>
      <c r="O892" s="394"/>
      <c r="P892" s="403"/>
      <c r="Q892" s="350">
        <f t="shared" si="240"/>
        <v>0</v>
      </c>
      <c r="R892" s="350"/>
      <c r="S892" s="350"/>
      <c r="T892" s="350"/>
      <c r="U892" s="350"/>
      <c r="V892" s="350"/>
      <c r="W892" s="350"/>
      <c r="X892" s="350"/>
      <c r="Y892" s="350">
        <f t="shared" si="243"/>
        <v>0</v>
      </c>
      <c r="Z892" s="394"/>
      <c r="AA892" s="403"/>
      <c r="AB892" s="394"/>
      <c r="AC892" s="403"/>
      <c r="AD892" s="405">
        <f t="shared" si="242"/>
        <v>0</v>
      </c>
      <c r="AE892" s="252"/>
    </row>
    <row r="893" hidden="1" outlineLevel="1" spans="1:31">
      <c r="A893" s="299"/>
      <c r="B893" s="150">
        <v>111501127</v>
      </c>
      <c r="C893" s="346"/>
      <c r="D893" s="346"/>
      <c r="E893" s="299" t="s">
        <v>239</v>
      </c>
      <c r="F893" s="343"/>
      <c r="G893" s="350"/>
      <c r="H893" s="394"/>
      <c r="I893" s="403"/>
      <c r="J893" s="394"/>
      <c r="K893" s="403"/>
      <c r="L893" s="350">
        <f t="shared" si="239"/>
        <v>0</v>
      </c>
      <c r="M893" s="394"/>
      <c r="N893" s="403"/>
      <c r="O893" s="394"/>
      <c r="P893" s="403"/>
      <c r="Q893" s="350">
        <f t="shared" si="240"/>
        <v>0</v>
      </c>
      <c r="R893" s="350"/>
      <c r="S893" s="350"/>
      <c r="T893" s="350"/>
      <c r="U893" s="350"/>
      <c r="V893" s="350"/>
      <c r="W893" s="350"/>
      <c r="X893" s="350"/>
      <c r="Y893" s="350">
        <f t="shared" si="243"/>
        <v>0</v>
      </c>
      <c r="Z893" s="394"/>
      <c r="AA893" s="403"/>
      <c r="AB893" s="394"/>
      <c r="AC893" s="403"/>
      <c r="AD893" s="405">
        <f t="shared" si="242"/>
        <v>0</v>
      </c>
      <c r="AE893" s="252"/>
    </row>
    <row r="894" hidden="1" outlineLevel="1" spans="1:31">
      <c r="A894" s="299"/>
      <c r="B894" s="150">
        <v>111501128</v>
      </c>
      <c r="C894" s="346"/>
      <c r="D894" s="346"/>
      <c r="E894" s="299" t="s">
        <v>240</v>
      </c>
      <c r="F894" s="343"/>
      <c r="G894" s="350"/>
      <c r="H894" s="394"/>
      <c r="I894" s="403"/>
      <c r="J894" s="394"/>
      <c r="K894" s="403"/>
      <c r="L894" s="350">
        <f t="shared" si="239"/>
        <v>0</v>
      </c>
      <c r="M894" s="394"/>
      <c r="N894" s="403"/>
      <c r="O894" s="394"/>
      <c r="P894" s="403"/>
      <c r="Q894" s="350">
        <f t="shared" si="240"/>
        <v>0</v>
      </c>
      <c r="R894" s="350"/>
      <c r="S894" s="350"/>
      <c r="T894" s="350"/>
      <c r="U894" s="350"/>
      <c r="V894" s="350"/>
      <c r="W894" s="350"/>
      <c r="X894" s="350"/>
      <c r="Y894" s="350">
        <f t="shared" si="243"/>
        <v>0</v>
      </c>
      <c r="Z894" s="394"/>
      <c r="AA894" s="403"/>
      <c r="AB894" s="394"/>
      <c r="AC894" s="403"/>
      <c r="AD894" s="405">
        <f t="shared" si="242"/>
        <v>0</v>
      </c>
      <c r="AE894" s="252"/>
    </row>
    <row r="895" hidden="1" outlineLevel="1" spans="1:31">
      <c r="A895" s="299"/>
      <c r="B895" s="150">
        <v>111501129</v>
      </c>
      <c r="C895" s="346"/>
      <c r="D895" s="346"/>
      <c r="E895" s="299" t="s">
        <v>241</v>
      </c>
      <c r="F895" s="343"/>
      <c r="G895" s="350"/>
      <c r="H895" s="394"/>
      <c r="I895" s="403"/>
      <c r="J895" s="394"/>
      <c r="K895" s="403"/>
      <c r="L895" s="350">
        <f t="shared" si="239"/>
        <v>0</v>
      </c>
      <c r="M895" s="394"/>
      <c r="N895" s="403"/>
      <c r="O895" s="394"/>
      <c r="P895" s="403"/>
      <c r="Q895" s="350">
        <f t="shared" si="240"/>
        <v>0</v>
      </c>
      <c r="R895" s="350"/>
      <c r="S895" s="350"/>
      <c r="T895" s="350"/>
      <c r="U895" s="350"/>
      <c r="V895" s="350"/>
      <c r="W895" s="350"/>
      <c r="X895" s="350"/>
      <c r="Y895" s="350">
        <f t="shared" ref="Y895:Y958" si="244">SUM(Q895:X895)</f>
        <v>0</v>
      </c>
      <c r="Z895" s="394"/>
      <c r="AA895" s="403"/>
      <c r="AB895" s="394"/>
      <c r="AC895" s="403"/>
      <c r="AD895" s="405">
        <f t="shared" si="242"/>
        <v>0</v>
      </c>
      <c r="AE895" s="252"/>
    </row>
    <row r="896" hidden="1" outlineLevel="1" spans="1:31">
      <c r="A896" s="299"/>
      <c r="B896" s="150">
        <v>111501130</v>
      </c>
      <c r="C896" s="346"/>
      <c r="D896" s="346"/>
      <c r="E896" s="299" t="s">
        <v>242</v>
      </c>
      <c r="F896" s="343"/>
      <c r="G896" s="350"/>
      <c r="H896" s="394"/>
      <c r="I896" s="403"/>
      <c r="J896" s="394"/>
      <c r="K896" s="403"/>
      <c r="L896" s="350">
        <f t="shared" si="239"/>
        <v>0</v>
      </c>
      <c r="M896" s="394"/>
      <c r="N896" s="403"/>
      <c r="O896" s="394"/>
      <c r="P896" s="403"/>
      <c r="Q896" s="350">
        <f t="shared" si="240"/>
        <v>0</v>
      </c>
      <c r="R896" s="350"/>
      <c r="S896" s="350"/>
      <c r="T896" s="350"/>
      <c r="U896" s="350"/>
      <c r="V896" s="350"/>
      <c r="W896" s="350"/>
      <c r="X896" s="350"/>
      <c r="Y896" s="350">
        <f t="shared" si="244"/>
        <v>0</v>
      </c>
      <c r="Z896" s="394"/>
      <c r="AA896" s="403"/>
      <c r="AB896" s="394"/>
      <c r="AC896" s="403"/>
      <c r="AD896" s="405">
        <f t="shared" si="242"/>
        <v>0</v>
      </c>
      <c r="AE896" s="252"/>
    </row>
    <row r="897" hidden="1" outlineLevel="1" spans="1:31">
      <c r="A897" s="299"/>
      <c r="B897" s="150">
        <v>111501131</v>
      </c>
      <c r="C897" s="346"/>
      <c r="D897" s="346"/>
      <c r="E897" s="299" t="s">
        <v>243</v>
      </c>
      <c r="F897" s="343"/>
      <c r="G897" s="350"/>
      <c r="H897" s="394"/>
      <c r="I897" s="403"/>
      <c r="J897" s="394"/>
      <c r="K897" s="403"/>
      <c r="L897" s="350">
        <f t="shared" si="239"/>
        <v>0</v>
      </c>
      <c r="M897" s="394"/>
      <c r="N897" s="403"/>
      <c r="O897" s="394"/>
      <c r="P897" s="403"/>
      <c r="Q897" s="350">
        <f t="shared" si="240"/>
        <v>0</v>
      </c>
      <c r="R897" s="350"/>
      <c r="S897" s="350"/>
      <c r="T897" s="350"/>
      <c r="U897" s="350"/>
      <c r="V897" s="350"/>
      <c r="W897" s="350"/>
      <c r="X897" s="350"/>
      <c r="Y897" s="350">
        <f t="shared" si="244"/>
        <v>0</v>
      </c>
      <c r="Z897" s="394"/>
      <c r="AA897" s="403"/>
      <c r="AB897" s="394"/>
      <c r="AC897" s="403"/>
      <c r="AD897" s="405">
        <f t="shared" si="242"/>
        <v>0</v>
      </c>
      <c r="AE897" s="252"/>
    </row>
    <row r="898" hidden="1" outlineLevel="1" spans="1:31">
      <c r="A898" s="299"/>
      <c r="B898" s="150">
        <v>111501132</v>
      </c>
      <c r="C898" s="346"/>
      <c r="D898" s="346"/>
      <c r="E898" s="299" t="s">
        <v>244</v>
      </c>
      <c r="F898" s="343"/>
      <c r="G898" s="350"/>
      <c r="H898" s="394"/>
      <c r="I898" s="403"/>
      <c r="J898" s="394"/>
      <c r="K898" s="403"/>
      <c r="L898" s="350">
        <f t="shared" si="239"/>
        <v>0</v>
      </c>
      <c r="M898" s="394"/>
      <c r="N898" s="403"/>
      <c r="O898" s="394"/>
      <c r="P898" s="403"/>
      <c r="Q898" s="350">
        <f t="shared" si="240"/>
        <v>0</v>
      </c>
      <c r="R898" s="350"/>
      <c r="S898" s="350"/>
      <c r="T898" s="350"/>
      <c r="U898" s="350"/>
      <c r="V898" s="350"/>
      <c r="W898" s="350"/>
      <c r="X898" s="350"/>
      <c r="Y898" s="350">
        <f t="shared" si="244"/>
        <v>0</v>
      </c>
      <c r="Z898" s="394"/>
      <c r="AA898" s="403"/>
      <c r="AB898" s="394"/>
      <c r="AC898" s="403"/>
      <c r="AD898" s="405">
        <f t="shared" si="242"/>
        <v>0</v>
      </c>
      <c r="AE898" s="252"/>
    </row>
    <row r="899" hidden="1" outlineLevel="1" spans="1:31">
      <c r="A899" s="299"/>
      <c r="B899" s="150">
        <v>111501133</v>
      </c>
      <c r="C899" s="346"/>
      <c r="D899" s="346"/>
      <c r="E899" s="299" t="s">
        <v>245</v>
      </c>
      <c r="F899" s="343"/>
      <c r="G899" s="350"/>
      <c r="H899" s="394"/>
      <c r="I899" s="403"/>
      <c r="J899" s="394"/>
      <c r="K899" s="403"/>
      <c r="L899" s="350">
        <f t="shared" si="239"/>
        <v>0</v>
      </c>
      <c r="M899" s="394"/>
      <c r="N899" s="403"/>
      <c r="O899" s="394"/>
      <c r="P899" s="403"/>
      <c r="Q899" s="350">
        <f t="shared" si="240"/>
        <v>0</v>
      </c>
      <c r="R899" s="350"/>
      <c r="S899" s="350"/>
      <c r="T899" s="350"/>
      <c r="U899" s="350"/>
      <c r="V899" s="350"/>
      <c r="W899" s="350"/>
      <c r="X899" s="350"/>
      <c r="Y899" s="350">
        <f t="shared" si="244"/>
        <v>0</v>
      </c>
      <c r="Z899" s="394"/>
      <c r="AA899" s="403"/>
      <c r="AB899" s="394"/>
      <c r="AC899" s="403"/>
      <c r="AD899" s="405">
        <f t="shared" si="242"/>
        <v>0</v>
      </c>
      <c r="AE899" s="252"/>
    </row>
    <row r="900" hidden="1" outlineLevel="1" spans="1:31">
      <c r="A900" s="299"/>
      <c r="B900" s="150">
        <v>111501134</v>
      </c>
      <c r="C900" s="346"/>
      <c r="D900" s="346"/>
      <c r="E900" s="299" t="s">
        <v>246</v>
      </c>
      <c r="F900" s="343"/>
      <c r="G900" s="350"/>
      <c r="H900" s="394"/>
      <c r="I900" s="403"/>
      <c r="J900" s="394"/>
      <c r="K900" s="403"/>
      <c r="L900" s="350">
        <f t="shared" si="239"/>
        <v>0</v>
      </c>
      <c r="M900" s="394"/>
      <c r="N900" s="403"/>
      <c r="O900" s="394"/>
      <c r="P900" s="403"/>
      <c r="Q900" s="350">
        <f t="shared" si="240"/>
        <v>0</v>
      </c>
      <c r="R900" s="350"/>
      <c r="S900" s="350"/>
      <c r="T900" s="350"/>
      <c r="U900" s="350"/>
      <c r="V900" s="350"/>
      <c r="W900" s="350"/>
      <c r="X900" s="350"/>
      <c r="Y900" s="350">
        <f t="shared" si="244"/>
        <v>0</v>
      </c>
      <c r="Z900" s="394"/>
      <c r="AA900" s="403"/>
      <c r="AB900" s="394"/>
      <c r="AC900" s="403"/>
      <c r="AD900" s="405">
        <f t="shared" si="242"/>
        <v>0</v>
      </c>
      <c r="AE900" s="252"/>
    </row>
    <row r="901" hidden="1" outlineLevel="1" spans="1:31">
      <c r="A901" s="299"/>
      <c r="B901" s="150">
        <v>111501135</v>
      </c>
      <c r="C901" s="346"/>
      <c r="D901" s="346"/>
      <c r="E901" s="299" t="s">
        <v>247</v>
      </c>
      <c r="F901" s="343"/>
      <c r="G901" s="350"/>
      <c r="H901" s="394"/>
      <c r="I901" s="403"/>
      <c r="J901" s="394"/>
      <c r="K901" s="403"/>
      <c r="L901" s="350">
        <f t="shared" si="239"/>
        <v>0</v>
      </c>
      <c r="M901" s="394"/>
      <c r="N901" s="403"/>
      <c r="O901" s="394"/>
      <c r="P901" s="403"/>
      <c r="Q901" s="350">
        <f t="shared" si="240"/>
        <v>0</v>
      </c>
      <c r="R901" s="350"/>
      <c r="S901" s="350"/>
      <c r="T901" s="350"/>
      <c r="U901" s="350"/>
      <c r="V901" s="350"/>
      <c r="W901" s="350"/>
      <c r="X901" s="350"/>
      <c r="Y901" s="350">
        <f t="shared" si="244"/>
        <v>0</v>
      </c>
      <c r="Z901" s="394"/>
      <c r="AA901" s="403"/>
      <c r="AB901" s="394"/>
      <c r="AC901" s="403"/>
      <c r="AD901" s="405">
        <f t="shared" si="242"/>
        <v>0</v>
      </c>
      <c r="AE901" s="252"/>
    </row>
    <row r="902" hidden="1" outlineLevel="1" spans="1:31">
      <c r="A902" s="299"/>
      <c r="B902" s="150">
        <v>111501136</v>
      </c>
      <c r="C902" s="346"/>
      <c r="D902" s="346"/>
      <c r="E902" s="299" t="s">
        <v>248</v>
      </c>
      <c r="F902" s="343"/>
      <c r="G902" s="350"/>
      <c r="H902" s="394"/>
      <c r="I902" s="403"/>
      <c r="J902" s="394"/>
      <c r="K902" s="403"/>
      <c r="L902" s="350">
        <f t="shared" si="239"/>
        <v>0</v>
      </c>
      <c r="M902" s="394"/>
      <c r="N902" s="403"/>
      <c r="O902" s="394"/>
      <c r="P902" s="403"/>
      <c r="Q902" s="350">
        <f t="shared" si="240"/>
        <v>0</v>
      </c>
      <c r="R902" s="350"/>
      <c r="S902" s="350"/>
      <c r="T902" s="350"/>
      <c r="U902" s="350"/>
      <c r="V902" s="350"/>
      <c r="W902" s="350"/>
      <c r="X902" s="350"/>
      <c r="Y902" s="350">
        <f t="shared" si="244"/>
        <v>0</v>
      </c>
      <c r="Z902" s="394"/>
      <c r="AA902" s="403"/>
      <c r="AB902" s="394"/>
      <c r="AC902" s="403"/>
      <c r="AD902" s="405">
        <f t="shared" si="242"/>
        <v>0</v>
      </c>
      <c r="AE902" s="252"/>
    </row>
    <row r="903" hidden="1" outlineLevel="1" spans="1:31">
      <c r="A903" s="299"/>
      <c r="B903" s="150">
        <v>111501137</v>
      </c>
      <c r="C903" s="346"/>
      <c r="D903" s="346"/>
      <c r="E903" s="299" t="s">
        <v>249</v>
      </c>
      <c r="F903" s="343"/>
      <c r="G903" s="350"/>
      <c r="H903" s="394"/>
      <c r="I903" s="403"/>
      <c r="J903" s="394"/>
      <c r="K903" s="403"/>
      <c r="L903" s="350">
        <f t="shared" si="239"/>
        <v>0</v>
      </c>
      <c r="M903" s="394"/>
      <c r="N903" s="403"/>
      <c r="O903" s="394"/>
      <c r="P903" s="403"/>
      <c r="Q903" s="350">
        <f t="shared" si="240"/>
        <v>0</v>
      </c>
      <c r="R903" s="350"/>
      <c r="S903" s="350"/>
      <c r="T903" s="350"/>
      <c r="U903" s="350"/>
      <c r="V903" s="350"/>
      <c r="W903" s="350"/>
      <c r="X903" s="350"/>
      <c r="Y903" s="350">
        <f t="shared" si="244"/>
        <v>0</v>
      </c>
      <c r="Z903" s="394"/>
      <c r="AA903" s="403"/>
      <c r="AB903" s="394"/>
      <c r="AC903" s="403"/>
      <c r="AD903" s="405">
        <f t="shared" si="242"/>
        <v>0</v>
      </c>
      <c r="AE903" s="252"/>
    </row>
    <row r="904" hidden="1" outlineLevel="1" spans="1:31">
      <c r="A904" s="299"/>
      <c r="B904" s="150">
        <v>111501138</v>
      </c>
      <c r="C904" s="346"/>
      <c r="D904" s="346"/>
      <c r="E904" s="299" t="s">
        <v>250</v>
      </c>
      <c r="F904" s="343"/>
      <c r="G904" s="350"/>
      <c r="H904" s="394"/>
      <c r="I904" s="403"/>
      <c r="J904" s="394"/>
      <c r="K904" s="403"/>
      <c r="L904" s="350">
        <f t="shared" si="239"/>
        <v>0</v>
      </c>
      <c r="M904" s="394"/>
      <c r="N904" s="403"/>
      <c r="O904" s="394"/>
      <c r="P904" s="403"/>
      <c r="Q904" s="350">
        <f t="shared" si="240"/>
        <v>0</v>
      </c>
      <c r="R904" s="350"/>
      <c r="S904" s="350"/>
      <c r="T904" s="350"/>
      <c r="U904" s="350"/>
      <c r="V904" s="350"/>
      <c r="W904" s="350"/>
      <c r="X904" s="350"/>
      <c r="Y904" s="350">
        <f t="shared" si="244"/>
        <v>0</v>
      </c>
      <c r="Z904" s="394"/>
      <c r="AA904" s="403"/>
      <c r="AB904" s="394"/>
      <c r="AC904" s="403"/>
      <c r="AD904" s="405">
        <f t="shared" si="242"/>
        <v>0</v>
      </c>
      <c r="AE904" s="252"/>
    </row>
    <row r="905" hidden="1" outlineLevel="1" spans="1:31">
      <c r="A905" s="299"/>
      <c r="B905" s="150">
        <v>111501139</v>
      </c>
      <c r="C905" s="346"/>
      <c r="D905" s="346"/>
      <c r="E905" s="299" t="s">
        <v>251</v>
      </c>
      <c r="F905" s="343"/>
      <c r="G905" s="350"/>
      <c r="H905" s="394"/>
      <c r="I905" s="403"/>
      <c r="J905" s="394"/>
      <c r="K905" s="403"/>
      <c r="L905" s="350">
        <f t="shared" si="239"/>
        <v>0</v>
      </c>
      <c r="M905" s="394"/>
      <c r="N905" s="403"/>
      <c r="O905" s="394"/>
      <c r="P905" s="403"/>
      <c r="Q905" s="350">
        <f t="shared" si="240"/>
        <v>0</v>
      </c>
      <c r="R905" s="350"/>
      <c r="S905" s="350"/>
      <c r="T905" s="350"/>
      <c r="U905" s="350"/>
      <c r="V905" s="350"/>
      <c r="W905" s="350"/>
      <c r="X905" s="350"/>
      <c r="Y905" s="350">
        <f t="shared" si="244"/>
        <v>0</v>
      </c>
      <c r="Z905" s="394"/>
      <c r="AA905" s="403"/>
      <c r="AB905" s="394"/>
      <c r="AC905" s="403"/>
      <c r="AD905" s="405">
        <f t="shared" si="242"/>
        <v>0</v>
      </c>
      <c r="AE905" s="252"/>
    </row>
    <row r="906" hidden="1" outlineLevel="1" spans="1:31">
      <c r="A906" s="299"/>
      <c r="B906" s="150">
        <v>111501140</v>
      </c>
      <c r="C906" s="346"/>
      <c r="D906" s="346"/>
      <c r="E906" s="299" t="s">
        <v>252</v>
      </c>
      <c r="F906" s="343"/>
      <c r="G906" s="350"/>
      <c r="H906" s="394"/>
      <c r="I906" s="403"/>
      <c r="J906" s="394"/>
      <c r="K906" s="403"/>
      <c r="L906" s="350">
        <f t="shared" si="239"/>
        <v>0</v>
      </c>
      <c r="M906" s="394"/>
      <c r="N906" s="403"/>
      <c r="O906" s="394"/>
      <c r="P906" s="403"/>
      <c r="Q906" s="350">
        <f t="shared" si="240"/>
        <v>0</v>
      </c>
      <c r="R906" s="350"/>
      <c r="S906" s="350"/>
      <c r="T906" s="350"/>
      <c r="U906" s="350"/>
      <c r="V906" s="350"/>
      <c r="W906" s="350"/>
      <c r="X906" s="350"/>
      <c r="Y906" s="350">
        <f t="shared" si="244"/>
        <v>0</v>
      </c>
      <c r="Z906" s="394"/>
      <c r="AA906" s="403"/>
      <c r="AB906" s="394"/>
      <c r="AC906" s="403"/>
      <c r="AD906" s="405">
        <f t="shared" si="242"/>
        <v>0</v>
      </c>
      <c r="AE906" s="252"/>
    </row>
    <row r="907" hidden="1" outlineLevel="1" spans="1:31">
      <c r="A907" s="299"/>
      <c r="B907" s="150">
        <v>111501141</v>
      </c>
      <c r="C907" s="346"/>
      <c r="D907" s="346"/>
      <c r="E907" s="299" t="s">
        <v>253</v>
      </c>
      <c r="F907" s="343"/>
      <c r="G907" s="350"/>
      <c r="H907" s="394"/>
      <c r="I907" s="403"/>
      <c r="J907" s="394"/>
      <c r="K907" s="403"/>
      <c r="L907" s="350">
        <f t="shared" si="239"/>
        <v>0</v>
      </c>
      <c r="M907" s="394"/>
      <c r="N907" s="403"/>
      <c r="O907" s="394"/>
      <c r="P907" s="403"/>
      <c r="Q907" s="350">
        <f t="shared" si="240"/>
        <v>0</v>
      </c>
      <c r="R907" s="350"/>
      <c r="S907" s="350"/>
      <c r="T907" s="350"/>
      <c r="U907" s="350"/>
      <c r="V907" s="350"/>
      <c r="W907" s="350"/>
      <c r="X907" s="350"/>
      <c r="Y907" s="350">
        <f t="shared" si="244"/>
        <v>0</v>
      </c>
      <c r="Z907" s="394"/>
      <c r="AA907" s="403"/>
      <c r="AB907" s="394"/>
      <c r="AC907" s="403"/>
      <c r="AD907" s="405">
        <f t="shared" si="242"/>
        <v>0</v>
      </c>
      <c r="AE907" s="252"/>
    </row>
    <row r="908" hidden="1" outlineLevel="1" spans="1:31">
      <c r="A908" s="299"/>
      <c r="B908" s="150">
        <v>111501142</v>
      </c>
      <c r="C908" s="346"/>
      <c r="D908" s="346"/>
      <c r="E908" s="299" t="s">
        <v>254</v>
      </c>
      <c r="F908" s="343"/>
      <c r="G908" s="350"/>
      <c r="H908" s="394"/>
      <c r="I908" s="403"/>
      <c r="J908" s="394"/>
      <c r="K908" s="403"/>
      <c r="L908" s="350">
        <f t="shared" si="239"/>
        <v>0</v>
      </c>
      <c r="M908" s="394"/>
      <c r="N908" s="403"/>
      <c r="O908" s="394"/>
      <c r="P908" s="403"/>
      <c r="Q908" s="350">
        <f t="shared" si="240"/>
        <v>0</v>
      </c>
      <c r="R908" s="350"/>
      <c r="S908" s="350"/>
      <c r="T908" s="350"/>
      <c r="U908" s="350"/>
      <c r="V908" s="350"/>
      <c r="W908" s="350"/>
      <c r="X908" s="350"/>
      <c r="Y908" s="350">
        <f t="shared" si="244"/>
        <v>0</v>
      </c>
      <c r="Z908" s="394"/>
      <c r="AA908" s="403"/>
      <c r="AB908" s="394"/>
      <c r="AC908" s="403"/>
      <c r="AD908" s="405">
        <f t="shared" si="242"/>
        <v>0</v>
      </c>
      <c r="AE908" s="252"/>
    </row>
    <row r="909" hidden="1" outlineLevel="1" spans="1:31">
      <c r="A909" s="299"/>
      <c r="B909" s="150">
        <v>111501143</v>
      </c>
      <c r="C909" s="346"/>
      <c r="D909" s="346"/>
      <c r="E909" s="299" t="s">
        <v>255</v>
      </c>
      <c r="F909" s="343"/>
      <c r="G909" s="350"/>
      <c r="H909" s="394"/>
      <c r="I909" s="403"/>
      <c r="J909" s="394"/>
      <c r="K909" s="403"/>
      <c r="L909" s="350">
        <f t="shared" si="239"/>
        <v>0</v>
      </c>
      <c r="M909" s="394"/>
      <c r="N909" s="403"/>
      <c r="O909" s="394"/>
      <c r="P909" s="403"/>
      <c r="Q909" s="350">
        <f t="shared" si="240"/>
        <v>0</v>
      </c>
      <c r="R909" s="350"/>
      <c r="S909" s="350"/>
      <c r="T909" s="350"/>
      <c r="U909" s="350"/>
      <c r="V909" s="350"/>
      <c r="W909" s="350"/>
      <c r="X909" s="350"/>
      <c r="Y909" s="350">
        <f t="shared" si="244"/>
        <v>0</v>
      </c>
      <c r="Z909" s="394"/>
      <c r="AA909" s="403"/>
      <c r="AB909" s="394"/>
      <c r="AC909" s="403"/>
      <c r="AD909" s="405">
        <f t="shared" si="242"/>
        <v>0</v>
      </c>
      <c r="AE909" s="252"/>
    </row>
    <row r="910" hidden="1" outlineLevel="1" spans="1:31">
      <c r="A910" s="299"/>
      <c r="B910" s="150">
        <v>111501144</v>
      </c>
      <c r="C910" s="346"/>
      <c r="D910" s="346"/>
      <c r="E910" s="299" t="s">
        <v>256</v>
      </c>
      <c r="F910" s="343"/>
      <c r="G910" s="350"/>
      <c r="H910" s="394"/>
      <c r="I910" s="403"/>
      <c r="J910" s="394"/>
      <c r="K910" s="403"/>
      <c r="L910" s="350">
        <f t="shared" si="239"/>
        <v>0</v>
      </c>
      <c r="M910" s="394"/>
      <c r="N910" s="403"/>
      <c r="O910" s="394"/>
      <c r="P910" s="403"/>
      <c r="Q910" s="350">
        <f t="shared" si="240"/>
        <v>0</v>
      </c>
      <c r="R910" s="350"/>
      <c r="S910" s="350"/>
      <c r="T910" s="350"/>
      <c r="U910" s="350"/>
      <c r="V910" s="350"/>
      <c r="W910" s="350"/>
      <c r="X910" s="350"/>
      <c r="Y910" s="350">
        <f t="shared" si="244"/>
        <v>0</v>
      </c>
      <c r="Z910" s="394"/>
      <c r="AA910" s="403"/>
      <c r="AB910" s="394"/>
      <c r="AC910" s="403"/>
      <c r="AD910" s="405">
        <f t="shared" si="242"/>
        <v>0</v>
      </c>
      <c r="AE910" s="252"/>
    </row>
    <row r="911" hidden="1" outlineLevel="1" spans="1:31">
      <c r="A911" s="299"/>
      <c r="B911" s="150">
        <v>111501145</v>
      </c>
      <c r="C911" s="346"/>
      <c r="D911" s="346"/>
      <c r="E911" s="299" t="s">
        <v>257</v>
      </c>
      <c r="F911" s="343"/>
      <c r="G911" s="350"/>
      <c r="H911" s="394"/>
      <c r="I911" s="403"/>
      <c r="J911" s="394"/>
      <c r="K911" s="403"/>
      <c r="L911" s="350">
        <f t="shared" si="239"/>
        <v>0</v>
      </c>
      <c r="M911" s="394"/>
      <c r="N911" s="403"/>
      <c r="O911" s="394"/>
      <c r="P911" s="403"/>
      <c r="Q911" s="350">
        <f t="shared" si="240"/>
        <v>0</v>
      </c>
      <c r="R911" s="350"/>
      <c r="S911" s="350"/>
      <c r="T911" s="350"/>
      <c r="U911" s="350"/>
      <c r="V911" s="350"/>
      <c r="W911" s="350"/>
      <c r="X911" s="350"/>
      <c r="Y911" s="350">
        <f t="shared" si="244"/>
        <v>0</v>
      </c>
      <c r="Z911" s="394"/>
      <c r="AA911" s="403"/>
      <c r="AB911" s="394"/>
      <c r="AC911" s="403"/>
      <c r="AD911" s="405">
        <f t="shared" si="242"/>
        <v>0</v>
      </c>
      <c r="AE911" s="252"/>
    </row>
    <row r="912" hidden="1" outlineLevel="1" spans="1:31">
      <c r="A912" s="299"/>
      <c r="B912" s="150">
        <v>111501146</v>
      </c>
      <c r="C912" s="346"/>
      <c r="D912" s="346"/>
      <c r="E912" s="299" t="s">
        <v>258</v>
      </c>
      <c r="F912" s="343"/>
      <c r="G912" s="350"/>
      <c r="H912" s="394"/>
      <c r="I912" s="403"/>
      <c r="J912" s="394"/>
      <c r="K912" s="403"/>
      <c r="L912" s="350">
        <f t="shared" si="239"/>
        <v>0</v>
      </c>
      <c r="M912" s="394"/>
      <c r="N912" s="403"/>
      <c r="O912" s="394"/>
      <c r="P912" s="403"/>
      <c r="Q912" s="350">
        <f t="shared" si="240"/>
        <v>0</v>
      </c>
      <c r="R912" s="350"/>
      <c r="S912" s="350"/>
      <c r="T912" s="350"/>
      <c r="U912" s="350"/>
      <c r="V912" s="350"/>
      <c r="W912" s="350"/>
      <c r="X912" s="350"/>
      <c r="Y912" s="350">
        <f t="shared" si="244"/>
        <v>0</v>
      </c>
      <c r="Z912" s="394"/>
      <c r="AA912" s="403"/>
      <c r="AB912" s="394"/>
      <c r="AC912" s="403"/>
      <c r="AD912" s="405">
        <f t="shared" si="242"/>
        <v>0</v>
      </c>
      <c r="AE912" s="252"/>
    </row>
    <row r="913" hidden="1" outlineLevel="1" spans="1:31">
      <c r="A913" s="299"/>
      <c r="B913" s="150">
        <v>111501147</v>
      </c>
      <c r="C913" s="346"/>
      <c r="D913" s="346"/>
      <c r="E913" s="299" t="s">
        <v>259</v>
      </c>
      <c r="F913" s="343"/>
      <c r="G913" s="350"/>
      <c r="H913" s="394"/>
      <c r="I913" s="403"/>
      <c r="J913" s="394"/>
      <c r="K913" s="403"/>
      <c r="L913" s="350">
        <f t="shared" si="239"/>
        <v>0</v>
      </c>
      <c r="M913" s="394"/>
      <c r="N913" s="403"/>
      <c r="O913" s="394"/>
      <c r="P913" s="403"/>
      <c r="Q913" s="350">
        <f t="shared" si="240"/>
        <v>0</v>
      </c>
      <c r="R913" s="350"/>
      <c r="S913" s="350"/>
      <c r="T913" s="350"/>
      <c r="U913" s="350"/>
      <c r="V913" s="350"/>
      <c r="W913" s="350"/>
      <c r="X913" s="350"/>
      <c r="Y913" s="350">
        <f t="shared" si="244"/>
        <v>0</v>
      </c>
      <c r="Z913" s="394"/>
      <c r="AA913" s="403"/>
      <c r="AB913" s="394"/>
      <c r="AC913" s="403"/>
      <c r="AD913" s="405">
        <f t="shared" si="242"/>
        <v>0</v>
      </c>
      <c r="AE913" s="252"/>
    </row>
    <row r="914" hidden="1" outlineLevel="1" spans="1:31">
      <c r="A914" s="299"/>
      <c r="B914" s="150">
        <v>111501148</v>
      </c>
      <c r="C914" s="346"/>
      <c r="D914" s="346"/>
      <c r="E914" s="299" t="s">
        <v>260</v>
      </c>
      <c r="F914" s="343"/>
      <c r="G914" s="350"/>
      <c r="H914" s="394"/>
      <c r="I914" s="403"/>
      <c r="J914" s="394"/>
      <c r="K914" s="403"/>
      <c r="L914" s="350">
        <f t="shared" si="239"/>
        <v>0</v>
      </c>
      <c r="M914" s="394"/>
      <c r="N914" s="403"/>
      <c r="O914" s="394"/>
      <c r="P914" s="403"/>
      <c r="Q914" s="350">
        <f t="shared" si="240"/>
        <v>0</v>
      </c>
      <c r="R914" s="350"/>
      <c r="S914" s="350"/>
      <c r="T914" s="350"/>
      <c r="U914" s="350"/>
      <c r="V914" s="350"/>
      <c r="W914" s="350"/>
      <c r="X914" s="350"/>
      <c r="Y914" s="350">
        <f t="shared" si="244"/>
        <v>0</v>
      </c>
      <c r="Z914" s="394"/>
      <c r="AA914" s="403"/>
      <c r="AB914" s="394"/>
      <c r="AC914" s="403"/>
      <c r="AD914" s="405">
        <f t="shared" si="242"/>
        <v>0</v>
      </c>
      <c r="AE914" s="252"/>
    </row>
    <row r="915" hidden="1" outlineLevel="1" spans="1:31">
      <c r="A915" s="299"/>
      <c r="B915" s="150">
        <v>111501149</v>
      </c>
      <c r="C915" s="346"/>
      <c r="D915" s="346"/>
      <c r="E915" s="299" t="s">
        <v>261</v>
      </c>
      <c r="F915" s="343"/>
      <c r="G915" s="350"/>
      <c r="H915" s="394"/>
      <c r="I915" s="403"/>
      <c r="J915" s="394"/>
      <c r="K915" s="403"/>
      <c r="L915" s="350">
        <f t="shared" si="239"/>
        <v>0</v>
      </c>
      <c r="M915" s="394"/>
      <c r="N915" s="403"/>
      <c r="O915" s="394"/>
      <c r="P915" s="403"/>
      <c r="Q915" s="350">
        <f t="shared" si="240"/>
        <v>0</v>
      </c>
      <c r="R915" s="350"/>
      <c r="S915" s="350"/>
      <c r="T915" s="350"/>
      <c r="U915" s="350"/>
      <c r="V915" s="350"/>
      <c r="W915" s="350"/>
      <c r="X915" s="350"/>
      <c r="Y915" s="350">
        <f t="shared" si="244"/>
        <v>0</v>
      </c>
      <c r="Z915" s="394"/>
      <c r="AA915" s="403"/>
      <c r="AB915" s="394"/>
      <c r="AC915" s="403"/>
      <c r="AD915" s="405">
        <f t="shared" si="242"/>
        <v>0</v>
      </c>
      <c r="AE915" s="252"/>
    </row>
    <row r="916" hidden="1" outlineLevel="1" spans="1:31">
      <c r="A916" s="299"/>
      <c r="B916" s="150">
        <v>111501150</v>
      </c>
      <c r="C916" s="346"/>
      <c r="D916" s="346"/>
      <c r="E916" s="299" t="s">
        <v>262</v>
      </c>
      <c r="F916" s="343"/>
      <c r="G916" s="350"/>
      <c r="H916" s="394"/>
      <c r="I916" s="403"/>
      <c r="J916" s="394"/>
      <c r="K916" s="403"/>
      <c r="L916" s="350">
        <f t="shared" si="239"/>
        <v>0</v>
      </c>
      <c r="M916" s="394"/>
      <c r="N916" s="403"/>
      <c r="O916" s="394"/>
      <c r="P916" s="403"/>
      <c r="Q916" s="350">
        <f t="shared" si="240"/>
        <v>0</v>
      </c>
      <c r="R916" s="350"/>
      <c r="S916" s="350"/>
      <c r="T916" s="350"/>
      <c r="U916" s="350"/>
      <c r="V916" s="350"/>
      <c r="W916" s="350"/>
      <c r="X916" s="350"/>
      <c r="Y916" s="350">
        <f t="shared" si="244"/>
        <v>0</v>
      </c>
      <c r="Z916" s="394"/>
      <c r="AA916" s="403"/>
      <c r="AB916" s="394"/>
      <c r="AC916" s="403"/>
      <c r="AD916" s="405">
        <f t="shared" si="242"/>
        <v>0</v>
      </c>
      <c r="AE916" s="252"/>
    </row>
    <row r="917" hidden="1" outlineLevel="1" spans="1:31">
      <c r="A917" s="299"/>
      <c r="B917" s="150">
        <v>111501151</v>
      </c>
      <c r="C917" s="346"/>
      <c r="D917" s="346"/>
      <c r="E917" s="299" t="s">
        <v>263</v>
      </c>
      <c r="F917" s="343"/>
      <c r="G917" s="350"/>
      <c r="H917" s="394"/>
      <c r="I917" s="403"/>
      <c r="J917" s="394"/>
      <c r="K917" s="403"/>
      <c r="L917" s="350">
        <f t="shared" si="239"/>
        <v>0</v>
      </c>
      <c r="M917" s="394"/>
      <c r="N917" s="403"/>
      <c r="O917" s="394"/>
      <c r="P917" s="403"/>
      <c r="Q917" s="350">
        <f t="shared" si="240"/>
        <v>0</v>
      </c>
      <c r="R917" s="350"/>
      <c r="S917" s="350"/>
      <c r="T917" s="350"/>
      <c r="U917" s="350"/>
      <c r="V917" s="350"/>
      <c r="W917" s="350"/>
      <c r="X917" s="350"/>
      <c r="Y917" s="350">
        <f t="shared" si="244"/>
        <v>0</v>
      </c>
      <c r="Z917" s="394"/>
      <c r="AA917" s="403"/>
      <c r="AB917" s="394"/>
      <c r="AC917" s="403"/>
      <c r="AD917" s="405">
        <f t="shared" si="242"/>
        <v>0</v>
      </c>
      <c r="AE917" s="252"/>
    </row>
    <row r="918" hidden="1" outlineLevel="1" spans="1:31">
      <c r="A918" s="299"/>
      <c r="B918" s="150">
        <v>111501152</v>
      </c>
      <c r="C918" s="346"/>
      <c r="D918" s="346"/>
      <c r="E918" s="299" t="s">
        <v>264</v>
      </c>
      <c r="F918" s="343"/>
      <c r="G918" s="350"/>
      <c r="H918" s="394"/>
      <c r="I918" s="403"/>
      <c r="J918" s="394"/>
      <c r="K918" s="403"/>
      <c r="L918" s="350">
        <f t="shared" si="239"/>
        <v>0</v>
      </c>
      <c r="M918" s="394"/>
      <c r="N918" s="403"/>
      <c r="O918" s="394"/>
      <c r="P918" s="403"/>
      <c r="Q918" s="350">
        <f t="shared" si="240"/>
        <v>0</v>
      </c>
      <c r="R918" s="350"/>
      <c r="S918" s="350"/>
      <c r="T918" s="350"/>
      <c r="U918" s="350"/>
      <c r="V918" s="350"/>
      <c r="W918" s="350"/>
      <c r="X918" s="350"/>
      <c r="Y918" s="350">
        <f t="shared" si="244"/>
        <v>0</v>
      </c>
      <c r="Z918" s="394"/>
      <c r="AA918" s="403"/>
      <c r="AB918" s="394"/>
      <c r="AC918" s="403"/>
      <c r="AD918" s="405">
        <f t="shared" si="242"/>
        <v>0</v>
      </c>
      <c r="AE918" s="252"/>
    </row>
    <row r="919" hidden="1" outlineLevel="1" spans="1:31">
      <c r="A919" s="299"/>
      <c r="B919" s="150">
        <v>111501153</v>
      </c>
      <c r="C919" s="346"/>
      <c r="D919" s="346"/>
      <c r="E919" s="299" t="s">
        <v>265</v>
      </c>
      <c r="F919" s="343"/>
      <c r="G919" s="350"/>
      <c r="H919" s="394"/>
      <c r="I919" s="403"/>
      <c r="J919" s="394"/>
      <c r="K919" s="403"/>
      <c r="L919" s="350">
        <f t="shared" si="239"/>
        <v>0</v>
      </c>
      <c r="M919" s="394"/>
      <c r="N919" s="403"/>
      <c r="O919" s="394"/>
      <c r="P919" s="403"/>
      <c r="Q919" s="350">
        <f t="shared" si="240"/>
        <v>0</v>
      </c>
      <c r="R919" s="350"/>
      <c r="S919" s="350"/>
      <c r="T919" s="350"/>
      <c r="U919" s="350"/>
      <c r="V919" s="350"/>
      <c r="W919" s="350"/>
      <c r="X919" s="350"/>
      <c r="Y919" s="350">
        <f t="shared" si="244"/>
        <v>0</v>
      </c>
      <c r="Z919" s="394"/>
      <c r="AA919" s="403"/>
      <c r="AB919" s="394"/>
      <c r="AC919" s="403"/>
      <c r="AD919" s="405">
        <f t="shared" si="242"/>
        <v>0</v>
      </c>
      <c r="AE919" s="252"/>
    </row>
    <row r="920" hidden="1" outlineLevel="1" spans="1:31">
      <c r="A920" s="299"/>
      <c r="B920" s="150">
        <v>111501154</v>
      </c>
      <c r="C920" s="346"/>
      <c r="D920" s="346"/>
      <c r="E920" s="299" t="s">
        <v>266</v>
      </c>
      <c r="F920" s="343"/>
      <c r="G920" s="350"/>
      <c r="H920" s="394"/>
      <c r="I920" s="403"/>
      <c r="J920" s="394"/>
      <c r="K920" s="403"/>
      <c r="L920" s="350">
        <f t="shared" si="239"/>
        <v>0</v>
      </c>
      <c r="M920" s="394"/>
      <c r="N920" s="403"/>
      <c r="O920" s="394"/>
      <c r="P920" s="403"/>
      <c r="Q920" s="350">
        <f t="shared" si="240"/>
        <v>0</v>
      </c>
      <c r="R920" s="350"/>
      <c r="S920" s="350"/>
      <c r="T920" s="350"/>
      <c r="U920" s="350"/>
      <c r="V920" s="350"/>
      <c r="W920" s="350"/>
      <c r="X920" s="350"/>
      <c r="Y920" s="350">
        <f t="shared" si="244"/>
        <v>0</v>
      </c>
      <c r="Z920" s="394"/>
      <c r="AA920" s="403"/>
      <c r="AB920" s="394"/>
      <c r="AC920" s="403"/>
      <c r="AD920" s="405">
        <f t="shared" si="242"/>
        <v>0</v>
      </c>
      <c r="AE920" s="252"/>
    </row>
    <row r="921" hidden="1" outlineLevel="1" spans="1:31">
      <c r="A921" s="299"/>
      <c r="B921" s="150">
        <v>111501155</v>
      </c>
      <c r="C921" s="346"/>
      <c r="D921" s="346"/>
      <c r="E921" s="299" t="s">
        <v>267</v>
      </c>
      <c r="F921" s="343"/>
      <c r="G921" s="350"/>
      <c r="H921" s="394"/>
      <c r="I921" s="403"/>
      <c r="J921" s="394"/>
      <c r="K921" s="403"/>
      <c r="L921" s="350">
        <f t="shared" si="239"/>
        <v>0</v>
      </c>
      <c r="M921" s="394"/>
      <c r="N921" s="403"/>
      <c r="O921" s="394"/>
      <c r="P921" s="403"/>
      <c r="Q921" s="350">
        <f t="shared" si="240"/>
        <v>0</v>
      </c>
      <c r="R921" s="350"/>
      <c r="S921" s="350"/>
      <c r="T921" s="350"/>
      <c r="U921" s="350"/>
      <c r="V921" s="350"/>
      <c r="W921" s="350"/>
      <c r="X921" s="350"/>
      <c r="Y921" s="350">
        <f t="shared" si="244"/>
        <v>0</v>
      </c>
      <c r="Z921" s="394"/>
      <c r="AA921" s="403"/>
      <c r="AB921" s="394"/>
      <c r="AC921" s="403"/>
      <c r="AD921" s="405">
        <f t="shared" si="242"/>
        <v>0</v>
      </c>
      <c r="AE921" s="252"/>
    </row>
    <row r="922" hidden="1" outlineLevel="1" spans="1:31">
      <c r="A922" s="299"/>
      <c r="B922" s="150">
        <v>111501156</v>
      </c>
      <c r="C922" s="346"/>
      <c r="D922" s="346"/>
      <c r="E922" s="299" t="s">
        <v>268</v>
      </c>
      <c r="F922" s="343"/>
      <c r="G922" s="350"/>
      <c r="H922" s="394"/>
      <c r="I922" s="403"/>
      <c r="J922" s="394"/>
      <c r="K922" s="403"/>
      <c r="L922" s="350">
        <f t="shared" si="239"/>
        <v>0</v>
      </c>
      <c r="M922" s="394"/>
      <c r="N922" s="403"/>
      <c r="O922" s="394"/>
      <c r="P922" s="403"/>
      <c r="Q922" s="350">
        <f t="shared" si="240"/>
        <v>0</v>
      </c>
      <c r="R922" s="350"/>
      <c r="S922" s="350"/>
      <c r="T922" s="350"/>
      <c r="U922" s="350"/>
      <c r="V922" s="350"/>
      <c r="W922" s="350"/>
      <c r="X922" s="350"/>
      <c r="Y922" s="350">
        <f t="shared" si="244"/>
        <v>0</v>
      </c>
      <c r="Z922" s="394"/>
      <c r="AA922" s="403"/>
      <c r="AB922" s="394"/>
      <c r="AC922" s="403"/>
      <c r="AD922" s="405">
        <f t="shared" si="242"/>
        <v>0</v>
      </c>
      <c r="AE922" s="252"/>
    </row>
    <row r="923" hidden="1" outlineLevel="1" spans="1:31">
      <c r="A923" s="299"/>
      <c r="B923" s="150">
        <v>111501157</v>
      </c>
      <c r="C923" s="346"/>
      <c r="D923" s="346"/>
      <c r="E923" s="299" t="s">
        <v>269</v>
      </c>
      <c r="F923" s="343"/>
      <c r="G923" s="350"/>
      <c r="H923" s="394"/>
      <c r="I923" s="403"/>
      <c r="J923" s="394"/>
      <c r="K923" s="403"/>
      <c r="L923" s="350">
        <f t="shared" si="239"/>
        <v>0</v>
      </c>
      <c r="M923" s="394"/>
      <c r="N923" s="403"/>
      <c r="O923" s="394"/>
      <c r="P923" s="403"/>
      <c r="Q923" s="350">
        <f t="shared" si="240"/>
        <v>0</v>
      </c>
      <c r="R923" s="350"/>
      <c r="S923" s="350"/>
      <c r="T923" s="350"/>
      <c r="U923" s="350"/>
      <c r="V923" s="350"/>
      <c r="W923" s="350"/>
      <c r="X923" s="350"/>
      <c r="Y923" s="350">
        <f t="shared" si="244"/>
        <v>0</v>
      </c>
      <c r="Z923" s="394"/>
      <c r="AA923" s="403"/>
      <c r="AB923" s="394"/>
      <c r="AC923" s="403"/>
      <c r="AD923" s="405">
        <f t="shared" si="242"/>
        <v>0</v>
      </c>
      <c r="AE923" s="252"/>
    </row>
    <row r="924" hidden="1" outlineLevel="1" spans="1:31">
      <c r="A924" s="299"/>
      <c r="B924" s="150">
        <v>111501158</v>
      </c>
      <c r="C924" s="346"/>
      <c r="D924" s="346"/>
      <c r="E924" s="299" t="s">
        <v>270</v>
      </c>
      <c r="F924" s="343"/>
      <c r="G924" s="350"/>
      <c r="H924" s="394"/>
      <c r="I924" s="403"/>
      <c r="J924" s="394"/>
      <c r="K924" s="403"/>
      <c r="L924" s="350">
        <f t="shared" si="239"/>
        <v>0</v>
      </c>
      <c r="M924" s="394"/>
      <c r="N924" s="403"/>
      <c r="O924" s="394"/>
      <c r="P924" s="403"/>
      <c r="Q924" s="350">
        <f t="shared" si="240"/>
        <v>0</v>
      </c>
      <c r="R924" s="350"/>
      <c r="S924" s="350"/>
      <c r="T924" s="350"/>
      <c r="U924" s="350"/>
      <c r="V924" s="350"/>
      <c r="W924" s="350"/>
      <c r="X924" s="350"/>
      <c r="Y924" s="350">
        <f t="shared" si="244"/>
        <v>0</v>
      </c>
      <c r="Z924" s="394"/>
      <c r="AA924" s="403"/>
      <c r="AB924" s="394"/>
      <c r="AC924" s="403"/>
      <c r="AD924" s="405">
        <f t="shared" si="242"/>
        <v>0</v>
      </c>
      <c r="AE924" s="252"/>
    </row>
    <row r="925" hidden="1" outlineLevel="1" spans="1:31">
      <c r="A925" s="299"/>
      <c r="B925" s="150">
        <v>111501159</v>
      </c>
      <c r="C925" s="346"/>
      <c r="D925" s="346"/>
      <c r="E925" s="299" t="s">
        <v>271</v>
      </c>
      <c r="F925" s="343"/>
      <c r="G925" s="350"/>
      <c r="H925" s="394"/>
      <c r="I925" s="403"/>
      <c r="J925" s="394"/>
      <c r="K925" s="403"/>
      <c r="L925" s="350">
        <f t="shared" si="239"/>
        <v>0</v>
      </c>
      <c r="M925" s="394"/>
      <c r="N925" s="403"/>
      <c r="O925" s="394"/>
      <c r="P925" s="403"/>
      <c r="Q925" s="350">
        <f t="shared" si="240"/>
        <v>0</v>
      </c>
      <c r="R925" s="350"/>
      <c r="S925" s="350"/>
      <c r="T925" s="350"/>
      <c r="U925" s="350"/>
      <c r="V925" s="350"/>
      <c r="W925" s="350"/>
      <c r="X925" s="350"/>
      <c r="Y925" s="350">
        <f t="shared" si="244"/>
        <v>0</v>
      </c>
      <c r="Z925" s="394"/>
      <c r="AA925" s="403"/>
      <c r="AB925" s="394"/>
      <c r="AC925" s="403"/>
      <c r="AD925" s="405">
        <f t="shared" si="242"/>
        <v>0</v>
      </c>
      <c r="AE925" s="252"/>
    </row>
    <row r="926" hidden="1" outlineLevel="1" spans="1:31">
      <c r="A926" s="299"/>
      <c r="B926" s="150">
        <v>111501160</v>
      </c>
      <c r="C926" s="346"/>
      <c r="D926" s="346"/>
      <c r="E926" s="299" t="s">
        <v>272</v>
      </c>
      <c r="F926" s="343"/>
      <c r="G926" s="350"/>
      <c r="H926" s="394"/>
      <c r="I926" s="403"/>
      <c r="J926" s="394"/>
      <c r="K926" s="403"/>
      <c r="L926" s="350">
        <f t="shared" si="239"/>
        <v>0</v>
      </c>
      <c r="M926" s="394"/>
      <c r="N926" s="403"/>
      <c r="O926" s="394"/>
      <c r="P926" s="403"/>
      <c r="Q926" s="350">
        <f t="shared" si="240"/>
        <v>0</v>
      </c>
      <c r="R926" s="350"/>
      <c r="S926" s="350"/>
      <c r="T926" s="350"/>
      <c r="U926" s="350"/>
      <c r="V926" s="350"/>
      <c r="W926" s="350"/>
      <c r="X926" s="350"/>
      <c r="Y926" s="350">
        <f t="shared" si="244"/>
        <v>0</v>
      </c>
      <c r="Z926" s="394"/>
      <c r="AA926" s="403"/>
      <c r="AB926" s="394"/>
      <c r="AC926" s="403"/>
      <c r="AD926" s="405">
        <f t="shared" si="242"/>
        <v>0</v>
      </c>
      <c r="AE926" s="252"/>
    </row>
    <row r="927" hidden="1" outlineLevel="1" spans="1:31">
      <c r="A927" s="299"/>
      <c r="B927" s="150">
        <v>111501161</v>
      </c>
      <c r="C927" s="346"/>
      <c r="D927" s="346"/>
      <c r="E927" s="299" t="s">
        <v>273</v>
      </c>
      <c r="F927" s="343"/>
      <c r="G927" s="350"/>
      <c r="H927" s="394"/>
      <c r="I927" s="403"/>
      <c r="J927" s="394"/>
      <c r="K927" s="403"/>
      <c r="L927" s="350">
        <f t="shared" si="239"/>
        <v>0</v>
      </c>
      <c r="M927" s="394"/>
      <c r="N927" s="403"/>
      <c r="O927" s="394"/>
      <c r="P927" s="403"/>
      <c r="Q927" s="350">
        <f t="shared" si="240"/>
        <v>0</v>
      </c>
      <c r="R927" s="350"/>
      <c r="S927" s="350"/>
      <c r="T927" s="350"/>
      <c r="U927" s="350"/>
      <c r="V927" s="350"/>
      <c r="W927" s="350"/>
      <c r="X927" s="350"/>
      <c r="Y927" s="350">
        <f t="shared" si="244"/>
        <v>0</v>
      </c>
      <c r="Z927" s="394"/>
      <c r="AA927" s="403"/>
      <c r="AB927" s="394"/>
      <c r="AC927" s="403"/>
      <c r="AD927" s="405">
        <f t="shared" si="242"/>
        <v>0</v>
      </c>
      <c r="AE927" s="252"/>
    </row>
    <row r="928" hidden="1" outlineLevel="1" spans="1:31">
      <c r="A928" s="299"/>
      <c r="B928" s="150">
        <v>111501162</v>
      </c>
      <c r="C928" s="346"/>
      <c r="D928" s="346"/>
      <c r="E928" s="299" t="s">
        <v>274</v>
      </c>
      <c r="F928" s="343"/>
      <c r="G928" s="350"/>
      <c r="H928" s="394"/>
      <c r="I928" s="403"/>
      <c r="J928" s="394"/>
      <c r="K928" s="403"/>
      <c r="L928" s="350">
        <f t="shared" si="239"/>
        <v>0</v>
      </c>
      <c r="M928" s="394"/>
      <c r="N928" s="403"/>
      <c r="O928" s="394"/>
      <c r="P928" s="403"/>
      <c r="Q928" s="350">
        <f t="shared" si="240"/>
        <v>0</v>
      </c>
      <c r="R928" s="350"/>
      <c r="S928" s="350"/>
      <c r="T928" s="350"/>
      <c r="U928" s="350"/>
      <c r="V928" s="350"/>
      <c r="W928" s="350"/>
      <c r="X928" s="350"/>
      <c r="Y928" s="350">
        <f t="shared" si="244"/>
        <v>0</v>
      </c>
      <c r="Z928" s="394"/>
      <c r="AA928" s="403"/>
      <c r="AB928" s="394"/>
      <c r="AC928" s="403"/>
      <c r="AD928" s="405">
        <f t="shared" si="242"/>
        <v>0</v>
      </c>
      <c r="AE928" s="252"/>
    </row>
    <row r="929" hidden="1" outlineLevel="1" spans="1:31">
      <c r="A929" s="299"/>
      <c r="B929" s="150">
        <v>111501163</v>
      </c>
      <c r="C929" s="346"/>
      <c r="D929" s="346"/>
      <c r="E929" s="299" t="s">
        <v>275</v>
      </c>
      <c r="F929" s="343"/>
      <c r="G929" s="350"/>
      <c r="H929" s="394"/>
      <c r="I929" s="403"/>
      <c r="J929" s="394"/>
      <c r="K929" s="403"/>
      <c r="L929" s="350">
        <f t="shared" si="239"/>
        <v>0</v>
      </c>
      <c r="M929" s="394"/>
      <c r="N929" s="403"/>
      <c r="O929" s="394"/>
      <c r="P929" s="403"/>
      <c r="Q929" s="350">
        <f t="shared" si="240"/>
        <v>0</v>
      </c>
      <c r="R929" s="350"/>
      <c r="S929" s="350"/>
      <c r="T929" s="350"/>
      <c r="U929" s="350"/>
      <c r="V929" s="350"/>
      <c r="W929" s="350"/>
      <c r="X929" s="350"/>
      <c r="Y929" s="350">
        <f t="shared" si="244"/>
        <v>0</v>
      </c>
      <c r="Z929" s="394"/>
      <c r="AA929" s="403"/>
      <c r="AB929" s="394"/>
      <c r="AC929" s="403"/>
      <c r="AD929" s="405">
        <f t="shared" si="242"/>
        <v>0</v>
      </c>
      <c r="AE929" s="252"/>
    </row>
    <row r="930" hidden="1" outlineLevel="1" spans="1:31">
      <c r="A930" s="299"/>
      <c r="B930" s="150">
        <v>111501164</v>
      </c>
      <c r="C930" s="346"/>
      <c r="D930" s="346"/>
      <c r="E930" s="299" t="s">
        <v>276</v>
      </c>
      <c r="F930" s="343"/>
      <c r="G930" s="350"/>
      <c r="H930" s="394"/>
      <c r="I930" s="403"/>
      <c r="J930" s="394"/>
      <c r="K930" s="403"/>
      <c r="L930" s="350">
        <f t="shared" si="239"/>
        <v>0</v>
      </c>
      <c r="M930" s="394"/>
      <c r="N930" s="403"/>
      <c r="O930" s="394"/>
      <c r="P930" s="403"/>
      <c r="Q930" s="350">
        <f t="shared" si="240"/>
        <v>0</v>
      </c>
      <c r="R930" s="350"/>
      <c r="S930" s="350"/>
      <c r="T930" s="350"/>
      <c r="U930" s="350"/>
      <c r="V930" s="350"/>
      <c r="W930" s="350"/>
      <c r="X930" s="350"/>
      <c r="Y930" s="350">
        <f t="shared" si="244"/>
        <v>0</v>
      </c>
      <c r="Z930" s="394"/>
      <c r="AA930" s="403"/>
      <c r="AB930" s="394"/>
      <c r="AC930" s="403"/>
      <c r="AD930" s="405">
        <f t="shared" si="242"/>
        <v>0</v>
      </c>
      <c r="AE930" s="252"/>
    </row>
    <row r="931" hidden="1" outlineLevel="1" spans="1:31">
      <c r="A931" s="299"/>
      <c r="B931" s="150">
        <v>111501165</v>
      </c>
      <c r="C931" s="346"/>
      <c r="D931" s="346"/>
      <c r="E931" s="299" t="s">
        <v>277</v>
      </c>
      <c r="F931" s="343"/>
      <c r="G931" s="350"/>
      <c r="H931" s="394"/>
      <c r="I931" s="403"/>
      <c r="J931" s="394"/>
      <c r="K931" s="403"/>
      <c r="L931" s="350">
        <f t="shared" si="239"/>
        <v>0</v>
      </c>
      <c r="M931" s="394"/>
      <c r="N931" s="403"/>
      <c r="O931" s="394"/>
      <c r="P931" s="403"/>
      <c r="Q931" s="350">
        <f t="shared" si="240"/>
        <v>0</v>
      </c>
      <c r="R931" s="350"/>
      <c r="S931" s="350"/>
      <c r="T931" s="350"/>
      <c r="U931" s="350"/>
      <c r="V931" s="350"/>
      <c r="W931" s="350"/>
      <c r="X931" s="350"/>
      <c r="Y931" s="350">
        <f t="shared" si="244"/>
        <v>0</v>
      </c>
      <c r="Z931" s="394"/>
      <c r="AA931" s="403"/>
      <c r="AB931" s="394"/>
      <c r="AC931" s="403"/>
      <c r="AD931" s="405">
        <f t="shared" si="242"/>
        <v>0</v>
      </c>
      <c r="AE931" s="252"/>
    </row>
    <row r="932" hidden="1" outlineLevel="1" spans="1:31">
      <c r="A932" s="299"/>
      <c r="B932" s="150">
        <v>111501166</v>
      </c>
      <c r="C932" s="346"/>
      <c r="D932" s="346"/>
      <c r="E932" s="299" t="s">
        <v>278</v>
      </c>
      <c r="F932" s="343"/>
      <c r="G932" s="350"/>
      <c r="H932" s="394"/>
      <c r="I932" s="403"/>
      <c r="J932" s="394"/>
      <c r="K932" s="403"/>
      <c r="L932" s="350">
        <f t="shared" si="239"/>
        <v>0</v>
      </c>
      <c r="M932" s="394"/>
      <c r="N932" s="403"/>
      <c r="O932" s="394"/>
      <c r="P932" s="403"/>
      <c r="Q932" s="350">
        <f t="shared" si="240"/>
        <v>0</v>
      </c>
      <c r="R932" s="350"/>
      <c r="S932" s="350"/>
      <c r="T932" s="350"/>
      <c r="U932" s="350"/>
      <c r="V932" s="350"/>
      <c r="W932" s="350"/>
      <c r="X932" s="350"/>
      <c r="Y932" s="350">
        <f t="shared" si="244"/>
        <v>0</v>
      </c>
      <c r="Z932" s="394"/>
      <c r="AA932" s="403"/>
      <c r="AB932" s="394"/>
      <c r="AC932" s="403"/>
      <c r="AD932" s="405">
        <f t="shared" si="242"/>
        <v>0</v>
      </c>
      <c r="AE932" s="252"/>
    </row>
    <row r="933" hidden="1" outlineLevel="1" spans="1:31">
      <c r="A933" s="299"/>
      <c r="B933" s="150">
        <v>111501167</v>
      </c>
      <c r="C933" s="346"/>
      <c r="D933" s="346"/>
      <c r="E933" s="299" t="s">
        <v>279</v>
      </c>
      <c r="F933" s="343"/>
      <c r="G933" s="350"/>
      <c r="H933" s="394"/>
      <c r="I933" s="403"/>
      <c r="J933" s="394"/>
      <c r="K933" s="403"/>
      <c r="L933" s="350">
        <f t="shared" si="239"/>
        <v>0</v>
      </c>
      <c r="M933" s="394"/>
      <c r="N933" s="403"/>
      <c r="O933" s="394"/>
      <c r="P933" s="403"/>
      <c r="Q933" s="350">
        <f t="shared" si="240"/>
        <v>0</v>
      </c>
      <c r="R933" s="350"/>
      <c r="S933" s="350"/>
      <c r="T933" s="350"/>
      <c r="U933" s="350"/>
      <c r="V933" s="350"/>
      <c r="W933" s="350"/>
      <c r="X933" s="350"/>
      <c r="Y933" s="350">
        <f t="shared" si="244"/>
        <v>0</v>
      </c>
      <c r="Z933" s="394"/>
      <c r="AA933" s="403"/>
      <c r="AB933" s="394"/>
      <c r="AC933" s="403"/>
      <c r="AD933" s="405">
        <f t="shared" si="242"/>
        <v>0</v>
      </c>
      <c r="AE933" s="252"/>
    </row>
    <row r="934" hidden="1" outlineLevel="1" spans="1:31">
      <c r="A934" s="299"/>
      <c r="B934" s="150">
        <v>111501168</v>
      </c>
      <c r="C934" s="346"/>
      <c r="D934" s="346"/>
      <c r="E934" s="299" t="s">
        <v>280</v>
      </c>
      <c r="F934" s="343"/>
      <c r="G934" s="350"/>
      <c r="H934" s="394"/>
      <c r="I934" s="403"/>
      <c r="J934" s="394"/>
      <c r="K934" s="403"/>
      <c r="L934" s="350">
        <f t="shared" si="239"/>
        <v>0</v>
      </c>
      <c r="M934" s="394"/>
      <c r="N934" s="403"/>
      <c r="O934" s="394"/>
      <c r="P934" s="403"/>
      <c r="Q934" s="350">
        <f t="shared" si="240"/>
        <v>0</v>
      </c>
      <c r="R934" s="350"/>
      <c r="S934" s="350"/>
      <c r="T934" s="350"/>
      <c r="U934" s="350"/>
      <c r="V934" s="350"/>
      <c r="W934" s="350"/>
      <c r="X934" s="350"/>
      <c r="Y934" s="350">
        <f t="shared" si="244"/>
        <v>0</v>
      </c>
      <c r="Z934" s="394"/>
      <c r="AA934" s="403"/>
      <c r="AB934" s="394"/>
      <c r="AC934" s="403"/>
      <c r="AD934" s="405">
        <f t="shared" si="242"/>
        <v>0</v>
      </c>
      <c r="AE934" s="252"/>
    </row>
    <row r="935" hidden="1" outlineLevel="1" spans="1:31">
      <c r="A935" s="299"/>
      <c r="B935" s="150">
        <v>111501169</v>
      </c>
      <c r="C935" s="346"/>
      <c r="D935" s="346"/>
      <c r="E935" s="299" t="s">
        <v>281</v>
      </c>
      <c r="F935" s="343"/>
      <c r="G935" s="350"/>
      <c r="H935" s="394"/>
      <c r="I935" s="403"/>
      <c r="J935" s="394"/>
      <c r="K935" s="403"/>
      <c r="L935" s="350">
        <f t="shared" si="239"/>
        <v>0</v>
      </c>
      <c r="M935" s="394"/>
      <c r="N935" s="403"/>
      <c r="O935" s="394"/>
      <c r="P935" s="403"/>
      <c r="Q935" s="350">
        <f t="shared" si="240"/>
        <v>0</v>
      </c>
      <c r="R935" s="350"/>
      <c r="S935" s="350"/>
      <c r="T935" s="350"/>
      <c r="U935" s="350"/>
      <c r="V935" s="350"/>
      <c r="W935" s="350"/>
      <c r="X935" s="350"/>
      <c r="Y935" s="350">
        <f t="shared" si="244"/>
        <v>0</v>
      </c>
      <c r="Z935" s="394"/>
      <c r="AA935" s="403"/>
      <c r="AB935" s="394"/>
      <c r="AC935" s="403"/>
      <c r="AD935" s="405">
        <f t="shared" si="242"/>
        <v>0</v>
      </c>
      <c r="AE935" s="252"/>
    </row>
    <row r="936" hidden="1" outlineLevel="1" spans="1:31">
      <c r="A936" s="299"/>
      <c r="B936" s="150">
        <v>111501170</v>
      </c>
      <c r="C936" s="346"/>
      <c r="D936" s="346"/>
      <c r="E936" s="299" t="s">
        <v>282</v>
      </c>
      <c r="F936" s="343"/>
      <c r="G936" s="350"/>
      <c r="H936" s="394"/>
      <c r="I936" s="403"/>
      <c r="J936" s="394"/>
      <c r="K936" s="403"/>
      <c r="L936" s="350">
        <f t="shared" si="239"/>
        <v>0</v>
      </c>
      <c r="M936" s="394"/>
      <c r="N936" s="403"/>
      <c r="O936" s="394"/>
      <c r="P936" s="403"/>
      <c r="Q936" s="350">
        <f t="shared" si="240"/>
        <v>0</v>
      </c>
      <c r="R936" s="350"/>
      <c r="S936" s="350"/>
      <c r="T936" s="350"/>
      <c r="U936" s="350"/>
      <c r="V936" s="350"/>
      <c r="W936" s="350"/>
      <c r="X936" s="350"/>
      <c r="Y936" s="350">
        <f t="shared" si="244"/>
        <v>0</v>
      </c>
      <c r="Z936" s="394"/>
      <c r="AA936" s="403"/>
      <c r="AB936" s="394"/>
      <c r="AC936" s="403"/>
      <c r="AD936" s="405">
        <f t="shared" si="242"/>
        <v>0</v>
      </c>
      <c r="AE936" s="252"/>
    </row>
    <row r="937" hidden="1" outlineLevel="1" spans="1:31">
      <c r="A937" s="299"/>
      <c r="B937" s="150">
        <v>111501171</v>
      </c>
      <c r="C937" s="346"/>
      <c r="D937" s="346"/>
      <c r="E937" s="299" t="s">
        <v>283</v>
      </c>
      <c r="F937" s="343"/>
      <c r="G937" s="350"/>
      <c r="H937" s="394"/>
      <c r="I937" s="403"/>
      <c r="J937" s="394"/>
      <c r="K937" s="403"/>
      <c r="L937" s="350">
        <f t="shared" si="239"/>
        <v>0</v>
      </c>
      <c r="M937" s="394"/>
      <c r="N937" s="403"/>
      <c r="O937" s="394"/>
      <c r="P937" s="403"/>
      <c r="Q937" s="350">
        <f t="shared" si="240"/>
        <v>0</v>
      </c>
      <c r="R937" s="350"/>
      <c r="S937" s="350"/>
      <c r="T937" s="350"/>
      <c r="U937" s="350"/>
      <c r="V937" s="350"/>
      <c r="W937" s="350"/>
      <c r="X937" s="350"/>
      <c r="Y937" s="350">
        <f t="shared" si="244"/>
        <v>0</v>
      </c>
      <c r="Z937" s="394"/>
      <c r="AA937" s="403"/>
      <c r="AB937" s="394"/>
      <c r="AC937" s="403"/>
      <c r="AD937" s="405">
        <f t="shared" si="242"/>
        <v>0</v>
      </c>
      <c r="AE937" s="252"/>
    </row>
    <row r="938" hidden="1" outlineLevel="1" spans="1:31">
      <c r="A938" s="299"/>
      <c r="B938" s="150">
        <v>111501172</v>
      </c>
      <c r="C938" s="346"/>
      <c r="D938" s="346"/>
      <c r="E938" s="299" t="s">
        <v>284</v>
      </c>
      <c r="F938" s="343"/>
      <c r="G938" s="350"/>
      <c r="H938" s="394"/>
      <c r="I938" s="403"/>
      <c r="J938" s="394"/>
      <c r="K938" s="403"/>
      <c r="L938" s="350">
        <f t="shared" si="239"/>
        <v>0</v>
      </c>
      <c r="M938" s="394"/>
      <c r="N938" s="403"/>
      <c r="O938" s="394"/>
      <c r="P938" s="403"/>
      <c r="Q938" s="350">
        <f t="shared" si="240"/>
        <v>0</v>
      </c>
      <c r="R938" s="350"/>
      <c r="S938" s="350"/>
      <c r="T938" s="350"/>
      <c r="U938" s="350"/>
      <c r="V938" s="350"/>
      <c r="W938" s="350"/>
      <c r="X938" s="350"/>
      <c r="Y938" s="350">
        <f t="shared" si="244"/>
        <v>0</v>
      </c>
      <c r="Z938" s="394"/>
      <c r="AA938" s="403"/>
      <c r="AB938" s="394"/>
      <c r="AC938" s="403"/>
      <c r="AD938" s="405">
        <f t="shared" si="242"/>
        <v>0</v>
      </c>
      <c r="AE938" s="252"/>
    </row>
    <row r="939" hidden="1" outlineLevel="1" spans="1:31">
      <c r="A939" s="299"/>
      <c r="B939" s="150">
        <v>111501173</v>
      </c>
      <c r="C939" s="346"/>
      <c r="D939" s="346"/>
      <c r="E939" s="299" t="s">
        <v>285</v>
      </c>
      <c r="F939" s="343"/>
      <c r="G939" s="350"/>
      <c r="H939" s="394"/>
      <c r="I939" s="403"/>
      <c r="J939" s="394"/>
      <c r="K939" s="403"/>
      <c r="L939" s="350">
        <f t="shared" si="239"/>
        <v>0</v>
      </c>
      <c r="M939" s="394"/>
      <c r="N939" s="403"/>
      <c r="O939" s="394"/>
      <c r="P939" s="403"/>
      <c r="Q939" s="350">
        <f t="shared" si="240"/>
        <v>0</v>
      </c>
      <c r="R939" s="350"/>
      <c r="S939" s="350"/>
      <c r="T939" s="350"/>
      <c r="U939" s="350"/>
      <c r="V939" s="350"/>
      <c r="W939" s="350"/>
      <c r="X939" s="350"/>
      <c r="Y939" s="350">
        <f t="shared" si="244"/>
        <v>0</v>
      </c>
      <c r="Z939" s="394"/>
      <c r="AA939" s="403"/>
      <c r="AB939" s="394"/>
      <c r="AC939" s="403"/>
      <c r="AD939" s="405">
        <f t="shared" si="242"/>
        <v>0</v>
      </c>
      <c r="AE939" s="252"/>
    </row>
    <row r="940" hidden="1" outlineLevel="1" spans="1:31">
      <c r="A940" s="299"/>
      <c r="B940" s="150">
        <v>111501174</v>
      </c>
      <c r="C940" s="346"/>
      <c r="D940" s="346"/>
      <c r="E940" s="299" t="s">
        <v>286</v>
      </c>
      <c r="F940" s="343"/>
      <c r="G940" s="350"/>
      <c r="H940" s="394"/>
      <c r="I940" s="403"/>
      <c r="J940" s="394"/>
      <c r="K940" s="403"/>
      <c r="L940" s="350">
        <f t="shared" si="239"/>
        <v>0</v>
      </c>
      <c r="M940" s="394"/>
      <c r="N940" s="403"/>
      <c r="O940" s="394"/>
      <c r="P940" s="403"/>
      <c r="Q940" s="350">
        <f t="shared" si="240"/>
        <v>0</v>
      </c>
      <c r="R940" s="350"/>
      <c r="S940" s="350"/>
      <c r="T940" s="350"/>
      <c r="U940" s="350"/>
      <c r="V940" s="350"/>
      <c r="W940" s="350"/>
      <c r="X940" s="350"/>
      <c r="Y940" s="350">
        <f t="shared" si="244"/>
        <v>0</v>
      </c>
      <c r="Z940" s="394"/>
      <c r="AA940" s="403"/>
      <c r="AB940" s="394"/>
      <c r="AC940" s="403"/>
      <c r="AD940" s="405">
        <f t="shared" si="242"/>
        <v>0</v>
      </c>
      <c r="AE940" s="252"/>
    </row>
    <row r="941" hidden="1" outlineLevel="1" spans="1:31">
      <c r="A941" s="299"/>
      <c r="B941" s="150">
        <v>111501175</v>
      </c>
      <c r="C941" s="346"/>
      <c r="D941" s="346"/>
      <c r="E941" s="299" t="s">
        <v>287</v>
      </c>
      <c r="F941" s="343"/>
      <c r="G941" s="350"/>
      <c r="H941" s="394"/>
      <c r="I941" s="403"/>
      <c r="J941" s="394"/>
      <c r="K941" s="403"/>
      <c r="L941" s="350">
        <f t="shared" si="239"/>
        <v>0</v>
      </c>
      <c r="M941" s="394"/>
      <c r="N941" s="403"/>
      <c r="O941" s="394"/>
      <c r="P941" s="403"/>
      <c r="Q941" s="350">
        <f t="shared" si="240"/>
        <v>0</v>
      </c>
      <c r="R941" s="350"/>
      <c r="S941" s="350"/>
      <c r="T941" s="350"/>
      <c r="U941" s="350"/>
      <c r="V941" s="350"/>
      <c r="W941" s="350"/>
      <c r="X941" s="350"/>
      <c r="Y941" s="350">
        <f t="shared" si="244"/>
        <v>0</v>
      </c>
      <c r="Z941" s="394"/>
      <c r="AA941" s="403"/>
      <c r="AB941" s="394"/>
      <c r="AC941" s="403"/>
      <c r="AD941" s="405">
        <f t="shared" si="242"/>
        <v>0</v>
      </c>
      <c r="AE941" s="252"/>
    </row>
    <row r="942" hidden="1" outlineLevel="1" spans="1:31">
      <c r="A942" s="299"/>
      <c r="B942" s="150">
        <v>111501176</v>
      </c>
      <c r="C942" s="346"/>
      <c r="D942" s="346"/>
      <c r="E942" s="299" t="s">
        <v>288</v>
      </c>
      <c r="F942" s="343"/>
      <c r="G942" s="350"/>
      <c r="H942" s="394"/>
      <c r="I942" s="403"/>
      <c r="J942" s="394"/>
      <c r="K942" s="403"/>
      <c r="L942" s="350">
        <f t="shared" ref="L942:L964" si="245">G942+I942-K942</f>
        <v>0</v>
      </c>
      <c r="M942" s="394"/>
      <c r="N942" s="403"/>
      <c r="O942" s="394"/>
      <c r="P942" s="403"/>
      <c r="Q942" s="350">
        <f t="shared" si="240"/>
        <v>0</v>
      </c>
      <c r="R942" s="350"/>
      <c r="S942" s="350"/>
      <c r="T942" s="350"/>
      <c r="U942" s="350"/>
      <c r="V942" s="350"/>
      <c r="W942" s="350"/>
      <c r="X942" s="350"/>
      <c r="Y942" s="350">
        <f t="shared" si="244"/>
        <v>0</v>
      </c>
      <c r="Z942" s="394"/>
      <c r="AA942" s="403"/>
      <c r="AB942" s="394"/>
      <c r="AC942" s="403"/>
      <c r="AD942" s="405">
        <f t="shared" si="242"/>
        <v>0</v>
      </c>
      <c r="AE942" s="252"/>
    </row>
    <row r="943" hidden="1" outlineLevel="1" spans="1:31">
      <c r="A943" s="299"/>
      <c r="B943" s="150">
        <v>111501177</v>
      </c>
      <c r="C943" s="346"/>
      <c r="D943" s="346"/>
      <c r="E943" s="299" t="s">
        <v>289</v>
      </c>
      <c r="F943" s="343"/>
      <c r="G943" s="350"/>
      <c r="H943" s="394"/>
      <c r="I943" s="403"/>
      <c r="J943" s="394"/>
      <c r="K943" s="403"/>
      <c r="L943" s="350">
        <f t="shared" si="245"/>
        <v>0</v>
      </c>
      <c r="M943" s="394"/>
      <c r="N943" s="403"/>
      <c r="O943" s="394"/>
      <c r="P943" s="403"/>
      <c r="Q943" s="350">
        <f t="shared" si="240"/>
        <v>0</v>
      </c>
      <c r="R943" s="350"/>
      <c r="S943" s="350"/>
      <c r="T943" s="350"/>
      <c r="U943" s="350"/>
      <c r="V943" s="350"/>
      <c r="W943" s="350"/>
      <c r="X943" s="350"/>
      <c r="Y943" s="350">
        <f t="shared" si="244"/>
        <v>0</v>
      </c>
      <c r="Z943" s="394"/>
      <c r="AA943" s="403"/>
      <c r="AB943" s="394"/>
      <c r="AC943" s="403"/>
      <c r="AD943" s="405">
        <f t="shared" si="242"/>
        <v>0</v>
      </c>
      <c r="AE943" s="252"/>
    </row>
    <row r="944" hidden="1" outlineLevel="1" spans="1:31">
      <c r="A944" s="299"/>
      <c r="B944" s="150">
        <v>111501178</v>
      </c>
      <c r="C944" s="346"/>
      <c r="D944" s="346"/>
      <c r="E944" s="299" t="s">
        <v>290</v>
      </c>
      <c r="F944" s="343"/>
      <c r="G944" s="350"/>
      <c r="H944" s="394"/>
      <c r="I944" s="403"/>
      <c r="J944" s="394"/>
      <c r="K944" s="403"/>
      <c r="L944" s="350">
        <f t="shared" si="245"/>
        <v>0</v>
      </c>
      <c r="M944" s="394"/>
      <c r="N944" s="403"/>
      <c r="O944" s="394"/>
      <c r="P944" s="403"/>
      <c r="Q944" s="350">
        <f t="shared" si="240"/>
        <v>0</v>
      </c>
      <c r="R944" s="350"/>
      <c r="S944" s="350"/>
      <c r="T944" s="350"/>
      <c r="U944" s="350"/>
      <c r="V944" s="350"/>
      <c r="W944" s="350"/>
      <c r="X944" s="350"/>
      <c r="Y944" s="350">
        <f t="shared" si="244"/>
        <v>0</v>
      </c>
      <c r="Z944" s="394"/>
      <c r="AA944" s="403"/>
      <c r="AB944" s="394"/>
      <c r="AC944" s="403"/>
      <c r="AD944" s="405">
        <f t="shared" si="242"/>
        <v>0</v>
      </c>
      <c r="AE944" s="252"/>
    </row>
    <row r="945" hidden="1" outlineLevel="1" spans="1:31">
      <c r="A945" s="299"/>
      <c r="B945" s="150">
        <v>111501179</v>
      </c>
      <c r="C945" s="346"/>
      <c r="D945" s="346"/>
      <c r="E945" s="299" t="s">
        <v>291</v>
      </c>
      <c r="F945" s="343"/>
      <c r="G945" s="350"/>
      <c r="H945" s="394"/>
      <c r="I945" s="403"/>
      <c r="J945" s="394"/>
      <c r="K945" s="403"/>
      <c r="L945" s="350">
        <f t="shared" si="245"/>
        <v>0</v>
      </c>
      <c r="M945" s="394"/>
      <c r="N945" s="403"/>
      <c r="O945" s="394"/>
      <c r="P945" s="403"/>
      <c r="Q945" s="350">
        <f t="shared" si="240"/>
        <v>0</v>
      </c>
      <c r="R945" s="350"/>
      <c r="S945" s="350"/>
      <c r="T945" s="350"/>
      <c r="U945" s="350"/>
      <c r="V945" s="350"/>
      <c r="W945" s="350"/>
      <c r="X945" s="350"/>
      <c r="Y945" s="350">
        <f t="shared" si="244"/>
        <v>0</v>
      </c>
      <c r="Z945" s="394"/>
      <c r="AA945" s="403"/>
      <c r="AB945" s="394"/>
      <c r="AC945" s="403"/>
      <c r="AD945" s="405">
        <f t="shared" si="242"/>
        <v>0</v>
      </c>
      <c r="AE945" s="252"/>
    </row>
    <row r="946" hidden="1" outlineLevel="1" spans="1:31">
      <c r="A946" s="299"/>
      <c r="B946" s="150">
        <v>111501180</v>
      </c>
      <c r="C946" s="346"/>
      <c r="D946" s="346"/>
      <c r="E946" s="299" t="s">
        <v>292</v>
      </c>
      <c r="F946" s="343"/>
      <c r="G946" s="350"/>
      <c r="H946" s="394"/>
      <c r="I946" s="403"/>
      <c r="J946" s="394"/>
      <c r="K946" s="403"/>
      <c r="L946" s="350">
        <f t="shared" si="245"/>
        <v>0</v>
      </c>
      <c r="M946" s="394"/>
      <c r="N946" s="403"/>
      <c r="O946" s="394"/>
      <c r="P946" s="403"/>
      <c r="Q946" s="350">
        <f t="shared" si="240"/>
        <v>0</v>
      </c>
      <c r="R946" s="350"/>
      <c r="S946" s="350"/>
      <c r="T946" s="350"/>
      <c r="U946" s="350"/>
      <c r="V946" s="350"/>
      <c r="W946" s="350"/>
      <c r="X946" s="350"/>
      <c r="Y946" s="350">
        <f t="shared" si="244"/>
        <v>0</v>
      </c>
      <c r="Z946" s="394"/>
      <c r="AA946" s="403"/>
      <c r="AB946" s="394"/>
      <c r="AC946" s="403"/>
      <c r="AD946" s="405">
        <f t="shared" si="242"/>
        <v>0</v>
      </c>
      <c r="AE946" s="252"/>
    </row>
    <row r="947" hidden="1" outlineLevel="1" spans="1:31">
      <c r="A947" s="299"/>
      <c r="B947" s="150">
        <v>111501181</v>
      </c>
      <c r="C947" s="346"/>
      <c r="D947" s="346"/>
      <c r="E947" s="299" t="s">
        <v>293</v>
      </c>
      <c r="F947" s="343"/>
      <c r="G947" s="350"/>
      <c r="H947" s="394"/>
      <c r="I947" s="403"/>
      <c r="J947" s="394"/>
      <c r="K947" s="403"/>
      <c r="L947" s="350">
        <f t="shared" si="245"/>
        <v>0</v>
      </c>
      <c r="M947" s="394"/>
      <c r="N947" s="403"/>
      <c r="O947" s="394"/>
      <c r="P947" s="403"/>
      <c r="Q947" s="350">
        <f t="shared" si="240"/>
        <v>0</v>
      </c>
      <c r="R947" s="350"/>
      <c r="S947" s="350"/>
      <c r="T947" s="350"/>
      <c r="U947" s="350"/>
      <c r="V947" s="350"/>
      <c r="W947" s="350"/>
      <c r="X947" s="350"/>
      <c r="Y947" s="350">
        <f t="shared" si="244"/>
        <v>0</v>
      </c>
      <c r="Z947" s="394"/>
      <c r="AA947" s="403"/>
      <c r="AB947" s="394"/>
      <c r="AC947" s="403"/>
      <c r="AD947" s="405">
        <f t="shared" si="242"/>
        <v>0</v>
      </c>
      <c r="AE947" s="252"/>
    </row>
    <row r="948" hidden="1" outlineLevel="1" spans="1:31">
      <c r="A948" s="299"/>
      <c r="B948" s="150">
        <v>111501182</v>
      </c>
      <c r="C948" s="346"/>
      <c r="D948" s="346"/>
      <c r="E948" s="299" t="s">
        <v>294</v>
      </c>
      <c r="F948" s="343"/>
      <c r="G948" s="350"/>
      <c r="H948" s="394"/>
      <c r="I948" s="403"/>
      <c r="J948" s="394"/>
      <c r="K948" s="403"/>
      <c r="L948" s="350">
        <f t="shared" si="245"/>
        <v>0</v>
      </c>
      <c r="M948" s="394"/>
      <c r="N948" s="403"/>
      <c r="O948" s="394"/>
      <c r="P948" s="403"/>
      <c r="Q948" s="350">
        <f t="shared" si="240"/>
        <v>0</v>
      </c>
      <c r="R948" s="350"/>
      <c r="S948" s="350"/>
      <c r="T948" s="350"/>
      <c r="U948" s="350"/>
      <c r="V948" s="350"/>
      <c r="W948" s="350"/>
      <c r="X948" s="350"/>
      <c r="Y948" s="350">
        <f t="shared" si="244"/>
        <v>0</v>
      </c>
      <c r="Z948" s="394"/>
      <c r="AA948" s="403"/>
      <c r="AB948" s="394"/>
      <c r="AC948" s="403"/>
      <c r="AD948" s="405">
        <f t="shared" si="242"/>
        <v>0</v>
      </c>
      <c r="AE948" s="252"/>
    </row>
    <row r="949" hidden="1" outlineLevel="1" spans="1:31">
      <c r="A949" s="299"/>
      <c r="B949" s="150">
        <v>111501183</v>
      </c>
      <c r="C949" s="346"/>
      <c r="D949" s="346"/>
      <c r="E949" s="299" t="s">
        <v>295</v>
      </c>
      <c r="F949" s="343"/>
      <c r="G949" s="350"/>
      <c r="H949" s="394"/>
      <c r="I949" s="403"/>
      <c r="J949" s="394"/>
      <c r="K949" s="403"/>
      <c r="L949" s="350">
        <f t="shared" si="245"/>
        <v>0</v>
      </c>
      <c r="M949" s="394"/>
      <c r="N949" s="403"/>
      <c r="O949" s="394"/>
      <c r="P949" s="403"/>
      <c r="Q949" s="350">
        <f t="shared" si="240"/>
        <v>0</v>
      </c>
      <c r="R949" s="350"/>
      <c r="S949" s="350"/>
      <c r="T949" s="350"/>
      <c r="U949" s="350"/>
      <c r="V949" s="350"/>
      <c r="W949" s="350"/>
      <c r="X949" s="350"/>
      <c r="Y949" s="350">
        <f t="shared" si="244"/>
        <v>0</v>
      </c>
      <c r="Z949" s="394"/>
      <c r="AA949" s="403"/>
      <c r="AB949" s="394"/>
      <c r="AC949" s="403"/>
      <c r="AD949" s="405">
        <f t="shared" si="242"/>
        <v>0</v>
      </c>
      <c r="AE949" s="252"/>
    </row>
    <row r="950" hidden="1" outlineLevel="1" spans="1:31">
      <c r="A950" s="299"/>
      <c r="B950" s="150">
        <v>111501184</v>
      </c>
      <c r="C950" s="346"/>
      <c r="D950" s="346"/>
      <c r="E950" s="299" t="s">
        <v>296</v>
      </c>
      <c r="F950" s="343"/>
      <c r="G950" s="350"/>
      <c r="H950" s="394"/>
      <c r="I950" s="403"/>
      <c r="J950" s="394"/>
      <c r="K950" s="403"/>
      <c r="L950" s="350">
        <f t="shared" si="245"/>
        <v>0</v>
      </c>
      <c r="M950" s="394"/>
      <c r="N950" s="403"/>
      <c r="O950" s="394"/>
      <c r="P950" s="403"/>
      <c r="Q950" s="350">
        <f t="shared" si="240"/>
        <v>0</v>
      </c>
      <c r="R950" s="350"/>
      <c r="S950" s="350"/>
      <c r="T950" s="350"/>
      <c r="U950" s="350"/>
      <c r="V950" s="350"/>
      <c r="W950" s="350"/>
      <c r="X950" s="350"/>
      <c r="Y950" s="350">
        <f t="shared" si="244"/>
        <v>0</v>
      </c>
      <c r="Z950" s="394"/>
      <c r="AA950" s="403"/>
      <c r="AB950" s="394"/>
      <c r="AC950" s="403"/>
      <c r="AD950" s="405">
        <f t="shared" si="242"/>
        <v>0</v>
      </c>
      <c r="AE950" s="252"/>
    </row>
    <row r="951" hidden="1" outlineLevel="1" spans="1:31">
      <c r="A951" s="299"/>
      <c r="B951" s="150">
        <v>111501185</v>
      </c>
      <c r="C951" s="346"/>
      <c r="D951" s="346"/>
      <c r="E951" s="299" t="s">
        <v>297</v>
      </c>
      <c r="F951" s="343"/>
      <c r="G951" s="350"/>
      <c r="H951" s="394"/>
      <c r="I951" s="403"/>
      <c r="J951" s="394"/>
      <c r="K951" s="403"/>
      <c r="L951" s="350">
        <f t="shared" si="245"/>
        <v>0</v>
      </c>
      <c r="M951" s="394"/>
      <c r="N951" s="403"/>
      <c r="O951" s="394"/>
      <c r="P951" s="403"/>
      <c r="Q951" s="350">
        <f t="shared" si="240"/>
        <v>0</v>
      </c>
      <c r="R951" s="350"/>
      <c r="S951" s="350"/>
      <c r="T951" s="350"/>
      <c r="U951" s="350"/>
      <c r="V951" s="350"/>
      <c r="W951" s="350"/>
      <c r="X951" s="350"/>
      <c r="Y951" s="350">
        <f t="shared" si="244"/>
        <v>0</v>
      </c>
      <c r="Z951" s="394"/>
      <c r="AA951" s="403"/>
      <c r="AB951" s="394"/>
      <c r="AC951" s="403"/>
      <c r="AD951" s="405">
        <f t="shared" si="242"/>
        <v>0</v>
      </c>
      <c r="AE951" s="252"/>
    </row>
    <row r="952" hidden="1" outlineLevel="1" spans="1:31">
      <c r="A952" s="299"/>
      <c r="B952" s="150">
        <v>111501186</v>
      </c>
      <c r="C952" s="346"/>
      <c r="D952" s="346"/>
      <c r="E952" s="299" t="s">
        <v>298</v>
      </c>
      <c r="F952" s="343"/>
      <c r="G952" s="350"/>
      <c r="H952" s="394"/>
      <c r="I952" s="403"/>
      <c r="J952" s="394"/>
      <c r="K952" s="403"/>
      <c r="L952" s="350">
        <f t="shared" si="245"/>
        <v>0</v>
      </c>
      <c r="M952" s="394"/>
      <c r="N952" s="403"/>
      <c r="O952" s="394"/>
      <c r="P952" s="403"/>
      <c r="Q952" s="350">
        <f t="shared" si="240"/>
        <v>0</v>
      </c>
      <c r="R952" s="350"/>
      <c r="S952" s="350"/>
      <c r="T952" s="350"/>
      <c r="U952" s="350"/>
      <c r="V952" s="350"/>
      <c r="W952" s="350"/>
      <c r="X952" s="350"/>
      <c r="Y952" s="350">
        <f t="shared" si="244"/>
        <v>0</v>
      </c>
      <c r="Z952" s="394"/>
      <c r="AA952" s="403"/>
      <c r="AB952" s="394"/>
      <c r="AC952" s="403"/>
      <c r="AD952" s="405">
        <f t="shared" si="242"/>
        <v>0</v>
      </c>
      <c r="AE952" s="252"/>
    </row>
    <row r="953" hidden="1" outlineLevel="1" spans="1:31">
      <c r="A953" s="299"/>
      <c r="B953" s="150">
        <v>111501187</v>
      </c>
      <c r="C953" s="346"/>
      <c r="D953" s="346"/>
      <c r="E953" s="299" t="s">
        <v>299</v>
      </c>
      <c r="F953" s="343"/>
      <c r="G953" s="350"/>
      <c r="H953" s="394"/>
      <c r="I953" s="403"/>
      <c r="J953" s="394"/>
      <c r="K953" s="403"/>
      <c r="L953" s="350">
        <f t="shared" si="245"/>
        <v>0</v>
      </c>
      <c r="M953" s="394"/>
      <c r="N953" s="403"/>
      <c r="O953" s="394"/>
      <c r="P953" s="403"/>
      <c r="Q953" s="350">
        <f t="shared" si="240"/>
        <v>0</v>
      </c>
      <c r="R953" s="350"/>
      <c r="S953" s="350"/>
      <c r="T953" s="350"/>
      <c r="U953" s="350"/>
      <c r="V953" s="350"/>
      <c r="W953" s="350"/>
      <c r="X953" s="350"/>
      <c r="Y953" s="350">
        <f t="shared" si="244"/>
        <v>0</v>
      </c>
      <c r="Z953" s="394"/>
      <c r="AA953" s="403"/>
      <c r="AB953" s="394"/>
      <c r="AC953" s="403"/>
      <c r="AD953" s="405">
        <f t="shared" si="242"/>
        <v>0</v>
      </c>
      <c r="AE953" s="252"/>
    </row>
    <row r="954" hidden="1" outlineLevel="1" spans="1:31">
      <c r="A954" s="299"/>
      <c r="B954" s="150">
        <v>111501188</v>
      </c>
      <c r="C954" s="346"/>
      <c r="D954" s="346"/>
      <c r="E954" s="299" t="s">
        <v>300</v>
      </c>
      <c r="F954" s="343"/>
      <c r="G954" s="350"/>
      <c r="H954" s="394"/>
      <c r="I954" s="403"/>
      <c r="J954" s="394"/>
      <c r="K954" s="403"/>
      <c r="L954" s="350">
        <f t="shared" si="245"/>
        <v>0</v>
      </c>
      <c r="M954" s="394"/>
      <c r="N954" s="403"/>
      <c r="O954" s="394"/>
      <c r="P954" s="403"/>
      <c r="Q954" s="350">
        <f t="shared" si="240"/>
        <v>0</v>
      </c>
      <c r="R954" s="350"/>
      <c r="S954" s="350"/>
      <c r="T954" s="350"/>
      <c r="U954" s="350"/>
      <c r="V954" s="350"/>
      <c r="W954" s="350"/>
      <c r="X954" s="350"/>
      <c r="Y954" s="350">
        <f t="shared" si="244"/>
        <v>0</v>
      </c>
      <c r="Z954" s="394"/>
      <c r="AA954" s="403"/>
      <c r="AB954" s="394"/>
      <c r="AC954" s="403"/>
      <c r="AD954" s="405">
        <f t="shared" si="242"/>
        <v>0</v>
      </c>
      <c r="AE954" s="252"/>
    </row>
    <row r="955" hidden="1" outlineLevel="1" spans="1:31">
      <c r="A955" s="299"/>
      <c r="B955" s="150">
        <v>111501189</v>
      </c>
      <c r="C955" s="346"/>
      <c r="D955" s="346"/>
      <c r="E955" s="299" t="s">
        <v>301</v>
      </c>
      <c r="F955" s="343"/>
      <c r="G955" s="350"/>
      <c r="H955" s="394"/>
      <c r="I955" s="403"/>
      <c r="J955" s="394"/>
      <c r="K955" s="403"/>
      <c r="L955" s="350">
        <f t="shared" si="245"/>
        <v>0</v>
      </c>
      <c r="M955" s="394"/>
      <c r="N955" s="403"/>
      <c r="O955" s="394"/>
      <c r="P955" s="403"/>
      <c r="Q955" s="350">
        <f t="shared" si="240"/>
        <v>0</v>
      </c>
      <c r="R955" s="350"/>
      <c r="S955" s="350"/>
      <c r="T955" s="350"/>
      <c r="U955" s="350"/>
      <c r="V955" s="350"/>
      <c r="W955" s="350"/>
      <c r="X955" s="350"/>
      <c r="Y955" s="350">
        <f t="shared" si="244"/>
        <v>0</v>
      </c>
      <c r="Z955" s="394"/>
      <c r="AA955" s="403"/>
      <c r="AB955" s="394"/>
      <c r="AC955" s="403"/>
      <c r="AD955" s="405">
        <f t="shared" si="242"/>
        <v>0</v>
      </c>
      <c r="AE955" s="252"/>
    </row>
    <row r="956" hidden="1" outlineLevel="1" spans="1:31">
      <c r="A956" s="299"/>
      <c r="B956" s="150">
        <v>111501190</v>
      </c>
      <c r="C956" s="346"/>
      <c r="D956" s="346"/>
      <c r="E956" s="299" t="s">
        <v>302</v>
      </c>
      <c r="F956" s="343"/>
      <c r="G956" s="350"/>
      <c r="H956" s="394"/>
      <c r="I956" s="403"/>
      <c r="J956" s="394"/>
      <c r="K956" s="403"/>
      <c r="L956" s="350">
        <f t="shared" si="245"/>
        <v>0</v>
      </c>
      <c r="M956" s="394"/>
      <c r="N956" s="403"/>
      <c r="O956" s="394"/>
      <c r="P956" s="403"/>
      <c r="Q956" s="350">
        <f t="shared" si="240"/>
        <v>0</v>
      </c>
      <c r="R956" s="350"/>
      <c r="S956" s="350"/>
      <c r="T956" s="350"/>
      <c r="U956" s="350"/>
      <c r="V956" s="350"/>
      <c r="W956" s="350"/>
      <c r="X956" s="350"/>
      <c r="Y956" s="350">
        <f t="shared" si="244"/>
        <v>0</v>
      </c>
      <c r="Z956" s="394"/>
      <c r="AA956" s="403"/>
      <c r="AB956" s="394"/>
      <c r="AC956" s="403"/>
      <c r="AD956" s="405">
        <f t="shared" si="242"/>
        <v>0</v>
      </c>
      <c r="AE956" s="252"/>
    </row>
    <row r="957" hidden="1" outlineLevel="1" spans="1:31">
      <c r="A957" s="299"/>
      <c r="B957" s="150">
        <v>111501191</v>
      </c>
      <c r="C957" s="346"/>
      <c r="D957" s="346"/>
      <c r="E957" s="299" t="s">
        <v>303</v>
      </c>
      <c r="F957" s="343"/>
      <c r="G957" s="350"/>
      <c r="H957" s="394"/>
      <c r="I957" s="403"/>
      <c r="J957" s="394"/>
      <c r="K957" s="403"/>
      <c r="L957" s="350">
        <f t="shared" si="245"/>
        <v>0</v>
      </c>
      <c r="M957" s="394"/>
      <c r="N957" s="403"/>
      <c r="O957" s="394"/>
      <c r="P957" s="403"/>
      <c r="Q957" s="350">
        <f t="shared" si="240"/>
        <v>0</v>
      </c>
      <c r="R957" s="350"/>
      <c r="S957" s="350"/>
      <c r="T957" s="350"/>
      <c r="U957" s="350"/>
      <c r="V957" s="350"/>
      <c r="W957" s="350"/>
      <c r="X957" s="350"/>
      <c r="Y957" s="350">
        <f t="shared" si="244"/>
        <v>0</v>
      </c>
      <c r="Z957" s="394"/>
      <c r="AA957" s="403"/>
      <c r="AB957" s="394"/>
      <c r="AC957" s="403"/>
      <c r="AD957" s="405">
        <f t="shared" si="242"/>
        <v>0</v>
      </c>
      <c r="AE957" s="252"/>
    </row>
    <row r="958" hidden="1" outlineLevel="1" spans="1:31">
      <c r="A958" s="299"/>
      <c r="B958" s="150">
        <v>111501192</v>
      </c>
      <c r="C958" s="346"/>
      <c r="D958" s="346"/>
      <c r="E958" s="299" t="s">
        <v>304</v>
      </c>
      <c r="F958" s="343"/>
      <c r="G958" s="350"/>
      <c r="H958" s="394"/>
      <c r="I958" s="403"/>
      <c r="J958" s="394"/>
      <c r="K958" s="403"/>
      <c r="L958" s="350">
        <f t="shared" si="245"/>
        <v>0</v>
      </c>
      <c r="M958" s="394"/>
      <c r="N958" s="403"/>
      <c r="O958" s="394"/>
      <c r="P958" s="403"/>
      <c r="Q958" s="350">
        <f t="shared" si="240"/>
        <v>0</v>
      </c>
      <c r="R958" s="350"/>
      <c r="S958" s="350"/>
      <c r="T958" s="350"/>
      <c r="U958" s="350"/>
      <c r="V958" s="350"/>
      <c r="W958" s="350"/>
      <c r="X958" s="350"/>
      <c r="Y958" s="350">
        <f t="shared" si="244"/>
        <v>0</v>
      </c>
      <c r="Z958" s="394"/>
      <c r="AA958" s="403"/>
      <c r="AB958" s="394"/>
      <c r="AC958" s="403"/>
      <c r="AD958" s="405">
        <f t="shared" si="242"/>
        <v>0</v>
      </c>
      <c r="AE958" s="252"/>
    </row>
    <row r="959" hidden="1" outlineLevel="1" spans="1:31">
      <c r="A959" s="299"/>
      <c r="B959" s="150">
        <v>111501193</v>
      </c>
      <c r="C959" s="346"/>
      <c r="D959" s="346"/>
      <c r="E959" s="299" t="s">
        <v>305</v>
      </c>
      <c r="F959" s="343"/>
      <c r="G959" s="350"/>
      <c r="H959" s="394"/>
      <c r="I959" s="403"/>
      <c r="J959" s="394"/>
      <c r="K959" s="403"/>
      <c r="L959" s="350">
        <f t="shared" si="245"/>
        <v>0</v>
      </c>
      <c r="M959" s="394"/>
      <c r="N959" s="403"/>
      <c r="O959" s="394"/>
      <c r="P959" s="403"/>
      <c r="Q959" s="350">
        <f t="shared" si="240"/>
        <v>0</v>
      </c>
      <c r="R959" s="350"/>
      <c r="S959" s="350"/>
      <c r="T959" s="350"/>
      <c r="U959" s="350"/>
      <c r="V959" s="350"/>
      <c r="W959" s="350"/>
      <c r="X959" s="350"/>
      <c r="Y959" s="350">
        <f t="shared" ref="Y959:Y964" si="246">SUM(Q959:X959)</f>
        <v>0</v>
      </c>
      <c r="Z959" s="394"/>
      <c r="AA959" s="403"/>
      <c r="AB959" s="394"/>
      <c r="AC959" s="403"/>
      <c r="AD959" s="405">
        <f t="shared" si="242"/>
        <v>0</v>
      </c>
      <c r="AE959" s="252"/>
    </row>
    <row r="960" hidden="1" outlineLevel="1" spans="1:31">
      <c r="A960" s="299"/>
      <c r="B960" s="150">
        <v>111501194</v>
      </c>
      <c r="C960" s="346"/>
      <c r="D960" s="346"/>
      <c r="E960" s="299" t="s">
        <v>306</v>
      </c>
      <c r="F960" s="343"/>
      <c r="G960" s="350"/>
      <c r="H960" s="394"/>
      <c r="I960" s="403"/>
      <c r="J960" s="394"/>
      <c r="K960" s="403"/>
      <c r="L960" s="350">
        <f t="shared" si="245"/>
        <v>0</v>
      </c>
      <c r="M960" s="394"/>
      <c r="N960" s="403"/>
      <c r="O960" s="394"/>
      <c r="P960" s="403"/>
      <c r="Q960" s="350">
        <f t="shared" si="240"/>
        <v>0</v>
      </c>
      <c r="R960" s="350"/>
      <c r="S960" s="350"/>
      <c r="T960" s="350"/>
      <c r="U960" s="350"/>
      <c r="V960" s="350"/>
      <c r="W960" s="350"/>
      <c r="X960" s="350"/>
      <c r="Y960" s="350">
        <f t="shared" si="246"/>
        <v>0</v>
      </c>
      <c r="Z960" s="394"/>
      <c r="AA960" s="403"/>
      <c r="AB960" s="394"/>
      <c r="AC960" s="403"/>
      <c r="AD960" s="405">
        <f t="shared" si="242"/>
        <v>0</v>
      </c>
      <c r="AE960" s="252"/>
    </row>
    <row r="961" hidden="1" outlineLevel="1" spans="1:31">
      <c r="A961" s="299"/>
      <c r="B961" s="150">
        <v>111501195</v>
      </c>
      <c r="C961" s="346"/>
      <c r="D961" s="346"/>
      <c r="E961" s="299" t="s">
        <v>307</v>
      </c>
      <c r="F961" s="343"/>
      <c r="G961" s="350"/>
      <c r="H961" s="394"/>
      <c r="I961" s="403"/>
      <c r="J961" s="394"/>
      <c r="K961" s="403"/>
      <c r="L961" s="350">
        <f t="shared" si="245"/>
        <v>0</v>
      </c>
      <c r="M961" s="394"/>
      <c r="N961" s="403"/>
      <c r="O961" s="394"/>
      <c r="P961" s="403"/>
      <c r="Q961" s="350">
        <f t="shared" si="240"/>
        <v>0</v>
      </c>
      <c r="R961" s="350"/>
      <c r="S961" s="350"/>
      <c r="T961" s="350"/>
      <c r="U961" s="350"/>
      <c r="V961" s="350"/>
      <c r="W961" s="350"/>
      <c r="X961" s="350"/>
      <c r="Y961" s="350">
        <f t="shared" si="246"/>
        <v>0</v>
      </c>
      <c r="Z961" s="394"/>
      <c r="AA961" s="403"/>
      <c r="AB961" s="394"/>
      <c r="AC961" s="403"/>
      <c r="AD961" s="405">
        <f t="shared" si="242"/>
        <v>0</v>
      </c>
      <c r="AE961" s="252"/>
    </row>
    <row r="962" hidden="1" outlineLevel="1" spans="1:31">
      <c r="A962" s="299"/>
      <c r="B962" s="150">
        <v>111501196</v>
      </c>
      <c r="C962" s="346"/>
      <c r="D962" s="346"/>
      <c r="E962" s="299" t="s">
        <v>308</v>
      </c>
      <c r="F962" s="343"/>
      <c r="G962" s="350"/>
      <c r="H962" s="394"/>
      <c r="I962" s="403"/>
      <c r="J962" s="394"/>
      <c r="K962" s="403"/>
      <c r="L962" s="350">
        <f t="shared" si="245"/>
        <v>0</v>
      </c>
      <c r="M962" s="394"/>
      <c r="N962" s="403"/>
      <c r="O962" s="394"/>
      <c r="P962" s="403"/>
      <c r="Q962" s="350">
        <f t="shared" si="240"/>
        <v>0</v>
      </c>
      <c r="R962" s="350"/>
      <c r="S962" s="350"/>
      <c r="T962" s="350"/>
      <c r="U962" s="350"/>
      <c r="V962" s="350"/>
      <c r="W962" s="350"/>
      <c r="X962" s="350"/>
      <c r="Y962" s="350">
        <f t="shared" si="246"/>
        <v>0</v>
      </c>
      <c r="Z962" s="394"/>
      <c r="AA962" s="403"/>
      <c r="AB962" s="394"/>
      <c r="AC962" s="403"/>
      <c r="AD962" s="405">
        <f t="shared" si="242"/>
        <v>0</v>
      </c>
      <c r="AE962" s="252"/>
    </row>
    <row r="963" hidden="1" outlineLevel="1" spans="1:31">
      <c r="A963" s="299"/>
      <c r="B963" s="150">
        <v>111501197</v>
      </c>
      <c r="C963" s="346"/>
      <c r="D963" s="346"/>
      <c r="E963" s="299" t="s">
        <v>309</v>
      </c>
      <c r="F963" s="343"/>
      <c r="G963" s="350"/>
      <c r="H963" s="394"/>
      <c r="I963" s="403"/>
      <c r="J963" s="394"/>
      <c r="K963" s="403"/>
      <c r="L963" s="350">
        <f t="shared" si="245"/>
        <v>0</v>
      </c>
      <c r="M963" s="394"/>
      <c r="N963" s="403"/>
      <c r="O963" s="394"/>
      <c r="P963" s="403"/>
      <c r="Q963" s="350">
        <f t="shared" ref="Q963:Q964" si="247">L963+N963-P963</f>
        <v>0</v>
      </c>
      <c r="R963" s="350"/>
      <c r="S963" s="350"/>
      <c r="T963" s="350"/>
      <c r="U963" s="350"/>
      <c r="V963" s="350"/>
      <c r="W963" s="350"/>
      <c r="X963" s="350"/>
      <c r="Y963" s="350">
        <f t="shared" si="246"/>
        <v>0</v>
      </c>
      <c r="Z963" s="394"/>
      <c r="AA963" s="403"/>
      <c r="AB963" s="394"/>
      <c r="AC963" s="403"/>
      <c r="AD963" s="405">
        <f t="shared" si="242"/>
        <v>0</v>
      </c>
      <c r="AE963" s="252"/>
    </row>
    <row r="964" hidden="1" outlineLevel="1" spans="1:31">
      <c r="A964" s="299"/>
      <c r="B964" s="150">
        <v>111501198</v>
      </c>
      <c r="C964" s="346"/>
      <c r="D964" s="346"/>
      <c r="E964" s="299" t="s">
        <v>310</v>
      </c>
      <c r="F964" s="343"/>
      <c r="G964" s="350"/>
      <c r="H964" s="394"/>
      <c r="I964" s="403"/>
      <c r="J964" s="394"/>
      <c r="K964" s="403"/>
      <c r="L964" s="350">
        <f t="shared" si="245"/>
        <v>0</v>
      </c>
      <c r="M964" s="394"/>
      <c r="N964" s="403"/>
      <c r="O964" s="394"/>
      <c r="P964" s="403"/>
      <c r="Q964" s="350">
        <f t="shared" si="247"/>
        <v>0</v>
      </c>
      <c r="R964" s="350"/>
      <c r="S964" s="350"/>
      <c r="T964" s="350"/>
      <c r="U964" s="350"/>
      <c r="V964" s="350"/>
      <c r="W964" s="350"/>
      <c r="X964" s="350"/>
      <c r="Y964" s="350">
        <f t="shared" si="246"/>
        <v>0</v>
      </c>
      <c r="Z964" s="394"/>
      <c r="AA964" s="403"/>
      <c r="AB964" s="394"/>
      <c r="AC964" s="403"/>
      <c r="AD964" s="405">
        <f t="shared" si="242"/>
        <v>0</v>
      </c>
      <c r="AE964" s="252"/>
    </row>
    <row r="965" hidden="1" outlineLevel="1" spans="1:31">
      <c r="A965" s="299"/>
      <c r="B965" s="150">
        <v>111501199</v>
      </c>
      <c r="C965" s="346"/>
      <c r="D965" s="346"/>
      <c r="E965" s="299" t="s">
        <v>311</v>
      </c>
      <c r="F965" s="343"/>
      <c r="G965" s="350"/>
      <c r="H965" s="394"/>
      <c r="I965" s="403"/>
      <c r="J965" s="394"/>
      <c r="K965" s="403"/>
      <c r="L965" s="350">
        <f t="shared" si="239"/>
        <v>0</v>
      </c>
      <c r="M965" s="394"/>
      <c r="N965" s="403"/>
      <c r="O965" s="394"/>
      <c r="P965" s="403"/>
      <c r="Q965" s="350">
        <f t="shared" ref="Q965:Q973" si="248">L965+N965-P965</f>
        <v>0</v>
      </c>
      <c r="R965" s="350"/>
      <c r="S965" s="350"/>
      <c r="T965" s="350"/>
      <c r="U965" s="350"/>
      <c r="V965" s="350"/>
      <c r="W965" s="350"/>
      <c r="X965" s="350"/>
      <c r="Y965" s="350">
        <f t="shared" ref="Y965:Y973" si="249">SUM(Q965:X965)</f>
        <v>0</v>
      </c>
      <c r="Z965" s="394"/>
      <c r="AA965" s="403"/>
      <c r="AB965" s="394"/>
      <c r="AC965" s="403"/>
      <c r="AD965" s="350">
        <f t="shared" ref="AD965:AD973" si="250">Y965+AA965-AC965</f>
        <v>0</v>
      </c>
      <c r="AE965" s="252"/>
    </row>
    <row r="966" hidden="1" outlineLevel="1" spans="1:31">
      <c r="A966" s="299"/>
      <c r="B966" s="150">
        <v>111501200</v>
      </c>
      <c r="C966" s="346"/>
      <c r="D966" s="346"/>
      <c r="E966" s="299" t="s">
        <v>312</v>
      </c>
      <c r="F966" s="343"/>
      <c r="G966" s="350"/>
      <c r="H966" s="394"/>
      <c r="I966" s="403"/>
      <c r="J966" s="394"/>
      <c r="K966" s="403"/>
      <c r="L966" s="350">
        <f t="shared" ref="L966:L971" si="251">G966+I966-K966</f>
        <v>0</v>
      </c>
      <c r="M966" s="394"/>
      <c r="N966" s="403"/>
      <c r="O966" s="394"/>
      <c r="P966" s="403"/>
      <c r="Q966" s="350">
        <f t="shared" ref="Q966:Q971" si="252">L966+N966-P966</f>
        <v>0</v>
      </c>
      <c r="R966" s="350"/>
      <c r="S966" s="350"/>
      <c r="T966" s="350"/>
      <c r="U966" s="350"/>
      <c r="V966" s="350"/>
      <c r="W966" s="350"/>
      <c r="X966" s="350"/>
      <c r="Y966" s="350">
        <f t="shared" ref="Y966:Y971" si="253">SUM(Q966:X966)</f>
        <v>0</v>
      </c>
      <c r="Z966" s="394"/>
      <c r="AA966" s="403"/>
      <c r="AB966" s="394"/>
      <c r="AC966" s="403"/>
      <c r="AD966" s="350">
        <f t="shared" ref="AD966:AD971" si="254">Y966+AA966-AC966</f>
        <v>0</v>
      </c>
      <c r="AE966" s="252"/>
    </row>
    <row r="967" hidden="1" outlineLevel="1" spans="1:31">
      <c r="A967" s="299"/>
      <c r="B967" s="150">
        <v>111501201</v>
      </c>
      <c r="C967" s="346"/>
      <c r="D967" s="346"/>
      <c r="E967" s="299" t="s">
        <v>313</v>
      </c>
      <c r="F967" s="343"/>
      <c r="G967" s="350"/>
      <c r="H967" s="394"/>
      <c r="I967" s="403"/>
      <c r="J967" s="394"/>
      <c r="K967" s="403"/>
      <c r="L967" s="350">
        <f t="shared" si="251"/>
        <v>0</v>
      </c>
      <c r="M967" s="394"/>
      <c r="N967" s="403"/>
      <c r="O967" s="394"/>
      <c r="P967" s="403"/>
      <c r="Q967" s="350">
        <f t="shared" si="252"/>
        <v>0</v>
      </c>
      <c r="R967" s="350"/>
      <c r="S967" s="350"/>
      <c r="T967" s="350"/>
      <c r="U967" s="350"/>
      <c r="V967" s="350"/>
      <c r="W967" s="350"/>
      <c r="X967" s="350"/>
      <c r="Y967" s="350">
        <f t="shared" si="253"/>
        <v>0</v>
      </c>
      <c r="Z967" s="394"/>
      <c r="AA967" s="403"/>
      <c r="AB967" s="394"/>
      <c r="AC967" s="403"/>
      <c r="AD967" s="350">
        <f t="shared" si="254"/>
        <v>0</v>
      </c>
      <c r="AE967" s="252"/>
    </row>
    <row r="968" hidden="1" outlineLevel="1" spans="1:31">
      <c r="A968" s="299"/>
      <c r="B968" s="150">
        <v>111501202</v>
      </c>
      <c r="C968" s="346"/>
      <c r="D968" s="346"/>
      <c r="E968" s="299" t="s">
        <v>314</v>
      </c>
      <c r="F968" s="343"/>
      <c r="G968" s="350"/>
      <c r="H968" s="394"/>
      <c r="I968" s="403"/>
      <c r="J968" s="394"/>
      <c r="K968" s="403"/>
      <c r="L968" s="350">
        <f t="shared" si="251"/>
        <v>0</v>
      </c>
      <c r="M968" s="394"/>
      <c r="N968" s="403"/>
      <c r="O968" s="394"/>
      <c r="P968" s="403"/>
      <c r="Q968" s="350">
        <f t="shared" si="252"/>
        <v>0</v>
      </c>
      <c r="R968" s="350"/>
      <c r="S968" s="350"/>
      <c r="T968" s="350"/>
      <c r="U968" s="350"/>
      <c r="V968" s="350"/>
      <c r="W968" s="350"/>
      <c r="X968" s="350"/>
      <c r="Y968" s="350">
        <f t="shared" si="253"/>
        <v>0</v>
      </c>
      <c r="Z968" s="394"/>
      <c r="AA968" s="403"/>
      <c r="AB968" s="394"/>
      <c r="AC968" s="403"/>
      <c r="AD968" s="350">
        <f t="shared" si="254"/>
        <v>0</v>
      </c>
      <c r="AE968" s="252"/>
    </row>
    <row r="969" hidden="1" outlineLevel="1" spans="1:31">
      <c r="A969" s="299"/>
      <c r="B969" s="150">
        <v>111501203</v>
      </c>
      <c r="C969" s="346"/>
      <c r="D969" s="346"/>
      <c r="E969" s="299" t="s">
        <v>315</v>
      </c>
      <c r="F969" s="343"/>
      <c r="G969" s="350"/>
      <c r="H969" s="394"/>
      <c r="I969" s="403"/>
      <c r="J969" s="394"/>
      <c r="K969" s="403"/>
      <c r="L969" s="350">
        <f t="shared" si="251"/>
        <v>0</v>
      </c>
      <c r="M969" s="394"/>
      <c r="N969" s="403"/>
      <c r="O969" s="394"/>
      <c r="P969" s="403"/>
      <c r="Q969" s="350">
        <f t="shared" si="252"/>
        <v>0</v>
      </c>
      <c r="R969" s="350"/>
      <c r="S969" s="350"/>
      <c r="T969" s="350"/>
      <c r="U969" s="350"/>
      <c r="V969" s="350"/>
      <c r="W969" s="350"/>
      <c r="X969" s="350"/>
      <c r="Y969" s="350">
        <f t="shared" si="253"/>
        <v>0</v>
      </c>
      <c r="Z969" s="394"/>
      <c r="AA969" s="403"/>
      <c r="AB969" s="394"/>
      <c r="AC969" s="403"/>
      <c r="AD969" s="350">
        <f t="shared" si="254"/>
        <v>0</v>
      </c>
      <c r="AE969" s="252"/>
    </row>
    <row r="970" hidden="1" outlineLevel="1" spans="1:31">
      <c r="A970" s="299"/>
      <c r="B970" s="150">
        <v>111501204</v>
      </c>
      <c r="C970" s="346"/>
      <c r="D970" s="346"/>
      <c r="E970" s="299" t="s">
        <v>316</v>
      </c>
      <c r="F970" s="343"/>
      <c r="G970" s="350"/>
      <c r="H970" s="394"/>
      <c r="I970" s="403"/>
      <c r="J970" s="394"/>
      <c r="K970" s="403"/>
      <c r="L970" s="350">
        <f t="shared" si="251"/>
        <v>0</v>
      </c>
      <c r="M970" s="394"/>
      <c r="N970" s="403"/>
      <c r="O970" s="394"/>
      <c r="P970" s="403"/>
      <c r="Q970" s="350">
        <f t="shared" si="252"/>
        <v>0</v>
      </c>
      <c r="R970" s="350"/>
      <c r="S970" s="350"/>
      <c r="T970" s="350"/>
      <c r="U970" s="350"/>
      <c r="V970" s="350"/>
      <c r="W970" s="350"/>
      <c r="X970" s="350"/>
      <c r="Y970" s="350">
        <f t="shared" si="253"/>
        <v>0</v>
      </c>
      <c r="Z970" s="394"/>
      <c r="AA970" s="403"/>
      <c r="AB970" s="394"/>
      <c r="AC970" s="403"/>
      <c r="AD970" s="350">
        <f t="shared" si="254"/>
        <v>0</v>
      </c>
      <c r="AE970" s="252"/>
    </row>
    <row r="971" hidden="1" outlineLevel="1" spans="1:31">
      <c r="A971" s="299"/>
      <c r="B971" s="150">
        <v>111501205</v>
      </c>
      <c r="C971" s="346"/>
      <c r="D971" s="346"/>
      <c r="E971" s="299" t="s">
        <v>317</v>
      </c>
      <c r="F971" s="343"/>
      <c r="G971" s="350"/>
      <c r="H971" s="394"/>
      <c r="I971" s="403"/>
      <c r="J971" s="394"/>
      <c r="K971" s="403"/>
      <c r="L971" s="350">
        <f t="shared" si="251"/>
        <v>0</v>
      </c>
      <c r="M971" s="394"/>
      <c r="N971" s="403"/>
      <c r="O971" s="394"/>
      <c r="P971" s="403"/>
      <c r="Q971" s="350">
        <f t="shared" si="252"/>
        <v>0</v>
      </c>
      <c r="R971" s="350"/>
      <c r="S971" s="350"/>
      <c r="T971" s="350"/>
      <c r="U971" s="350"/>
      <c r="V971" s="350"/>
      <c r="W971" s="350"/>
      <c r="X971" s="350"/>
      <c r="Y971" s="350">
        <f t="shared" si="253"/>
        <v>0</v>
      </c>
      <c r="Z971" s="394"/>
      <c r="AA971" s="403"/>
      <c r="AB971" s="394"/>
      <c r="AC971" s="403"/>
      <c r="AD971" s="350">
        <f t="shared" si="254"/>
        <v>0</v>
      </c>
      <c r="AE971" s="252"/>
    </row>
    <row r="972" hidden="1" outlineLevel="1" spans="1:31">
      <c r="A972" s="299"/>
      <c r="B972" s="150"/>
      <c r="C972" s="346"/>
      <c r="D972" s="346"/>
      <c r="E972" s="375"/>
      <c r="F972" s="343"/>
      <c r="G972" s="350"/>
      <c r="H972" s="394"/>
      <c r="I972" s="403"/>
      <c r="J972" s="394"/>
      <c r="K972" s="403"/>
      <c r="L972" s="350">
        <f t="shared" si="239"/>
        <v>0</v>
      </c>
      <c r="M972" s="394"/>
      <c r="N972" s="403"/>
      <c r="O972" s="394"/>
      <c r="P972" s="403"/>
      <c r="Q972" s="350">
        <f t="shared" si="248"/>
        <v>0</v>
      </c>
      <c r="R972" s="350"/>
      <c r="S972" s="350"/>
      <c r="T972" s="350"/>
      <c r="U972" s="350"/>
      <c r="V972" s="350"/>
      <c r="W972" s="350"/>
      <c r="X972" s="350"/>
      <c r="Y972" s="350">
        <f t="shared" si="249"/>
        <v>0</v>
      </c>
      <c r="Z972" s="394"/>
      <c r="AA972" s="403"/>
      <c r="AB972" s="394"/>
      <c r="AC972" s="403"/>
      <c r="AD972" s="350">
        <f t="shared" si="250"/>
        <v>0</v>
      </c>
      <c r="AE972" s="252"/>
    </row>
    <row r="973" hidden="1" outlineLevel="1" spans="1:31">
      <c r="A973" s="299"/>
      <c r="B973" s="150"/>
      <c r="C973" s="346"/>
      <c r="D973" s="346"/>
      <c r="E973" s="375"/>
      <c r="F973" s="343"/>
      <c r="G973" s="348"/>
      <c r="H973" s="394"/>
      <c r="I973" s="403"/>
      <c r="J973" s="394"/>
      <c r="K973" s="403"/>
      <c r="L973" s="350">
        <f t="shared" si="239"/>
        <v>0</v>
      </c>
      <c r="M973" s="394"/>
      <c r="N973" s="403"/>
      <c r="O973" s="394"/>
      <c r="P973" s="403"/>
      <c r="Q973" s="350">
        <f t="shared" si="248"/>
        <v>0</v>
      </c>
      <c r="R973" s="350"/>
      <c r="S973" s="350"/>
      <c r="T973" s="350"/>
      <c r="U973" s="350"/>
      <c r="V973" s="350"/>
      <c r="W973" s="350"/>
      <c r="X973" s="350"/>
      <c r="Y973" s="350">
        <f t="shared" si="249"/>
        <v>0</v>
      </c>
      <c r="Z973" s="394"/>
      <c r="AA973" s="403"/>
      <c r="AB973" s="394"/>
      <c r="AC973" s="403"/>
      <c r="AD973" s="350">
        <f t="shared" si="250"/>
        <v>0</v>
      </c>
      <c r="AE973" s="252"/>
    </row>
    <row r="974" collapsed="1" spans="1:31">
      <c r="A974" s="306"/>
      <c r="B974" s="150"/>
      <c r="C974" s="357"/>
      <c r="D974" s="306"/>
      <c r="E974" s="342"/>
      <c r="F974" s="343"/>
      <c r="G974" s="348"/>
      <c r="H974" s="388"/>
      <c r="I974" s="348"/>
      <c r="J974" s="388"/>
      <c r="K974" s="348"/>
      <c r="L974" s="337"/>
      <c r="M974" s="388"/>
      <c r="N974" s="348"/>
      <c r="O974" s="388"/>
      <c r="P974" s="348"/>
      <c r="Q974" s="337"/>
      <c r="R974" s="350"/>
      <c r="S974" s="350"/>
      <c r="T974" s="350"/>
      <c r="U974" s="350"/>
      <c r="V974" s="350"/>
      <c r="W974" s="350"/>
      <c r="X974" s="350"/>
      <c r="Y974" s="337"/>
      <c r="Z974" s="388"/>
      <c r="AA974" s="348"/>
      <c r="AB974" s="388"/>
      <c r="AC974" s="348"/>
      <c r="AD974" s="337"/>
      <c r="AE974" s="252"/>
    </row>
    <row r="975" spans="1:32">
      <c r="A975" s="346"/>
      <c r="B975" s="380"/>
      <c r="C975" s="390" t="s">
        <v>958</v>
      </c>
      <c r="D975" s="382"/>
      <c r="E975" s="391"/>
      <c r="F975" s="383"/>
      <c r="G975" s="392">
        <f>SUM(G765:G974)</f>
        <v>0</v>
      </c>
      <c r="H975" s="393"/>
      <c r="I975" s="402">
        <f>SUM(I765:I974)</f>
        <v>0</v>
      </c>
      <c r="J975" s="393"/>
      <c r="K975" s="402">
        <f>SUM(K765:K974)</f>
        <v>0</v>
      </c>
      <c r="L975" s="392">
        <f>SUM(L765:L974)</f>
        <v>0</v>
      </c>
      <c r="M975" s="393"/>
      <c r="N975" s="402">
        <f>SUM(N765:N974)</f>
        <v>0</v>
      </c>
      <c r="O975" s="393"/>
      <c r="P975" s="402">
        <f t="shared" ref="P975:Y975" si="255">SUM(P765:P974)</f>
        <v>0</v>
      </c>
      <c r="Q975" s="392">
        <f t="shared" si="255"/>
        <v>0</v>
      </c>
      <c r="R975" s="392">
        <f t="shared" si="255"/>
        <v>0</v>
      </c>
      <c r="S975" s="392">
        <f t="shared" si="255"/>
        <v>0</v>
      </c>
      <c r="T975" s="392">
        <f t="shared" si="255"/>
        <v>0</v>
      </c>
      <c r="U975" s="392">
        <f t="shared" si="255"/>
        <v>0</v>
      </c>
      <c r="V975" s="392">
        <f t="shared" si="255"/>
        <v>0</v>
      </c>
      <c r="W975" s="392">
        <f t="shared" si="255"/>
        <v>0</v>
      </c>
      <c r="X975" s="392">
        <f t="shared" si="255"/>
        <v>0</v>
      </c>
      <c r="Y975" s="392">
        <f t="shared" si="255"/>
        <v>0</v>
      </c>
      <c r="Z975" s="393"/>
      <c r="AA975" s="402">
        <f>SUM(AA765:AA974)</f>
        <v>0</v>
      </c>
      <c r="AB975" s="393"/>
      <c r="AC975" s="402">
        <f>SUM(AC765:AC974)</f>
        <v>0</v>
      </c>
      <c r="AD975" s="392">
        <f>SUM(AD765:AD974)</f>
        <v>0</v>
      </c>
      <c r="AE975" s="252"/>
      <c r="AF975" s="300" t="s">
        <v>893</v>
      </c>
    </row>
    <row r="976" spans="1:31">
      <c r="A976" s="303"/>
      <c r="B976" s="340"/>
      <c r="C976" s="303"/>
      <c r="D976" s="303"/>
      <c r="E976" s="342"/>
      <c r="F976" s="386"/>
      <c r="G976" s="374"/>
      <c r="H976" s="387"/>
      <c r="I976" s="401"/>
      <c r="J976" s="387"/>
      <c r="K976" s="401"/>
      <c r="L976" s="350"/>
      <c r="M976" s="387"/>
      <c r="N976" s="401"/>
      <c r="O976" s="387"/>
      <c r="P976" s="401"/>
      <c r="Q976" s="350"/>
      <c r="R976" s="350"/>
      <c r="S976" s="350"/>
      <c r="T976" s="350"/>
      <c r="U976" s="350"/>
      <c r="V976" s="350"/>
      <c r="W976" s="350"/>
      <c r="X976" s="350"/>
      <c r="Y976" s="374"/>
      <c r="Z976" s="387"/>
      <c r="AA976" s="401"/>
      <c r="AB976" s="387"/>
      <c r="AC976" s="401"/>
      <c r="AD976" s="350"/>
      <c r="AE976" s="252"/>
    </row>
    <row r="977" spans="1:31">
      <c r="A977" s="306"/>
      <c r="B977" s="150"/>
      <c r="C977" s="345" t="s">
        <v>959</v>
      </c>
      <c r="D977" s="306"/>
      <c r="E977" s="342"/>
      <c r="F977" s="343"/>
      <c r="G977" s="348"/>
      <c r="H977" s="388"/>
      <c r="I977" s="348"/>
      <c r="J977" s="388"/>
      <c r="K977" s="348"/>
      <c r="L977" s="337"/>
      <c r="M977" s="388"/>
      <c r="N977" s="348"/>
      <c r="O977" s="388"/>
      <c r="P977" s="348"/>
      <c r="Q977" s="337"/>
      <c r="R977" s="350"/>
      <c r="S977" s="350"/>
      <c r="T977" s="350"/>
      <c r="U977" s="350"/>
      <c r="V977" s="350"/>
      <c r="W977" s="350"/>
      <c r="X977" s="350"/>
      <c r="Y977" s="337"/>
      <c r="Z977" s="388"/>
      <c r="AA977" s="348"/>
      <c r="AB977" s="388"/>
      <c r="AC977" s="348"/>
      <c r="AD977" s="337"/>
      <c r="AE977" s="252"/>
    </row>
    <row r="978" outlineLevel="1" spans="1:31">
      <c r="A978" s="306"/>
      <c r="B978" s="150"/>
      <c r="C978" s="344"/>
      <c r="D978" s="347" t="s">
        <v>375</v>
      </c>
      <c r="E978" s="342"/>
      <c r="F978" s="343"/>
      <c r="G978" s="348"/>
      <c r="H978" s="388"/>
      <c r="I978" s="348"/>
      <c r="J978" s="388"/>
      <c r="K978" s="348"/>
      <c r="L978" s="337"/>
      <c r="M978" s="388"/>
      <c r="N978" s="348"/>
      <c r="O978" s="388"/>
      <c r="P978" s="348"/>
      <c r="Q978" s="337"/>
      <c r="R978" s="350"/>
      <c r="S978" s="350"/>
      <c r="T978" s="350"/>
      <c r="U978" s="350"/>
      <c r="V978" s="350"/>
      <c r="W978" s="350"/>
      <c r="X978" s="350"/>
      <c r="Y978" s="350">
        <f>SUM(Q978:X978)</f>
        <v>0</v>
      </c>
      <c r="Z978" s="388"/>
      <c r="AA978" s="348"/>
      <c r="AB978" s="388"/>
      <c r="AC978" s="348"/>
      <c r="AD978" s="337"/>
      <c r="AE978" s="252"/>
    </row>
    <row r="979" outlineLevel="1" spans="1:31">
      <c r="A979" s="306"/>
      <c r="B979" s="150">
        <v>111601001</v>
      </c>
      <c r="C979" s="357"/>
      <c r="E979" s="306" t="s">
        <v>364</v>
      </c>
      <c r="F979" s="343"/>
      <c r="G979" s="348"/>
      <c r="H979" s="388"/>
      <c r="I979" s="348"/>
      <c r="J979" s="388"/>
      <c r="K979" s="348"/>
      <c r="L979" s="337">
        <f t="shared" ref="L979:L989" si="256">G979+I979-K979</f>
        <v>0</v>
      </c>
      <c r="M979" s="388"/>
      <c r="N979" s="348"/>
      <c r="O979" s="388"/>
      <c r="P979" s="348"/>
      <c r="Q979" s="337">
        <f>L979+N979-P979</f>
        <v>0</v>
      </c>
      <c r="R979" s="350"/>
      <c r="S979" s="350"/>
      <c r="T979" s="350"/>
      <c r="U979" s="350"/>
      <c r="V979" s="350"/>
      <c r="W979" s="350"/>
      <c r="X979" s="350"/>
      <c r="Y979" s="350">
        <f>SUM(Q979:X979)</f>
        <v>0</v>
      </c>
      <c r="Z979" s="388"/>
      <c r="AA979" s="348"/>
      <c r="AB979" s="388"/>
      <c r="AC979" s="348"/>
      <c r="AD979" s="337">
        <f>Y979+AA979-AC979</f>
        <v>0</v>
      </c>
      <c r="AE979" s="252"/>
    </row>
    <row r="980" outlineLevel="1" spans="1:31">
      <c r="A980" s="306"/>
      <c r="B980" s="150"/>
      <c r="C980" s="357"/>
      <c r="E980" s="306"/>
      <c r="F980" s="343"/>
      <c r="G980" s="348"/>
      <c r="H980" s="388"/>
      <c r="I980" s="348"/>
      <c r="J980" s="388"/>
      <c r="K980" s="348"/>
      <c r="L980" s="337">
        <f t="shared" si="256"/>
        <v>0</v>
      </c>
      <c r="M980" s="388"/>
      <c r="N980" s="348"/>
      <c r="O980" s="388"/>
      <c r="P980" s="348"/>
      <c r="Q980" s="337"/>
      <c r="R980" s="350"/>
      <c r="S980" s="350"/>
      <c r="T980" s="350"/>
      <c r="U980" s="350"/>
      <c r="V980" s="350"/>
      <c r="W980" s="350"/>
      <c r="X980" s="350"/>
      <c r="Y980" s="350">
        <f>SUM(Q980:X980)</f>
        <v>0</v>
      </c>
      <c r="Z980" s="388"/>
      <c r="AA980" s="348"/>
      <c r="AB980" s="388"/>
      <c r="AC980" s="348"/>
      <c r="AD980" s="337"/>
      <c r="AE980" s="252"/>
    </row>
    <row r="981" outlineLevel="1" spans="1:31">
      <c r="A981" s="306"/>
      <c r="B981" s="150"/>
      <c r="C981" s="357"/>
      <c r="E981" s="306"/>
      <c r="F981" s="343"/>
      <c r="G981" s="348"/>
      <c r="H981" s="388"/>
      <c r="I981" s="348"/>
      <c r="J981" s="388"/>
      <c r="K981" s="348"/>
      <c r="L981" s="337">
        <f t="shared" si="256"/>
        <v>0</v>
      </c>
      <c r="M981" s="388"/>
      <c r="N981" s="348"/>
      <c r="O981" s="388"/>
      <c r="P981" s="348"/>
      <c r="Q981" s="337"/>
      <c r="R981" s="350"/>
      <c r="S981" s="350"/>
      <c r="T981" s="350"/>
      <c r="U981" s="350"/>
      <c r="V981" s="350"/>
      <c r="W981" s="350"/>
      <c r="X981" s="350"/>
      <c r="Y981" s="350">
        <f>SUM(Q981:X981)</f>
        <v>0</v>
      </c>
      <c r="Z981" s="388"/>
      <c r="AA981" s="348"/>
      <c r="AB981" s="388"/>
      <c r="AC981" s="348"/>
      <c r="AD981" s="337"/>
      <c r="AE981" s="252"/>
    </row>
    <row r="982" outlineLevel="1" spans="1:31">
      <c r="A982" s="306"/>
      <c r="B982" s="150"/>
      <c r="C982" s="357"/>
      <c r="D982" s="306"/>
      <c r="E982" s="342"/>
      <c r="F982" s="343"/>
      <c r="G982" s="348"/>
      <c r="H982" s="388"/>
      <c r="I982" s="348"/>
      <c r="J982" s="388"/>
      <c r="K982" s="348"/>
      <c r="L982" s="337"/>
      <c r="M982" s="388"/>
      <c r="N982" s="348"/>
      <c r="O982" s="388"/>
      <c r="P982" s="348"/>
      <c r="Q982" s="337"/>
      <c r="R982" s="350"/>
      <c r="S982" s="350"/>
      <c r="T982" s="350"/>
      <c r="U982" s="350"/>
      <c r="V982" s="350"/>
      <c r="W982" s="350"/>
      <c r="X982" s="350"/>
      <c r="Y982" s="374"/>
      <c r="Z982" s="388"/>
      <c r="AA982" s="348"/>
      <c r="AB982" s="388"/>
      <c r="AC982" s="348"/>
      <c r="AD982" s="337"/>
      <c r="AE982" s="252"/>
    </row>
    <row r="983" outlineLevel="1" spans="1:31">
      <c r="A983" s="306"/>
      <c r="B983" s="150"/>
      <c r="C983" s="357"/>
      <c r="D983" s="351" t="s">
        <v>765</v>
      </c>
      <c r="E983" s="352"/>
      <c r="F983" s="353"/>
      <c r="G983" s="354">
        <f>SUM(G978:G982)</f>
        <v>0</v>
      </c>
      <c r="H983" s="355"/>
      <c r="I983" s="354">
        <f>SUM(I978:I982)</f>
        <v>0</v>
      </c>
      <c r="J983" s="355"/>
      <c r="K983" s="354">
        <f>SUM(K978:K982)</f>
        <v>0</v>
      </c>
      <c r="L983" s="354">
        <f>SUM(L978:L982)</f>
        <v>0</v>
      </c>
      <c r="M983" s="355"/>
      <c r="N983" s="354">
        <f>SUM(N978:N982)</f>
        <v>0</v>
      </c>
      <c r="O983" s="355"/>
      <c r="P983" s="354">
        <f>SUM(P978:P982)</f>
        <v>0</v>
      </c>
      <c r="Q983" s="354">
        <f>SUM(Q978:Q982)</f>
        <v>0</v>
      </c>
      <c r="R983" s="354">
        <f t="shared" ref="R983:Y983" si="257">SUM(R978:R982)</f>
        <v>0</v>
      </c>
      <c r="S983" s="354">
        <f t="shared" si="257"/>
        <v>0</v>
      </c>
      <c r="T983" s="354">
        <f t="shared" si="257"/>
        <v>0</v>
      </c>
      <c r="U983" s="354">
        <f t="shared" si="257"/>
        <v>0</v>
      </c>
      <c r="V983" s="354">
        <f t="shared" si="257"/>
        <v>0</v>
      </c>
      <c r="W983" s="354">
        <f t="shared" si="257"/>
        <v>0</v>
      </c>
      <c r="X983" s="354">
        <f t="shared" si="257"/>
        <v>0</v>
      </c>
      <c r="Y983" s="354">
        <f t="shared" si="257"/>
        <v>0</v>
      </c>
      <c r="Z983" s="355"/>
      <c r="AA983" s="354">
        <f>SUM(AA978:AA982)</f>
        <v>0</v>
      </c>
      <c r="AB983" s="355"/>
      <c r="AC983" s="354">
        <f>SUM(AC978:AC982)</f>
        <v>0</v>
      </c>
      <c r="AD983" s="354">
        <f>SUM(AD978:AD982)</f>
        <v>0</v>
      </c>
      <c r="AE983" s="252"/>
    </row>
    <row r="984" outlineLevel="1" spans="1:31">
      <c r="A984" s="306"/>
      <c r="B984" s="150"/>
      <c r="C984" s="357"/>
      <c r="D984" s="306"/>
      <c r="E984" s="342"/>
      <c r="F984" s="343"/>
      <c r="G984" s="348"/>
      <c r="H984" s="388"/>
      <c r="I984" s="348"/>
      <c r="J984" s="388"/>
      <c r="K984" s="348"/>
      <c r="L984" s="337"/>
      <c r="M984" s="388"/>
      <c r="N984" s="348"/>
      <c r="O984" s="388"/>
      <c r="P984" s="348"/>
      <c r="Q984" s="337"/>
      <c r="R984" s="350"/>
      <c r="S984" s="350"/>
      <c r="T984" s="350"/>
      <c r="U984" s="350"/>
      <c r="V984" s="350"/>
      <c r="W984" s="350"/>
      <c r="X984" s="350"/>
      <c r="Y984" s="374"/>
      <c r="Z984" s="388"/>
      <c r="AA984" s="348"/>
      <c r="AB984" s="388"/>
      <c r="AC984" s="348"/>
      <c r="AD984" s="337"/>
      <c r="AE984" s="252"/>
    </row>
    <row r="985" outlineLevel="1" spans="1:31">
      <c r="A985" s="306"/>
      <c r="B985" s="150"/>
      <c r="C985" s="357"/>
      <c r="D985" s="347" t="s">
        <v>364</v>
      </c>
      <c r="E985" s="342"/>
      <c r="F985" s="343"/>
      <c r="G985" s="348"/>
      <c r="H985" s="388"/>
      <c r="I985" s="348"/>
      <c r="J985" s="388"/>
      <c r="K985" s="348"/>
      <c r="L985" s="337"/>
      <c r="M985" s="388"/>
      <c r="N985" s="348"/>
      <c r="O985" s="388"/>
      <c r="P985" s="348"/>
      <c r="Q985" s="337"/>
      <c r="R985" s="350"/>
      <c r="S985" s="350"/>
      <c r="T985" s="350"/>
      <c r="U985" s="350"/>
      <c r="V985" s="350"/>
      <c r="W985" s="350"/>
      <c r="X985" s="350"/>
      <c r="Y985" s="350">
        <f>SUM(Q985:X985)</f>
        <v>0</v>
      </c>
      <c r="Z985" s="388"/>
      <c r="AA985" s="348"/>
      <c r="AB985" s="388"/>
      <c r="AC985" s="348"/>
      <c r="AD985" s="337"/>
      <c r="AE985" s="252"/>
    </row>
    <row r="986" outlineLevel="1" spans="1:31">
      <c r="A986" s="306"/>
      <c r="B986" s="150"/>
      <c r="C986" s="357"/>
      <c r="E986" s="306"/>
      <c r="F986" s="343"/>
      <c r="G986" s="348"/>
      <c r="H986" s="388"/>
      <c r="I986" s="348"/>
      <c r="J986" s="388"/>
      <c r="K986" s="348"/>
      <c r="L986" s="337">
        <f t="shared" si="256"/>
        <v>0</v>
      </c>
      <c r="M986" s="388"/>
      <c r="N986" s="348"/>
      <c r="O986" s="388"/>
      <c r="P986" s="348"/>
      <c r="Q986" s="337"/>
      <c r="R986" s="350"/>
      <c r="S986" s="350"/>
      <c r="T986" s="350"/>
      <c r="U986" s="350"/>
      <c r="V986" s="350"/>
      <c r="W986" s="350"/>
      <c r="X986" s="350"/>
      <c r="Y986" s="350">
        <f>SUM(Q986:X986)</f>
        <v>0</v>
      </c>
      <c r="Z986" s="388"/>
      <c r="AA986" s="348"/>
      <c r="AB986" s="388"/>
      <c r="AC986" s="348"/>
      <c r="AD986" s="337"/>
      <c r="AE986" s="252"/>
    </row>
    <row r="987" outlineLevel="1" spans="1:31">
      <c r="A987" s="306"/>
      <c r="B987" s="150"/>
      <c r="C987" s="357"/>
      <c r="E987" s="306"/>
      <c r="F987" s="343"/>
      <c r="G987" s="348"/>
      <c r="H987" s="388"/>
      <c r="I987" s="348"/>
      <c r="J987" s="388"/>
      <c r="K987" s="348"/>
      <c r="L987" s="337">
        <f t="shared" si="256"/>
        <v>0</v>
      </c>
      <c r="M987" s="388"/>
      <c r="N987" s="348"/>
      <c r="O987" s="388"/>
      <c r="P987" s="348"/>
      <c r="Q987" s="337">
        <f>L987+N987-P987</f>
        <v>0</v>
      </c>
      <c r="R987" s="350"/>
      <c r="S987" s="350"/>
      <c r="T987" s="350"/>
      <c r="U987" s="350"/>
      <c r="V987" s="350"/>
      <c r="W987" s="350"/>
      <c r="X987" s="350"/>
      <c r="Y987" s="350">
        <f>SUM(Q987:X987)</f>
        <v>0</v>
      </c>
      <c r="Z987" s="388"/>
      <c r="AA987" s="348"/>
      <c r="AB987" s="388"/>
      <c r="AC987" s="348"/>
      <c r="AD987" s="337">
        <f>Y987+AA987-AC987</f>
        <v>0</v>
      </c>
      <c r="AE987" s="252"/>
    </row>
    <row r="988" outlineLevel="1" spans="1:31">
      <c r="A988" s="306"/>
      <c r="B988" s="150"/>
      <c r="C988" s="357"/>
      <c r="E988" s="306"/>
      <c r="F988" s="343"/>
      <c r="G988" s="348"/>
      <c r="H988" s="388"/>
      <c r="I988" s="348"/>
      <c r="J988" s="388"/>
      <c r="K988" s="348"/>
      <c r="L988" s="337">
        <f t="shared" si="256"/>
        <v>0</v>
      </c>
      <c r="M988" s="388"/>
      <c r="N988" s="348"/>
      <c r="O988" s="388"/>
      <c r="P988" s="348"/>
      <c r="Q988" s="337">
        <f>L988+N988-P988</f>
        <v>0</v>
      </c>
      <c r="R988" s="350"/>
      <c r="S988" s="350"/>
      <c r="T988" s="350"/>
      <c r="U988" s="350"/>
      <c r="V988" s="350"/>
      <c r="W988" s="350"/>
      <c r="X988" s="350"/>
      <c r="Y988" s="350">
        <f>SUM(Q988:X988)</f>
        <v>0</v>
      </c>
      <c r="Z988" s="388"/>
      <c r="AA988" s="348"/>
      <c r="AB988" s="388"/>
      <c r="AC988" s="348"/>
      <c r="AD988" s="337">
        <f>Y988+AA988-AC988</f>
        <v>0</v>
      </c>
      <c r="AE988" s="252"/>
    </row>
    <row r="989" outlineLevel="1" spans="1:31">
      <c r="A989" s="306"/>
      <c r="B989" s="150"/>
      <c r="C989" s="357"/>
      <c r="D989" s="306"/>
      <c r="E989" s="342"/>
      <c r="F989" s="343"/>
      <c r="G989" s="348"/>
      <c r="H989" s="388"/>
      <c r="I989" s="348"/>
      <c r="J989" s="388"/>
      <c r="K989" s="348"/>
      <c r="L989" s="337">
        <f t="shared" si="256"/>
        <v>0</v>
      </c>
      <c r="M989" s="388"/>
      <c r="N989" s="348"/>
      <c r="O989" s="388"/>
      <c r="P989" s="348"/>
      <c r="Q989" s="337">
        <f>L989+N989-P989</f>
        <v>0</v>
      </c>
      <c r="R989" s="350"/>
      <c r="S989" s="350"/>
      <c r="T989" s="350"/>
      <c r="U989" s="350"/>
      <c r="V989" s="350"/>
      <c r="W989" s="350"/>
      <c r="X989" s="350"/>
      <c r="Y989" s="337"/>
      <c r="Z989" s="388"/>
      <c r="AA989" s="348"/>
      <c r="AB989" s="388"/>
      <c r="AC989" s="348"/>
      <c r="AD989" s="337">
        <f>Y989+AA989-AC989</f>
        <v>0</v>
      </c>
      <c r="AE989" s="252"/>
    </row>
    <row r="990" outlineLevel="1" spans="1:31">
      <c r="A990" s="306"/>
      <c r="B990" s="150"/>
      <c r="C990" s="357"/>
      <c r="D990" s="351" t="s">
        <v>765</v>
      </c>
      <c r="E990" s="352"/>
      <c r="F990" s="353"/>
      <c r="G990" s="354">
        <f>SUM(G985:G989)</f>
        <v>0</v>
      </c>
      <c r="H990" s="355"/>
      <c r="I990" s="354">
        <f>SUM(I985:I989)</f>
        <v>0</v>
      </c>
      <c r="J990" s="355"/>
      <c r="K990" s="354">
        <f>SUM(K985:K989)</f>
        <v>0</v>
      </c>
      <c r="L990" s="354">
        <f>SUM(L985:L989)</f>
        <v>0</v>
      </c>
      <c r="M990" s="355"/>
      <c r="N990" s="354">
        <f>SUM(N985:N989)</f>
        <v>0</v>
      </c>
      <c r="O990" s="355"/>
      <c r="P990" s="354">
        <f>SUM(P985:P989)</f>
        <v>0</v>
      </c>
      <c r="Q990" s="354">
        <f>SUM(Q985:Q989)</f>
        <v>0</v>
      </c>
      <c r="R990" s="354">
        <f t="shared" ref="R990:Y990" si="258">SUM(R985:R989)</f>
        <v>0</v>
      </c>
      <c r="S990" s="354">
        <f t="shared" si="258"/>
        <v>0</v>
      </c>
      <c r="T990" s="354">
        <f t="shared" si="258"/>
        <v>0</v>
      </c>
      <c r="U990" s="354">
        <f t="shared" si="258"/>
        <v>0</v>
      </c>
      <c r="V990" s="354">
        <f t="shared" si="258"/>
        <v>0</v>
      </c>
      <c r="W990" s="354">
        <f t="shared" si="258"/>
        <v>0</v>
      </c>
      <c r="X990" s="354">
        <f t="shared" si="258"/>
        <v>0</v>
      </c>
      <c r="Y990" s="354">
        <f t="shared" si="258"/>
        <v>0</v>
      </c>
      <c r="Z990" s="355"/>
      <c r="AA990" s="354">
        <f>SUM(AA985:AA989)</f>
        <v>0</v>
      </c>
      <c r="AB990" s="355"/>
      <c r="AC990" s="354">
        <f>SUM(AC985:AC989)</f>
        <v>0</v>
      </c>
      <c r="AD990" s="354">
        <f>SUM(AD985:AD989)</f>
        <v>0</v>
      </c>
      <c r="AE990" s="252"/>
    </row>
    <row r="991" spans="1:31">
      <c r="A991" s="303"/>
      <c r="B991" s="340"/>
      <c r="C991" s="303"/>
      <c r="D991" s="303"/>
      <c r="E991" s="342"/>
      <c r="F991" s="386"/>
      <c r="G991" s="401"/>
      <c r="H991" s="387"/>
      <c r="I991" s="401"/>
      <c r="J991" s="387"/>
      <c r="K991" s="401"/>
      <c r="L991" s="401"/>
      <c r="M991" s="387"/>
      <c r="N991" s="401"/>
      <c r="O991" s="387"/>
      <c r="P991" s="401"/>
      <c r="Q991" s="401"/>
      <c r="R991" s="401"/>
      <c r="S991" s="401"/>
      <c r="T991" s="401"/>
      <c r="U991" s="401"/>
      <c r="V991" s="401"/>
      <c r="W991" s="401"/>
      <c r="X991" s="401"/>
      <c r="Y991" s="401"/>
      <c r="Z991" s="387"/>
      <c r="AA991" s="401"/>
      <c r="AB991" s="387"/>
      <c r="AC991" s="401"/>
      <c r="AD991" s="401"/>
      <c r="AE991" s="252"/>
    </row>
    <row r="992" spans="1:31">
      <c r="A992" s="346"/>
      <c r="B992" s="380"/>
      <c r="C992" s="390" t="s">
        <v>960</v>
      </c>
      <c r="D992" s="382"/>
      <c r="E992" s="391"/>
      <c r="F992" s="383"/>
      <c r="G992" s="392">
        <f>G990+G983</f>
        <v>0</v>
      </c>
      <c r="H992" s="393"/>
      <c r="I992" s="402">
        <f>I990+I983</f>
        <v>0</v>
      </c>
      <c r="J992" s="393"/>
      <c r="K992" s="402">
        <f>K990+K983</f>
        <v>0</v>
      </c>
      <c r="L992" s="392">
        <f>L990+L983</f>
        <v>0</v>
      </c>
      <c r="M992" s="393"/>
      <c r="N992" s="402">
        <f>N990+N983</f>
        <v>0</v>
      </c>
      <c r="O992" s="393"/>
      <c r="P992" s="402">
        <f>P990+P983</f>
        <v>0</v>
      </c>
      <c r="Q992" s="392">
        <f>Q990+Q983</f>
        <v>0</v>
      </c>
      <c r="R992" s="392">
        <f t="shared" ref="R992:Y992" si="259">R990+R983</f>
        <v>0</v>
      </c>
      <c r="S992" s="392">
        <f t="shared" si="259"/>
        <v>0</v>
      </c>
      <c r="T992" s="392">
        <f t="shared" si="259"/>
        <v>0</v>
      </c>
      <c r="U992" s="392">
        <f t="shared" si="259"/>
        <v>0</v>
      </c>
      <c r="V992" s="392">
        <f t="shared" si="259"/>
        <v>0</v>
      </c>
      <c r="W992" s="392">
        <f t="shared" si="259"/>
        <v>0</v>
      </c>
      <c r="X992" s="392">
        <f t="shared" si="259"/>
        <v>0</v>
      </c>
      <c r="Y992" s="392">
        <f t="shared" si="259"/>
        <v>0</v>
      </c>
      <c r="Z992" s="393"/>
      <c r="AA992" s="402">
        <f>AA990+AA983</f>
        <v>0</v>
      </c>
      <c r="AB992" s="393"/>
      <c r="AC992" s="402">
        <f>AC990+AC983</f>
        <v>0</v>
      </c>
      <c r="AD992" s="392">
        <f>AD990+AD983</f>
        <v>0</v>
      </c>
      <c r="AE992" s="252"/>
    </row>
    <row r="993" spans="1:31">
      <c r="A993" s="303"/>
      <c r="B993" s="340"/>
      <c r="C993" s="303"/>
      <c r="D993" s="303"/>
      <c r="E993" s="342"/>
      <c r="F993" s="386"/>
      <c r="G993" s="374"/>
      <c r="H993" s="387"/>
      <c r="I993" s="401"/>
      <c r="J993" s="387"/>
      <c r="K993" s="401"/>
      <c r="L993" s="350"/>
      <c r="M993" s="387"/>
      <c r="N993" s="401"/>
      <c r="O993" s="387"/>
      <c r="P993" s="401"/>
      <c r="Q993" s="350"/>
      <c r="R993" s="350"/>
      <c r="S993" s="350"/>
      <c r="T993" s="350"/>
      <c r="U993" s="350"/>
      <c r="V993" s="350"/>
      <c r="W993" s="350"/>
      <c r="X993" s="350"/>
      <c r="Y993" s="374"/>
      <c r="Z993" s="387"/>
      <c r="AA993" s="401"/>
      <c r="AB993" s="387"/>
      <c r="AC993" s="401"/>
      <c r="AD993" s="350"/>
      <c r="AE993" s="252"/>
    </row>
    <row r="994" spans="1:31">
      <c r="A994" s="419"/>
      <c r="B994" s="420"/>
      <c r="C994" s="421" t="s">
        <v>961</v>
      </c>
      <c r="D994" s="421"/>
      <c r="E994" s="422"/>
      <c r="F994" s="423"/>
      <c r="G994" s="424">
        <f>G160+G173+G402+G625+G640+G653+G677+G711+G755+G763+G975+G992</f>
        <v>0</v>
      </c>
      <c r="H994" s="425"/>
      <c r="I994" s="439">
        <f>I160+I173+I402+I625+I640+I653+I677+I711+I755+I763+I975+I992</f>
        <v>0</v>
      </c>
      <c r="J994" s="425"/>
      <c r="K994" s="439">
        <f>K160+K173+K402+K625+K640+K653+K677+K711+K755+K763+K975+K992</f>
        <v>0</v>
      </c>
      <c r="L994" s="424">
        <f>L160+L173+L402+L625+L640+L653+L677+L711+L755+L763+L975+L992</f>
        <v>0</v>
      </c>
      <c r="M994" s="425"/>
      <c r="N994" s="439">
        <f>N160+N173+N402+N625+N640+N653+N677+N711+N755+N763+N975+N992</f>
        <v>0</v>
      </c>
      <c r="O994" s="425"/>
      <c r="P994" s="439">
        <f t="shared" ref="P994:Y994" si="260">P160+P173+P402+P625+P640+P653+P677+P711+P755+P763+P975+P992</f>
        <v>0</v>
      </c>
      <c r="Q994" s="424">
        <f t="shared" si="260"/>
        <v>0</v>
      </c>
      <c r="R994" s="424">
        <f t="shared" si="260"/>
        <v>0</v>
      </c>
      <c r="S994" s="424">
        <f t="shared" si="260"/>
        <v>0</v>
      </c>
      <c r="T994" s="424">
        <f t="shared" si="260"/>
        <v>0</v>
      </c>
      <c r="U994" s="424">
        <f t="shared" si="260"/>
        <v>0</v>
      </c>
      <c r="V994" s="424">
        <f t="shared" si="260"/>
        <v>0</v>
      </c>
      <c r="W994" s="424">
        <f t="shared" si="260"/>
        <v>0</v>
      </c>
      <c r="X994" s="424">
        <f t="shared" si="260"/>
        <v>0</v>
      </c>
      <c r="Y994" s="424">
        <f t="shared" si="260"/>
        <v>0</v>
      </c>
      <c r="Z994" s="425"/>
      <c r="AA994" s="439">
        <f>AA160+AA173+AA402+AA625+AA640+AA653+AA677+AA711+AA755+AA763+AA975+AA992</f>
        <v>10000000</v>
      </c>
      <c r="AB994" s="425"/>
      <c r="AC994" s="439">
        <f>AC160+AC173+AC402+AC625+AC640+AC653+AC677+AC711+AC755+AC763+AC975+AC992</f>
        <v>0</v>
      </c>
      <c r="AD994" s="424">
        <f>AD160+AD173+AD402+AD625+AD640+AD653+AD677+AD711+AD755+AD763+AD975+AD992</f>
        <v>10000000</v>
      </c>
      <c r="AE994" s="252"/>
    </row>
    <row r="995" s="300" customFormat="1" spans="1:31">
      <c r="A995" s="312"/>
      <c r="B995" s="426"/>
      <c r="C995" s="427" t="s">
        <v>893</v>
      </c>
      <c r="D995" s="312"/>
      <c r="E995" s="428"/>
      <c r="F995" s="429"/>
      <c r="G995" s="430"/>
      <c r="H995" s="431"/>
      <c r="I995" s="440"/>
      <c r="J995" s="431"/>
      <c r="K995" s="440"/>
      <c r="L995" s="441"/>
      <c r="M995" s="431"/>
      <c r="N995" s="440"/>
      <c r="O995" s="431"/>
      <c r="P995" s="440"/>
      <c r="Q995" s="441"/>
      <c r="R995" s="441"/>
      <c r="S995" s="441"/>
      <c r="T995" s="441"/>
      <c r="U995" s="441"/>
      <c r="V995" s="441"/>
      <c r="W995" s="441"/>
      <c r="X995" s="441"/>
      <c r="Y995" s="441"/>
      <c r="Z995" s="431"/>
      <c r="AA995" s="440"/>
      <c r="AB995" s="431"/>
      <c r="AC995" s="440"/>
      <c r="AD995" s="441"/>
      <c r="AE995" s="445"/>
    </row>
    <row r="996" spans="1:31">
      <c r="A996" s="303"/>
      <c r="B996" s="340"/>
      <c r="C996" s="303"/>
      <c r="D996" s="303"/>
      <c r="E996" s="342"/>
      <c r="F996" s="386"/>
      <c r="G996" s="432"/>
      <c r="H996" s="387"/>
      <c r="I996" s="401"/>
      <c r="J996" s="387"/>
      <c r="K996" s="401"/>
      <c r="L996" s="350"/>
      <c r="M996" s="387"/>
      <c r="N996" s="401"/>
      <c r="O996" s="387"/>
      <c r="P996" s="401"/>
      <c r="Q996" s="350"/>
      <c r="R996" s="350"/>
      <c r="S996" s="350"/>
      <c r="T996" s="350"/>
      <c r="U996" s="350"/>
      <c r="V996" s="350"/>
      <c r="W996" s="350"/>
      <c r="X996" s="350"/>
      <c r="Y996" s="350"/>
      <c r="Z996" s="387"/>
      <c r="AA996" s="401"/>
      <c r="AB996" s="387"/>
      <c r="AC996" s="401"/>
      <c r="AD996" s="350"/>
      <c r="AE996" s="252"/>
    </row>
    <row r="997" spans="1:31">
      <c r="A997" s="306"/>
      <c r="B997" s="334" t="s">
        <v>962</v>
      </c>
      <c r="C997" s="306"/>
      <c r="D997" s="306"/>
      <c r="E997" s="335"/>
      <c r="F997" s="343"/>
      <c r="G997" s="348"/>
      <c r="H997" s="338"/>
      <c r="I997" s="337"/>
      <c r="J997" s="338"/>
      <c r="K997" s="337"/>
      <c r="L997" s="442"/>
      <c r="M997" s="338"/>
      <c r="N997" s="337"/>
      <c r="O997" s="338"/>
      <c r="P997" s="337"/>
      <c r="Q997" s="442"/>
      <c r="R997" s="444"/>
      <c r="S997" s="444"/>
      <c r="T997" s="444"/>
      <c r="U997" s="444"/>
      <c r="V997" s="444"/>
      <c r="W997" s="444"/>
      <c r="X997" s="444"/>
      <c r="Y997" s="442"/>
      <c r="Z997" s="338"/>
      <c r="AA997" s="337"/>
      <c r="AB997" s="338"/>
      <c r="AC997" s="337"/>
      <c r="AD997" s="442"/>
      <c r="AE997" s="252"/>
    </row>
    <row r="998" spans="1:31">
      <c r="A998" s="306"/>
      <c r="B998" s="339"/>
      <c r="C998" s="306"/>
      <c r="D998" s="306"/>
      <c r="E998" s="335"/>
      <c r="F998" s="343"/>
      <c r="G998" s="348"/>
      <c r="H998" s="338"/>
      <c r="I998" s="337"/>
      <c r="J998" s="338"/>
      <c r="K998" s="337"/>
      <c r="L998" s="442"/>
      <c r="M998" s="338"/>
      <c r="N998" s="337"/>
      <c r="O998" s="338"/>
      <c r="P998" s="337"/>
      <c r="Q998" s="442"/>
      <c r="R998" s="444"/>
      <c r="S998" s="444"/>
      <c r="T998" s="444"/>
      <c r="U998" s="444"/>
      <c r="V998" s="444"/>
      <c r="W998" s="444"/>
      <c r="X998" s="444"/>
      <c r="Y998" s="442"/>
      <c r="Z998" s="338"/>
      <c r="AA998" s="337"/>
      <c r="AB998" s="338"/>
      <c r="AC998" s="337"/>
      <c r="AD998" s="442"/>
      <c r="AE998" s="252"/>
    </row>
    <row r="999" spans="1:31">
      <c r="A999" s="306"/>
      <c r="B999" s="339"/>
      <c r="C999" s="345" t="s">
        <v>963</v>
      </c>
      <c r="D999" s="306"/>
      <c r="E999" s="335"/>
      <c r="F999" s="343"/>
      <c r="G999" s="348"/>
      <c r="H999" s="338"/>
      <c r="I999" s="337"/>
      <c r="J999" s="338"/>
      <c r="K999" s="337"/>
      <c r="L999" s="442"/>
      <c r="M999" s="338"/>
      <c r="N999" s="337"/>
      <c r="O999" s="338"/>
      <c r="P999" s="337"/>
      <c r="Q999" s="442"/>
      <c r="R999" s="444"/>
      <c r="S999" s="444"/>
      <c r="T999" s="444"/>
      <c r="U999" s="444"/>
      <c r="V999" s="444"/>
      <c r="W999" s="444"/>
      <c r="X999" s="444"/>
      <c r="Y999" s="442"/>
      <c r="Z999" s="338"/>
      <c r="AA999" s="337"/>
      <c r="AB999" s="338"/>
      <c r="AC999" s="337"/>
      <c r="AD999" s="442"/>
      <c r="AE999" s="252"/>
    </row>
    <row r="1000" outlineLevel="1" spans="1:31">
      <c r="A1000" s="306"/>
      <c r="B1000" s="339"/>
      <c r="C1000" s="344"/>
      <c r="D1000" s="347" t="s">
        <v>378</v>
      </c>
      <c r="E1000" s="342"/>
      <c r="F1000" s="343"/>
      <c r="G1000" s="348"/>
      <c r="H1000" s="388"/>
      <c r="I1000" s="348"/>
      <c r="J1000" s="388"/>
      <c r="K1000" s="348"/>
      <c r="L1000" s="337"/>
      <c r="M1000" s="388"/>
      <c r="N1000" s="348"/>
      <c r="O1000" s="388"/>
      <c r="P1000" s="348"/>
      <c r="Q1000" s="337"/>
      <c r="R1000" s="350"/>
      <c r="S1000" s="350"/>
      <c r="T1000" s="350"/>
      <c r="U1000" s="350"/>
      <c r="V1000" s="350"/>
      <c r="W1000" s="350"/>
      <c r="X1000" s="350"/>
      <c r="Y1000" s="337"/>
      <c r="Z1000" s="388"/>
      <c r="AA1000" s="348"/>
      <c r="AB1000" s="388"/>
      <c r="AC1000" s="348"/>
      <c r="AD1000" s="337"/>
      <c r="AE1000" s="252"/>
    </row>
    <row r="1001" outlineLevel="1" spans="1:31">
      <c r="A1001" s="306"/>
      <c r="B1001" s="433">
        <v>120101001</v>
      </c>
      <c r="C1001" s="344"/>
      <c r="D1001" s="306"/>
      <c r="E1001" s="342" t="s">
        <v>379</v>
      </c>
      <c r="F1001" s="343"/>
      <c r="G1001" s="350"/>
      <c r="H1001" s="388"/>
      <c r="I1001" s="348"/>
      <c r="J1001" s="388"/>
      <c r="K1001" s="348"/>
      <c r="L1001" s="337">
        <f t="shared" ref="L1001:L1007" si="261">G1001+I1001-K1001</f>
        <v>0</v>
      </c>
      <c r="M1001" s="388"/>
      <c r="N1001" s="348"/>
      <c r="O1001" s="388"/>
      <c r="P1001" s="348"/>
      <c r="Q1001" s="337">
        <f t="shared" ref="Q1001:Q1007" si="262">L1001+N1001-P1001</f>
        <v>0</v>
      </c>
      <c r="R1001" s="350"/>
      <c r="S1001" s="350"/>
      <c r="T1001" s="350"/>
      <c r="U1001" s="350"/>
      <c r="V1001" s="350"/>
      <c r="W1001" s="350"/>
      <c r="X1001" s="350"/>
      <c r="Y1001" s="350">
        <f t="shared" ref="Y1001:Y1007" si="263">SUM(Q1001:X1001)</f>
        <v>0</v>
      </c>
      <c r="Z1001" s="388"/>
      <c r="AA1001" s="348"/>
      <c r="AB1001" s="388"/>
      <c r="AC1001" s="348"/>
      <c r="AD1001" s="337">
        <f t="shared" ref="AD1001:AD1007" si="264">Y1001+AA1001-AC1001</f>
        <v>0</v>
      </c>
      <c r="AE1001" s="252"/>
    </row>
    <row r="1002" outlineLevel="1" spans="1:31">
      <c r="A1002" s="306"/>
      <c r="B1002" s="433">
        <v>120101002</v>
      </c>
      <c r="C1002" s="344"/>
      <c r="D1002" s="306"/>
      <c r="E1002" s="342" t="s">
        <v>380</v>
      </c>
      <c r="F1002" s="343"/>
      <c r="G1002" s="350"/>
      <c r="H1002" s="388"/>
      <c r="I1002" s="348"/>
      <c r="J1002" s="388"/>
      <c r="K1002" s="348"/>
      <c r="L1002" s="337">
        <f t="shared" si="261"/>
        <v>0</v>
      </c>
      <c r="M1002" s="388"/>
      <c r="N1002" s="348"/>
      <c r="O1002" s="388"/>
      <c r="P1002" s="348"/>
      <c r="Q1002" s="337">
        <f t="shared" si="262"/>
        <v>0</v>
      </c>
      <c r="R1002" s="350"/>
      <c r="S1002" s="350"/>
      <c r="T1002" s="350"/>
      <c r="U1002" s="350"/>
      <c r="V1002" s="350"/>
      <c r="W1002" s="350"/>
      <c r="X1002" s="350"/>
      <c r="Y1002" s="350">
        <f t="shared" si="263"/>
        <v>0</v>
      </c>
      <c r="Z1002" s="388"/>
      <c r="AA1002" s="348"/>
      <c r="AB1002" s="388"/>
      <c r="AC1002" s="348"/>
      <c r="AD1002" s="337">
        <f t="shared" si="264"/>
        <v>0</v>
      </c>
      <c r="AE1002" s="252"/>
    </row>
    <row r="1003" outlineLevel="1" spans="1:31">
      <c r="A1003" s="306"/>
      <c r="B1003" s="433">
        <v>120101003</v>
      </c>
      <c r="C1003" s="344"/>
      <c r="D1003" s="306"/>
      <c r="E1003" s="342" t="s">
        <v>381</v>
      </c>
      <c r="F1003" s="343"/>
      <c r="G1003" s="350"/>
      <c r="H1003" s="388"/>
      <c r="I1003" s="348"/>
      <c r="J1003" s="388"/>
      <c r="K1003" s="348"/>
      <c r="L1003" s="337">
        <f t="shared" si="261"/>
        <v>0</v>
      </c>
      <c r="M1003" s="388"/>
      <c r="N1003" s="348"/>
      <c r="O1003" s="388"/>
      <c r="P1003" s="348"/>
      <c r="Q1003" s="337">
        <f t="shared" si="262"/>
        <v>0</v>
      </c>
      <c r="R1003" s="350"/>
      <c r="S1003" s="350"/>
      <c r="T1003" s="350"/>
      <c r="U1003" s="350"/>
      <c r="V1003" s="350"/>
      <c r="W1003" s="350"/>
      <c r="X1003" s="350"/>
      <c r="Y1003" s="350">
        <f t="shared" si="263"/>
        <v>0</v>
      </c>
      <c r="Z1003" s="388"/>
      <c r="AA1003" s="348"/>
      <c r="AB1003" s="388"/>
      <c r="AC1003" s="348"/>
      <c r="AD1003" s="337">
        <f t="shared" si="264"/>
        <v>0</v>
      </c>
      <c r="AE1003" s="252"/>
    </row>
    <row r="1004" outlineLevel="1" spans="1:31">
      <c r="A1004" s="306"/>
      <c r="B1004" s="433">
        <v>120101004</v>
      </c>
      <c r="C1004" s="344"/>
      <c r="D1004" s="306"/>
      <c r="E1004" s="342" t="s">
        <v>964</v>
      </c>
      <c r="F1004" s="343"/>
      <c r="G1004" s="350"/>
      <c r="H1004" s="388"/>
      <c r="I1004" s="348"/>
      <c r="J1004" s="388"/>
      <c r="K1004" s="348"/>
      <c r="L1004" s="337">
        <f t="shared" ref="L1004" si="265">G1004+I1004-K1004</f>
        <v>0</v>
      </c>
      <c r="M1004" s="388"/>
      <c r="N1004" s="348"/>
      <c r="O1004" s="388"/>
      <c r="P1004" s="348"/>
      <c r="Q1004" s="337">
        <f t="shared" ref="Q1004" si="266">L1004+N1004-P1004</f>
        <v>0</v>
      </c>
      <c r="R1004" s="350"/>
      <c r="S1004" s="350"/>
      <c r="T1004" s="350"/>
      <c r="U1004" s="350"/>
      <c r="V1004" s="350"/>
      <c r="W1004" s="350"/>
      <c r="X1004" s="350"/>
      <c r="Y1004" s="350">
        <f t="shared" ref="Y1004" si="267">SUM(Q1004:X1004)</f>
        <v>0</v>
      </c>
      <c r="Z1004" s="388"/>
      <c r="AA1004" s="348"/>
      <c r="AB1004" s="388"/>
      <c r="AC1004" s="348"/>
      <c r="AD1004" s="337">
        <f t="shared" ref="AD1004" si="268">Y1004+AA1004-AC1004</f>
        <v>0</v>
      </c>
      <c r="AE1004" s="252"/>
    </row>
    <row r="1005" outlineLevel="1" spans="1:31">
      <c r="A1005" s="306"/>
      <c r="B1005" s="433">
        <v>120101005</v>
      </c>
      <c r="C1005" s="306"/>
      <c r="D1005" s="306"/>
      <c r="E1005" s="342" t="s">
        <v>965</v>
      </c>
      <c r="F1005" s="356"/>
      <c r="G1005" s="350"/>
      <c r="H1005" s="388"/>
      <c r="I1005" s="348"/>
      <c r="J1005" s="388"/>
      <c r="K1005" s="348"/>
      <c r="L1005" s="337">
        <f t="shared" si="261"/>
        <v>0</v>
      </c>
      <c r="M1005" s="388"/>
      <c r="N1005" s="348"/>
      <c r="O1005" s="388"/>
      <c r="P1005" s="348"/>
      <c r="Q1005" s="337">
        <f t="shared" si="262"/>
        <v>0</v>
      </c>
      <c r="R1005" s="350"/>
      <c r="S1005" s="350"/>
      <c r="T1005" s="350"/>
      <c r="U1005" s="350"/>
      <c r="V1005" s="350"/>
      <c r="W1005" s="350"/>
      <c r="X1005" s="350"/>
      <c r="Y1005" s="350">
        <f t="shared" si="263"/>
        <v>0</v>
      </c>
      <c r="Z1005" s="388"/>
      <c r="AA1005" s="348"/>
      <c r="AB1005" s="388"/>
      <c r="AC1005" s="348"/>
      <c r="AD1005" s="337">
        <f t="shared" si="264"/>
        <v>0</v>
      </c>
      <c r="AE1005" s="252"/>
    </row>
    <row r="1006" outlineLevel="1" spans="1:31">
      <c r="A1006" s="306"/>
      <c r="B1006" s="433">
        <v>120101006</v>
      </c>
      <c r="C1006" s="306"/>
      <c r="D1006" s="306"/>
      <c r="E1006" s="342" t="s">
        <v>345</v>
      </c>
      <c r="F1006" s="343"/>
      <c r="G1006" s="350"/>
      <c r="H1006" s="388"/>
      <c r="I1006" s="348"/>
      <c r="J1006" s="388"/>
      <c r="K1006" s="348"/>
      <c r="L1006" s="337">
        <f t="shared" si="261"/>
        <v>0</v>
      </c>
      <c r="M1006" s="388"/>
      <c r="N1006" s="348"/>
      <c r="O1006" s="388"/>
      <c r="P1006" s="348"/>
      <c r="Q1006" s="337">
        <f t="shared" si="262"/>
        <v>0</v>
      </c>
      <c r="R1006" s="350"/>
      <c r="S1006" s="350"/>
      <c r="T1006" s="350"/>
      <c r="U1006" s="350"/>
      <c r="V1006" s="350"/>
      <c r="W1006" s="350"/>
      <c r="X1006" s="350"/>
      <c r="Y1006" s="350">
        <f t="shared" si="263"/>
        <v>0</v>
      </c>
      <c r="Z1006" s="388"/>
      <c r="AA1006" s="348"/>
      <c r="AB1006" s="388"/>
      <c r="AC1006" s="348"/>
      <c r="AD1006" s="337">
        <f t="shared" si="264"/>
        <v>0</v>
      </c>
      <c r="AE1006" s="252"/>
    </row>
    <row r="1007" outlineLevel="1" spans="1:31">
      <c r="A1007" s="306"/>
      <c r="B1007" s="433">
        <v>120101007</v>
      </c>
      <c r="C1007" s="306"/>
      <c r="D1007" s="306"/>
      <c r="E1007" s="342" t="s">
        <v>384</v>
      </c>
      <c r="F1007" s="343"/>
      <c r="G1007" s="350"/>
      <c r="H1007" s="388"/>
      <c r="I1007" s="348"/>
      <c r="J1007" s="388"/>
      <c r="K1007" s="348"/>
      <c r="L1007" s="337">
        <f t="shared" si="261"/>
        <v>0</v>
      </c>
      <c r="M1007" s="388"/>
      <c r="N1007" s="348"/>
      <c r="O1007" s="388"/>
      <c r="P1007" s="348"/>
      <c r="Q1007" s="337">
        <f t="shared" si="262"/>
        <v>0</v>
      </c>
      <c r="R1007" s="350"/>
      <c r="S1007" s="350"/>
      <c r="T1007" s="350"/>
      <c r="U1007" s="350"/>
      <c r="V1007" s="350"/>
      <c r="W1007" s="350"/>
      <c r="X1007" s="350"/>
      <c r="Y1007" s="350">
        <f t="shared" si="263"/>
        <v>0</v>
      </c>
      <c r="Z1007" s="388"/>
      <c r="AA1007" s="348"/>
      <c r="AB1007" s="388"/>
      <c r="AC1007" s="348"/>
      <c r="AD1007" s="337">
        <f t="shared" si="264"/>
        <v>0</v>
      </c>
      <c r="AE1007" s="252"/>
    </row>
    <row r="1008" outlineLevel="1" spans="1:31">
      <c r="A1008" s="306"/>
      <c r="B1008" s="339"/>
      <c r="C1008" s="306"/>
      <c r="D1008" s="306"/>
      <c r="E1008" s="335"/>
      <c r="F1008" s="343"/>
      <c r="G1008" s="348"/>
      <c r="H1008" s="338"/>
      <c r="I1008" s="337"/>
      <c r="J1008" s="338"/>
      <c r="K1008" s="337"/>
      <c r="L1008" s="348"/>
      <c r="M1008" s="338"/>
      <c r="N1008" s="337"/>
      <c r="O1008" s="338"/>
      <c r="P1008" s="337"/>
      <c r="Q1008" s="348"/>
      <c r="R1008" s="403"/>
      <c r="S1008" s="403"/>
      <c r="T1008" s="403"/>
      <c r="U1008" s="403"/>
      <c r="V1008" s="403"/>
      <c r="W1008" s="403"/>
      <c r="X1008" s="403"/>
      <c r="Y1008" s="348"/>
      <c r="Z1008" s="338"/>
      <c r="AA1008" s="337"/>
      <c r="AB1008" s="338"/>
      <c r="AC1008" s="337"/>
      <c r="AD1008" s="348"/>
      <c r="AE1008" s="252"/>
    </row>
    <row r="1009" outlineLevel="1" spans="1:31">
      <c r="A1009" s="299"/>
      <c r="B1009" s="339"/>
      <c r="D1009" s="396" t="s">
        <v>966</v>
      </c>
      <c r="E1009" s="434"/>
      <c r="F1009" s="435"/>
      <c r="G1009" s="373">
        <f>SUM(G1000:G1008)</f>
        <v>0</v>
      </c>
      <c r="H1009" s="398"/>
      <c r="I1009" s="443">
        <f>SUM(I1000:I1008)</f>
        <v>0</v>
      </c>
      <c r="J1009" s="398"/>
      <c r="K1009" s="443">
        <f>SUM(K1000:K1008)</f>
        <v>0</v>
      </c>
      <c r="L1009" s="373">
        <f>SUM(L1000:L1008)</f>
        <v>0</v>
      </c>
      <c r="M1009" s="398"/>
      <c r="N1009" s="443">
        <f>SUM(N1000:N1008)</f>
        <v>0</v>
      </c>
      <c r="O1009" s="398"/>
      <c r="P1009" s="443">
        <f>SUM(P1000:P1008)</f>
        <v>0</v>
      </c>
      <c r="Q1009" s="373">
        <f>SUM(Q1000:Q1008)</f>
        <v>0</v>
      </c>
      <c r="R1009" s="373">
        <f t="shared" ref="R1009:Y1009" si="269">SUM(R1000:R1008)</f>
        <v>0</v>
      </c>
      <c r="S1009" s="373">
        <f t="shared" si="269"/>
        <v>0</v>
      </c>
      <c r="T1009" s="373">
        <f t="shared" si="269"/>
        <v>0</v>
      </c>
      <c r="U1009" s="373">
        <f t="shared" si="269"/>
        <v>0</v>
      </c>
      <c r="V1009" s="373">
        <f t="shared" si="269"/>
        <v>0</v>
      </c>
      <c r="W1009" s="373">
        <f t="shared" si="269"/>
        <v>0</v>
      </c>
      <c r="X1009" s="373">
        <f t="shared" si="269"/>
        <v>0</v>
      </c>
      <c r="Y1009" s="373">
        <f t="shared" si="269"/>
        <v>0</v>
      </c>
      <c r="Z1009" s="398"/>
      <c r="AA1009" s="443">
        <f>SUM(AA1000:AA1008)</f>
        <v>0</v>
      </c>
      <c r="AB1009" s="398"/>
      <c r="AC1009" s="443">
        <f>SUM(AC1000:AC1008)</f>
        <v>0</v>
      </c>
      <c r="AD1009" s="373">
        <f>SUM(AD1000:AD1008)</f>
        <v>0</v>
      </c>
      <c r="AE1009" s="252"/>
    </row>
    <row r="1010" outlineLevel="1" spans="1:31">
      <c r="A1010" s="306"/>
      <c r="B1010" s="339"/>
      <c r="C1010" s="306"/>
      <c r="D1010" s="306"/>
      <c r="E1010" s="335"/>
      <c r="F1010" s="343"/>
      <c r="G1010" s="348"/>
      <c r="H1010" s="338"/>
      <c r="I1010" s="337"/>
      <c r="J1010" s="338"/>
      <c r="K1010" s="337"/>
      <c r="L1010" s="337"/>
      <c r="M1010" s="338"/>
      <c r="N1010" s="337"/>
      <c r="O1010" s="338"/>
      <c r="P1010" s="337"/>
      <c r="Q1010" s="337"/>
      <c r="R1010" s="350"/>
      <c r="S1010" s="350"/>
      <c r="T1010" s="350"/>
      <c r="U1010" s="350"/>
      <c r="V1010" s="350"/>
      <c r="W1010" s="350"/>
      <c r="X1010" s="350"/>
      <c r="Y1010" s="337"/>
      <c r="Z1010" s="338"/>
      <c r="AA1010" s="337"/>
      <c r="AB1010" s="338"/>
      <c r="AC1010" s="337"/>
      <c r="AD1010" s="337"/>
      <c r="AE1010" s="252"/>
    </row>
    <row r="1011" outlineLevel="1" spans="1:31">
      <c r="A1011" s="306"/>
      <c r="B1011" s="339"/>
      <c r="C1011" s="344"/>
      <c r="D1011" s="347" t="s">
        <v>385</v>
      </c>
      <c r="E1011" s="335"/>
      <c r="F1011" s="343"/>
      <c r="G1011" s="348"/>
      <c r="H1011" s="338"/>
      <c r="I1011" s="337"/>
      <c r="J1011" s="338"/>
      <c r="K1011" s="337"/>
      <c r="L1011" s="337">
        <f t="shared" ref="L1011:L1018" si="270">G1011-I1011+K1011</f>
        <v>0</v>
      </c>
      <c r="M1011" s="338"/>
      <c r="N1011" s="337"/>
      <c r="O1011" s="338"/>
      <c r="P1011" s="337"/>
      <c r="Q1011" s="337"/>
      <c r="R1011" s="350"/>
      <c r="S1011" s="350"/>
      <c r="T1011" s="350"/>
      <c r="U1011" s="350"/>
      <c r="V1011" s="350"/>
      <c r="W1011" s="350"/>
      <c r="X1011" s="350"/>
      <c r="Y1011" s="337"/>
      <c r="Z1011" s="338"/>
      <c r="AA1011" s="337"/>
      <c r="AB1011" s="338"/>
      <c r="AC1011" s="337"/>
      <c r="AD1011" s="337"/>
      <c r="AE1011" s="252"/>
    </row>
    <row r="1012" outlineLevel="1" spans="1:31">
      <c r="A1012" s="306"/>
      <c r="B1012" s="433">
        <v>120102001</v>
      </c>
      <c r="C1012" s="344"/>
      <c r="D1012" s="306"/>
      <c r="E1012" s="342" t="s">
        <v>379</v>
      </c>
      <c r="F1012" s="343"/>
      <c r="G1012" s="350"/>
      <c r="H1012" s="338"/>
      <c r="I1012" s="337"/>
      <c r="J1012" s="338"/>
      <c r="K1012" s="337"/>
      <c r="L1012" s="337">
        <f t="shared" si="270"/>
        <v>0</v>
      </c>
      <c r="M1012" s="338"/>
      <c r="N1012" s="337"/>
      <c r="O1012" s="338"/>
      <c r="P1012" s="337"/>
      <c r="Q1012" s="337">
        <f t="shared" ref="Q1012:Q1018" si="271">L1012-N1012+P1012</f>
        <v>0</v>
      </c>
      <c r="R1012" s="350"/>
      <c r="S1012" s="350"/>
      <c r="T1012" s="350"/>
      <c r="U1012" s="350"/>
      <c r="V1012" s="350"/>
      <c r="W1012" s="350"/>
      <c r="X1012" s="350"/>
      <c r="Y1012" s="350">
        <f t="shared" ref="Y1012:Y1018" si="272">SUM(Q1012:X1012)</f>
        <v>0</v>
      </c>
      <c r="Z1012" s="338"/>
      <c r="AA1012" s="337"/>
      <c r="AB1012" s="338"/>
      <c r="AC1012" s="337"/>
      <c r="AD1012" s="337">
        <f t="shared" ref="AD1012:AD1018" si="273">Y1012-AA1012+AC1012</f>
        <v>0</v>
      </c>
      <c r="AE1012" s="252"/>
    </row>
    <row r="1013" outlineLevel="1" spans="1:31">
      <c r="A1013" s="306"/>
      <c r="B1013" s="433">
        <v>120102002</v>
      </c>
      <c r="C1013" s="344"/>
      <c r="D1013" s="306"/>
      <c r="E1013" s="342" t="s">
        <v>380</v>
      </c>
      <c r="F1013" s="343"/>
      <c r="G1013" s="350"/>
      <c r="H1013" s="338"/>
      <c r="I1013" s="337"/>
      <c r="J1013" s="338"/>
      <c r="K1013" s="337"/>
      <c r="L1013" s="337">
        <f t="shared" si="270"/>
        <v>0</v>
      </c>
      <c r="M1013" s="338"/>
      <c r="N1013" s="337"/>
      <c r="O1013" s="338"/>
      <c r="P1013" s="337"/>
      <c r="Q1013" s="337">
        <f t="shared" si="271"/>
        <v>0</v>
      </c>
      <c r="R1013" s="350"/>
      <c r="S1013" s="350"/>
      <c r="T1013" s="350"/>
      <c r="U1013" s="350"/>
      <c r="V1013" s="350"/>
      <c r="W1013" s="350"/>
      <c r="X1013" s="350"/>
      <c r="Y1013" s="350">
        <f t="shared" si="272"/>
        <v>0</v>
      </c>
      <c r="Z1013" s="338"/>
      <c r="AA1013" s="337"/>
      <c r="AB1013" s="338"/>
      <c r="AC1013" s="337"/>
      <c r="AD1013" s="337">
        <f t="shared" si="273"/>
        <v>0</v>
      </c>
      <c r="AE1013" s="252"/>
    </row>
    <row r="1014" outlineLevel="1" spans="1:31">
      <c r="A1014" s="306"/>
      <c r="B1014" s="433">
        <v>120102003</v>
      </c>
      <c r="C1014" s="344"/>
      <c r="D1014" s="306"/>
      <c r="E1014" s="335" t="s">
        <v>381</v>
      </c>
      <c r="F1014" s="343"/>
      <c r="G1014" s="350"/>
      <c r="H1014" s="338"/>
      <c r="I1014" s="337"/>
      <c r="J1014" s="338"/>
      <c r="K1014" s="337"/>
      <c r="L1014" s="337">
        <f t="shared" si="270"/>
        <v>0</v>
      </c>
      <c r="M1014" s="338"/>
      <c r="N1014" s="337"/>
      <c r="O1014" s="338"/>
      <c r="P1014" s="337"/>
      <c r="Q1014" s="337">
        <f t="shared" si="271"/>
        <v>0</v>
      </c>
      <c r="R1014" s="350"/>
      <c r="S1014" s="350"/>
      <c r="T1014" s="350"/>
      <c r="U1014" s="350"/>
      <c r="V1014" s="350"/>
      <c r="W1014" s="350"/>
      <c r="X1014" s="350"/>
      <c r="Y1014" s="350">
        <f t="shared" si="272"/>
        <v>0</v>
      </c>
      <c r="Z1014" s="338"/>
      <c r="AA1014" s="337"/>
      <c r="AB1014" s="338"/>
      <c r="AC1014" s="337"/>
      <c r="AD1014" s="337">
        <f t="shared" si="273"/>
        <v>0</v>
      </c>
      <c r="AE1014" s="252"/>
    </row>
    <row r="1015" outlineLevel="1" spans="1:31">
      <c r="A1015" s="306"/>
      <c r="B1015" s="433">
        <v>120102004</v>
      </c>
      <c r="C1015" s="344"/>
      <c r="D1015" s="306"/>
      <c r="E1015" s="342" t="s">
        <v>964</v>
      </c>
      <c r="F1015" s="343"/>
      <c r="G1015" s="350"/>
      <c r="H1015" s="338"/>
      <c r="I1015" s="337"/>
      <c r="J1015" s="338"/>
      <c r="K1015" s="337"/>
      <c r="L1015" s="337">
        <f t="shared" ref="L1015" si="274">G1015-I1015+K1015</f>
        <v>0</v>
      </c>
      <c r="M1015" s="338"/>
      <c r="N1015" s="337"/>
      <c r="O1015" s="338"/>
      <c r="P1015" s="337"/>
      <c r="Q1015" s="337">
        <f t="shared" ref="Q1015" si="275">L1015-N1015+P1015</f>
        <v>0</v>
      </c>
      <c r="R1015" s="350"/>
      <c r="S1015" s="350"/>
      <c r="T1015" s="350"/>
      <c r="U1015" s="350"/>
      <c r="V1015" s="350"/>
      <c r="W1015" s="350"/>
      <c r="X1015" s="350"/>
      <c r="Y1015" s="350">
        <f t="shared" ref="Y1015" si="276">SUM(Q1015:X1015)</f>
        <v>0</v>
      </c>
      <c r="Z1015" s="338"/>
      <c r="AA1015" s="337"/>
      <c r="AB1015" s="338"/>
      <c r="AC1015" s="337"/>
      <c r="AD1015" s="337">
        <f t="shared" ref="AD1015" si="277">Y1015-AA1015+AC1015</f>
        <v>0</v>
      </c>
      <c r="AE1015" s="252"/>
    </row>
    <row r="1016" outlineLevel="1" spans="1:31">
      <c r="A1016" s="306"/>
      <c r="B1016" s="433">
        <v>120102005</v>
      </c>
      <c r="C1016" s="306"/>
      <c r="D1016" s="306"/>
      <c r="E1016" s="342" t="s">
        <v>965</v>
      </c>
      <c r="F1016" s="343"/>
      <c r="G1016" s="350"/>
      <c r="H1016" s="338"/>
      <c r="I1016" s="337"/>
      <c r="J1016" s="338"/>
      <c r="K1016" s="337"/>
      <c r="L1016" s="337">
        <f t="shared" si="270"/>
        <v>0</v>
      </c>
      <c r="M1016" s="338"/>
      <c r="N1016" s="337"/>
      <c r="O1016" s="338"/>
      <c r="P1016" s="337"/>
      <c r="Q1016" s="337">
        <f t="shared" si="271"/>
        <v>0</v>
      </c>
      <c r="R1016" s="350"/>
      <c r="S1016" s="350"/>
      <c r="T1016" s="350"/>
      <c r="U1016" s="350"/>
      <c r="V1016" s="350"/>
      <c r="W1016" s="350"/>
      <c r="X1016" s="350"/>
      <c r="Y1016" s="350">
        <f t="shared" si="272"/>
        <v>0</v>
      </c>
      <c r="Z1016" s="338"/>
      <c r="AA1016" s="337"/>
      <c r="AB1016" s="338"/>
      <c r="AC1016" s="337"/>
      <c r="AD1016" s="337">
        <f t="shared" si="273"/>
        <v>0</v>
      </c>
      <c r="AE1016" s="252"/>
    </row>
    <row r="1017" outlineLevel="1" spans="1:31">
      <c r="A1017" s="306"/>
      <c r="B1017" s="433">
        <v>120102006</v>
      </c>
      <c r="C1017" s="306"/>
      <c r="D1017" s="306"/>
      <c r="E1017" s="335" t="s">
        <v>345</v>
      </c>
      <c r="F1017" s="343"/>
      <c r="G1017" s="350"/>
      <c r="H1017" s="338"/>
      <c r="I1017" s="337"/>
      <c r="J1017" s="338"/>
      <c r="K1017" s="337"/>
      <c r="L1017" s="337">
        <f t="shared" si="270"/>
        <v>0</v>
      </c>
      <c r="M1017" s="338"/>
      <c r="N1017" s="337"/>
      <c r="O1017" s="338"/>
      <c r="P1017" s="337"/>
      <c r="Q1017" s="337">
        <f t="shared" si="271"/>
        <v>0</v>
      </c>
      <c r="R1017" s="350"/>
      <c r="S1017" s="350"/>
      <c r="T1017" s="350"/>
      <c r="U1017" s="350"/>
      <c r="V1017" s="350"/>
      <c r="W1017" s="350"/>
      <c r="X1017" s="350"/>
      <c r="Y1017" s="350">
        <f t="shared" si="272"/>
        <v>0</v>
      </c>
      <c r="Z1017" s="338"/>
      <c r="AA1017" s="337"/>
      <c r="AB1017" s="338"/>
      <c r="AC1017" s="337"/>
      <c r="AD1017" s="337">
        <f t="shared" si="273"/>
        <v>0</v>
      </c>
      <c r="AE1017" s="252"/>
    </row>
    <row r="1018" outlineLevel="1" spans="1:31">
      <c r="A1018" s="306"/>
      <c r="B1018" s="433">
        <v>120102007</v>
      </c>
      <c r="C1018" s="306"/>
      <c r="D1018" s="306"/>
      <c r="E1018" s="335" t="s">
        <v>384</v>
      </c>
      <c r="F1018" s="343"/>
      <c r="G1018" s="350"/>
      <c r="H1018" s="338"/>
      <c r="I1018" s="337"/>
      <c r="J1018" s="338"/>
      <c r="K1018" s="337"/>
      <c r="L1018" s="337">
        <f t="shared" si="270"/>
        <v>0</v>
      </c>
      <c r="M1018" s="338"/>
      <c r="N1018" s="337"/>
      <c r="O1018" s="338"/>
      <c r="P1018" s="337"/>
      <c r="Q1018" s="337">
        <f t="shared" si="271"/>
        <v>0</v>
      </c>
      <c r="R1018" s="350"/>
      <c r="S1018" s="350"/>
      <c r="T1018" s="350"/>
      <c r="U1018" s="350"/>
      <c r="V1018" s="350"/>
      <c r="W1018" s="350"/>
      <c r="X1018" s="350"/>
      <c r="Y1018" s="350">
        <f t="shared" si="272"/>
        <v>0</v>
      </c>
      <c r="Z1018" s="338"/>
      <c r="AA1018" s="337"/>
      <c r="AB1018" s="338"/>
      <c r="AC1018" s="337"/>
      <c r="AD1018" s="337">
        <f t="shared" si="273"/>
        <v>0</v>
      </c>
      <c r="AE1018" s="252"/>
    </row>
    <row r="1019" outlineLevel="1" spans="1:31">
      <c r="A1019" s="306"/>
      <c r="B1019" s="436"/>
      <c r="C1019" s="437"/>
      <c r="D1019" s="437"/>
      <c r="E1019" s="335"/>
      <c r="F1019" s="343"/>
      <c r="G1019" s="348"/>
      <c r="H1019" s="338"/>
      <c r="I1019" s="337"/>
      <c r="J1019" s="338"/>
      <c r="K1019" s="337"/>
      <c r="L1019" s="337"/>
      <c r="M1019" s="338"/>
      <c r="N1019" s="337"/>
      <c r="O1019" s="338"/>
      <c r="P1019" s="337"/>
      <c r="Q1019" s="337"/>
      <c r="R1019" s="350"/>
      <c r="S1019" s="350"/>
      <c r="T1019" s="350"/>
      <c r="U1019" s="350"/>
      <c r="V1019" s="350"/>
      <c r="W1019" s="350"/>
      <c r="X1019" s="350"/>
      <c r="Y1019" s="337"/>
      <c r="Z1019" s="338"/>
      <c r="AA1019" s="337"/>
      <c r="AB1019" s="338"/>
      <c r="AC1019" s="337"/>
      <c r="AD1019" s="337"/>
      <c r="AE1019" s="252"/>
    </row>
    <row r="1020" outlineLevel="1" spans="1:31">
      <c r="A1020" s="306"/>
      <c r="B1020" s="436"/>
      <c r="D1020" s="396" t="s">
        <v>967</v>
      </c>
      <c r="E1020" s="438"/>
      <c r="F1020" s="361"/>
      <c r="G1020" s="362">
        <f>SUM(G1011:G1019)</f>
        <v>0</v>
      </c>
      <c r="H1020" s="363"/>
      <c r="I1020" s="368">
        <f>SUM(I1011:I1019)</f>
        <v>0</v>
      </c>
      <c r="J1020" s="363"/>
      <c r="K1020" s="368">
        <f>SUM(K1011:K1019)</f>
        <v>0</v>
      </c>
      <c r="L1020" s="362">
        <f>SUM(L1011:L1019)</f>
        <v>0</v>
      </c>
      <c r="M1020" s="363"/>
      <c r="N1020" s="368">
        <f>SUM(N1011:N1019)</f>
        <v>0</v>
      </c>
      <c r="O1020" s="363"/>
      <c r="P1020" s="368">
        <f>SUM(P1011:P1019)</f>
        <v>0</v>
      </c>
      <c r="Q1020" s="362">
        <f>SUM(Q1011:Q1019)</f>
        <v>0</v>
      </c>
      <c r="R1020" s="373">
        <f t="shared" ref="R1020:Y1020" si="278">SUM(R1011:R1019)</f>
        <v>0</v>
      </c>
      <c r="S1020" s="373">
        <f t="shared" si="278"/>
        <v>0</v>
      </c>
      <c r="T1020" s="373">
        <f t="shared" si="278"/>
        <v>0</v>
      </c>
      <c r="U1020" s="373">
        <f t="shared" si="278"/>
        <v>0</v>
      </c>
      <c r="V1020" s="373">
        <f t="shared" si="278"/>
        <v>0</v>
      </c>
      <c r="W1020" s="373">
        <f t="shared" si="278"/>
        <v>0</v>
      </c>
      <c r="X1020" s="373">
        <f t="shared" si="278"/>
        <v>0</v>
      </c>
      <c r="Y1020" s="362">
        <f t="shared" si="278"/>
        <v>0</v>
      </c>
      <c r="Z1020" s="363"/>
      <c r="AA1020" s="368">
        <f>SUM(AA1011:AA1019)</f>
        <v>0</v>
      </c>
      <c r="AB1020" s="363"/>
      <c r="AC1020" s="368">
        <f>SUM(AC1011:AC1019)</f>
        <v>0</v>
      </c>
      <c r="AD1020" s="362">
        <f>SUM(AD1011:AD1019)</f>
        <v>0</v>
      </c>
      <c r="AE1020" s="252"/>
    </row>
    <row r="1021" outlineLevel="1" spans="1:31">
      <c r="A1021" s="306"/>
      <c r="B1021" s="436"/>
      <c r="C1021" s="437"/>
      <c r="D1021" s="437"/>
      <c r="E1021" s="335"/>
      <c r="F1021" s="343"/>
      <c r="G1021" s="348"/>
      <c r="H1021" s="338"/>
      <c r="I1021" s="337"/>
      <c r="J1021" s="338"/>
      <c r="K1021" s="337"/>
      <c r="L1021" s="337"/>
      <c r="M1021" s="338"/>
      <c r="N1021" s="337"/>
      <c r="O1021" s="338"/>
      <c r="P1021" s="337"/>
      <c r="Q1021" s="337"/>
      <c r="R1021" s="350"/>
      <c r="S1021" s="350"/>
      <c r="T1021" s="350"/>
      <c r="U1021" s="350"/>
      <c r="V1021" s="350"/>
      <c r="W1021" s="350"/>
      <c r="X1021" s="350"/>
      <c r="Y1021" s="337"/>
      <c r="Z1021" s="338"/>
      <c r="AA1021" s="337"/>
      <c r="AB1021" s="338"/>
      <c r="AC1021" s="337"/>
      <c r="AD1021" s="337"/>
      <c r="AE1021" s="252"/>
    </row>
    <row r="1022" outlineLevel="1" spans="1:31">
      <c r="A1022" s="306"/>
      <c r="B1022" s="339"/>
      <c r="C1022" s="344"/>
      <c r="D1022" s="347" t="s">
        <v>968</v>
      </c>
      <c r="E1022" s="342"/>
      <c r="F1022" s="343"/>
      <c r="G1022" s="348"/>
      <c r="H1022" s="388"/>
      <c r="I1022" s="348"/>
      <c r="J1022" s="388"/>
      <c r="K1022" s="348"/>
      <c r="L1022" s="337"/>
      <c r="M1022" s="388"/>
      <c r="N1022" s="348"/>
      <c r="O1022" s="388"/>
      <c r="P1022" s="348"/>
      <c r="Q1022" s="337"/>
      <c r="R1022" s="350"/>
      <c r="S1022" s="350"/>
      <c r="T1022" s="350"/>
      <c r="U1022" s="350"/>
      <c r="V1022" s="350"/>
      <c r="W1022" s="350"/>
      <c r="X1022" s="350"/>
      <c r="Y1022" s="337"/>
      <c r="Z1022" s="388"/>
      <c r="AA1022" s="348"/>
      <c r="AB1022" s="388"/>
      <c r="AC1022" s="348"/>
      <c r="AD1022" s="337"/>
      <c r="AE1022" s="252"/>
    </row>
    <row r="1023" outlineLevel="1" spans="1:31">
      <c r="A1023" s="306"/>
      <c r="B1023" s="433">
        <v>120103001</v>
      </c>
      <c r="C1023" s="344"/>
      <c r="D1023" s="306"/>
      <c r="E1023" s="342" t="s">
        <v>969</v>
      </c>
      <c r="F1023" s="343"/>
      <c r="G1023" s="350"/>
      <c r="H1023" s="388"/>
      <c r="I1023" s="348"/>
      <c r="J1023" s="388"/>
      <c r="K1023" s="348"/>
      <c r="L1023" s="337">
        <f>G1023+I1023-K1023</f>
        <v>0</v>
      </c>
      <c r="M1023" s="388"/>
      <c r="N1023" s="348"/>
      <c r="O1023" s="388"/>
      <c r="P1023" s="348"/>
      <c r="Q1023" s="337">
        <f>L1023+N1023-P1023</f>
        <v>0</v>
      </c>
      <c r="R1023" s="350"/>
      <c r="S1023" s="350"/>
      <c r="T1023" s="350"/>
      <c r="U1023" s="350"/>
      <c r="V1023" s="350"/>
      <c r="W1023" s="350"/>
      <c r="X1023" s="350"/>
      <c r="Y1023" s="350">
        <f>SUM(Q1023:X1023)</f>
        <v>0</v>
      </c>
      <c r="Z1023" s="388"/>
      <c r="AA1023" s="348"/>
      <c r="AB1023" s="388"/>
      <c r="AC1023" s="348"/>
      <c r="AD1023" s="337">
        <f>Y1023+AA1023-AC1023</f>
        <v>0</v>
      </c>
      <c r="AE1023" s="252"/>
    </row>
    <row r="1024" outlineLevel="1" spans="1:31">
      <c r="A1024" s="306"/>
      <c r="B1024" s="433"/>
      <c r="C1024" s="306"/>
      <c r="D1024" s="306"/>
      <c r="E1024" s="342"/>
      <c r="F1024" s="356"/>
      <c r="G1024" s="350"/>
      <c r="H1024" s="388"/>
      <c r="I1024" s="348"/>
      <c r="J1024" s="388"/>
      <c r="K1024" s="348"/>
      <c r="L1024" s="337">
        <f>G1024+I1024-K1024</f>
        <v>0</v>
      </c>
      <c r="M1024" s="388"/>
      <c r="N1024" s="348"/>
      <c r="O1024" s="388"/>
      <c r="P1024" s="348"/>
      <c r="Q1024" s="337">
        <f>L1024+N1024-P1024</f>
        <v>0</v>
      </c>
      <c r="R1024" s="350"/>
      <c r="S1024" s="350"/>
      <c r="T1024" s="350"/>
      <c r="U1024" s="350"/>
      <c r="V1024" s="350"/>
      <c r="W1024" s="350"/>
      <c r="X1024" s="350"/>
      <c r="Y1024" s="350">
        <f>SUM(Q1024:X1024)</f>
        <v>0</v>
      </c>
      <c r="Z1024" s="388"/>
      <c r="AA1024" s="348"/>
      <c r="AB1024" s="388"/>
      <c r="AC1024" s="348"/>
      <c r="AD1024" s="337">
        <f>Y1024+AA1024-AC1024</f>
        <v>0</v>
      </c>
      <c r="AE1024" s="252"/>
    </row>
    <row r="1025" outlineLevel="1" spans="1:31">
      <c r="A1025" s="306"/>
      <c r="B1025" s="339"/>
      <c r="C1025" s="306"/>
      <c r="D1025" s="306"/>
      <c r="E1025" s="335"/>
      <c r="F1025" s="343"/>
      <c r="G1025" s="348"/>
      <c r="H1025" s="338"/>
      <c r="I1025" s="337"/>
      <c r="J1025" s="338"/>
      <c r="K1025" s="337"/>
      <c r="L1025" s="348"/>
      <c r="M1025" s="338"/>
      <c r="N1025" s="337"/>
      <c r="O1025" s="338"/>
      <c r="P1025" s="337"/>
      <c r="Q1025" s="348"/>
      <c r="R1025" s="403"/>
      <c r="S1025" s="403"/>
      <c r="T1025" s="403"/>
      <c r="U1025" s="403"/>
      <c r="V1025" s="403"/>
      <c r="W1025" s="403"/>
      <c r="X1025" s="403"/>
      <c r="Y1025" s="348"/>
      <c r="Z1025" s="338"/>
      <c r="AA1025" s="337"/>
      <c r="AB1025" s="338"/>
      <c r="AC1025" s="337"/>
      <c r="AD1025" s="348"/>
      <c r="AE1025" s="252"/>
    </row>
    <row r="1026" outlineLevel="1" spans="1:31">
      <c r="A1026" s="299"/>
      <c r="B1026" s="339"/>
      <c r="D1026" s="396" t="s">
        <v>970</v>
      </c>
      <c r="E1026" s="434"/>
      <c r="F1026" s="435"/>
      <c r="G1026" s="373">
        <f>SUM(G1022:G1025)</f>
        <v>0</v>
      </c>
      <c r="H1026" s="398"/>
      <c r="I1026" s="443">
        <f>SUM(I1022:I1025)</f>
        <v>0</v>
      </c>
      <c r="J1026" s="398"/>
      <c r="K1026" s="443">
        <f>SUM(K1022:K1025)</f>
        <v>0</v>
      </c>
      <c r="L1026" s="373">
        <f>SUM(L1022:L1025)</f>
        <v>0</v>
      </c>
      <c r="M1026" s="398"/>
      <c r="N1026" s="443">
        <f>SUM(N1022:N1025)</f>
        <v>0</v>
      </c>
      <c r="O1026" s="398"/>
      <c r="P1026" s="443">
        <f t="shared" ref="P1026:Y1026" si="279">SUM(P1022:P1025)</f>
        <v>0</v>
      </c>
      <c r="Q1026" s="373">
        <f t="shared" si="279"/>
        <v>0</v>
      </c>
      <c r="R1026" s="373">
        <f t="shared" si="279"/>
        <v>0</v>
      </c>
      <c r="S1026" s="373">
        <f t="shared" si="279"/>
        <v>0</v>
      </c>
      <c r="T1026" s="373">
        <f t="shared" si="279"/>
        <v>0</v>
      </c>
      <c r="U1026" s="373">
        <f t="shared" si="279"/>
        <v>0</v>
      </c>
      <c r="V1026" s="373">
        <f t="shared" si="279"/>
        <v>0</v>
      </c>
      <c r="W1026" s="373">
        <f t="shared" si="279"/>
        <v>0</v>
      </c>
      <c r="X1026" s="373">
        <f t="shared" si="279"/>
        <v>0</v>
      </c>
      <c r="Y1026" s="373">
        <f t="shared" si="279"/>
        <v>0</v>
      </c>
      <c r="Z1026" s="398"/>
      <c r="AA1026" s="443">
        <f>SUM(AA1022:AA1025)</f>
        <v>0</v>
      </c>
      <c r="AB1026" s="398"/>
      <c r="AC1026" s="443">
        <f>SUM(AC1022:AC1025)</f>
        <v>0</v>
      </c>
      <c r="AD1026" s="373">
        <f>SUM(AD1022:AD1025)</f>
        <v>0</v>
      </c>
      <c r="AE1026" s="252"/>
    </row>
    <row r="1027" spans="1:31">
      <c r="A1027" s="306"/>
      <c r="B1027" s="339"/>
      <c r="C1027" s="306"/>
      <c r="D1027" s="306"/>
      <c r="E1027" s="335"/>
      <c r="F1027" s="343"/>
      <c r="G1027" s="348"/>
      <c r="H1027" s="338"/>
      <c r="I1027" s="337"/>
      <c r="J1027" s="338"/>
      <c r="K1027" s="337"/>
      <c r="L1027" s="337"/>
      <c r="M1027" s="338"/>
      <c r="N1027" s="337"/>
      <c r="O1027" s="338"/>
      <c r="P1027" s="337"/>
      <c r="Q1027" s="337"/>
      <c r="R1027" s="350"/>
      <c r="S1027" s="350"/>
      <c r="T1027" s="350"/>
      <c r="U1027" s="350"/>
      <c r="V1027" s="350"/>
      <c r="W1027" s="350"/>
      <c r="X1027" s="350"/>
      <c r="Y1027" s="337"/>
      <c r="Z1027" s="338"/>
      <c r="AA1027" s="337"/>
      <c r="AB1027" s="338"/>
      <c r="AC1027" s="337"/>
      <c r="AD1027" s="337"/>
      <c r="AE1027" s="252"/>
    </row>
    <row r="1028" spans="1:32">
      <c r="A1028" s="299"/>
      <c r="B1028" s="446"/>
      <c r="C1028" s="447" t="s">
        <v>971</v>
      </c>
      <c r="D1028" s="448"/>
      <c r="E1028" s="449"/>
      <c r="F1028" s="450"/>
      <c r="G1028" s="392">
        <f>G1009-G1020+G1026</f>
        <v>0</v>
      </c>
      <c r="H1028" s="393"/>
      <c r="I1028" s="402">
        <f>I1009+I1020+I1026</f>
        <v>0</v>
      </c>
      <c r="J1028" s="393"/>
      <c r="K1028" s="402">
        <f>K1009+K1020+K1026</f>
        <v>0</v>
      </c>
      <c r="L1028" s="392">
        <f>L1009-L1020+L1026</f>
        <v>0</v>
      </c>
      <c r="M1028" s="393"/>
      <c r="N1028" s="402">
        <f>N1009+N1020+N1026</f>
        <v>0</v>
      </c>
      <c r="O1028" s="393"/>
      <c r="P1028" s="402">
        <f>P1009+P1020+P1026</f>
        <v>0</v>
      </c>
      <c r="Q1028" s="392">
        <f t="shared" ref="Q1028:Y1028" si="280">Q1009-Q1020+Q1026</f>
        <v>0</v>
      </c>
      <c r="R1028" s="392">
        <f t="shared" si="280"/>
        <v>0</v>
      </c>
      <c r="S1028" s="392">
        <f t="shared" si="280"/>
        <v>0</v>
      </c>
      <c r="T1028" s="392">
        <f t="shared" si="280"/>
        <v>0</v>
      </c>
      <c r="U1028" s="392">
        <f t="shared" si="280"/>
        <v>0</v>
      </c>
      <c r="V1028" s="392">
        <f t="shared" si="280"/>
        <v>0</v>
      </c>
      <c r="W1028" s="392">
        <f t="shared" si="280"/>
        <v>0</v>
      </c>
      <c r="X1028" s="392">
        <f t="shared" si="280"/>
        <v>0</v>
      </c>
      <c r="Y1028" s="392">
        <f t="shared" si="280"/>
        <v>0</v>
      </c>
      <c r="Z1028" s="393"/>
      <c r="AA1028" s="402">
        <f>AA1009+AA1020+AA1026</f>
        <v>0</v>
      </c>
      <c r="AB1028" s="393"/>
      <c r="AC1028" s="402">
        <f>AC1009+AC1020+AC1026</f>
        <v>0</v>
      </c>
      <c r="AD1028" s="392">
        <f>AD1009-AD1020+AD1026</f>
        <v>0</v>
      </c>
      <c r="AE1028" s="252"/>
      <c r="AF1028" s="300" t="s">
        <v>893</v>
      </c>
    </row>
    <row r="1029" spans="1:31">
      <c r="A1029" s="306"/>
      <c r="B1029" s="340"/>
      <c r="C1029" s="303"/>
      <c r="D1029" s="303"/>
      <c r="E1029" s="342"/>
      <c r="F1029" s="386"/>
      <c r="G1029" s="374"/>
      <c r="H1029" s="387"/>
      <c r="I1029" s="401"/>
      <c r="J1029" s="387"/>
      <c r="K1029" s="401"/>
      <c r="L1029" s="350"/>
      <c r="M1029" s="387"/>
      <c r="N1029" s="401"/>
      <c r="O1029" s="387"/>
      <c r="P1029" s="401"/>
      <c r="Q1029" s="374"/>
      <c r="R1029" s="350"/>
      <c r="S1029" s="350"/>
      <c r="T1029" s="350"/>
      <c r="U1029" s="350"/>
      <c r="V1029" s="350"/>
      <c r="W1029" s="350"/>
      <c r="X1029" s="350"/>
      <c r="Y1029" s="374"/>
      <c r="Z1029" s="387"/>
      <c r="AA1029" s="401"/>
      <c r="AB1029" s="387"/>
      <c r="AC1029" s="401"/>
      <c r="AD1029" s="374"/>
      <c r="AE1029" s="252"/>
    </row>
    <row r="1030" spans="1:31">
      <c r="A1030" s="306"/>
      <c r="B1030" s="339"/>
      <c r="C1030" s="345" t="s">
        <v>972</v>
      </c>
      <c r="D1030" s="306"/>
      <c r="E1030" s="335"/>
      <c r="F1030" s="343"/>
      <c r="G1030" s="348"/>
      <c r="H1030" s="338"/>
      <c r="I1030" s="337"/>
      <c r="J1030" s="338"/>
      <c r="K1030" s="337"/>
      <c r="L1030" s="442"/>
      <c r="M1030" s="338"/>
      <c r="N1030" s="337"/>
      <c r="O1030" s="338"/>
      <c r="P1030" s="337"/>
      <c r="Q1030" s="442"/>
      <c r="R1030" s="444"/>
      <c r="S1030" s="444"/>
      <c r="T1030" s="444"/>
      <c r="U1030" s="444"/>
      <c r="V1030" s="444"/>
      <c r="W1030" s="444"/>
      <c r="X1030" s="444"/>
      <c r="Y1030" s="442"/>
      <c r="Z1030" s="338"/>
      <c r="AA1030" s="337"/>
      <c r="AB1030" s="338"/>
      <c r="AC1030" s="337"/>
      <c r="AD1030" s="442"/>
      <c r="AE1030" s="252"/>
    </row>
    <row r="1031" hidden="1" outlineLevel="1" spans="1:31">
      <c r="A1031" s="306"/>
      <c r="B1031" s="339"/>
      <c r="C1031" s="344"/>
      <c r="D1031" s="347" t="s">
        <v>378</v>
      </c>
      <c r="E1031" s="342"/>
      <c r="F1031" s="343"/>
      <c r="G1031" s="348"/>
      <c r="H1031" s="388"/>
      <c r="I1031" s="348"/>
      <c r="J1031" s="388"/>
      <c r="K1031" s="348"/>
      <c r="L1031" s="337"/>
      <c r="M1031" s="388"/>
      <c r="N1031" s="348"/>
      <c r="O1031" s="388"/>
      <c r="P1031" s="348"/>
      <c r="Q1031" s="337"/>
      <c r="R1031" s="350"/>
      <c r="S1031" s="350"/>
      <c r="T1031" s="350"/>
      <c r="U1031" s="350"/>
      <c r="V1031" s="350"/>
      <c r="W1031" s="350"/>
      <c r="X1031" s="350"/>
      <c r="Y1031" s="337"/>
      <c r="Z1031" s="388"/>
      <c r="AA1031" s="348"/>
      <c r="AB1031" s="388"/>
      <c r="AC1031" s="348"/>
      <c r="AD1031" s="337"/>
      <c r="AE1031" s="252"/>
    </row>
    <row r="1032" hidden="1" outlineLevel="1" spans="1:31">
      <c r="A1032" s="306"/>
      <c r="B1032" s="433">
        <v>120201001</v>
      </c>
      <c r="C1032" s="344"/>
      <c r="D1032" s="306"/>
      <c r="E1032" s="342" t="s">
        <v>389</v>
      </c>
      <c r="F1032" s="343"/>
      <c r="G1032" s="350"/>
      <c r="H1032" s="388"/>
      <c r="I1032" s="348"/>
      <c r="J1032" s="388"/>
      <c r="K1032" s="348"/>
      <c r="L1032" s="337">
        <f>G1032+I1032-K1032</f>
        <v>0</v>
      </c>
      <c r="M1032" s="388"/>
      <c r="N1032" s="348"/>
      <c r="O1032" s="388"/>
      <c r="P1032" s="348"/>
      <c r="Q1032" s="337">
        <f>L1032+N1032-P1032</f>
        <v>0</v>
      </c>
      <c r="R1032" s="350"/>
      <c r="S1032" s="350"/>
      <c r="T1032" s="350"/>
      <c r="U1032" s="350"/>
      <c r="V1032" s="350"/>
      <c r="W1032" s="350"/>
      <c r="X1032" s="350"/>
      <c r="Y1032" s="350">
        <f t="shared" ref="Y1032:Y1035" si="281">SUM(Q1032:X1032)</f>
        <v>0</v>
      </c>
      <c r="Z1032" s="388"/>
      <c r="AA1032" s="348"/>
      <c r="AB1032" s="388"/>
      <c r="AC1032" s="348"/>
      <c r="AD1032" s="337">
        <f t="shared" ref="AD1032:AD1035" si="282">Y1032+AA1032-AC1032</f>
        <v>0</v>
      </c>
      <c r="AE1032" s="252"/>
    </row>
    <row r="1033" hidden="1" outlineLevel="1" spans="1:31">
      <c r="A1033" s="306"/>
      <c r="B1033" s="433">
        <v>120201002</v>
      </c>
      <c r="C1033" s="306"/>
      <c r="D1033" s="306"/>
      <c r="E1033" s="342" t="s">
        <v>390</v>
      </c>
      <c r="F1033" s="356"/>
      <c r="G1033" s="348"/>
      <c r="H1033" s="388"/>
      <c r="I1033" s="348"/>
      <c r="J1033" s="388"/>
      <c r="K1033" s="348"/>
      <c r="L1033" s="337">
        <f>G1033+I1033-K1033</f>
        <v>0</v>
      </c>
      <c r="M1033" s="388"/>
      <c r="N1033" s="348"/>
      <c r="O1033" s="388"/>
      <c r="P1033" s="348"/>
      <c r="Q1033" s="337">
        <f>L1033+N1033-P1033</f>
        <v>0</v>
      </c>
      <c r="R1033" s="350"/>
      <c r="S1033" s="350"/>
      <c r="T1033" s="350"/>
      <c r="U1033" s="350"/>
      <c r="V1033" s="350"/>
      <c r="W1033" s="350"/>
      <c r="X1033" s="350"/>
      <c r="Y1033" s="350">
        <f t="shared" si="281"/>
        <v>0</v>
      </c>
      <c r="Z1033" s="388"/>
      <c r="AA1033" s="348"/>
      <c r="AB1033" s="388"/>
      <c r="AC1033" s="348"/>
      <c r="AD1033" s="337">
        <f t="shared" si="282"/>
        <v>0</v>
      </c>
      <c r="AE1033" s="252"/>
    </row>
    <row r="1034" hidden="1" outlineLevel="1" spans="1:31">
      <c r="A1034" s="306"/>
      <c r="B1034" s="433">
        <v>120201003</v>
      </c>
      <c r="C1034" s="306"/>
      <c r="D1034" s="306"/>
      <c r="E1034" s="342" t="s">
        <v>391</v>
      </c>
      <c r="F1034" s="343"/>
      <c r="G1034" s="348"/>
      <c r="H1034" s="388"/>
      <c r="I1034" s="348"/>
      <c r="J1034" s="388"/>
      <c r="K1034" s="348"/>
      <c r="L1034" s="337">
        <f>G1034+I1034-K1034</f>
        <v>0</v>
      </c>
      <c r="M1034" s="388"/>
      <c r="N1034" s="348"/>
      <c r="O1034" s="388"/>
      <c r="P1034" s="348"/>
      <c r="Q1034" s="337">
        <f>L1034+N1034-P1034</f>
        <v>0</v>
      </c>
      <c r="R1034" s="350"/>
      <c r="S1034" s="350"/>
      <c r="T1034" s="350"/>
      <c r="U1034" s="350"/>
      <c r="V1034" s="350"/>
      <c r="W1034" s="350"/>
      <c r="X1034" s="350"/>
      <c r="Y1034" s="350">
        <f t="shared" si="281"/>
        <v>0</v>
      </c>
      <c r="Z1034" s="388"/>
      <c r="AA1034" s="348"/>
      <c r="AB1034" s="388"/>
      <c r="AC1034" s="348"/>
      <c r="AD1034" s="337">
        <f t="shared" si="282"/>
        <v>0</v>
      </c>
      <c r="AE1034" s="252"/>
    </row>
    <row r="1035" hidden="1" outlineLevel="1" spans="1:31">
      <c r="A1035" s="306"/>
      <c r="B1035" s="433">
        <v>120201004</v>
      </c>
      <c r="C1035" s="306"/>
      <c r="D1035" s="306"/>
      <c r="E1035" s="342" t="s">
        <v>364</v>
      </c>
      <c r="F1035" s="343"/>
      <c r="G1035" s="348"/>
      <c r="H1035" s="388"/>
      <c r="I1035" s="348"/>
      <c r="J1035" s="388"/>
      <c r="K1035" s="348"/>
      <c r="L1035" s="337"/>
      <c r="M1035" s="388"/>
      <c r="N1035" s="348"/>
      <c r="O1035" s="388"/>
      <c r="P1035" s="348"/>
      <c r="Q1035" s="337"/>
      <c r="R1035" s="350"/>
      <c r="S1035" s="350"/>
      <c r="T1035" s="350"/>
      <c r="U1035" s="350"/>
      <c r="V1035" s="350"/>
      <c r="W1035" s="350"/>
      <c r="X1035" s="350"/>
      <c r="Y1035" s="350">
        <f t="shared" si="281"/>
        <v>0</v>
      </c>
      <c r="Z1035" s="388"/>
      <c r="AA1035" s="348"/>
      <c r="AB1035" s="388"/>
      <c r="AC1035" s="348"/>
      <c r="AD1035" s="337">
        <f t="shared" si="282"/>
        <v>0</v>
      </c>
      <c r="AE1035" s="252"/>
    </row>
    <row r="1036" hidden="1" outlineLevel="1" spans="1:31">
      <c r="A1036" s="306"/>
      <c r="B1036" s="339"/>
      <c r="C1036" s="306"/>
      <c r="D1036" s="306"/>
      <c r="E1036" s="335"/>
      <c r="F1036" s="343"/>
      <c r="G1036" s="348"/>
      <c r="H1036" s="338"/>
      <c r="I1036" s="337"/>
      <c r="J1036" s="338"/>
      <c r="K1036" s="337"/>
      <c r="L1036" s="348"/>
      <c r="M1036" s="338"/>
      <c r="N1036" s="337"/>
      <c r="O1036" s="338"/>
      <c r="P1036" s="337"/>
      <c r="Q1036" s="348"/>
      <c r="R1036" s="403"/>
      <c r="S1036" s="403"/>
      <c r="T1036" s="403"/>
      <c r="U1036" s="403"/>
      <c r="V1036" s="403"/>
      <c r="W1036" s="403"/>
      <c r="X1036" s="403"/>
      <c r="Y1036" s="348"/>
      <c r="Z1036" s="338"/>
      <c r="AA1036" s="337"/>
      <c r="AB1036" s="338"/>
      <c r="AC1036" s="337"/>
      <c r="AD1036" s="348"/>
      <c r="AE1036" s="252"/>
    </row>
    <row r="1037" hidden="1" outlineLevel="1" spans="1:31">
      <c r="A1037" s="299"/>
      <c r="B1037" s="339"/>
      <c r="D1037" s="396" t="s">
        <v>966</v>
      </c>
      <c r="E1037" s="434"/>
      <c r="F1037" s="435"/>
      <c r="G1037" s="373">
        <f>SUM(G1031:G1036)</f>
        <v>0</v>
      </c>
      <c r="H1037" s="398"/>
      <c r="I1037" s="443">
        <f>SUM(I1031:I1036)</f>
        <v>0</v>
      </c>
      <c r="J1037" s="398"/>
      <c r="K1037" s="443">
        <f>SUM(K1031:K1036)</f>
        <v>0</v>
      </c>
      <c r="L1037" s="373">
        <f>SUM(L1031:L1036)</f>
        <v>0</v>
      </c>
      <c r="M1037" s="398"/>
      <c r="N1037" s="443">
        <f>SUM(N1031:N1036)</f>
        <v>0</v>
      </c>
      <c r="O1037" s="398"/>
      <c r="P1037" s="443">
        <f t="shared" ref="P1037:Y1037" si="283">SUM(P1031:P1036)</f>
        <v>0</v>
      </c>
      <c r="Q1037" s="373">
        <f t="shared" si="283"/>
        <v>0</v>
      </c>
      <c r="R1037" s="373">
        <f t="shared" si="283"/>
        <v>0</v>
      </c>
      <c r="S1037" s="373">
        <f t="shared" si="283"/>
        <v>0</v>
      </c>
      <c r="T1037" s="373">
        <f t="shared" si="283"/>
        <v>0</v>
      </c>
      <c r="U1037" s="373">
        <f t="shared" si="283"/>
        <v>0</v>
      </c>
      <c r="V1037" s="373">
        <f t="shared" si="283"/>
        <v>0</v>
      </c>
      <c r="W1037" s="373">
        <f t="shared" si="283"/>
        <v>0</v>
      </c>
      <c r="X1037" s="373">
        <f t="shared" si="283"/>
        <v>0</v>
      </c>
      <c r="Y1037" s="373">
        <f t="shared" si="283"/>
        <v>0</v>
      </c>
      <c r="Z1037" s="398"/>
      <c r="AA1037" s="443">
        <f>SUM(AA1031:AA1036)</f>
        <v>0</v>
      </c>
      <c r="AB1037" s="398"/>
      <c r="AC1037" s="443">
        <f>SUM(AC1031:AC1036)</f>
        <v>0</v>
      </c>
      <c r="AD1037" s="373">
        <f>SUM(AD1031:AD1036)</f>
        <v>0</v>
      </c>
      <c r="AE1037" s="252"/>
    </row>
    <row r="1038" hidden="1" outlineLevel="1" spans="1:31">
      <c r="A1038" s="306"/>
      <c r="B1038" s="339"/>
      <c r="C1038" s="306"/>
      <c r="D1038" s="306"/>
      <c r="E1038" s="335"/>
      <c r="F1038" s="343"/>
      <c r="G1038" s="348"/>
      <c r="H1038" s="338"/>
      <c r="I1038" s="337"/>
      <c r="J1038" s="338"/>
      <c r="K1038" s="337"/>
      <c r="L1038" s="337"/>
      <c r="M1038" s="338"/>
      <c r="N1038" s="337"/>
      <c r="O1038" s="338"/>
      <c r="P1038" s="337"/>
      <c r="Q1038" s="337"/>
      <c r="R1038" s="350"/>
      <c r="S1038" s="350"/>
      <c r="T1038" s="350"/>
      <c r="U1038" s="350"/>
      <c r="V1038" s="350"/>
      <c r="W1038" s="350"/>
      <c r="X1038" s="350"/>
      <c r="Y1038" s="337"/>
      <c r="Z1038" s="338"/>
      <c r="AA1038" s="337"/>
      <c r="AB1038" s="338"/>
      <c r="AC1038" s="337"/>
      <c r="AD1038" s="337"/>
      <c r="AE1038" s="252"/>
    </row>
    <row r="1039" hidden="1" outlineLevel="1" spans="1:31">
      <c r="A1039" s="306"/>
      <c r="B1039" s="339"/>
      <c r="C1039" s="344"/>
      <c r="D1039" s="347" t="s">
        <v>385</v>
      </c>
      <c r="E1039" s="335"/>
      <c r="F1039" s="343"/>
      <c r="G1039" s="348"/>
      <c r="H1039" s="338"/>
      <c r="I1039" s="337"/>
      <c r="J1039" s="338"/>
      <c r="K1039" s="337"/>
      <c r="L1039" s="337">
        <f>G1039+I1039-K1039</f>
        <v>0</v>
      </c>
      <c r="M1039" s="338"/>
      <c r="N1039" s="337"/>
      <c r="O1039" s="338"/>
      <c r="P1039" s="337"/>
      <c r="Q1039" s="337"/>
      <c r="R1039" s="350"/>
      <c r="S1039" s="350"/>
      <c r="T1039" s="350"/>
      <c r="U1039" s="350"/>
      <c r="V1039" s="350"/>
      <c r="W1039" s="350"/>
      <c r="X1039" s="350"/>
      <c r="Y1039" s="337"/>
      <c r="Z1039" s="338"/>
      <c r="AA1039" s="337"/>
      <c r="AB1039" s="338"/>
      <c r="AC1039" s="337"/>
      <c r="AD1039" s="337"/>
      <c r="AE1039" s="252"/>
    </row>
    <row r="1040" hidden="1" outlineLevel="1" spans="1:31">
      <c r="A1040" s="306"/>
      <c r="B1040" s="433">
        <v>120202001</v>
      </c>
      <c r="C1040" s="344"/>
      <c r="D1040" s="306"/>
      <c r="E1040" s="342" t="s">
        <v>389</v>
      </c>
      <c r="F1040" s="343"/>
      <c r="G1040" s="350"/>
      <c r="H1040" s="338"/>
      <c r="I1040" s="337"/>
      <c r="J1040" s="338"/>
      <c r="K1040" s="337"/>
      <c r="L1040" s="337">
        <f>G1040+I1040-K1040</f>
        <v>0</v>
      </c>
      <c r="M1040" s="338"/>
      <c r="N1040" s="337"/>
      <c r="O1040" s="338"/>
      <c r="P1040" s="337"/>
      <c r="Q1040" s="337">
        <f>L1040+N1040-P1040</f>
        <v>0</v>
      </c>
      <c r="R1040" s="350"/>
      <c r="S1040" s="350"/>
      <c r="T1040" s="350">
        <v>0</v>
      </c>
      <c r="U1040" s="350"/>
      <c r="V1040" s="350"/>
      <c r="W1040" s="350"/>
      <c r="X1040" s="350"/>
      <c r="Y1040" s="350">
        <f t="shared" ref="Y1040:Y1043" si="284">SUM(Q1040:X1040)</f>
        <v>0</v>
      </c>
      <c r="Z1040" s="338"/>
      <c r="AA1040" s="337"/>
      <c r="AB1040" s="338"/>
      <c r="AC1040" s="337"/>
      <c r="AD1040" s="337">
        <f t="shared" ref="AD1040:AD1043" si="285">Y1040+AA1040-AC1040</f>
        <v>0</v>
      </c>
      <c r="AE1040" s="252"/>
    </row>
    <row r="1041" hidden="1" outlineLevel="1" spans="1:31">
      <c r="A1041" s="306"/>
      <c r="B1041" s="433">
        <v>120202002</v>
      </c>
      <c r="C1041" s="306"/>
      <c r="D1041" s="306"/>
      <c r="E1041" s="342" t="s">
        <v>390</v>
      </c>
      <c r="F1041" s="343"/>
      <c r="G1041" s="348"/>
      <c r="H1041" s="338"/>
      <c r="I1041" s="337"/>
      <c r="J1041" s="338"/>
      <c r="K1041" s="337"/>
      <c r="L1041" s="337">
        <f>G1041+I1041-K1041</f>
        <v>0</v>
      </c>
      <c r="M1041" s="338"/>
      <c r="N1041" s="337"/>
      <c r="O1041" s="338"/>
      <c r="P1041" s="337"/>
      <c r="Q1041" s="337">
        <f>L1041+N1041-P1041</f>
        <v>0</v>
      </c>
      <c r="R1041" s="350"/>
      <c r="S1041" s="350"/>
      <c r="T1041" s="350"/>
      <c r="U1041" s="350"/>
      <c r="V1041" s="350"/>
      <c r="W1041" s="350"/>
      <c r="X1041" s="350"/>
      <c r="Y1041" s="350">
        <f t="shared" si="284"/>
        <v>0</v>
      </c>
      <c r="Z1041" s="338"/>
      <c r="AA1041" s="337"/>
      <c r="AB1041" s="338"/>
      <c r="AC1041" s="337"/>
      <c r="AD1041" s="337">
        <f t="shared" si="285"/>
        <v>0</v>
      </c>
      <c r="AE1041" s="252"/>
    </row>
    <row r="1042" hidden="1" outlineLevel="1" spans="1:31">
      <c r="A1042" s="306"/>
      <c r="B1042" s="433">
        <v>120202003</v>
      </c>
      <c r="C1042" s="306"/>
      <c r="D1042" s="306"/>
      <c r="E1042" s="342" t="s">
        <v>391</v>
      </c>
      <c r="F1042" s="343"/>
      <c r="G1042" s="348"/>
      <c r="H1042" s="338"/>
      <c r="I1042" s="337"/>
      <c r="J1042" s="338"/>
      <c r="K1042" s="337"/>
      <c r="L1042" s="337"/>
      <c r="M1042" s="338"/>
      <c r="N1042" s="337"/>
      <c r="O1042" s="338"/>
      <c r="P1042" s="337"/>
      <c r="Q1042" s="337"/>
      <c r="R1042" s="350"/>
      <c r="S1042" s="350"/>
      <c r="T1042" s="350"/>
      <c r="U1042" s="350"/>
      <c r="V1042" s="350"/>
      <c r="W1042" s="350"/>
      <c r="X1042" s="350"/>
      <c r="Y1042" s="350">
        <f t="shared" si="284"/>
        <v>0</v>
      </c>
      <c r="Z1042" s="338"/>
      <c r="AA1042" s="337"/>
      <c r="AB1042" s="338"/>
      <c r="AC1042" s="337"/>
      <c r="AD1042" s="337">
        <f t="shared" si="285"/>
        <v>0</v>
      </c>
      <c r="AE1042" s="252"/>
    </row>
    <row r="1043" hidden="1" outlineLevel="1" spans="1:31">
      <c r="A1043" s="306"/>
      <c r="B1043" s="433">
        <v>120202004</v>
      </c>
      <c r="C1043" s="306"/>
      <c r="D1043" s="306"/>
      <c r="E1043" s="342" t="s">
        <v>364</v>
      </c>
      <c r="F1043" s="343"/>
      <c r="G1043" s="348"/>
      <c r="H1043" s="338"/>
      <c r="I1043" s="337"/>
      <c r="J1043" s="338"/>
      <c r="K1043" s="337"/>
      <c r="L1043" s="337"/>
      <c r="M1043" s="338"/>
      <c r="N1043" s="337"/>
      <c r="O1043" s="338"/>
      <c r="P1043" s="337"/>
      <c r="Q1043" s="337"/>
      <c r="R1043" s="350"/>
      <c r="S1043" s="350"/>
      <c r="T1043" s="350"/>
      <c r="U1043" s="350"/>
      <c r="V1043" s="350"/>
      <c r="W1043" s="350"/>
      <c r="X1043" s="350"/>
      <c r="Y1043" s="350">
        <f t="shared" si="284"/>
        <v>0</v>
      </c>
      <c r="Z1043" s="338"/>
      <c r="AA1043" s="337"/>
      <c r="AB1043" s="338"/>
      <c r="AC1043" s="337"/>
      <c r="AD1043" s="337">
        <f t="shared" si="285"/>
        <v>0</v>
      </c>
      <c r="AE1043" s="252"/>
    </row>
    <row r="1044" hidden="1" outlineLevel="1" spans="1:31">
      <c r="A1044" s="306"/>
      <c r="B1044" s="436"/>
      <c r="C1044" s="437"/>
      <c r="D1044" s="437"/>
      <c r="E1044" s="335"/>
      <c r="F1044" s="343"/>
      <c r="G1044" s="348"/>
      <c r="H1044" s="338"/>
      <c r="I1044" s="337"/>
      <c r="J1044" s="338"/>
      <c r="K1044" s="337"/>
      <c r="L1044" s="337"/>
      <c r="M1044" s="338"/>
      <c r="N1044" s="337"/>
      <c r="O1044" s="338"/>
      <c r="P1044" s="337"/>
      <c r="Q1044" s="337"/>
      <c r="R1044" s="350"/>
      <c r="S1044" s="350"/>
      <c r="T1044" s="350"/>
      <c r="U1044" s="350"/>
      <c r="V1044" s="350"/>
      <c r="W1044" s="350"/>
      <c r="X1044" s="350"/>
      <c r="Y1044" s="337"/>
      <c r="Z1044" s="338"/>
      <c r="AA1044" s="337"/>
      <c r="AB1044" s="338"/>
      <c r="AC1044" s="337"/>
      <c r="AD1044" s="337"/>
      <c r="AE1044" s="252"/>
    </row>
    <row r="1045" hidden="1" outlineLevel="1" spans="1:31">
      <c r="A1045" s="306"/>
      <c r="B1045" s="436"/>
      <c r="D1045" s="396" t="s">
        <v>967</v>
      </c>
      <c r="E1045" s="438"/>
      <c r="F1045" s="361"/>
      <c r="G1045" s="362">
        <f>SUM(G1039:G1044)</f>
        <v>0</v>
      </c>
      <c r="H1045" s="363"/>
      <c r="I1045" s="368">
        <f>SUM(I1039:I1044)</f>
        <v>0</v>
      </c>
      <c r="J1045" s="363"/>
      <c r="K1045" s="368">
        <f>SUM(K1039:K1044)</f>
        <v>0</v>
      </c>
      <c r="L1045" s="362">
        <f>SUM(L1039:L1044)</f>
        <v>0</v>
      </c>
      <c r="M1045" s="363"/>
      <c r="N1045" s="368">
        <f>SUM(N1039:N1044)</f>
        <v>0</v>
      </c>
      <c r="O1045" s="363"/>
      <c r="P1045" s="368">
        <f t="shared" ref="P1045:Y1045" si="286">SUM(P1039:P1044)</f>
        <v>0</v>
      </c>
      <c r="Q1045" s="362">
        <f t="shared" si="286"/>
        <v>0</v>
      </c>
      <c r="R1045" s="373">
        <f t="shared" si="286"/>
        <v>0</v>
      </c>
      <c r="S1045" s="373">
        <f t="shared" si="286"/>
        <v>0</v>
      </c>
      <c r="T1045" s="373">
        <f t="shared" si="286"/>
        <v>0</v>
      </c>
      <c r="U1045" s="373">
        <f t="shared" si="286"/>
        <v>0</v>
      </c>
      <c r="V1045" s="373">
        <f t="shared" si="286"/>
        <v>0</v>
      </c>
      <c r="W1045" s="373">
        <f t="shared" si="286"/>
        <v>0</v>
      </c>
      <c r="X1045" s="373">
        <f t="shared" si="286"/>
        <v>0</v>
      </c>
      <c r="Y1045" s="362">
        <f t="shared" si="286"/>
        <v>0</v>
      </c>
      <c r="Z1045" s="363"/>
      <c r="AA1045" s="368">
        <f>SUM(AA1039:AA1044)</f>
        <v>0</v>
      </c>
      <c r="AB1045" s="363"/>
      <c r="AC1045" s="368">
        <f>SUM(AC1039:AC1044)</f>
        <v>0</v>
      </c>
      <c r="AD1045" s="362">
        <f>SUM(AD1039:AD1044)</f>
        <v>0</v>
      </c>
      <c r="AE1045" s="252"/>
    </row>
    <row r="1046" hidden="1" outlineLevel="1" spans="1:31">
      <c r="A1046" s="306"/>
      <c r="B1046" s="436"/>
      <c r="C1046" s="437"/>
      <c r="D1046" s="437"/>
      <c r="E1046" s="335"/>
      <c r="F1046" s="343"/>
      <c r="G1046" s="348"/>
      <c r="H1046" s="338"/>
      <c r="I1046" s="337"/>
      <c r="J1046" s="338"/>
      <c r="K1046" s="337"/>
      <c r="L1046" s="337"/>
      <c r="M1046" s="338"/>
      <c r="N1046" s="337"/>
      <c r="O1046" s="338"/>
      <c r="P1046" s="337"/>
      <c r="Q1046" s="337"/>
      <c r="R1046" s="350"/>
      <c r="S1046" s="350"/>
      <c r="T1046" s="350"/>
      <c r="U1046" s="350"/>
      <c r="V1046" s="350"/>
      <c r="W1046" s="350"/>
      <c r="X1046" s="350"/>
      <c r="Y1046" s="337"/>
      <c r="Z1046" s="338"/>
      <c r="AA1046" s="337"/>
      <c r="AB1046" s="338"/>
      <c r="AC1046" s="337"/>
      <c r="AD1046" s="337"/>
      <c r="AE1046" s="252"/>
    </row>
    <row r="1047" hidden="1" outlineLevel="1" spans="1:31">
      <c r="A1047" s="306"/>
      <c r="B1047" s="339"/>
      <c r="C1047" s="344"/>
      <c r="D1047" s="347" t="s">
        <v>968</v>
      </c>
      <c r="E1047" s="342"/>
      <c r="F1047" s="343"/>
      <c r="G1047" s="348"/>
      <c r="H1047" s="388"/>
      <c r="I1047" s="348"/>
      <c r="J1047" s="388"/>
      <c r="K1047" s="348"/>
      <c r="L1047" s="337"/>
      <c r="M1047" s="388"/>
      <c r="N1047" s="348"/>
      <c r="O1047" s="388"/>
      <c r="P1047" s="348"/>
      <c r="Q1047" s="337"/>
      <c r="R1047" s="350"/>
      <c r="S1047" s="350"/>
      <c r="T1047" s="350"/>
      <c r="U1047" s="350"/>
      <c r="V1047" s="350"/>
      <c r="W1047" s="350"/>
      <c r="X1047" s="350"/>
      <c r="Y1047" s="337"/>
      <c r="Z1047" s="388"/>
      <c r="AA1047" s="348"/>
      <c r="AB1047" s="388"/>
      <c r="AC1047" s="348"/>
      <c r="AD1047" s="337"/>
      <c r="AE1047" s="252"/>
    </row>
    <row r="1048" hidden="1" outlineLevel="1" spans="1:31">
      <c r="A1048" s="306"/>
      <c r="B1048" s="433">
        <v>120203001</v>
      </c>
      <c r="C1048" s="344"/>
      <c r="D1048" s="306"/>
      <c r="E1048" s="342" t="s">
        <v>973</v>
      </c>
      <c r="F1048" s="343"/>
      <c r="G1048" s="348"/>
      <c r="H1048" s="388"/>
      <c r="I1048" s="348"/>
      <c r="J1048" s="388"/>
      <c r="K1048" s="348"/>
      <c r="L1048" s="337">
        <f>G1048+I1048-K1048</f>
        <v>0</v>
      </c>
      <c r="M1048" s="388"/>
      <c r="N1048" s="348"/>
      <c r="O1048" s="388"/>
      <c r="P1048" s="348"/>
      <c r="Q1048" s="337">
        <f>L1048+N1048-P1048</f>
        <v>0</v>
      </c>
      <c r="R1048" s="350"/>
      <c r="S1048" s="350"/>
      <c r="T1048" s="350"/>
      <c r="U1048" s="350"/>
      <c r="V1048" s="350"/>
      <c r="W1048" s="350"/>
      <c r="X1048" s="350"/>
      <c r="Y1048" s="350">
        <f>SUM(Q1048:X1048)</f>
        <v>0</v>
      </c>
      <c r="Z1048" s="388"/>
      <c r="AA1048" s="348"/>
      <c r="AB1048" s="388"/>
      <c r="AC1048" s="348"/>
      <c r="AD1048" s="337">
        <f>Y1048+AA1048-AC1048</f>
        <v>0</v>
      </c>
      <c r="AE1048" s="252"/>
    </row>
    <row r="1049" hidden="1" outlineLevel="1" spans="1:31">
      <c r="A1049" s="306"/>
      <c r="B1049" s="433"/>
      <c r="C1049" s="306"/>
      <c r="D1049" s="306"/>
      <c r="E1049" s="342"/>
      <c r="F1049" s="356"/>
      <c r="G1049" s="348"/>
      <c r="H1049" s="388"/>
      <c r="I1049" s="348"/>
      <c r="J1049" s="388"/>
      <c r="K1049" s="348"/>
      <c r="L1049" s="337">
        <f>G1049+I1049-K1049</f>
        <v>0</v>
      </c>
      <c r="M1049" s="388"/>
      <c r="N1049" s="348"/>
      <c r="O1049" s="388"/>
      <c r="P1049" s="348"/>
      <c r="Q1049" s="337">
        <f>L1049+N1049-P1049</f>
        <v>0</v>
      </c>
      <c r="R1049" s="350"/>
      <c r="S1049" s="350"/>
      <c r="T1049" s="350"/>
      <c r="U1049" s="350"/>
      <c r="V1049" s="350"/>
      <c r="W1049" s="350"/>
      <c r="X1049" s="350"/>
      <c r="Y1049" s="374"/>
      <c r="Z1049" s="388"/>
      <c r="AA1049" s="348"/>
      <c r="AB1049" s="388"/>
      <c r="AC1049" s="348"/>
      <c r="AD1049" s="337">
        <f>Y1049+AA1049-AC1049</f>
        <v>0</v>
      </c>
      <c r="AE1049" s="252"/>
    </row>
    <row r="1050" hidden="1" outlineLevel="1" spans="1:31">
      <c r="A1050" s="306"/>
      <c r="B1050" s="339"/>
      <c r="C1050" s="306"/>
      <c r="D1050" s="306"/>
      <c r="E1050" s="335"/>
      <c r="F1050" s="343"/>
      <c r="G1050" s="348"/>
      <c r="H1050" s="338"/>
      <c r="I1050" s="337"/>
      <c r="J1050" s="338"/>
      <c r="K1050" s="337"/>
      <c r="L1050" s="348"/>
      <c r="M1050" s="338"/>
      <c r="N1050" s="337"/>
      <c r="O1050" s="338"/>
      <c r="P1050" s="337"/>
      <c r="Q1050" s="348"/>
      <c r="R1050" s="403"/>
      <c r="S1050" s="403"/>
      <c r="T1050" s="403"/>
      <c r="U1050" s="403"/>
      <c r="V1050" s="403"/>
      <c r="W1050" s="403"/>
      <c r="X1050" s="403"/>
      <c r="Y1050" s="348"/>
      <c r="Z1050" s="338"/>
      <c r="AA1050" s="337"/>
      <c r="AB1050" s="338"/>
      <c r="AC1050" s="337"/>
      <c r="AD1050" s="348"/>
      <c r="AE1050" s="252"/>
    </row>
    <row r="1051" hidden="1" outlineLevel="1" spans="1:31">
      <c r="A1051" s="299"/>
      <c r="B1051" s="339"/>
      <c r="D1051" s="396" t="s">
        <v>970</v>
      </c>
      <c r="E1051" s="434"/>
      <c r="F1051" s="435"/>
      <c r="G1051" s="373">
        <f>SUM(G1047:G1050)</f>
        <v>0</v>
      </c>
      <c r="H1051" s="398"/>
      <c r="I1051" s="443">
        <f>SUM(I1047:I1050)</f>
        <v>0</v>
      </c>
      <c r="J1051" s="398"/>
      <c r="K1051" s="443">
        <f>SUM(K1047:K1050)</f>
        <v>0</v>
      </c>
      <c r="L1051" s="373">
        <f>SUM(L1047:L1050)</f>
        <v>0</v>
      </c>
      <c r="M1051" s="398"/>
      <c r="N1051" s="443">
        <f>SUM(N1047:N1050)</f>
        <v>0</v>
      </c>
      <c r="O1051" s="398"/>
      <c r="P1051" s="443">
        <f>SUM(P1047:P1050)</f>
        <v>0</v>
      </c>
      <c r="Q1051" s="373">
        <f>SUM(Q1047:Q1050)</f>
        <v>0</v>
      </c>
      <c r="R1051" s="373">
        <f t="shared" ref="R1051:Y1051" si="287">SUM(R1047:R1050)</f>
        <v>0</v>
      </c>
      <c r="S1051" s="373">
        <f t="shared" si="287"/>
        <v>0</v>
      </c>
      <c r="T1051" s="373">
        <f t="shared" si="287"/>
        <v>0</v>
      </c>
      <c r="U1051" s="373">
        <f t="shared" si="287"/>
        <v>0</v>
      </c>
      <c r="V1051" s="373">
        <f t="shared" si="287"/>
        <v>0</v>
      </c>
      <c r="W1051" s="373">
        <f t="shared" si="287"/>
        <v>0</v>
      </c>
      <c r="X1051" s="373">
        <f t="shared" si="287"/>
        <v>0</v>
      </c>
      <c r="Y1051" s="373">
        <f t="shared" si="287"/>
        <v>0</v>
      </c>
      <c r="Z1051" s="398"/>
      <c r="AA1051" s="443">
        <f>SUM(AA1047:AA1050)</f>
        <v>0</v>
      </c>
      <c r="AB1051" s="398"/>
      <c r="AC1051" s="443">
        <f>SUM(AC1047:AC1050)</f>
        <v>0</v>
      </c>
      <c r="AD1051" s="373">
        <f>SUM(AD1047:AD1050)</f>
        <v>0</v>
      </c>
      <c r="AE1051" s="252"/>
    </row>
    <row r="1052" collapsed="1" spans="1:31">
      <c r="A1052" s="306"/>
      <c r="B1052" s="436"/>
      <c r="C1052" s="437"/>
      <c r="D1052" s="437"/>
      <c r="E1052" s="335"/>
      <c r="F1052" s="343"/>
      <c r="G1052" s="348"/>
      <c r="H1052" s="338"/>
      <c r="I1052" s="337"/>
      <c r="J1052" s="338"/>
      <c r="K1052" s="337"/>
      <c r="L1052" s="337"/>
      <c r="M1052" s="338"/>
      <c r="N1052" s="337"/>
      <c r="O1052" s="338"/>
      <c r="P1052" s="337"/>
      <c r="Q1052" s="337"/>
      <c r="R1052" s="350"/>
      <c r="S1052" s="350"/>
      <c r="T1052" s="350"/>
      <c r="U1052" s="350"/>
      <c r="V1052" s="350"/>
      <c r="W1052" s="350"/>
      <c r="X1052" s="350"/>
      <c r="Y1052" s="337"/>
      <c r="Z1052" s="338"/>
      <c r="AA1052" s="337"/>
      <c r="AB1052" s="338"/>
      <c r="AC1052" s="337"/>
      <c r="AD1052" s="337"/>
      <c r="AE1052" s="252"/>
    </row>
    <row r="1053" spans="1:32">
      <c r="A1053" s="299"/>
      <c r="B1053" s="446"/>
      <c r="C1053" s="447" t="s">
        <v>974</v>
      </c>
      <c r="D1053" s="448"/>
      <c r="E1053" s="449"/>
      <c r="F1053" s="450"/>
      <c r="G1053" s="392">
        <f>G1037-G1045+G1051</f>
        <v>0</v>
      </c>
      <c r="H1053" s="393"/>
      <c r="I1053" s="402">
        <f>I1037-I1045+I1051</f>
        <v>0</v>
      </c>
      <c r="J1053" s="393"/>
      <c r="K1053" s="402">
        <f>K1037-K1045+K1051</f>
        <v>0</v>
      </c>
      <c r="L1053" s="392">
        <f>L1037-L1045+L1051</f>
        <v>0</v>
      </c>
      <c r="M1053" s="393"/>
      <c r="N1053" s="402">
        <f>N1037-N1045+N1051</f>
        <v>0</v>
      </c>
      <c r="O1053" s="393"/>
      <c r="P1053" s="402">
        <f t="shared" ref="P1053:Y1053" si="288">P1037-P1045+P1051</f>
        <v>0</v>
      </c>
      <c r="Q1053" s="392">
        <f t="shared" si="288"/>
        <v>0</v>
      </c>
      <c r="R1053" s="392">
        <f t="shared" si="288"/>
        <v>0</v>
      </c>
      <c r="S1053" s="392">
        <f t="shared" si="288"/>
        <v>0</v>
      </c>
      <c r="T1053" s="392">
        <f t="shared" si="288"/>
        <v>0</v>
      </c>
      <c r="U1053" s="392">
        <f t="shared" si="288"/>
        <v>0</v>
      </c>
      <c r="V1053" s="392">
        <f t="shared" si="288"/>
        <v>0</v>
      </c>
      <c r="W1053" s="392">
        <f t="shared" si="288"/>
        <v>0</v>
      </c>
      <c r="X1053" s="392">
        <f t="shared" si="288"/>
        <v>0</v>
      </c>
      <c r="Y1053" s="392">
        <f t="shared" si="288"/>
        <v>0</v>
      </c>
      <c r="Z1053" s="393"/>
      <c r="AA1053" s="402">
        <f>AA1037-AA1045+AA1051</f>
        <v>0</v>
      </c>
      <c r="AB1053" s="393"/>
      <c r="AC1053" s="402">
        <f>AC1037-AC1045+AC1051</f>
        <v>0</v>
      </c>
      <c r="AD1053" s="392">
        <f>AD1037-AD1045+AD1051</f>
        <v>0</v>
      </c>
      <c r="AE1053" s="252"/>
      <c r="AF1053" s="300" t="s">
        <v>893</v>
      </c>
    </row>
    <row r="1054" spans="1:31">
      <c r="A1054" s="306"/>
      <c r="B1054" s="340"/>
      <c r="C1054" s="303"/>
      <c r="D1054" s="303"/>
      <c r="E1054" s="342"/>
      <c r="F1054" s="386"/>
      <c r="G1054" s="374"/>
      <c r="H1054" s="387"/>
      <c r="I1054" s="401"/>
      <c r="J1054" s="387"/>
      <c r="K1054" s="401"/>
      <c r="L1054" s="350"/>
      <c r="M1054" s="387"/>
      <c r="N1054" s="401"/>
      <c r="O1054" s="387"/>
      <c r="P1054" s="401"/>
      <c r="Q1054" s="374"/>
      <c r="R1054" s="350"/>
      <c r="S1054" s="350"/>
      <c r="T1054" s="350"/>
      <c r="U1054" s="350"/>
      <c r="V1054" s="350"/>
      <c r="W1054" s="350"/>
      <c r="X1054" s="350"/>
      <c r="Y1054" s="374"/>
      <c r="Z1054" s="387"/>
      <c r="AA1054" s="401"/>
      <c r="AB1054" s="387"/>
      <c r="AC1054" s="401"/>
      <c r="AD1054" s="374"/>
      <c r="AE1054" s="252"/>
    </row>
    <row r="1055" spans="1:31">
      <c r="A1055" s="306"/>
      <c r="B1055" s="339"/>
      <c r="C1055" s="345" t="s">
        <v>975</v>
      </c>
      <c r="D1055" s="306"/>
      <c r="E1055" s="335"/>
      <c r="F1055" s="343"/>
      <c r="G1055" s="348"/>
      <c r="H1055" s="338"/>
      <c r="I1055" s="337"/>
      <c r="J1055" s="338"/>
      <c r="K1055" s="337"/>
      <c r="L1055" s="442"/>
      <c r="M1055" s="338"/>
      <c r="N1055" s="337"/>
      <c r="O1055" s="338"/>
      <c r="P1055" s="337"/>
      <c r="Q1055" s="442"/>
      <c r="R1055" s="444"/>
      <c r="S1055" s="444"/>
      <c r="T1055" s="444"/>
      <c r="U1055" s="444"/>
      <c r="V1055" s="444"/>
      <c r="W1055" s="444"/>
      <c r="X1055" s="444"/>
      <c r="Y1055" s="442"/>
      <c r="Z1055" s="338"/>
      <c r="AA1055" s="337"/>
      <c r="AB1055" s="338"/>
      <c r="AC1055" s="337"/>
      <c r="AD1055" s="442"/>
      <c r="AE1055" s="252"/>
    </row>
    <row r="1056" hidden="1" outlineLevel="1" spans="1:31">
      <c r="A1056" s="306"/>
      <c r="B1056" s="339"/>
      <c r="C1056" s="344"/>
      <c r="D1056" s="347" t="s">
        <v>378</v>
      </c>
      <c r="E1056" s="342"/>
      <c r="F1056" s="343"/>
      <c r="G1056" s="348"/>
      <c r="H1056" s="388"/>
      <c r="I1056" s="348"/>
      <c r="J1056" s="388"/>
      <c r="K1056" s="348"/>
      <c r="L1056" s="337"/>
      <c r="M1056" s="388"/>
      <c r="N1056" s="348"/>
      <c r="O1056" s="388"/>
      <c r="P1056" s="348"/>
      <c r="Q1056" s="337"/>
      <c r="R1056" s="350"/>
      <c r="S1056" s="350"/>
      <c r="T1056" s="350"/>
      <c r="U1056" s="350"/>
      <c r="V1056" s="350"/>
      <c r="W1056" s="350"/>
      <c r="X1056" s="350"/>
      <c r="Y1056" s="337"/>
      <c r="Z1056" s="388"/>
      <c r="AA1056" s="348"/>
      <c r="AB1056" s="388"/>
      <c r="AC1056" s="348"/>
      <c r="AD1056" s="337"/>
      <c r="AE1056" s="252"/>
    </row>
    <row r="1057" hidden="1" outlineLevel="1" spans="1:31">
      <c r="A1057" s="306"/>
      <c r="B1057" s="433">
        <v>120301001</v>
      </c>
      <c r="C1057" s="344"/>
      <c r="D1057" s="306"/>
      <c r="E1057" s="342" t="s">
        <v>380</v>
      </c>
      <c r="F1057" s="343"/>
      <c r="G1057" s="350"/>
      <c r="H1057" s="388"/>
      <c r="I1057" s="348"/>
      <c r="J1057" s="388"/>
      <c r="K1057" s="348"/>
      <c r="L1057" s="337">
        <f>G1057+I1057-K1057</f>
        <v>0</v>
      </c>
      <c r="M1057" s="388"/>
      <c r="N1057" s="348"/>
      <c r="O1057" s="388"/>
      <c r="P1057" s="348"/>
      <c r="Q1057" s="337">
        <f>L1057+N1057-P1057</f>
        <v>0</v>
      </c>
      <c r="R1057" s="350"/>
      <c r="S1057" s="350"/>
      <c r="T1057" s="350"/>
      <c r="U1057" s="350"/>
      <c r="V1057" s="350"/>
      <c r="W1057" s="350"/>
      <c r="X1057" s="350"/>
      <c r="Y1057" s="350">
        <f t="shared" ref="Y1057:Y1060" si="289">SUM(Q1057:X1057)</f>
        <v>0</v>
      </c>
      <c r="Z1057" s="388"/>
      <c r="AA1057" s="348"/>
      <c r="AB1057" s="388"/>
      <c r="AC1057" s="348"/>
      <c r="AD1057" s="337">
        <f t="shared" ref="AD1057:AD1060" si="290">Y1057+AA1057-AC1057</f>
        <v>0</v>
      </c>
      <c r="AE1057" s="252"/>
    </row>
    <row r="1058" hidden="1" outlineLevel="1" spans="1:31">
      <c r="A1058" s="306"/>
      <c r="B1058" s="433">
        <v>120301002</v>
      </c>
      <c r="C1058" s="306"/>
      <c r="D1058" s="306"/>
      <c r="E1058" s="342" t="s">
        <v>345</v>
      </c>
      <c r="F1058" s="356"/>
      <c r="G1058" s="348"/>
      <c r="H1058" s="388"/>
      <c r="I1058" s="348"/>
      <c r="J1058" s="388"/>
      <c r="K1058" s="348"/>
      <c r="L1058" s="337">
        <f>G1058+I1058-K1058</f>
        <v>0</v>
      </c>
      <c r="M1058" s="388"/>
      <c r="N1058" s="348"/>
      <c r="O1058" s="388"/>
      <c r="P1058" s="348"/>
      <c r="Q1058" s="337">
        <f>L1058+N1058-P1058</f>
        <v>0</v>
      </c>
      <c r="R1058" s="350"/>
      <c r="S1058" s="350"/>
      <c r="T1058" s="350"/>
      <c r="U1058" s="350"/>
      <c r="V1058" s="350"/>
      <c r="W1058" s="350"/>
      <c r="X1058" s="350"/>
      <c r="Y1058" s="350">
        <f t="shared" si="289"/>
        <v>0</v>
      </c>
      <c r="Z1058" s="388"/>
      <c r="AA1058" s="348"/>
      <c r="AB1058" s="388"/>
      <c r="AC1058" s="348"/>
      <c r="AD1058" s="337">
        <f t="shared" si="290"/>
        <v>0</v>
      </c>
      <c r="AE1058" s="252"/>
    </row>
    <row r="1059" hidden="1" outlineLevel="1" spans="1:31">
      <c r="A1059" s="306"/>
      <c r="B1059" s="433">
        <v>120301003</v>
      </c>
      <c r="C1059" s="306"/>
      <c r="D1059" s="306"/>
      <c r="E1059" s="342" t="s">
        <v>393</v>
      </c>
      <c r="F1059" s="356"/>
      <c r="G1059" s="348"/>
      <c r="H1059" s="388"/>
      <c r="I1059" s="348"/>
      <c r="J1059" s="388"/>
      <c r="K1059" s="348"/>
      <c r="L1059" s="337">
        <f>G1059+I1059-K1059</f>
        <v>0</v>
      </c>
      <c r="M1059" s="388"/>
      <c r="N1059" s="348"/>
      <c r="O1059" s="388"/>
      <c r="P1059" s="348"/>
      <c r="Q1059" s="337">
        <f>L1059+N1059-P1059</f>
        <v>0</v>
      </c>
      <c r="R1059" s="350"/>
      <c r="S1059" s="350"/>
      <c r="T1059" s="350"/>
      <c r="U1059" s="350"/>
      <c r="V1059" s="350"/>
      <c r="W1059" s="350"/>
      <c r="X1059" s="350"/>
      <c r="Y1059" s="350">
        <f t="shared" ref="Y1059" si="291">SUM(Q1059:X1059)</f>
        <v>0</v>
      </c>
      <c r="Z1059" s="388"/>
      <c r="AA1059" s="348"/>
      <c r="AB1059" s="388"/>
      <c r="AC1059" s="348"/>
      <c r="AD1059" s="337">
        <f t="shared" ref="AD1059" si="292">Y1059+AA1059-AC1059</f>
        <v>0</v>
      </c>
      <c r="AE1059" s="252"/>
    </row>
    <row r="1060" hidden="1" outlineLevel="1" spans="1:31">
      <c r="A1060" s="306"/>
      <c r="B1060" s="433">
        <v>120301004</v>
      </c>
      <c r="C1060" s="306"/>
      <c r="D1060" s="306"/>
      <c r="E1060" s="342" t="s">
        <v>364</v>
      </c>
      <c r="F1060" s="343"/>
      <c r="G1060" s="348"/>
      <c r="H1060" s="388"/>
      <c r="I1060" s="348"/>
      <c r="J1060" s="388"/>
      <c r="K1060" s="348"/>
      <c r="L1060" s="337"/>
      <c r="M1060" s="388"/>
      <c r="N1060" s="348"/>
      <c r="O1060" s="388"/>
      <c r="P1060" s="348"/>
      <c r="Q1060" s="337"/>
      <c r="R1060" s="350"/>
      <c r="S1060" s="350"/>
      <c r="T1060" s="350"/>
      <c r="U1060" s="350"/>
      <c r="V1060" s="350"/>
      <c r="W1060" s="350"/>
      <c r="X1060" s="350"/>
      <c r="Y1060" s="350">
        <f t="shared" si="289"/>
        <v>0</v>
      </c>
      <c r="Z1060" s="388"/>
      <c r="AA1060" s="348"/>
      <c r="AB1060" s="388"/>
      <c r="AC1060" s="348"/>
      <c r="AD1060" s="337">
        <f t="shared" si="290"/>
        <v>0</v>
      </c>
      <c r="AE1060" s="252"/>
    </row>
    <row r="1061" hidden="1" outlineLevel="1" spans="1:31">
      <c r="A1061" s="306"/>
      <c r="B1061" s="339"/>
      <c r="C1061" s="306"/>
      <c r="D1061" s="306"/>
      <c r="E1061" s="335"/>
      <c r="F1061" s="343"/>
      <c r="G1061" s="348"/>
      <c r="H1061" s="338"/>
      <c r="I1061" s="337"/>
      <c r="J1061" s="338"/>
      <c r="K1061" s="337"/>
      <c r="L1061" s="348"/>
      <c r="M1061" s="338"/>
      <c r="N1061" s="337"/>
      <c r="O1061" s="338"/>
      <c r="P1061" s="337"/>
      <c r="Q1061" s="348"/>
      <c r="R1061" s="403"/>
      <c r="S1061" s="403"/>
      <c r="T1061" s="403"/>
      <c r="U1061" s="403"/>
      <c r="V1061" s="403"/>
      <c r="W1061" s="403"/>
      <c r="X1061" s="403"/>
      <c r="Y1061" s="348"/>
      <c r="Z1061" s="338"/>
      <c r="AA1061" s="337"/>
      <c r="AB1061" s="338"/>
      <c r="AC1061" s="337"/>
      <c r="AD1061" s="348"/>
      <c r="AE1061" s="252"/>
    </row>
    <row r="1062" hidden="1" outlineLevel="1" spans="1:31">
      <c r="A1062" s="299"/>
      <c r="B1062" s="339"/>
      <c r="D1062" s="396" t="s">
        <v>966</v>
      </c>
      <c r="E1062" s="434"/>
      <c r="F1062" s="435"/>
      <c r="G1062" s="373">
        <f>SUM(G1056:G1061)</f>
        <v>0</v>
      </c>
      <c r="H1062" s="398"/>
      <c r="I1062" s="443">
        <f>SUM(I1056:I1061)</f>
        <v>0</v>
      </c>
      <c r="J1062" s="398"/>
      <c r="K1062" s="443">
        <f>SUM(K1056:K1061)</f>
        <v>0</v>
      </c>
      <c r="L1062" s="373">
        <f>SUM(L1056:L1061)</f>
        <v>0</v>
      </c>
      <c r="M1062" s="398"/>
      <c r="N1062" s="443">
        <f>SUM(N1056:N1061)</f>
        <v>0</v>
      </c>
      <c r="O1062" s="398"/>
      <c r="P1062" s="443">
        <f t="shared" ref="P1062:Y1062" si="293">SUM(P1056:P1061)</f>
        <v>0</v>
      </c>
      <c r="Q1062" s="373">
        <f t="shared" si="293"/>
        <v>0</v>
      </c>
      <c r="R1062" s="373">
        <f t="shared" si="293"/>
        <v>0</v>
      </c>
      <c r="S1062" s="373">
        <f t="shared" si="293"/>
        <v>0</v>
      </c>
      <c r="T1062" s="373">
        <f t="shared" si="293"/>
        <v>0</v>
      </c>
      <c r="U1062" s="373">
        <f t="shared" si="293"/>
        <v>0</v>
      </c>
      <c r="V1062" s="373">
        <f t="shared" si="293"/>
        <v>0</v>
      </c>
      <c r="W1062" s="373">
        <f t="shared" si="293"/>
        <v>0</v>
      </c>
      <c r="X1062" s="373">
        <f t="shared" si="293"/>
        <v>0</v>
      </c>
      <c r="Y1062" s="373">
        <f t="shared" si="293"/>
        <v>0</v>
      </c>
      <c r="Z1062" s="398"/>
      <c r="AA1062" s="443">
        <f>SUM(AA1056:AA1061)</f>
        <v>0</v>
      </c>
      <c r="AB1062" s="398"/>
      <c r="AC1062" s="443">
        <f>SUM(AC1056:AC1061)</f>
        <v>0</v>
      </c>
      <c r="AD1062" s="373">
        <f>SUM(AD1056:AD1061)</f>
        <v>0</v>
      </c>
      <c r="AE1062" s="252"/>
    </row>
    <row r="1063" hidden="1" outlineLevel="1" spans="1:31">
      <c r="A1063" s="306"/>
      <c r="B1063" s="339"/>
      <c r="C1063" s="306"/>
      <c r="D1063" s="306"/>
      <c r="E1063" s="335"/>
      <c r="F1063" s="343"/>
      <c r="G1063" s="348"/>
      <c r="H1063" s="338"/>
      <c r="I1063" s="337"/>
      <c r="J1063" s="338"/>
      <c r="K1063" s="337"/>
      <c r="L1063" s="337"/>
      <c r="M1063" s="338"/>
      <c r="N1063" s="337"/>
      <c r="O1063" s="338"/>
      <c r="P1063" s="337"/>
      <c r="Q1063" s="337"/>
      <c r="R1063" s="350"/>
      <c r="S1063" s="350"/>
      <c r="T1063" s="350"/>
      <c r="U1063" s="350"/>
      <c r="V1063" s="350"/>
      <c r="W1063" s="350"/>
      <c r="X1063" s="350"/>
      <c r="Y1063" s="337"/>
      <c r="Z1063" s="338"/>
      <c r="AA1063" s="337"/>
      <c r="AB1063" s="338"/>
      <c r="AC1063" s="337"/>
      <c r="AD1063" s="337"/>
      <c r="AE1063" s="252"/>
    </row>
    <row r="1064" hidden="1" outlineLevel="1" spans="1:31">
      <c r="A1064" s="306"/>
      <c r="B1064" s="339"/>
      <c r="C1064" s="344"/>
      <c r="D1064" s="347" t="s">
        <v>385</v>
      </c>
      <c r="E1064" s="335"/>
      <c r="F1064" s="343"/>
      <c r="G1064" s="348"/>
      <c r="H1064" s="338"/>
      <c r="I1064" s="337"/>
      <c r="J1064" s="338"/>
      <c r="K1064" s="337"/>
      <c r="L1064" s="337">
        <f>G1064+I1064-K1064</f>
        <v>0</v>
      </c>
      <c r="M1064" s="338"/>
      <c r="N1064" s="337"/>
      <c r="O1064" s="338"/>
      <c r="P1064" s="337"/>
      <c r="Q1064" s="337"/>
      <c r="R1064" s="350"/>
      <c r="S1064" s="350"/>
      <c r="T1064" s="350"/>
      <c r="U1064" s="350"/>
      <c r="V1064" s="350"/>
      <c r="W1064" s="350"/>
      <c r="X1064" s="350"/>
      <c r="Y1064" s="337"/>
      <c r="Z1064" s="338"/>
      <c r="AA1064" s="337"/>
      <c r="AB1064" s="338"/>
      <c r="AC1064" s="337"/>
      <c r="AD1064" s="337"/>
      <c r="AE1064" s="252"/>
    </row>
    <row r="1065" hidden="1" outlineLevel="1" spans="1:31">
      <c r="A1065" s="306"/>
      <c r="B1065" s="433">
        <v>120302001</v>
      </c>
      <c r="C1065" s="344"/>
      <c r="D1065" s="306"/>
      <c r="E1065" s="342" t="s">
        <v>380</v>
      </c>
      <c r="F1065" s="343"/>
      <c r="G1065" s="350"/>
      <c r="H1065" s="338"/>
      <c r="I1065" s="337"/>
      <c r="J1065" s="338"/>
      <c r="K1065" s="337"/>
      <c r="L1065" s="337">
        <f>G1065+I1065-K1065</f>
        <v>0</v>
      </c>
      <c r="M1065" s="338"/>
      <c r="N1065" s="337"/>
      <c r="O1065" s="338"/>
      <c r="P1065" s="337"/>
      <c r="Q1065" s="337">
        <f>L1065+N1065-P1065</f>
        <v>0</v>
      </c>
      <c r="R1065" s="350"/>
      <c r="S1065" s="350"/>
      <c r="T1065" s="350">
        <v>0</v>
      </c>
      <c r="U1065" s="350"/>
      <c r="V1065" s="350"/>
      <c r="W1065" s="350"/>
      <c r="X1065" s="350"/>
      <c r="Y1065" s="350">
        <f t="shared" ref="Y1065:Y1068" si="294">SUM(Q1065:X1065)</f>
        <v>0</v>
      </c>
      <c r="Z1065" s="338"/>
      <c r="AA1065" s="337"/>
      <c r="AB1065" s="338"/>
      <c r="AC1065" s="337"/>
      <c r="AD1065" s="337">
        <f t="shared" ref="AD1065:AD1068" si="295">Y1065+AA1065-AC1065</f>
        <v>0</v>
      </c>
      <c r="AE1065" s="252"/>
    </row>
    <row r="1066" hidden="1" outlineLevel="1" spans="1:31">
      <c r="A1066" s="306"/>
      <c r="B1066" s="433">
        <v>120302002</v>
      </c>
      <c r="C1066" s="306"/>
      <c r="D1066" s="306"/>
      <c r="E1066" s="342" t="s">
        <v>345</v>
      </c>
      <c r="F1066" s="343"/>
      <c r="G1066" s="348"/>
      <c r="H1066" s="338"/>
      <c r="I1066" s="337"/>
      <c r="J1066" s="338"/>
      <c r="K1066" s="337"/>
      <c r="L1066" s="337">
        <f>G1066+I1066-K1066</f>
        <v>0</v>
      </c>
      <c r="M1066" s="338"/>
      <c r="N1066" s="337"/>
      <c r="O1066" s="338"/>
      <c r="P1066" s="337"/>
      <c r="Q1066" s="337">
        <f>L1066+N1066-P1066</f>
        <v>0</v>
      </c>
      <c r="R1066" s="350"/>
      <c r="S1066" s="350"/>
      <c r="T1066" s="350"/>
      <c r="U1066" s="350"/>
      <c r="V1066" s="350"/>
      <c r="W1066" s="350"/>
      <c r="X1066" s="350"/>
      <c r="Y1066" s="350">
        <f t="shared" si="294"/>
        <v>0</v>
      </c>
      <c r="Z1066" s="338"/>
      <c r="AA1066" s="337"/>
      <c r="AB1066" s="338"/>
      <c r="AC1066" s="337"/>
      <c r="AD1066" s="337">
        <f t="shared" si="295"/>
        <v>0</v>
      </c>
      <c r="AE1066" s="252"/>
    </row>
    <row r="1067" hidden="1" outlineLevel="1" spans="1:31">
      <c r="A1067" s="306"/>
      <c r="B1067" s="433">
        <v>120302003</v>
      </c>
      <c r="C1067" s="306"/>
      <c r="D1067" s="306"/>
      <c r="E1067" s="342" t="s">
        <v>393</v>
      </c>
      <c r="F1067" s="343"/>
      <c r="G1067" s="348"/>
      <c r="H1067" s="338"/>
      <c r="I1067" s="337"/>
      <c r="J1067" s="338"/>
      <c r="K1067" s="337"/>
      <c r="L1067" s="337">
        <f>G1067+I1067-K1067</f>
        <v>0</v>
      </c>
      <c r="M1067" s="338"/>
      <c r="N1067" s="337"/>
      <c r="O1067" s="338"/>
      <c r="P1067" s="337"/>
      <c r="Q1067" s="337">
        <f>L1067+N1067-P1067</f>
        <v>0</v>
      </c>
      <c r="R1067" s="350"/>
      <c r="S1067" s="350"/>
      <c r="T1067" s="350"/>
      <c r="U1067" s="350"/>
      <c r="V1067" s="350"/>
      <c r="W1067" s="350"/>
      <c r="X1067" s="350"/>
      <c r="Y1067" s="350">
        <f t="shared" ref="Y1067" si="296">SUM(Q1067:X1067)</f>
        <v>0</v>
      </c>
      <c r="Z1067" s="338"/>
      <c r="AA1067" s="337"/>
      <c r="AB1067" s="338"/>
      <c r="AC1067" s="337"/>
      <c r="AD1067" s="337">
        <f t="shared" ref="AD1067" si="297">Y1067+AA1067-AC1067</f>
        <v>0</v>
      </c>
      <c r="AE1067" s="252"/>
    </row>
    <row r="1068" hidden="1" outlineLevel="1" spans="1:31">
      <c r="A1068" s="306"/>
      <c r="B1068" s="433">
        <v>120302004</v>
      </c>
      <c r="C1068" s="306"/>
      <c r="D1068" s="306"/>
      <c r="E1068" s="342" t="s">
        <v>364</v>
      </c>
      <c r="F1068" s="343"/>
      <c r="G1068" s="348"/>
      <c r="H1068" s="338"/>
      <c r="I1068" s="337"/>
      <c r="J1068" s="338"/>
      <c r="K1068" s="337"/>
      <c r="L1068" s="337"/>
      <c r="M1068" s="338"/>
      <c r="N1068" s="337"/>
      <c r="O1068" s="338"/>
      <c r="P1068" s="337"/>
      <c r="Q1068" s="337"/>
      <c r="R1068" s="350"/>
      <c r="S1068" s="350"/>
      <c r="T1068" s="350"/>
      <c r="U1068" s="350"/>
      <c r="V1068" s="350"/>
      <c r="W1068" s="350"/>
      <c r="X1068" s="350"/>
      <c r="Y1068" s="350">
        <f t="shared" si="294"/>
        <v>0</v>
      </c>
      <c r="Z1068" s="338"/>
      <c r="AA1068" s="337"/>
      <c r="AB1068" s="338"/>
      <c r="AC1068" s="337"/>
      <c r="AD1068" s="337">
        <f t="shared" si="295"/>
        <v>0</v>
      </c>
      <c r="AE1068" s="252"/>
    </row>
    <row r="1069" hidden="1" outlineLevel="1" spans="1:31">
      <c r="A1069" s="306"/>
      <c r="B1069" s="436"/>
      <c r="C1069" s="437"/>
      <c r="D1069" s="437"/>
      <c r="E1069" s="335"/>
      <c r="F1069" s="343"/>
      <c r="G1069" s="348"/>
      <c r="H1069" s="338"/>
      <c r="I1069" s="337"/>
      <c r="J1069" s="338"/>
      <c r="K1069" s="337"/>
      <c r="L1069" s="337"/>
      <c r="M1069" s="338"/>
      <c r="N1069" s="337"/>
      <c r="O1069" s="338"/>
      <c r="P1069" s="337"/>
      <c r="Q1069" s="337"/>
      <c r="R1069" s="350"/>
      <c r="S1069" s="350"/>
      <c r="T1069" s="350"/>
      <c r="U1069" s="350"/>
      <c r="V1069" s="350"/>
      <c r="W1069" s="350"/>
      <c r="X1069" s="350"/>
      <c r="Y1069" s="337"/>
      <c r="Z1069" s="338"/>
      <c r="AA1069" s="337"/>
      <c r="AB1069" s="338"/>
      <c r="AC1069" s="337"/>
      <c r="AD1069" s="337"/>
      <c r="AE1069" s="252"/>
    </row>
    <row r="1070" hidden="1" outlineLevel="1" spans="1:31">
      <c r="A1070" s="306"/>
      <c r="B1070" s="436"/>
      <c r="D1070" s="396" t="s">
        <v>967</v>
      </c>
      <c r="E1070" s="438"/>
      <c r="F1070" s="361"/>
      <c r="G1070" s="362">
        <f>SUM(G1064:G1069)</f>
        <v>0</v>
      </c>
      <c r="H1070" s="363"/>
      <c r="I1070" s="368">
        <f>SUM(I1064:I1069)</f>
        <v>0</v>
      </c>
      <c r="J1070" s="363"/>
      <c r="K1070" s="368">
        <f>SUM(K1064:K1069)</f>
        <v>0</v>
      </c>
      <c r="L1070" s="362">
        <f>SUM(L1064:L1069)</f>
        <v>0</v>
      </c>
      <c r="M1070" s="363"/>
      <c r="N1070" s="368">
        <f>SUM(N1064:N1069)</f>
        <v>0</v>
      </c>
      <c r="O1070" s="363"/>
      <c r="P1070" s="368">
        <f t="shared" ref="P1070:Y1070" si="298">SUM(P1064:P1069)</f>
        <v>0</v>
      </c>
      <c r="Q1070" s="362">
        <f t="shared" si="298"/>
        <v>0</v>
      </c>
      <c r="R1070" s="373">
        <f t="shared" si="298"/>
        <v>0</v>
      </c>
      <c r="S1070" s="373">
        <f t="shared" si="298"/>
        <v>0</v>
      </c>
      <c r="T1070" s="373">
        <f t="shared" si="298"/>
        <v>0</v>
      </c>
      <c r="U1070" s="373">
        <f t="shared" si="298"/>
        <v>0</v>
      </c>
      <c r="V1070" s="373">
        <f t="shared" si="298"/>
        <v>0</v>
      </c>
      <c r="W1070" s="373">
        <f t="shared" si="298"/>
        <v>0</v>
      </c>
      <c r="X1070" s="373">
        <f t="shared" si="298"/>
        <v>0</v>
      </c>
      <c r="Y1070" s="362">
        <f t="shared" si="298"/>
        <v>0</v>
      </c>
      <c r="Z1070" s="363"/>
      <c r="AA1070" s="368">
        <f>SUM(AA1064:AA1069)</f>
        <v>0</v>
      </c>
      <c r="AB1070" s="363"/>
      <c r="AC1070" s="368">
        <f>SUM(AC1064:AC1069)</f>
        <v>0</v>
      </c>
      <c r="AD1070" s="362">
        <f>SUM(AD1064:AD1069)</f>
        <v>0</v>
      </c>
      <c r="AE1070" s="252"/>
    </row>
    <row r="1071" collapsed="1" spans="1:31">
      <c r="A1071" s="306"/>
      <c r="B1071" s="436"/>
      <c r="C1071" s="437"/>
      <c r="D1071" s="437"/>
      <c r="E1071" s="335"/>
      <c r="F1071" s="343"/>
      <c r="G1071" s="348"/>
      <c r="H1071" s="338"/>
      <c r="I1071" s="337"/>
      <c r="J1071" s="338"/>
      <c r="K1071" s="337"/>
      <c r="L1071" s="337"/>
      <c r="M1071" s="338"/>
      <c r="N1071" s="337"/>
      <c r="O1071" s="338"/>
      <c r="P1071" s="337"/>
      <c r="Q1071" s="337"/>
      <c r="R1071" s="350"/>
      <c r="S1071" s="350"/>
      <c r="T1071" s="350"/>
      <c r="U1071" s="350"/>
      <c r="V1071" s="350"/>
      <c r="W1071" s="350"/>
      <c r="X1071" s="350"/>
      <c r="Y1071" s="337"/>
      <c r="Z1071" s="338"/>
      <c r="AA1071" s="337"/>
      <c r="AB1071" s="338"/>
      <c r="AC1071" s="337"/>
      <c r="AD1071" s="337"/>
      <c r="AE1071" s="252"/>
    </row>
    <row r="1072" spans="1:32">
      <c r="A1072" s="299"/>
      <c r="B1072" s="446"/>
      <c r="C1072" s="447" t="s">
        <v>976</v>
      </c>
      <c r="D1072" s="448"/>
      <c r="E1072" s="449"/>
      <c r="F1072" s="450"/>
      <c r="G1072" s="392">
        <f>G1062-G1070</f>
        <v>0</v>
      </c>
      <c r="H1072" s="393"/>
      <c r="I1072" s="392">
        <f>I1062-I1070</f>
        <v>0</v>
      </c>
      <c r="J1072" s="393"/>
      <c r="K1072" s="392">
        <f t="shared" ref="K1072:L1072" si="299">K1062-K1070</f>
        <v>0</v>
      </c>
      <c r="L1072" s="392">
        <f t="shared" si="299"/>
        <v>0</v>
      </c>
      <c r="M1072" s="393"/>
      <c r="N1072" s="392">
        <f>N1062-N1070</f>
        <v>0</v>
      </c>
      <c r="O1072" s="393"/>
      <c r="P1072" s="392">
        <f t="shared" ref="P1072:Y1072" si="300">P1062-P1070</f>
        <v>0</v>
      </c>
      <c r="Q1072" s="392">
        <f t="shared" si="300"/>
        <v>0</v>
      </c>
      <c r="R1072" s="392">
        <f t="shared" si="300"/>
        <v>0</v>
      </c>
      <c r="S1072" s="392">
        <f t="shared" si="300"/>
        <v>0</v>
      </c>
      <c r="T1072" s="392">
        <f t="shared" si="300"/>
        <v>0</v>
      </c>
      <c r="U1072" s="392">
        <f t="shared" si="300"/>
        <v>0</v>
      </c>
      <c r="V1072" s="392">
        <f t="shared" si="300"/>
        <v>0</v>
      </c>
      <c r="W1072" s="392">
        <f t="shared" si="300"/>
        <v>0</v>
      </c>
      <c r="X1072" s="392">
        <f t="shared" si="300"/>
        <v>0</v>
      </c>
      <c r="Y1072" s="392">
        <f t="shared" si="300"/>
        <v>0</v>
      </c>
      <c r="Z1072" s="393"/>
      <c r="AA1072" s="392">
        <f>AA1062-AA1070</f>
        <v>0</v>
      </c>
      <c r="AB1072" s="393"/>
      <c r="AC1072" s="392">
        <f t="shared" ref="AC1072:AD1072" si="301">AC1062-AC1070</f>
        <v>0</v>
      </c>
      <c r="AD1072" s="392">
        <f t="shared" si="301"/>
        <v>0</v>
      </c>
      <c r="AE1072" s="252"/>
      <c r="AF1072" s="300" t="s">
        <v>893</v>
      </c>
    </row>
    <row r="1073" spans="1:31">
      <c r="A1073" s="306"/>
      <c r="B1073" s="150"/>
      <c r="C1073" s="344"/>
      <c r="D1073" s="306"/>
      <c r="E1073" s="342"/>
      <c r="F1073" s="343"/>
      <c r="G1073" s="348"/>
      <c r="H1073" s="388"/>
      <c r="I1073" s="348"/>
      <c r="J1073" s="388"/>
      <c r="K1073" s="348"/>
      <c r="L1073" s="337"/>
      <c r="M1073" s="388"/>
      <c r="N1073" s="348"/>
      <c r="O1073" s="388"/>
      <c r="P1073" s="348"/>
      <c r="Q1073" s="337"/>
      <c r="R1073" s="350"/>
      <c r="S1073" s="350"/>
      <c r="T1073" s="350"/>
      <c r="U1073" s="350"/>
      <c r="V1073" s="350"/>
      <c r="W1073" s="350"/>
      <c r="X1073" s="350"/>
      <c r="Y1073" s="337"/>
      <c r="Z1073" s="388"/>
      <c r="AA1073" s="348"/>
      <c r="AB1073" s="388"/>
      <c r="AC1073" s="348"/>
      <c r="AD1073" s="337"/>
      <c r="AE1073" s="252"/>
    </row>
    <row r="1074" spans="1:31">
      <c r="A1074" s="306"/>
      <c r="B1074" s="150"/>
      <c r="C1074" s="345" t="s">
        <v>977</v>
      </c>
      <c r="D1074" s="306"/>
      <c r="E1074" s="342"/>
      <c r="F1074" s="343"/>
      <c r="G1074" s="348"/>
      <c r="H1074" s="388"/>
      <c r="I1074" s="348"/>
      <c r="J1074" s="388"/>
      <c r="K1074" s="348"/>
      <c r="L1074" s="337">
        <f>G1074+I1074-K1074</f>
        <v>0</v>
      </c>
      <c r="M1074" s="388"/>
      <c r="N1074" s="348"/>
      <c r="O1074" s="388"/>
      <c r="P1074" s="348"/>
      <c r="Q1074" s="337">
        <f>L1074+N1074-P1074</f>
        <v>0</v>
      </c>
      <c r="R1074" s="350"/>
      <c r="S1074" s="350"/>
      <c r="T1074" s="350"/>
      <c r="U1074" s="350"/>
      <c r="V1074" s="350"/>
      <c r="W1074" s="350"/>
      <c r="X1074" s="350"/>
      <c r="Y1074" s="337"/>
      <c r="Z1074" s="388"/>
      <c r="AA1074" s="348"/>
      <c r="AB1074" s="388"/>
      <c r="AC1074" s="348"/>
      <c r="AD1074" s="337">
        <f>Y1074+AA1074-AC1074</f>
        <v>0</v>
      </c>
      <c r="AE1074" s="252"/>
    </row>
    <row r="1075" hidden="1" outlineLevel="1" spans="1:31">
      <c r="A1075" s="306"/>
      <c r="B1075" s="150">
        <v>120401001</v>
      </c>
      <c r="C1075" s="357"/>
      <c r="D1075" s="306" t="s">
        <v>395</v>
      </c>
      <c r="E1075" s="342"/>
      <c r="F1075" s="343"/>
      <c r="G1075" s="348"/>
      <c r="H1075" s="388"/>
      <c r="I1075" s="348"/>
      <c r="J1075" s="388"/>
      <c r="K1075" s="348"/>
      <c r="L1075" s="337">
        <f>G1075+I1075-K1075</f>
        <v>0</v>
      </c>
      <c r="M1075" s="388"/>
      <c r="N1075" s="348"/>
      <c r="O1075" s="388"/>
      <c r="P1075" s="348"/>
      <c r="Q1075" s="337">
        <f>L1075+N1075-P1075</f>
        <v>0</v>
      </c>
      <c r="R1075" s="350"/>
      <c r="S1075" s="350"/>
      <c r="T1075" s="350"/>
      <c r="U1075" s="350"/>
      <c r="V1075" s="350"/>
      <c r="W1075" s="350"/>
      <c r="X1075" s="350"/>
      <c r="Y1075" s="350">
        <f>SUM(Q1075:X1075)</f>
        <v>0</v>
      </c>
      <c r="Z1075" s="388"/>
      <c r="AA1075" s="348"/>
      <c r="AB1075" s="388"/>
      <c r="AC1075" s="348"/>
      <c r="AD1075" s="337">
        <f>Y1075+AA1075-AC1075</f>
        <v>0</v>
      </c>
      <c r="AE1075" s="252"/>
    </row>
    <row r="1076" hidden="1" outlineLevel="1" spans="1:31">
      <c r="A1076" s="306"/>
      <c r="B1076" s="150"/>
      <c r="C1076" s="357"/>
      <c r="D1076" s="306"/>
      <c r="E1076" s="342"/>
      <c r="F1076" s="343"/>
      <c r="G1076" s="348"/>
      <c r="H1076" s="388"/>
      <c r="I1076" s="348"/>
      <c r="J1076" s="388"/>
      <c r="K1076" s="348"/>
      <c r="L1076" s="348">
        <f>G1076+I1076-K1076</f>
        <v>0</v>
      </c>
      <c r="M1076" s="388"/>
      <c r="N1076" s="348"/>
      <c r="O1076" s="388"/>
      <c r="P1076" s="348"/>
      <c r="Q1076" s="348">
        <f>L1076+N1076-P1076</f>
        <v>0</v>
      </c>
      <c r="R1076" s="403"/>
      <c r="S1076" s="403"/>
      <c r="T1076" s="403"/>
      <c r="U1076" s="403"/>
      <c r="V1076" s="403"/>
      <c r="W1076" s="403"/>
      <c r="X1076" s="403"/>
      <c r="Y1076" s="350">
        <f>SUM(Q1076:X1076)</f>
        <v>0</v>
      </c>
      <c r="Z1076" s="388"/>
      <c r="AA1076" s="348"/>
      <c r="AB1076" s="388"/>
      <c r="AC1076" s="348"/>
      <c r="AD1076" s="348">
        <f>Y1076+AA1076-AC1076</f>
        <v>0</v>
      </c>
      <c r="AE1076" s="252"/>
    </row>
    <row r="1077" collapsed="1" spans="1:31">
      <c r="A1077" s="306"/>
      <c r="B1077" s="150"/>
      <c r="C1077" s="357"/>
      <c r="D1077" s="306"/>
      <c r="E1077" s="342"/>
      <c r="F1077" s="343"/>
      <c r="G1077" s="348"/>
      <c r="H1077" s="388"/>
      <c r="I1077" s="348"/>
      <c r="J1077" s="388"/>
      <c r="K1077" s="348"/>
      <c r="L1077" s="337"/>
      <c r="M1077" s="388"/>
      <c r="N1077" s="348"/>
      <c r="O1077" s="388"/>
      <c r="P1077" s="348"/>
      <c r="Q1077" s="337"/>
      <c r="R1077" s="350"/>
      <c r="S1077" s="350"/>
      <c r="T1077" s="350"/>
      <c r="U1077" s="350"/>
      <c r="V1077" s="350"/>
      <c r="W1077" s="350"/>
      <c r="X1077" s="350"/>
      <c r="Y1077" s="350">
        <f>SUM(Q1077:X1077)</f>
        <v>0</v>
      </c>
      <c r="Z1077" s="388"/>
      <c r="AA1077" s="348"/>
      <c r="AB1077" s="388"/>
      <c r="AC1077" s="348"/>
      <c r="AD1077" s="337"/>
      <c r="AE1077" s="252"/>
    </row>
    <row r="1078" spans="1:31">
      <c r="A1078" s="306"/>
      <c r="B1078" s="380"/>
      <c r="C1078" s="390" t="s">
        <v>978</v>
      </c>
      <c r="D1078" s="382"/>
      <c r="E1078" s="391"/>
      <c r="F1078" s="383"/>
      <c r="G1078" s="392">
        <f>SUM(G1073:G1077)</f>
        <v>0</v>
      </c>
      <c r="H1078" s="393"/>
      <c r="I1078" s="402">
        <f>SUM(I1073:I1077)</f>
        <v>0</v>
      </c>
      <c r="J1078" s="393"/>
      <c r="K1078" s="402">
        <f>SUM(K1073:K1077)</f>
        <v>0</v>
      </c>
      <c r="L1078" s="392">
        <f>SUM(L1073:L1077)</f>
        <v>0</v>
      </c>
      <c r="M1078" s="393"/>
      <c r="N1078" s="402">
        <f>SUM(N1073:N1077)</f>
        <v>0</v>
      </c>
      <c r="O1078" s="393"/>
      <c r="P1078" s="402">
        <f>SUM(P1073:P1077)</f>
        <v>0</v>
      </c>
      <c r="Q1078" s="392">
        <f>SUM(Q1073:Q1077)</f>
        <v>0</v>
      </c>
      <c r="R1078" s="392">
        <f t="shared" ref="R1078:Y1078" si="302">SUM(R1073:R1077)</f>
        <v>0</v>
      </c>
      <c r="S1078" s="392">
        <f t="shared" si="302"/>
        <v>0</v>
      </c>
      <c r="T1078" s="392">
        <f t="shared" si="302"/>
        <v>0</v>
      </c>
      <c r="U1078" s="392">
        <f t="shared" si="302"/>
        <v>0</v>
      </c>
      <c r="V1078" s="392">
        <f t="shared" si="302"/>
        <v>0</v>
      </c>
      <c r="W1078" s="392">
        <f t="shared" si="302"/>
        <v>0</v>
      </c>
      <c r="X1078" s="392">
        <f t="shared" si="302"/>
        <v>0</v>
      </c>
      <c r="Y1078" s="392">
        <f t="shared" si="302"/>
        <v>0</v>
      </c>
      <c r="Z1078" s="393"/>
      <c r="AA1078" s="402">
        <f>SUM(AA1073:AA1077)</f>
        <v>0</v>
      </c>
      <c r="AB1078" s="393"/>
      <c r="AC1078" s="402">
        <f>SUM(AC1073:AC1077)</f>
        <v>0</v>
      </c>
      <c r="AD1078" s="392">
        <f>SUM(AD1073:AD1077)</f>
        <v>0</v>
      </c>
      <c r="AE1078" s="252"/>
    </row>
    <row r="1079" spans="1:31">
      <c r="A1079" s="306"/>
      <c r="B1079" s="340"/>
      <c r="C1079" s="303"/>
      <c r="D1079" s="303"/>
      <c r="E1079" s="342"/>
      <c r="F1079" s="386"/>
      <c r="G1079" s="350"/>
      <c r="H1079" s="387"/>
      <c r="I1079" s="401"/>
      <c r="J1079" s="387"/>
      <c r="K1079" s="401"/>
      <c r="L1079" s="350"/>
      <c r="M1079" s="387"/>
      <c r="N1079" s="401"/>
      <c r="O1079" s="387"/>
      <c r="P1079" s="401"/>
      <c r="Q1079" s="350"/>
      <c r="R1079" s="350"/>
      <c r="S1079" s="350"/>
      <c r="T1079" s="350"/>
      <c r="U1079" s="350"/>
      <c r="V1079" s="350"/>
      <c r="W1079" s="350"/>
      <c r="X1079" s="350"/>
      <c r="Y1079" s="374"/>
      <c r="Z1079" s="387"/>
      <c r="AA1079" s="401"/>
      <c r="AB1079" s="387"/>
      <c r="AC1079" s="401"/>
      <c r="AD1079" s="350"/>
      <c r="AE1079" s="252"/>
    </row>
    <row r="1080" spans="1:31">
      <c r="A1080" s="306"/>
      <c r="B1080" s="150"/>
      <c r="C1080" s="345" t="s">
        <v>979</v>
      </c>
      <c r="D1080" s="306"/>
      <c r="E1080" s="342"/>
      <c r="F1080" s="343"/>
      <c r="G1080" s="348"/>
      <c r="H1080" s="388"/>
      <c r="I1080" s="348"/>
      <c r="J1080" s="388"/>
      <c r="K1080" s="348"/>
      <c r="L1080" s="337"/>
      <c r="M1080" s="388"/>
      <c r="N1080" s="348"/>
      <c r="O1080" s="388"/>
      <c r="P1080" s="348"/>
      <c r="Q1080" s="337"/>
      <c r="R1080" s="350"/>
      <c r="S1080" s="350"/>
      <c r="T1080" s="350"/>
      <c r="U1080" s="350"/>
      <c r="V1080" s="350"/>
      <c r="W1080" s="350"/>
      <c r="X1080" s="350"/>
      <c r="Y1080" s="337"/>
      <c r="Z1080" s="388"/>
      <c r="AA1080" s="348"/>
      <c r="AB1080" s="388"/>
      <c r="AC1080" s="348"/>
      <c r="AD1080" s="337"/>
      <c r="AE1080" s="252"/>
    </row>
    <row r="1081" hidden="1" outlineLevel="1" spans="1:30">
      <c r="A1081" s="346"/>
      <c r="B1081" s="150"/>
      <c r="D1081" s="347" t="s">
        <v>397</v>
      </c>
      <c r="E1081" s="346"/>
      <c r="F1081" s="343"/>
      <c r="G1081" s="348"/>
      <c r="H1081" s="349"/>
      <c r="I1081" s="350"/>
      <c r="J1081" s="349"/>
      <c r="K1081" s="350"/>
      <c r="L1081" s="337"/>
      <c r="M1081" s="349"/>
      <c r="N1081" s="350"/>
      <c r="O1081" s="349"/>
      <c r="P1081" s="350"/>
      <c r="Q1081" s="337"/>
      <c r="R1081" s="350"/>
      <c r="S1081" s="350"/>
      <c r="T1081" s="350"/>
      <c r="U1081" s="350"/>
      <c r="V1081" s="350"/>
      <c r="W1081" s="350"/>
      <c r="X1081" s="350"/>
      <c r="Y1081" s="337"/>
      <c r="Z1081" s="349"/>
      <c r="AA1081" s="350"/>
      <c r="AB1081" s="349"/>
      <c r="AC1081" s="350"/>
      <c r="AD1081" s="337"/>
    </row>
    <row r="1082" hidden="1" outlineLevel="1" spans="1:31">
      <c r="A1082" s="346"/>
      <c r="B1082" s="150">
        <v>120501001</v>
      </c>
      <c r="D1082" s="346"/>
      <c r="E1082" s="299" t="s">
        <v>113</v>
      </c>
      <c r="F1082" s="343"/>
      <c r="G1082" s="350"/>
      <c r="H1082" s="349"/>
      <c r="I1082" s="350"/>
      <c r="J1082" s="349"/>
      <c r="K1082" s="350"/>
      <c r="L1082" s="337">
        <f>G1082+I1082-K1082</f>
        <v>0</v>
      </c>
      <c r="M1082" s="349"/>
      <c r="N1082" s="350"/>
      <c r="O1082" s="349"/>
      <c r="P1082" s="350"/>
      <c r="Q1082" s="337">
        <f>L1082+N1082-P1082</f>
        <v>0</v>
      </c>
      <c r="R1082" s="350"/>
      <c r="S1082" s="350"/>
      <c r="T1082" s="350"/>
      <c r="U1082" s="350"/>
      <c r="V1082" s="350"/>
      <c r="W1082" s="350"/>
      <c r="X1082" s="350"/>
      <c r="Y1082" s="350">
        <f>SUM(Q1082:X1082)</f>
        <v>0</v>
      </c>
      <c r="Z1082" s="349"/>
      <c r="AA1082" s="350"/>
      <c r="AB1082" s="349"/>
      <c r="AC1082" s="350"/>
      <c r="AD1082" s="451">
        <f>Y1082+AA1082-AC1082</f>
        <v>0</v>
      </c>
      <c r="AE1082" s="252"/>
    </row>
    <row r="1083" hidden="1" outlineLevel="1" spans="1:31">
      <c r="A1083" s="346"/>
      <c r="B1083" s="150">
        <v>120501002</v>
      </c>
      <c r="D1083" s="346"/>
      <c r="E1083" s="299" t="s">
        <v>114</v>
      </c>
      <c r="F1083" s="343"/>
      <c r="G1083" s="350"/>
      <c r="H1083" s="349"/>
      <c r="I1083" s="350"/>
      <c r="J1083" s="349"/>
      <c r="K1083" s="350"/>
      <c r="L1083" s="337">
        <f t="shared" ref="L1083:L1146" si="303">G1083+I1083-K1083</f>
        <v>0</v>
      </c>
      <c r="M1083" s="349"/>
      <c r="N1083" s="350"/>
      <c r="O1083" s="349"/>
      <c r="P1083" s="350"/>
      <c r="Q1083" s="337">
        <f t="shared" ref="Q1083:Q1146" si="304">L1083+N1083-P1083</f>
        <v>0</v>
      </c>
      <c r="R1083" s="350"/>
      <c r="S1083" s="350"/>
      <c r="T1083" s="350"/>
      <c r="U1083" s="350"/>
      <c r="V1083" s="350"/>
      <c r="W1083" s="350"/>
      <c r="X1083" s="350"/>
      <c r="Y1083" s="350">
        <f t="shared" ref="Y1083:Y1146" si="305">SUM(Q1083:X1083)</f>
        <v>0</v>
      </c>
      <c r="Z1083" s="349"/>
      <c r="AA1083" s="350"/>
      <c r="AB1083" s="349"/>
      <c r="AC1083" s="350"/>
      <c r="AD1083" s="451">
        <f t="shared" ref="AD1083:AD1146" si="306">Y1083+AA1083-AC1083</f>
        <v>0</v>
      </c>
      <c r="AE1083" s="252"/>
    </row>
    <row r="1084" hidden="1" outlineLevel="1" spans="1:31">
      <c r="A1084" s="346"/>
      <c r="B1084" s="150">
        <v>120501003</v>
      </c>
      <c r="D1084" s="346"/>
      <c r="E1084" s="299" t="s">
        <v>115</v>
      </c>
      <c r="F1084" s="343"/>
      <c r="G1084" s="350"/>
      <c r="H1084" s="349"/>
      <c r="I1084" s="350"/>
      <c r="J1084" s="349"/>
      <c r="K1084" s="350"/>
      <c r="L1084" s="337">
        <f t="shared" si="303"/>
        <v>0</v>
      </c>
      <c r="M1084" s="349"/>
      <c r="N1084" s="350"/>
      <c r="O1084" s="349"/>
      <c r="P1084" s="350"/>
      <c r="Q1084" s="337">
        <f t="shared" si="304"/>
        <v>0</v>
      </c>
      <c r="R1084" s="350"/>
      <c r="S1084" s="350"/>
      <c r="T1084" s="350"/>
      <c r="U1084" s="350"/>
      <c r="V1084" s="350"/>
      <c r="W1084" s="350"/>
      <c r="X1084" s="350"/>
      <c r="Y1084" s="350">
        <f t="shared" si="305"/>
        <v>0</v>
      </c>
      <c r="Z1084" s="349"/>
      <c r="AA1084" s="350"/>
      <c r="AB1084" s="349"/>
      <c r="AC1084" s="350"/>
      <c r="AD1084" s="451">
        <f t="shared" si="306"/>
        <v>0</v>
      </c>
      <c r="AE1084" s="252"/>
    </row>
    <row r="1085" hidden="1" outlineLevel="1" spans="1:31">
      <c r="A1085" s="346"/>
      <c r="B1085" s="150">
        <v>120501004</v>
      </c>
      <c r="D1085" s="346"/>
      <c r="E1085" s="299" t="s">
        <v>116</v>
      </c>
      <c r="F1085" s="343"/>
      <c r="G1085" s="350"/>
      <c r="H1085" s="349"/>
      <c r="I1085" s="350"/>
      <c r="J1085" s="349"/>
      <c r="K1085" s="350"/>
      <c r="L1085" s="337">
        <f t="shared" si="303"/>
        <v>0</v>
      </c>
      <c r="M1085" s="349"/>
      <c r="N1085" s="350"/>
      <c r="O1085" s="349"/>
      <c r="P1085" s="350"/>
      <c r="Q1085" s="337">
        <f t="shared" si="304"/>
        <v>0</v>
      </c>
      <c r="R1085" s="350"/>
      <c r="S1085" s="350"/>
      <c r="T1085" s="350"/>
      <c r="U1085" s="350"/>
      <c r="V1085" s="350"/>
      <c r="W1085" s="350"/>
      <c r="X1085" s="350"/>
      <c r="Y1085" s="350">
        <f t="shared" si="305"/>
        <v>0</v>
      </c>
      <c r="Z1085" s="349"/>
      <c r="AA1085" s="350"/>
      <c r="AB1085" s="349"/>
      <c r="AC1085" s="350"/>
      <c r="AD1085" s="451">
        <f t="shared" si="306"/>
        <v>0</v>
      </c>
      <c r="AE1085" s="252"/>
    </row>
    <row r="1086" hidden="1" outlineLevel="1" spans="1:31">
      <c r="A1086" s="346"/>
      <c r="B1086" s="150">
        <v>120501005</v>
      </c>
      <c r="D1086" s="346"/>
      <c r="E1086" s="299" t="s">
        <v>117</v>
      </c>
      <c r="F1086" s="343"/>
      <c r="G1086" s="350"/>
      <c r="H1086" s="349"/>
      <c r="I1086" s="350"/>
      <c r="J1086" s="349"/>
      <c r="K1086" s="350"/>
      <c r="L1086" s="337">
        <f t="shared" si="303"/>
        <v>0</v>
      </c>
      <c r="M1086" s="349"/>
      <c r="N1086" s="350"/>
      <c r="O1086" s="349"/>
      <c r="P1086" s="350"/>
      <c r="Q1086" s="337">
        <f t="shared" si="304"/>
        <v>0</v>
      </c>
      <c r="R1086" s="350"/>
      <c r="S1086" s="350"/>
      <c r="T1086" s="350"/>
      <c r="U1086" s="350"/>
      <c r="V1086" s="350"/>
      <c r="W1086" s="350"/>
      <c r="X1086" s="350"/>
      <c r="Y1086" s="350">
        <f t="shared" si="305"/>
        <v>0</v>
      </c>
      <c r="Z1086" s="349"/>
      <c r="AA1086" s="350"/>
      <c r="AB1086" s="349"/>
      <c r="AC1086" s="350"/>
      <c r="AD1086" s="451">
        <f t="shared" si="306"/>
        <v>0</v>
      </c>
      <c r="AE1086" s="252"/>
    </row>
    <row r="1087" hidden="1" outlineLevel="1" spans="1:31">
      <c r="A1087" s="346"/>
      <c r="B1087" s="150">
        <v>120501006</v>
      </c>
      <c r="D1087" s="346"/>
      <c r="E1087" s="299" t="s">
        <v>118</v>
      </c>
      <c r="F1087" s="343"/>
      <c r="G1087" s="350"/>
      <c r="H1087" s="349"/>
      <c r="I1087" s="350"/>
      <c r="J1087" s="349"/>
      <c r="K1087" s="350"/>
      <c r="L1087" s="337">
        <f t="shared" si="303"/>
        <v>0</v>
      </c>
      <c r="M1087" s="349"/>
      <c r="N1087" s="350"/>
      <c r="O1087" s="349"/>
      <c r="P1087" s="350"/>
      <c r="Q1087" s="337">
        <f t="shared" si="304"/>
        <v>0</v>
      </c>
      <c r="R1087" s="350"/>
      <c r="S1087" s="350"/>
      <c r="T1087" s="350"/>
      <c r="U1087" s="350"/>
      <c r="V1087" s="350"/>
      <c r="W1087" s="350"/>
      <c r="X1087" s="350"/>
      <c r="Y1087" s="350">
        <f t="shared" si="305"/>
        <v>0</v>
      </c>
      <c r="Z1087" s="349"/>
      <c r="AA1087" s="350"/>
      <c r="AB1087" s="349"/>
      <c r="AC1087" s="350"/>
      <c r="AD1087" s="451">
        <f t="shared" si="306"/>
        <v>0</v>
      </c>
      <c r="AE1087" s="252"/>
    </row>
    <row r="1088" hidden="1" outlineLevel="1" spans="1:31">
      <c r="A1088" s="346"/>
      <c r="B1088" s="150">
        <v>120501007</v>
      </c>
      <c r="D1088" s="346"/>
      <c r="E1088" s="299" t="s">
        <v>119</v>
      </c>
      <c r="F1088" s="343"/>
      <c r="G1088" s="350"/>
      <c r="H1088" s="349"/>
      <c r="I1088" s="350"/>
      <c r="J1088" s="349"/>
      <c r="K1088" s="350"/>
      <c r="L1088" s="337">
        <f t="shared" si="303"/>
        <v>0</v>
      </c>
      <c r="M1088" s="349"/>
      <c r="N1088" s="350"/>
      <c r="O1088" s="349"/>
      <c r="P1088" s="350"/>
      <c r="Q1088" s="337">
        <f t="shared" si="304"/>
        <v>0</v>
      </c>
      <c r="R1088" s="350"/>
      <c r="S1088" s="350"/>
      <c r="T1088" s="350"/>
      <c r="U1088" s="350"/>
      <c r="V1088" s="350"/>
      <c r="W1088" s="350"/>
      <c r="X1088" s="350"/>
      <c r="Y1088" s="350">
        <f t="shared" si="305"/>
        <v>0</v>
      </c>
      <c r="Z1088" s="349"/>
      <c r="AA1088" s="350"/>
      <c r="AB1088" s="349"/>
      <c r="AC1088" s="350"/>
      <c r="AD1088" s="451">
        <f t="shared" si="306"/>
        <v>0</v>
      </c>
      <c r="AE1088" s="252"/>
    </row>
    <row r="1089" hidden="1" outlineLevel="1" spans="1:31">
      <c r="A1089" s="346"/>
      <c r="B1089" s="150">
        <v>120501008</v>
      </c>
      <c r="D1089" s="346"/>
      <c r="E1089" s="299" t="s">
        <v>120</v>
      </c>
      <c r="F1089" s="343"/>
      <c r="G1089" s="350"/>
      <c r="H1089" s="349"/>
      <c r="I1089" s="350"/>
      <c r="J1089" s="349"/>
      <c r="K1089" s="350"/>
      <c r="L1089" s="337">
        <f t="shared" si="303"/>
        <v>0</v>
      </c>
      <c r="M1089" s="349"/>
      <c r="N1089" s="350"/>
      <c r="O1089" s="349"/>
      <c r="P1089" s="350"/>
      <c r="Q1089" s="337">
        <f t="shared" si="304"/>
        <v>0</v>
      </c>
      <c r="R1089" s="350"/>
      <c r="S1089" s="350"/>
      <c r="T1089" s="350"/>
      <c r="U1089" s="350"/>
      <c r="V1089" s="350"/>
      <c r="W1089" s="350"/>
      <c r="X1089" s="350"/>
      <c r="Y1089" s="350">
        <f t="shared" si="305"/>
        <v>0</v>
      </c>
      <c r="Z1089" s="349"/>
      <c r="AA1089" s="350"/>
      <c r="AB1089" s="349"/>
      <c r="AC1089" s="350"/>
      <c r="AD1089" s="451">
        <f t="shared" si="306"/>
        <v>0</v>
      </c>
      <c r="AE1089" s="252"/>
    </row>
    <row r="1090" hidden="1" outlineLevel="1" spans="1:31">
      <c r="A1090" s="346"/>
      <c r="B1090" s="150">
        <v>120501009</v>
      </c>
      <c r="D1090" s="346"/>
      <c r="E1090" s="299" t="s">
        <v>121</v>
      </c>
      <c r="F1090" s="343"/>
      <c r="G1090" s="350"/>
      <c r="H1090" s="349"/>
      <c r="I1090" s="350"/>
      <c r="J1090" s="349"/>
      <c r="K1090" s="350"/>
      <c r="L1090" s="337">
        <f t="shared" si="303"/>
        <v>0</v>
      </c>
      <c r="M1090" s="349"/>
      <c r="N1090" s="350"/>
      <c r="O1090" s="349"/>
      <c r="P1090" s="350"/>
      <c r="Q1090" s="337">
        <f t="shared" si="304"/>
        <v>0</v>
      </c>
      <c r="R1090" s="350"/>
      <c r="S1090" s="350"/>
      <c r="T1090" s="350"/>
      <c r="U1090" s="350"/>
      <c r="V1090" s="350"/>
      <c r="W1090" s="350"/>
      <c r="X1090" s="350"/>
      <c r="Y1090" s="350">
        <f t="shared" si="305"/>
        <v>0</v>
      </c>
      <c r="Z1090" s="349"/>
      <c r="AA1090" s="350"/>
      <c r="AB1090" s="349"/>
      <c r="AC1090" s="350"/>
      <c r="AD1090" s="451">
        <f t="shared" si="306"/>
        <v>0</v>
      </c>
      <c r="AE1090" s="252"/>
    </row>
    <row r="1091" hidden="1" outlineLevel="1" spans="1:31">
      <c r="A1091" s="346"/>
      <c r="B1091" s="150">
        <v>120501010</v>
      </c>
      <c r="D1091" s="346"/>
      <c r="E1091" s="299" t="s">
        <v>980</v>
      </c>
      <c r="F1091" s="343"/>
      <c r="G1091" s="350"/>
      <c r="H1091" s="349"/>
      <c r="I1091" s="350"/>
      <c r="J1091" s="349"/>
      <c r="K1091" s="350"/>
      <c r="L1091" s="337">
        <f t="shared" si="303"/>
        <v>0</v>
      </c>
      <c r="M1091" s="349"/>
      <c r="N1091" s="350"/>
      <c r="O1091" s="349"/>
      <c r="P1091" s="350"/>
      <c r="Q1091" s="337">
        <f t="shared" si="304"/>
        <v>0</v>
      </c>
      <c r="R1091" s="350"/>
      <c r="S1091" s="350"/>
      <c r="T1091" s="350"/>
      <c r="U1091" s="350"/>
      <c r="V1091" s="350"/>
      <c r="W1091" s="350"/>
      <c r="X1091" s="350"/>
      <c r="Y1091" s="350">
        <f t="shared" si="305"/>
        <v>0</v>
      </c>
      <c r="Z1091" s="349"/>
      <c r="AA1091" s="350"/>
      <c r="AB1091" s="349"/>
      <c r="AC1091" s="350"/>
      <c r="AD1091" s="451">
        <f t="shared" si="306"/>
        <v>0</v>
      </c>
      <c r="AE1091" s="252"/>
    </row>
    <row r="1092" hidden="1" outlineLevel="1" spans="1:31">
      <c r="A1092" s="346"/>
      <c r="B1092" s="150">
        <v>120501011</v>
      </c>
      <c r="D1092" s="346"/>
      <c r="E1092" s="299" t="s">
        <v>123</v>
      </c>
      <c r="F1092" s="343"/>
      <c r="G1092" s="350"/>
      <c r="H1092" s="349"/>
      <c r="I1092" s="350"/>
      <c r="J1092" s="349"/>
      <c r="K1092" s="350"/>
      <c r="L1092" s="337">
        <f t="shared" si="303"/>
        <v>0</v>
      </c>
      <c r="M1092" s="349"/>
      <c r="N1092" s="350"/>
      <c r="O1092" s="349"/>
      <c r="P1092" s="350"/>
      <c r="Q1092" s="337">
        <f t="shared" si="304"/>
        <v>0</v>
      </c>
      <c r="R1092" s="350"/>
      <c r="S1092" s="350"/>
      <c r="T1092" s="350"/>
      <c r="U1092" s="350"/>
      <c r="V1092" s="350"/>
      <c r="W1092" s="350"/>
      <c r="X1092" s="350"/>
      <c r="Y1092" s="350">
        <f t="shared" si="305"/>
        <v>0</v>
      </c>
      <c r="Z1092" s="349"/>
      <c r="AA1092" s="350"/>
      <c r="AB1092" s="349"/>
      <c r="AC1092" s="350"/>
      <c r="AD1092" s="451">
        <f t="shared" si="306"/>
        <v>0</v>
      </c>
      <c r="AE1092" s="252"/>
    </row>
    <row r="1093" hidden="1" outlineLevel="1" spans="1:31">
      <c r="A1093" s="346"/>
      <c r="B1093" s="150">
        <v>120501012</v>
      </c>
      <c r="D1093" s="346"/>
      <c r="E1093" s="299" t="s">
        <v>124</v>
      </c>
      <c r="F1093" s="343"/>
      <c r="G1093" s="350"/>
      <c r="H1093" s="349"/>
      <c r="I1093" s="350"/>
      <c r="J1093" s="349"/>
      <c r="K1093" s="350"/>
      <c r="L1093" s="337">
        <f t="shared" si="303"/>
        <v>0</v>
      </c>
      <c r="M1093" s="349"/>
      <c r="N1093" s="350"/>
      <c r="O1093" s="349"/>
      <c r="P1093" s="350"/>
      <c r="Q1093" s="337">
        <f t="shared" si="304"/>
        <v>0</v>
      </c>
      <c r="R1093" s="350"/>
      <c r="S1093" s="350"/>
      <c r="T1093" s="350"/>
      <c r="U1093" s="350"/>
      <c r="V1093" s="350"/>
      <c r="W1093" s="350"/>
      <c r="X1093" s="350"/>
      <c r="Y1093" s="350">
        <f t="shared" si="305"/>
        <v>0</v>
      </c>
      <c r="Z1093" s="349"/>
      <c r="AA1093" s="350"/>
      <c r="AB1093" s="349"/>
      <c r="AC1093" s="350"/>
      <c r="AD1093" s="451">
        <f t="shared" si="306"/>
        <v>0</v>
      </c>
      <c r="AE1093" s="252"/>
    </row>
    <row r="1094" hidden="1" outlineLevel="1" spans="1:31">
      <c r="A1094" s="346"/>
      <c r="B1094" s="150">
        <v>120501013</v>
      </c>
      <c r="D1094" s="346"/>
      <c r="E1094" s="299" t="s">
        <v>125</v>
      </c>
      <c r="F1094" s="343"/>
      <c r="G1094" s="350"/>
      <c r="H1094" s="349"/>
      <c r="I1094" s="350"/>
      <c r="J1094" s="349"/>
      <c r="K1094" s="350"/>
      <c r="L1094" s="337">
        <f t="shared" si="303"/>
        <v>0</v>
      </c>
      <c r="M1094" s="349"/>
      <c r="N1094" s="350"/>
      <c r="O1094" s="349"/>
      <c r="P1094" s="350"/>
      <c r="Q1094" s="337">
        <f t="shared" si="304"/>
        <v>0</v>
      </c>
      <c r="R1094" s="350"/>
      <c r="S1094" s="350"/>
      <c r="T1094" s="350"/>
      <c r="U1094" s="350"/>
      <c r="V1094" s="350"/>
      <c r="W1094" s="350"/>
      <c r="X1094" s="350"/>
      <c r="Y1094" s="350">
        <f t="shared" si="305"/>
        <v>0</v>
      </c>
      <c r="Z1094" s="349"/>
      <c r="AA1094" s="350"/>
      <c r="AB1094" s="349"/>
      <c r="AC1094" s="350"/>
      <c r="AD1094" s="451">
        <f t="shared" si="306"/>
        <v>0</v>
      </c>
      <c r="AE1094" s="252"/>
    </row>
    <row r="1095" hidden="1" outlineLevel="1" spans="1:31">
      <c r="A1095" s="346"/>
      <c r="B1095" s="150">
        <v>120501014</v>
      </c>
      <c r="D1095" s="346"/>
      <c r="E1095" s="299" t="s">
        <v>126</v>
      </c>
      <c r="F1095" s="343"/>
      <c r="G1095" s="350"/>
      <c r="H1095" s="349"/>
      <c r="I1095" s="350"/>
      <c r="J1095" s="349"/>
      <c r="K1095" s="350"/>
      <c r="L1095" s="337">
        <f t="shared" si="303"/>
        <v>0</v>
      </c>
      <c r="M1095" s="349"/>
      <c r="N1095" s="350"/>
      <c r="O1095" s="349"/>
      <c r="P1095" s="350"/>
      <c r="Q1095" s="337">
        <f t="shared" si="304"/>
        <v>0</v>
      </c>
      <c r="R1095" s="350"/>
      <c r="S1095" s="350"/>
      <c r="T1095" s="350"/>
      <c r="U1095" s="350"/>
      <c r="V1095" s="350"/>
      <c r="W1095" s="350"/>
      <c r="X1095" s="350"/>
      <c r="Y1095" s="350">
        <f t="shared" si="305"/>
        <v>0</v>
      </c>
      <c r="Z1095" s="349"/>
      <c r="AA1095" s="350"/>
      <c r="AB1095" s="349"/>
      <c r="AC1095" s="350"/>
      <c r="AD1095" s="451">
        <f t="shared" si="306"/>
        <v>0</v>
      </c>
      <c r="AE1095" s="252"/>
    </row>
    <row r="1096" hidden="1" outlineLevel="1" spans="1:31">
      <c r="A1096" s="346"/>
      <c r="B1096" s="150">
        <v>120501015</v>
      </c>
      <c r="D1096" s="346"/>
      <c r="E1096" s="299" t="s">
        <v>127</v>
      </c>
      <c r="F1096" s="343"/>
      <c r="G1096" s="350"/>
      <c r="H1096" s="349"/>
      <c r="I1096" s="350"/>
      <c r="J1096" s="349"/>
      <c r="K1096" s="350"/>
      <c r="L1096" s="337">
        <f t="shared" si="303"/>
        <v>0</v>
      </c>
      <c r="M1096" s="349"/>
      <c r="N1096" s="350"/>
      <c r="O1096" s="349"/>
      <c r="P1096" s="350"/>
      <c r="Q1096" s="337">
        <f t="shared" si="304"/>
        <v>0</v>
      </c>
      <c r="R1096" s="350"/>
      <c r="S1096" s="350"/>
      <c r="T1096" s="350"/>
      <c r="U1096" s="350"/>
      <c r="V1096" s="350"/>
      <c r="W1096" s="350"/>
      <c r="X1096" s="350"/>
      <c r="Y1096" s="350">
        <f t="shared" si="305"/>
        <v>0</v>
      </c>
      <c r="Z1096" s="349"/>
      <c r="AA1096" s="350"/>
      <c r="AB1096" s="349"/>
      <c r="AC1096" s="350"/>
      <c r="AD1096" s="451">
        <f t="shared" si="306"/>
        <v>0</v>
      </c>
      <c r="AE1096" s="252"/>
    </row>
    <row r="1097" hidden="1" outlineLevel="1" spans="1:31">
      <c r="A1097" s="346"/>
      <c r="B1097" s="150">
        <v>120501016</v>
      </c>
      <c r="D1097" s="346"/>
      <c r="E1097" s="299" t="s">
        <v>128</v>
      </c>
      <c r="F1097" s="343"/>
      <c r="G1097" s="350"/>
      <c r="H1097" s="349"/>
      <c r="I1097" s="350"/>
      <c r="J1097" s="349"/>
      <c r="K1097" s="350"/>
      <c r="L1097" s="337">
        <f t="shared" si="303"/>
        <v>0</v>
      </c>
      <c r="M1097" s="349"/>
      <c r="N1097" s="350"/>
      <c r="O1097" s="349"/>
      <c r="P1097" s="350"/>
      <c r="Q1097" s="337">
        <f t="shared" si="304"/>
        <v>0</v>
      </c>
      <c r="R1097" s="350"/>
      <c r="S1097" s="350"/>
      <c r="T1097" s="350"/>
      <c r="U1097" s="350"/>
      <c r="V1097" s="350"/>
      <c r="W1097" s="350"/>
      <c r="X1097" s="350"/>
      <c r="Y1097" s="350">
        <f t="shared" si="305"/>
        <v>0</v>
      </c>
      <c r="Z1097" s="349"/>
      <c r="AA1097" s="350"/>
      <c r="AB1097" s="349"/>
      <c r="AC1097" s="350"/>
      <c r="AD1097" s="451">
        <f t="shared" si="306"/>
        <v>0</v>
      </c>
      <c r="AE1097" s="252"/>
    </row>
    <row r="1098" hidden="1" outlineLevel="1" spans="1:31">
      <c r="A1098" s="346"/>
      <c r="B1098" s="150">
        <v>120501017</v>
      </c>
      <c r="D1098" s="346"/>
      <c r="E1098" s="299" t="s">
        <v>129</v>
      </c>
      <c r="F1098" s="343"/>
      <c r="G1098" s="350"/>
      <c r="H1098" s="349"/>
      <c r="I1098" s="350"/>
      <c r="J1098" s="349"/>
      <c r="K1098" s="350"/>
      <c r="L1098" s="337">
        <f t="shared" si="303"/>
        <v>0</v>
      </c>
      <c r="M1098" s="349"/>
      <c r="N1098" s="350"/>
      <c r="O1098" s="349"/>
      <c r="P1098" s="350"/>
      <c r="Q1098" s="337">
        <f t="shared" si="304"/>
        <v>0</v>
      </c>
      <c r="R1098" s="350"/>
      <c r="S1098" s="350"/>
      <c r="T1098" s="350"/>
      <c r="U1098" s="350"/>
      <c r="V1098" s="350"/>
      <c r="W1098" s="350"/>
      <c r="X1098" s="350"/>
      <c r="Y1098" s="350">
        <f t="shared" si="305"/>
        <v>0</v>
      </c>
      <c r="Z1098" s="349"/>
      <c r="AA1098" s="350"/>
      <c r="AB1098" s="349"/>
      <c r="AC1098" s="350"/>
      <c r="AD1098" s="451">
        <f t="shared" si="306"/>
        <v>0</v>
      </c>
      <c r="AE1098" s="252"/>
    </row>
    <row r="1099" hidden="1" outlineLevel="1" spans="1:31">
      <c r="A1099" s="346"/>
      <c r="B1099" s="150">
        <v>120501018</v>
      </c>
      <c r="D1099" s="346"/>
      <c r="E1099" s="299" t="s">
        <v>130</v>
      </c>
      <c r="F1099" s="343"/>
      <c r="G1099" s="350"/>
      <c r="H1099" s="349"/>
      <c r="I1099" s="350"/>
      <c r="J1099" s="349"/>
      <c r="K1099" s="350"/>
      <c r="L1099" s="337">
        <f t="shared" si="303"/>
        <v>0</v>
      </c>
      <c r="M1099" s="349"/>
      <c r="N1099" s="350"/>
      <c r="O1099" s="349"/>
      <c r="P1099" s="350"/>
      <c r="Q1099" s="337">
        <f t="shared" si="304"/>
        <v>0</v>
      </c>
      <c r="R1099" s="350"/>
      <c r="S1099" s="350"/>
      <c r="T1099" s="350"/>
      <c r="U1099" s="350"/>
      <c r="V1099" s="350"/>
      <c r="W1099" s="350"/>
      <c r="X1099" s="350"/>
      <c r="Y1099" s="350">
        <f t="shared" si="305"/>
        <v>0</v>
      </c>
      <c r="Z1099" s="349"/>
      <c r="AA1099" s="350"/>
      <c r="AB1099" s="349"/>
      <c r="AC1099" s="350"/>
      <c r="AD1099" s="451">
        <f t="shared" si="306"/>
        <v>0</v>
      </c>
      <c r="AE1099" s="252"/>
    </row>
    <row r="1100" hidden="1" outlineLevel="1" spans="1:31">
      <c r="A1100" s="346"/>
      <c r="B1100" s="150">
        <v>120501019</v>
      </c>
      <c r="D1100" s="346"/>
      <c r="E1100" s="299" t="s">
        <v>131</v>
      </c>
      <c r="F1100" s="343"/>
      <c r="G1100" s="350"/>
      <c r="H1100" s="349"/>
      <c r="I1100" s="350"/>
      <c r="J1100" s="349"/>
      <c r="K1100" s="350"/>
      <c r="L1100" s="337">
        <f t="shared" si="303"/>
        <v>0</v>
      </c>
      <c r="M1100" s="349"/>
      <c r="N1100" s="350"/>
      <c r="O1100" s="349"/>
      <c r="P1100" s="350"/>
      <c r="Q1100" s="337">
        <f t="shared" si="304"/>
        <v>0</v>
      </c>
      <c r="R1100" s="350"/>
      <c r="S1100" s="350"/>
      <c r="T1100" s="350"/>
      <c r="U1100" s="350"/>
      <c r="V1100" s="350"/>
      <c r="W1100" s="350"/>
      <c r="X1100" s="350"/>
      <c r="Y1100" s="350">
        <f t="shared" si="305"/>
        <v>0</v>
      </c>
      <c r="Z1100" s="349"/>
      <c r="AA1100" s="350"/>
      <c r="AB1100" s="349"/>
      <c r="AC1100" s="350"/>
      <c r="AD1100" s="451">
        <f t="shared" si="306"/>
        <v>0</v>
      </c>
      <c r="AE1100" s="252"/>
    </row>
    <row r="1101" hidden="1" outlineLevel="1" spans="1:31">
      <c r="A1101" s="346"/>
      <c r="B1101" s="150">
        <v>120501020</v>
      </c>
      <c r="D1101" s="346"/>
      <c r="E1101" s="299" t="s">
        <v>132</v>
      </c>
      <c r="F1101" s="343"/>
      <c r="G1101" s="350"/>
      <c r="H1101" s="349"/>
      <c r="I1101" s="350"/>
      <c r="J1101" s="349"/>
      <c r="K1101" s="350"/>
      <c r="L1101" s="337">
        <f t="shared" si="303"/>
        <v>0</v>
      </c>
      <c r="M1101" s="349"/>
      <c r="N1101" s="350"/>
      <c r="O1101" s="349"/>
      <c r="P1101" s="350"/>
      <c r="Q1101" s="337">
        <f t="shared" si="304"/>
        <v>0</v>
      </c>
      <c r="R1101" s="350"/>
      <c r="S1101" s="350"/>
      <c r="T1101" s="350"/>
      <c r="U1101" s="350"/>
      <c r="V1101" s="350"/>
      <c r="W1101" s="350"/>
      <c r="X1101" s="350"/>
      <c r="Y1101" s="350">
        <f t="shared" si="305"/>
        <v>0</v>
      </c>
      <c r="Z1101" s="349"/>
      <c r="AA1101" s="350"/>
      <c r="AB1101" s="349"/>
      <c r="AC1101" s="350"/>
      <c r="AD1101" s="451">
        <f t="shared" si="306"/>
        <v>0</v>
      </c>
      <c r="AE1101" s="252"/>
    </row>
    <row r="1102" hidden="1" outlineLevel="1" spans="1:31">
      <c r="A1102" s="346"/>
      <c r="B1102" s="150">
        <v>120501021</v>
      </c>
      <c r="D1102" s="346"/>
      <c r="E1102" s="299" t="s">
        <v>133</v>
      </c>
      <c r="F1102" s="343"/>
      <c r="G1102" s="350"/>
      <c r="H1102" s="349"/>
      <c r="I1102" s="350"/>
      <c r="J1102" s="349"/>
      <c r="K1102" s="350"/>
      <c r="L1102" s="337">
        <f t="shared" si="303"/>
        <v>0</v>
      </c>
      <c r="M1102" s="349"/>
      <c r="N1102" s="350"/>
      <c r="O1102" s="349"/>
      <c r="P1102" s="350"/>
      <c r="Q1102" s="337">
        <f t="shared" si="304"/>
        <v>0</v>
      </c>
      <c r="R1102" s="350"/>
      <c r="S1102" s="350"/>
      <c r="T1102" s="350"/>
      <c r="U1102" s="350"/>
      <c r="V1102" s="350"/>
      <c r="W1102" s="350"/>
      <c r="X1102" s="350"/>
      <c r="Y1102" s="350">
        <f t="shared" si="305"/>
        <v>0</v>
      </c>
      <c r="Z1102" s="349"/>
      <c r="AA1102" s="350"/>
      <c r="AB1102" s="349"/>
      <c r="AC1102" s="350"/>
      <c r="AD1102" s="451">
        <f t="shared" si="306"/>
        <v>0</v>
      </c>
      <c r="AE1102" s="252"/>
    </row>
    <row r="1103" hidden="1" outlineLevel="1" spans="1:31">
      <c r="A1103" s="346"/>
      <c r="B1103" s="150">
        <v>120501022</v>
      </c>
      <c r="D1103" s="346"/>
      <c r="E1103" s="299" t="s">
        <v>134</v>
      </c>
      <c r="F1103" s="343"/>
      <c r="G1103" s="350"/>
      <c r="H1103" s="349"/>
      <c r="I1103" s="350"/>
      <c r="J1103" s="349"/>
      <c r="K1103" s="350"/>
      <c r="L1103" s="337">
        <f t="shared" si="303"/>
        <v>0</v>
      </c>
      <c r="M1103" s="349"/>
      <c r="N1103" s="350"/>
      <c r="O1103" s="349"/>
      <c r="P1103" s="350"/>
      <c r="Q1103" s="337">
        <f t="shared" si="304"/>
        <v>0</v>
      </c>
      <c r="R1103" s="350"/>
      <c r="S1103" s="350"/>
      <c r="T1103" s="350"/>
      <c r="U1103" s="350"/>
      <c r="V1103" s="350"/>
      <c r="W1103" s="350"/>
      <c r="X1103" s="350"/>
      <c r="Y1103" s="350">
        <f t="shared" si="305"/>
        <v>0</v>
      </c>
      <c r="Z1103" s="349"/>
      <c r="AA1103" s="350"/>
      <c r="AB1103" s="349"/>
      <c r="AC1103" s="350"/>
      <c r="AD1103" s="451">
        <f t="shared" si="306"/>
        <v>0</v>
      </c>
      <c r="AE1103" s="252"/>
    </row>
    <row r="1104" hidden="1" outlineLevel="1" spans="1:31">
      <c r="A1104" s="346"/>
      <c r="B1104" s="150">
        <v>120501023</v>
      </c>
      <c r="D1104" s="346"/>
      <c r="E1104" s="299" t="s">
        <v>135</v>
      </c>
      <c r="F1104" s="343"/>
      <c r="G1104" s="350"/>
      <c r="H1104" s="349"/>
      <c r="I1104" s="350"/>
      <c r="J1104" s="349"/>
      <c r="K1104" s="350"/>
      <c r="L1104" s="337">
        <f t="shared" si="303"/>
        <v>0</v>
      </c>
      <c r="M1104" s="349"/>
      <c r="N1104" s="350"/>
      <c r="O1104" s="349"/>
      <c r="P1104" s="350"/>
      <c r="Q1104" s="337">
        <f t="shared" si="304"/>
        <v>0</v>
      </c>
      <c r="R1104" s="350"/>
      <c r="S1104" s="350"/>
      <c r="T1104" s="350"/>
      <c r="U1104" s="350"/>
      <c r="V1104" s="350"/>
      <c r="W1104" s="350"/>
      <c r="X1104" s="350"/>
      <c r="Y1104" s="350">
        <f t="shared" si="305"/>
        <v>0</v>
      </c>
      <c r="Z1104" s="349"/>
      <c r="AA1104" s="350"/>
      <c r="AB1104" s="349"/>
      <c r="AC1104" s="350"/>
      <c r="AD1104" s="451">
        <f t="shared" si="306"/>
        <v>0</v>
      </c>
      <c r="AE1104" s="252"/>
    </row>
    <row r="1105" hidden="1" outlineLevel="1" spans="1:31">
      <c r="A1105" s="346"/>
      <c r="B1105" s="150">
        <v>120501024</v>
      </c>
      <c r="D1105" s="346"/>
      <c r="E1105" s="299" t="s">
        <v>136</v>
      </c>
      <c r="F1105" s="343"/>
      <c r="G1105" s="350"/>
      <c r="H1105" s="349"/>
      <c r="I1105" s="350"/>
      <c r="J1105" s="349"/>
      <c r="K1105" s="350"/>
      <c r="L1105" s="337">
        <f t="shared" si="303"/>
        <v>0</v>
      </c>
      <c r="M1105" s="349"/>
      <c r="N1105" s="350"/>
      <c r="O1105" s="349"/>
      <c r="P1105" s="350"/>
      <c r="Q1105" s="337">
        <f t="shared" si="304"/>
        <v>0</v>
      </c>
      <c r="R1105" s="350"/>
      <c r="S1105" s="350"/>
      <c r="T1105" s="350"/>
      <c r="U1105" s="350"/>
      <c r="V1105" s="350"/>
      <c r="W1105" s="350"/>
      <c r="X1105" s="350"/>
      <c r="Y1105" s="350">
        <f t="shared" si="305"/>
        <v>0</v>
      </c>
      <c r="Z1105" s="349"/>
      <c r="AA1105" s="350"/>
      <c r="AB1105" s="349"/>
      <c r="AC1105" s="350"/>
      <c r="AD1105" s="451">
        <f t="shared" si="306"/>
        <v>0</v>
      </c>
      <c r="AE1105" s="252"/>
    </row>
    <row r="1106" hidden="1" outlineLevel="1" spans="1:31">
      <c r="A1106" s="346"/>
      <c r="B1106" s="150">
        <v>120501025</v>
      </c>
      <c r="D1106" s="346"/>
      <c r="E1106" s="299" t="s">
        <v>137</v>
      </c>
      <c r="F1106" s="343"/>
      <c r="G1106" s="350"/>
      <c r="H1106" s="349"/>
      <c r="I1106" s="350"/>
      <c r="J1106" s="349"/>
      <c r="K1106" s="350"/>
      <c r="L1106" s="337">
        <f t="shared" si="303"/>
        <v>0</v>
      </c>
      <c r="M1106" s="349"/>
      <c r="N1106" s="350"/>
      <c r="O1106" s="349"/>
      <c r="P1106" s="350"/>
      <c r="Q1106" s="337">
        <f t="shared" si="304"/>
        <v>0</v>
      </c>
      <c r="R1106" s="350"/>
      <c r="S1106" s="350"/>
      <c r="T1106" s="350"/>
      <c r="U1106" s="350"/>
      <c r="V1106" s="350"/>
      <c r="W1106" s="350"/>
      <c r="X1106" s="350"/>
      <c r="Y1106" s="350">
        <f t="shared" si="305"/>
        <v>0</v>
      </c>
      <c r="Z1106" s="349"/>
      <c r="AA1106" s="350"/>
      <c r="AB1106" s="349"/>
      <c r="AC1106" s="350"/>
      <c r="AD1106" s="451">
        <f t="shared" si="306"/>
        <v>0</v>
      </c>
      <c r="AE1106" s="252"/>
    </row>
    <row r="1107" hidden="1" outlineLevel="1" spans="1:31">
      <c r="A1107" s="346"/>
      <c r="B1107" s="150">
        <v>120501026</v>
      </c>
      <c r="D1107" s="346"/>
      <c r="E1107" s="299" t="s">
        <v>138</v>
      </c>
      <c r="F1107" s="343"/>
      <c r="G1107" s="350"/>
      <c r="H1107" s="349"/>
      <c r="I1107" s="350"/>
      <c r="J1107" s="349"/>
      <c r="K1107" s="350"/>
      <c r="L1107" s="337">
        <f t="shared" si="303"/>
        <v>0</v>
      </c>
      <c r="M1107" s="349"/>
      <c r="N1107" s="350"/>
      <c r="O1107" s="349"/>
      <c r="P1107" s="350"/>
      <c r="Q1107" s="337">
        <f t="shared" si="304"/>
        <v>0</v>
      </c>
      <c r="R1107" s="350"/>
      <c r="S1107" s="350"/>
      <c r="T1107" s="350"/>
      <c r="U1107" s="350"/>
      <c r="V1107" s="350"/>
      <c r="W1107" s="350"/>
      <c r="X1107" s="350"/>
      <c r="Y1107" s="350">
        <f t="shared" si="305"/>
        <v>0</v>
      </c>
      <c r="Z1107" s="349"/>
      <c r="AA1107" s="350"/>
      <c r="AB1107" s="349"/>
      <c r="AC1107" s="350"/>
      <c r="AD1107" s="451">
        <f t="shared" si="306"/>
        <v>0</v>
      </c>
      <c r="AE1107" s="252"/>
    </row>
    <row r="1108" hidden="1" outlineLevel="1" spans="1:31">
      <c r="A1108" s="346"/>
      <c r="B1108" s="150">
        <v>120501027</v>
      </c>
      <c r="D1108" s="346"/>
      <c r="E1108" s="299" t="s">
        <v>139</v>
      </c>
      <c r="F1108" s="343"/>
      <c r="G1108" s="350"/>
      <c r="H1108" s="349"/>
      <c r="I1108" s="350"/>
      <c r="J1108" s="349"/>
      <c r="K1108" s="350"/>
      <c r="L1108" s="337">
        <f t="shared" si="303"/>
        <v>0</v>
      </c>
      <c r="M1108" s="349"/>
      <c r="N1108" s="350"/>
      <c r="O1108" s="349"/>
      <c r="P1108" s="350"/>
      <c r="Q1108" s="337">
        <f t="shared" si="304"/>
        <v>0</v>
      </c>
      <c r="R1108" s="350"/>
      <c r="S1108" s="350"/>
      <c r="T1108" s="350"/>
      <c r="U1108" s="350"/>
      <c r="V1108" s="350"/>
      <c r="W1108" s="350"/>
      <c r="X1108" s="350"/>
      <c r="Y1108" s="350">
        <f t="shared" si="305"/>
        <v>0</v>
      </c>
      <c r="Z1108" s="349"/>
      <c r="AA1108" s="350"/>
      <c r="AB1108" s="349"/>
      <c r="AC1108" s="350"/>
      <c r="AD1108" s="451">
        <f t="shared" si="306"/>
        <v>0</v>
      </c>
      <c r="AE1108" s="252"/>
    </row>
    <row r="1109" hidden="1" outlineLevel="1" spans="1:31">
      <c r="A1109" s="346"/>
      <c r="B1109" s="150">
        <v>120501028</v>
      </c>
      <c r="D1109" s="346"/>
      <c r="E1109" s="299" t="s">
        <v>140</v>
      </c>
      <c r="F1109" s="343"/>
      <c r="G1109" s="350"/>
      <c r="H1109" s="349"/>
      <c r="I1109" s="350"/>
      <c r="J1109" s="349"/>
      <c r="K1109" s="350"/>
      <c r="L1109" s="337">
        <f t="shared" si="303"/>
        <v>0</v>
      </c>
      <c r="M1109" s="349"/>
      <c r="N1109" s="350"/>
      <c r="O1109" s="349"/>
      <c r="P1109" s="350"/>
      <c r="Q1109" s="337">
        <f t="shared" si="304"/>
        <v>0</v>
      </c>
      <c r="R1109" s="350"/>
      <c r="S1109" s="350"/>
      <c r="T1109" s="350"/>
      <c r="U1109" s="350"/>
      <c r="V1109" s="350"/>
      <c r="W1109" s="350"/>
      <c r="X1109" s="350"/>
      <c r="Y1109" s="350">
        <f t="shared" si="305"/>
        <v>0</v>
      </c>
      <c r="Z1109" s="349"/>
      <c r="AA1109" s="350"/>
      <c r="AB1109" s="349"/>
      <c r="AC1109" s="350"/>
      <c r="AD1109" s="451">
        <f t="shared" si="306"/>
        <v>0</v>
      </c>
      <c r="AE1109" s="252"/>
    </row>
    <row r="1110" hidden="1" outlineLevel="1" spans="1:31">
      <c r="A1110" s="346"/>
      <c r="B1110" s="150">
        <v>120501029</v>
      </c>
      <c r="D1110" s="346"/>
      <c r="E1110" s="299" t="s">
        <v>141</v>
      </c>
      <c r="F1110" s="343"/>
      <c r="G1110" s="350"/>
      <c r="H1110" s="349"/>
      <c r="I1110" s="350"/>
      <c r="J1110" s="349"/>
      <c r="K1110" s="350"/>
      <c r="L1110" s="337">
        <f t="shared" si="303"/>
        <v>0</v>
      </c>
      <c r="M1110" s="349"/>
      <c r="N1110" s="350"/>
      <c r="O1110" s="349"/>
      <c r="P1110" s="350"/>
      <c r="Q1110" s="337">
        <f t="shared" si="304"/>
        <v>0</v>
      </c>
      <c r="R1110" s="350"/>
      <c r="S1110" s="350"/>
      <c r="T1110" s="350"/>
      <c r="U1110" s="350"/>
      <c r="V1110" s="350"/>
      <c r="W1110" s="350"/>
      <c r="X1110" s="350"/>
      <c r="Y1110" s="350">
        <f t="shared" si="305"/>
        <v>0</v>
      </c>
      <c r="Z1110" s="349"/>
      <c r="AA1110" s="350"/>
      <c r="AB1110" s="349"/>
      <c r="AC1110" s="350"/>
      <c r="AD1110" s="451">
        <f t="shared" si="306"/>
        <v>0</v>
      </c>
      <c r="AE1110" s="252"/>
    </row>
    <row r="1111" hidden="1" outlineLevel="1" spans="1:31">
      <c r="A1111" s="346"/>
      <c r="B1111" s="150">
        <v>120501030</v>
      </c>
      <c r="D1111" s="346"/>
      <c r="E1111" s="299" t="s">
        <v>142</v>
      </c>
      <c r="F1111" s="343"/>
      <c r="G1111" s="350"/>
      <c r="H1111" s="349"/>
      <c r="I1111" s="350"/>
      <c r="J1111" s="349"/>
      <c r="K1111" s="350"/>
      <c r="L1111" s="337">
        <f t="shared" si="303"/>
        <v>0</v>
      </c>
      <c r="M1111" s="349"/>
      <c r="N1111" s="350"/>
      <c r="O1111" s="349"/>
      <c r="P1111" s="350"/>
      <c r="Q1111" s="337">
        <f t="shared" si="304"/>
        <v>0</v>
      </c>
      <c r="R1111" s="350"/>
      <c r="S1111" s="350"/>
      <c r="T1111" s="350"/>
      <c r="U1111" s="350"/>
      <c r="V1111" s="350"/>
      <c r="W1111" s="350"/>
      <c r="X1111" s="350"/>
      <c r="Y1111" s="350">
        <f t="shared" si="305"/>
        <v>0</v>
      </c>
      <c r="Z1111" s="349"/>
      <c r="AA1111" s="350"/>
      <c r="AB1111" s="349"/>
      <c r="AC1111" s="350"/>
      <c r="AD1111" s="451">
        <f t="shared" si="306"/>
        <v>0</v>
      </c>
      <c r="AE1111" s="252"/>
    </row>
    <row r="1112" hidden="1" outlineLevel="1" spans="1:31">
      <c r="A1112" s="346"/>
      <c r="B1112" s="150">
        <v>120501031</v>
      </c>
      <c r="D1112" s="346"/>
      <c r="E1112" s="299" t="s">
        <v>143</v>
      </c>
      <c r="F1112" s="343"/>
      <c r="G1112" s="350"/>
      <c r="H1112" s="349"/>
      <c r="I1112" s="350"/>
      <c r="J1112" s="349"/>
      <c r="K1112" s="350"/>
      <c r="L1112" s="337">
        <f t="shared" si="303"/>
        <v>0</v>
      </c>
      <c r="M1112" s="349"/>
      <c r="N1112" s="350"/>
      <c r="O1112" s="349"/>
      <c r="P1112" s="350"/>
      <c r="Q1112" s="337">
        <f t="shared" si="304"/>
        <v>0</v>
      </c>
      <c r="R1112" s="350"/>
      <c r="S1112" s="350"/>
      <c r="T1112" s="350"/>
      <c r="U1112" s="350"/>
      <c r="V1112" s="350"/>
      <c r="W1112" s="350"/>
      <c r="X1112" s="350"/>
      <c r="Y1112" s="350">
        <f t="shared" si="305"/>
        <v>0</v>
      </c>
      <c r="Z1112" s="349"/>
      <c r="AA1112" s="350"/>
      <c r="AB1112" s="349"/>
      <c r="AC1112" s="350"/>
      <c r="AD1112" s="451">
        <f t="shared" si="306"/>
        <v>0</v>
      </c>
      <c r="AE1112" s="252"/>
    </row>
    <row r="1113" hidden="1" outlineLevel="1" spans="1:31">
      <c r="A1113" s="346"/>
      <c r="B1113" s="150">
        <v>120501032</v>
      </c>
      <c r="D1113" s="346"/>
      <c r="E1113" s="299" t="s">
        <v>144</v>
      </c>
      <c r="F1113" s="343"/>
      <c r="G1113" s="350"/>
      <c r="H1113" s="349"/>
      <c r="I1113" s="350"/>
      <c r="J1113" s="349"/>
      <c r="K1113" s="350"/>
      <c r="L1113" s="337">
        <f t="shared" si="303"/>
        <v>0</v>
      </c>
      <c r="M1113" s="349"/>
      <c r="N1113" s="350"/>
      <c r="O1113" s="349"/>
      <c r="P1113" s="350"/>
      <c r="Q1113" s="337">
        <f t="shared" si="304"/>
        <v>0</v>
      </c>
      <c r="R1113" s="350"/>
      <c r="S1113" s="350"/>
      <c r="T1113" s="350"/>
      <c r="U1113" s="350"/>
      <c r="V1113" s="350"/>
      <c r="W1113" s="350"/>
      <c r="X1113" s="350"/>
      <c r="Y1113" s="350">
        <f t="shared" si="305"/>
        <v>0</v>
      </c>
      <c r="Z1113" s="349"/>
      <c r="AA1113" s="350"/>
      <c r="AB1113" s="349"/>
      <c r="AC1113" s="350"/>
      <c r="AD1113" s="451">
        <f t="shared" si="306"/>
        <v>0</v>
      </c>
      <c r="AE1113" s="252"/>
    </row>
    <row r="1114" hidden="1" outlineLevel="1" spans="1:31">
      <c r="A1114" s="346"/>
      <c r="B1114" s="150">
        <v>120501033</v>
      </c>
      <c r="D1114" s="346"/>
      <c r="E1114" s="299" t="s">
        <v>145</v>
      </c>
      <c r="F1114" s="343"/>
      <c r="G1114" s="350"/>
      <c r="H1114" s="349"/>
      <c r="I1114" s="350"/>
      <c r="J1114" s="349"/>
      <c r="K1114" s="350"/>
      <c r="L1114" s="337">
        <f t="shared" si="303"/>
        <v>0</v>
      </c>
      <c r="M1114" s="349"/>
      <c r="N1114" s="350"/>
      <c r="O1114" s="349"/>
      <c r="P1114" s="350"/>
      <c r="Q1114" s="337">
        <f t="shared" si="304"/>
        <v>0</v>
      </c>
      <c r="R1114" s="350"/>
      <c r="S1114" s="350"/>
      <c r="T1114" s="350"/>
      <c r="U1114" s="350"/>
      <c r="V1114" s="350"/>
      <c r="W1114" s="350"/>
      <c r="X1114" s="350"/>
      <c r="Y1114" s="350">
        <f t="shared" si="305"/>
        <v>0</v>
      </c>
      <c r="Z1114" s="349"/>
      <c r="AA1114" s="350"/>
      <c r="AB1114" s="349"/>
      <c r="AC1114" s="350"/>
      <c r="AD1114" s="451">
        <f t="shared" si="306"/>
        <v>0</v>
      </c>
      <c r="AE1114" s="252"/>
    </row>
    <row r="1115" hidden="1" outlineLevel="1" spans="1:31">
      <c r="A1115" s="346"/>
      <c r="B1115" s="150">
        <v>120501034</v>
      </c>
      <c r="D1115" s="346"/>
      <c r="E1115" s="299" t="s">
        <v>146</v>
      </c>
      <c r="F1115" s="343"/>
      <c r="G1115" s="350"/>
      <c r="H1115" s="349"/>
      <c r="I1115" s="350"/>
      <c r="J1115" s="349"/>
      <c r="K1115" s="350"/>
      <c r="L1115" s="337">
        <f t="shared" si="303"/>
        <v>0</v>
      </c>
      <c r="M1115" s="349"/>
      <c r="N1115" s="350"/>
      <c r="O1115" s="349"/>
      <c r="P1115" s="350"/>
      <c r="Q1115" s="337">
        <f t="shared" si="304"/>
        <v>0</v>
      </c>
      <c r="R1115" s="350"/>
      <c r="S1115" s="350"/>
      <c r="T1115" s="350"/>
      <c r="U1115" s="350"/>
      <c r="V1115" s="350"/>
      <c r="W1115" s="350"/>
      <c r="X1115" s="350"/>
      <c r="Y1115" s="350">
        <f t="shared" si="305"/>
        <v>0</v>
      </c>
      <c r="Z1115" s="349"/>
      <c r="AA1115" s="350"/>
      <c r="AB1115" s="349"/>
      <c r="AC1115" s="350"/>
      <c r="AD1115" s="451">
        <f t="shared" si="306"/>
        <v>0</v>
      </c>
      <c r="AE1115" s="252"/>
    </row>
    <row r="1116" hidden="1" outlineLevel="1" spans="1:31">
      <c r="A1116" s="346"/>
      <c r="B1116" s="150">
        <v>120501035</v>
      </c>
      <c r="D1116" s="346"/>
      <c r="E1116" s="299" t="s">
        <v>147</v>
      </c>
      <c r="F1116" s="343"/>
      <c r="G1116" s="350"/>
      <c r="H1116" s="349"/>
      <c r="I1116" s="350"/>
      <c r="J1116" s="349"/>
      <c r="K1116" s="350"/>
      <c r="L1116" s="337">
        <f t="shared" si="303"/>
        <v>0</v>
      </c>
      <c r="M1116" s="349"/>
      <c r="N1116" s="350"/>
      <c r="O1116" s="349"/>
      <c r="P1116" s="350"/>
      <c r="Q1116" s="337">
        <f t="shared" si="304"/>
        <v>0</v>
      </c>
      <c r="R1116" s="350"/>
      <c r="S1116" s="350"/>
      <c r="T1116" s="350"/>
      <c r="U1116" s="350"/>
      <c r="V1116" s="350"/>
      <c r="W1116" s="350"/>
      <c r="X1116" s="350"/>
      <c r="Y1116" s="350">
        <f t="shared" si="305"/>
        <v>0</v>
      </c>
      <c r="Z1116" s="349"/>
      <c r="AA1116" s="350"/>
      <c r="AB1116" s="349"/>
      <c r="AC1116" s="350"/>
      <c r="AD1116" s="451">
        <f t="shared" si="306"/>
        <v>0</v>
      </c>
      <c r="AE1116" s="252"/>
    </row>
    <row r="1117" hidden="1" outlineLevel="1" spans="1:31">
      <c r="A1117" s="346"/>
      <c r="B1117" s="150">
        <v>120501036</v>
      </c>
      <c r="D1117" s="346"/>
      <c r="E1117" s="299" t="s">
        <v>148</v>
      </c>
      <c r="F1117" s="343"/>
      <c r="G1117" s="350"/>
      <c r="H1117" s="349"/>
      <c r="I1117" s="350"/>
      <c r="J1117" s="349"/>
      <c r="K1117" s="350"/>
      <c r="L1117" s="337">
        <f t="shared" si="303"/>
        <v>0</v>
      </c>
      <c r="M1117" s="349"/>
      <c r="N1117" s="350"/>
      <c r="O1117" s="349"/>
      <c r="P1117" s="350"/>
      <c r="Q1117" s="337">
        <f t="shared" si="304"/>
        <v>0</v>
      </c>
      <c r="R1117" s="350"/>
      <c r="S1117" s="350"/>
      <c r="T1117" s="350"/>
      <c r="U1117" s="350"/>
      <c r="V1117" s="350"/>
      <c r="W1117" s="350"/>
      <c r="X1117" s="350"/>
      <c r="Y1117" s="350">
        <f t="shared" si="305"/>
        <v>0</v>
      </c>
      <c r="Z1117" s="349"/>
      <c r="AA1117" s="350"/>
      <c r="AB1117" s="349"/>
      <c r="AC1117" s="350"/>
      <c r="AD1117" s="451">
        <f t="shared" si="306"/>
        <v>0</v>
      </c>
      <c r="AE1117" s="252"/>
    </row>
    <row r="1118" hidden="1" outlineLevel="1" spans="1:31">
      <c r="A1118" s="346"/>
      <c r="B1118" s="150">
        <v>120501037</v>
      </c>
      <c r="D1118" s="346"/>
      <c r="E1118" s="299" t="s">
        <v>149</v>
      </c>
      <c r="F1118" s="343"/>
      <c r="G1118" s="350"/>
      <c r="H1118" s="349"/>
      <c r="I1118" s="350"/>
      <c r="J1118" s="349"/>
      <c r="K1118" s="350"/>
      <c r="L1118" s="337">
        <f t="shared" si="303"/>
        <v>0</v>
      </c>
      <c r="M1118" s="349"/>
      <c r="N1118" s="350"/>
      <c r="O1118" s="349"/>
      <c r="P1118" s="350"/>
      <c r="Q1118" s="337">
        <f t="shared" si="304"/>
        <v>0</v>
      </c>
      <c r="R1118" s="350"/>
      <c r="S1118" s="350"/>
      <c r="T1118" s="350"/>
      <c r="U1118" s="350"/>
      <c r="V1118" s="350"/>
      <c r="W1118" s="350"/>
      <c r="X1118" s="350"/>
      <c r="Y1118" s="350">
        <f t="shared" si="305"/>
        <v>0</v>
      </c>
      <c r="Z1118" s="349"/>
      <c r="AA1118" s="350"/>
      <c r="AB1118" s="349"/>
      <c r="AC1118" s="350"/>
      <c r="AD1118" s="451">
        <f t="shared" si="306"/>
        <v>0</v>
      </c>
      <c r="AE1118" s="252"/>
    </row>
    <row r="1119" hidden="1" outlineLevel="1" spans="1:31">
      <c r="A1119" s="346"/>
      <c r="B1119" s="150">
        <v>120501038</v>
      </c>
      <c r="D1119" s="346"/>
      <c r="E1119" s="299" t="s">
        <v>150</v>
      </c>
      <c r="F1119" s="343"/>
      <c r="G1119" s="350"/>
      <c r="H1119" s="349"/>
      <c r="I1119" s="350"/>
      <c r="J1119" s="349"/>
      <c r="K1119" s="350"/>
      <c r="L1119" s="337">
        <f t="shared" si="303"/>
        <v>0</v>
      </c>
      <c r="M1119" s="349"/>
      <c r="N1119" s="350"/>
      <c r="O1119" s="349"/>
      <c r="P1119" s="350"/>
      <c r="Q1119" s="337">
        <f t="shared" si="304"/>
        <v>0</v>
      </c>
      <c r="R1119" s="350"/>
      <c r="S1119" s="350"/>
      <c r="T1119" s="350"/>
      <c r="U1119" s="350"/>
      <c r="V1119" s="350"/>
      <c r="W1119" s="350"/>
      <c r="X1119" s="350"/>
      <c r="Y1119" s="350">
        <f t="shared" si="305"/>
        <v>0</v>
      </c>
      <c r="Z1119" s="349"/>
      <c r="AA1119" s="350"/>
      <c r="AB1119" s="349"/>
      <c r="AC1119" s="350"/>
      <c r="AD1119" s="451">
        <f t="shared" si="306"/>
        <v>0</v>
      </c>
      <c r="AE1119" s="252"/>
    </row>
    <row r="1120" hidden="1" outlineLevel="1" spans="1:31">
      <c r="A1120" s="346"/>
      <c r="B1120" s="150">
        <v>120501039</v>
      </c>
      <c r="D1120" s="346"/>
      <c r="E1120" s="299" t="s">
        <v>151</v>
      </c>
      <c r="F1120" s="343"/>
      <c r="G1120" s="350"/>
      <c r="H1120" s="349"/>
      <c r="I1120" s="350"/>
      <c r="J1120" s="349"/>
      <c r="K1120" s="350"/>
      <c r="L1120" s="337">
        <f t="shared" si="303"/>
        <v>0</v>
      </c>
      <c r="M1120" s="349"/>
      <c r="N1120" s="350"/>
      <c r="O1120" s="349"/>
      <c r="P1120" s="350"/>
      <c r="Q1120" s="337">
        <f t="shared" si="304"/>
        <v>0</v>
      </c>
      <c r="R1120" s="350"/>
      <c r="S1120" s="350"/>
      <c r="T1120" s="350"/>
      <c r="U1120" s="350"/>
      <c r="V1120" s="350"/>
      <c r="W1120" s="350"/>
      <c r="X1120" s="350"/>
      <c r="Y1120" s="350">
        <f t="shared" si="305"/>
        <v>0</v>
      </c>
      <c r="Z1120" s="349"/>
      <c r="AA1120" s="350"/>
      <c r="AB1120" s="349"/>
      <c r="AC1120" s="350"/>
      <c r="AD1120" s="451">
        <f t="shared" si="306"/>
        <v>0</v>
      </c>
      <c r="AE1120" s="252"/>
    </row>
    <row r="1121" hidden="1" outlineLevel="1" spans="1:31">
      <c r="A1121" s="346"/>
      <c r="B1121" s="150">
        <v>120501040</v>
      </c>
      <c r="D1121" s="346"/>
      <c r="E1121" s="299" t="s">
        <v>152</v>
      </c>
      <c r="F1121" s="343"/>
      <c r="G1121" s="350"/>
      <c r="H1121" s="349"/>
      <c r="I1121" s="350"/>
      <c r="J1121" s="349"/>
      <c r="K1121" s="350"/>
      <c r="L1121" s="337">
        <f t="shared" si="303"/>
        <v>0</v>
      </c>
      <c r="M1121" s="349"/>
      <c r="N1121" s="350"/>
      <c r="O1121" s="349"/>
      <c r="P1121" s="350"/>
      <c r="Q1121" s="337">
        <f t="shared" si="304"/>
        <v>0</v>
      </c>
      <c r="R1121" s="350"/>
      <c r="S1121" s="350"/>
      <c r="T1121" s="350"/>
      <c r="U1121" s="350"/>
      <c r="V1121" s="350"/>
      <c r="W1121" s="350"/>
      <c r="X1121" s="350"/>
      <c r="Y1121" s="350">
        <f t="shared" si="305"/>
        <v>0</v>
      </c>
      <c r="Z1121" s="349"/>
      <c r="AA1121" s="350"/>
      <c r="AB1121" s="349"/>
      <c r="AC1121" s="350"/>
      <c r="AD1121" s="451">
        <f t="shared" si="306"/>
        <v>0</v>
      </c>
      <c r="AE1121" s="252"/>
    </row>
    <row r="1122" hidden="1" outlineLevel="1" spans="1:31">
      <c r="A1122" s="346"/>
      <c r="B1122" s="150">
        <v>120501041</v>
      </c>
      <c r="D1122" s="346"/>
      <c r="E1122" s="299" t="s">
        <v>153</v>
      </c>
      <c r="F1122" s="343"/>
      <c r="G1122" s="350"/>
      <c r="H1122" s="349"/>
      <c r="I1122" s="350"/>
      <c r="J1122" s="349"/>
      <c r="K1122" s="350"/>
      <c r="L1122" s="337">
        <f t="shared" si="303"/>
        <v>0</v>
      </c>
      <c r="M1122" s="349"/>
      <c r="N1122" s="350"/>
      <c r="O1122" s="349"/>
      <c r="P1122" s="350"/>
      <c r="Q1122" s="337">
        <f t="shared" si="304"/>
        <v>0</v>
      </c>
      <c r="R1122" s="350"/>
      <c r="S1122" s="350"/>
      <c r="T1122" s="350"/>
      <c r="U1122" s="350"/>
      <c r="V1122" s="350"/>
      <c r="W1122" s="350"/>
      <c r="X1122" s="350"/>
      <c r="Y1122" s="350">
        <f t="shared" si="305"/>
        <v>0</v>
      </c>
      <c r="Z1122" s="349"/>
      <c r="AA1122" s="350"/>
      <c r="AB1122" s="349"/>
      <c r="AC1122" s="350"/>
      <c r="AD1122" s="451">
        <f t="shared" si="306"/>
        <v>0</v>
      </c>
      <c r="AE1122" s="252"/>
    </row>
    <row r="1123" hidden="1" outlineLevel="1" spans="1:31">
      <c r="A1123" s="346"/>
      <c r="B1123" s="150">
        <v>120501042</v>
      </c>
      <c r="D1123" s="346"/>
      <c r="E1123" s="299" t="s">
        <v>154</v>
      </c>
      <c r="F1123" s="343"/>
      <c r="G1123" s="350"/>
      <c r="H1123" s="349"/>
      <c r="I1123" s="350"/>
      <c r="J1123" s="349"/>
      <c r="K1123" s="350"/>
      <c r="L1123" s="337">
        <f t="shared" si="303"/>
        <v>0</v>
      </c>
      <c r="M1123" s="349"/>
      <c r="N1123" s="350"/>
      <c r="O1123" s="349"/>
      <c r="P1123" s="350"/>
      <c r="Q1123" s="337">
        <f t="shared" si="304"/>
        <v>0</v>
      </c>
      <c r="R1123" s="350"/>
      <c r="S1123" s="350"/>
      <c r="T1123" s="350"/>
      <c r="U1123" s="350"/>
      <c r="V1123" s="350"/>
      <c r="W1123" s="350"/>
      <c r="X1123" s="350"/>
      <c r="Y1123" s="350">
        <f t="shared" si="305"/>
        <v>0</v>
      </c>
      <c r="Z1123" s="349"/>
      <c r="AA1123" s="350"/>
      <c r="AB1123" s="349"/>
      <c r="AC1123" s="350"/>
      <c r="AD1123" s="451">
        <f t="shared" si="306"/>
        <v>0</v>
      </c>
      <c r="AE1123" s="252"/>
    </row>
    <row r="1124" hidden="1" outlineLevel="1" spans="1:31">
      <c r="A1124" s="346"/>
      <c r="B1124" s="150">
        <v>120501043</v>
      </c>
      <c r="D1124" s="346"/>
      <c r="E1124" s="299" t="s">
        <v>155</v>
      </c>
      <c r="F1124" s="343"/>
      <c r="G1124" s="350"/>
      <c r="H1124" s="349"/>
      <c r="I1124" s="350"/>
      <c r="J1124" s="349"/>
      <c r="K1124" s="350"/>
      <c r="L1124" s="337">
        <f t="shared" si="303"/>
        <v>0</v>
      </c>
      <c r="M1124" s="349"/>
      <c r="N1124" s="350"/>
      <c r="O1124" s="349"/>
      <c r="P1124" s="350"/>
      <c r="Q1124" s="337">
        <f t="shared" si="304"/>
        <v>0</v>
      </c>
      <c r="R1124" s="350"/>
      <c r="S1124" s="350"/>
      <c r="T1124" s="350"/>
      <c r="U1124" s="350"/>
      <c r="V1124" s="350"/>
      <c r="W1124" s="350"/>
      <c r="X1124" s="350"/>
      <c r="Y1124" s="350">
        <f t="shared" si="305"/>
        <v>0</v>
      </c>
      <c r="Z1124" s="349"/>
      <c r="AA1124" s="350"/>
      <c r="AB1124" s="349"/>
      <c r="AC1124" s="350"/>
      <c r="AD1124" s="451">
        <f t="shared" si="306"/>
        <v>0</v>
      </c>
      <c r="AE1124" s="252"/>
    </row>
    <row r="1125" hidden="1" outlineLevel="1" spans="1:31">
      <c r="A1125" s="346"/>
      <c r="B1125" s="150">
        <v>120501044</v>
      </c>
      <c r="D1125" s="346"/>
      <c r="E1125" s="299" t="s">
        <v>156</v>
      </c>
      <c r="F1125" s="343"/>
      <c r="G1125" s="350"/>
      <c r="H1125" s="349"/>
      <c r="I1125" s="350"/>
      <c r="J1125" s="349"/>
      <c r="K1125" s="350"/>
      <c r="L1125" s="337">
        <f t="shared" si="303"/>
        <v>0</v>
      </c>
      <c r="M1125" s="349"/>
      <c r="N1125" s="350"/>
      <c r="O1125" s="349"/>
      <c r="P1125" s="350"/>
      <c r="Q1125" s="337">
        <f t="shared" si="304"/>
        <v>0</v>
      </c>
      <c r="R1125" s="350"/>
      <c r="S1125" s="350"/>
      <c r="T1125" s="350"/>
      <c r="U1125" s="350"/>
      <c r="V1125" s="350"/>
      <c r="W1125" s="350"/>
      <c r="X1125" s="350"/>
      <c r="Y1125" s="350">
        <f t="shared" si="305"/>
        <v>0</v>
      </c>
      <c r="Z1125" s="349"/>
      <c r="AA1125" s="350"/>
      <c r="AB1125" s="349"/>
      <c r="AC1125" s="350"/>
      <c r="AD1125" s="451">
        <f t="shared" si="306"/>
        <v>0</v>
      </c>
      <c r="AE1125" s="252"/>
    </row>
    <row r="1126" hidden="1" outlineLevel="1" spans="1:31">
      <c r="A1126" s="346"/>
      <c r="B1126" s="150">
        <v>120501045</v>
      </c>
      <c r="D1126" s="346"/>
      <c r="E1126" s="299" t="s">
        <v>157</v>
      </c>
      <c r="F1126" s="343"/>
      <c r="G1126" s="350"/>
      <c r="H1126" s="349"/>
      <c r="I1126" s="350"/>
      <c r="J1126" s="349"/>
      <c r="K1126" s="350"/>
      <c r="L1126" s="337">
        <f t="shared" si="303"/>
        <v>0</v>
      </c>
      <c r="M1126" s="349"/>
      <c r="N1126" s="350"/>
      <c r="O1126" s="349"/>
      <c r="P1126" s="350"/>
      <c r="Q1126" s="337">
        <f t="shared" si="304"/>
        <v>0</v>
      </c>
      <c r="R1126" s="350"/>
      <c r="S1126" s="350"/>
      <c r="T1126" s="350"/>
      <c r="U1126" s="350"/>
      <c r="V1126" s="350"/>
      <c r="W1126" s="350"/>
      <c r="X1126" s="350"/>
      <c r="Y1126" s="350">
        <f t="shared" si="305"/>
        <v>0</v>
      </c>
      <c r="Z1126" s="349"/>
      <c r="AA1126" s="350"/>
      <c r="AB1126" s="349"/>
      <c r="AC1126" s="350"/>
      <c r="AD1126" s="451">
        <f t="shared" si="306"/>
        <v>0</v>
      </c>
      <c r="AE1126" s="252"/>
    </row>
    <row r="1127" hidden="1" outlineLevel="1" spans="1:31">
      <c r="A1127" s="346"/>
      <c r="B1127" s="150">
        <v>120501046</v>
      </c>
      <c r="D1127" s="346"/>
      <c r="E1127" s="299" t="s">
        <v>158</v>
      </c>
      <c r="F1127" s="343"/>
      <c r="G1127" s="350"/>
      <c r="H1127" s="349"/>
      <c r="I1127" s="350"/>
      <c r="J1127" s="349"/>
      <c r="K1127" s="350"/>
      <c r="L1127" s="337">
        <f t="shared" si="303"/>
        <v>0</v>
      </c>
      <c r="M1127" s="349"/>
      <c r="N1127" s="350"/>
      <c r="O1127" s="349"/>
      <c r="P1127" s="350"/>
      <c r="Q1127" s="337">
        <f t="shared" si="304"/>
        <v>0</v>
      </c>
      <c r="R1127" s="350"/>
      <c r="S1127" s="350"/>
      <c r="T1127" s="350"/>
      <c r="U1127" s="350"/>
      <c r="V1127" s="350"/>
      <c r="W1127" s="350"/>
      <c r="X1127" s="350"/>
      <c r="Y1127" s="350">
        <f t="shared" si="305"/>
        <v>0</v>
      </c>
      <c r="Z1127" s="349"/>
      <c r="AA1127" s="350"/>
      <c r="AB1127" s="349"/>
      <c r="AC1127" s="350"/>
      <c r="AD1127" s="451">
        <f t="shared" si="306"/>
        <v>0</v>
      </c>
      <c r="AE1127" s="252"/>
    </row>
    <row r="1128" hidden="1" outlineLevel="1" spans="1:31">
      <c r="A1128" s="346"/>
      <c r="B1128" s="150">
        <v>120501047</v>
      </c>
      <c r="D1128" s="346"/>
      <c r="E1128" s="299" t="s">
        <v>159</v>
      </c>
      <c r="F1128" s="343"/>
      <c r="G1128" s="350"/>
      <c r="H1128" s="349"/>
      <c r="I1128" s="350"/>
      <c r="J1128" s="349"/>
      <c r="K1128" s="350"/>
      <c r="L1128" s="337">
        <f t="shared" si="303"/>
        <v>0</v>
      </c>
      <c r="M1128" s="349"/>
      <c r="N1128" s="350"/>
      <c r="O1128" s="349"/>
      <c r="P1128" s="350"/>
      <c r="Q1128" s="337">
        <f t="shared" si="304"/>
        <v>0</v>
      </c>
      <c r="R1128" s="350"/>
      <c r="S1128" s="350"/>
      <c r="T1128" s="350"/>
      <c r="U1128" s="350"/>
      <c r="V1128" s="350"/>
      <c r="W1128" s="350"/>
      <c r="X1128" s="350"/>
      <c r="Y1128" s="350">
        <f t="shared" si="305"/>
        <v>0</v>
      </c>
      <c r="Z1128" s="349"/>
      <c r="AA1128" s="350"/>
      <c r="AB1128" s="349"/>
      <c r="AC1128" s="350"/>
      <c r="AD1128" s="451">
        <f t="shared" si="306"/>
        <v>0</v>
      </c>
      <c r="AE1128" s="252"/>
    </row>
    <row r="1129" hidden="1" outlineLevel="1" spans="1:31">
      <c r="A1129" s="346"/>
      <c r="B1129" s="150">
        <v>120501048</v>
      </c>
      <c r="D1129" s="346"/>
      <c r="E1129" s="299" t="s">
        <v>160</v>
      </c>
      <c r="F1129" s="343"/>
      <c r="G1129" s="350"/>
      <c r="H1129" s="349"/>
      <c r="I1129" s="350"/>
      <c r="J1129" s="349"/>
      <c r="K1129" s="350"/>
      <c r="L1129" s="337">
        <f t="shared" si="303"/>
        <v>0</v>
      </c>
      <c r="M1129" s="349"/>
      <c r="N1129" s="350"/>
      <c r="O1129" s="349"/>
      <c r="P1129" s="350"/>
      <c r="Q1129" s="337">
        <f t="shared" si="304"/>
        <v>0</v>
      </c>
      <c r="R1129" s="350"/>
      <c r="S1129" s="350"/>
      <c r="T1129" s="350"/>
      <c r="U1129" s="350"/>
      <c r="V1129" s="350"/>
      <c r="W1129" s="350"/>
      <c r="X1129" s="350"/>
      <c r="Y1129" s="350">
        <f t="shared" si="305"/>
        <v>0</v>
      </c>
      <c r="Z1129" s="349"/>
      <c r="AA1129" s="350"/>
      <c r="AB1129" s="349"/>
      <c r="AC1129" s="350"/>
      <c r="AD1129" s="451">
        <f t="shared" si="306"/>
        <v>0</v>
      </c>
      <c r="AE1129" s="252"/>
    </row>
    <row r="1130" hidden="1" outlineLevel="1" spans="1:31">
      <c r="A1130" s="346"/>
      <c r="B1130" s="150">
        <v>120501049</v>
      </c>
      <c r="D1130" s="346"/>
      <c r="E1130" s="299" t="s">
        <v>161</v>
      </c>
      <c r="F1130" s="343"/>
      <c r="G1130" s="350"/>
      <c r="H1130" s="349"/>
      <c r="I1130" s="350"/>
      <c r="J1130" s="349"/>
      <c r="K1130" s="350"/>
      <c r="L1130" s="337">
        <f t="shared" si="303"/>
        <v>0</v>
      </c>
      <c r="M1130" s="349"/>
      <c r="N1130" s="350"/>
      <c r="O1130" s="349"/>
      <c r="P1130" s="350"/>
      <c r="Q1130" s="337">
        <f t="shared" si="304"/>
        <v>0</v>
      </c>
      <c r="R1130" s="350"/>
      <c r="S1130" s="350"/>
      <c r="T1130" s="350"/>
      <c r="U1130" s="350"/>
      <c r="V1130" s="350"/>
      <c r="W1130" s="350"/>
      <c r="X1130" s="350"/>
      <c r="Y1130" s="350">
        <f t="shared" si="305"/>
        <v>0</v>
      </c>
      <c r="Z1130" s="349"/>
      <c r="AA1130" s="350"/>
      <c r="AB1130" s="349"/>
      <c r="AC1130" s="350"/>
      <c r="AD1130" s="451">
        <f t="shared" si="306"/>
        <v>0</v>
      </c>
      <c r="AE1130" s="252"/>
    </row>
    <row r="1131" hidden="1" outlineLevel="1" spans="1:31">
      <c r="A1131" s="346"/>
      <c r="B1131" s="150">
        <v>120501050</v>
      </c>
      <c r="D1131" s="346"/>
      <c r="E1131" s="299" t="s">
        <v>162</v>
      </c>
      <c r="F1131" s="343"/>
      <c r="G1131" s="350"/>
      <c r="H1131" s="349"/>
      <c r="I1131" s="350"/>
      <c r="J1131" s="349"/>
      <c r="K1131" s="350"/>
      <c r="L1131" s="337">
        <f t="shared" si="303"/>
        <v>0</v>
      </c>
      <c r="M1131" s="349"/>
      <c r="N1131" s="350"/>
      <c r="O1131" s="349"/>
      <c r="P1131" s="350"/>
      <c r="Q1131" s="337">
        <f t="shared" si="304"/>
        <v>0</v>
      </c>
      <c r="R1131" s="350"/>
      <c r="S1131" s="350"/>
      <c r="T1131" s="350"/>
      <c r="U1131" s="350"/>
      <c r="V1131" s="350"/>
      <c r="W1131" s="350"/>
      <c r="X1131" s="350"/>
      <c r="Y1131" s="350">
        <f t="shared" si="305"/>
        <v>0</v>
      </c>
      <c r="Z1131" s="349"/>
      <c r="AA1131" s="350"/>
      <c r="AB1131" s="349"/>
      <c r="AC1131" s="350"/>
      <c r="AD1131" s="451">
        <f t="shared" si="306"/>
        <v>0</v>
      </c>
      <c r="AE1131" s="252"/>
    </row>
    <row r="1132" hidden="1" outlineLevel="1" spans="1:31">
      <c r="A1132" s="346"/>
      <c r="B1132" s="150">
        <v>120501051</v>
      </c>
      <c r="D1132" s="346"/>
      <c r="E1132" s="299" t="s">
        <v>163</v>
      </c>
      <c r="F1132" s="343"/>
      <c r="G1132" s="350"/>
      <c r="H1132" s="349"/>
      <c r="I1132" s="350"/>
      <c r="J1132" s="349"/>
      <c r="K1132" s="350"/>
      <c r="L1132" s="337">
        <f t="shared" si="303"/>
        <v>0</v>
      </c>
      <c r="M1132" s="349"/>
      <c r="N1132" s="350"/>
      <c r="O1132" s="349"/>
      <c r="P1132" s="350"/>
      <c r="Q1132" s="337">
        <f t="shared" si="304"/>
        <v>0</v>
      </c>
      <c r="R1132" s="350"/>
      <c r="S1132" s="350"/>
      <c r="T1132" s="350"/>
      <c r="U1132" s="350"/>
      <c r="V1132" s="350"/>
      <c r="W1132" s="350"/>
      <c r="X1132" s="350"/>
      <c r="Y1132" s="350">
        <f t="shared" si="305"/>
        <v>0</v>
      </c>
      <c r="Z1132" s="349"/>
      <c r="AA1132" s="350"/>
      <c r="AB1132" s="349"/>
      <c r="AC1132" s="350"/>
      <c r="AD1132" s="451">
        <f t="shared" si="306"/>
        <v>0</v>
      </c>
      <c r="AE1132" s="252"/>
    </row>
    <row r="1133" hidden="1" outlineLevel="1" spans="1:31">
      <c r="A1133" s="346"/>
      <c r="B1133" s="150">
        <v>120501052</v>
      </c>
      <c r="D1133" s="346"/>
      <c r="E1133" s="299" t="s">
        <v>164</v>
      </c>
      <c r="F1133" s="343"/>
      <c r="G1133" s="350"/>
      <c r="H1133" s="349"/>
      <c r="I1133" s="350"/>
      <c r="J1133" s="349"/>
      <c r="K1133" s="350"/>
      <c r="L1133" s="337">
        <f t="shared" si="303"/>
        <v>0</v>
      </c>
      <c r="M1133" s="349"/>
      <c r="N1133" s="350"/>
      <c r="O1133" s="349"/>
      <c r="P1133" s="350"/>
      <c r="Q1133" s="337">
        <f t="shared" si="304"/>
        <v>0</v>
      </c>
      <c r="R1133" s="350"/>
      <c r="S1133" s="350"/>
      <c r="T1133" s="350"/>
      <c r="U1133" s="350"/>
      <c r="V1133" s="350"/>
      <c r="W1133" s="350"/>
      <c r="X1133" s="350"/>
      <c r="Y1133" s="350">
        <f t="shared" si="305"/>
        <v>0</v>
      </c>
      <c r="Z1133" s="349"/>
      <c r="AA1133" s="350"/>
      <c r="AB1133" s="349"/>
      <c r="AC1133" s="350"/>
      <c r="AD1133" s="451">
        <f t="shared" si="306"/>
        <v>0</v>
      </c>
      <c r="AE1133" s="252"/>
    </row>
    <row r="1134" hidden="1" outlineLevel="1" spans="1:31">
      <c r="A1134" s="346"/>
      <c r="B1134" s="150">
        <v>120501053</v>
      </c>
      <c r="D1134" s="346"/>
      <c r="E1134" s="299" t="s">
        <v>165</v>
      </c>
      <c r="F1134" s="343"/>
      <c r="G1134" s="350"/>
      <c r="H1134" s="349"/>
      <c r="I1134" s="350"/>
      <c r="J1134" s="349"/>
      <c r="K1134" s="350"/>
      <c r="L1134" s="337">
        <f t="shared" si="303"/>
        <v>0</v>
      </c>
      <c r="M1134" s="349"/>
      <c r="N1134" s="350"/>
      <c r="O1134" s="349"/>
      <c r="P1134" s="350"/>
      <c r="Q1134" s="337">
        <f t="shared" si="304"/>
        <v>0</v>
      </c>
      <c r="R1134" s="350"/>
      <c r="S1134" s="350"/>
      <c r="T1134" s="350"/>
      <c r="U1134" s="350"/>
      <c r="V1134" s="350"/>
      <c r="W1134" s="350"/>
      <c r="X1134" s="350"/>
      <c r="Y1134" s="350">
        <f t="shared" si="305"/>
        <v>0</v>
      </c>
      <c r="Z1134" s="349"/>
      <c r="AA1134" s="350"/>
      <c r="AB1134" s="349"/>
      <c r="AC1134" s="350"/>
      <c r="AD1134" s="451">
        <f t="shared" si="306"/>
        <v>0</v>
      </c>
      <c r="AE1134" s="252"/>
    </row>
    <row r="1135" hidden="1" outlineLevel="1" spans="1:31">
      <c r="A1135" s="346"/>
      <c r="B1135" s="150">
        <v>120501054</v>
      </c>
      <c r="D1135" s="346"/>
      <c r="E1135" s="299" t="s">
        <v>166</v>
      </c>
      <c r="F1135" s="343"/>
      <c r="G1135" s="350"/>
      <c r="H1135" s="349"/>
      <c r="I1135" s="350"/>
      <c r="J1135" s="349"/>
      <c r="K1135" s="350"/>
      <c r="L1135" s="337">
        <f t="shared" si="303"/>
        <v>0</v>
      </c>
      <c r="M1135" s="349"/>
      <c r="N1135" s="350"/>
      <c r="O1135" s="349"/>
      <c r="P1135" s="350"/>
      <c r="Q1135" s="337">
        <f t="shared" si="304"/>
        <v>0</v>
      </c>
      <c r="R1135" s="350"/>
      <c r="S1135" s="350"/>
      <c r="T1135" s="350"/>
      <c r="U1135" s="350"/>
      <c r="V1135" s="350"/>
      <c r="W1135" s="350"/>
      <c r="X1135" s="350"/>
      <c r="Y1135" s="350">
        <f t="shared" si="305"/>
        <v>0</v>
      </c>
      <c r="Z1135" s="349"/>
      <c r="AA1135" s="350"/>
      <c r="AB1135" s="349"/>
      <c r="AC1135" s="350"/>
      <c r="AD1135" s="451">
        <f t="shared" si="306"/>
        <v>0</v>
      </c>
      <c r="AE1135" s="252"/>
    </row>
    <row r="1136" hidden="1" outlineLevel="1" spans="1:31">
      <c r="A1136" s="346"/>
      <c r="B1136" s="150">
        <v>120501055</v>
      </c>
      <c r="D1136" s="346"/>
      <c r="E1136" s="299" t="s">
        <v>167</v>
      </c>
      <c r="F1136" s="343"/>
      <c r="G1136" s="350"/>
      <c r="H1136" s="349"/>
      <c r="I1136" s="350"/>
      <c r="J1136" s="349"/>
      <c r="K1136" s="350"/>
      <c r="L1136" s="337">
        <f t="shared" si="303"/>
        <v>0</v>
      </c>
      <c r="M1136" s="349"/>
      <c r="N1136" s="350"/>
      <c r="O1136" s="349"/>
      <c r="P1136" s="350"/>
      <c r="Q1136" s="337">
        <f t="shared" si="304"/>
        <v>0</v>
      </c>
      <c r="R1136" s="350"/>
      <c r="S1136" s="350"/>
      <c r="T1136" s="350"/>
      <c r="U1136" s="350"/>
      <c r="V1136" s="350"/>
      <c r="W1136" s="350"/>
      <c r="X1136" s="350"/>
      <c r="Y1136" s="350">
        <f t="shared" si="305"/>
        <v>0</v>
      </c>
      <c r="Z1136" s="349"/>
      <c r="AA1136" s="350"/>
      <c r="AB1136" s="349"/>
      <c r="AC1136" s="350"/>
      <c r="AD1136" s="451">
        <f t="shared" si="306"/>
        <v>0</v>
      </c>
      <c r="AE1136" s="252"/>
    </row>
    <row r="1137" hidden="1" outlineLevel="1" spans="1:31">
      <c r="A1137" s="346"/>
      <c r="B1137" s="150">
        <v>120501056</v>
      </c>
      <c r="D1137" s="346"/>
      <c r="E1137" s="299" t="s">
        <v>168</v>
      </c>
      <c r="F1137" s="343"/>
      <c r="G1137" s="350"/>
      <c r="H1137" s="349"/>
      <c r="I1137" s="350"/>
      <c r="J1137" s="349"/>
      <c r="K1137" s="350"/>
      <c r="L1137" s="337">
        <f t="shared" si="303"/>
        <v>0</v>
      </c>
      <c r="M1137" s="349"/>
      <c r="N1137" s="350"/>
      <c r="O1137" s="349"/>
      <c r="P1137" s="350"/>
      <c r="Q1137" s="337">
        <f t="shared" si="304"/>
        <v>0</v>
      </c>
      <c r="R1137" s="350"/>
      <c r="S1137" s="350"/>
      <c r="T1137" s="350"/>
      <c r="U1137" s="350"/>
      <c r="V1137" s="350"/>
      <c r="W1137" s="350"/>
      <c r="X1137" s="350"/>
      <c r="Y1137" s="350">
        <f t="shared" si="305"/>
        <v>0</v>
      </c>
      <c r="Z1137" s="349"/>
      <c r="AA1137" s="350"/>
      <c r="AB1137" s="349"/>
      <c r="AC1137" s="350"/>
      <c r="AD1137" s="451">
        <f t="shared" si="306"/>
        <v>0</v>
      </c>
      <c r="AE1137" s="252"/>
    </row>
    <row r="1138" hidden="1" outlineLevel="1" spans="1:31">
      <c r="A1138" s="346"/>
      <c r="B1138" s="150">
        <v>120501057</v>
      </c>
      <c r="D1138" s="346"/>
      <c r="E1138" s="299" t="s">
        <v>169</v>
      </c>
      <c r="F1138" s="343"/>
      <c r="G1138" s="350"/>
      <c r="H1138" s="349"/>
      <c r="I1138" s="350"/>
      <c r="J1138" s="349"/>
      <c r="K1138" s="350"/>
      <c r="L1138" s="337">
        <f t="shared" si="303"/>
        <v>0</v>
      </c>
      <c r="M1138" s="349"/>
      <c r="N1138" s="350"/>
      <c r="O1138" s="349"/>
      <c r="P1138" s="350"/>
      <c r="Q1138" s="337">
        <f t="shared" si="304"/>
        <v>0</v>
      </c>
      <c r="R1138" s="350"/>
      <c r="S1138" s="350"/>
      <c r="T1138" s="350"/>
      <c r="U1138" s="350"/>
      <c r="V1138" s="350"/>
      <c r="W1138" s="350"/>
      <c r="X1138" s="350"/>
      <c r="Y1138" s="350">
        <f t="shared" si="305"/>
        <v>0</v>
      </c>
      <c r="Z1138" s="349"/>
      <c r="AA1138" s="350"/>
      <c r="AB1138" s="349"/>
      <c r="AC1138" s="350"/>
      <c r="AD1138" s="451">
        <f t="shared" si="306"/>
        <v>0</v>
      </c>
      <c r="AE1138" s="252"/>
    </row>
    <row r="1139" hidden="1" outlineLevel="1" spans="1:31">
      <c r="A1139" s="346"/>
      <c r="B1139" s="150">
        <v>120501058</v>
      </c>
      <c r="D1139" s="346"/>
      <c r="E1139" s="299" t="s">
        <v>170</v>
      </c>
      <c r="F1139" s="343"/>
      <c r="G1139" s="350"/>
      <c r="H1139" s="349"/>
      <c r="I1139" s="350"/>
      <c r="J1139" s="349"/>
      <c r="K1139" s="350"/>
      <c r="L1139" s="337">
        <f t="shared" si="303"/>
        <v>0</v>
      </c>
      <c r="M1139" s="349"/>
      <c r="N1139" s="350"/>
      <c r="O1139" s="349"/>
      <c r="P1139" s="350"/>
      <c r="Q1139" s="337">
        <f t="shared" si="304"/>
        <v>0</v>
      </c>
      <c r="R1139" s="350"/>
      <c r="S1139" s="350"/>
      <c r="T1139" s="350"/>
      <c r="U1139" s="350"/>
      <c r="V1139" s="350"/>
      <c r="W1139" s="350"/>
      <c r="X1139" s="350"/>
      <c r="Y1139" s="350">
        <f t="shared" si="305"/>
        <v>0</v>
      </c>
      <c r="Z1139" s="349"/>
      <c r="AA1139" s="350"/>
      <c r="AB1139" s="349"/>
      <c r="AC1139" s="350"/>
      <c r="AD1139" s="451">
        <f t="shared" si="306"/>
        <v>0</v>
      </c>
      <c r="AE1139" s="252"/>
    </row>
    <row r="1140" hidden="1" outlineLevel="1" spans="1:31">
      <c r="A1140" s="346"/>
      <c r="B1140" s="150">
        <v>120501059</v>
      </c>
      <c r="D1140" s="346"/>
      <c r="E1140" s="299" t="s">
        <v>171</v>
      </c>
      <c r="F1140" s="343"/>
      <c r="G1140" s="350"/>
      <c r="H1140" s="349"/>
      <c r="I1140" s="350"/>
      <c r="J1140" s="349"/>
      <c r="K1140" s="350"/>
      <c r="L1140" s="337">
        <f t="shared" si="303"/>
        <v>0</v>
      </c>
      <c r="M1140" s="349"/>
      <c r="N1140" s="350"/>
      <c r="O1140" s="349"/>
      <c r="P1140" s="350"/>
      <c r="Q1140" s="337">
        <f t="shared" si="304"/>
        <v>0</v>
      </c>
      <c r="R1140" s="350"/>
      <c r="S1140" s="350"/>
      <c r="T1140" s="350"/>
      <c r="U1140" s="350"/>
      <c r="V1140" s="350"/>
      <c r="W1140" s="350"/>
      <c r="X1140" s="350"/>
      <c r="Y1140" s="350">
        <f t="shared" si="305"/>
        <v>0</v>
      </c>
      <c r="Z1140" s="349"/>
      <c r="AA1140" s="350"/>
      <c r="AB1140" s="349"/>
      <c r="AC1140" s="350"/>
      <c r="AD1140" s="451">
        <f t="shared" si="306"/>
        <v>0</v>
      </c>
      <c r="AE1140" s="252"/>
    </row>
    <row r="1141" hidden="1" outlineLevel="1" spans="1:31">
      <c r="A1141" s="346"/>
      <c r="B1141" s="150">
        <v>120501060</v>
      </c>
      <c r="D1141" s="346"/>
      <c r="E1141" s="299" t="s">
        <v>172</v>
      </c>
      <c r="F1141" s="343"/>
      <c r="G1141" s="350"/>
      <c r="H1141" s="349"/>
      <c r="I1141" s="350"/>
      <c r="J1141" s="349"/>
      <c r="K1141" s="350"/>
      <c r="L1141" s="337">
        <f t="shared" si="303"/>
        <v>0</v>
      </c>
      <c r="M1141" s="349"/>
      <c r="N1141" s="350"/>
      <c r="O1141" s="349"/>
      <c r="P1141" s="350"/>
      <c r="Q1141" s="337">
        <f t="shared" si="304"/>
        <v>0</v>
      </c>
      <c r="R1141" s="350"/>
      <c r="S1141" s="350"/>
      <c r="T1141" s="350"/>
      <c r="U1141" s="350"/>
      <c r="V1141" s="350"/>
      <c r="W1141" s="350"/>
      <c r="X1141" s="350"/>
      <c r="Y1141" s="350">
        <f t="shared" si="305"/>
        <v>0</v>
      </c>
      <c r="Z1141" s="349"/>
      <c r="AA1141" s="350"/>
      <c r="AB1141" s="349"/>
      <c r="AC1141" s="350"/>
      <c r="AD1141" s="451">
        <f t="shared" si="306"/>
        <v>0</v>
      </c>
      <c r="AE1141" s="252"/>
    </row>
    <row r="1142" hidden="1" outlineLevel="1" spans="1:31">
      <c r="A1142" s="346"/>
      <c r="B1142" s="150">
        <v>120501061</v>
      </c>
      <c r="D1142" s="346"/>
      <c r="E1142" s="299" t="s">
        <v>173</v>
      </c>
      <c r="F1142" s="343"/>
      <c r="G1142" s="350"/>
      <c r="H1142" s="349"/>
      <c r="I1142" s="350"/>
      <c r="J1142" s="349"/>
      <c r="K1142" s="350"/>
      <c r="L1142" s="337">
        <f t="shared" si="303"/>
        <v>0</v>
      </c>
      <c r="M1142" s="349"/>
      <c r="N1142" s="350"/>
      <c r="O1142" s="349"/>
      <c r="P1142" s="350"/>
      <c r="Q1142" s="337">
        <f t="shared" si="304"/>
        <v>0</v>
      </c>
      <c r="R1142" s="350"/>
      <c r="S1142" s="350"/>
      <c r="T1142" s="350"/>
      <c r="U1142" s="350"/>
      <c r="V1142" s="350"/>
      <c r="W1142" s="350"/>
      <c r="X1142" s="350"/>
      <c r="Y1142" s="350">
        <f t="shared" si="305"/>
        <v>0</v>
      </c>
      <c r="Z1142" s="349"/>
      <c r="AA1142" s="350"/>
      <c r="AB1142" s="349"/>
      <c r="AC1142" s="350"/>
      <c r="AD1142" s="451">
        <f t="shared" si="306"/>
        <v>0</v>
      </c>
      <c r="AE1142" s="252"/>
    </row>
    <row r="1143" hidden="1" outlineLevel="1" spans="1:31">
      <c r="A1143" s="346"/>
      <c r="B1143" s="150">
        <v>120501062</v>
      </c>
      <c r="D1143" s="346"/>
      <c r="E1143" s="299" t="s">
        <v>174</v>
      </c>
      <c r="F1143" s="343"/>
      <c r="G1143" s="350"/>
      <c r="H1143" s="349"/>
      <c r="I1143" s="350"/>
      <c r="J1143" s="349"/>
      <c r="K1143" s="350"/>
      <c r="L1143" s="337">
        <f t="shared" si="303"/>
        <v>0</v>
      </c>
      <c r="M1143" s="349"/>
      <c r="N1143" s="350"/>
      <c r="O1143" s="349"/>
      <c r="P1143" s="350"/>
      <c r="Q1143" s="337">
        <f t="shared" si="304"/>
        <v>0</v>
      </c>
      <c r="R1143" s="350"/>
      <c r="S1143" s="350"/>
      <c r="T1143" s="350"/>
      <c r="U1143" s="350"/>
      <c r="V1143" s="350"/>
      <c r="W1143" s="350"/>
      <c r="X1143" s="350"/>
      <c r="Y1143" s="350">
        <f t="shared" si="305"/>
        <v>0</v>
      </c>
      <c r="Z1143" s="349"/>
      <c r="AA1143" s="350"/>
      <c r="AB1143" s="349"/>
      <c r="AC1143" s="350"/>
      <c r="AD1143" s="451">
        <f t="shared" si="306"/>
        <v>0</v>
      </c>
      <c r="AE1143" s="252"/>
    </row>
    <row r="1144" hidden="1" outlineLevel="1" spans="1:31">
      <c r="A1144" s="346"/>
      <c r="B1144" s="150">
        <v>120501063</v>
      </c>
      <c r="D1144" s="346"/>
      <c r="E1144" s="299" t="s">
        <v>175</v>
      </c>
      <c r="F1144" s="343"/>
      <c r="G1144" s="350"/>
      <c r="H1144" s="349"/>
      <c r="I1144" s="350"/>
      <c r="J1144" s="349"/>
      <c r="K1144" s="350"/>
      <c r="L1144" s="337">
        <f t="shared" si="303"/>
        <v>0</v>
      </c>
      <c r="M1144" s="349"/>
      <c r="N1144" s="350"/>
      <c r="O1144" s="349"/>
      <c r="P1144" s="350"/>
      <c r="Q1144" s="337">
        <f t="shared" si="304"/>
        <v>0</v>
      </c>
      <c r="R1144" s="350"/>
      <c r="S1144" s="350"/>
      <c r="T1144" s="350"/>
      <c r="U1144" s="350"/>
      <c r="V1144" s="350"/>
      <c r="W1144" s="350"/>
      <c r="X1144" s="350"/>
      <c r="Y1144" s="350">
        <f t="shared" si="305"/>
        <v>0</v>
      </c>
      <c r="Z1144" s="349"/>
      <c r="AA1144" s="350"/>
      <c r="AB1144" s="349"/>
      <c r="AC1144" s="350"/>
      <c r="AD1144" s="451">
        <f t="shared" si="306"/>
        <v>0</v>
      </c>
      <c r="AE1144" s="252"/>
    </row>
    <row r="1145" hidden="1" outlineLevel="1" spans="1:31">
      <c r="A1145" s="346"/>
      <c r="B1145" s="150">
        <v>120501064</v>
      </c>
      <c r="D1145" s="346"/>
      <c r="E1145" s="299" t="s">
        <v>176</v>
      </c>
      <c r="F1145" s="343"/>
      <c r="G1145" s="350"/>
      <c r="H1145" s="349"/>
      <c r="I1145" s="350"/>
      <c r="J1145" s="349"/>
      <c r="K1145" s="350"/>
      <c r="L1145" s="337">
        <f t="shared" si="303"/>
        <v>0</v>
      </c>
      <c r="M1145" s="349"/>
      <c r="N1145" s="350"/>
      <c r="O1145" s="349"/>
      <c r="P1145" s="350"/>
      <c r="Q1145" s="337">
        <f t="shared" si="304"/>
        <v>0</v>
      </c>
      <c r="R1145" s="350"/>
      <c r="S1145" s="350"/>
      <c r="T1145" s="350"/>
      <c r="U1145" s="350"/>
      <c r="V1145" s="350"/>
      <c r="W1145" s="350"/>
      <c r="X1145" s="350"/>
      <c r="Y1145" s="350">
        <f t="shared" si="305"/>
        <v>0</v>
      </c>
      <c r="Z1145" s="349"/>
      <c r="AA1145" s="350"/>
      <c r="AB1145" s="349"/>
      <c r="AC1145" s="350"/>
      <c r="AD1145" s="451">
        <f t="shared" si="306"/>
        <v>0</v>
      </c>
      <c r="AE1145" s="252"/>
    </row>
    <row r="1146" hidden="1" outlineLevel="1" spans="1:31">
      <c r="A1146" s="346"/>
      <c r="B1146" s="150">
        <v>120501065</v>
      </c>
      <c r="D1146" s="346"/>
      <c r="E1146" s="299" t="s">
        <v>177</v>
      </c>
      <c r="F1146" s="343"/>
      <c r="G1146" s="350"/>
      <c r="H1146" s="349"/>
      <c r="I1146" s="350"/>
      <c r="J1146" s="349"/>
      <c r="K1146" s="350"/>
      <c r="L1146" s="337">
        <f t="shared" si="303"/>
        <v>0</v>
      </c>
      <c r="M1146" s="349"/>
      <c r="N1146" s="350"/>
      <c r="O1146" s="349"/>
      <c r="P1146" s="350"/>
      <c r="Q1146" s="337">
        <f t="shared" si="304"/>
        <v>0</v>
      </c>
      <c r="R1146" s="350"/>
      <c r="S1146" s="350"/>
      <c r="T1146" s="350"/>
      <c r="U1146" s="350"/>
      <c r="V1146" s="350"/>
      <c r="W1146" s="350"/>
      <c r="X1146" s="350"/>
      <c r="Y1146" s="350">
        <f t="shared" si="305"/>
        <v>0</v>
      </c>
      <c r="Z1146" s="349"/>
      <c r="AA1146" s="350"/>
      <c r="AB1146" s="349"/>
      <c r="AC1146" s="350"/>
      <c r="AD1146" s="451">
        <f t="shared" si="306"/>
        <v>0</v>
      </c>
      <c r="AE1146" s="252"/>
    </row>
    <row r="1147" hidden="1" outlineLevel="1" spans="1:31">
      <c r="A1147" s="346"/>
      <c r="B1147" s="150">
        <v>120501066</v>
      </c>
      <c r="D1147" s="346"/>
      <c r="E1147" s="299" t="s">
        <v>981</v>
      </c>
      <c r="F1147" s="343"/>
      <c r="G1147" s="350"/>
      <c r="H1147" s="349"/>
      <c r="I1147" s="350"/>
      <c r="J1147" s="349"/>
      <c r="K1147" s="350"/>
      <c r="L1147" s="337">
        <f t="shared" ref="L1147:L1210" si="307">G1147+I1147-K1147</f>
        <v>0</v>
      </c>
      <c r="M1147" s="349"/>
      <c r="N1147" s="350"/>
      <c r="O1147" s="349"/>
      <c r="P1147" s="350"/>
      <c r="Q1147" s="337">
        <f t="shared" ref="Q1147:Q1210" si="308">L1147+N1147-P1147</f>
        <v>0</v>
      </c>
      <c r="R1147" s="350"/>
      <c r="S1147" s="350"/>
      <c r="T1147" s="350"/>
      <c r="U1147" s="350"/>
      <c r="V1147" s="350"/>
      <c r="W1147" s="350"/>
      <c r="X1147" s="350"/>
      <c r="Y1147" s="350">
        <f t="shared" ref="Y1147:Y1210" si="309">SUM(Q1147:X1147)</f>
        <v>0</v>
      </c>
      <c r="Z1147" s="349"/>
      <c r="AA1147" s="350"/>
      <c r="AB1147" s="349"/>
      <c r="AC1147" s="350"/>
      <c r="AD1147" s="451">
        <f t="shared" ref="AD1147:AD1210" si="310">Y1147+AA1147-AC1147</f>
        <v>0</v>
      </c>
      <c r="AE1147" s="252"/>
    </row>
    <row r="1148" hidden="1" outlineLevel="1" spans="1:31">
      <c r="A1148" s="346"/>
      <c r="B1148" s="150">
        <v>120501067</v>
      </c>
      <c r="D1148" s="346"/>
      <c r="E1148" s="299" t="s">
        <v>179</v>
      </c>
      <c r="F1148" s="343"/>
      <c r="G1148" s="350"/>
      <c r="H1148" s="349"/>
      <c r="I1148" s="350"/>
      <c r="J1148" s="349"/>
      <c r="K1148" s="350"/>
      <c r="L1148" s="337">
        <f t="shared" si="307"/>
        <v>0</v>
      </c>
      <c r="M1148" s="349"/>
      <c r="N1148" s="350"/>
      <c r="O1148" s="349"/>
      <c r="P1148" s="350"/>
      <c r="Q1148" s="337">
        <f t="shared" si="308"/>
        <v>0</v>
      </c>
      <c r="R1148" s="350"/>
      <c r="S1148" s="350"/>
      <c r="T1148" s="350"/>
      <c r="U1148" s="350"/>
      <c r="V1148" s="350"/>
      <c r="W1148" s="350"/>
      <c r="X1148" s="350"/>
      <c r="Y1148" s="350">
        <f t="shared" si="309"/>
        <v>0</v>
      </c>
      <c r="Z1148" s="349"/>
      <c r="AA1148" s="350"/>
      <c r="AB1148" s="349"/>
      <c r="AC1148" s="350"/>
      <c r="AD1148" s="451">
        <f t="shared" si="310"/>
        <v>0</v>
      </c>
      <c r="AE1148" s="252"/>
    </row>
    <row r="1149" hidden="1" outlineLevel="1" spans="1:31">
      <c r="A1149" s="346"/>
      <c r="B1149" s="150">
        <v>120501068</v>
      </c>
      <c r="D1149" s="346"/>
      <c r="E1149" s="299" t="s">
        <v>180</v>
      </c>
      <c r="F1149" s="343"/>
      <c r="G1149" s="350"/>
      <c r="H1149" s="349"/>
      <c r="I1149" s="350"/>
      <c r="J1149" s="349"/>
      <c r="K1149" s="350"/>
      <c r="L1149" s="337">
        <f t="shared" si="307"/>
        <v>0</v>
      </c>
      <c r="M1149" s="349"/>
      <c r="N1149" s="350"/>
      <c r="O1149" s="349"/>
      <c r="P1149" s="350"/>
      <c r="Q1149" s="337">
        <f t="shared" si="308"/>
        <v>0</v>
      </c>
      <c r="R1149" s="350"/>
      <c r="S1149" s="350"/>
      <c r="T1149" s="350"/>
      <c r="U1149" s="350"/>
      <c r="V1149" s="350"/>
      <c r="W1149" s="350"/>
      <c r="X1149" s="350"/>
      <c r="Y1149" s="350">
        <f t="shared" si="309"/>
        <v>0</v>
      </c>
      <c r="Z1149" s="349"/>
      <c r="AA1149" s="350"/>
      <c r="AB1149" s="349"/>
      <c r="AC1149" s="350"/>
      <c r="AD1149" s="451">
        <f t="shared" si="310"/>
        <v>0</v>
      </c>
      <c r="AE1149" s="252"/>
    </row>
    <row r="1150" hidden="1" outlineLevel="1" spans="1:31">
      <c r="A1150" s="346"/>
      <c r="B1150" s="150">
        <v>120501069</v>
      </c>
      <c r="D1150" s="346"/>
      <c r="E1150" s="299" t="s">
        <v>181</v>
      </c>
      <c r="F1150" s="343"/>
      <c r="G1150" s="350"/>
      <c r="H1150" s="349"/>
      <c r="I1150" s="350"/>
      <c r="J1150" s="349"/>
      <c r="K1150" s="350"/>
      <c r="L1150" s="337">
        <f t="shared" si="307"/>
        <v>0</v>
      </c>
      <c r="M1150" s="349"/>
      <c r="N1150" s="350"/>
      <c r="O1150" s="349"/>
      <c r="P1150" s="350"/>
      <c r="Q1150" s="337">
        <f t="shared" si="308"/>
        <v>0</v>
      </c>
      <c r="R1150" s="350"/>
      <c r="S1150" s="350"/>
      <c r="T1150" s="350"/>
      <c r="U1150" s="350"/>
      <c r="V1150" s="350"/>
      <c r="W1150" s="350"/>
      <c r="X1150" s="350"/>
      <c r="Y1150" s="350">
        <f t="shared" si="309"/>
        <v>0</v>
      </c>
      <c r="Z1150" s="349"/>
      <c r="AA1150" s="350"/>
      <c r="AB1150" s="349"/>
      <c r="AC1150" s="350"/>
      <c r="AD1150" s="451">
        <f t="shared" si="310"/>
        <v>0</v>
      </c>
      <c r="AE1150" s="252"/>
    </row>
    <row r="1151" hidden="1" outlineLevel="1" spans="1:31">
      <c r="A1151" s="346"/>
      <c r="B1151" s="150">
        <v>120501070</v>
      </c>
      <c r="D1151" s="346"/>
      <c r="E1151" s="299" t="s">
        <v>182</v>
      </c>
      <c r="F1151" s="343"/>
      <c r="G1151" s="350"/>
      <c r="H1151" s="349"/>
      <c r="I1151" s="350"/>
      <c r="J1151" s="349"/>
      <c r="K1151" s="350"/>
      <c r="L1151" s="337">
        <f t="shared" si="307"/>
        <v>0</v>
      </c>
      <c r="M1151" s="349"/>
      <c r="N1151" s="350"/>
      <c r="O1151" s="349"/>
      <c r="P1151" s="350"/>
      <c r="Q1151" s="337">
        <f t="shared" si="308"/>
        <v>0</v>
      </c>
      <c r="R1151" s="350"/>
      <c r="S1151" s="350"/>
      <c r="T1151" s="350"/>
      <c r="U1151" s="350"/>
      <c r="V1151" s="350"/>
      <c r="W1151" s="350"/>
      <c r="X1151" s="350"/>
      <c r="Y1151" s="350">
        <f t="shared" si="309"/>
        <v>0</v>
      </c>
      <c r="Z1151" s="349"/>
      <c r="AA1151" s="350"/>
      <c r="AB1151" s="349"/>
      <c r="AC1151" s="350"/>
      <c r="AD1151" s="451">
        <f t="shared" si="310"/>
        <v>0</v>
      </c>
      <c r="AE1151" s="252"/>
    </row>
    <row r="1152" hidden="1" outlineLevel="1" spans="1:31">
      <c r="A1152" s="346"/>
      <c r="B1152" s="150">
        <v>120501071</v>
      </c>
      <c r="D1152" s="346"/>
      <c r="E1152" s="299" t="s">
        <v>183</v>
      </c>
      <c r="F1152" s="343"/>
      <c r="G1152" s="350"/>
      <c r="H1152" s="349"/>
      <c r="I1152" s="350"/>
      <c r="J1152" s="349"/>
      <c r="K1152" s="350"/>
      <c r="L1152" s="337">
        <f t="shared" si="307"/>
        <v>0</v>
      </c>
      <c r="M1152" s="349"/>
      <c r="N1152" s="350"/>
      <c r="O1152" s="349"/>
      <c r="P1152" s="350"/>
      <c r="Q1152" s="337">
        <f t="shared" si="308"/>
        <v>0</v>
      </c>
      <c r="R1152" s="350"/>
      <c r="S1152" s="350"/>
      <c r="T1152" s="350"/>
      <c r="U1152" s="350"/>
      <c r="V1152" s="350"/>
      <c r="W1152" s="350"/>
      <c r="X1152" s="350"/>
      <c r="Y1152" s="350">
        <f t="shared" si="309"/>
        <v>0</v>
      </c>
      <c r="Z1152" s="349"/>
      <c r="AA1152" s="350"/>
      <c r="AB1152" s="349"/>
      <c r="AC1152" s="350"/>
      <c r="AD1152" s="451">
        <f t="shared" si="310"/>
        <v>0</v>
      </c>
      <c r="AE1152" s="252"/>
    </row>
    <row r="1153" hidden="1" outlineLevel="1" spans="1:31">
      <c r="A1153" s="346"/>
      <c r="B1153" s="150">
        <v>120501072</v>
      </c>
      <c r="D1153" s="346"/>
      <c r="E1153" s="299" t="s">
        <v>184</v>
      </c>
      <c r="F1153" s="343"/>
      <c r="G1153" s="350"/>
      <c r="H1153" s="349"/>
      <c r="I1153" s="350"/>
      <c r="J1153" s="349"/>
      <c r="K1153" s="350"/>
      <c r="L1153" s="337">
        <f t="shared" si="307"/>
        <v>0</v>
      </c>
      <c r="M1153" s="349"/>
      <c r="N1153" s="350"/>
      <c r="O1153" s="349"/>
      <c r="P1153" s="350"/>
      <c r="Q1153" s="337">
        <f t="shared" si="308"/>
        <v>0</v>
      </c>
      <c r="R1153" s="350"/>
      <c r="S1153" s="350"/>
      <c r="T1153" s="350"/>
      <c r="U1153" s="350"/>
      <c r="V1153" s="350"/>
      <c r="W1153" s="350"/>
      <c r="X1153" s="350"/>
      <c r="Y1153" s="350">
        <f t="shared" si="309"/>
        <v>0</v>
      </c>
      <c r="Z1153" s="349"/>
      <c r="AA1153" s="350"/>
      <c r="AB1153" s="349"/>
      <c r="AC1153" s="350"/>
      <c r="AD1153" s="451">
        <f t="shared" si="310"/>
        <v>0</v>
      </c>
      <c r="AE1153" s="252"/>
    </row>
    <row r="1154" hidden="1" outlineLevel="1" spans="1:31">
      <c r="A1154" s="346"/>
      <c r="B1154" s="150">
        <v>120501073</v>
      </c>
      <c r="D1154" s="346"/>
      <c r="E1154" s="299" t="s">
        <v>185</v>
      </c>
      <c r="F1154" s="343"/>
      <c r="G1154" s="350"/>
      <c r="H1154" s="349"/>
      <c r="I1154" s="350"/>
      <c r="J1154" s="349"/>
      <c r="K1154" s="350"/>
      <c r="L1154" s="337">
        <f t="shared" si="307"/>
        <v>0</v>
      </c>
      <c r="M1154" s="349"/>
      <c r="N1154" s="350"/>
      <c r="O1154" s="349"/>
      <c r="P1154" s="350"/>
      <c r="Q1154" s="337">
        <f t="shared" si="308"/>
        <v>0</v>
      </c>
      <c r="R1154" s="350"/>
      <c r="S1154" s="350"/>
      <c r="T1154" s="350"/>
      <c r="U1154" s="350"/>
      <c r="V1154" s="350"/>
      <c r="W1154" s="350"/>
      <c r="X1154" s="350"/>
      <c r="Y1154" s="350">
        <f t="shared" si="309"/>
        <v>0</v>
      </c>
      <c r="Z1154" s="349"/>
      <c r="AA1154" s="350"/>
      <c r="AB1154" s="349"/>
      <c r="AC1154" s="350"/>
      <c r="AD1154" s="451">
        <f t="shared" si="310"/>
        <v>0</v>
      </c>
      <c r="AE1154" s="252"/>
    </row>
    <row r="1155" hidden="1" outlineLevel="1" spans="1:31">
      <c r="A1155" s="346"/>
      <c r="B1155" s="150">
        <v>120501074</v>
      </c>
      <c r="D1155" s="346"/>
      <c r="E1155" s="299" t="s">
        <v>186</v>
      </c>
      <c r="F1155" s="343"/>
      <c r="G1155" s="350"/>
      <c r="H1155" s="349"/>
      <c r="I1155" s="350"/>
      <c r="J1155" s="349"/>
      <c r="K1155" s="350"/>
      <c r="L1155" s="337">
        <f t="shared" si="307"/>
        <v>0</v>
      </c>
      <c r="M1155" s="349"/>
      <c r="N1155" s="350"/>
      <c r="O1155" s="349"/>
      <c r="P1155" s="350"/>
      <c r="Q1155" s="337">
        <f t="shared" si="308"/>
        <v>0</v>
      </c>
      <c r="R1155" s="350"/>
      <c r="S1155" s="350"/>
      <c r="T1155" s="350"/>
      <c r="U1155" s="350"/>
      <c r="V1155" s="350"/>
      <c r="W1155" s="350"/>
      <c r="X1155" s="350"/>
      <c r="Y1155" s="350">
        <f t="shared" si="309"/>
        <v>0</v>
      </c>
      <c r="Z1155" s="349"/>
      <c r="AA1155" s="350"/>
      <c r="AB1155" s="349"/>
      <c r="AC1155" s="350"/>
      <c r="AD1155" s="451">
        <f t="shared" si="310"/>
        <v>0</v>
      </c>
      <c r="AE1155" s="252"/>
    </row>
    <row r="1156" hidden="1" outlineLevel="1" spans="1:31">
      <c r="A1156" s="346"/>
      <c r="B1156" s="150">
        <v>120501075</v>
      </c>
      <c r="D1156" s="346"/>
      <c r="E1156" s="299" t="s">
        <v>187</v>
      </c>
      <c r="F1156" s="343"/>
      <c r="G1156" s="350"/>
      <c r="H1156" s="349"/>
      <c r="I1156" s="350"/>
      <c r="J1156" s="349"/>
      <c r="K1156" s="350"/>
      <c r="L1156" s="337">
        <f t="shared" si="307"/>
        <v>0</v>
      </c>
      <c r="M1156" s="349"/>
      <c r="N1156" s="350"/>
      <c r="O1156" s="349"/>
      <c r="P1156" s="350"/>
      <c r="Q1156" s="337">
        <f t="shared" si="308"/>
        <v>0</v>
      </c>
      <c r="R1156" s="350"/>
      <c r="S1156" s="350"/>
      <c r="T1156" s="350"/>
      <c r="U1156" s="350"/>
      <c r="V1156" s="350"/>
      <c r="W1156" s="350"/>
      <c r="X1156" s="350"/>
      <c r="Y1156" s="350">
        <f t="shared" si="309"/>
        <v>0</v>
      </c>
      <c r="Z1156" s="349"/>
      <c r="AA1156" s="350"/>
      <c r="AB1156" s="349"/>
      <c r="AC1156" s="350"/>
      <c r="AD1156" s="451">
        <f t="shared" si="310"/>
        <v>0</v>
      </c>
      <c r="AE1156" s="252"/>
    </row>
    <row r="1157" hidden="1" outlineLevel="1" spans="1:31">
      <c r="A1157" s="346"/>
      <c r="B1157" s="150">
        <v>120501076</v>
      </c>
      <c r="D1157" s="346"/>
      <c r="E1157" s="299" t="s">
        <v>188</v>
      </c>
      <c r="F1157" s="343"/>
      <c r="G1157" s="350"/>
      <c r="H1157" s="349"/>
      <c r="I1157" s="350"/>
      <c r="J1157" s="349"/>
      <c r="K1157" s="350"/>
      <c r="L1157" s="337">
        <f t="shared" si="307"/>
        <v>0</v>
      </c>
      <c r="M1157" s="349"/>
      <c r="N1157" s="350"/>
      <c r="O1157" s="349"/>
      <c r="P1157" s="350"/>
      <c r="Q1157" s="337">
        <f t="shared" si="308"/>
        <v>0</v>
      </c>
      <c r="R1157" s="350"/>
      <c r="S1157" s="350"/>
      <c r="T1157" s="350"/>
      <c r="U1157" s="350"/>
      <c r="V1157" s="350"/>
      <c r="W1157" s="350"/>
      <c r="X1157" s="350"/>
      <c r="Y1157" s="350">
        <f t="shared" si="309"/>
        <v>0</v>
      </c>
      <c r="Z1157" s="349"/>
      <c r="AA1157" s="350"/>
      <c r="AB1157" s="349"/>
      <c r="AC1157" s="350"/>
      <c r="AD1157" s="451">
        <f t="shared" si="310"/>
        <v>0</v>
      </c>
      <c r="AE1157" s="252"/>
    </row>
    <row r="1158" hidden="1" outlineLevel="1" spans="1:31">
      <c r="A1158" s="346"/>
      <c r="B1158" s="150">
        <v>120501077</v>
      </c>
      <c r="D1158" s="346"/>
      <c r="E1158" s="299" t="s">
        <v>189</v>
      </c>
      <c r="F1158" s="343"/>
      <c r="G1158" s="350"/>
      <c r="H1158" s="349"/>
      <c r="I1158" s="350"/>
      <c r="J1158" s="349"/>
      <c r="K1158" s="350"/>
      <c r="L1158" s="337">
        <f t="shared" si="307"/>
        <v>0</v>
      </c>
      <c r="M1158" s="349"/>
      <c r="N1158" s="350"/>
      <c r="O1158" s="349"/>
      <c r="P1158" s="350"/>
      <c r="Q1158" s="337">
        <f t="shared" si="308"/>
        <v>0</v>
      </c>
      <c r="R1158" s="350"/>
      <c r="S1158" s="350"/>
      <c r="T1158" s="350"/>
      <c r="U1158" s="350"/>
      <c r="V1158" s="350"/>
      <c r="W1158" s="350"/>
      <c r="X1158" s="350"/>
      <c r="Y1158" s="350">
        <f t="shared" si="309"/>
        <v>0</v>
      </c>
      <c r="Z1158" s="349"/>
      <c r="AA1158" s="350"/>
      <c r="AB1158" s="349"/>
      <c r="AC1158" s="350"/>
      <c r="AD1158" s="451">
        <f t="shared" si="310"/>
        <v>0</v>
      </c>
      <c r="AE1158" s="252"/>
    </row>
    <row r="1159" hidden="1" outlineLevel="1" spans="1:31">
      <c r="A1159" s="346"/>
      <c r="B1159" s="150">
        <v>120501078</v>
      </c>
      <c r="D1159" s="346"/>
      <c r="E1159" s="299" t="s">
        <v>190</v>
      </c>
      <c r="F1159" s="343"/>
      <c r="G1159" s="350"/>
      <c r="H1159" s="349"/>
      <c r="I1159" s="350"/>
      <c r="J1159" s="349"/>
      <c r="K1159" s="350"/>
      <c r="L1159" s="337">
        <f t="shared" si="307"/>
        <v>0</v>
      </c>
      <c r="M1159" s="349"/>
      <c r="N1159" s="350"/>
      <c r="O1159" s="349"/>
      <c r="P1159" s="350"/>
      <c r="Q1159" s="337">
        <f t="shared" si="308"/>
        <v>0</v>
      </c>
      <c r="R1159" s="350"/>
      <c r="S1159" s="350"/>
      <c r="T1159" s="350"/>
      <c r="U1159" s="350"/>
      <c r="V1159" s="350"/>
      <c r="W1159" s="350"/>
      <c r="X1159" s="350"/>
      <c r="Y1159" s="350">
        <f t="shared" si="309"/>
        <v>0</v>
      </c>
      <c r="Z1159" s="349"/>
      <c r="AA1159" s="350"/>
      <c r="AB1159" s="349"/>
      <c r="AC1159" s="350"/>
      <c r="AD1159" s="451">
        <f t="shared" si="310"/>
        <v>0</v>
      </c>
      <c r="AE1159" s="252"/>
    </row>
    <row r="1160" hidden="1" outlineLevel="1" spans="1:31">
      <c r="A1160" s="346"/>
      <c r="B1160" s="150">
        <v>120501079</v>
      </c>
      <c r="D1160" s="346"/>
      <c r="E1160" s="299" t="s">
        <v>191</v>
      </c>
      <c r="F1160" s="343"/>
      <c r="G1160" s="350"/>
      <c r="H1160" s="349"/>
      <c r="I1160" s="350"/>
      <c r="J1160" s="349"/>
      <c r="K1160" s="350"/>
      <c r="L1160" s="337">
        <f t="shared" si="307"/>
        <v>0</v>
      </c>
      <c r="M1160" s="349"/>
      <c r="N1160" s="350"/>
      <c r="O1160" s="349"/>
      <c r="P1160" s="350"/>
      <c r="Q1160" s="337">
        <f t="shared" si="308"/>
        <v>0</v>
      </c>
      <c r="R1160" s="350"/>
      <c r="S1160" s="350"/>
      <c r="T1160" s="350"/>
      <c r="U1160" s="350"/>
      <c r="V1160" s="350"/>
      <c r="W1160" s="350"/>
      <c r="X1160" s="350"/>
      <c r="Y1160" s="350">
        <f t="shared" si="309"/>
        <v>0</v>
      </c>
      <c r="Z1160" s="349"/>
      <c r="AA1160" s="350"/>
      <c r="AB1160" s="349"/>
      <c r="AC1160" s="350"/>
      <c r="AD1160" s="451">
        <f t="shared" si="310"/>
        <v>0</v>
      </c>
      <c r="AE1160" s="252"/>
    </row>
    <row r="1161" hidden="1" outlineLevel="1" spans="1:31">
      <c r="A1161" s="346"/>
      <c r="B1161" s="150">
        <v>120501080</v>
      </c>
      <c r="D1161" s="346"/>
      <c r="E1161" s="299" t="s">
        <v>192</v>
      </c>
      <c r="F1161" s="343"/>
      <c r="G1161" s="350"/>
      <c r="H1161" s="349"/>
      <c r="I1161" s="350"/>
      <c r="J1161" s="349"/>
      <c r="K1161" s="350"/>
      <c r="L1161" s="337">
        <f t="shared" si="307"/>
        <v>0</v>
      </c>
      <c r="M1161" s="349"/>
      <c r="N1161" s="350"/>
      <c r="O1161" s="349"/>
      <c r="P1161" s="350"/>
      <c r="Q1161" s="337">
        <f t="shared" si="308"/>
        <v>0</v>
      </c>
      <c r="R1161" s="350"/>
      <c r="S1161" s="350"/>
      <c r="T1161" s="350"/>
      <c r="U1161" s="350"/>
      <c r="V1161" s="350"/>
      <c r="W1161" s="350"/>
      <c r="X1161" s="350"/>
      <c r="Y1161" s="350">
        <f t="shared" si="309"/>
        <v>0</v>
      </c>
      <c r="Z1161" s="349"/>
      <c r="AA1161" s="350"/>
      <c r="AB1161" s="349"/>
      <c r="AC1161" s="350"/>
      <c r="AD1161" s="451">
        <f t="shared" si="310"/>
        <v>0</v>
      </c>
      <c r="AE1161" s="252"/>
    </row>
    <row r="1162" hidden="1" outlineLevel="1" spans="1:31">
      <c r="A1162" s="346"/>
      <c r="B1162" s="150">
        <v>120501081</v>
      </c>
      <c r="D1162" s="346"/>
      <c r="E1162" s="299" t="s">
        <v>193</v>
      </c>
      <c r="F1162" s="343"/>
      <c r="G1162" s="350"/>
      <c r="H1162" s="349"/>
      <c r="I1162" s="350"/>
      <c r="J1162" s="349"/>
      <c r="K1162" s="350"/>
      <c r="L1162" s="337">
        <f t="shared" si="307"/>
        <v>0</v>
      </c>
      <c r="M1162" s="349"/>
      <c r="N1162" s="350"/>
      <c r="O1162" s="349"/>
      <c r="P1162" s="350"/>
      <c r="Q1162" s="337">
        <f t="shared" si="308"/>
        <v>0</v>
      </c>
      <c r="R1162" s="350"/>
      <c r="S1162" s="350"/>
      <c r="T1162" s="350"/>
      <c r="U1162" s="350"/>
      <c r="V1162" s="350"/>
      <c r="W1162" s="350"/>
      <c r="X1162" s="350"/>
      <c r="Y1162" s="350">
        <f t="shared" si="309"/>
        <v>0</v>
      </c>
      <c r="Z1162" s="349"/>
      <c r="AA1162" s="350"/>
      <c r="AB1162" s="349"/>
      <c r="AC1162" s="350"/>
      <c r="AD1162" s="451">
        <f t="shared" si="310"/>
        <v>0</v>
      </c>
      <c r="AE1162" s="252"/>
    </row>
    <row r="1163" hidden="1" outlineLevel="1" spans="1:31">
      <c r="A1163" s="346"/>
      <c r="B1163" s="150">
        <v>120501082</v>
      </c>
      <c r="D1163" s="346"/>
      <c r="E1163" s="299" t="s">
        <v>194</v>
      </c>
      <c r="F1163" s="343"/>
      <c r="G1163" s="350"/>
      <c r="H1163" s="349"/>
      <c r="I1163" s="350"/>
      <c r="J1163" s="349"/>
      <c r="K1163" s="350"/>
      <c r="L1163" s="337">
        <f t="shared" si="307"/>
        <v>0</v>
      </c>
      <c r="M1163" s="349"/>
      <c r="N1163" s="350"/>
      <c r="O1163" s="349"/>
      <c r="P1163" s="350"/>
      <c r="Q1163" s="337">
        <f t="shared" si="308"/>
        <v>0</v>
      </c>
      <c r="R1163" s="350"/>
      <c r="S1163" s="350"/>
      <c r="T1163" s="350"/>
      <c r="U1163" s="350"/>
      <c r="V1163" s="350"/>
      <c r="W1163" s="350"/>
      <c r="X1163" s="350"/>
      <c r="Y1163" s="350">
        <f t="shared" si="309"/>
        <v>0</v>
      </c>
      <c r="Z1163" s="349"/>
      <c r="AA1163" s="350"/>
      <c r="AB1163" s="349"/>
      <c r="AC1163" s="350"/>
      <c r="AD1163" s="451">
        <f t="shared" si="310"/>
        <v>0</v>
      </c>
      <c r="AE1163" s="252"/>
    </row>
    <row r="1164" hidden="1" outlineLevel="1" spans="1:31">
      <c r="A1164" s="346"/>
      <c r="B1164" s="150">
        <v>120501083</v>
      </c>
      <c r="D1164" s="346"/>
      <c r="E1164" s="299" t="s">
        <v>195</v>
      </c>
      <c r="F1164" s="343"/>
      <c r="G1164" s="350"/>
      <c r="H1164" s="349"/>
      <c r="I1164" s="350"/>
      <c r="J1164" s="349"/>
      <c r="K1164" s="350"/>
      <c r="L1164" s="337">
        <f t="shared" si="307"/>
        <v>0</v>
      </c>
      <c r="M1164" s="349"/>
      <c r="N1164" s="350"/>
      <c r="O1164" s="349"/>
      <c r="P1164" s="350"/>
      <c r="Q1164" s="337">
        <f t="shared" si="308"/>
        <v>0</v>
      </c>
      <c r="R1164" s="350"/>
      <c r="S1164" s="350"/>
      <c r="T1164" s="350"/>
      <c r="U1164" s="350"/>
      <c r="V1164" s="350"/>
      <c r="W1164" s="350"/>
      <c r="X1164" s="350"/>
      <c r="Y1164" s="350">
        <f t="shared" si="309"/>
        <v>0</v>
      </c>
      <c r="Z1164" s="349"/>
      <c r="AA1164" s="350"/>
      <c r="AB1164" s="349"/>
      <c r="AC1164" s="350"/>
      <c r="AD1164" s="451">
        <f t="shared" si="310"/>
        <v>0</v>
      </c>
      <c r="AE1164" s="252"/>
    </row>
    <row r="1165" hidden="1" outlineLevel="1" spans="1:31">
      <c r="A1165" s="346"/>
      <c r="B1165" s="150">
        <v>120501084</v>
      </c>
      <c r="D1165" s="346"/>
      <c r="E1165" s="299" t="s">
        <v>196</v>
      </c>
      <c r="F1165" s="343"/>
      <c r="G1165" s="350"/>
      <c r="H1165" s="349"/>
      <c r="I1165" s="350"/>
      <c r="J1165" s="349"/>
      <c r="K1165" s="350"/>
      <c r="L1165" s="337">
        <f t="shared" si="307"/>
        <v>0</v>
      </c>
      <c r="M1165" s="349"/>
      <c r="N1165" s="350"/>
      <c r="O1165" s="349"/>
      <c r="P1165" s="350"/>
      <c r="Q1165" s="337">
        <f t="shared" si="308"/>
        <v>0</v>
      </c>
      <c r="R1165" s="350"/>
      <c r="S1165" s="350"/>
      <c r="T1165" s="350"/>
      <c r="U1165" s="350"/>
      <c r="V1165" s="350"/>
      <c r="W1165" s="350"/>
      <c r="X1165" s="350"/>
      <c r="Y1165" s="350">
        <f t="shared" si="309"/>
        <v>0</v>
      </c>
      <c r="Z1165" s="349"/>
      <c r="AA1165" s="350"/>
      <c r="AB1165" s="349"/>
      <c r="AC1165" s="350"/>
      <c r="AD1165" s="451">
        <f t="shared" si="310"/>
        <v>0</v>
      </c>
      <c r="AE1165" s="252"/>
    </row>
    <row r="1166" hidden="1" outlineLevel="1" spans="1:31">
      <c r="A1166" s="346"/>
      <c r="B1166" s="150">
        <v>120501085</v>
      </c>
      <c r="D1166" s="346"/>
      <c r="E1166" s="299" t="s">
        <v>197</v>
      </c>
      <c r="F1166" s="343"/>
      <c r="G1166" s="350"/>
      <c r="H1166" s="349"/>
      <c r="I1166" s="350"/>
      <c r="J1166" s="349"/>
      <c r="K1166" s="350"/>
      <c r="L1166" s="337">
        <f t="shared" si="307"/>
        <v>0</v>
      </c>
      <c r="M1166" s="349"/>
      <c r="N1166" s="350"/>
      <c r="O1166" s="349"/>
      <c r="P1166" s="350"/>
      <c r="Q1166" s="337">
        <f t="shared" si="308"/>
        <v>0</v>
      </c>
      <c r="R1166" s="350"/>
      <c r="S1166" s="350"/>
      <c r="T1166" s="350"/>
      <c r="U1166" s="350"/>
      <c r="V1166" s="350"/>
      <c r="W1166" s="350"/>
      <c r="X1166" s="350"/>
      <c r="Y1166" s="350">
        <f t="shared" si="309"/>
        <v>0</v>
      </c>
      <c r="Z1166" s="349"/>
      <c r="AA1166" s="350"/>
      <c r="AB1166" s="349"/>
      <c r="AC1166" s="350"/>
      <c r="AD1166" s="451">
        <f t="shared" si="310"/>
        <v>0</v>
      </c>
      <c r="AE1166" s="252"/>
    </row>
    <row r="1167" hidden="1" outlineLevel="1" spans="1:31">
      <c r="A1167" s="346"/>
      <c r="B1167" s="150">
        <v>120501086</v>
      </c>
      <c r="D1167" s="346"/>
      <c r="E1167" s="299" t="s">
        <v>198</v>
      </c>
      <c r="F1167" s="343"/>
      <c r="G1167" s="350"/>
      <c r="H1167" s="349"/>
      <c r="I1167" s="350"/>
      <c r="J1167" s="349"/>
      <c r="K1167" s="350"/>
      <c r="L1167" s="337">
        <f t="shared" si="307"/>
        <v>0</v>
      </c>
      <c r="M1167" s="349"/>
      <c r="N1167" s="350"/>
      <c r="O1167" s="349"/>
      <c r="P1167" s="350"/>
      <c r="Q1167" s="337">
        <f t="shared" si="308"/>
        <v>0</v>
      </c>
      <c r="R1167" s="350"/>
      <c r="S1167" s="350"/>
      <c r="T1167" s="350"/>
      <c r="U1167" s="350"/>
      <c r="V1167" s="350"/>
      <c r="W1167" s="350"/>
      <c r="X1167" s="350"/>
      <c r="Y1167" s="350">
        <f t="shared" si="309"/>
        <v>0</v>
      </c>
      <c r="Z1167" s="349"/>
      <c r="AA1167" s="350"/>
      <c r="AB1167" s="349"/>
      <c r="AC1167" s="350"/>
      <c r="AD1167" s="451">
        <f t="shared" si="310"/>
        <v>0</v>
      </c>
      <c r="AE1167" s="252"/>
    </row>
    <row r="1168" hidden="1" outlineLevel="1" spans="1:31">
      <c r="A1168" s="346"/>
      <c r="B1168" s="150">
        <v>120501087</v>
      </c>
      <c r="D1168" s="346"/>
      <c r="E1168" s="299" t="s">
        <v>199</v>
      </c>
      <c r="F1168" s="343"/>
      <c r="G1168" s="350"/>
      <c r="H1168" s="349"/>
      <c r="I1168" s="350"/>
      <c r="J1168" s="349"/>
      <c r="K1168" s="350"/>
      <c r="L1168" s="337">
        <f t="shared" si="307"/>
        <v>0</v>
      </c>
      <c r="M1168" s="349"/>
      <c r="N1168" s="350"/>
      <c r="O1168" s="349"/>
      <c r="P1168" s="350"/>
      <c r="Q1168" s="337">
        <f t="shared" si="308"/>
        <v>0</v>
      </c>
      <c r="R1168" s="350"/>
      <c r="S1168" s="350"/>
      <c r="T1168" s="350"/>
      <c r="U1168" s="350"/>
      <c r="V1168" s="350"/>
      <c r="W1168" s="350"/>
      <c r="X1168" s="350"/>
      <c r="Y1168" s="350">
        <f t="shared" si="309"/>
        <v>0</v>
      </c>
      <c r="Z1168" s="349"/>
      <c r="AA1168" s="350"/>
      <c r="AB1168" s="349"/>
      <c r="AC1168" s="350"/>
      <c r="AD1168" s="451">
        <f t="shared" si="310"/>
        <v>0</v>
      </c>
      <c r="AE1168" s="252"/>
    </row>
    <row r="1169" hidden="1" outlineLevel="1" spans="1:31">
      <c r="A1169" s="346"/>
      <c r="B1169" s="150">
        <v>120501088</v>
      </c>
      <c r="D1169" s="346"/>
      <c r="E1169" s="299" t="s">
        <v>200</v>
      </c>
      <c r="F1169" s="343"/>
      <c r="G1169" s="350"/>
      <c r="H1169" s="349"/>
      <c r="I1169" s="350"/>
      <c r="J1169" s="349"/>
      <c r="K1169" s="350"/>
      <c r="L1169" s="337">
        <f t="shared" si="307"/>
        <v>0</v>
      </c>
      <c r="M1169" s="349"/>
      <c r="N1169" s="350"/>
      <c r="O1169" s="349"/>
      <c r="P1169" s="350"/>
      <c r="Q1169" s="337">
        <f t="shared" si="308"/>
        <v>0</v>
      </c>
      <c r="R1169" s="350"/>
      <c r="S1169" s="350"/>
      <c r="T1169" s="350"/>
      <c r="U1169" s="350"/>
      <c r="V1169" s="350"/>
      <c r="W1169" s="350"/>
      <c r="X1169" s="350"/>
      <c r="Y1169" s="350">
        <f t="shared" si="309"/>
        <v>0</v>
      </c>
      <c r="Z1169" s="349"/>
      <c r="AA1169" s="350"/>
      <c r="AB1169" s="349"/>
      <c r="AC1169" s="350"/>
      <c r="AD1169" s="451">
        <f t="shared" si="310"/>
        <v>0</v>
      </c>
      <c r="AE1169" s="252"/>
    </row>
    <row r="1170" hidden="1" outlineLevel="1" spans="1:31">
      <c r="A1170" s="346"/>
      <c r="B1170" s="150">
        <v>120501089</v>
      </c>
      <c r="D1170" s="346"/>
      <c r="E1170" s="299" t="s">
        <v>201</v>
      </c>
      <c r="F1170" s="343"/>
      <c r="G1170" s="350"/>
      <c r="H1170" s="349"/>
      <c r="I1170" s="350"/>
      <c r="J1170" s="349"/>
      <c r="K1170" s="350"/>
      <c r="L1170" s="337">
        <f t="shared" si="307"/>
        <v>0</v>
      </c>
      <c r="M1170" s="349"/>
      <c r="N1170" s="350"/>
      <c r="O1170" s="349"/>
      <c r="P1170" s="350"/>
      <c r="Q1170" s="337">
        <f t="shared" si="308"/>
        <v>0</v>
      </c>
      <c r="R1170" s="350"/>
      <c r="S1170" s="350"/>
      <c r="T1170" s="350"/>
      <c r="U1170" s="350"/>
      <c r="V1170" s="350"/>
      <c r="W1170" s="350"/>
      <c r="X1170" s="350"/>
      <c r="Y1170" s="350">
        <f t="shared" si="309"/>
        <v>0</v>
      </c>
      <c r="Z1170" s="349"/>
      <c r="AA1170" s="350"/>
      <c r="AB1170" s="349"/>
      <c r="AC1170" s="350"/>
      <c r="AD1170" s="451">
        <f t="shared" si="310"/>
        <v>0</v>
      </c>
      <c r="AE1170" s="252"/>
    </row>
    <row r="1171" hidden="1" outlineLevel="1" spans="1:31">
      <c r="A1171" s="346"/>
      <c r="B1171" s="150">
        <v>120501090</v>
      </c>
      <c r="D1171" s="346"/>
      <c r="E1171" s="299" t="s">
        <v>202</v>
      </c>
      <c r="F1171" s="343"/>
      <c r="G1171" s="350"/>
      <c r="H1171" s="349"/>
      <c r="I1171" s="350"/>
      <c r="J1171" s="349"/>
      <c r="K1171" s="350"/>
      <c r="L1171" s="337">
        <f t="shared" si="307"/>
        <v>0</v>
      </c>
      <c r="M1171" s="349"/>
      <c r="N1171" s="350"/>
      <c r="O1171" s="349"/>
      <c r="P1171" s="350"/>
      <c r="Q1171" s="337">
        <f t="shared" si="308"/>
        <v>0</v>
      </c>
      <c r="R1171" s="350"/>
      <c r="S1171" s="350"/>
      <c r="T1171" s="350"/>
      <c r="U1171" s="350"/>
      <c r="V1171" s="350"/>
      <c r="W1171" s="350"/>
      <c r="X1171" s="350"/>
      <c r="Y1171" s="350">
        <f t="shared" si="309"/>
        <v>0</v>
      </c>
      <c r="Z1171" s="349"/>
      <c r="AA1171" s="350"/>
      <c r="AB1171" s="349"/>
      <c r="AC1171" s="350"/>
      <c r="AD1171" s="451">
        <f t="shared" si="310"/>
        <v>0</v>
      </c>
      <c r="AE1171" s="252"/>
    </row>
    <row r="1172" hidden="1" outlineLevel="1" spans="1:31">
      <c r="A1172" s="346"/>
      <c r="B1172" s="150">
        <v>120501091</v>
      </c>
      <c r="D1172" s="346"/>
      <c r="E1172" s="299" t="s">
        <v>203</v>
      </c>
      <c r="F1172" s="343"/>
      <c r="G1172" s="350"/>
      <c r="H1172" s="349"/>
      <c r="I1172" s="350"/>
      <c r="J1172" s="349"/>
      <c r="K1172" s="350"/>
      <c r="L1172" s="337">
        <f t="shared" si="307"/>
        <v>0</v>
      </c>
      <c r="M1172" s="349"/>
      <c r="N1172" s="350"/>
      <c r="O1172" s="349"/>
      <c r="P1172" s="350"/>
      <c r="Q1172" s="337">
        <f t="shared" si="308"/>
        <v>0</v>
      </c>
      <c r="R1172" s="350"/>
      <c r="S1172" s="350"/>
      <c r="T1172" s="350"/>
      <c r="U1172" s="350"/>
      <c r="V1172" s="350"/>
      <c r="W1172" s="350"/>
      <c r="X1172" s="350"/>
      <c r="Y1172" s="350">
        <f t="shared" si="309"/>
        <v>0</v>
      </c>
      <c r="Z1172" s="349"/>
      <c r="AA1172" s="350"/>
      <c r="AB1172" s="349"/>
      <c r="AC1172" s="350"/>
      <c r="AD1172" s="451">
        <f t="shared" si="310"/>
        <v>0</v>
      </c>
      <c r="AE1172" s="252"/>
    </row>
    <row r="1173" hidden="1" outlineLevel="1" spans="1:31">
      <c r="A1173" s="346"/>
      <c r="B1173" s="150">
        <v>120501092</v>
      </c>
      <c r="D1173" s="346"/>
      <c r="E1173" s="299" t="s">
        <v>982</v>
      </c>
      <c r="F1173" s="343"/>
      <c r="G1173" s="350"/>
      <c r="H1173" s="349"/>
      <c r="I1173" s="350"/>
      <c r="J1173" s="349"/>
      <c r="K1173" s="350"/>
      <c r="L1173" s="337">
        <f t="shared" si="307"/>
        <v>0</v>
      </c>
      <c r="M1173" s="349"/>
      <c r="N1173" s="350"/>
      <c r="O1173" s="349"/>
      <c r="P1173" s="350"/>
      <c r="Q1173" s="337">
        <f t="shared" si="308"/>
        <v>0</v>
      </c>
      <c r="R1173" s="350"/>
      <c r="S1173" s="350"/>
      <c r="T1173" s="350"/>
      <c r="U1173" s="350"/>
      <c r="V1173" s="350"/>
      <c r="W1173" s="350"/>
      <c r="X1173" s="350"/>
      <c r="Y1173" s="350">
        <f t="shared" si="309"/>
        <v>0</v>
      </c>
      <c r="Z1173" s="349"/>
      <c r="AA1173" s="350"/>
      <c r="AB1173" s="349"/>
      <c r="AC1173" s="350"/>
      <c r="AD1173" s="451">
        <f t="shared" si="310"/>
        <v>0</v>
      </c>
      <c r="AE1173" s="252"/>
    </row>
    <row r="1174" hidden="1" outlineLevel="1" spans="1:31">
      <c r="A1174" s="346"/>
      <c r="B1174" s="150">
        <v>120501093</v>
      </c>
      <c r="D1174" s="346"/>
      <c r="E1174" s="299" t="s">
        <v>205</v>
      </c>
      <c r="F1174" s="343"/>
      <c r="G1174" s="350"/>
      <c r="H1174" s="349"/>
      <c r="I1174" s="350"/>
      <c r="J1174" s="349"/>
      <c r="K1174" s="350"/>
      <c r="L1174" s="337">
        <f t="shared" si="307"/>
        <v>0</v>
      </c>
      <c r="M1174" s="349"/>
      <c r="N1174" s="350"/>
      <c r="O1174" s="349"/>
      <c r="P1174" s="350"/>
      <c r="Q1174" s="337">
        <f t="shared" si="308"/>
        <v>0</v>
      </c>
      <c r="R1174" s="350"/>
      <c r="S1174" s="350"/>
      <c r="T1174" s="350"/>
      <c r="U1174" s="350"/>
      <c r="V1174" s="350"/>
      <c r="W1174" s="350"/>
      <c r="X1174" s="350"/>
      <c r="Y1174" s="350">
        <f t="shared" si="309"/>
        <v>0</v>
      </c>
      <c r="Z1174" s="349"/>
      <c r="AA1174" s="350"/>
      <c r="AB1174" s="349"/>
      <c r="AC1174" s="350"/>
      <c r="AD1174" s="451">
        <f t="shared" si="310"/>
        <v>0</v>
      </c>
      <c r="AE1174" s="252"/>
    </row>
    <row r="1175" hidden="1" outlineLevel="1" spans="1:31">
      <c r="A1175" s="346"/>
      <c r="B1175" s="150">
        <v>120501094</v>
      </c>
      <c r="D1175" s="346"/>
      <c r="E1175" s="299" t="s">
        <v>206</v>
      </c>
      <c r="F1175" s="343"/>
      <c r="G1175" s="350"/>
      <c r="H1175" s="349"/>
      <c r="I1175" s="350"/>
      <c r="J1175" s="349"/>
      <c r="K1175" s="350"/>
      <c r="L1175" s="337">
        <f t="shared" si="307"/>
        <v>0</v>
      </c>
      <c r="M1175" s="349"/>
      <c r="N1175" s="350"/>
      <c r="O1175" s="349"/>
      <c r="P1175" s="350"/>
      <c r="Q1175" s="337">
        <f t="shared" si="308"/>
        <v>0</v>
      </c>
      <c r="R1175" s="350"/>
      <c r="S1175" s="350"/>
      <c r="T1175" s="350"/>
      <c r="U1175" s="350"/>
      <c r="V1175" s="350"/>
      <c r="W1175" s="350"/>
      <c r="X1175" s="350"/>
      <c r="Y1175" s="350">
        <f t="shared" si="309"/>
        <v>0</v>
      </c>
      <c r="Z1175" s="349"/>
      <c r="AA1175" s="350"/>
      <c r="AB1175" s="349"/>
      <c r="AC1175" s="350"/>
      <c r="AD1175" s="451">
        <f t="shared" si="310"/>
        <v>0</v>
      </c>
      <c r="AE1175" s="252"/>
    </row>
    <row r="1176" hidden="1" outlineLevel="1" spans="1:31">
      <c r="A1176" s="346"/>
      <c r="B1176" s="150">
        <v>120501095</v>
      </c>
      <c r="D1176" s="346"/>
      <c r="E1176" s="299" t="s">
        <v>207</v>
      </c>
      <c r="F1176" s="343"/>
      <c r="G1176" s="350"/>
      <c r="H1176" s="349"/>
      <c r="I1176" s="350"/>
      <c r="J1176" s="349"/>
      <c r="K1176" s="350"/>
      <c r="L1176" s="337">
        <f t="shared" si="307"/>
        <v>0</v>
      </c>
      <c r="M1176" s="349"/>
      <c r="N1176" s="350"/>
      <c r="O1176" s="349"/>
      <c r="P1176" s="350"/>
      <c r="Q1176" s="337">
        <f t="shared" si="308"/>
        <v>0</v>
      </c>
      <c r="R1176" s="350"/>
      <c r="S1176" s="350"/>
      <c r="T1176" s="350"/>
      <c r="U1176" s="350"/>
      <c r="V1176" s="350"/>
      <c r="W1176" s="350"/>
      <c r="X1176" s="350"/>
      <c r="Y1176" s="350">
        <f t="shared" si="309"/>
        <v>0</v>
      </c>
      <c r="Z1176" s="349"/>
      <c r="AA1176" s="350"/>
      <c r="AB1176" s="349"/>
      <c r="AC1176" s="350"/>
      <c r="AD1176" s="451">
        <f t="shared" si="310"/>
        <v>0</v>
      </c>
      <c r="AE1176" s="252"/>
    </row>
    <row r="1177" hidden="1" outlineLevel="1" spans="1:31">
      <c r="A1177" s="346"/>
      <c r="B1177" s="150">
        <v>120501096</v>
      </c>
      <c r="D1177" s="346"/>
      <c r="E1177" s="299" t="s">
        <v>208</v>
      </c>
      <c r="F1177" s="343"/>
      <c r="G1177" s="350"/>
      <c r="H1177" s="349"/>
      <c r="I1177" s="350"/>
      <c r="J1177" s="349"/>
      <c r="K1177" s="350"/>
      <c r="L1177" s="337">
        <f t="shared" si="307"/>
        <v>0</v>
      </c>
      <c r="M1177" s="349"/>
      <c r="N1177" s="350"/>
      <c r="O1177" s="349"/>
      <c r="P1177" s="350"/>
      <c r="Q1177" s="337">
        <f t="shared" si="308"/>
        <v>0</v>
      </c>
      <c r="R1177" s="350"/>
      <c r="S1177" s="350"/>
      <c r="T1177" s="350"/>
      <c r="U1177" s="350"/>
      <c r="V1177" s="350"/>
      <c r="W1177" s="350"/>
      <c r="X1177" s="350"/>
      <c r="Y1177" s="350">
        <f t="shared" si="309"/>
        <v>0</v>
      </c>
      <c r="Z1177" s="349"/>
      <c r="AA1177" s="350"/>
      <c r="AB1177" s="349"/>
      <c r="AC1177" s="350"/>
      <c r="AD1177" s="451">
        <f t="shared" si="310"/>
        <v>0</v>
      </c>
      <c r="AE1177" s="252"/>
    </row>
    <row r="1178" hidden="1" outlineLevel="1" spans="1:31">
      <c r="A1178" s="346"/>
      <c r="B1178" s="150">
        <v>120501097</v>
      </c>
      <c r="D1178" s="346"/>
      <c r="E1178" s="299" t="s">
        <v>209</v>
      </c>
      <c r="F1178" s="343"/>
      <c r="G1178" s="350"/>
      <c r="H1178" s="349"/>
      <c r="I1178" s="350"/>
      <c r="J1178" s="349"/>
      <c r="K1178" s="350"/>
      <c r="L1178" s="337">
        <f t="shared" si="307"/>
        <v>0</v>
      </c>
      <c r="M1178" s="349"/>
      <c r="N1178" s="350"/>
      <c r="O1178" s="349"/>
      <c r="P1178" s="350"/>
      <c r="Q1178" s="337">
        <f t="shared" si="308"/>
        <v>0</v>
      </c>
      <c r="R1178" s="350"/>
      <c r="S1178" s="350"/>
      <c r="T1178" s="350"/>
      <c r="U1178" s="350"/>
      <c r="V1178" s="350"/>
      <c r="W1178" s="350"/>
      <c r="X1178" s="350"/>
      <c r="Y1178" s="350">
        <f t="shared" si="309"/>
        <v>0</v>
      </c>
      <c r="Z1178" s="349"/>
      <c r="AA1178" s="350"/>
      <c r="AB1178" s="349"/>
      <c r="AC1178" s="350"/>
      <c r="AD1178" s="451">
        <f t="shared" si="310"/>
        <v>0</v>
      </c>
      <c r="AE1178" s="252"/>
    </row>
    <row r="1179" hidden="1" outlineLevel="1" spans="1:31">
      <c r="A1179" s="346"/>
      <c r="B1179" s="150">
        <v>120501098</v>
      </c>
      <c r="D1179" s="346"/>
      <c r="E1179" s="299" t="s">
        <v>210</v>
      </c>
      <c r="F1179" s="343"/>
      <c r="G1179" s="350"/>
      <c r="H1179" s="349"/>
      <c r="I1179" s="350"/>
      <c r="J1179" s="349"/>
      <c r="K1179" s="350"/>
      <c r="L1179" s="337">
        <f t="shared" si="307"/>
        <v>0</v>
      </c>
      <c r="M1179" s="349"/>
      <c r="N1179" s="350"/>
      <c r="O1179" s="349"/>
      <c r="P1179" s="350"/>
      <c r="Q1179" s="337">
        <f t="shared" si="308"/>
        <v>0</v>
      </c>
      <c r="R1179" s="350"/>
      <c r="S1179" s="350"/>
      <c r="T1179" s="350"/>
      <c r="U1179" s="350"/>
      <c r="V1179" s="350"/>
      <c r="W1179" s="350"/>
      <c r="X1179" s="350"/>
      <c r="Y1179" s="350">
        <f t="shared" si="309"/>
        <v>0</v>
      </c>
      <c r="Z1179" s="349"/>
      <c r="AA1179" s="350"/>
      <c r="AB1179" s="349"/>
      <c r="AC1179" s="350"/>
      <c r="AD1179" s="451">
        <f t="shared" si="310"/>
        <v>0</v>
      </c>
      <c r="AE1179" s="252"/>
    </row>
    <row r="1180" hidden="1" outlineLevel="1" spans="1:31">
      <c r="A1180" s="346"/>
      <c r="B1180" s="150">
        <v>120501099</v>
      </c>
      <c r="D1180" s="346"/>
      <c r="E1180" s="299" t="s">
        <v>211</v>
      </c>
      <c r="F1180" s="343"/>
      <c r="G1180" s="350"/>
      <c r="H1180" s="349"/>
      <c r="I1180" s="350"/>
      <c r="J1180" s="349"/>
      <c r="K1180" s="350"/>
      <c r="L1180" s="337">
        <f t="shared" si="307"/>
        <v>0</v>
      </c>
      <c r="M1180" s="349"/>
      <c r="N1180" s="350"/>
      <c r="O1180" s="349"/>
      <c r="P1180" s="350"/>
      <c r="Q1180" s="337">
        <f t="shared" si="308"/>
        <v>0</v>
      </c>
      <c r="R1180" s="350"/>
      <c r="S1180" s="350"/>
      <c r="T1180" s="350"/>
      <c r="U1180" s="350"/>
      <c r="V1180" s="350"/>
      <c r="W1180" s="350"/>
      <c r="X1180" s="350"/>
      <c r="Y1180" s="350">
        <f t="shared" si="309"/>
        <v>0</v>
      </c>
      <c r="Z1180" s="349"/>
      <c r="AA1180" s="350"/>
      <c r="AB1180" s="349"/>
      <c r="AC1180" s="350"/>
      <c r="AD1180" s="451">
        <f t="shared" si="310"/>
        <v>0</v>
      </c>
      <c r="AE1180" s="252"/>
    </row>
    <row r="1181" hidden="1" outlineLevel="1" spans="1:31">
      <c r="A1181" s="346"/>
      <c r="B1181" s="150">
        <v>120501100</v>
      </c>
      <c r="D1181" s="346"/>
      <c r="E1181" s="299" t="s">
        <v>212</v>
      </c>
      <c r="F1181" s="343"/>
      <c r="G1181" s="350"/>
      <c r="H1181" s="349"/>
      <c r="I1181" s="350"/>
      <c r="J1181" s="349"/>
      <c r="K1181" s="350"/>
      <c r="L1181" s="337">
        <f t="shared" si="307"/>
        <v>0</v>
      </c>
      <c r="M1181" s="349"/>
      <c r="N1181" s="350"/>
      <c r="O1181" s="349"/>
      <c r="P1181" s="350"/>
      <c r="Q1181" s="337">
        <f t="shared" si="308"/>
        <v>0</v>
      </c>
      <c r="R1181" s="350"/>
      <c r="S1181" s="350"/>
      <c r="T1181" s="350"/>
      <c r="U1181" s="350"/>
      <c r="V1181" s="350"/>
      <c r="W1181" s="350"/>
      <c r="X1181" s="350"/>
      <c r="Y1181" s="350">
        <f t="shared" si="309"/>
        <v>0</v>
      </c>
      <c r="Z1181" s="349"/>
      <c r="AA1181" s="350"/>
      <c r="AB1181" s="349"/>
      <c r="AC1181" s="350"/>
      <c r="AD1181" s="451">
        <f t="shared" si="310"/>
        <v>0</v>
      </c>
      <c r="AE1181" s="252"/>
    </row>
    <row r="1182" hidden="1" outlineLevel="1" spans="1:31">
      <c r="A1182" s="346"/>
      <c r="B1182" s="150">
        <v>120501101</v>
      </c>
      <c r="D1182" s="346"/>
      <c r="E1182" s="299" t="s">
        <v>213</v>
      </c>
      <c r="F1182" s="343"/>
      <c r="G1182" s="350"/>
      <c r="H1182" s="349"/>
      <c r="I1182" s="350"/>
      <c r="J1182" s="349"/>
      <c r="K1182" s="350"/>
      <c r="L1182" s="337">
        <f t="shared" si="307"/>
        <v>0</v>
      </c>
      <c r="M1182" s="349"/>
      <c r="N1182" s="350"/>
      <c r="O1182" s="349"/>
      <c r="P1182" s="350"/>
      <c r="Q1182" s="337">
        <f t="shared" si="308"/>
        <v>0</v>
      </c>
      <c r="R1182" s="350"/>
      <c r="S1182" s="350"/>
      <c r="T1182" s="350"/>
      <c r="U1182" s="350"/>
      <c r="V1182" s="350"/>
      <c r="W1182" s="350"/>
      <c r="X1182" s="350"/>
      <c r="Y1182" s="350">
        <f t="shared" si="309"/>
        <v>0</v>
      </c>
      <c r="Z1182" s="349"/>
      <c r="AA1182" s="350"/>
      <c r="AB1182" s="349"/>
      <c r="AC1182" s="350"/>
      <c r="AD1182" s="451">
        <f t="shared" si="310"/>
        <v>0</v>
      </c>
      <c r="AE1182" s="252"/>
    </row>
    <row r="1183" hidden="1" outlineLevel="1" spans="1:31">
      <c r="A1183" s="346"/>
      <c r="B1183" s="150">
        <v>120501102</v>
      </c>
      <c r="D1183" s="346"/>
      <c r="E1183" s="299" t="s">
        <v>214</v>
      </c>
      <c r="F1183" s="343"/>
      <c r="G1183" s="350"/>
      <c r="H1183" s="349"/>
      <c r="I1183" s="350"/>
      <c r="J1183" s="349"/>
      <c r="K1183" s="350"/>
      <c r="L1183" s="337">
        <f t="shared" si="307"/>
        <v>0</v>
      </c>
      <c r="M1183" s="349"/>
      <c r="N1183" s="350"/>
      <c r="O1183" s="349"/>
      <c r="P1183" s="350"/>
      <c r="Q1183" s="337">
        <f t="shared" si="308"/>
        <v>0</v>
      </c>
      <c r="R1183" s="350"/>
      <c r="S1183" s="350"/>
      <c r="T1183" s="350"/>
      <c r="U1183" s="350"/>
      <c r="V1183" s="350"/>
      <c r="W1183" s="350"/>
      <c r="X1183" s="350"/>
      <c r="Y1183" s="350">
        <f t="shared" si="309"/>
        <v>0</v>
      </c>
      <c r="Z1183" s="349"/>
      <c r="AA1183" s="350"/>
      <c r="AB1183" s="349"/>
      <c r="AC1183" s="350"/>
      <c r="AD1183" s="451">
        <f t="shared" si="310"/>
        <v>0</v>
      </c>
      <c r="AE1183" s="252"/>
    </row>
    <row r="1184" hidden="1" outlineLevel="1" spans="1:31">
      <c r="A1184" s="346"/>
      <c r="B1184" s="150">
        <v>120501103</v>
      </c>
      <c r="D1184" s="346"/>
      <c r="E1184" s="299" t="s">
        <v>215</v>
      </c>
      <c r="F1184" s="343"/>
      <c r="G1184" s="350"/>
      <c r="H1184" s="349"/>
      <c r="I1184" s="350"/>
      <c r="J1184" s="349"/>
      <c r="K1184" s="350"/>
      <c r="L1184" s="337">
        <f t="shared" si="307"/>
        <v>0</v>
      </c>
      <c r="M1184" s="349"/>
      <c r="N1184" s="350"/>
      <c r="O1184" s="349"/>
      <c r="P1184" s="350"/>
      <c r="Q1184" s="337">
        <f t="shared" si="308"/>
        <v>0</v>
      </c>
      <c r="R1184" s="350"/>
      <c r="S1184" s="350"/>
      <c r="T1184" s="350"/>
      <c r="U1184" s="350"/>
      <c r="V1184" s="350"/>
      <c r="W1184" s="350"/>
      <c r="X1184" s="350"/>
      <c r="Y1184" s="350">
        <f t="shared" si="309"/>
        <v>0</v>
      </c>
      <c r="Z1184" s="349"/>
      <c r="AA1184" s="350"/>
      <c r="AB1184" s="349"/>
      <c r="AC1184" s="350"/>
      <c r="AD1184" s="451">
        <f t="shared" si="310"/>
        <v>0</v>
      </c>
      <c r="AE1184" s="252"/>
    </row>
    <row r="1185" hidden="1" outlineLevel="1" spans="1:31">
      <c r="A1185" s="346"/>
      <c r="B1185" s="150">
        <v>120501104</v>
      </c>
      <c r="D1185" s="346"/>
      <c r="E1185" s="299" t="s">
        <v>216</v>
      </c>
      <c r="F1185" s="343"/>
      <c r="G1185" s="350"/>
      <c r="H1185" s="349"/>
      <c r="I1185" s="350"/>
      <c r="J1185" s="349"/>
      <c r="K1185" s="350"/>
      <c r="L1185" s="337">
        <f t="shared" si="307"/>
        <v>0</v>
      </c>
      <c r="M1185" s="349"/>
      <c r="N1185" s="350"/>
      <c r="O1185" s="349"/>
      <c r="P1185" s="350"/>
      <c r="Q1185" s="337">
        <f t="shared" si="308"/>
        <v>0</v>
      </c>
      <c r="R1185" s="350"/>
      <c r="S1185" s="350"/>
      <c r="T1185" s="350"/>
      <c r="U1185" s="350"/>
      <c r="V1185" s="350"/>
      <c r="W1185" s="350"/>
      <c r="X1185" s="350"/>
      <c r="Y1185" s="350">
        <f t="shared" si="309"/>
        <v>0</v>
      </c>
      <c r="Z1185" s="349"/>
      <c r="AA1185" s="350"/>
      <c r="AB1185" s="349"/>
      <c r="AC1185" s="350"/>
      <c r="AD1185" s="451">
        <f t="shared" si="310"/>
        <v>0</v>
      </c>
      <c r="AE1185" s="252"/>
    </row>
    <row r="1186" hidden="1" outlineLevel="1" spans="1:31">
      <c r="A1186" s="346"/>
      <c r="B1186" s="150">
        <v>120501105</v>
      </c>
      <c r="D1186" s="346"/>
      <c r="E1186" s="299" t="s">
        <v>217</v>
      </c>
      <c r="F1186" s="343"/>
      <c r="G1186" s="350"/>
      <c r="H1186" s="349"/>
      <c r="I1186" s="350"/>
      <c r="J1186" s="349"/>
      <c r="K1186" s="350"/>
      <c r="L1186" s="337">
        <f t="shared" si="307"/>
        <v>0</v>
      </c>
      <c r="M1186" s="349"/>
      <c r="N1186" s="350"/>
      <c r="O1186" s="349"/>
      <c r="P1186" s="350"/>
      <c r="Q1186" s="337">
        <f t="shared" si="308"/>
        <v>0</v>
      </c>
      <c r="R1186" s="350"/>
      <c r="S1186" s="350"/>
      <c r="T1186" s="350"/>
      <c r="U1186" s="350"/>
      <c r="V1186" s="350"/>
      <c r="W1186" s="350"/>
      <c r="X1186" s="350"/>
      <c r="Y1186" s="350">
        <f t="shared" si="309"/>
        <v>0</v>
      </c>
      <c r="Z1186" s="349"/>
      <c r="AA1186" s="350"/>
      <c r="AB1186" s="349"/>
      <c r="AC1186" s="350"/>
      <c r="AD1186" s="451">
        <f t="shared" si="310"/>
        <v>0</v>
      </c>
      <c r="AE1186" s="252"/>
    </row>
    <row r="1187" hidden="1" outlineLevel="1" spans="1:31">
      <c r="A1187" s="346"/>
      <c r="B1187" s="150">
        <v>120501106</v>
      </c>
      <c r="D1187" s="346"/>
      <c r="E1187" s="299" t="s">
        <v>218</v>
      </c>
      <c r="F1187" s="343"/>
      <c r="G1187" s="350"/>
      <c r="H1187" s="349"/>
      <c r="I1187" s="350"/>
      <c r="J1187" s="349"/>
      <c r="K1187" s="350"/>
      <c r="L1187" s="337">
        <f t="shared" si="307"/>
        <v>0</v>
      </c>
      <c r="M1187" s="349"/>
      <c r="N1187" s="350"/>
      <c r="O1187" s="349"/>
      <c r="P1187" s="350"/>
      <c r="Q1187" s="337">
        <f t="shared" si="308"/>
        <v>0</v>
      </c>
      <c r="R1187" s="350"/>
      <c r="S1187" s="350"/>
      <c r="T1187" s="350"/>
      <c r="U1187" s="350"/>
      <c r="V1187" s="350"/>
      <c r="W1187" s="350"/>
      <c r="X1187" s="350"/>
      <c r="Y1187" s="350">
        <f t="shared" si="309"/>
        <v>0</v>
      </c>
      <c r="Z1187" s="349"/>
      <c r="AA1187" s="350"/>
      <c r="AB1187" s="349"/>
      <c r="AC1187" s="350"/>
      <c r="AD1187" s="451">
        <f t="shared" si="310"/>
        <v>0</v>
      </c>
      <c r="AE1187" s="252"/>
    </row>
    <row r="1188" hidden="1" outlineLevel="1" spans="1:31">
      <c r="A1188" s="346"/>
      <c r="B1188" s="150">
        <v>120501107</v>
      </c>
      <c r="D1188" s="346"/>
      <c r="E1188" s="299" t="s">
        <v>219</v>
      </c>
      <c r="F1188" s="343"/>
      <c r="G1188" s="350"/>
      <c r="H1188" s="349"/>
      <c r="I1188" s="350"/>
      <c r="J1188" s="349"/>
      <c r="K1188" s="350"/>
      <c r="L1188" s="337">
        <f t="shared" si="307"/>
        <v>0</v>
      </c>
      <c r="M1188" s="349"/>
      <c r="N1188" s="350"/>
      <c r="O1188" s="349"/>
      <c r="P1188" s="350"/>
      <c r="Q1188" s="337">
        <f t="shared" si="308"/>
        <v>0</v>
      </c>
      <c r="R1188" s="350"/>
      <c r="S1188" s="350"/>
      <c r="T1188" s="350"/>
      <c r="U1188" s="350"/>
      <c r="V1188" s="350"/>
      <c r="W1188" s="350"/>
      <c r="X1188" s="350"/>
      <c r="Y1188" s="350">
        <f t="shared" si="309"/>
        <v>0</v>
      </c>
      <c r="Z1188" s="349"/>
      <c r="AA1188" s="350"/>
      <c r="AB1188" s="349"/>
      <c r="AC1188" s="350"/>
      <c r="AD1188" s="451">
        <f t="shared" si="310"/>
        <v>0</v>
      </c>
      <c r="AE1188" s="252"/>
    </row>
    <row r="1189" hidden="1" outlineLevel="1" spans="1:31">
      <c r="A1189" s="346"/>
      <c r="B1189" s="150">
        <v>120501108</v>
      </c>
      <c r="D1189" s="346"/>
      <c r="E1189" s="299" t="s">
        <v>220</v>
      </c>
      <c r="F1189" s="343"/>
      <c r="G1189" s="350"/>
      <c r="H1189" s="349"/>
      <c r="I1189" s="350"/>
      <c r="J1189" s="349"/>
      <c r="K1189" s="350"/>
      <c r="L1189" s="337">
        <f t="shared" si="307"/>
        <v>0</v>
      </c>
      <c r="M1189" s="349"/>
      <c r="N1189" s="350"/>
      <c r="O1189" s="349"/>
      <c r="P1189" s="350"/>
      <c r="Q1189" s="337">
        <f t="shared" si="308"/>
        <v>0</v>
      </c>
      <c r="R1189" s="350"/>
      <c r="S1189" s="350"/>
      <c r="T1189" s="350"/>
      <c r="U1189" s="350"/>
      <c r="V1189" s="350"/>
      <c r="W1189" s="350"/>
      <c r="X1189" s="350"/>
      <c r="Y1189" s="350">
        <f t="shared" si="309"/>
        <v>0</v>
      </c>
      <c r="Z1189" s="349"/>
      <c r="AA1189" s="350"/>
      <c r="AB1189" s="349"/>
      <c r="AC1189" s="350"/>
      <c r="AD1189" s="451">
        <f t="shared" si="310"/>
        <v>0</v>
      </c>
      <c r="AE1189" s="252"/>
    </row>
    <row r="1190" hidden="1" outlineLevel="1" spans="1:31">
      <c r="A1190" s="346"/>
      <c r="B1190" s="150">
        <v>120501109</v>
      </c>
      <c r="D1190" s="346"/>
      <c r="E1190" s="299" t="s">
        <v>221</v>
      </c>
      <c r="F1190" s="343"/>
      <c r="G1190" s="350"/>
      <c r="H1190" s="349"/>
      <c r="I1190" s="350"/>
      <c r="J1190" s="349"/>
      <c r="K1190" s="350"/>
      <c r="L1190" s="337">
        <f t="shared" si="307"/>
        <v>0</v>
      </c>
      <c r="M1190" s="349"/>
      <c r="N1190" s="350"/>
      <c r="O1190" s="349"/>
      <c r="P1190" s="350"/>
      <c r="Q1190" s="337">
        <f t="shared" si="308"/>
        <v>0</v>
      </c>
      <c r="R1190" s="350"/>
      <c r="S1190" s="350"/>
      <c r="T1190" s="350"/>
      <c r="U1190" s="350"/>
      <c r="V1190" s="350"/>
      <c r="W1190" s="350"/>
      <c r="X1190" s="350"/>
      <c r="Y1190" s="350">
        <f t="shared" si="309"/>
        <v>0</v>
      </c>
      <c r="Z1190" s="349"/>
      <c r="AA1190" s="350"/>
      <c r="AB1190" s="349"/>
      <c r="AC1190" s="350"/>
      <c r="AD1190" s="451">
        <f t="shared" si="310"/>
        <v>0</v>
      </c>
      <c r="AE1190" s="252"/>
    </row>
    <row r="1191" hidden="1" outlineLevel="1" spans="1:31">
      <c r="A1191" s="346"/>
      <c r="B1191" s="150">
        <v>120501110</v>
      </c>
      <c r="D1191" s="346"/>
      <c r="E1191" s="299" t="s">
        <v>222</v>
      </c>
      <c r="F1191" s="343"/>
      <c r="G1191" s="350"/>
      <c r="H1191" s="349"/>
      <c r="I1191" s="350"/>
      <c r="J1191" s="349"/>
      <c r="K1191" s="350"/>
      <c r="L1191" s="337">
        <f t="shared" si="307"/>
        <v>0</v>
      </c>
      <c r="M1191" s="349"/>
      <c r="N1191" s="350"/>
      <c r="O1191" s="349"/>
      <c r="P1191" s="350"/>
      <c r="Q1191" s="337">
        <f t="shared" si="308"/>
        <v>0</v>
      </c>
      <c r="R1191" s="350"/>
      <c r="S1191" s="350"/>
      <c r="T1191" s="350"/>
      <c r="U1191" s="350"/>
      <c r="V1191" s="350"/>
      <c r="W1191" s="350"/>
      <c r="X1191" s="350"/>
      <c r="Y1191" s="350">
        <f t="shared" si="309"/>
        <v>0</v>
      </c>
      <c r="Z1191" s="349"/>
      <c r="AA1191" s="350"/>
      <c r="AB1191" s="349"/>
      <c r="AC1191" s="350"/>
      <c r="AD1191" s="451">
        <f t="shared" si="310"/>
        <v>0</v>
      </c>
      <c r="AE1191" s="252"/>
    </row>
    <row r="1192" hidden="1" outlineLevel="1" spans="1:31">
      <c r="A1192" s="346"/>
      <c r="B1192" s="150">
        <v>120501111</v>
      </c>
      <c r="D1192" s="346"/>
      <c r="E1192" s="299" t="s">
        <v>223</v>
      </c>
      <c r="F1192" s="343"/>
      <c r="G1192" s="350"/>
      <c r="H1192" s="349"/>
      <c r="I1192" s="350"/>
      <c r="J1192" s="349"/>
      <c r="K1192" s="350"/>
      <c r="L1192" s="337">
        <f t="shared" si="307"/>
        <v>0</v>
      </c>
      <c r="M1192" s="349"/>
      <c r="N1192" s="350"/>
      <c r="O1192" s="349"/>
      <c r="P1192" s="350"/>
      <c r="Q1192" s="337">
        <f t="shared" si="308"/>
        <v>0</v>
      </c>
      <c r="R1192" s="350"/>
      <c r="S1192" s="350"/>
      <c r="T1192" s="350"/>
      <c r="U1192" s="350"/>
      <c r="V1192" s="350"/>
      <c r="W1192" s="350"/>
      <c r="X1192" s="350"/>
      <c r="Y1192" s="350">
        <f t="shared" si="309"/>
        <v>0</v>
      </c>
      <c r="Z1192" s="349"/>
      <c r="AA1192" s="350"/>
      <c r="AB1192" s="349"/>
      <c r="AC1192" s="350"/>
      <c r="AD1192" s="451">
        <f t="shared" si="310"/>
        <v>0</v>
      </c>
      <c r="AE1192" s="252"/>
    </row>
    <row r="1193" hidden="1" outlineLevel="1" spans="1:31">
      <c r="A1193" s="346"/>
      <c r="B1193" s="150">
        <v>120501112</v>
      </c>
      <c r="D1193" s="346"/>
      <c r="E1193" s="299" t="s">
        <v>224</v>
      </c>
      <c r="F1193" s="343"/>
      <c r="G1193" s="350"/>
      <c r="H1193" s="349"/>
      <c r="I1193" s="350"/>
      <c r="J1193" s="349"/>
      <c r="K1193" s="350"/>
      <c r="L1193" s="337">
        <f t="shared" si="307"/>
        <v>0</v>
      </c>
      <c r="M1193" s="349"/>
      <c r="N1193" s="350"/>
      <c r="O1193" s="349"/>
      <c r="P1193" s="350"/>
      <c r="Q1193" s="337">
        <f t="shared" si="308"/>
        <v>0</v>
      </c>
      <c r="R1193" s="350"/>
      <c r="S1193" s="350"/>
      <c r="T1193" s="350"/>
      <c r="U1193" s="350"/>
      <c r="V1193" s="350"/>
      <c r="W1193" s="350"/>
      <c r="X1193" s="350"/>
      <c r="Y1193" s="350">
        <f t="shared" si="309"/>
        <v>0</v>
      </c>
      <c r="Z1193" s="349"/>
      <c r="AA1193" s="350"/>
      <c r="AB1193" s="349"/>
      <c r="AC1193" s="350"/>
      <c r="AD1193" s="451">
        <f t="shared" si="310"/>
        <v>0</v>
      </c>
      <c r="AE1193" s="252"/>
    </row>
    <row r="1194" hidden="1" outlineLevel="1" spans="1:31">
      <c r="A1194" s="346"/>
      <c r="B1194" s="150">
        <v>120501113</v>
      </c>
      <c r="D1194" s="346"/>
      <c r="E1194" s="299" t="s">
        <v>225</v>
      </c>
      <c r="F1194" s="343"/>
      <c r="G1194" s="350"/>
      <c r="H1194" s="349"/>
      <c r="I1194" s="350"/>
      <c r="J1194" s="349"/>
      <c r="K1194" s="350"/>
      <c r="L1194" s="337">
        <f t="shared" si="307"/>
        <v>0</v>
      </c>
      <c r="M1194" s="349"/>
      <c r="N1194" s="350"/>
      <c r="O1194" s="349"/>
      <c r="P1194" s="350"/>
      <c r="Q1194" s="337">
        <f t="shared" si="308"/>
        <v>0</v>
      </c>
      <c r="R1194" s="350"/>
      <c r="S1194" s="350"/>
      <c r="T1194" s="350"/>
      <c r="U1194" s="350"/>
      <c r="V1194" s="350"/>
      <c r="W1194" s="350"/>
      <c r="X1194" s="350"/>
      <c r="Y1194" s="350">
        <f t="shared" si="309"/>
        <v>0</v>
      </c>
      <c r="Z1194" s="349"/>
      <c r="AA1194" s="350"/>
      <c r="AB1194" s="349"/>
      <c r="AC1194" s="350"/>
      <c r="AD1194" s="451">
        <f t="shared" si="310"/>
        <v>0</v>
      </c>
      <c r="AE1194" s="252"/>
    </row>
    <row r="1195" hidden="1" outlineLevel="1" spans="1:31">
      <c r="A1195" s="346"/>
      <c r="B1195" s="150">
        <v>120501114</v>
      </c>
      <c r="D1195" s="346"/>
      <c r="E1195" s="299" t="s">
        <v>226</v>
      </c>
      <c r="F1195" s="343"/>
      <c r="G1195" s="350"/>
      <c r="H1195" s="349"/>
      <c r="I1195" s="350"/>
      <c r="J1195" s="349"/>
      <c r="K1195" s="350"/>
      <c r="L1195" s="337">
        <f t="shared" si="307"/>
        <v>0</v>
      </c>
      <c r="M1195" s="349"/>
      <c r="N1195" s="350"/>
      <c r="O1195" s="349"/>
      <c r="P1195" s="350"/>
      <c r="Q1195" s="337">
        <f t="shared" si="308"/>
        <v>0</v>
      </c>
      <c r="R1195" s="350"/>
      <c r="S1195" s="350"/>
      <c r="T1195" s="350"/>
      <c r="U1195" s="350"/>
      <c r="V1195" s="350"/>
      <c r="W1195" s="350"/>
      <c r="X1195" s="350"/>
      <c r="Y1195" s="350">
        <f t="shared" si="309"/>
        <v>0</v>
      </c>
      <c r="Z1195" s="349"/>
      <c r="AA1195" s="350"/>
      <c r="AB1195" s="349"/>
      <c r="AC1195" s="350"/>
      <c r="AD1195" s="451">
        <f t="shared" si="310"/>
        <v>0</v>
      </c>
      <c r="AE1195" s="252"/>
    </row>
    <row r="1196" hidden="1" outlineLevel="1" spans="1:31">
      <c r="A1196" s="346"/>
      <c r="B1196" s="150">
        <v>120501115</v>
      </c>
      <c r="D1196" s="346"/>
      <c r="E1196" s="299" t="s">
        <v>227</v>
      </c>
      <c r="F1196" s="343"/>
      <c r="G1196" s="350"/>
      <c r="H1196" s="349"/>
      <c r="I1196" s="350"/>
      <c r="J1196" s="349"/>
      <c r="K1196" s="350"/>
      <c r="L1196" s="337">
        <f t="shared" si="307"/>
        <v>0</v>
      </c>
      <c r="M1196" s="349"/>
      <c r="N1196" s="350"/>
      <c r="O1196" s="349"/>
      <c r="P1196" s="350"/>
      <c r="Q1196" s="337">
        <f t="shared" si="308"/>
        <v>0</v>
      </c>
      <c r="R1196" s="350"/>
      <c r="S1196" s="350"/>
      <c r="T1196" s="350"/>
      <c r="U1196" s="350"/>
      <c r="V1196" s="350"/>
      <c r="W1196" s="350"/>
      <c r="X1196" s="350"/>
      <c r="Y1196" s="350">
        <f t="shared" si="309"/>
        <v>0</v>
      </c>
      <c r="Z1196" s="349"/>
      <c r="AA1196" s="350"/>
      <c r="AB1196" s="349"/>
      <c r="AC1196" s="350"/>
      <c r="AD1196" s="451">
        <f t="shared" si="310"/>
        <v>0</v>
      </c>
      <c r="AE1196" s="252"/>
    </row>
    <row r="1197" hidden="1" outlineLevel="1" spans="1:31">
      <c r="A1197" s="346"/>
      <c r="B1197" s="150">
        <v>120501116</v>
      </c>
      <c r="D1197" s="346"/>
      <c r="E1197" s="299" t="s">
        <v>228</v>
      </c>
      <c r="F1197" s="343"/>
      <c r="G1197" s="350"/>
      <c r="H1197" s="349"/>
      <c r="I1197" s="350"/>
      <c r="J1197" s="349"/>
      <c r="K1197" s="350"/>
      <c r="L1197" s="337">
        <f t="shared" si="307"/>
        <v>0</v>
      </c>
      <c r="M1197" s="349"/>
      <c r="N1197" s="350"/>
      <c r="O1197" s="349"/>
      <c r="P1197" s="350"/>
      <c r="Q1197" s="337">
        <f t="shared" si="308"/>
        <v>0</v>
      </c>
      <c r="R1197" s="350"/>
      <c r="S1197" s="350"/>
      <c r="T1197" s="350"/>
      <c r="U1197" s="350"/>
      <c r="V1197" s="350"/>
      <c r="W1197" s="350"/>
      <c r="X1197" s="350"/>
      <c r="Y1197" s="350">
        <f t="shared" si="309"/>
        <v>0</v>
      </c>
      <c r="Z1197" s="349"/>
      <c r="AA1197" s="350"/>
      <c r="AB1197" s="349"/>
      <c r="AC1197" s="350"/>
      <c r="AD1197" s="451">
        <f t="shared" si="310"/>
        <v>0</v>
      </c>
      <c r="AE1197" s="252"/>
    </row>
    <row r="1198" hidden="1" outlineLevel="1" spans="1:31">
      <c r="A1198" s="346"/>
      <c r="B1198" s="150">
        <v>120501117</v>
      </c>
      <c r="D1198" s="346"/>
      <c r="E1198" s="299" t="s">
        <v>229</v>
      </c>
      <c r="F1198" s="343"/>
      <c r="G1198" s="350"/>
      <c r="H1198" s="349"/>
      <c r="I1198" s="350"/>
      <c r="J1198" s="349"/>
      <c r="K1198" s="350"/>
      <c r="L1198" s="337">
        <f t="shared" si="307"/>
        <v>0</v>
      </c>
      <c r="M1198" s="349"/>
      <c r="N1198" s="350"/>
      <c r="O1198" s="349"/>
      <c r="P1198" s="350"/>
      <c r="Q1198" s="337">
        <f t="shared" si="308"/>
        <v>0</v>
      </c>
      <c r="R1198" s="350"/>
      <c r="S1198" s="350"/>
      <c r="T1198" s="350"/>
      <c r="U1198" s="350"/>
      <c r="V1198" s="350"/>
      <c r="W1198" s="350"/>
      <c r="X1198" s="350"/>
      <c r="Y1198" s="350">
        <f t="shared" si="309"/>
        <v>0</v>
      </c>
      <c r="Z1198" s="349"/>
      <c r="AA1198" s="350"/>
      <c r="AB1198" s="349"/>
      <c r="AC1198" s="350"/>
      <c r="AD1198" s="451">
        <f t="shared" si="310"/>
        <v>0</v>
      </c>
      <c r="AE1198" s="252"/>
    </row>
    <row r="1199" hidden="1" outlineLevel="1" spans="1:31">
      <c r="A1199" s="346"/>
      <c r="B1199" s="150">
        <v>120501118</v>
      </c>
      <c r="D1199" s="346"/>
      <c r="E1199" s="299" t="s">
        <v>230</v>
      </c>
      <c r="F1199" s="343"/>
      <c r="G1199" s="350"/>
      <c r="H1199" s="349"/>
      <c r="I1199" s="350"/>
      <c r="J1199" s="349"/>
      <c r="K1199" s="350"/>
      <c r="L1199" s="337">
        <f t="shared" si="307"/>
        <v>0</v>
      </c>
      <c r="M1199" s="349"/>
      <c r="N1199" s="350"/>
      <c r="O1199" s="349"/>
      <c r="P1199" s="350"/>
      <c r="Q1199" s="337">
        <f t="shared" si="308"/>
        <v>0</v>
      </c>
      <c r="R1199" s="350"/>
      <c r="S1199" s="350"/>
      <c r="T1199" s="350"/>
      <c r="U1199" s="350"/>
      <c r="V1199" s="350"/>
      <c r="W1199" s="350"/>
      <c r="X1199" s="350"/>
      <c r="Y1199" s="350">
        <f t="shared" si="309"/>
        <v>0</v>
      </c>
      <c r="Z1199" s="349"/>
      <c r="AA1199" s="350"/>
      <c r="AB1199" s="349"/>
      <c r="AC1199" s="350"/>
      <c r="AD1199" s="451">
        <f t="shared" si="310"/>
        <v>0</v>
      </c>
      <c r="AE1199" s="252"/>
    </row>
    <row r="1200" hidden="1" outlineLevel="1" spans="1:31">
      <c r="A1200" s="346"/>
      <c r="B1200" s="150">
        <v>120501119</v>
      </c>
      <c r="D1200" s="346"/>
      <c r="E1200" s="299" t="s">
        <v>231</v>
      </c>
      <c r="F1200" s="343"/>
      <c r="G1200" s="350"/>
      <c r="H1200" s="349"/>
      <c r="I1200" s="350"/>
      <c r="J1200" s="349"/>
      <c r="K1200" s="350"/>
      <c r="L1200" s="337">
        <f t="shared" si="307"/>
        <v>0</v>
      </c>
      <c r="M1200" s="349"/>
      <c r="N1200" s="350"/>
      <c r="O1200" s="349"/>
      <c r="P1200" s="350"/>
      <c r="Q1200" s="337">
        <f t="shared" si="308"/>
        <v>0</v>
      </c>
      <c r="R1200" s="350"/>
      <c r="S1200" s="350"/>
      <c r="T1200" s="350"/>
      <c r="U1200" s="350"/>
      <c r="V1200" s="350"/>
      <c r="W1200" s="350"/>
      <c r="X1200" s="350"/>
      <c r="Y1200" s="350">
        <f t="shared" si="309"/>
        <v>0</v>
      </c>
      <c r="Z1200" s="349"/>
      <c r="AA1200" s="350"/>
      <c r="AB1200" s="349"/>
      <c r="AC1200" s="350"/>
      <c r="AD1200" s="451">
        <f t="shared" si="310"/>
        <v>0</v>
      </c>
      <c r="AE1200" s="252"/>
    </row>
    <row r="1201" hidden="1" outlineLevel="1" spans="1:31">
      <c r="A1201" s="346"/>
      <c r="B1201" s="150">
        <v>120501120</v>
      </c>
      <c r="D1201" s="346"/>
      <c r="E1201" s="299" t="s">
        <v>232</v>
      </c>
      <c r="F1201" s="343"/>
      <c r="G1201" s="350"/>
      <c r="H1201" s="349"/>
      <c r="I1201" s="350"/>
      <c r="J1201" s="349"/>
      <c r="K1201" s="350"/>
      <c r="L1201" s="337">
        <f t="shared" si="307"/>
        <v>0</v>
      </c>
      <c r="M1201" s="349"/>
      <c r="N1201" s="350"/>
      <c r="O1201" s="349"/>
      <c r="P1201" s="350"/>
      <c r="Q1201" s="337">
        <f t="shared" si="308"/>
        <v>0</v>
      </c>
      <c r="R1201" s="350"/>
      <c r="S1201" s="350"/>
      <c r="T1201" s="350"/>
      <c r="U1201" s="350"/>
      <c r="V1201" s="350"/>
      <c r="W1201" s="350"/>
      <c r="X1201" s="350"/>
      <c r="Y1201" s="350">
        <f t="shared" si="309"/>
        <v>0</v>
      </c>
      <c r="Z1201" s="349"/>
      <c r="AA1201" s="350"/>
      <c r="AB1201" s="349"/>
      <c r="AC1201" s="350"/>
      <c r="AD1201" s="451">
        <f t="shared" si="310"/>
        <v>0</v>
      </c>
      <c r="AE1201" s="252"/>
    </row>
    <row r="1202" hidden="1" outlineLevel="1" spans="1:31">
      <c r="A1202" s="346"/>
      <c r="B1202" s="150">
        <v>120501121</v>
      </c>
      <c r="D1202" s="346"/>
      <c r="E1202" s="299" t="s">
        <v>233</v>
      </c>
      <c r="F1202" s="343"/>
      <c r="G1202" s="350"/>
      <c r="H1202" s="349"/>
      <c r="I1202" s="350"/>
      <c r="J1202" s="349"/>
      <c r="K1202" s="350"/>
      <c r="L1202" s="337">
        <f t="shared" si="307"/>
        <v>0</v>
      </c>
      <c r="M1202" s="349"/>
      <c r="N1202" s="350"/>
      <c r="O1202" s="349"/>
      <c r="P1202" s="350"/>
      <c r="Q1202" s="337">
        <f t="shared" si="308"/>
        <v>0</v>
      </c>
      <c r="R1202" s="350"/>
      <c r="S1202" s="350"/>
      <c r="T1202" s="350"/>
      <c r="U1202" s="350"/>
      <c r="V1202" s="350"/>
      <c r="W1202" s="350"/>
      <c r="X1202" s="350"/>
      <c r="Y1202" s="350">
        <f t="shared" si="309"/>
        <v>0</v>
      </c>
      <c r="Z1202" s="349"/>
      <c r="AA1202" s="350"/>
      <c r="AB1202" s="349"/>
      <c r="AC1202" s="350"/>
      <c r="AD1202" s="451">
        <f t="shared" si="310"/>
        <v>0</v>
      </c>
      <c r="AE1202" s="252"/>
    </row>
    <row r="1203" hidden="1" outlineLevel="1" spans="1:31">
      <c r="A1203" s="346"/>
      <c r="B1203" s="150">
        <v>120501122</v>
      </c>
      <c r="D1203" s="346"/>
      <c r="E1203" s="299" t="s">
        <v>234</v>
      </c>
      <c r="F1203" s="343"/>
      <c r="G1203" s="350"/>
      <c r="H1203" s="349"/>
      <c r="I1203" s="350"/>
      <c r="J1203" s="349"/>
      <c r="K1203" s="350"/>
      <c r="L1203" s="337">
        <f t="shared" si="307"/>
        <v>0</v>
      </c>
      <c r="M1203" s="349"/>
      <c r="N1203" s="350"/>
      <c r="O1203" s="349"/>
      <c r="P1203" s="350"/>
      <c r="Q1203" s="337">
        <f t="shared" si="308"/>
        <v>0</v>
      </c>
      <c r="R1203" s="350"/>
      <c r="S1203" s="350"/>
      <c r="T1203" s="350"/>
      <c r="U1203" s="350"/>
      <c r="V1203" s="350"/>
      <c r="W1203" s="350"/>
      <c r="X1203" s="350"/>
      <c r="Y1203" s="350">
        <f t="shared" si="309"/>
        <v>0</v>
      </c>
      <c r="Z1203" s="349"/>
      <c r="AA1203" s="350"/>
      <c r="AB1203" s="349"/>
      <c r="AC1203" s="350"/>
      <c r="AD1203" s="451">
        <f t="shared" si="310"/>
        <v>0</v>
      </c>
      <c r="AE1203" s="252"/>
    </row>
    <row r="1204" hidden="1" outlineLevel="1" spans="1:31">
      <c r="A1204" s="346"/>
      <c r="B1204" s="150">
        <v>120501123</v>
      </c>
      <c r="D1204" s="346"/>
      <c r="E1204" s="299" t="s">
        <v>235</v>
      </c>
      <c r="F1204" s="343"/>
      <c r="G1204" s="350"/>
      <c r="H1204" s="349"/>
      <c r="I1204" s="350"/>
      <c r="J1204" s="349"/>
      <c r="K1204" s="350"/>
      <c r="L1204" s="337">
        <f t="shared" si="307"/>
        <v>0</v>
      </c>
      <c r="M1204" s="349"/>
      <c r="N1204" s="350"/>
      <c r="O1204" s="349"/>
      <c r="P1204" s="350"/>
      <c r="Q1204" s="337">
        <f t="shared" si="308"/>
        <v>0</v>
      </c>
      <c r="R1204" s="350"/>
      <c r="S1204" s="350"/>
      <c r="T1204" s="350"/>
      <c r="U1204" s="350"/>
      <c r="V1204" s="350"/>
      <c r="W1204" s="350"/>
      <c r="X1204" s="350"/>
      <c r="Y1204" s="350">
        <f t="shared" si="309"/>
        <v>0</v>
      </c>
      <c r="Z1204" s="349"/>
      <c r="AA1204" s="350"/>
      <c r="AB1204" s="349"/>
      <c r="AC1204" s="350"/>
      <c r="AD1204" s="451">
        <f t="shared" si="310"/>
        <v>0</v>
      </c>
      <c r="AE1204" s="252"/>
    </row>
    <row r="1205" hidden="1" outlineLevel="1" spans="1:31">
      <c r="A1205" s="346"/>
      <c r="B1205" s="150">
        <v>120501124</v>
      </c>
      <c r="D1205" s="346"/>
      <c r="E1205" s="299" t="s">
        <v>236</v>
      </c>
      <c r="F1205" s="343"/>
      <c r="G1205" s="350"/>
      <c r="H1205" s="349"/>
      <c r="I1205" s="350"/>
      <c r="J1205" s="349"/>
      <c r="K1205" s="350"/>
      <c r="L1205" s="337">
        <f t="shared" si="307"/>
        <v>0</v>
      </c>
      <c r="M1205" s="349"/>
      <c r="N1205" s="350"/>
      <c r="O1205" s="349"/>
      <c r="P1205" s="350"/>
      <c r="Q1205" s="337">
        <f t="shared" si="308"/>
        <v>0</v>
      </c>
      <c r="R1205" s="350"/>
      <c r="S1205" s="350"/>
      <c r="T1205" s="350"/>
      <c r="U1205" s="350"/>
      <c r="V1205" s="350"/>
      <c r="W1205" s="350"/>
      <c r="X1205" s="350"/>
      <c r="Y1205" s="350">
        <f t="shared" si="309"/>
        <v>0</v>
      </c>
      <c r="Z1205" s="349"/>
      <c r="AA1205" s="350"/>
      <c r="AB1205" s="349"/>
      <c r="AC1205" s="350"/>
      <c r="AD1205" s="451">
        <f t="shared" si="310"/>
        <v>0</v>
      </c>
      <c r="AE1205" s="252"/>
    </row>
    <row r="1206" hidden="1" outlineLevel="1" spans="1:31">
      <c r="A1206" s="346"/>
      <c r="B1206" s="150">
        <v>120501125</v>
      </c>
      <c r="D1206" s="346"/>
      <c r="E1206" s="299" t="s">
        <v>237</v>
      </c>
      <c r="F1206" s="343"/>
      <c r="G1206" s="350"/>
      <c r="H1206" s="349"/>
      <c r="I1206" s="350"/>
      <c r="J1206" s="349"/>
      <c r="K1206" s="350"/>
      <c r="L1206" s="337">
        <f t="shared" si="307"/>
        <v>0</v>
      </c>
      <c r="M1206" s="349"/>
      <c r="N1206" s="350"/>
      <c r="O1206" s="349"/>
      <c r="P1206" s="350"/>
      <c r="Q1206" s="337">
        <f t="shared" si="308"/>
        <v>0</v>
      </c>
      <c r="R1206" s="350"/>
      <c r="S1206" s="350"/>
      <c r="T1206" s="350"/>
      <c r="U1206" s="350"/>
      <c r="V1206" s="350"/>
      <c r="W1206" s="350"/>
      <c r="X1206" s="350"/>
      <c r="Y1206" s="350">
        <f t="shared" si="309"/>
        <v>0</v>
      </c>
      <c r="Z1206" s="349"/>
      <c r="AA1206" s="350"/>
      <c r="AB1206" s="349"/>
      <c r="AC1206" s="350"/>
      <c r="AD1206" s="451">
        <f t="shared" si="310"/>
        <v>0</v>
      </c>
      <c r="AE1206" s="252"/>
    </row>
    <row r="1207" hidden="1" outlineLevel="1" spans="1:31">
      <c r="A1207" s="346"/>
      <c r="B1207" s="150">
        <v>120501126</v>
      </c>
      <c r="D1207" s="346"/>
      <c r="E1207" s="299" t="s">
        <v>238</v>
      </c>
      <c r="F1207" s="343"/>
      <c r="G1207" s="350"/>
      <c r="H1207" s="349"/>
      <c r="I1207" s="350"/>
      <c r="J1207" s="349"/>
      <c r="K1207" s="350"/>
      <c r="L1207" s="337">
        <f t="shared" si="307"/>
        <v>0</v>
      </c>
      <c r="M1207" s="349"/>
      <c r="N1207" s="350"/>
      <c r="O1207" s="349"/>
      <c r="P1207" s="350"/>
      <c r="Q1207" s="337">
        <f t="shared" si="308"/>
        <v>0</v>
      </c>
      <c r="R1207" s="350"/>
      <c r="S1207" s="350"/>
      <c r="T1207" s="350"/>
      <c r="U1207" s="350"/>
      <c r="V1207" s="350"/>
      <c r="W1207" s="350"/>
      <c r="X1207" s="350"/>
      <c r="Y1207" s="350">
        <f t="shared" si="309"/>
        <v>0</v>
      </c>
      <c r="Z1207" s="349"/>
      <c r="AA1207" s="350"/>
      <c r="AB1207" s="349"/>
      <c r="AC1207" s="350"/>
      <c r="AD1207" s="451">
        <f t="shared" si="310"/>
        <v>0</v>
      </c>
      <c r="AE1207" s="252"/>
    </row>
    <row r="1208" hidden="1" outlineLevel="1" spans="1:31">
      <c r="A1208" s="346"/>
      <c r="B1208" s="150">
        <v>120501127</v>
      </c>
      <c r="D1208" s="346"/>
      <c r="E1208" s="299" t="s">
        <v>239</v>
      </c>
      <c r="F1208" s="343"/>
      <c r="G1208" s="350"/>
      <c r="H1208" s="349"/>
      <c r="I1208" s="350"/>
      <c r="J1208" s="349"/>
      <c r="K1208" s="350"/>
      <c r="L1208" s="337">
        <f t="shared" si="307"/>
        <v>0</v>
      </c>
      <c r="M1208" s="349"/>
      <c r="N1208" s="350"/>
      <c r="O1208" s="349"/>
      <c r="P1208" s="350"/>
      <c r="Q1208" s="337">
        <f t="shared" si="308"/>
        <v>0</v>
      </c>
      <c r="R1208" s="350"/>
      <c r="S1208" s="350"/>
      <c r="T1208" s="350"/>
      <c r="U1208" s="350"/>
      <c r="V1208" s="350"/>
      <c r="W1208" s="350"/>
      <c r="X1208" s="350"/>
      <c r="Y1208" s="350">
        <f t="shared" si="309"/>
        <v>0</v>
      </c>
      <c r="Z1208" s="349"/>
      <c r="AA1208" s="350"/>
      <c r="AB1208" s="349"/>
      <c r="AC1208" s="350"/>
      <c r="AD1208" s="451">
        <f t="shared" si="310"/>
        <v>0</v>
      </c>
      <c r="AE1208" s="252"/>
    </row>
    <row r="1209" hidden="1" outlineLevel="1" spans="1:31">
      <c r="A1209" s="346"/>
      <c r="B1209" s="150">
        <v>120501128</v>
      </c>
      <c r="D1209" s="346"/>
      <c r="E1209" s="299" t="s">
        <v>240</v>
      </c>
      <c r="F1209" s="343"/>
      <c r="G1209" s="350"/>
      <c r="H1209" s="349"/>
      <c r="I1209" s="350"/>
      <c r="J1209" s="349"/>
      <c r="K1209" s="350"/>
      <c r="L1209" s="337">
        <f t="shared" si="307"/>
        <v>0</v>
      </c>
      <c r="M1209" s="349"/>
      <c r="N1209" s="350"/>
      <c r="O1209" s="349"/>
      <c r="P1209" s="350"/>
      <c r="Q1209" s="337">
        <f t="shared" si="308"/>
        <v>0</v>
      </c>
      <c r="R1209" s="350"/>
      <c r="S1209" s="350"/>
      <c r="T1209" s="350"/>
      <c r="U1209" s="350"/>
      <c r="V1209" s="350"/>
      <c r="W1209" s="350"/>
      <c r="X1209" s="350"/>
      <c r="Y1209" s="350">
        <f t="shared" si="309"/>
        <v>0</v>
      </c>
      <c r="Z1209" s="349"/>
      <c r="AA1209" s="350"/>
      <c r="AB1209" s="349"/>
      <c r="AC1209" s="350"/>
      <c r="AD1209" s="451">
        <f t="shared" si="310"/>
        <v>0</v>
      </c>
      <c r="AE1209" s="252"/>
    </row>
    <row r="1210" hidden="1" outlineLevel="1" spans="1:31">
      <c r="A1210" s="346"/>
      <c r="B1210" s="150">
        <v>120501129</v>
      </c>
      <c r="D1210" s="346"/>
      <c r="E1210" s="299" t="s">
        <v>241</v>
      </c>
      <c r="F1210" s="343"/>
      <c r="G1210" s="350"/>
      <c r="H1210" s="349"/>
      <c r="I1210" s="350"/>
      <c r="J1210" s="349"/>
      <c r="K1210" s="350"/>
      <c r="L1210" s="337">
        <f t="shared" si="307"/>
        <v>0</v>
      </c>
      <c r="M1210" s="349"/>
      <c r="N1210" s="350"/>
      <c r="O1210" s="349"/>
      <c r="P1210" s="350"/>
      <c r="Q1210" s="337">
        <f t="shared" si="308"/>
        <v>0</v>
      </c>
      <c r="R1210" s="350"/>
      <c r="S1210" s="350"/>
      <c r="T1210" s="350"/>
      <c r="U1210" s="350"/>
      <c r="V1210" s="350"/>
      <c r="W1210" s="350"/>
      <c r="X1210" s="350"/>
      <c r="Y1210" s="350">
        <f t="shared" si="309"/>
        <v>0</v>
      </c>
      <c r="Z1210" s="349"/>
      <c r="AA1210" s="350"/>
      <c r="AB1210" s="349"/>
      <c r="AC1210" s="350"/>
      <c r="AD1210" s="451">
        <f t="shared" si="310"/>
        <v>0</v>
      </c>
      <c r="AE1210" s="252"/>
    </row>
    <row r="1211" hidden="1" outlineLevel="1" spans="1:31">
      <c r="A1211" s="346"/>
      <c r="B1211" s="150">
        <v>120501130</v>
      </c>
      <c r="D1211" s="346"/>
      <c r="E1211" s="299" t="s">
        <v>242</v>
      </c>
      <c r="F1211" s="343"/>
      <c r="G1211" s="350"/>
      <c r="H1211" s="349"/>
      <c r="I1211" s="350"/>
      <c r="J1211" s="349"/>
      <c r="K1211" s="350"/>
      <c r="L1211" s="337">
        <f t="shared" ref="L1211:L1274" si="311">G1211+I1211-K1211</f>
        <v>0</v>
      </c>
      <c r="M1211" s="349"/>
      <c r="N1211" s="350"/>
      <c r="O1211" s="349"/>
      <c r="P1211" s="350"/>
      <c r="Q1211" s="337">
        <f t="shared" ref="Q1211:Q1274" si="312">L1211+N1211-P1211</f>
        <v>0</v>
      </c>
      <c r="R1211" s="350"/>
      <c r="S1211" s="350"/>
      <c r="T1211" s="350"/>
      <c r="U1211" s="350"/>
      <c r="V1211" s="350"/>
      <c r="W1211" s="350"/>
      <c r="X1211" s="350"/>
      <c r="Y1211" s="350">
        <f t="shared" ref="Y1211:Y1274" si="313">SUM(Q1211:X1211)</f>
        <v>0</v>
      </c>
      <c r="Z1211" s="349"/>
      <c r="AA1211" s="350"/>
      <c r="AB1211" s="349"/>
      <c r="AC1211" s="350"/>
      <c r="AD1211" s="451">
        <f t="shared" ref="AD1211:AD1274" si="314">Y1211+AA1211-AC1211</f>
        <v>0</v>
      </c>
      <c r="AE1211" s="252"/>
    </row>
    <row r="1212" hidden="1" outlineLevel="1" spans="1:31">
      <c r="A1212" s="346"/>
      <c r="B1212" s="150">
        <v>120501131</v>
      </c>
      <c r="D1212" s="346"/>
      <c r="E1212" s="299" t="s">
        <v>243</v>
      </c>
      <c r="F1212" s="343"/>
      <c r="G1212" s="350"/>
      <c r="H1212" s="349"/>
      <c r="I1212" s="350"/>
      <c r="J1212" s="349"/>
      <c r="K1212" s="350"/>
      <c r="L1212" s="337">
        <f t="shared" si="311"/>
        <v>0</v>
      </c>
      <c r="M1212" s="349"/>
      <c r="N1212" s="350"/>
      <c r="O1212" s="349"/>
      <c r="P1212" s="350"/>
      <c r="Q1212" s="337">
        <f t="shared" si="312"/>
        <v>0</v>
      </c>
      <c r="R1212" s="350"/>
      <c r="S1212" s="350"/>
      <c r="T1212" s="350"/>
      <c r="U1212" s="350"/>
      <c r="V1212" s="350"/>
      <c r="W1212" s="350"/>
      <c r="X1212" s="350"/>
      <c r="Y1212" s="350">
        <f t="shared" si="313"/>
        <v>0</v>
      </c>
      <c r="Z1212" s="349"/>
      <c r="AA1212" s="350"/>
      <c r="AB1212" s="349"/>
      <c r="AC1212" s="350"/>
      <c r="AD1212" s="451">
        <f t="shared" si="314"/>
        <v>0</v>
      </c>
      <c r="AE1212" s="252"/>
    </row>
    <row r="1213" hidden="1" outlineLevel="1" spans="1:31">
      <c r="A1213" s="346"/>
      <c r="B1213" s="150">
        <v>120501132</v>
      </c>
      <c r="D1213" s="346"/>
      <c r="E1213" s="299" t="s">
        <v>244</v>
      </c>
      <c r="F1213" s="343"/>
      <c r="G1213" s="350"/>
      <c r="H1213" s="349"/>
      <c r="I1213" s="350"/>
      <c r="J1213" s="349"/>
      <c r="K1213" s="350"/>
      <c r="L1213" s="337">
        <f t="shared" si="311"/>
        <v>0</v>
      </c>
      <c r="M1213" s="349"/>
      <c r="N1213" s="350"/>
      <c r="O1213" s="349"/>
      <c r="P1213" s="350"/>
      <c r="Q1213" s="337">
        <f t="shared" si="312"/>
        <v>0</v>
      </c>
      <c r="R1213" s="350"/>
      <c r="S1213" s="350"/>
      <c r="T1213" s="350"/>
      <c r="U1213" s="350"/>
      <c r="V1213" s="350"/>
      <c r="W1213" s="350"/>
      <c r="X1213" s="350"/>
      <c r="Y1213" s="350">
        <f t="shared" si="313"/>
        <v>0</v>
      </c>
      <c r="Z1213" s="349"/>
      <c r="AA1213" s="350"/>
      <c r="AB1213" s="349"/>
      <c r="AC1213" s="350"/>
      <c r="AD1213" s="451">
        <f t="shared" si="314"/>
        <v>0</v>
      </c>
      <c r="AE1213" s="252"/>
    </row>
    <row r="1214" hidden="1" outlineLevel="1" spans="1:31">
      <c r="A1214" s="346"/>
      <c r="B1214" s="150">
        <v>120501133</v>
      </c>
      <c r="D1214" s="346"/>
      <c r="E1214" s="299" t="s">
        <v>245</v>
      </c>
      <c r="F1214" s="343"/>
      <c r="G1214" s="350"/>
      <c r="H1214" s="349"/>
      <c r="I1214" s="350"/>
      <c r="J1214" s="349"/>
      <c r="K1214" s="350"/>
      <c r="L1214" s="337">
        <f t="shared" si="311"/>
        <v>0</v>
      </c>
      <c r="M1214" s="349"/>
      <c r="N1214" s="350"/>
      <c r="O1214" s="349"/>
      <c r="P1214" s="350"/>
      <c r="Q1214" s="337">
        <f t="shared" si="312"/>
        <v>0</v>
      </c>
      <c r="R1214" s="350"/>
      <c r="S1214" s="350"/>
      <c r="T1214" s="350"/>
      <c r="U1214" s="350"/>
      <c r="V1214" s="350"/>
      <c r="W1214" s="350"/>
      <c r="X1214" s="350"/>
      <c r="Y1214" s="350">
        <f t="shared" si="313"/>
        <v>0</v>
      </c>
      <c r="Z1214" s="349"/>
      <c r="AA1214" s="350"/>
      <c r="AB1214" s="349"/>
      <c r="AC1214" s="350"/>
      <c r="AD1214" s="451">
        <f t="shared" si="314"/>
        <v>0</v>
      </c>
      <c r="AE1214" s="252"/>
    </row>
    <row r="1215" hidden="1" outlineLevel="1" spans="1:31">
      <c r="A1215" s="346"/>
      <c r="B1215" s="150">
        <v>120501134</v>
      </c>
      <c r="D1215" s="346"/>
      <c r="E1215" s="299" t="s">
        <v>246</v>
      </c>
      <c r="F1215" s="343"/>
      <c r="G1215" s="350"/>
      <c r="H1215" s="349"/>
      <c r="I1215" s="350"/>
      <c r="J1215" s="349"/>
      <c r="K1215" s="350"/>
      <c r="L1215" s="337">
        <f t="shared" si="311"/>
        <v>0</v>
      </c>
      <c r="M1215" s="349"/>
      <c r="N1215" s="350"/>
      <c r="O1215" s="349"/>
      <c r="P1215" s="350"/>
      <c r="Q1215" s="337">
        <f t="shared" si="312"/>
        <v>0</v>
      </c>
      <c r="R1215" s="350"/>
      <c r="S1215" s="350"/>
      <c r="T1215" s="350"/>
      <c r="U1215" s="350"/>
      <c r="V1215" s="350"/>
      <c r="W1215" s="350"/>
      <c r="X1215" s="350"/>
      <c r="Y1215" s="350">
        <f t="shared" si="313"/>
        <v>0</v>
      </c>
      <c r="Z1215" s="349"/>
      <c r="AA1215" s="350"/>
      <c r="AB1215" s="349"/>
      <c r="AC1215" s="350"/>
      <c r="AD1215" s="451">
        <f t="shared" si="314"/>
        <v>0</v>
      </c>
      <c r="AE1215" s="252"/>
    </row>
    <row r="1216" hidden="1" outlineLevel="1" spans="1:31">
      <c r="A1216" s="346"/>
      <c r="B1216" s="150">
        <v>120501135</v>
      </c>
      <c r="D1216" s="346"/>
      <c r="E1216" s="299" t="s">
        <v>247</v>
      </c>
      <c r="F1216" s="343"/>
      <c r="G1216" s="350"/>
      <c r="H1216" s="349"/>
      <c r="I1216" s="350"/>
      <c r="J1216" s="349"/>
      <c r="K1216" s="350"/>
      <c r="L1216" s="337">
        <f t="shared" si="311"/>
        <v>0</v>
      </c>
      <c r="M1216" s="349"/>
      <c r="N1216" s="350"/>
      <c r="O1216" s="349"/>
      <c r="P1216" s="350"/>
      <c r="Q1216" s="337">
        <f t="shared" si="312"/>
        <v>0</v>
      </c>
      <c r="R1216" s="350"/>
      <c r="S1216" s="350"/>
      <c r="T1216" s="350"/>
      <c r="U1216" s="350"/>
      <c r="V1216" s="350"/>
      <c r="W1216" s="350"/>
      <c r="X1216" s="350"/>
      <c r="Y1216" s="350">
        <f t="shared" si="313"/>
        <v>0</v>
      </c>
      <c r="Z1216" s="349"/>
      <c r="AA1216" s="350"/>
      <c r="AB1216" s="349"/>
      <c r="AC1216" s="350"/>
      <c r="AD1216" s="451">
        <f t="shared" si="314"/>
        <v>0</v>
      </c>
      <c r="AE1216" s="252"/>
    </row>
    <row r="1217" hidden="1" outlineLevel="1" spans="1:31">
      <c r="A1217" s="346"/>
      <c r="B1217" s="150">
        <v>120501136</v>
      </c>
      <c r="D1217" s="346"/>
      <c r="E1217" s="299" t="s">
        <v>248</v>
      </c>
      <c r="F1217" s="343"/>
      <c r="G1217" s="350"/>
      <c r="H1217" s="349"/>
      <c r="I1217" s="350"/>
      <c r="J1217" s="349"/>
      <c r="K1217" s="350"/>
      <c r="L1217" s="337">
        <f t="shared" si="311"/>
        <v>0</v>
      </c>
      <c r="M1217" s="349"/>
      <c r="N1217" s="350"/>
      <c r="O1217" s="349"/>
      <c r="P1217" s="350"/>
      <c r="Q1217" s="337">
        <f t="shared" si="312"/>
        <v>0</v>
      </c>
      <c r="R1217" s="350"/>
      <c r="S1217" s="350"/>
      <c r="T1217" s="350"/>
      <c r="U1217" s="350"/>
      <c r="V1217" s="350"/>
      <c r="W1217" s="350"/>
      <c r="X1217" s="350"/>
      <c r="Y1217" s="350">
        <f t="shared" si="313"/>
        <v>0</v>
      </c>
      <c r="Z1217" s="349"/>
      <c r="AA1217" s="350"/>
      <c r="AB1217" s="349"/>
      <c r="AC1217" s="350"/>
      <c r="AD1217" s="451">
        <f t="shared" si="314"/>
        <v>0</v>
      </c>
      <c r="AE1217" s="252"/>
    </row>
    <row r="1218" hidden="1" outlineLevel="1" spans="1:31">
      <c r="A1218" s="346"/>
      <c r="B1218" s="150">
        <v>120501137</v>
      </c>
      <c r="D1218" s="346"/>
      <c r="E1218" s="299" t="s">
        <v>249</v>
      </c>
      <c r="F1218" s="343"/>
      <c r="G1218" s="350"/>
      <c r="H1218" s="349"/>
      <c r="I1218" s="350"/>
      <c r="J1218" s="349"/>
      <c r="K1218" s="350"/>
      <c r="L1218" s="337">
        <f t="shared" si="311"/>
        <v>0</v>
      </c>
      <c r="M1218" s="349"/>
      <c r="N1218" s="350"/>
      <c r="O1218" s="349"/>
      <c r="P1218" s="350"/>
      <c r="Q1218" s="337">
        <f t="shared" si="312"/>
        <v>0</v>
      </c>
      <c r="R1218" s="350"/>
      <c r="S1218" s="350"/>
      <c r="T1218" s="350"/>
      <c r="U1218" s="350"/>
      <c r="V1218" s="350"/>
      <c r="W1218" s="350"/>
      <c r="X1218" s="350"/>
      <c r="Y1218" s="350">
        <f t="shared" si="313"/>
        <v>0</v>
      </c>
      <c r="Z1218" s="349"/>
      <c r="AA1218" s="350"/>
      <c r="AB1218" s="349"/>
      <c r="AC1218" s="350"/>
      <c r="AD1218" s="451">
        <f t="shared" si="314"/>
        <v>0</v>
      </c>
      <c r="AE1218" s="252"/>
    </row>
    <row r="1219" hidden="1" outlineLevel="1" spans="1:31">
      <c r="A1219" s="346"/>
      <c r="B1219" s="150">
        <v>120501138</v>
      </c>
      <c r="D1219" s="346"/>
      <c r="E1219" s="299" t="s">
        <v>250</v>
      </c>
      <c r="F1219" s="343"/>
      <c r="G1219" s="350"/>
      <c r="H1219" s="349"/>
      <c r="I1219" s="350"/>
      <c r="J1219" s="349"/>
      <c r="K1219" s="350"/>
      <c r="L1219" s="337">
        <f t="shared" si="311"/>
        <v>0</v>
      </c>
      <c r="M1219" s="349"/>
      <c r="N1219" s="350"/>
      <c r="O1219" s="349"/>
      <c r="P1219" s="350"/>
      <c r="Q1219" s="337">
        <f t="shared" si="312"/>
        <v>0</v>
      </c>
      <c r="R1219" s="350"/>
      <c r="S1219" s="350"/>
      <c r="T1219" s="350"/>
      <c r="U1219" s="350"/>
      <c r="V1219" s="350"/>
      <c r="W1219" s="350"/>
      <c r="X1219" s="350"/>
      <c r="Y1219" s="350">
        <f t="shared" si="313"/>
        <v>0</v>
      </c>
      <c r="Z1219" s="349"/>
      <c r="AA1219" s="350"/>
      <c r="AB1219" s="349"/>
      <c r="AC1219" s="350"/>
      <c r="AD1219" s="451">
        <f t="shared" si="314"/>
        <v>0</v>
      </c>
      <c r="AE1219" s="252"/>
    </row>
    <row r="1220" hidden="1" outlineLevel="1" spans="1:31">
      <c r="A1220" s="346"/>
      <c r="B1220" s="150">
        <v>120501139</v>
      </c>
      <c r="D1220" s="346"/>
      <c r="E1220" s="299" t="s">
        <v>251</v>
      </c>
      <c r="F1220" s="343"/>
      <c r="G1220" s="350"/>
      <c r="H1220" s="349"/>
      <c r="I1220" s="350"/>
      <c r="J1220" s="349"/>
      <c r="K1220" s="350"/>
      <c r="L1220" s="337">
        <f t="shared" si="311"/>
        <v>0</v>
      </c>
      <c r="M1220" s="349"/>
      <c r="N1220" s="350"/>
      <c r="O1220" s="349"/>
      <c r="P1220" s="350"/>
      <c r="Q1220" s="337">
        <f t="shared" si="312"/>
        <v>0</v>
      </c>
      <c r="R1220" s="350"/>
      <c r="S1220" s="350"/>
      <c r="T1220" s="350"/>
      <c r="U1220" s="350"/>
      <c r="V1220" s="350"/>
      <c r="W1220" s="350"/>
      <c r="X1220" s="350"/>
      <c r="Y1220" s="350">
        <f t="shared" si="313"/>
        <v>0</v>
      </c>
      <c r="Z1220" s="349"/>
      <c r="AA1220" s="350"/>
      <c r="AB1220" s="349"/>
      <c r="AC1220" s="350"/>
      <c r="AD1220" s="451">
        <f t="shared" si="314"/>
        <v>0</v>
      </c>
      <c r="AE1220" s="252"/>
    </row>
    <row r="1221" hidden="1" outlineLevel="1" spans="1:31">
      <c r="A1221" s="346"/>
      <c r="B1221" s="150">
        <v>120501140</v>
      </c>
      <c r="D1221" s="346"/>
      <c r="E1221" s="299" t="s">
        <v>252</v>
      </c>
      <c r="F1221" s="343"/>
      <c r="G1221" s="350"/>
      <c r="H1221" s="349"/>
      <c r="I1221" s="350"/>
      <c r="J1221" s="349"/>
      <c r="K1221" s="350"/>
      <c r="L1221" s="337">
        <f t="shared" si="311"/>
        <v>0</v>
      </c>
      <c r="M1221" s="349"/>
      <c r="N1221" s="350"/>
      <c r="O1221" s="349"/>
      <c r="P1221" s="350"/>
      <c r="Q1221" s="337">
        <f t="shared" si="312"/>
        <v>0</v>
      </c>
      <c r="R1221" s="350"/>
      <c r="S1221" s="350"/>
      <c r="T1221" s="350"/>
      <c r="U1221" s="350"/>
      <c r="V1221" s="350"/>
      <c r="W1221" s="350"/>
      <c r="X1221" s="350"/>
      <c r="Y1221" s="350">
        <f t="shared" si="313"/>
        <v>0</v>
      </c>
      <c r="Z1221" s="349"/>
      <c r="AA1221" s="350"/>
      <c r="AB1221" s="349"/>
      <c r="AC1221" s="350"/>
      <c r="AD1221" s="451">
        <f t="shared" si="314"/>
        <v>0</v>
      </c>
      <c r="AE1221" s="252"/>
    </row>
    <row r="1222" hidden="1" outlineLevel="1" spans="1:31">
      <c r="A1222" s="346"/>
      <c r="B1222" s="150">
        <v>120501141</v>
      </c>
      <c r="D1222" s="346"/>
      <c r="E1222" s="299" t="s">
        <v>253</v>
      </c>
      <c r="F1222" s="343"/>
      <c r="G1222" s="350"/>
      <c r="H1222" s="349"/>
      <c r="I1222" s="350"/>
      <c r="J1222" s="349"/>
      <c r="K1222" s="350"/>
      <c r="L1222" s="337">
        <f t="shared" si="311"/>
        <v>0</v>
      </c>
      <c r="M1222" s="349"/>
      <c r="N1222" s="350"/>
      <c r="O1222" s="349"/>
      <c r="P1222" s="350"/>
      <c r="Q1222" s="337">
        <f t="shared" si="312"/>
        <v>0</v>
      </c>
      <c r="R1222" s="350"/>
      <c r="S1222" s="350"/>
      <c r="T1222" s="350"/>
      <c r="U1222" s="350"/>
      <c r="V1222" s="350"/>
      <c r="W1222" s="350"/>
      <c r="X1222" s="350"/>
      <c r="Y1222" s="350">
        <f t="shared" si="313"/>
        <v>0</v>
      </c>
      <c r="Z1222" s="349"/>
      <c r="AA1222" s="350"/>
      <c r="AB1222" s="349"/>
      <c r="AC1222" s="350"/>
      <c r="AD1222" s="451">
        <f t="shared" si="314"/>
        <v>0</v>
      </c>
      <c r="AE1222" s="252"/>
    </row>
    <row r="1223" hidden="1" outlineLevel="1" spans="1:31">
      <c r="A1223" s="346"/>
      <c r="B1223" s="150">
        <v>120501142</v>
      </c>
      <c r="D1223" s="346"/>
      <c r="E1223" s="299" t="s">
        <v>254</v>
      </c>
      <c r="F1223" s="343"/>
      <c r="G1223" s="350"/>
      <c r="H1223" s="349"/>
      <c r="I1223" s="350"/>
      <c r="J1223" s="349"/>
      <c r="K1223" s="350"/>
      <c r="L1223" s="337">
        <f t="shared" si="311"/>
        <v>0</v>
      </c>
      <c r="M1223" s="349"/>
      <c r="N1223" s="350"/>
      <c r="O1223" s="349"/>
      <c r="P1223" s="350"/>
      <c r="Q1223" s="337">
        <f t="shared" si="312"/>
        <v>0</v>
      </c>
      <c r="R1223" s="350"/>
      <c r="S1223" s="350"/>
      <c r="T1223" s="350"/>
      <c r="U1223" s="350"/>
      <c r="V1223" s="350"/>
      <c r="W1223" s="350"/>
      <c r="X1223" s="350"/>
      <c r="Y1223" s="350">
        <f t="shared" si="313"/>
        <v>0</v>
      </c>
      <c r="Z1223" s="349"/>
      <c r="AA1223" s="350"/>
      <c r="AB1223" s="349"/>
      <c r="AC1223" s="350"/>
      <c r="AD1223" s="451">
        <f t="shared" si="314"/>
        <v>0</v>
      </c>
      <c r="AE1223" s="252"/>
    </row>
    <row r="1224" hidden="1" outlineLevel="1" spans="1:31">
      <c r="A1224" s="346"/>
      <c r="B1224" s="150">
        <v>120501143</v>
      </c>
      <c r="D1224" s="346"/>
      <c r="E1224" s="299" t="s">
        <v>255</v>
      </c>
      <c r="F1224" s="343"/>
      <c r="G1224" s="350"/>
      <c r="H1224" s="349"/>
      <c r="I1224" s="350"/>
      <c r="J1224" s="349"/>
      <c r="K1224" s="350"/>
      <c r="L1224" s="337">
        <f t="shared" si="311"/>
        <v>0</v>
      </c>
      <c r="M1224" s="349"/>
      <c r="N1224" s="350"/>
      <c r="O1224" s="349"/>
      <c r="P1224" s="350"/>
      <c r="Q1224" s="337">
        <f t="shared" si="312"/>
        <v>0</v>
      </c>
      <c r="R1224" s="350"/>
      <c r="S1224" s="350"/>
      <c r="T1224" s="350"/>
      <c r="U1224" s="350"/>
      <c r="V1224" s="350"/>
      <c r="W1224" s="350"/>
      <c r="X1224" s="350"/>
      <c r="Y1224" s="350">
        <f t="shared" si="313"/>
        <v>0</v>
      </c>
      <c r="Z1224" s="349"/>
      <c r="AA1224" s="350"/>
      <c r="AB1224" s="349"/>
      <c r="AC1224" s="350"/>
      <c r="AD1224" s="451">
        <f t="shared" si="314"/>
        <v>0</v>
      </c>
      <c r="AE1224" s="252"/>
    </row>
    <row r="1225" hidden="1" outlineLevel="1" spans="1:31">
      <c r="A1225" s="346"/>
      <c r="B1225" s="150">
        <v>120501144</v>
      </c>
      <c r="D1225" s="346"/>
      <c r="E1225" s="299" t="s">
        <v>256</v>
      </c>
      <c r="F1225" s="343"/>
      <c r="G1225" s="350"/>
      <c r="H1225" s="349"/>
      <c r="I1225" s="350"/>
      <c r="J1225" s="349"/>
      <c r="K1225" s="350"/>
      <c r="L1225" s="337">
        <f t="shared" si="311"/>
        <v>0</v>
      </c>
      <c r="M1225" s="349"/>
      <c r="N1225" s="350"/>
      <c r="O1225" s="349"/>
      <c r="P1225" s="350"/>
      <c r="Q1225" s="337">
        <f t="shared" si="312"/>
        <v>0</v>
      </c>
      <c r="R1225" s="350"/>
      <c r="S1225" s="350"/>
      <c r="T1225" s="350"/>
      <c r="U1225" s="350"/>
      <c r="V1225" s="350"/>
      <c r="W1225" s="350"/>
      <c r="X1225" s="350"/>
      <c r="Y1225" s="350">
        <f t="shared" si="313"/>
        <v>0</v>
      </c>
      <c r="Z1225" s="349"/>
      <c r="AA1225" s="350"/>
      <c r="AB1225" s="349"/>
      <c r="AC1225" s="350"/>
      <c r="AD1225" s="451">
        <f t="shared" si="314"/>
        <v>0</v>
      </c>
      <c r="AE1225" s="252"/>
    </row>
    <row r="1226" hidden="1" outlineLevel="1" spans="1:31">
      <c r="A1226" s="346"/>
      <c r="B1226" s="150">
        <v>120501145</v>
      </c>
      <c r="D1226" s="346"/>
      <c r="E1226" s="299" t="s">
        <v>257</v>
      </c>
      <c r="F1226" s="343"/>
      <c r="G1226" s="350"/>
      <c r="H1226" s="349"/>
      <c r="I1226" s="350"/>
      <c r="J1226" s="349"/>
      <c r="K1226" s="350"/>
      <c r="L1226" s="337">
        <f t="shared" si="311"/>
        <v>0</v>
      </c>
      <c r="M1226" s="349"/>
      <c r="N1226" s="350"/>
      <c r="O1226" s="349"/>
      <c r="P1226" s="350"/>
      <c r="Q1226" s="337">
        <f t="shared" si="312"/>
        <v>0</v>
      </c>
      <c r="R1226" s="350"/>
      <c r="S1226" s="350"/>
      <c r="T1226" s="350"/>
      <c r="U1226" s="350"/>
      <c r="V1226" s="350"/>
      <c r="W1226" s="350"/>
      <c r="X1226" s="350"/>
      <c r="Y1226" s="350">
        <f t="shared" si="313"/>
        <v>0</v>
      </c>
      <c r="Z1226" s="349"/>
      <c r="AA1226" s="350"/>
      <c r="AB1226" s="349"/>
      <c r="AC1226" s="350"/>
      <c r="AD1226" s="451">
        <f t="shared" si="314"/>
        <v>0</v>
      </c>
      <c r="AE1226" s="252"/>
    </row>
    <row r="1227" hidden="1" outlineLevel="1" spans="1:31">
      <c r="A1227" s="346"/>
      <c r="B1227" s="150">
        <v>120501146</v>
      </c>
      <c r="D1227" s="346"/>
      <c r="E1227" s="299" t="s">
        <v>258</v>
      </c>
      <c r="F1227" s="343"/>
      <c r="G1227" s="350"/>
      <c r="H1227" s="349"/>
      <c r="I1227" s="350"/>
      <c r="J1227" s="349"/>
      <c r="K1227" s="350"/>
      <c r="L1227" s="337">
        <f t="shared" si="311"/>
        <v>0</v>
      </c>
      <c r="M1227" s="349"/>
      <c r="N1227" s="350"/>
      <c r="O1227" s="349"/>
      <c r="P1227" s="350"/>
      <c r="Q1227" s="337">
        <f t="shared" si="312"/>
        <v>0</v>
      </c>
      <c r="R1227" s="350"/>
      <c r="S1227" s="350"/>
      <c r="T1227" s="350"/>
      <c r="U1227" s="350"/>
      <c r="V1227" s="350"/>
      <c r="W1227" s="350"/>
      <c r="X1227" s="350"/>
      <c r="Y1227" s="350">
        <f t="shared" si="313"/>
        <v>0</v>
      </c>
      <c r="Z1227" s="349"/>
      <c r="AA1227" s="350"/>
      <c r="AB1227" s="349"/>
      <c r="AC1227" s="350"/>
      <c r="AD1227" s="451">
        <f t="shared" si="314"/>
        <v>0</v>
      </c>
      <c r="AE1227" s="252"/>
    </row>
    <row r="1228" hidden="1" outlineLevel="1" spans="1:31">
      <c r="A1228" s="346"/>
      <c r="B1228" s="150">
        <v>120501147</v>
      </c>
      <c r="D1228" s="346"/>
      <c r="E1228" s="299" t="s">
        <v>259</v>
      </c>
      <c r="F1228" s="343"/>
      <c r="G1228" s="350"/>
      <c r="H1228" s="349"/>
      <c r="I1228" s="350"/>
      <c r="J1228" s="349"/>
      <c r="K1228" s="350"/>
      <c r="L1228" s="337">
        <f t="shared" si="311"/>
        <v>0</v>
      </c>
      <c r="M1228" s="349"/>
      <c r="N1228" s="350"/>
      <c r="O1228" s="349"/>
      <c r="P1228" s="350"/>
      <c r="Q1228" s="337">
        <f t="shared" si="312"/>
        <v>0</v>
      </c>
      <c r="R1228" s="350"/>
      <c r="S1228" s="350"/>
      <c r="T1228" s="350"/>
      <c r="U1228" s="350"/>
      <c r="V1228" s="350"/>
      <c r="W1228" s="350"/>
      <c r="X1228" s="350"/>
      <c r="Y1228" s="350">
        <f t="shared" si="313"/>
        <v>0</v>
      </c>
      <c r="Z1228" s="349"/>
      <c r="AA1228" s="350"/>
      <c r="AB1228" s="349"/>
      <c r="AC1228" s="350"/>
      <c r="AD1228" s="451">
        <f t="shared" si="314"/>
        <v>0</v>
      </c>
      <c r="AE1228" s="252"/>
    </row>
    <row r="1229" hidden="1" outlineLevel="1" spans="1:31">
      <c r="A1229" s="346"/>
      <c r="B1229" s="150">
        <v>120501148</v>
      </c>
      <c r="D1229" s="346"/>
      <c r="E1229" s="299" t="s">
        <v>260</v>
      </c>
      <c r="F1229" s="343"/>
      <c r="G1229" s="350"/>
      <c r="H1229" s="349"/>
      <c r="I1229" s="350"/>
      <c r="J1229" s="349"/>
      <c r="K1229" s="350"/>
      <c r="L1229" s="337">
        <f t="shared" si="311"/>
        <v>0</v>
      </c>
      <c r="M1229" s="349"/>
      <c r="N1229" s="350"/>
      <c r="O1229" s="349"/>
      <c r="P1229" s="350"/>
      <c r="Q1229" s="337">
        <f t="shared" si="312"/>
        <v>0</v>
      </c>
      <c r="R1229" s="350"/>
      <c r="S1229" s="350"/>
      <c r="T1229" s="350"/>
      <c r="U1229" s="350"/>
      <c r="V1229" s="350"/>
      <c r="W1229" s="350"/>
      <c r="X1229" s="350"/>
      <c r="Y1229" s="350">
        <f t="shared" si="313"/>
        <v>0</v>
      </c>
      <c r="Z1229" s="349"/>
      <c r="AA1229" s="350"/>
      <c r="AB1229" s="349"/>
      <c r="AC1229" s="350"/>
      <c r="AD1229" s="451">
        <f t="shared" si="314"/>
        <v>0</v>
      </c>
      <c r="AE1229" s="252"/>
    </row>
    <row r="1230" hidden="1" outlineLevel="1" spans="1:31">
      <c r="A1230" s="346"/>
      <c r="B1230" s="150">
        <v>120501149</v>
      </c>
      <c r="D1230" s="346"/>
      <c r="E1230" s="299" t="s">
        <v>261</v>
      </c>
      <c r="F1230" s="343"/>
      <c r="G1230" s="350"/>
      <c r="H1230" s="349"/>
      <c r="I1230" s="350"/>
      <c r="J1230" s="349"/>
      <c r="K1230" s="350"/>
      <c r="L1230" s="337">
        <f t="shared" si="311"/>
        <v>0</v>
      </c>
      <c r="M1230" s="349"/>
      <c r="N1230" s="350"/>
      <c r="O1230" s="349"/>
      <c r="P1230" s="350"/>
      <c r="Q1230" s="337">
        <f t="shared" si="312"/>
        <v>0</v>
      </c>
      <c r="R1230" s="350"/>
      <c r="S1230" s="350"/>
      <c r="T1230" s="350"/>
      <c r="U1230" s="350"/>
      <c r="V1230" s="350"/>
      <c r="W1230" s="350"/>
      <c r="X1230" s="350"/>
      <c r="Y1230" s="350">
        <f t="shared" si="313"/>
        <v>0</v>
      </c>
      <c r="Z1230" s="349"/>
      <c r="AA1230" s="350"/>
      <c r="AB1230" s="349"/>
      <c r="AC1230" s="350"/>
      <c r="AD1230" s="451">
        <f t="shared" si="314"/>
        <v>0</v>
      </c>
      <c r="AE1230" s="252"/>
    </row>
    <row r="1231" hidden="1" outlineLevel="1" spans="1:31">
      <c r="A1231" s="346"/>
      <c r="B1231" s="150">
        <v>120501150</v>
      </c>
      <c r="D1231" s="346"/>
      <c r="E1231" s="299" t="s">
        <v>262</v>
      </c>
      <c r="F1231" s="343"/>
      <c r="G1231" s="350"/>
      <c r="H1231" s="349"/>
      <c r="I1231" s="350"/>
      <c r="J1231" s="349"/>
      <c r="K1231" s="350"/>
      <c r="L1231" s="337">
        <f t="shared" si="311"/>
        <v>0</v>
      </c>
      <c r="M1231" s="349"/>
      <c r="N1231" s="350"/>
      <c r="O1231" s="349"/>
      <c r="P1231" s="350"/>
      <c r="Q1231" s="337">
        <f t="shared" si="312"/>
        <v>0</v>
      </c>
      <c r="R1231" s="350"/>
      <c r="S1231" s="350"/>
      <c r="T1231" s="350"/>
      <c r="U1231" s="350"/>
      <c r="V1231" s="350"/>
      <c r="W1231" s="350"/>
      <c r="X1231" s="350"/>
      <c r="Y1231" s="350">
        <f t="shared" si="313"/>
        <v>0</v>
      </c>
      <c r="Z1231" s="349"/>
      <c r="AA1231" s="350"/>
      <c r="AB1231" s="349"/>
      <c r="AC1231" s="350"/>
      <c r="AD1231" s="451">
        <f t="shared" si="314"/>
        <v>0</v>
      </c>
      <c r="AE1231" s="252"/>
    </row>
    <row r="1232" hidden="1" outlineLevel="1" spans="1:31">
      <c r="A1232" s="346"/>
      <c r="B1232" s="150">
        <v>120501151</v>
      </c>
      <c r="D1232" s="346"/>
      <c r="E1232" s="299" t="s">
        <v>263</v>
      </c>
      <c r="F1232" s="343"/>
      <c r="G1232" s="350"/>
      <c r="H1232" s="349"/>
      <c r="I1232" s="350"/>
      <c r="J1232" s="349"/>
      <c r="K1232" s="350"/>
      <c r="L1232" s="337">
        <f t="shared" si="311"/>
        <v>0</v>
      </c>
      <c r="M1232" s="349"/>
      <c r="N1232" s="350"/>
      <c r="O1232" s="349"/>
      <c r="P1232" s="350"/>
      <c r="Q1232" s="337">
        <f t="shared" si="312"/>
        <v>0</v>
      </c>
      <c r="R1232" s="350"/>
      <c r="S1232" s="350"/>
      <c r="T1232" s="350"/>
      <c r="U1232" s="350"/>
      <c r="V1232" s="350"/>
      <c r="W1232" s="350"/>
      <c r="X1232" s="350"/>
      <c r="Y1232" s="350">
        <f t="shared" si="313"/>
        <v>0</v>
      </c>
      <c r="Z1232" s="349"/>
      <c r="AA1232" s="350"/>
      <c r="AB1232" s="349"/>
      <c r="AC1232" s="350"/>
      <c r="AD1232" s="451">
        <f t="shared" si="314"/>
        <v>0</v>
      </c>
      <c r="AE1232" s="252"/>
    </row>
    <row r="1233" hidden="1" outlineLevel="1" spans="1:31">
      <c r="A1233" s="346"/>
      <c r="B1233" s="150">
        <v>120501152</v>
      </c>
      <c r="D1233" s="346"/>
      <c r="E1233" s="299" t="s">
        <v>264</v>
      </c>
      <c r="F1233" s="343"/>
      <c r="G1233" s="350"/>
      <c r="H1233" s="349"/>
      <c r="I1233" s="350"/>
      <c r="J1233" s="349"/>
      <c r="K1233" s="350"/>
      <c r="L1233" s="337">
        <f t="shared" si="311"/>
        <v>0</v>
      </c>
      <c r="M1233" s="349"/>
      <c r="N1233" s="350"/>
      <c r="O1233" s="349"/>
      <c r="P1233" s="350"/>
      <c r="Q1233" s="337">
        <f t="shared" si="312"/>
        <v>0</v>
      </c>
      <c r="R1233" s="350"/>
      <c r="S1233" s="350"/>
      <c r="T1233" s="350"/>
      <c r="U1233" s="350"/>
      <c r="V1233" s="350"/>
      <c r="W1233" s="350"/>
      <c r="X1233" s="350"/>
      <c r="Y1233" s="350">
        <f t="shared" si="313"/>
        <v>0</v>
      </c>
      <c r="Z1233" s="349"/>
      <c r="AA1233" s="350"/>
      <c r="AB1233" s="349"/>
      <c r="AC1233" s="350"/>
      <c r="AD1233" s="451">
        <f t="shared" si="314"/>
        <v>0</v>
      </c>
      <c r="AE1233" s="252"/>
    </row>
    <row r="1234" hidden="1" outlineLevel="1" spans="1:31">
      <c r="A1234" s="346"/>
      <c r="B1234" s="150">
        <v>120501153</v>
      </c>
      <c r="D1234" s="346"/>
      <c r="E1234" s="299" t="s">
        <v>265</v>
      </c>
      <c r="F1234" s="343"/>
      <c r="G1234" s="350"/>
      <c r="H1234" s="349"/>
      <c r="I1234" s="350"/>
      <c r="J1234" s="349"/>
      <c r="K1234" s="350"/>
      <c r="L1234" s="337">
        <f t="shared" si="311"/>
        <v>0</v>
      </c>
      <c r="M1234" s="349"/>
      <c r="N1234" s="350"/>
      <c r="O1234" s="349"/>
      <c r="P1234" s="350"/>
      <c r="Q1234" s="337">
        <f t="shared" si="312"/>
        <v>0</v>
      </c>
      <c r="R1234" s="350"/>
      <c r="S1234" s="350"/>
      <c r="T1234" s="350"/>
      <c r="U1234" s="350"/>
      <c r="V1234" s="350"/>
      <c r="W1234" s="350"/>
      <c r="X1234" s="350"/>
      <c r="Y1234" s="350">
        <f t="shared" si="313"/>
        <v>0</v>
      </c>
      <c r="Z1234" s="349"/>
      <c r="AA1234" s="350"/>
      <c r="AB1234" s="349"/>
      <c r="AC1234" s="350"/>
      <c r="AD1234" s="451">
        <f t="shared" si="314"/>
        <v>0</v>
      </c>
      <c r="AE1234" s="252"/>
    </row>
    <row r="1235" hidden="1" outlineLevel="1" spans="1:31">
      <c r="A1235" s="346"/>
      <c r="B1235" s="150">
        <v>120501154</v>
      </c>
      <c r="D1235" s="346"/>
      <c r="E1235" s="299" t="s">
        <v>266</v>
      </c>
      <c r="F1235" s="343"/>
      <c r="G1235" s="350"/>
      <c r="H1235" s="349"/>
      <c r="I1235" s="350"/>
      <c r="J1235" s="349"/>
      <c r="K1235" s="350"/>
      <c r="L1235" s="337">
        <f t="shared" si="311"/>
        <v>0</v>
      </c>
      <c r="M1235" s="349"/>
      <c r="N1235" s="350"/>
      <c r="O1235" s="349"/>
      <c r="P1235" s="350"/>
      <c r="Q1235" s="337">
        <f t="shared" si="312"/>
        <v>0</v>
      </c>
      <c r="R1235" s="350"/>
      <c r="S1235" s="350"/>
      <c r="T1235" s="350"/>
      <c r="U1235" s="350"/>
      <c r="V1235" s="350"/>
      <c r="W1235" s="350"/>
      <c r="X1235" s="350"/>
      <c r="Y1235" s="350">
        <f t="shared" si="313"/>
        <v>0</v>
      </c>
      <c r="Z1235" s="349"/>
      <c r="AA1235" s="350"/>
      <c r="AB1235" s="349"/>
      <c r="AC1235" s="350"/>
      <c r="AD1235" s="451">
        <f t="shared" si="314"/>
        <v>0</v>
      </c>
      <c r="AE1235" s="252"/>
    </row>
    <row r="1236" hidden="1" outlineLevel="1" spans="1:31">
      <c r="A1236" s="346"/>
      <c r="B1236" s="150">
        <v>120501155</v>
      </c>
      <c r="D1236" s="346"/>
      <c r="E1236" s="299" t="s">
        <v>267</v>
      </c>
      <c r="F1236" s="343"/>
      <c r="G1236" s="350"/>
      <c r="H1236" s="349"/>
      <c r="I1236" s="350"/>
      <c r="J1236" s="349"/>
      <c r="K1236" s="350"/>
      <c r="L1236" s="337">
        <f t="shared" si="311"/>
        <v>0</v>
      </c>
      <c r="M1236" s="349"/>
      <c r="N1236" s="350"/>
      <c r="O1236" s="349"/>
      <c r="P1236" s="350"/>
      <c r="Q1236" s="337">
        <f t="shared" si="312"/>
        <v>0</v>
      </c>
      <c r="R1236" s="350"/>
      <c r="S1236" s="350"/>
      <c r="T1236" s="350"/>
      <c r="U1236" s="350"/>
      <c r="V1236" s="350"/>
      <c r="W1236" s="350"/>
      <c r="X1236" s="350"/>
      <c r="Y1236" s="350">
        <f t="shared" si="313"/>
        <v>0</v>
      </c>
      <c r="Z1236" s="349"/>
      <c r="AA1236" s="350"/>
      <c r="AB1236" s="349"/>
      <c r="AC1236" s="350"/>
      <c r="AD1236" s="451">
        <f t="shared" si="314"/>
        <v>0</v>
      </c>
      <c r="AE1236" s="252"/>
    </row>
    <row r="1237" hidden="1" outlineLevel="1" spans="1:31">
      <c r="A1237" s="346"/>
      <c r="B1237" s="150">
        <v>120501156</v>
      </c>
      <c r="D1237" s="346"/>
      <c r="E1237" s="299" t="s">
        <v>268</v>
      </c>
      <c r="F1237" s="343"/>
      <c r="G1237" s="350"/>
      <c r="H1237" s="349"/>
      <c r="I1237" s="350"/>
      <c r="J1237" s="349"/>
      <c r="K1237" s="350"/>
      <c r="L1237" s="337">
        <f t="shared" si="311"/>
        <v>0</v>
      </c>
      <c r="M1237" s="349"/>
      <c r="N1237" s="350"/>
      <c r="O1237" s="349"/>
      <c r="P1237" s="350"/>
      <c r="Q1237" s="337">
        <f t="shared" si="312"/>
        <v>0</v>
      </c>
      <c r="R1237" s="350"/>
      <c r="S1237" s="350"/>
      <c r="T1237" s="350"/>
      <c r="U1237" s="350"/>
      <c r="V1237" s="350"/>
      <c r="W1237" s="350"/>
      <c r="X1237" s="350"/>
      <c r="Y1237" s="350">
        <f t="shared" si="313"/>
        <v>0</v>
      </c>
      <c r="Z1237" s="349"/>
      <c r="AA1237" s="350"/>
      <c r="AB1237" s="349"/>
      <c r="AC1237" s="350"/>
      <c r="AD1237" s="451">
        <f t="shared" si="314"/>
        <v>0</v>
      </c>
      <c r="AE1237" s="252"/>
    </row>
    <row r="1238" hidden="1" outlineLevel="1" spans="1:31">
      <c r="A1238" s="346"/>
      <c r="B1238" s="150">
        <v>120501157</v>
      </c>
      <c r="D1238" s="346"/>
      <c r="E1238" s="299" t="s">
        <v>269</v>
      </c>
      <c r="F1238" s="343"/>
      <c r="G1238" s="350"/>
      <c r="H1238" s="349"/>
      <c r="I1238" s="350"/>
      <c r="J1238" s="349"/>
      <c r="K1238" s="350"/>
      <c r="L1238" s="337">
        <f t="shared" si="311"/>
        <v>0</v>
      </c>
      <c r="M1238" s="349"/>
      <c r="N1238" s="350"/>
      <c r="O1238" s="349"/>
      <c r="P1238" s="350"/>
      <c r="Q1238" s="337">
        <f t="shared" si="312"/>
        <v>0</v>
      </c>
      <c r="R1238" s="350"/>
      <c r="S1238" s="350"/>
      <c r="T1238" s="350"/>
      <c r="U1238" s="350"/>
      <c r="V1238" s="350"/>
      <c r="W1238" s="350"/>
      <c r="X1238" s="350"/>
      <c r="Y1238" s="350">
        <f t="shared" si="313"/>
        <v>0</v>
      </c>
      <c r="Z1238" s="349"/>
      <c r="AA1238" s="350"/>
      <c r="AB1238" s="349"/>
      <c r="AC1238" s="350"/>
      <c r="AD1238" s="451">
        <f t="shared" si="314"/>
        <v>0</v>
      </c>
      <c r="AE1238" s="252"/>
    </row>
    <row r="1239" hidden="1" outlineLevel="1" spans="1:31">
      <c r="A1239" s="346"/>
      <c r="B1239" s="150">
        <v>120501158</v>
      </c>
      <c r="D1239" s="346"/>
      <c r="E1239" s="299" t="s">
        <v>270</v>
      </c>
      <c r="F1239" s="343"/>
      <c r="G1239" s="350"/>
      <c r="H1239" s="349"/>
      <c r="I1239" s="350"/>
      <c r="J1239" s="349"/>
      <c r="K1239" s="350"/>
      <c r="L1239" s="337">
        <f t="shared" si="311"/>
        <v>0</v>
      </c>
      <c r="M1239" s="349"/>
      <c r="N1239" s="350"/>
      <c r="O1239" s="349"/>
      <c r="P1239" s="350"/>
      <c r="Q1239" s="337">
        <f t="shared" si="312"/>
        <v>0</v>
      </c>
      <c r="R1239" s="350"/>
      <c r="S1239" s="350"/>
      <c r="T1239" s="350"/>
      <c r="U1239" s="350"/>
      <c r="V1239" s="350"/>
      <c r="W1239" s="350"/>
      <c r="X1239" s="350"/>
      <c r="Y1239" s="350">
        <f t="shared" si="313"/>
        <v>0</v>
      </c>
      <c r="Z1239" s="349"/>
      <c r="AA1239" s="350"/>
      <c r="AB1239" s="349"/>
      <c r="AC1239" s="350"/>
      <c r="AD1239" s="451">
        <f t="shared" si="314"/>
        <v>0</v>
      </c>
      <c r="AE1239" s="252"/>
    </row>
    <row r="1240" hidden="1" outlineLevel="1" spans="1:31">
      <c r="A1240" s="346"/>
      <c r="B1240" s="150">
        <v>120501159</v>
      </c>
      <c r="D1240" s="346"/>
      <c r="E1240" s="299" t="s">
        <v>271</v>
      </c>
      <c r="F1240" s="343"/>
      <c r="G1240" s="350"/>
      <c r="H1240" s="349"/>
      <c r="I1240" s="350"/>
      <c r="J1240" s="349"/>
      <c r="K1240" s="350"/>
      <c r="L1240" s="337">
        <f t="shared" si="311"/>
        <v>0</v>
      </c>
      <c r="M1240" s="349"/>
      <c r="N1240" s="350"/>
      <c r="O1240" s="349"/>
      <c r="P1240" s="350"/>
      <c r="Q1240" s="337">
        <f t="shared" si="312"/>
        <v>0</v>
      </c>
      <c r="R1240" s="350"/>
      <c r="S1240" s="350"/>
      <c r="T1240" s="350"/>
      <c r="U1240" s="350"/>
      <c r="V1240" s="350"/>
      <c r="W1240" s="350"/>
      <c r="X1240" s="350"/>
      <c r="Y1240" s="350">
        <f t="shared" si="313"/>
        <v>0</v>
      </c>
      <c r="Z1240" s="349"/>
      <c r="AA1240" s="350"/>
      <c r="AB1240" s="349"/>
      <c r="AC1240" s="350"/>
      <c r="AD1240" s="451">
        <f t="shared" si="314"/>
        <v>0</v>
      </c>
      <c r="AE1240" s="252"/>
    </row>
    <row r="1241" hidden="1" outlineLevel="1" spans="1:31">
      <c r="A1241" s="346"/>
      <c r="B1241" s="150">
        <v>120501160</v>
      </c>
      <c r="D1241" s="346"/>
      <c r="E1241" s="299" t="s">
        <v>272</v>
      </c>
      <c r="F1241" s="343"/>
      <c r="G1241" s="350"/>
      <c r="H1241" s="349"/>
      <c r="I1241" s="350"/>
      <c r="J1241" s="349"/>
      <c r="K1241" s="350"/>
      <c r="L1241" s="337">
        <f t="shared" si="311"/>
        <v>0</v>
      </c>
      <c r="M1241" s="349"/>
      <c r="N1241" s="350"/>
      <c r="O1241" s="349"/>
      <c r="P1241" s="350"/>
      <c r="Q1241" s="337">
        <f t="shared" si="312"/>
        <v>0</v>
      </c>
      <c r="R1241" s="350"/>
      <c r="S1241" s="350"/>
      <c r="T1241" s="350"/>
      <c r="U1241" s="350"/>
      <c r="V1241" s="350"/>
      <c r="W1241" s="350"/>
      <c r="X1241" s="350"/>
      <c r="Y1241" s="350">
        <f t="shared" si="313"/>
        <v>0</v>
      </c>
      <c r="Z1241" s="349"/>
      <c r="AA1241" s="350"/>
      <c r="AB1241" s="349"/>
      <c r="AC1241" s="350"/>
      <c r="AD1241" s="451">
        <f t="shared" si="314"/>
        <v>0</v>
      </c>
      <c r="AE1241" s="252"/>
    </row>
    <row r="1242" hidden="1" outlineLevel="1" spans="1:31">
      <c r="A1242" s="346"/>
      <c r="B1242" s="150">
        <v>120501161</v>
      </c>
      <c r="D1242" s="346"/>
      <c r="E1242" s="299" t="s">
        <v>273</v>
      </c>
      <c r="F1242" s="343"/>
      <c r="G1242" s="350"/>
      <c r="H1242" s="349"/>
      <c r="I1242" s="350"/>
      <c r="J1242" s="349"/>
      <c r="K1242" s="350"/>
      <c r="L1242" s="337">
        <f t="shared" si="311"/>
        <v>0</v>
      </c>
      <c r="M1242" s="349"/>
      <c r="N1242" s="350"/>
      <c r="O1242" s="349"/>
      <c r="P1242" s="350"/>
      <c r="Q1242" s="337">
        <f t="shared" si="312"/>
        <v>0</v>
      </c>
      <c r="R1242" s="350"/>
      <c r="S1242" s="350"/>
      <c r="T1242" s="350"/>
      <c r="U1242" s="350"/>
      <c r="V1242" s="350"/>
      <c r="W1242" s="350"/>
      <c r="X1242" s="350"/>
      <c r="Y1242" s="350">
        <f t="shared" si="313"/>
        <v>0</v>
      </c>
      <c r="Z1242" s="349"/>
      <c r="AA1242" s="350"/>
      <c r="AB1242" s="349"/>
      <c r="AC1242" s="350"/>
      <c r="AD1242" s="451">
        <f t="shared" si="314"/>
        <v>0</v>
      </c>
      <c r="AE1242" s="252"/>
    </row>
    <row r="1243" hidden="1" outlineLevel="1" spans="1:31">
      <c r="A1243" s="346"/>
      <c r="B1243" s="150">
        <v>120501162</v>
      </c>
      <c r="D1243" s="346"/>
      <c r="E1243" s="299" t="s">
        <v>274</v>
      </c>
      <c r="F1243" s="343"/>
      <c r="G1243" s="350"/>
      <c r="H1243" s="349"/>
      <c r="I1243" s="350"/>
      <c r="J1243" s="349"/>
      <c r="K1243" s="350"/>
      <c r="L1243" s="337">
        <f t="shared" si="311"/>
        <v>0</v>
      </c>
      <c r="M1243" s="349"/>
      <c r="N1243" s="350"/>
      <c r="O1243" s="349"/>
      <c r="P1243" s="350"/>
      <c r="Q1243" s="337">
        <f t="shared" si="312"/>
        <v>0</v>
      </c>
      <c r="R1243" s="350"/>
      <c r="S1243" s="350"/>
      <c r="T1243" s="350"/>
      <c r="U1243" s="350"/>
      <c r="V1243" s="350"/>
      <c r="W1243" s="350"/>
      <c r="X1243" s="350"/>
      <c r="Y1243" s="350">
        <f t="shared" si="313"/>
        <v>0</v>
      </c>
      <c r="Z1243" s="349"/>
      <c r="AA1243" s="350"/>
      <c r="AB1243" s="349"/>
      <c r="AC1243" s="350"/>
      <c r="AD1243" s="451">
        <f t="shared" si="314"/>
        <v>0</v>
      </c>
      <c r="AE1243" s="252"/>
    </row>
    <row r="1244" hidden="1" outlineLevel="1" spans="1:31">
      <c r="A1244" s="346"/>
      <c r="B1244" s="150">
        <v>120501163</v>
      </c>
      <c r="D1244" s="346"/>
      <c r="E1244" s="299" t="s">
        <v>275</v>
      </c>
      <c r="F1244" s="343"/>
      <c r="G1244" s="350"/>
      <c r="H1244" s="349"/>
      <c r="I1244" s="350"/>
      <c r="J1244" s="349"/>
      <c r="K1244" s="350"/>
      <c r="L1244" s="337">
        <f t="shared" si="311"/>
        <v>0</v>
      </c>
      <c r="M1244" s="349"/>
      <c r="N1244" s="350"/>
      <c r="O1244" s="349"/>
      <c r="P1244" s="350"/>
      <c r="Q1244" s="337">
        <f t="shared" si="312"/>
        <v>0</v>
      </c>
      <c r="R1244" s="350"/>
      <c r="S1244" s="350"/>
      <c r="T1244" s="350"/>
      <c r="U1244" s="350"/>
      <c r="V1244" s="350"/>
      <c r="W1244" s="350"/>
      <c r="X1244" s="350"/>
      <c r="Y1244" s="350">
        <f t="shared" si="313"/>
        <v>0</v>
      </c>
      <c r="Z1244" s="349"/>
      <c r="AA1244" s="350"/>
      <c r="AB1244" s="349"/>
      <c r="AC1244" s="350"/>
      <c r="AD1244" s="451">
        <f t="shared" si="314"/>
        <v>0</v>
      </c>
      <c r="AE1244" s="252"/>
    </row>
    <row r="1245" hidden="1" outlineLevel="1" spans="1:31">
      <c r="A1245" s="346"/>
      <c r="B1245" s="150">
        <v>120501164</v>
      </c>
      <c r="D1245" s="346"/>
      <c r="E1245" s="299" t="s">
        <v>276</v>
      </c>
      <c r="F1245" s="343"/>
      <c r="G1245" s="350"/>
      <c r="H1245" s="349"/>
      <c r="I1245" s="350"/>
      <c r="J1245" s="349"/>
      <c r="K1245" s="350"/>
      <c r="L1245" s="337">
        <f t="shared" si="311"/>
        <v>0</v>
      </c>
      <c r="M1245" s="349"/>
      <c r="N1245" s="350"/>
      <c r="O1245" s="349"/>
      <c r="P1245" s="350"/>
      <c r="Q1245" s="337">
        <f t="shared" si="312"/>
        <v>0</v>
      </c>
      <c r="R1245" s="350"/>
      <c r="S1245" s="350"/>
      <c r="T1245" s="350"/>
      <c r="U1245" s="350"/>
      <c r="V1245" s="350"/>
      <c r="W1245" s="350"/>
      <c r="X1245" s="350"/>
      <c r="Y1245" s="350">
        <f t="shared" si="313"/>
        <v>0</v>
      </c>
      <c r="Z1245" s="349"/>
      <c r="AA1245" s="350"/>
      <c r="AB1245" s="349"/>
      <c r="AC1245" s="350"/>
      <c r="AD1245" s="451">
        <f t="shared" si="314"/>
        <v>0</v>
      </c>
      <c r="AE1245" s="252"/>
    </row>
    <row r="1246" hidden="1" outlineLevel="1" spans="1:31">
      <c r="A1246" s="346"/>
      <c r="B1246" s="150">
        <v>120501165</v>
      </c>
      <c r="D1246" s="346"/>
      <c r="E1246" s="299" t="s">
        <v>277</v>
      </c>
      <c r="F1246" s="343"/>
      <c r="G1246" s="350"/>
      <c r="H1246" s="349"/>
      <c r="I1246" s="350"/>
      <c r="J1246" s="349"/>
      <c r="K1246" s="350"/>
      <c r="L1246" s="337">
        <f t="shared" si="311"/>
        <v>0</v>
      </c>
      <c r="M1246" s="349"/>
      <c r="N1246" s="350"/>
      <c r="O1246" s="349"/>
      <c r="P1246" s="350"/>
      <c r="Q1246" s="337">
        <f t="shared" si="312"/>
        <v>0</v>
      </c>
      <c r="R1246" s="350"/>
      <c r="S1246" s="350"/>
      <c r="T1246" s="350"/>
      <c r="U1246" s="350"/>
      <c r="V1246" s="350"/>
      <c r="W1246" s="350"/>
      <c r="X1246" s="350"/>
      <c r="Y1246" s="350">
        <f t="shared" si="313"/>
        <v>0</v>
      </c>
      <c r="Z1246" s="349"/>
      <c r="AA1246" s="350"/>
      <c r="AB1246" s="349"/>
      <c r="AC1246" s="350"/>
      <c r="AD1246" s="451">
        <f t="shared" si="314"/>
        <v>0</v>
      </c>
      <c r="AE1246" s="252"/>
    </row>
    <row r="1247" hidden="1" outlineLevel="1" spans="1:31">
      <c r="A1247" s="346"/>
      <c r="B1247" s="150">
        <v>120501166</v>
      </c>
      <c r="D1247" s="346"/>
      <c r="E1247" s="299" t="s">
        <v>278</v>
      </c>
      <c r="F1247" s="343"/>
      <c r="G1247" s="350"/>
      <c r="H1247" s="349"/>
      <c r="I1247" s="350"/>
      <c r="J1247" s="349"/>
      <c r="K1247" s="350"/>
      <c r="L1247" s="337">
        <f t="shared" si="311"/>
        <v>0</v>
      </c>
      <c r="M1247" s="349"/>
      <c r="N1247" s="350"/>
      <c r="O1247" s="349"/>
      <c r="P1247" s="350"/>
      <c r="Q1247" s="337">
        <f t="shared" si="312"/>
        <v>0</v>
      </c>
      <c r="R1247" s="350"/>
      <c r="S1247" s="350"/>
      <c r="T1247" s="350"/>
      <c r="U1247" s="350"/>
      <c r="V1247" s="350"/>
      <c r="W1247" s="350"/>
      <c r="X1247" s="350"/>
      <c r="Y1247" s="350">
        <f t="shared" si="313"/>
        <v>0</v>
      </c>
      <c r="Z1247" s="349"/>
      <c r="AA1247" s="350"/>
      <c r="AB1247" s="349"/>
      <c r="AC1247" s="350"/>
      <c r="AD1247" s="451">
        <f t="shared" si="314"/>
        <v>0</v>
      </c>
      <c r="AE1247" s="252"/>
    </row>
    <row r="1248" hidden="1" outlineLevel="1" spans="1:31">
      <c r="A1248" s="346"/>
      <c r="B1248" s="150">
        <v>120501167</v>
      </c>
      <c r="D1248" s="346"/>
      <c r="E1248" s="299" t="s">
        <v>279</v>
      </c>
      <c r="F1248" s="343"/>
      <c r="G1248" s="350"/>
      <c r="H1248" s="349"/>
      <c r="I1248" s="350"/>
      <c r="J1248" s="349"/>
      <c r="K1248" s="350"/>
      <c r="L1248" s="337">
        <f t="shared" si="311"/>
        <v>0</v>
      </c>
      <c r="M1248" s="349"/>
      <c r="N1248" s="350"/>
      <c r="O1248" s="349"/>
      <c r="P1248" s="350"/>
      <c r="Q1248" s="337">
        <f t="shared" si="312"/>
        <v>0</v>
      </c>
      <c r="R1248" s="350"/>
      <c r="S1248" s="350"/>
      <c r="T1248" s="350"/>
      <c r="U1248" s="350"/>
      <c r="V1248" s="350"/>
      <c r="W1248" s="350"/>
      <c r="X1248" s="350"/>
      <c r="Y1248" s="350">
        <f t="shared" si="313"/>
        <v>0</v>
      </c>
      <c r="Z1248" s="349"/>
      <c r="AA1248" s="350"/>
      <c r="AB1248" s="349"/>
      <c r="AC1248" s="350"/>
      <c r="AD1248" s="451">
        <f t="shared" si="314"/>
        <v>0</v>
      </c>
      <c r="AE1248" s="252"/>
    </row>
    <row r="1249" hidden="1" outlineLevel="1" spans="1:31">
      <c r="A1249" s="346"/>
      <c r="B1249" s="150">
        <v>120501168</v>
      </c>
      <c r="D1249" s="346"/>
      <c r="E1249" s="299" t="s">
        <v>280</v>
      </c>
      <c r="F1249" s="343"/>
      <c r="G1249" s="350"/>
      <c r="H1249" s="349"/>
      <c r="I1249" s="350"/>
      <c r="J1249" s="349"/>
      <c r="K1249" s="350"/>
      <c r="L1249" s="337">
        <f t="shared" si="311"/>
        <v>0</v>
      </c>
      <c r="M1249" s="349"/>
      <c r="N1249" s="350"/>
      <c r="O1249" s="349"/>
      <c r="P1249" s="350"/>
      <c r="Q1249" s="337">
        <f t="shared" si="312"/>
        <v>0</v>
      </c>
      <c r="R1249" s="350"/>
      <c r="S1249" s="350"/>
      <c r="T1249" s="350"/>
      <c r="U1249" s="350"/>
      <c r="V1249" s="350"/>
      <c r="W1249" s="350"/>
      <c r="X1249" s="350"/>
      <c r="Y1249" s="350">
        <f t="shared" si="313"/>
        <v>0</v>
      </c>
      <c r="Z1249" s="349"/>
      <c r="AA1249" s="350"/>
      <c r="AB1249" s="349"/>
      <c r="AC1249" s="350"/>
      <c r="AD1249" s="451">
        <f t="shared" si="314"/>
        <v>0</v>
      </c>
      <c r="AE1249" s="252"/>
    </row>
    <row r="1250" hidden="1" outlineLevel="1" spans="1:31">
      <c r="A1250" s="346"/>
      <c r="B1250" s="150">
        <v>120501169</v>
      </c>
      <c r="D1250" s="346"/>
      <c r="E1250" s="299" t="s">
        <v>281</v>
      </c>
      <c r="F1250" s="343"/>
      <c r="G1250" s="350"/>
      <c r="H1250" s="349"/>
      <c r="I1250" s="350"/>
      <c r="J1250" s="349"/>
      <c r="K1250" s="350"/>
      <c r="L1250" s="337">
        <f t="shared" si="311"/>
        <v>0</v>
      </c>
      <c r="M1250" s="349"/>
      <c r="N1250" s="350"/>
      <c r="O1250" s="349"/>
      <c r="P1250" s="350"/>
      <c r="Q1250" s="337">
        <f t="shared" si="312"/>
        <v>0</v>
      </c>
      <c r="R1250" s="350"/>
      <c r="S1250" s="350"/>
      <c r="T1250" s="350"/>
      <c r="U1250" s="350"/>
      <c r="V1250" s="350"/>
      <c r="W1250" s="350"/>
      <c r="X1250" s="350"/>
      <c r="Y1250" s="350">
        <f t="shared" si="313"/>
        <v>0</v>
      </c>
      <c r="Z1250" s="349"/>
      <c r="AA1250" s="350"/>
      <c r="AB1250" s="349"/>
      <c r="AC1250" s="350"/>
      <c r="AD1250" s="451">
        <f t="shared" si="314"/>
        <v>0</v>
      </c>
      <c r="AE1250" s="252"/>
    </row>
    <row r="1251" hidden="1" outlineLevel="1" spans="1:31">
      <c r="A1251" s="346"/>
      <c r="B1251" s="150">
        <v>120501170</v>
      </c>
      <c r="D1251" s="346"/>
      <c r="E1251" s="299" t="s">
        <v>282</v>
      </c>
      <c r="F1251" s="343"/>
      <c r="G1251" s="350"/>
      <c r="H1251" s="349"/>
      <c r="I1251" s="350"/>
      <c r="J1251" s="349"/>
      <c r="K1251" s="350"/>
      <c r="L1251" s="337">
        <f t="shared" si="311"/>
        <v>0</v>
      </c>
      <c r="M1251" s="349"/>
      <c r="N1251" s="350"/>
      <c r="O1251" s="349"/>
      <c r="P1251" s="350"/>
      <c r="Q1251" s="337">
        <f t="shared" si="312"/>
        <v>0</v>
      </c>
      <c r="R1251" s="350"/>
      <c r="S1251" s="350"/>
      <c r="T1251" s="350"/>
      <c r="U1251" s="350"/>
      <c r="V1251" s="350"/>
      <c r="W1251" s="350"/>
      <c r="X1251" s="350"/>
      <c r="Y1251" s="350">
        <f t="shared" si="313"/>
        <v>0</v>
      </c>
      <c r="Z1251" s="349"/>
      <c r="AA1251" s="350"/>
      <c r="AB1251" s="349"/>
      <c r="AC1251" s="350"/>
      <c r="AD1251" s="451">
        <f t="shared" si="314"/>
        <v>0</v>
      </c>
      <c r="AE1251" s="252"/>
    </row>
    <row r="1252" hidden="1" outlineLevel="1" spans="1:31">
      <c r="A1252" s="346"/>
      <c r="B1252" s="150">
        <v>120501171</v>
      </c>
      <c r="D1252" s="346"/>
      <c r="E1252" s="299" t="s">
        <v>283</v>
      </c>
      <c r="F1252" s="343"/>
      <c r="G1252" s="350"/>
      <c r="H1252" s="349"/>
      <c r="I1252" s="350"/>
      <c r="J1252" s="349"/>
      <c r="K1252" s="350"/>
      <c r="L1252" s="337">
        <f t="shared" si="311"/>
        <v>0</v>
      </c>
      <c r="M1252" s="349"/>
      <c r="N1252" s="350"/>
      <c r="O1252" s="349"/>
      <c r="P1252" s="350"/>
      <c r="Q1252" s="337">
        <f t="shared" si="312"/>
        <v>0</v>
      </c>
      <c r="R1252" s="350"/>
      <c r="S1252" s="350"/>
      <c r="T1252" s="350"/>
      <c r="U1252" s="350"/>
      <c r="V1252" s="350"/>
      <c r="W1252" s="350"/>
      <c r="X1252" s="350"/>
      <c r="Y1252" s="350">
        <f t="shared" si="313"/>
        <v>0</v>
      </c>
      <c r="Z1252" s="349"/>
      <c r="AA1252" s="350"/>
      <c r="AB1252" s="349"/>
      <c r="AC1252" s="350"/>
      <c r="AD1252" s="451">
        <f t="shared" si="314"/>
        <v>0</v>
      </c>
      <c r="AE1252" s="252"/>
    </row>
    <row r="1253" hidden="1" outlineLevel="1" spans="1:31">
      <c r="A1253" s="346"/>
      <c r="B1253" s="150">
        <v>120501172</v>
      </c>
      <c r="D1253" s="346"/>
      <c r="E1253" s="299" t="s">
        <v>284</v>
      </c>
      <c r="F1253" s="343"/>
      <c r="G1253" s="350"/>
      <c r="H1253" s="349"/>
      <c r="I1253" s="350"/>
      <c r="J1253" s="349"/>
      <c r="K1253" s="350"/>
      <c r="L1253" s="337">
        <f t="shared" si="311"/>
        <v>0</v>
      </c>
      <c r="M1253" s="349"/>
      <c r="N1253" s="350"/>
      <c r="O1253" s="349"/>
      <c r="P1253" s="350"/>
      <c r="Q1253" s="337">
        <f t="shared" si="312"/>
        <v>0</v>
      </c>
      <c r="R1253" s="350"/>
      <c r="S1253" s="350"/>
      <c r="T1253" s="350"/>
      <c r="U1253" s="350"/>
      <c r="V1253" s="350"/>
      <c r="W1253" s="350"/>
      <c r="X1253" s="350"/>
      <c r="Y1253" s="350">
        <f t="shared" si="313"/>
        <v>0</v>
      </c>
      <c r="Z1253" s="349"/>
      <c r="AA1253" s="350"/>
      <c r="AB1253" s="349"/>
      <c r="AC1253" s="350"/>
      <c r="AD1253" s="451">
        <f t="shared" si="314"/>
        <v>0</v>
      </c>
      <c r="AE1253" s="252"/>
    </row>
    <row r="1254" hidden="1" outlineLevel="1" spans="1:31">
      <c r="A1254" s="346"/>
      <c r="B1254" s="150">
        <v>120501173</v>
      </c>
      <c r="D1254" s="346"/>
      <c r="E1254" s="299" t="s">
        <v>285</v>
      </c>
      <c r="F1254" s="343"/>
      <c r="G1254" s="350"/>
      <c r="H1254" s="349"/>
      <c r="I1254" s="350"/>
      <c r="J1254" s="349"/>
      <c r="K1254" s="350"/>
      <c r="L1254" s="337">
        <f t="shared" si="311"/>
        <v>0</v>
      </c>
      <c r="M1254" s="349"/>
      <c r="N1254" s="350"/>
      <c r="O1254" s="349"/>
      <c r="P1254" s="350"/>
      <c r="Q1254" s="337">
        <f t="shared" si="312"/>
        <v>0</v>
      </c>
      <c r="R1254" s="350"/>
      <c r="S1254" s="350"/>
      <c r="T1254" s="350"/>
      <c r="U1254" s="350"/>
      <c r="V1254" s="350"/>
      <c r="W1254" s="350"/>
      <c r="X1254" s="350"/>
      <c r="Y1254" s="350">
        <f t="shared" si="313"/>
        <v>0</v>
      </c>
      <c r="Z1254" s="349"/>
      <c r="AA1254" s="350"/>
      <c r="AB1254" s="349"/>
      <c r="AC1254" s="350"/>
      <c r="AD1254" s="451">
        <f t="shared" si="314"/>
        <v>0</v>
      </c>
      <c r="AE1254" s="252"/>
    </row>
    <row r="1255" hidden="1" outlineLevel="1" spans="1:31">
      <c r="A1255" s="346"/>
      <c r="B1255" s="150">
        <v>120501174</v>
      </c>
      <c r="D1255" s="346"/>
      <c r="E1255" s="299" t="s">
        <v>286</v>
      </c>
      <c r="F1255" s="343"/>
      <c r="G1255" s="350"/>
      <c r="H1255" s="349"/>
      <c r="I1255" s="350"/>
      <c r="J1255" s="349"/>
      <c r="K1255" s="350"/>
      <c r="L1255" s="337">
        <f t="shared" si="311"/>
        <v>0</v>
      </c>
      <c r="M1255" s="349"/>
      <c r="N1255" s="350"/>
      <c r="O1255" s="349"/>
      <c r="P1255" s="350"/>
      <c r="Q1255" s="337">
        <f t="shared" si="312"/>
        <v>0</v>
      </c>
      <c r="R1255" s="350"/>
      <c r="S1255" s="350"/>
      <c r="T1255" s="350"/>
      <c r="U1255" s="350"/>
      <c r="V1255" s="350"/>
      <c r="W1255" s="350"/>
      <c r="X1255" s="350"/>
      <c r="Y1255" s="350">
        <f t="shared" si="313"/>
        <v>0</v>
      </c>
      <c r="Z1255" s="349"/>
      <c r="AA1255" s="350"/>
      <c r="AB1255" s="349"/>
      <c r="AC1255" s="350"/>
      <c r="AD1255" s="451">
        <f t="shared" si="314"/>
        <v>0</v>
      </c>
      <c r="AE1255" s="252"/>
    </row>
    <row r="1256" hidden="1" outlineLevel="1" spans="1:31">
      <c r="A1256" s="346"/>
      <c r="B1256" s="150">
        <v>120501175</v>
      </c>
      <c r="D1256" s="346"/>
      <c r="E1256" s="299" t="s">
        <v>287</v>
      </c>
      <c r="F1256" s="343"/>
      <c r="G1256" s="350"/>
      <c r="H1256" s="349"/>
      <c r="I1256" s="350"/>
      <c r="J1256" s="349"/>
      <c r="K1256" s="350"/>
      <c r="L1256" s="337">
        <f t="shared" si="311"/>
        <v>0</v>
      </c>
      <c r="M1256" s="349"/>
      <c r="N1256" s="350"/>
      <c r="O1256" s="349"/>
      <c r="P1256" s="350"/>
      <c r="Q1256" s="337">
        <f t="shared" si="312"/>
        <v>0</v>
      </c>
      <c r="R1256" s="350"/>
      <c r="S1256" s="350"/>
      <c r="T1256" s="350"/>
      <c r="U1256" s="350"/>
      <c r="V1256" s="350"/>
      <c r="W1256" s="350"/>
      <c r="X1256" s="350"/>
      <c r="Y1256" s="350">
        <f t="shared" si="313"/>
        <v>0</v>
      </c>
      <c r="Z1256" s="349"/>
      <c r="AA1256" s="350"/>
      <c r="AB1256" s="349"/>
      <c r="AC1256" s="350"/>
      <c r="AD1256" s="451">
        <f t="shared" si="314"/>
        <v>0</v>
      </c>
      <c r="AE1256" s="252"/>
    </row>
    <row r="1257" hidden="1" outlineLevel="1" spans="1:31">
      <c r="A1257" s="346"/>
      <c r="B1257" s="150">
        <v>120501176</v>
      </c>
      <c r="D1257" s="346"/>
      <c r="E1257" s="299" t="s">
        <v>288</v>
      </c>
      <c r="F1257" s="343"/>
      <c r="G1257" s="350"/>
      <c r="H1257" s="349"/>
      <c r="I1257" s="350"/>
      <c r="J1257" s="349"/>
      <c r="K1257" s="350"/>
      <c r="L1257" s="337">
        <f t="shared" si="311"/>
        <v>0</v>
      </c>
      <c r="M1257" s="349"/>
      <c r="N1257" s="350"/>
      <c r="O1257" s="349"/>
      <c r="P1257" s="350"/>
      <c r="Q1257" s="337">
        <f t="shared" si="312"/>
        <v>0</v>
      </c>
      <c r="R1257" s="350"/>
      <c r="S1257" s="350"/>
      <c r="T1257" s="350"/>
      <c r="U1257" s="350"/>
      <c r="V1257" s="350"/>
      <c r="W1257" s="350"/>
      <c r="X1257" s="350"/>
      <c r="Y1257" s="350">
        <f t="shared" si="313"/>
        <v>0</v>
      </c>
      <c r="Z1257" s="349"/>
      <c r="AA1257" s="350"/>
      <c r="AB1257" s="349"/>
      <c r="AC1257" s="350"/>
      <c r="AD1257" s="451">
        <f t="shared" si="314"/>
        <v>0</v>
      </c>
      <c r="AE1257" s="252"/>
    </row>
    <row r="1258" hidden="1" outlineLevel="1" spans="1:31">
      <c r="A1258" s="346"/>
      <c r="B1258" s="150">
        <v>120501177</v>
      </c>
      <c r="D1258" s="346"/>
      <c r="E1258" s="299" t="s">
        <v>289</v>
      </c>
      <c r="F1258" s="343"/>
      <c r="G1258" s="350"/>
      <c r="H1258" s="349"/>
      <c r="I1258" s="350"/>
      <c r="J1258" s="349"/>
      <c r="K1258" s="350"/>
      <c r="L1258" s="337">
        <f t="shared" si="311"/>
        <v>0</v>
      </c>
      <c r="M1258" s="349"/>
      <c r="N1258" s="350"/>
      <c r="O1258" s="349"/>
      <c r="P1258" s="350"/>
      <c r="Q1258" s="337">
        <f t="shared" si="312"/>
        <v>0</v>
      </c>
      <c r="R1258" s="350"/>
      <c r="S1258" s="350"/>
      <c r="T1258" s="350"/>
      <c r="U1258" s="350"/>
      <c r="V1258" s="350"/>
      <c r="W1258" s="350"/>
      <c r="X1258" s="350"/>
      <c r="Y1258" s="350">
        <f t="shared" si="313"/>
        <v>0</v>
      </c>
      <c r="Z1258" s="349"/>
      <c r="AA1258" s="350"/>
      <c r="AB1258" s="349"/>
      <c r="AC1258" s="350"/>
      <c r="AD1258" s="451">
        <f t="shared" si="314"/>
        <v>0</v>
      </c>
      <c r="AE1258" s="252"/>
    </row>
    <row r="1259" hidden="1" outlineLevel="1" spans="1:31">
      <c r="A1259" s="346"/>
      <c r="B1259" s="150">
        <v>120501178</v>
      </c>
      <c r="D1259" s="346"/>
      <c r="E1259" s="299" t="s">
        <v>290</v>
      </c>
      <c r="F1259" s="343"/>
      <c r="G1259" s="350"/>
      <c r="H1259" s="349"/>
      <c r="I1259" s="350"/>
      <c r="J1259" s="349"/>
      <c r="K1259" s="350"/>
      <c r="L1259" s="337">
        <f t="shared" si="311"/>
        <v>0</v>
      </c>
      <c r="M1259" s="349"/>
      <c r="N1259" s="350"/>
      <c r="O1259" s="349"/>
      <c r="P1259" s="350"/>
      <c r="Q1259" s="337">
        <f t="shared" si="312"/>
        <v>0</v>
      </c>
      <c r="R1259" s="350"/>
      <c r="S1259" s="350"/>
      <c r="T1259" s="350"/>
      <c r="U1259" s="350"/>
      <c r="V1259" s="350"/>
      <c r="W1259" s="350"/>
      <c r="X1259" s="350"/>
      <c r="Y1259" s="350">
        <f t="shared" si="313"/>
        <v>0</v>
      </c>
      <c r="Z1259" s="349"/>
      <c r="AA1259" s="350"/>
      <c r="AB1259" s="349"/>
      <c r="AC1259" s="350"/>
      <c r="AD1259" s="451">
        <f t="shared" si="314"/>
        <v>0</v>
      </c>
      <c r="AE1259" s="252"/>
    </row>
    <row r="1260" hidden="1" outlineLevel="1" spans="1:31">
      <c r="A1260" s="346"/>
      <c r="B1260" s="150">
        <v>120501179</v>
      </c>
      <c r="D1260" s="346"/>
      <c r="E1260" s="299" t="s">
        <v>291</v>
      </c>
      <c r="F1260" s="343"/>
      <c r="G1260" s="350"/>
      <c r="H1260" s="349"/>
      <c r="I1260" s="350"/>
      <c r="J1260" s="349"/>
      <c r="K1260" s="350"/>
      <c r="L1260" s="337">
        <f t="shared" si="311"/>
        <v>0</v>
      </c>
      <c r="M1260" s="349"/>
      <c r="N1260" s="350"/>
      <c r="O1260" s="349"/>
      <c r="P1260" s="350"/>
      <c r="Q1260" s="337">
        <f t="shared" si="312"/>
        <v>0</v>
      </c>
      <c r="R1260" s="350"/>
      <c r="S1260" s="350"/>
      <c r="T1260" s="350"/>
      <c r="U1260" s="350"/>
      <c r="V1260" s="350"/>
      <c r="W1260" s="350"/>
      <c r="X1260" s="350"/>
      <c r="Y1260" s="350">
        <f t="shared" si="313"/>
        <v>0</v>
      </c>
      <c r="Z1260" s="349"/>
      <c r="AA1260" s="350"/>
      <c r="AB1260" s="349"/>
      <c r="AC1260" s="350"/>
      <c r="AD1260" s="451">
        <f t="shared" si="314"/>
        <v>0</v>
      </c>
      <c r="AE1260" s="252"/>
    </row>
    <row r="1261" hidden="1" outlineLevel="1" spans="1:31">
      <c r="A1261" s="346"/>
      <c r="B1261" s="150">
        <v>120501180</v>
      </c>
      <c r="D1261" s="346"/>
      <c r="E1261" s="299" t="s">
        <v>292</v>
      </c>
      <c r="F1261" s="343"/>
      <c r="G1261" s="350"/>
      <c r="H1261" s="349"/>
      <c r="I1261" s="350"/>
      <c r="J1261" s="349"/>
      <c r="K1261" s="350"/>
      <c r="L1261" s="337">
        <f t="shared" si="311"/>
        <v>0</v>
      </c>
      <c r="M1261" s="349"/>
      <c r="N1261" s="350"/>
      <c r="O1261" s="349"/>
      <c r="P1261" s="350"/>
      <c r="Q1261" s="337">
        <f t="shared" si="312"/>
        <v>0</v>
      </c>
      <c r="R1261" s="350"/>
      <c r="S1261" s="350"/>
      <c r="T1261" s="350"/>
      <c r="U1261" s="350"/>
      <c r="V1261" s="350"/>
      <c r="W1261" s="350"/>
      <c r="X1261" s="350"/>
      <c r="Y1261" s="350">
        <f t="shared" si="313"/>
        <v>0</v>
      </c>
      <c r="Z1261" s="349"/>
      <c r="AA1261" s="350"/>
      <c r="AB1261" s="349"/>
      <c r="AC1261" s="350"/>
      <c r="AD1261" s="451">
        <f t="shared" si="314"/>
        <v>0</v>
      </c>
      <c r="AE1261" s="252"/>
    </row>
    <row r="1262" hidden="1" outlineLevel="1" spans="1:31">
      <c r="A1262" s="346"/>
      <c r="B1262" s="150">
        <v>120501181</v>
      </c>
      <c r="D1262" s="346"/>
      <c r="E1262" s="299" t="s">
        <v>293</v>
      </c>
      <c r="F1262" s="343"/>
      <c r="G1262" s="350"/>
      <c r="H1262" s="349"/>
      <c r="I1262" s="350"/>
      <c r="J1262" s="349"/>
      <c r="K1262" s="350"/>
      <c r="L1262" s="337">
        <f t="shared" si="311"/>
        <v>0</v>
      </c>
      <c r="M1262" s="349"/>
      <c r="N1262" s="350"/>
      <c r="O1262" s="349"/>
      <c r="P1262" s="350"/>
      <c r="Q1262" s="337">
        <f t="shared" si="312"/>
        <v>0</v>
      </c>
      <c r="R1262" s="350"/>
      <c r="S1262" s="350"/>
      <c r="T1262" s="350"/>
      <c r="U1262" s="350"/>
      <c r="V1262" s="350"/>
      <c r="W1262" s="350"/>
      <c r="X1262" s="350"/>
      <c r="Y1262" s="350">
        <f t="shared" si="313"/>
        <v>0</v>
      </c>
      <c r="Z1262" s="349"/>
      <c r="AA1262" s="350"/>
      <c r="AB1262" s="349"/>
      <c r="AC1262" s="350"/>
      <c r="AD1262" s="451">
        <f t="shared" si="314"/>
        <v>0</v>
      </c>
      <c r="AE1262" s="252"/>
    </row>
    <row r="1263" hidden="1" outlineLevel="1" spans="1:31">
      <c r="A1263" s="346"/>
      <c r="B1263" s="150">
        <v>120501182</v>
      </c>
      <c r="D1263" s="346"/>
      <c r="E1263" s="299" t="s">
        <v>294</v>
      </c>
      <c r="F1263" s="343"/>
      <c r="G1263" s="350"/>
      <c r="H1263" s="349"/>
      <c r="I1263" s="350"/>
      <c r="J1263" s="349"/>
      <c r="K1263" s="350"/>
      <c r="L1263" s="337">
        <f t="shared" si="311"/>
        <v>0</v>
      </c>
      <c r="M1263" s="349"/>
      <c r="N1263" s="350"/>
      <c r="O1263" s="349"/>
      <c r="P1263" s="350"/>
      <c r="Q1263" s="337">
        <f t="shared" si="312"/>
        <v>0</v>
      </c>
      <c r="R1263" s="350"/>
      <c r="S1263" s="350"/>
      <c r="T1263" s="350"/>
      <c r="U1263" s="350"/>
      <c r="V1263" s="350"/>
      <c r="W1263" s="350"/>
      <c r="X1263" s="350"/>
      <c r="Y1263" s="350">
        <f t="shared" si="313"/>
        <v>0</v>
      </c>
      <c r="Z1263" s="349"/>
      <c r="AA1263" s="350"/>
      <c r="AB1263" s="349"/>
      <c r="AC1263" s="350"/>
      <c r="AD1263" s="451">
        <f t="shared" si="314"/>
        <v>0</v>
      </c>
      <c r="AE1263" s="252"/>
    </row>
    <row r="1264" hidden="1" outlineLevel="1" spans="1:31">
      <c r="A1264" s="346"/>
      <c r="B1264" s="150">
        <v>120501183</v>
      </c>
      <c r="D1264" s="346"/>
      <c r="E1264" s="299" t="s">
        <v>295</v>
      </c>
      <c r="F1264" s="343"/>
      <c r="G1264" s="350"/>
      <c r="H1264" s="349"/>
      <c r="I1264" s="350"/>
      <c r="J1264" s="349"/>
      <c r="K1264" s="350"/>
      <c r="L1264" s="337">
        <f t="shared" si="311"/>
        <v>0</v>
      </c>
      <c r="M1264" s="349"/>
      <c r="N1264" s="350"/>
      <c r="O1264" s="349"/>
      <c r="P1264" s="350"/>
      <c r="Q1264" s="337">
        <f t="shared" si="312"/>
        <v>0</v>
      </c>
      <c r="R1264" s="350"/>
      <c r="S1264" s="350"/>
      <c r="T1264" s="350"/>
      <c r="U1264" s="350"/>
      <c r="V1264" s="350"/>
      <c r="W1264" s="350"/>
      <c r="X1264" s="350"/>
      <c r="Y1264" s="350">
        <f t="shared" si="313"/>
        <v>0</v>
      </c>
      <c r="Z1264" s="349"/>
      <c r="AA1264" s="350"/>
      <c r="AB1264" s="349"/>
      <c r="AC1264" s="350"/>
      <c r="AD1264" s="451">
        <f t="shared" si="314"/>
        <v>0</v>
      </c>
      <c r="AE1264" s="252"/>
    </row>
    <row r="1265" hidden="1" outlineLevel="1" spans="1:31">
      <c r="A1265" s="346"/>
      <c r="B1265" s="150">
        <v>120501184</v>
      </c>
      <c r="D1265" s="346"/>
      <c r="E1265" s="299" t="s">
        <v>296</v>
      </c>
      <c r="F1265" s="343"/>
      <c r="G1265" s="350"/>
      <c r="H1265" s="349"/>
      <c r="I1265" s="350"/>
      <c r="J1265" s="349"/>
      <c r="K1265" s="350"/>
      <c r="L1265" s="337">
        <f t="shared" si="311"/>
        <v>0</v>
      </c>
      <c r="M1265" s="349"/>
      <c r="N1265" s="350"/>
      <c r="O1265" s="349"/>
      <c r="P1265" s="350"/>
      <c r="Q1265" s="337">
        <f t="shared" si="312"/>
        <v>0</v>
      </c>
      <c r="R1265" s="350"/>
      <c r="S1265" s="350"/>
      <c r="T1265" s="350"/>
      <c r="U1265" s="350"/>
      <c r="V1265" s="350"/>
      <c r="W1265" s="350"/>
      <c r="X1265" s="350"/>
      <c r="Y1265" s="350">
        <f t="shared" si="313"/>
        <v>0</v>
      </c>
      <c r="Z1265" s="349"/>
      <c r="AA1265" s="350"/>
      <c r="AB1265" s="349"/>
      <c r="AC1265" s="350"/>
      <c r="AD1265" s="451">
        <f t="shared" si="314"/>
        <v>0</v>
      </c>
      <c r="AE1265" s="252"/>
    </row>
    <row r="1266" hidden="1" outlineLevel="1" spans="1:31">
      <c r="A1266" s="346"/>
      <c r="B1266" s="150">
        <v>120501185</v>
      </c>
      <c r="D1266" s="346"/>
      <c r="E1266" s="299" t="s">
        <v>297</v>
      </c>
      <c r="F1266" s="343"/>
      <c r="G1266" s="350"/>
      <c r="H1266" s="349"/>
      <c r="I1266" s="350"/>
      <c r="J1266" s="349"/>
      <c r="K1266" s="350"/>
      <c r="L1266" s="337">
        <f t="shared" si="311"/>
        <v>0</v>
      </c>
      <c r="M1266" s="349"/>
      <c r="N1266" s="350"/>
      <c r="O1266" s="349"/>
      <c r="P1266" s="350"/>
      <c r="Q1266" s="337">
        <f t="shared" si="312"/>
        <v>0</v>
      </c>
      <c r="R1266" s="350"/>
      <c r="S1266" s="350"/>
      <c r="T1266" s="350"/>
      <c r="U1266" s="350"/>
      <c r="V1266" s="350"/>
      <c r="W1266" s="350"/>
      <c r="X1266" s="350"/>
      <c r="Y1266" s="350">
        <f t="shared" si="313"/>
        <v>0</v>
      </c>
      <c r="Z1266" s="349"/>
      <c r="AA1266" s="350"/>
      <c r="AB1266" s="349"/>
      <c r="AC1266" s="350"/>
      <c r="AD1266" s="451">
        <f t="shared" si="314"/>
        <v>0</v>
      </c>
      <c r="AE1266" s="252"/>
    </row>
    <row r="1267" hidden="1" outlineLevel="1" spans="1:31">
      <c r="A1267" s="346"/>
      <c r="B1267" s="150">
        <v>120501186</v>
      </c>
      <c r="D1267" s="346"/>
      <c r="E1267" s="299" t="s">
        <v>298</v>
      </c>
      <c r="F1267" s="343"/>
      <c r="G1267" s="350"/>
      <c r="H1267" s="349"/>
      <c r="I1267" s="350"/>
      <c r="J1267" s="349"/>
      <c r="K1267" s="350"/>
      <c r="L1267" s="337">
        <f t="shared" si="311"/>
        <v>0</v>
      </c>
      <c r="M1267" s="349"/>
      <c r="N1267" s="350"/>
      <c r="O1267" s="349"/>
      <c r="P1267" s="350"/>
      <c r="Q1267" s="337">
        <f t="shared" si="312"/>
        <v>0</v>
      </c>
      <c r="R1267" s="350"/>
      <c r="S1267" s="350"/>
      <c r="T1267" s="350"/>
      <c r="U1267" s="350"/>
      <c r="V1267" s="350"/>
      <c r="W1267" s="350"/>
      <c r="X1267" s="350"/>
      <c r="Y1267" s="350">
        <f t="shared" si="313"/>
        <v>0</v>
      </c>
      <c r="Z1267" s="349"/>
      <c r="AA1267" s="350"/>
      <c r="AB1267" s="349"/>
      <c r="AC1267" s="350"/>
      <c r="AD1267" s="451">
        <f t="shared" si="314"/>
        <v>0</v>
      </c>
      <c r="AE1267" s="252"/>
    </row>
    <row r="1268" hidden="1" outlineLevel="1" spans="1:31">
      <c r="A1268" s="346"/>
      <c r="B1268" s="150">
        <v>120501187</v>
      </c>
      <c r="D1268" s="346"/>
      <c r="E1268" s="299" t="s">
        <v>299</v>
      </c>
      <c r="F1268" s="343"/>
      <c r="G1268" s="350"/>
      <c r="H1268" s="349"/>
      <c r="I1268" s="350"/>
      <c r="J1268" s="349"/>
      <c r="K1268" s="350"/>
      <c r="L1268" s="337">
        <f t="shared" si="311"/>
        <v>0</v>
      </c>
      <c r="M1268" s="349"/>
      <c r="N1268" s="350"/>
      <c r="O1268" s="349"/>
      <c r="P1268" s="350"/>
      <c r="Q1268" s="337">
        <f t="shared" si="312"/>
        <v>0</v>
      </c>
      <c r="R1268" s="350"/>
      <c r="S1268" s="350"/>
      <c r="T1268" s="350"/>
      <c r="U1268" s="350"/>
      <c r="V1268" s="350"/>
      <c r="W1268" s="350"/>
      <c r="X1268" s="350"/>
      <c r="Y1268" s="350">
        <f t="shared" si="313"/>
        <v>0</v>
      </c>
      <c r="Z1268" s="349"/>
      <c r="AA1268" s="350"/>
      <c r="AB1268" s="349"/>
      <c r="AC1268" s="350"/>
      <c r="AD1268" s="451">
        <f t="shared" si="314"/>
        <v>0</v>
      </c>
      <c r="AE1268" s="252"/>
    </row>
    <row r="1269" hidden="1" outlineLevel="1" spans="1:31">
      <c r="A1269" s="346"/>
      <c r="B1269" s="150">
        <v>120501188</v>
      </c>
      <c r="D1269" s="346"/>
      <c r="E1269" s="299" t="s">
        <v>300</v>
      </c>
      <c r="F1269" s="343"/>
      <c r="G1269" s="350"/>
      <c r="H1269" s="349"/>
      <c r="I1269" s="350"/>
      <c r="J1269" s="349"/>
      <c r="K1269" s="350"/>
      <c r="L1269" s="337">
        <f t="shared" si="311"/>
        <v>0</v>
      </c>
      <c r="M1269" s="349"/>
      <c r="N1269" s="350"/>
      <c r="O1269" s="349"/>
      <c r="P1269" s="350"/>
      <c r="Q1269" s="337">
        <f t="shared" si="312"/>
        <v>0</v>
      </c>
      <c r="R1269" s="350"/>
      <c r="S1269" s="350"/>
      <c r="T1269" s="350"/>
      <c r="U1269" s="350"/>
      <c r="V1269" s="350"/>
      <c r="W1269" s="350"/>
      <c r="X1269" s="350"/>
      <c r="Y1269" s="350">
        <f t="shared" si="313"/>
        <v>0</v>
      </c>
      <c r="Z1269" s="349"/>
      <c r="AA1269" s="350"/>
      <c r="AB1269" s="349"/>
      <c r="AC1269" s="350"/>
      <c r="AD1269" s="451">
        <f t="shared" si="314"/>
        <v>0</v>
      </c>
      <c r="AE1269" s="252"/>
    </row>
    <row r="1270" hidden="1" outlineLevel="1" spans="1:31">
      <c r="A1270" s="346"/>
      <c r="B1270" s="150">
        <v>120501189</v>
      </c>
      <c r="D1270" s="346"/>
      <c r="E1270" s="299" t="s">
        <v>301</v>
      </c>
      <c r="F1270" s="343"/>
      <c r="G1270" s="350"/>
      <c r="H1270" s="349"/>
      <c r="I1270" s="350"/>
      <c r="J1270" s="349"/>
      <c r="K1270" s="350"/>
      <c r="L1270" s="337">
        <f t="shared" si="311"/>
        <v>0</v>
      </c>
      <c r="M1270" s="349"/>
      <c r="N1270" s="350"/>
      <c r="O1270" s="349"/>
      <c r="P1270" s="350"/>
      <c r="Q1270" s="337">
        <f t="shared" si="312"/>
        <v>0</v>
      </c>
      <c r="R1270" s="350"/>
      <c r="S1270" s="350"/>
      <c r="T1270" s="350"/>
      <c r="U1270" s="350"/>
      <c r="V1270" s="350"/>
      <c r="W1270" s="350"/>
      <c r="X1270" s="350"/>
      <c r="Y1270" s="350">
        <f t="shared" si="313"/>
        <v>0</v>
      </c>
      <c r="Z1270" s="349"/>
      <c r="AA1270" s="350"/>
      <c r="AB1270" s="349"/>
      <c r="AC1270" s="350"/>
      <c r="AD1270" s="451">
        <f t="shared" si="314"/>
        <v>0</v>
      </c>
      <c r="AE1270" s="252"/>
    </row>
    <row r="1271" hidden="1" outlineLevel="1" spans="1:31">
      <c r="A1271" s="346"/>
      <c r="B1271" s="150">
        <v>120501190</v>
      </c>
      <c r="D1271" s="346"/>
      <c r="E1271" s="299" t="s">
        <v>302</v>
      </c>
      <c r="F1271" s="343"/>
      <c r="G1271" s="350"/>
      <c r="H1271" s="349"/>
      <c r="I1271" s="350"/>
      <c r="J1271" s="349"/>
      <c r="K1271" s="350"/>
      <c r="L1271" s="337">
        <f t="shared" si="311"/>
        <v>0</v>
      </c>
      <c r="M1271" s="349"/>
      <c r="N1271" s="350"/>
      <c r="O1271" s="349"/>
      <c r="P1271" s="350"/>
      <c r="Q1271" s="337">
        <f t="shared" si="312"/>
        <v>0</v>
      </c>
      <c r="R1271" s="350"/>
      <c r="S1271" s="350"/>
      <c r="T1271" s="350"/>
      <c r="U1271" s="350"/>
      <c r="V1271" s="350"/>
      <c r="W1271" s="350"/>
      <c r="X1271" s="350"/>
      <c r="Y1271" s="350">
        <f t="shared" si="313"/>
        <v>0</v>
      </c>
      <c r="Z1271" s="349"/>
      <c r="AA1271" s="350"/>
      <c r="AB1271" s="349"/>
      <c r="AC1271" s="350"/>
      <c r="AD1271" s="451">
        <f t="shared" si="314"/>
        <v>0</v>
      </c>
      <c r="AE1271" s="252"/>
    </row>
    <row r="1272" hidden="1" outlineLevel="1" spans="1:31">
      <c r="A1272" s="346"/>
      <c r="B1272" s="150">
        <v>120501191</v>
      </c>
      <c r="D1272" s="346"/>
      <c r="E1272" s="299" t="s">
        <v>303</v>
      </c>
      <c r="F1272" s="343"/>
      <c r="G1272" s="350"/>
      <c r="H1272" s="349"/>
      <c r="I1272" s="350"/>
      <c r="J1272" s="349"/>
      <c r="K1272" s="350"/>
      <c r="L1272" s="337">
        <f t="shared" si="311"/>
        <v>0</v>
      </c>
      <c r="M1272" s="349"/>
      <c r="N1272" s="350"/>
      <c r="O1272" s="349"/>
      <c r="P1272" s="350"/>
      <c r="Q1272" s="337">
        <f t="shared" si="312"/>
        <v>0</v>
      </c>
      <c r="R1272" s="350"/>
      <c r="S1272" s="350"/>
      <c r="T1272" s="350"/>
      <c r="U1272" s="350"/>
      <c r="V1272" s="350"/>
      <c r="W1272" s="350"/>
      <c r="X1272" s="350"/>
      <c r="Y1272" s="350">
        <f t="shared" si="313"/>
        <v>0</v>
      </c>
      <c r="Z1272" s="349"/>
      <c r="AA1272" s="350"/>
      <c r="AB1272" s="349"/>
      <c r="AC1272" s="350"/>
      <c r="AD1272" s="451">
        <f t="shared" si="314"/>
        <v>0</v>
      </c>
      <c r="AE1272" s="252"/>
    </row>
    <row r="1273" hidden="1" outlineLevel="1" spans="1:31">
      <c r="A1273" s="346"/>
      <c r="B1273" s="150">
        <v>120501192</v>
      </c>
      <c r="D1273" s="346"/>
      <c r="E1273" s="299" t="s">
        <v>304</v>
      </c>
      <c r="F1273" s="343"/>
      <c r="G1273" s="350"/>
      <c r="H1273" s="349"/>
      <c r="I1273" s="350"/>
      <c r="J1273" s="349"/>
      <c r="K1273" s="350"/>
      <c r="L1273" s="337">
        <f t="shared" si="311"/>
        <v>0</v>
      </c>
      <c r="M1273" s="349"/>
      <c r="N1273" s="350"/>
      <c r="O1273" s="349"/>
      <c r="P1273" s="350"/>
      <c r="Q1273" s="337">
        <f t="shared" si="312"/>
        <v>0</v>
      </c>
      <c r="R1273" s="350"/>
      <c r="S1273" s="350"/>
      <c r="T1273" s="350"/>
      <c r="U1273" s="350"/>
      <c r="V1273" s="350"/>
      <c r="W1273" s="350"/>
      <c r="X1273" s="350"/>
      <c r="Y1273" s="350">
        <f t="shared" si="313"/>
        <v>0</v>
      </c>
      <c r="Z1273" s="349"/>
      <c r="AA1273" s="350"/>
      <c r="AB1273" s="349"/>
      <c r="AC1273" s="350"/>
      <c r="AD1273" s="451">
        <f t="shared" si="314"/>
        <v>0</v>
      </c>
      <c r="AE1273" s="252"/>
    </row>
    <row r="1274" hidden="1" outlineLevel="1" spans="1:31">
      <c r="A1274" s="346"/>
      <c r="B1274" s="150">
        <v>120501193</v>
      </c>
      <c r="D1274" s="346"/>
      <c r="E1274" s="299" t="s">
        <v>305</v>
      </c>
      <c r="F1274" s="343"/>
      <c r="G1274" s="350"/>
      <c r="H1274" s="349"/>
      <c r="I1274" s="350"/>
      <c r="J1274" s="349"/>
      <c r="K1274" s="350"/>
      <c r="L1274" s="337">
        <f t="shared" si="311"/>
        <v>0</v>
      </c>
      <c r="M1274" s="349"/>
      <c r="N1274" s="350"/>
      <c r="O1274" s="349"/>
      <c r="P1274" s="350"/>
      <c r="Q1274" s="337">
        <f t="shared" si="312"/>
        <v>0</v>
      </c>
      <c r="R1274" s="350"/>
      <c r="S1274" s="350"/>
      <c r="T1274" s="350"/>
      <c r="U1274" s="350"/>
      <c r="V1274" s="350"/>
      <c r="W1274" s="350"/>
      <c r="X1274" s="350"/>
      <c r="Y1274" s="350">
        <f t="shared" si="313"/>
        <v>0</v>
      </c>
      <c r="Z1274" s="349"/>
      <c r="AA1274" s="350"/>
      <c r="AB1274" s="349"/>
      <c r="AC1274" s="350"/>
      <c r="AD1274" s="451">
        <f t="shared" si="314"/>
        <v>0</v>
      </c>
      <c r="AE1274" s="252"/>
    </row>
    <row r="1275" hidden="1" outlineLevel="1" spans="1:31">
      <c r="A1275" s="346"/>
      <c r="B1275" s="150">
        <v>120501194</v>
      </c>
      <c r="D1275" s="346"/>
      <c r="E1275" s="299" t="s">
        <v>306</v>
      </c>
      <c r="F1275" s="343"/>
      <c r="G1275" s="350"/>
      <c r="H1275" s="349"/>
      <c r="I1275" s="350"/>
      <c r="J1275" s="349"/>
      <c r="K1275" s="350"/>
      <c r="L1275" s="337">
        <f t="shared" ref="L1275:L1280" si="315">G1275+I1275-K1275</f>
        <v>0</v>
      </c>
      <c r="M1275" s="349"/>
      <c r="N1275" s="350"/>
      <c r="O1275" s="349"/>
      <c r="P1275" s="350"/>
      <c r="Q1275" s="337">
        <f t="shared" ref="Q1275:Q1280" si="316">L1275+N1275-P1275</f>
        <v>0</v>
      </c>
      <c r="R1275" s="350"/>
      <c r="S1275" s="350"/>
      <c r="T1275" s="350"/>
      <c r="U1275" s="350"/>
      <c r="V1275" s="350"/>
      <c r="W1275" s="350"/>
      <c r="X1275" s="350"/>
      <c r="Y1275" s="350">
        <f t="shared" ref="Y1275:Y1280" si="317">SUM(Q1275:X1275)</f>
        <v>0</v>
      </c>
      <c r="Z1275" s="349"/>
      <c r="AA1275" s="350"/>
      <c r="AB1275" s="349"/>
      <c r="AC1275" s="350"/>
      <c r="AD1275" s="451">
        <f t="shared" ref="AD1275:AD1280" si="318">Y1275+AA1275-AC1275</f>
        <v>0</v>
      </c>
      <c r="AE1275" s="252"/>
    </row>
    <row r="1276" hidden="1" outlineLevel="1" spans="1:31">
      <c r="A1276" s="346"/>
      <c r="B1276" s="150">
        <v>120501195</v>
      </c>
      <c r="D1276" s="346"/>
      <c r="E1276" s="299" t="s">
        <v>307</v>
      </c>
      <c r="F1276" s="343"/>
      <c r="G1276" s="350"/>
      <c r="H1276" s="349"/>
      <c r="I1276" s="350"/>
      <c r="J1276" s="349"/>
      <c r="K1276" s="350"/>
      <c r="L1276" s="337">
        <f t="shared" si="315"/>
        <v>0</v>
      </c>
      <c r="M1276" s="349"/>
      <c r="N1276" s="350"/>
      <c r="O1276" s="349"/>
      <c r="P1276" s="350"/>
      <c r="Q1276" s="337">
        <f t="shared" si="316"/>
        <v>0</v>
      </c>
      <c r="R1276" s="350"/>
      <c r="S1276" s="350"/>
      <c r="T1276" s="350"/>
      <c r="U1276" s="350"/>
      <c r="V1276" s="350"/>
      <c r="W1276" s="350"/>
      <c r="X1276" s="350"/>
      <c r="Y1276" s="350">
        <f t="shared" si="317"/>
        <v>0</v>
      </c>
      <c r="Z1276" s="349"/>
      <c r="AA1276" s="350"/>
      <c r="AB1276" s="349"/>
      <c r="AC1276" s="350"/>
      <c r="AD1276" s="451">
        <f t="shared" si="318"/>
        <v>0</v>
      </c>
      <c r="AE1276" s="252"/>
    </row>
    <row r="1277" hidden="1" outlineLevel="1" spans="1:31">
      <c r="A1277" s="346"/>
      <c r="B1277" s="150">
        <v>120501196</v>
      </c>
      <c r="D1277" s="346"/>
      <c r="E1277" s="299" t="s">
        <v>308</v>
      </c>
      <c r="F1277" s="343"/>
      <c r="G1277" s="350"/>
      <c r="H1277" s="349"/>
      <c r="I1277" s="350"/>
      <c r="J1277" s="349"/>
      <c r="K1277" s="350"/>
      <c r="L1277" s="337">
        <f t="shared" si="315"/>
        <v>0</v>
      </c>
      <c r="M1277" s="349"/>
      <c r="N1277" s="350"/>
      <c r="O1277" s="349"/>
      <c r="P1277" s="350"/>
      <c r="Q1277" s="337">
        <f t="shared" si="316"/>
        <v>0</v>
      </c>
      <c r="R1277" s="350"/>
      <c r="S1277" s="350"/>
      <c r="T1277" s="350"/>
      <c r="U1277" s="350"/>
      <c r="V1277" s="350"/>
      <c r="W1277" s="350"/>
      <c r="X1277" s="350"/>
      <c r="Y1277" s="350">
        <f t="shared" si="317"/>
        <v>0</v>
      </c>
      <c r="Z1277" s="349"/>
      <c r="AA1277" s="350"/>
      <c r="AB1277" s="349"/>
      <c r="AC1277" s="350"/>
      <c r="AD1277" s="451">
        <f t="shared" si="318"/>
        <v>0</v>
      </c>
      <c r="AE1277" s="252"/>
    </row>
    <row r="1278" hidden="1" outlineLevel="1" spans="1:31">
      <c r="A1278" s="346"/>
      <c r="B1278" s="150">
        <v>120501197</v>
      </c>
      <c r="D1278" s="346"/>
      <c r="E1278" s="299" t="s">
        <v>309</v>
      </c>
      <c r="F1278" s="343"/>
      <c r="G1278" s="350"/>
      <c r="H1278" s="349"/>
      <c r="I1278" s="350"/>
      <c r="J1278" s="349"/>
      <c r="K1278" s="350"/>
      <c r="L1278" s="337">
        <f t="shared" si="315"/>
        <v>0</v>
      </c>
      <c r="M1278" s="349"/>
      <c r="N1278" s="350"/>
      <c r="O1278" s="349"/>
      <c r="P1278" s="350"/>
      <c r="Q1278" s="337">
        <f t="shared" si="316"/>
        <v>0</v>
      </c>
      <c r="R1278" s="350"/>
      <c r="S1278" s="350"/>
      <c r="T1278" s="350"/>
      <c r="U1278" s="350"/>
      <c r="V1278" s="350"/>
      <c r="W1278" s="350"/>
      <c r="X1278" s="350"/>
      <c r="Y1278" s="350">
        <f t="shared" si="317"/>
        <v>0</v>
      </c>
      <c r="Z1278" s="349"/>
      <c r="AA1278" s="350"/>
      <c r="AB1278" s="349"/>
      <c r="AC1278" s="350"/>
      <c r="AD1278" s="451">
        <f t="shared" si="318"/>
        <v>0</v>
      </c>
      <c r="AE1278" s="252"/>
    </row>
    <row r="1279" hidden="1" outlineLevel="1" spans="1:31">
      <c r="A1279" s="346"/>
      <c r="B1279" s="150">
        <v>120501198</v>
      </c>
      <c r="D1279" s="346"/>
      <c r="E1279" s="299" t="s">
        <v>310</v>
      </c>
      <c r="F1279" s="343"/>
      <c r="G1279" s="350"/>
      <c r="H1279" s="349"/>
      <c r="I1279" s="350"/>
      <c r="J1279" s="349"/>
      <c r="K1279" s="350"/>
      <c r="L1279" s="337">
        <f t="shared" si="315"/>
        <v>0</v>
      </c>
      <c r="M1279" s="349"/>
      <c r="N1279" s="350"/>
      <c r="O1279" s="349"/>
      <c r="P1279" s="350"/>
      <c r="Q1279" s="337">
        <f t="shared" si="316"/>
        <v>0</v>
      </c>
      <c r="R1279" s="350"/>
      <c r="S1279" s="350"/>
      <c r="T1279" s="350"/>
      <c r="U1279" s="350"/>
      <c r="V1279" s="350"/>
      <c r="W1279" s="350"/>
      <c r="X1279" s="350"/>
      <c r="Y1279" s="350">
        <f t="shared" si="317"/>
        <v>0</v>
      </c>
      <c r="Z1279" s="349"/>
      <c r="AA1279" s="350"/>
      <c r="AB1279" s="349"/>
      <c r="AC1279" s="350"/>
      <c r="AD1279" s="451">
        <f t="shared" si="318"/>
        <v>0</v>
      </c>
      <c r="AE1279" s="252"/>
    </row>
    <row r="1280" hidden="1" outlineLevel="1" spans="1:31">
      <c r="A1280" s="346"/>
      <c r="B1280" s="150">
        <v>120501199</v>
      </c>
      <c r="D1280" s="346"/>
      <c r="E1280" s="299" t="s">
        <v>311</v>
      </c>
      <c r="F1280" s="343"/>
      <c r="G1280" s="350"/>
      <c r="H1280" s="349"/>
      <c r="I1280" s="350"/>
      <c r="J1280" s="349"/>
      <c r="K1280" s="350"/>
      <c r="L1280" s="337">
        <f t="shared" si="315"/>
        <v>0</v>
      </c>
      <c r="M1280" s="349"/>
      <c r="N1280" s="350"/>
      <c r="O1280" s="349"/>
      <c r="P1280" s="350"/>
      <c r="Q1280" s="337">
        <f t="shared" si="316"/>
        <v>0</v>
      </c>
      <c r="R1280" s="350"/>
      <c r="S1280" s="350"/>
      <c r="T1280" s="350"/>
      <c r="U1280" s="350"/>
      <c r="V1280" s="350"/>
      <c r="W1280" s="350"/>
      <c r="X1280" s="350"/>
      <c r="Y1280" s="350">
        <f t="shared" si="317"/>
        <v>0</v>
      </c>
      <c r="Z1280" s="349"/>
      <c r="AA1280" s="350"/>
      <c r="AB1280" s="349"/>
      <c r="AC1280" s="350"/>
      <c r="AD1280" s="451">
        <f t="shared" si="318"/>
        <v>0</v>
      </c>
      <c r="AE1280" s="252"/>
    </row>
    <row r="1281" hidden="1" outlineLevel="1" spans="1:31">
      <c r="A1281" s="346"/>
      <c r="B1281" s="150"/>
      <c r="D1281" s="346"/>
      <c r="E1281" s="299"/>
      <c r="F1281" s="343"/>
      <c r="G1281" s="350"/>
      <c r="H1281" s="349"/>
      <c r="I1281" s="350"/>
      <c r="J1281" s="349"/>
      <c r="K1281" s="350"/>
      <c r="L1281" s="337"/>
      <c r="M1281" s="349"/>
      <c r="N1281" s="350"/>
      <c r="O1281" s="349"/>
      <c r="P1281" s="350"/>
      <c r="Q1281" s="337"/>
      <c r="R1281" s="350"/>
      <c r="S1281" s="350"/>
      <c r="T1281" s="350"/>
      <c r="U1281" s="350"/>
      <c r="V1281" s="350"/>
      <c r="W1281" s="350"/>
      <c r="X1281" s="350"/>
      <c r="Y1281" s="350"/>
      <c r="Z1281" s="349"/>
      <c r="AA1281" s="350"/>
      <c r="AB1281" s="349"/>
      <c r="AC1281" s="350"/>
      <c r="AD1281" s="348"/>
      <c r="AE1281" s="252"/>
    </row>
    <row r="1282" hidden="1" outlineLevel="1" spans="1:31">
      <c r="A1282" s="346"/>
      <c r="B1282" s="150"/>
      <c r="D1282" s="346"/>
      <c r="E1282" s="299"/>
      <c r="F1282" s="343"/>
      <c r="G1282" s="350"/>
      <c r="H1282" s="349"/>
      <c r="I1282" s="350"/>
      <c r="J1282" s="349"/>
      <c r="K1282" s="350"/>
      <c r="L1282" s="337">
        <f t="shared" ref="L1282" si="319">G1282+I1282-K1282</f>
        <v>0</v>
      </c>
      <c r="M1282" s="349"/>
      <c r="N1282" s="350"/>
      <c r="O1282" s="349"/>
      <c r="P1282" s="350"/>
      <c r="Q1282" s="337">
        <f t="shared" ref="Q1282" si="320">L1282+N1282-P1282</f>
        <v>0</v>
      </c>
      <c r="R1282" s="350"/>
      <c r="S1282" s="350"/>
      <c r="T1282" s="350"/>
      <c r="U1282" s="350"/>
      <c r="V1282" s="350"/>
      <c r="W1282" s="350"/>
      <c r="X1282" s="350"/>
      <c r="Y1282" s="374"/>
      <c r="Z1282" s="349"/>
      <c r="AA1282" s="350"/>
      <c r="AB1282" s="349"/>
      <c r="AC1282" s="350"/>
      <c r="AD1282" s="337">
        <f t="shared" ref="AD1282" si="321">Y1282+AA1282-AC1282</f>
        <v>0</v>
      </c>
      <c r="AE1282" s="252"/>
    </row>
    <row r="1283" hidden="1" outlineLevel="1" spans="1:31">
      <c r="A1283" s="346"/>
      <c r="B1283" s="150"/>
      <c r="D1283" s="351" t="s">
        <v>765</v>
      </c>
      <c r="E1283" s="352"/>
      <c r="F1283" s="353"/>
      <c r="G1283" s="354">
        <f>SUM(G1081:G1282)</f>
        <v>0</v>
      </c>
      <c r="H1283" s="355"/>
      <c r="I1283" s="354">
        <f>SUM(I1081:I1282)</f>
        <v>0</v>
      </c>
      <c r="J1283" s="355"/>
      <c r="K1283" s="354">
        <f>SUM(K1081:K1282)</f>
        <v>0</v>
      </c>
      <c r="L1283" s="354">
        <f>SUM(L1081:L1282)</f>
        <v>0</v>
      </c>
      <c r="M1283" s="355"/>
      <c r="N1283" s="354">
        <f>SUM(N1081:N1282)</f>
        <v>0</v>
      </c>
      <c r="O1283" s="355"/>
      <c r="P1283" s="354">
        <f t="shared" ref="P1283:Y1283" si="322">SUM(P1081:P1282)</f>
        <v>0</v>
      </c>
      <c r="Q1283" s="354">
        <f t="shared" si="322"/>
        <v>0</v>
      </c>
      <c r="R1283" s="354">
        <f t="shared" si="322"/>
        <v>0</v>
      </c>
      <c r="S1283" s="354">
        <f t="shared" si="322"/>
        <v>0</v>
      </c>
      <c r="T1283" s="354">
        <f t="shared" si="322"/>
        <v>0</v>
      </c>
      <c r="U1283" s="354">
        <f t="shared" si="322"/>
        <v>0</v>
      </c>
      <c r="V1283" s="354">
        <f t="shared" si="322"/>
        <v>0</v>
      </c>
      <c r="W1283" s="354">
        <f t="shared" si="322"/>
        <v>0</v>
      </c>
      <c r="X1283" s="354">
        <f t="shared" si="322"/>
        <v>0</v>
      </c>
      <c r="Y1283" s="354">
        <f t="shared" si="322"/>
        <v>0</v>
      </c>
      <c r="Z1283" s="355"/>
      <c r="AA1283" s="354">
        <f>SUM(AA1081:AA1282)</f>
        <v>0</v>
      </c>
      <c r="AB1283" s="355"/>
      <c r="AC1283" s="354">
        <f>SUM(AC1081:AC1282)</f>
        <v>0</v>
      </c>
      <c r="AD1283" s="354">
        <f>SUM(AD1081:AD1282)</f>
        <v>0</v>
      </c>
      <c r="AE1283" s="252"/>
    </row>
    <row r="1284" hidden="1" outlineLevel="1" spans="1:31">
      <c r="A1284" s="346"/>
      <c r="B1284" s="150"/>
      <c r="D1284" s="346"/>
      <c r="E1284" s="299"/>
      <c r="F1284" s="343"/>
      <c r="G1284" s="350"/>
      <c r="H1284" s="349"/>
      <c r="I1284" s="350"/>
      <c r="J1284" s="349"/>
      <c r="K1284" s="350"/>
      <c r="L1284" s="337"/>
      <c r="M1284" s="349"/>
      <c r="N1284" s="350"/>
      <c r="O1284" s="349"/>
      <c r="P1284" s="350"/>
      <c r="Q1284" s="337"/>
      <c r="R1284" s="350"/>
      <c r="S1284" s="350"/>
      <c r="T1284" s="350"/>
      <c r="U1284" s="350"/>
      <c r="V1284" s="350"/>
      <c r="W1284" s="350"/>
      <c r="X1284" s="350"/>
      <c r="Y1284" s="374"/>
      <c r="Z1284" s="349"/>
      <c r="AA1284" s="350"/>
      <c r="AB1284" s="349"/>
      <c r="AC1284" s="350"/>
      <c r="AD1284" s="337"/>
      <c r="AE1284" s="252"/>
    </row>
    <row r="1285" hidden="1" outlineLevel="1" spans="1:31">
      <c r="A1285" s="346"/>
      <c r="B1285" s="150"/>
      <c r="D1285" s="347" t="s">
        <v>398</v>
      </c>
      <c r="E1285" s="299"/>
      <c r="F1285" s="343"/>
      <c r="G1285" s="350"/>
      <c r="H1285" s="349"/>
      <c r="I1285" s="350"/>
      <c r="J1285" s="349"/>
      <c r="K1285" s="350"/>
      <c r="L1285" s="337">
        <f>G1285+I1285-K1285</f>
        <v>0</v>
      </c>
      <c r="M1285" s="349"/>
      <c r="N1285" s="350"/>
      <c r="O1285" s="349"/>
      <c r="P1285" s="350"/>
      <c r="Q1285" s="337">
        <f>L1285+N1285-P1285</f>
        <v>0</v>
      </c>
      <c r="R1285" s="350"/>
      <c r="S1285" s="350"/>
      <c r="T1285" s="350"/>
      <c r="U1285" s="350"/>
      <c r="V1285" s="350"/>
      <c r="W1285" s="350"/>
      <c r="X1285" s="350"/>
      <c r="Y1285" s="374"/>
      <c r="Z1285" s="349"/>
      <c r="AA1285" s="350"/>
      <c r="AB1285" s="349"/>
      <c r="AC1285" s="350"/>
      <c r="AD1285" s="337">
        <f>Y1285+AA1285-AC1285</f>
        <v>0</v>
      </c>
      <c r="AE1285" s="252"/>
    </row>
    <row r="1286" hidden="1" outlineLevel="1" spans="1:31">
      <c r="A1286" s="346"/>
      <c r="B1286" s="150">
        <v>120502001</v>
      </c>
      <c r="D1286" s="346"/>
      <c r="E1286" s="299" t="s">
        <v>113</v>
      </c>
      <c r="F1286" s="343"/>
      <c r="G1286" s="350"/>
      <c r="H1286" s="349"/>
      <c r="I1286" s="350"/>
      <c r="J1286" s="349"/>
      <c r="K1286" s="350"/>
      <c r="L1286" s="337">
        <f>G1286+I1286-K1286</f>
        <v>0</v>
      </c>
      <c r="M1286" s="349"/>
      <c r="N1286" s="350"/>
      <c r="O1286" s="349"/>
      <c r="P1286" s="350"/>
      <c r="Q1286" s="337">
        <f>L1286+N1286-P1286</f>
        <v>0</v>
      </c>
      <c r="R1286" s="350"/>
      <c r="S1286" s="350"/>
      <c r="T1286" s="350"/>
      <c r="U1286" s="350"/>
      <c r="V1286" s="350"/>
      <c r="W1286" s="350"/>
      <c r="X1286" s="350"/>
      <c r="Y1286" s="350">
        <f>SUM(Q1286:X1286)</f>
        <v>0</v>
      </c>
      <c r="Z1286" s="349"/>
      <c r="AA1286" s="350"/>
      <c r="AB1286" s="349"/>
      <c r="AC1286" s="350"/>
      <c r="AD1286" s="337">
        <f>Y1286+AA1286-AC1286</f>
        <v>0</v>
      </c>
      <c r="AE1286" s="252"/>
    </row>
    <row r="1287" hidden="1" outlineLevel="1" spans="1:31">
      <c r="A1287" s="346"/>
      <c r="B1287" s="150">
        <v>120502002</v>
      </c>
      <c r="D1287" s="346"/>
      <c r="E1287" s="299" t="s">
        <v>114</v>
      </c>
      <c r="F1287" s="343"/>
      <c r="G1287" s="350"/>
      <c r="H1287" s="349"/>
      <c r="I1287" s="350"/>
      <c r="J1287" s="349"/>
      <c r="K1287" s="350"/>
      <c r="L1287" s="337">
        <f t="shared" ref="L1287:L1350" si="323">G1287+I1287-K1287</f>
        <v>0</v>
      </c>
      <c r="M1287" s="349"/>
      <c r="N1287" s="350"/>
      <c r="O1287" s="349"/>
      <c r="P1287" s="350"/>
      <c r="Q1287" s="337">
        <f t="shared" ref="Q1287:Q1350" si="324">L1287+N1287-P1287</f>
        <v>0</v>
      </c>
      <c r="R1287" s="350"/>
      <c r="S1287" s="350"/>
      <c r="T1287" s="350"/>
      <c r="U1287" s="350"/>
      <c r="V1287" s="350"/>
      <c r="W1287" s="350"/>
      <c r="X1287" s="350"/>
      <c r="Y1287" s="350">
        <f t="shared" ref="Y1287:Y1350" si="325">SUM(Q1287:X1287)</f>
        <v>0</v>
      </c>
      <c r="Z1287" s="349"/>
      <c r="AA1287" s="350"/>
      <c r="AB1287" s="349"/>
      <c r="AC1287" s="350"/>
      <c r="AD1287" s="337">
        <f t="shared" ref="AD1287:AD1350" si="326">Y1287+AA1287-AC1287</f>
        <v>0</v>
      </c>
      <c r="AE1287" s="252"/>
    </row>
    <row r="1288" hidden="1" outlineLevel="1" spans="1:31">
      <c r="A1288" s="346"/>
      <c r="B1288" s="150">
        <v>120502003</v>
      </c>
      <c r="D1288" s="346"/>
      <c r="E1288" s="299" t="s">
        <v>115</v>
      </c>
      <c r="F1288" s="343"/>
      <c r="G1288" s="350"/>
      <c r="H1288" s="349"/>
      <c r="I1288" s="350"/>
      <c r="J1288" s="349"/>
      <c r="K1288" s="350"/>
      <c r="L1288" s="337">
        <f t="shared" si="323"/>
        <v>0</v>
      </c>
      <c r="M1288" s="349"/>
      <c r="N1288" s="350"/>
      <c r="O1288" s="349"/>
      <c r="P1288" s="350"/>
      <c r="Q1288" s="337">
        <f t="shared" si="324"/>
        <v>0</v>
      </c>
      <c r="R1288" s="350"/>
      <c r="S1288" s="350"/>
      <c r="T1288" s="350"/>
      <c r="U1288" s="350"/>
      <c r="V1288" s="350"/>
      <c r="W1288" s="350"/>
      <c r="X1288" s="350"/>
      <c r="Y1288" s="350">
        <f t="shared" si="325"/>
        <v>0</v>
      </c>
      <c r="Z1288" s="349"/>
      <c r="AA1288" s="350"/>
      <c r="AB1288" s="349"/>
      <c r="AC1288" s="350"/>
      <c r="AD1288" s="337">
        <f t="shared" si="326"/>
        <v>0</v>
      </c>
      <c r="AE1288" s="252"/>
    </row>
    <row r="1289" hidden="1" outlineLevel="1" spans="1:31">
      <c r="A1289" s="346"/>
      <c r="B1289" s="150">
        <v>120502004</v>
      </c>
      <c r="D1289" s="346"/>
      <c r="E1289" s="299" t="s">
        <v>116</v>
      </c>
      <c r="F1289" s="343"/>
      <c r="G1289" s="350"/>
      <c r="H1289" s="349"/>
      <c r="I1289" s="350"/>
      <c r="J1289" s="349"/>
      <c r="K1289" s="350"/>
      <c r="L1289" s="337">
        <f t="shared" si="323"/>
        <v>0</v>
      </c>
      <c r="M1289" s="349"/>
      <c r="N1289" s="350"/>
      <c r="O1289" s="349"/>
      <c r="P1289" s="350"/>
      <c r="Q1289" s="337">
        <f t="shared" si="324"/>
        <v>0</v>
      </c>
      <c r="R1289" s="350"/>
      <c r="S1289" s="350"/>
      <c r="T1289" s="350"/>
      <c r="U1289" s="350"/>
      <c r="V1289" s="350"/>
      <c r="W1289" s="350"/>
      <c r="X1289" s="350"/>
      <c r="Y1289" s="350">
        <f t="shared" si="325"/>
        <v>0</v>
      </c>
      <c r="Z1289" s="349"/>
      <c r="AA1289" s="350"/>
      <c r="AB1289" s="349"/>
      <c r="AC1289" s="350"/>
      <c r="AD1289" s="337">
        <f t="shared" si="326"/>
        <v>0</v>
      </c>
      <c r="AE1289" s="252"/>
    </row>
    <row r="1290" hidden="1" outlineLevel="1" spans="1:31">
      <c r="A1290" s="346"/>
      <c r="B1290" s="150">
        <v>120502005</v>
      </c>
      <c r="D1290" s="346"/>
      <c r="E1290" s="299" t="s">
        <v>117</v>
      </c>
      <c r="F1290" s="343"/>
      <c r="G1290" s="350"/>
      <c r="H1290" s="349"/>
      <c r="I1290" s="350"/>
      <c r="J1290" s="349"/>
      <c r="K1290" s="350"/>
      <c r="L1290" s="337">
        <f t="shared" si="323"/>
        <v>0</v>
      </c>
      <c r="M1290" s="349"/>
      <c r="N1290" s="350"/>
      <c r="O1290" s="349"/>
      <c r="P1290" s="350"/>
      <c r="Q1290" s="337">
        <f t="shared" si="324"/>
        <v>0</v>
      </c>
      <c r="R1290" s="350"/>
      <c r="S1290" s="350"/>
      <c r="T1290" s="350"/>
      <c r="U1290" s="350"/>
      <c r="V1290" s="350"/>
      <c r="W1290" s="350"/>
      <c r="X1290" s="350"/>
      <c r="Y1290" s="350">
        <f t="shared" si="325"/>
        <v>0</v>
      </c>
      <c r="Z1290" s="349"/>
      <c r="AA1290" s="350"/>
      <c r="AB1290" s="349"/>
      <c r="AC1290" s="350"/>
      <c r="AD1290" s="337">
        <f t="shared" si="326"/>
        <v>0</v>
      </c>
      <c r="AE1290" s="252"/>
    </row>
    <row r="1291" hidden="1" outlineLevel="1" spans="1:31">
      <c r="A1291" s="346"/>
      <c r="B1291" s="150">
        <v>120502006</v>
      </c>
      <c r="D1291" s="346"/>
      <c r="E1291" s="299" t="s">
        <v>118</v>
      </c>
      <c r="F1291" s="343"/>
      <c r="G1291" s="350"/>
      <c r="H1291" s="349"/>
      <c r="I1291" s="350"/>
      <c r="J1291" s="349"/>
      <c r="K1291" s="350"/>
      <c r="L1291" s="337">
        <f t="shared" si="323"/>
        <v>0</v>
      </c>
      <c r="M1291" s="349"/>
      <c r="N1291" s="350"/>
      <c r="O1291" s="349"/>
      <c r="P1291" s="350"/>
      <c r="Q1291" s="337">
        <f t="shared" si="324"/>
        <v>0</v>
      </c>
      <c r="R1291" s="350"/>
      <c r="S1291" s="350"/>
      <c r="T1291" s="350"/>
      <c r="U1291" s="350"/>
      <c r="V1291" s="350"/>
      <c r="W1291" s="350"/>
      <c r="X1291" s="350"/>
      <c r="Y1291" s="350">
        <f t="shared" si="325"/>
        <v>0</v>
      </c>
      <c r="Z1291" s="349"/>
      <c r="AA1291" s="350"/>
      <c r="AB1291" s="349"/>
      <c r="AC1291" s="350"/>
      <c r="AD1291" s="337">
        <f t="shared" si="326"/>
        <v>0</v>
      </c>
      <c r="AE1291" s="252"/>
    </row>
    <row r="1292" hidden="1" outlineLevel="1" spans="1:31">
      <c r="A1292" s="346"/>
      <c r="B1292" s="150">
        <v>120502007</v>
      </c>
      <c r="D1292" s="346"/>
      <c r="E1292" s="299" t="s">
        <v>119</v>
      </c>
      <c r="F1292" s="343"/>
      <c r="G1292" s="350"/>
      <c r="H1292" s="349"/>
      <c r="I1292" s="350"/>
      <c r="J1292" s="349"/>
      <c r="K1292" s="350"/>
      <c r="L1292" s="337">
        <f t="shared" si="323"/>
        <v>0</v>
      </c>
      <c r="M1292" s="349"/>
      <c r="N1292" s="350"/>
      <c r="O1292" s="349"/>
      <c r="P1292" s="350"/>
      <c r="Q1292" s="337">
        <f t="shared" si="324"/>
        <v>0</v>
      </c>
      <c r="R1292" s="350"/>
      <c r="S1292" s="350"/>
      <c r="T1292" s="350"/>
      <c r="U1292" s="350"/>
      <c r="V1292" s="350"/>
      <c r="W1292" s="350"/>
      <c r="X1292" s="350"/>
      <c r="Y1292" s="350">
        <f t="shared" si="325"/>
        <v>0</v>
      </c>
      <c r="Z1292" s="349"/>
      <c r="AA1292" s="350"/>
      <c r="AB1292" s="349"/>
      <c r="AC1292" s="350"/>
      <c r="AD1292" s="337">
        <f t="shared" si="326"/>
        <v>0</v>
      </c>
      <c r="AE1292" s="252"/>
    </row>
    <row r="1293" hidden="1" outlineLevel="1" spans="1:31">
      <c r="A1293" s="346"/>
      <c r="B1293" s="150">
        <v>120502008</v>
      </c>
      <c r="D1293" s="346"/>
      <c r="E1293" s="299" t="s">
        <v>120</v>
      </c>
      <c r="F1293" s="343"/>
      <c r="G1293" s="350"/>
      <c r="H1293" s="349"/>
      <c r="I1293" s="350"/>
      <c r="J1293" s="349"/>
      <c r="K1293" s="350"/>
      <c r="L1293" s="337">
        <f t="shared" si="323"/>
        <v>0</v>
      </c>
      <c r="M1293" s="349"/>
      <c r="N1293" s="350"/>
      <c r="O1293" s="349"/>
      <c r="P1293" s="350"/>
      <c r="Q1293" s="337">
        <f t="shared" si="324"/>
        <v>0</v>
      </c>
      <c r="R1293" s="350"/>
      <c r="S1293" s="350"/>
      <c r="T1293" s="350"/>
      <c r="U1293" s="350"/>
      <c r="V1293" s="350"/>
      <c r="W1293" s="350"/>
      <c r="X1293" s="350"/>
      <c r="Y1293" s="350">
        <f t="shared" si="325"/>
        <v>0</v>
      </c>
      <c r="Z1293" s="349"/>
      <c r="AA1293" s="350"/>
      <c r="AB1293" s="349"/>
      <c r="AC1293" s="350"/>
      <c r="AD1293" s="337">
        <f t="shared" si="326"/>
        <v>0</v>
      </c>
      <c r="AE1293" s="252"/>
    </row>
    <row r="1294" hidden="1" outlineLevel="1" spans="1:31">
      <c r="A1294" s="346"/>
      <c r="B1294" s="150">
        <v>120502009</v>
      </c>
      <c r="D1294" s="346"/>
      <c r="E1294" s="299" t="s">
        <v>121</v>
      </c>
      <c r="F1294" s="343"/>
      <c r="G1294" s="350"/>
      <c r="H1294" s="349"/>
      <c r="I1294" s="350"/>
      <c r="J1294" s="349"/>
      <c r="K1294" s="350"/>
      <c r="L1294" s="337">
        <f t="shared" si="323"/>
        <v>0</v>
      </c>
      <c r="M1294" s="349"/>
      <c r="N1294" s="350"/>
      <c r="O1294" s="349"/>
      <c r="P1294" s="350"/>
      <c r="Q1294" s="337">
        <f t="shared" si="324"/>
        <v>0</v>
      </c>
      <c r="R1294" s="350"/>
      <c r="S1294" s="350"/>
      <c r="T1294" s="350"/>
      <c r="U1294" s="350"/>
      <c r="V1294" s="350"/>
      <c r="W1294" s="350"/>
      <c r="X1294" s="350"/>
      <c r="Y1294" s="350">
        <f t="shared" si="325"/>
        <v>0</v>
      </c>
      <c r="Z1294" s="349"/>
      <c r="AA1294" s="350"/>
      <c r="AB1294" s="349"/>
      <c r="AC1294" s="350"/>
      <c r="AD1294" s="337">
        <f t="shared" si="326"/>
        <v>0</v>
      </c>
      <c r="AE1294" s="252"/>
    </row>
    <row r="1295" hidden="1" outlineLevel="1" spans="1:31">
      <c r="A1295" s="346"/>
      <c r="B1295" s="150">
        <v>120502010</v>
      </c>
      <c r="D1295" s="346"/>
      <c r="E1295" s="299" t="s">
        <v>980</v>
      </c>
      <c r="F1295" s="343"/>
      <c r="G1295" s="350"/>
      <c r="H1295" s="349"/>
      <c r="I1295" s="350"/>
      <c r="J1295" s="349"/>
      <c r="K1295" s="350"/>
      <c r="L1295" s="337">
        <f t="shared" si="323"/>
        <v>0</v>
      </c>
      <c r="M1295" s="349"/>
      <c r="N1295" s="350"/>
      <c r="O1295" s="349"/>
      <c r="P1295" s="350"/>
      <c r="Q1295" s="337">
        <f t="shared" si="324"/>
        <v>0</v>
      </c>
      <c r="R1295" s="350"/>
      <c r="S1295" s="350"/>
      <c r="T1295" s="350"/>
      <c r="U1295" s="350"/>
      <c r="V1295" s="350"/>
      <c r="W1295" s="350"/>
      <c r="X1295" s="350"/>
      <c r="Y1295" s="350">
        <f t="shared" si="325"/>
        <v>0</v>
      </c>
      <c r="Z1295" s="349"/>
      <c r="AA1295" s="350"/>
      <c r="AB1295" s="349"/>
      <c r="AC1295" s="350"/>
      <c r="AD1295" s="337">
        <f t="shared" si="326"/>
        <v>0</v>
      </c>
      <c r="AE1295" s="252"/>
    </row>
    <row r="1296" hidden="1" outlineLevel="1" spans="1:31">
      <c r="A1296" s="346"/>
      <c r="B1296" s="150">
        <v>120502011</v>
      </c>
      <c r="D1296" s="346"/>
      <c r="E1296" s="299" t="s">
        <v>123</v>
      </c>
      <c r="F1296" s="343"/>
      <c r="G1296" s="350"/>
      <c r="H1296" s="349"/>
      <c r="I1296" s="350"/>
      <c r="J1296" s="349"/>
      <c r="K1296" s="350"/>
      <c r="L1296" s="337">
        <f t="shared" si="323"/>
        <v>0</v>
      </c>
      <c r="M1296" s="349"/>
      <c r="N1296" s="350"/>
      <c r="O1296" s="349"/>
      <c r="P1296" s="350"/>
      <c r="Q1296" s="337">
        <f t="shared" si="324"/>
        <v>0</v>
      </c>
      <c r="R1296" s="350"/>
      <c r="S1296" s="350"/>
      <c r="T1296" s="350"/>
      <c r="U1296" s="350"/>
      <c r="V1296" s="350"/>
      <c r="W1296" s="350"/>
      <c r="X1296" s="350"/>
      <c r="Y1296" s="350">
        <f t="shared" si="325"/>
        <v>0</v>
      </c>
      <c r="Z1296" s="349"/>
      <c r="AA1296" s="350"/>
      <c r="AB1296" s="349"/>
      <c r="AC1296" s="350"/>
      <c r="AD1296" s="337">
        <f t="shared" si="326"/>
        <v>0</v>
      </c>
      <c r="AE1296" s="252"/>
    </row>
    <row r="1297" hidden="1" outlineLevel="1" spans="1:31">
      <c r="A1297" s="346"/>
      <c r="B1297" s="150">
        <v>120502012</v>
      </c>
      <c r="D1297" s="346"/>
      <c r="E1297" s="299" t="s">
        <v>124</v>
      </c>
      <c r="F1297" s="343"/>
      <c r="G1297" s="350"/>
      <c r="H1297" s="349"/>
      <c r="I1297" s="350"/>
      <c r="J1297" s="349"/>
      <c r="K1297" s="350"/>
      <c r="L1297" s="337">
        <f t="shared" si="323"/>
        <v>0</v>
      </c>
      <c r="M1297" s="349"/>
      <c r="N1297" s="350"/>
      <c r="O1297" s="349"/>
      <c r="P1297" s="350"/>
      <c r="Q1297" s="337">
        <f t="shared" si="324"/>
        <v>0</v>
      </c>
      <c r="R1297" s="350"/>
      <c r="S1297" s="350"/>
      <c r="T1297" s="350"/>
      <c r="U1297" s="350"/>
      <c r="V1297" s="350"/>
      <c r="W1297" s="350"/>
      <c r="X1297" s="350"/>
      <c r="Y1297" s="350">
        <f t="shared" si="325"/>
        <v>0</v>
      </c>
      <c r="Z1297" s="349"/>
      <c r="AA1297" s="350"/>
      <c r="AB1297" s="349"/>
      <c r="AC1297" s="350"/>
      <c r="AD1297" s="337">
        <f t="shared" si="326"/>
        <v>0</v>
      </c>
      <c r="AE1297" s="252"/>
    </row>
    <row r="1298" hidden="1" outlineLevel="1" spans="1:31">
      <c r="A1298" s="346"/>
      <c r="B1298" s="150">
        <v>120502013</v>
      </c>
      <c r="D1298" s="346"/>
      <c r="E1298" s="299" t="s">
        <v>125</v>
      </c>
      <c r="F1298" s="343"/>
      <c r="G1298" s="350"/>
      <c r="H1298" s="349"/>
      <c r="I1298" s="350"/>
      <c r="J1298" s="349"/>
      <c r="K1298" s="350"/>
      <c r="L1298" s="337">
        <f t="shared" si="323"/>
        <v>0</v>
      </c>
      <c r="M1298" s="349"/>
      <c r="N1298" s="350"/>
      <c r="O1298" s="349"/>
      <c r="P1298" s="350"/>
      <c r="Q1298" s="337">
        <f t="shared" si="324"/>
        <v>0</v>
      </c>
      <c r="R1298" s="350"/>
      <c r="S1298" s="350"/>
      <c r="T1298" s="350"/>
      <c r="U1298" s="350"/>
      <c r="V1298" s="350"/>
      <c r="W1298" s="350"/>
      <c r="X1298" s="350"/>
      <c r="Y1298" s="350">
        <f t="shared" si="325"/>
        <v>0</v>
      </c>
      <c r="Z1298" s="349"/>
      <c r="AA1298" s="350"/>
      <c r="AB1298" s="349"/>
      <c r="AC1298" s="350"/>
      <c r="AD1298" s="337">
        <f t="shared" si="326"/>
        <v>0</v>
      </c>
      <c r="AE1298" s="252"/>
    </row>
    <row r="1299" hidden="1" outlineLevel="1" spans="1:31">
      <c r="A1299" s="346"/>
      <c r="B1299" s="150">
        <v>120502014</v>
      </c>
      <c r="D1299" s="346"/>
      <c r="E1299" s="299" t="s">
        <v>126</v>
      </c>
      <c r="F1299" s="343"/>
      <c r="G1299" s="350"/>
      <c r="H1299" s="349"/>
      <c r="I1299" s="350"/>
      <c r="J1299" s="349"/>
      <c r="K1299" s="350"/>
      <c r="L1299" s="337">
        <f t="shared" si="323"/>
        <v>0</v>
      </c>
      <c r="M1299" s="349"/>
      <c r="N1299" s="350"/>
      <c r="O1299" s="349"/>
      <c r="P1299" s="350"/>
      <c r="Q1299" s="337">
        <f t="shared" si="324"/>
        <v>0</v>
      </c>
      <c r="R1299" s="350"/>
      <c r="S1299" s="350"/>
      <c r="T1299" s="350"/>
      <c r="U1299" s="350"/>
      <c r="V1299" s="350"/>
      <c r="W1299" s="350"/>
      <c r="X1299" s="350"/>
      <c r="Y1299" s="350">
        <f t="shared" si="325"/>
        <v>0</v>
      </c>
      <c r="Z1299" s="349"/>
      <c r="AA1299" s="350"/>
      <c r="AB1299" s="349"/>
      <c r="AC1299" s="350"/>
      <c r="AD1299" s="337">
        <f t="shared" si="326"/>
        <v>0</v>
      </c>
      <c r="AE1299" s="252"/>
    </row>
    <row r="1300" hidden="1" outlineLevel="1" spans="1:31">
      <c r="A1300" s="346"/>
      <c r="B1300" s="150">
        <v>120502015</v>
      </c>
      <c r="D1300" s="346"/>
      <c r="E1300" s="299" t="s">
        <v>127</v>
      </c>
      <c r="F1300" s="343"/>
      <c r="G1300" s="350"/>
      <c r="H1300" s="349"/>
      <c r="I1300" s="350"/>
      <c r="J1300" s="349"/>
      <c r="K1300" s="350"/>
      <c r="L1300" s="337">
        <f t="shared" si="323"/>
        <v>0</v>
      </c>
      <c r="M1300" s="349"/>
      <c r="N1300" s="350"/>
      <c r="O1300" s="349"/>
      <c r="P1300" s="350"/>
      <c r="Q1300" s="337">
        <f t="shared" si="324"/>
        <v>0</v>
      </c>
      <c r="R1300" s="350"/>
      <c r="S1300" s="350"/>
      <c r="T1300" s="350"/>
      <c r="U1300" s="350"/>
      <c r="V1300" s="350"/>
      <c r="W1300" s="350"/>
      <c r="X1300" s="350"/>
      <c r="Y1300" s="350">
        <f t="shared" si="325"/>
        <v>0</v>
      </c>
      <c r="Z1300" s="349"/>
      <c r="AA1300" s="350"/>
      <c r="AB1300" s="349"/>
      <c r="AC1300" s="350"/>
      <c r="AD1300" s="337">
        <f t="shared" si="326"/>
        <v>0</v>
      </c>
      <c r="AE1300" s="252"/>
    </row>
    <row r="1301" hidden="1" outlineLevel="1" spans="1:31">
      <c r="A1301" s="346"/>
      <c r="B1301" s="150">
        <v>120502016</v>
      </c>
      <c r="D1301" s="346"/>
      <c r="E1301" s="299" t="s">
        <v>128</v>
      </c>
      <c r="F1301" s="343"/>
      <c r="G1301" s="350"/>
      <c r="H1301" s="349"/>
      <c r="I1301" s="350"/>
      <c r="J1301" s="349"/>
      <c r="K1301" s="350"/>
      <c r="L1301" s="337">
        <f t="shared" si="323"/>
        <v>0</v>
      </c>
      <c r="M1301" s="349"/>
      <c r="N1301" s="350"/>
      <c r="O1301" s="349"/>
      <c r="P1301" s="350"/>
      <c r="Q1301" s="337">
        <f t="shared" si="324"/>
        <v>0</v>
      </c>
      <c r="R1301" s="350"/>
      <c r="S1301" s="350"/>
      <c r="T1301" s="350"/>
      <c r="U1301" s="350"/>
      <c r="V1301" s="350"/>
      <c r="W1301" s="350"/>
      <c r="X1301" s="350"/>
      <c r="Y1301" s="350">
        <f t="shared" si="325"/>
        <v>0</v>
      </c>
      <c r="Z1301" s="349"/>
      <c r="AA1301" s="350"/>
      <c r="AB1301" s="349"/>
      <c r="AC1301" s="350"/>
      <c r="AD1301" s="337">
        <f t="shared" si="326"/>
        <v>0</v>
      </c>
      <c r="AE1301" s="252"/>
    </row>
    <row r="1302" hidden="1" outlineLevel="1" spans="1:31">
      <c r="A1302" s="346"/>
      <c r="B1302" s="150">
        <v>120502017</v>
      </c>
      <c r="D1302" s="346"/>
      <c r="E1302" s="299" t="s">
        <v>129</v>
      </c>
      <c r="F1302" s="343"/>
      <c r="G1302" s="350"/>
      <c r="H1302" s="349"/>
      <c r="I1302" s="350"/>
      <c r="J1302" s="349"/>
      <c r="K1302" s="350"/>
      <c r="L1302" s="337">
        <f t="shared" si="323"/>
        <v>0</v>
      </c>
      <c r="M1302" s="349"/>
      <c r="N1302" s="350"/>
      <c r="O1302" s="349"/>
      <c r="P1302" s="350"/>
      <c r="Q1302" s="337">
        <f t="shared" si="324"/>
        <v>0</v>
      </c>
      <c r="R1302" s="350"/>
      <c r="S1302" s="350"/>
      <c r="T1302" s="350"/>
      <c r="U1302" s="350"/>
      <c r="V1302" s="350"/>
      <c r="W1302" s="350"/>
      <c r="X1302" s="350"/>
      <c r="Y1302" s="350">
        <f t="shared" si="325"/>
        <v>0</v>
      </c>
      <c r="Z1302" s="349"/>
      <c r="AA1302" s="350"/>
      <c r="AB1302" s="349"/>
      <c r="AC1302" s="350"/>
      <c r="AD1302" s="337">
        <f t="shared" si="326"/>
        <v>0</v>
      </c>
      <c r="AE1302" s="252"/>
    </row>
    <row r="1303" hidden="1" outlineLevel="1" spans="1:31">
      <c r="A1303" s="346"/>
      <c r="B1303" s="150">
        <v>120502018</v>
      </c>
      <c r="D1303" s="346"/>
      <c r="E1303" s="299" t="s">
        <v>130</v>
      </c>
      <c r="F1303" s="343"/>
      <c r="G1303" s="350"/>
      <c r="H1303" s="349"/>
      <c r="I1303" s="350"/>
      <c r="J1303" s="349"/>
      <c r="K1303" s="350"/>
      <c r="L1303" s="337">
        <f t="shared" si="323"/>
        <v>0</v>
      </c>
      <c r="M1303" s="349"/>
      <c r="N1303" s="350"/>
      <c r="O1303" s="349"/>
      <c r="P1303" s="350"/>
      <c r="Q1303" s="337">
        <f t="shared" si="324"/>
        <v>0</v>
      </c>
      <c r="R1303" s="350"/>
      <c r="S1303" s="350"/>
      <c r="T1303" s="350"/>
      <c r="U1303" s="350"/>
      <c r="V1303" s="350"/>
      <c r="W1303" s="350"/>
      <c r="X1303" s="350"/>
      <c r="Y1303" s="350">
        <f t="shared" si="325"/>
        <v>0</v>
      </c>
      <c r="Z1303" s="349"/>
      <c r="AA1303" s="350"/>
      <c r="AB1303" s="349"/>
      <c r="AC1303" s="350"/>
      <c r="AD1303" s="337">
        <f t="shared" si="326"/>
        <v>0</v>
      </c>
      <c r="AE1303" s="252"/>
    </row>
    <row r="1304" hidden="1" outlineLevel="1" spans="1:31">
      <c r="A1304" s="346"/>
      <c r="B1304" s="150">
        <v>120502019</v>
      </c>
      <c r="D1304" s="346"/>
      <c r="E1304" s="299" t="s">
        <v>131</v>
      </c>
      <c r="F1304" s="343"/>
      <c r="G1304" s="350"/>
      <c r="H1304" s="349"/>
      <c r="I1304" s="350"/>
      <c r="J1304" s="349"/>
      <c r="K1304" s="350"/>
      <c r="L1304" s="337">
        <f t="shared" si="323"/>
        <v>0</v>
      </c>
      <c r="M1304" s="349"/>
      <c r="N1304" s="350"/>
      <c r="O1304" s="349"/>
      <c r="P1304" s="350"/>
      <c r="Q1304" s="337">
        <f t="shared" si="324"/>
        <v>0</v>
      </c>
      <c r="R1304" s="350"/>
      <c r="S1304" s="350"/>
      <c r="T1304" s="350"/>
      <c r="U1304" s="350"/>
      <c r="V1304" s="350"/>
      <c r="W1304" s="350"/>
      <c r="X1304" s="350"/>
      <c r="Y1304" s="350">
        <f t="shared" si="325"/>
        <v>0</v>
      </c>
      <c r="Z1304" s="349"/>
      <c r="AA1304" s="350"/>
      <c r="AB1304" s="349"/>
      <c r="AC1304" s="350"/>
      <c r="AD1304" s="337">
        <f t="shared" si="326"/>
        <v>0</v>
      </c>
      <c r="AE1304" s="252"/>
    </row>
    <row r="1305" hidden="1" outlineLevel="1" spans="1:31">
      <c r="A1305" s="346"/>
      <c r="B1305" s="150">
        <v>120502020</v>
      </c>
      <c r="D1305" s="346"/>
      <c r="E1305" s="299" t="s">
        <v>132</v>
      </c>
      <c r="F1305" s="343"/>
      <c r="G1305" s="350"/>
      <c r="H1305" s="349"/>
      <c r="I1305" s="350"/>
      <c r="J1305" s="349"/>
      <c r="K1305" s="350"/>
      <c r="L1305" s="337">
        <f t="shared" si="323"/>
        <v>0</v>
      </c>
      <c r="M1305" s="349"/>
      <c r="N1305" s="350"/>
      <c r="O1305" s="349"/>
      <c r="P1305" s="350"/>
      <c r="Q1305" s="337">
        <f t="shared" si="324"/>
        <v>0</v>
      </c>
      <c r="R1305" s="350"/>
      <c r="S1305" s="350"/>
      <c r="T1305" s="350"/>
      <c r="U1305" s="350"/>
      <c r="V1305" s="350"/>
      <c r="W1305" s="350"/>
      <c r="X1305" s="350"/>
      <c r="Y1305" s="350">
        <f t="shared" si="325"/>
        <v>0</v>
      </c>
      <c r="Z1305" s="349"/>
      <c r="AA1305" s="350"/>
      <c r="AB1305" s="349"/>
      <c r="AC1305" s="350"/>
      <c r="AD1305" s="337">
        <f t="shared" si="326"/>
        <v>0</v>
      </c>
      <c r="AE1305" s="252"/>
    </row>
    <row r="1306" hidden="1" outlineLevel="1" spans="1:31">
      <c r="A1306" s="346"/>
      <c r="B1306" s="150">
        <v>120502021</v>
      </c>
      <c r="D1306" s="346"/>
      <c r="E1306" s="299" t="s">
        <v>133</v>
      </c>
      <c r="F1306" s="343"/>
      <c r="G1306" s="350"/>
      <c r="H1306" s="349"/>
      <c r="I1306" s="350"/>
      <c r="J1306" s="349"/>
      <c r="K1306" s="350"/>
      <c r="L1306" s="337">
        <f t="shared" si="323"/>
        <v>0</v>
      </c>
      <c r="M1306" s="349"/>
      <c r="N1306" s="350"/>
      <c r="O1306" s="349"/>
      <c r="P1306" s="350"/>
      <c r="Q1306" s="337">
        <f t="shared" si="324"/>
        <v>0</v>
      </c>
      <c r="R1306" s="350"/>
      <c r="S1306" s="350"/>
      <c r="T1306" s="350"/>
      <c r="U1306" s="350"/>
      <c r="V1306" s="350"/>
      <c r="W1306" s="350"/>
      <c r="X1306" s="350"/>
      <c r="Y1306" s="350">
        <f t="shared" si="325"/>
        <v>0</v>
      </c>
      <c r="Z1306" s="349"/>
      <c r="AA1306" s="350"/>
      <c r="AB1306" s="349"/>
      <c r="AC1306" s="350"/>
      <c r="AD1306" s="337">
        <f t="shared" si="326"/>
        <v>0</v>
      </c>
      <c r="AE1306" s="252"/>
    </row>
    <row r="1307" hidden="1" outlineLevel="1" spans="1:31">
      <c r="A1307" s="346"/>
      <c r="B1307" s="150">
        <v>120502022</v>
      </c>
      <c r="D1307" s="346"/>
      <c r="E1307" s="299" t="s">
        <v>134</v>
      </c>
      <c r="F1307" s="343"/>
      <c r="G1307" s="350"/>
      <c r="H1307" s="349"/>
      <c r="I1307" s="350"/>
      <c r="J1307" s="349"/>
      <c r="K1307" s="350"/>
      <c r="L1307" s="337">
        <f t="shared" si="323"/>
        <v>0</v>
      </c>
      <c r="M1307" s="349"/>
      <c r="N1307" s="350"/>
      <c r="O1307" s="349"/>
      <c r="P1307" s="350"/>
      <c r="Q1307" s="337">
        <f t="shared" si="324"/>
        <v>0</v>
      </c>
      <c r="R1307" s="350"/>
      <c r="S1307" s="350"/>
      <c r="T1307" s="350"/>
      <c r="U1307" s="350"/>
      <c r="V1307" s="350"/>
      <c r="W1307" s="350"/>
      <c r="X1307" s="350"/>
      <c r="Y1307" s="350">
        <f t="shared" si="325"/>
        <v>0</v>
      </c>
      <c r="Z1307" s="349"/>
      <c r="AA1307" s="350"/>
      <c r="AB1307" s="349"/>
      <c r="AC1307" s="350"/>
      <c r="AD1307" s="337">
        <f t="shared" si="326"/>
        <v>0</v>
      </c>
      <c r="AE1307" s="252"/>
    </row>
    <row r="1308" hidden="1" outlineLevel="1" spans="1:31">
      <c r="A1308" s="346"/>
      <c r="B1308" s="150">
        <v>120502023</v>
      </c>
      <c r="D1308" s="346"/>
      <c r="E1308" s="299" t="s">
        <v>135</v>
      </c>
      <c r="F1308" s="343"/>
      <c r="G1308" s="350"/>
      <c r="H1308" s="349"/>
      <c r="I1308" s="350"/>
      <c r="J1308" s="349"/>
      <c r="K1308" s="350"/>
      <c r="L1308" s="337">
        <f t="shared" si="323"/>
        <v>0</v>
      </c>
      <c r="M1308" s="349"/>
      <c r="N1308" s="350"/>
      <c r="O1308" s="349"/>
      <c r="P1308" s="350"/>
      <c r="Q1308" s="337">
        <f t="shared" si="324"/>
        <v>0</v>
      </c>
      <c r="R1308" s="350"/>
      <c r="S1308" s="350"/>
      <c r="T1308" s="350"/>
      <c r="U1308" s="350"/>
      <c r="V1308" s="350"/>
      <c r="W1308" s="350"/>
      <c r="X1308" s="350"/>
      <c r="Y1308" s="350">
        <f t="shared" si="325"/>
        <v>0</v>
      </c>
      <c r="Z1308" s="349"/>
      <c r="AA1308" s="350"/>
      <c r="AB1308" s="349"/>
      <c r="AC1308" s="350"/>
      <c r="AD1308" s="337">
        <f t="shared" si="326"/>
        <v>0</v>
      </c>
      <c r="AE1308" s="252"/>
    </row>
    <row r="1309" hidden="1" outlineLevel="1" spans="1:31">
      <c r="A1309" s="346"/>
      <c r="B1309" s="150">
        <v>120502024</v>
      </c>
      <c r="D1309" s="346"/>
      <c r="E1309" s="299" t="s">
        <v>136</v>
      </c>
      <c r="F1309" s="343"/>
      <c r="G1309" s="350"/>
      <c r="H1309" s="349"/>
      <c r="I1309" s="350"/>
      <c r="J1309" s="349"/>
      <c r="K1309" s="350"/>
      <c r="L1309" s="337">
        <f t="shared" si="323"/>
        <v>0</v>
      </c>
      <c r="M1309" s="349"/>
      <c r="N1309" s="350"/>
      <c r="O1309" s="349"/>
      <c r="P1309" s="350"/>
      <c r="Q1309" s="337">
        <f t="shared" si="324"/>
        <v>0</v>
      </c>
      <c r="R1309" s="350"/>
      <c r="S1309" s="350"/>
      <c r="T1309" s="350"/>
      <c r="U1309" s="350"/>
      <c r="V1309" s="350"/>
      <c r="W1309" s="350"/>
      <c r="X1309" s="350"/>
      <c r="Y1309" s="350">
        <f t="shared" si="325"/>
        <v>0</v>
      </c>
      <c r="Z1309" s="349"/>
      <c r="AA1309" s="350"/>
      <c r="AB1309" s="349"/>
      <c r="AC1309" s="350"/>
      <c r="AD1309" s="337">
        <f t="shared" si="326"/>
        <v>0</v>
      </c>
      <c r="AE1309" s="252"/>
    </row>
    <row r="1310" hidden="1" outlineLevel="1" spans="1:31">
      <c r="A1310" s="346"/>
      <c r="B1310" s="150">
        <v>120502025</v>
      </c>
      <c r="D1310" s="346"/>
      <c r="E1310" s="299" t="s">
        <v>137</v>
      </c>
      <c r="F1310" s="343"/>
      <c r="G1310" s="350"/>
      <c r="H1310" s="349"/>
      <c r="I1310" s="350"/>
      <c r="J1310" s="349"/>
      <c r="K1310" s="350"/>
      <c r="L1310" s="337">
        <f t="shared" si="323"/>
        <v>0</v>
      </c>
      <c r="M1310" s="349"/>
      <c r="N1310" s="350"/>
      <c r="O1310" s="349"/>
      <c r="P1310" s="350"/>
      <c r="Q1310" s="337">
        <f t="shared" si="324"/>
        <v>0</v>
      </c>
      <c r="R1310" s="350"/>
      <c r="S1310" s="350"/>
      <c r="T1310" s="350"/>
      <c r="U1310" s="350"/>
      <c r="V1310" s="350"/>
      <c r="W1310" s="350"/>
      <c r="X1310" s="350"/>
      <c r="Y1310" s="350">
        <f t="shared" si="325"/>
        <v>0</v>
      </c>
      <c r="Z1310" s="349"/>
      <c r="AA1310" s="350"/>
      <c r="AB1310" s="349"/>
      <c r="AC1310" s="350"/>
      <c r="AD1310" s="337">
        <f t="shared" si="326"/>
        <v>0</v>
      </c>
      <c r="AE1310" s="252"/>
    </row>
    <row r="1311" hidden="1" outlineLevel="1" spans="1:31">
      <c r="A1311" s="346"/>
      <c r="B1311" s="150">
        <v>120502026</v>
      </c>
      <c r="D1311" s="346"/>
      <c r="E1311" s="299" t="s">
        <v>138</v>
      </c>
      <c r="F1311" s="343"/>
      <c r="G1311" s="350"/>
      <c r="H1311" s="349"/>
      <c r="I1311" s="350"/>
      <c r="J1311" s="349"/>
      <c r="K1311" s="350"/>
      <c r="L1311" s="337">
        <f t="shared" si="323"/>
        <v>0</v>
      </c>
      <c r="M1311" s="349"/>
      <c r="N1311" s="350"/>
      <c r="O1311" s="349"/>
      <c r="P1311" s="350"/>
      <c r="Q1311" s="337">
        <f t="shared" si="324"/>
        <v>0</v>
      </c>
      <c r="R1311" s="350"/>
      <c r="S1311" s="350"/>
      <c r="T1311" s="350"/>
      <c r="U1311" s="350"/>
      <c r="V1311" s="350"/>
      <c r="W1311" s="350"/>
      <c r="X1311" s="350"/>
      <c r="Y1311" s="350">
        <f t="shared" si="325"/>
        <v>0</v>
      </c>
      <c r="Z1311" s="349"/>
      <c r="AA1311" s="350"/>
      <c r="AB1311" s="349"/>
      <c r="AC1311" s="350"/>
      <c r="AD1311" s="337">
        <f t="shared" si="326"/>
        <v>0</v>
      </c>
      <c r="AE1311" s="252"/>
    </row>
    <row r="1312" hidden="1" outlineLevel="1" spans="1:31">
      <c r="A1312" s="346"/>
      <c r="B1312" s="150">
        <v>120502027</v>
      </c>
      <c r="D1312" s="346"/>
      <c r="E1312" s="299" t="s">
        <v>139</v>
      </c>
      <c r="F1312" s="343"/>
      <c r="G1312" s="350"/>
      <c r="H1312" s="349"/>
      <c r="I1312" s="350"/>
      <c r="J1312" s="349"/>
      <c r="K1312" s="350"/>
      <c r="L1312" s="337">
        <f t="shared" si="323"/>
        <v>0</v>
      </c>
      <c r="M1312" s="349"/>
      <c r="N1312" s="350"/>
      <c r="O1312" s="349"/>
      <c r="P1312" s="350"/>
      <c r="Q1312" s="337">
        <f t="shared" si="324"/>
        <v>0</v>
      </c>
      <c r="R1312" s="350"/>
      <c r="S1312" s="350"/>
      <c r="T1312" s="350"/>
      <c r="U1312" s="350"/>
      <c r="V1312" s="350"/>
      <c r="W1312" s="350"/>
      <c r="X1312" s="350"/>
      <c r="Y1312" s="350">
        <f t="shared" si="325"/>
        <v>0</v>
      </c>
      <c r="Z1312" s="349"/>
      <c r="AA1312" s="350"/>
      <c r="AB1312" s="349"/>
      <c r="AC1312" s="350"/>
      <c r="AD1312" s="337">
        <f t="shared" si="326"/>
        <v>0</v>
      </c>
      <c r="AE1312" s="252"/>
    </row>
    <row r="1313" hidden="1" outlineLevel="1" spans="1:31">
      <c r="A1313" s="346"/>
      <c r="B1313" s="150">
        <v>120502028</v>
      </c>
      <c r="D1313" s="346"/>
      <c r="E1313" s="299" t="s">
        <v>140</v>
      </c>
      <c r="F1313" s="343"/>
      <c r="G1313" s="350"/>
      <c r="H1313" s="349"/>
      <c r="I1313" s="350"/>
      <c r="J1313" s="349"/>
      <c r="K1313" s="350"/>
      <c r="L1313" s="337">
        <f t="shared" si="323"/>
        <v>0</v>
      </c>
      <c r="M1313" s="349"/>
      <c r="N1313" s="350"/>
      <c r="O1313" s="349"/>
      <c r="P1313" s="350"/>
      <c r="Q1313" s="337">
        <f t="shared" si="324"/>
        <v>0</v>
      </c>
      <c r="R1313" s="350"/>
      <c r="S1313" s="350"/>
      <c r="T1313" s="350"/>
      <c r="U1313" s="350"/>
      <c r="V1313" s="350"/>
      <c r="W1313" s="350"/>
      <c r="X1313" s="350"/>
      <c r="Y1313" s="350">
        <f t="shared" si="325"/>
        <v>0</v>
      </c>
      <c r="Z1313" s="349"/>
      <c r="AA1313" s="350"/>
      <c r="AB1313" s="349"/>
      <c r="AC1313" s="350"/>
      <c r="AD1313" s="337">
        <f t="shared" si="326"/>
        <v>0</v>
      </c>
      <c r="AE1313" s="252"/>
    </row>
    <row r="1314" hidden="1" outlineLevel="1" spans="1:31">
      <c r="A1314" s="346"/>
      <c r="B1314" s="150">
        <v>120502029</v>
      </c>
      <c r="D1314" s="346"/>
      <c r="E1314" s="299" t="s">
        <v>141</v>
      </c>
      <c r="F1314" s="343"/>
      <c r="G1314" s="350"/>
      <c r="H1314" s="349"/>
      <c r="I1314" s="350"/>
      <c r="J1314" s="349"/>
      <c r="K1314" s="350"/>
      <c r="L1314" s="337">
        <f t="shared" si="323"/>
        <v>0</v>
      </c>
      <c r="M1314" s="349"/>
      <c r="N1314" s="350"/>
      <c r="O1314" s="349"/>
      <c r="P1314" s="350"/>
      <c r="Q1314" s="337">
        <f t="shared" si="324"/>
        <v>0</v>
      </c>
      <c r="R1314" s="350"/>
      <c r="S1314" s="350"/>
      <c r="T1314" s="350"/>
      <c r="U1314" s="350"/>
      <c r="V1314" s="350"/>
      <c r="W1314" s="350"/>
      <c r="X1314" s="350"/>
      <c r="Y1314" s="350">
        <f t="shared" si="325"/>
        <v>0</v>
      </c>
      <c r="Z1314" s="349"/>
      <c r="AA1314" s="350"/>
      <c r="AB1314" s="349"/>
      <c r="AC1314" s="350"/>
      <c r="AD1314" s="337">
        <f t="shared" si="326"/>
        <v>0</v>
      </c>
      <c r="AE1314" s="252"/>
    </row>
    <row r="1315" hidden="1" outlineLevel="1" spans="1:31">
      <c r="A1315" s="346"/>
      <c r="B1315" s="150">
        <v>120502030</v>
      </c>
      <c r="D1315" s="346"/>
      <c r="E1315" s="299" t="s">
        <v>142</v>
      </c>
      <c r="F1315" s="343"/>
      <c r="G1315" s="350"/>
      <c r="H1315" s="349"/>
      <c r="I1315" s="350"/>
      <c r="J1315" s="349"/>
      <c r="K1315" s="350"/>
      <c r="L1315" s="337">
        <f t="shared" si="323"/>
        <v>0</v>
      </c>
      <c r="M1315" s="349"/>
      <c r="N1315" s="350"/>
      <c r="O1315" s="349"/>
      <c r="P1315" s="350"/>
      <c r="Q1315" s="337">
        <f t="shared" si="324"/>
        <v>0</v>
      </c>
      <c r="R1315" s="350"/>
      <c r="S1315" s="350"/>
      <c r="T1315" s="350"/>
      <c r="U1315" s="350"/>
      <c r="V1315" s="350"/>
      <c r="W1315" s="350"/>
      <c r="X1315" s="350"/>
      <c r="Y1315" s="350">
        <f t="shared" si="325"/>
        <v>0</v>
      </c>
      <c r="Z1315" s="349"/>
      <c r="AA1315" s="350"/>
      <c r="AB1315" s="349"/>
      <c r="AC1315" s="350"/>
      <c r="AD1315" s="337">
        <f t="shared" si="326"/>
        <v>0</v>
      </c>
      <c r="AE1315" s="252"/>
    </row>
    <row r="1316" hidden="1" outlineLevel="1" spans="1:31">
      <c r="A1316" s="346"/>
      <c r="B1316" s="150">
        <v>120502031</v>
      </c>
      <c r="D1316" s="346"/>
      <c r="E1316" s="299" t="s">
        <v>143</v>
      </c>
      <c r="F1316" s="343"/>
      <c r="G1316" s="350"/>
      <c r="H1316" s="349"/>
      <c r="I1316" s="350"/>
      <c r="J1316" s="349"/>
      <c r="K1316" s="350"/>
      <c r="L1316" s="337">
        <f t="shared" si="323"/>
        <v>0</v>
      </c>
      <c r="M1316" s="349"/>
      <c r="N1316" s="350"/>
      <c r="O1316" s="349"/>
      <c r="P1316" s="350"/>
      <c r="Q1316" s="337">
        <f t="shared" si="324"/>
        <v>0</v>
      </c>
      <c r="R1316" s="350"/>
      <c r="S1316" s="350"/>
      <c r="T1316" s="350"/>
      <c r="U1316" s="350"/>
      <c r="V1316" s="350"/>
      <c r="W1316" s="350"/>
      <c r="X1316" s="350"/>
      <c r="Y1316" s="350">
        <f t="shared" si="325"/>
        <v>0</v>
      </c>
      <c r="Z1316" s="349"/>
      <c r="AA1316" s="350"/>
      <c r="AB1316" s="349"/>
      <c r="AC1316" s="350"/>
      <c r="AD1316" s="337">
        <f t="shared" si="326"/>
        <v>0</v>
      </c>
      <c r="AE1316" s="252"/>
    </row>
    <row r="1317" hidden="1" outlineLevel="1" spans="1:31">
      <c r="A1317" s="346"/>
      <c r="B1317" s="150">
        <v>120502032</v>
      </c>
      <c r="D1317" s="346"/>
      <c r="E1317" s="299" t="s">
        <v>144</v>
      </c>
      <c r="F1317" s="343"/>
      <c r="G1317" s="350"/>
      <c r="H1317" s="349"/>
      <c r="I1317" s="350"/>
      <c r="J1317" s="349"/>
      <c r="K1317" s="350"/>
      <c r="L1317" s="337">
        <f t="shared" si="323"/>
        <v>0</v>
      </c>
      <c r="M1317" s="349"/>
      <c r="N1317" s="350"/>
      <c r="O1317" s="349"/>
      <c r="P1317" s="350"/>
      <c r="Q1317" s="337">
        <f t="shared" si="324"/>
        <v>0</v>
      </c>
      <c r="R1317" s="350"/>
      <c r="S1317" s="350"/>
      <c r="T1317" s="350"/>
      <c r="U1317" s="350"/>
      <c r="V1317" s="350"/>
      <c r="W1317" s="350"/>
      <c r="X1317" s="350"/>
      <c r="Y1317" s="350">
        <f t="shared" si="325"/>
        <v>0</v>
      </c>
      <c r="Z1317" s="349"/>
      <c r="AA1317" s="350"/>
      <c r="AB1317" s="349"/>
      <c r="AC1317" s="350"/>
      <c r="AD1317" s="337">
        <f t="shared" si="326"/>
        <v>0</v>
      </c>
      <c r="AE1317" s="252"/>
    </row>
    <row r="1318" hidden="1" outlineLevel="1" spans="1:31">
      <c r="A1318" s="346"/>
      <c r="B1318" s="150">
        <v>120502033</v>
      </c>
      <c r="D1318" s="346"/>
      <c r="E1318" s="299" t="s">
        <v>145</v>
      </c>
      <c r="F1318" s="343"/>
      <c r="G1318" s="350"/>
      <c r="H1318" s="349"/>
      <c r="I1318" s="350"/>
      <c r="J1318" s="349"/>
      <c r="K1318" s="350"/>
      <c r="L1318" s="337">
        <f t="shared" si="323"/>
        <v>0</v>
      </c>
      <c r="M1318" s="349"/>
      <c r="N1318" s="350"/>
      <c r="O1318" s="349"/>
      <c r="P1318" s="350"/>
      <c r="Q1318" s="337">
        <f t="shared" si="324"/>
        <v>0</v>
      </c>
      <c r="R1318" s="350"/>
      <c r="S1318" s="350"/>
      <c r="T1318" s="350"/>
      <c r="U1318" s="350"/>
      <c r="V1318" s="350"/>
      <c r="W1318" s="350"/>
      <c r="X1318" s="350"/>
      <c r="Y1318" s="350">
        <f t="shared" si="325"/>
        <v>0</v>
      </c>
      <c r="Z1318" s="349"/>
      <c r="AA1318" s="350"/>
      <c r="AB1318" s="349"/>
      <c r="AC1318" s="350"/>
      <c r="AD1318" s="337">
        <f t="shared" si="326"/>
        <v>0</v>
      </c>
      <c r="AE1318" s="252"/>
    </row>
    <row r="1319" hidden="1" outlineLevel="1" spans="1:31">
      <c r="A1319" s="346"/>
      <c r="B1319" s="150">
        <v>120502034</v>
      </c>
      <c r="D1319" s="346"/>
      <c r="E1319" s="299" t="s">
        <v>146</v>
      </c>
      <c r="F1319" s="343"/>
      <c r="G1319" s="350"/>
      <c r="H1319" s="349"/>
      <c r="I1319" s="350"/>
      <c r="J1319" s="349"/>
      <c r="K1319" s="350"/>
      <c r="L1319" s="337">
        <f t="shared" si="323"/>
        <v>0</v>
      </c>
      <c r="M1319" s="349"/>
      <c r="N1319" s="350"/>
      <c r="O1319" s="349"/>
      <c r="P1319" s="350"/>
      <c r="Q1319" s="337">
        <f t="shared" si="324"/>
        <v>0</v>
      </c>
      <c r="R1319" s="350"/>
      <c r="S1319" s="350"/>
      <c r="T1319" s="350"/>
      <c r="U1319" s="350"/>
      <c r="V1319" s="350"/>
      <c r="W1319" s="350"/>
      <c r="X1319" s="350"/>
      <c r="Y1319" s="350">
        <f t="shared" si="325"/>
        <v>0</v>
      </c>
      <c r="Z1319" s="349"/>
      <c r="AA1319" s="350"/>
      <c r="AB1319" s="349"/>
      <c r="AC1319" s="350"/>
      <c r="AD1319" s="337">
        <f t="shared" si="326"/>
        <v>0</v>
      </c>
      <c r="AE1319" s="252"/>
    </row>
    <row r="1320" hidden="1" outlineLevel="1" spans="1:31">
      <c r="A1320" s="346"/>
      <c r="B1320" s="150">
        <v>120502035</v>
      </c>
      <c r="D1320" s="346"/>
      <c r="E1320" s="299" t="s">
        <v>147</v>
      </c>
      <c r="F1320" s="343"/>
      <c r="G1320" s="350"/>
      <c r="H1320" s="349"/>
      <c r="I1320" s="350"/>
      <c r="J1320" s="349"/>
      <c r="K1320" s="350"/>
      <c r="L1320" s="337">
        <f t="shared" si="323"/>
        <v>0</v>
      </c>
      <c r="M1320" s="349"/>
      <c r="N1320" s="350"/>
      <c r="O1320" s="349"/>
      <c r="P1320" s="350"/>
      <c r="Q1320" s="337">
        <f t="shared" si="324"/>
        <v>0</v>
      </c>
      <c r="R1320" s="350"/>
      <c r="S1320" s="350"/>
      <c r="T1320" s="350"/>
      <c r="U1320" s="350"/>
      <c r="V1320" s="350"/>
      <c r="W1320" s="350"/>
      <c r="X1320" s="350"/>
      <c r="Y1320" s="350">
        <f t="shared" si="325"/>
        <v>0</v>
      </c>
      <c r="Z1320" s="349"/>
      <c r="AA1320" s="350"/>
      <c r="AB1320" s="349"/>
      <c r="AC1320" s="350"/>
      <c r="AD1320" s="337">
        <f t="shared" si="326"/>
        <v>0</v>
      </c>
      <c r="AE1320" s="252"/>
    </row>
    <row r="1321" hidden="1" outlineLevel="1" spans="1:31">
      <c r="A1321" s="346"/>
      <c r="B1321" s="150">
        <v>120502036</v>
      </c>
      <c r="D1321" s="346"/>
      <c r="E1321" s="299" t="s">
        <v>148</v>
      </c>
      <c r="F1321" s="343"/>
      <c r="G1321" s="350"/>
      <c r="H1321" s="349"/>
      <c r="I1321" s="350"/>
      <c r="J1321" s="349"/>
      <c r="K1321" s="350"/>
      <c r="L1321" s="337">
        <f t="shared" si="323"/>
        <v>0</v>
      </c>
      <c r="M1321" s="349"/>
      <c r="N1321" s="350"/>
      <c r="O1321" s="349"/>
      <c r="P1321" s="350"/>
      <c r="Q1321" s="337">
        <f t="shared" si="324"/>
        <v>0</v>
      </c>
      <c r="R1321" s="350"/>
      <c r="S1321" s="350"/>
      <c r="T1321" s="350"/>
      <c r="U1321" s="350"/>
      <c r="V1321" s="350"/>
      <c r="W1321" s="350"/>
      <c r="X1321" s="350"/>
      <c r="Y1321" s="350">
        <f t="shared" si="325"/>
        <v>0</v>
      </c>
      <c r="Z1321" s="349"/>
      <c r="AA1321" s="350"/>
      <c r="AB1321" s="349"/>
      <c r="AC1321" s="350"/>
      <c r="AD1321" s="337">
        <f t="shared" si="326"/>
        <v>0</v>
      </c>
      <c r="AE1321" s="252"/>
    </row>
    <row r="1322" hidden="1" outlineLevel="1" spans="1:31">
      <c r="A1322" s="346"/>
      <c r="B1322" s="150">
        <v>120502037</v>
      </c>
      <c r="D1322" s="346"/>
      <c r="E1322" s="299" t="s">
        <v>149</v>
      </c>
      <c r="F1322" s="343"/>
      <c r="G1322" s="350"/>
      <c r="H1322" s="349"/>
      <c r="I1322" s="350"/>
      <c r="J1322" s="349"/>
      <c r="K1322" s="350"/>
      <c r="L1322" s="337">
        <f t="shared" si="323"/>
        <v>0</v>
      </c>
      <c r="M1322" s="349"/>
      <c r="N1322" s="350"/>
      <c r="O1322" s="349"/>
      <c r="P1322" s="350"/>
      <c r="Q1322" s="337">
        <f t="shared" si="324"/>
        <v>0</v>
      </c>
      <c r="R1322" s="350"/>
      <c r="S1322" s="350"/>
      <c r="T1322" s="350"/>
      <c r="U1322" s="350"/>
      <c r="V1322" s="350"/>
      <c r="W1322" s="350"/>
      <c r="X1322" s="350"/>
      <c r="Y1322" s="350">
        <f t="shared" si="325"/>
        <v>0</v>
      </c>
      <c r="Z1322" s="349"/>
      <c r="AA1322" s="350"/>
      <c r="AB1322" s="349"/>
      <c r="AC1322" s="350"/>
      <c r="AD1322" s="337">
        <f t="shared" si="326"/>
        <v>0</v>
      </c>
      <c r="AE1322" s="252"/>
    </row>
    <row r="1323" hidden="1" outlineLevel="1" spans="1:31">
      <c r="A1323" s="346"/>
      <c r="B1323" s="150">
        <v>120502038</v>
      </c>
      <c r="D1323" s="346"/>
      <c r="E1323" s="299" t="s">
        <v>150</v>
      </c>
      <c r="F1323" s="343"/>
      <c r="G1323" s="350"/>
      <c r="H1323" s="349"/>
      <c r="I1323" s="350"/>
      <c r="J1323" s="349"/>
      <c r="K1323" s="350"/>
      <c r="L1323" s="337">
        <f t="shared" si="323"/>
        <v>0</v>
      </c>
      <c r="M1323" s="349"/>
      <c r="N1323" s="350"/>
      <c r="O1323" s="349"/>
      <c r="P1323" s="350"/>
      <c r="Q1323" s="337">
        <f t="shared" si="324"/>
        <v>0</v>
      </c>
      <c r="R1323" s="350"/>
      <c r="S1323" s="350"/>
      <c r="T1323" s="350"/>
      <c r="U1323" s="350"/>
      <c r="V1323" s="350"/>
      <c r="W1323" s="350"/>
      <c r="X1323" s="350"/>
      <c r="Y1323" s="350">
        <f t="shared" si="325"/>
        <v>0</v>
      </c>
      <c r="Z1323" s="349"/>
      <c r="AA1323" s="350"/>
      <c r="AB1323" s="349"/>
      <c r="AC1323" s="350"/>
      <c r="AD1323" s="337">
        <f t="shared" si="326"/>
        <v>0</v>
      </c>
      <c r="AE1323" s="252"/>
    </row>
    <row r="1324" hidden="1" outlineLevel="1" spans="1:31">
      <c r="A1324" s="346"/>
      <c r="B1324" s="150">
        <v>120502039</v>
      </c>
      <c r="D1324" s="346"/>
      <c r="E1324" s="299" t="s">
        <v>151</v>
      </c>
      <c r="F1324" s="343"/>
      <c r="G1324" s="350"/>
      <c r="H1324" s="349"/>
      <c r="I1324" s="350"/>
      <c r="J1324" s="349"/>
      <c r="K1324" s="350"/>
      <c r="L1324" s="337">
        <f t="shared" si="323"/>
        <v>0</v>
      </c>
      <c r="M1324" s="349"/>
      <c r="N1324" s="350"/>
      <c r="O1324" s="349"/>
      <c r="P1324" s="350"/>
      <c r="Q1324" s="337">
        <f t="shared" si="324"/>
        <v>0</v>
      </c>
      <c r="R1324" s="350"/>
      <c r="S1324" s="350"/>
      <c r="T1324" s="350"/>
      <c r="U1324" s="350"/>
      <c r="V1324" s="350"/>
      <c r="W1324" s="350"/>
      <c r="X1324" s="350"/>
      <c r="Y1324" s="350">
        <f t="shared" si="325"/>
        <v>0</v>
      </c>
      <c r="Z1324" s="349"/>
      <c r="AA1324" s="350"/>
      <c r="AB1324" s="349"/>
      <c r="AC1324" s="350"/>
      <c r="AD1324" s="337">
        <f t="shared" si="326"/>
        <v>0</v>
      </c>
      <c r="AE1324" s="252"/>
    </row>
    <row r="1325" hidden="1" outlineLevel="1" spans="1:31">
      <c r="A1325" s="346"/>
      <c r="B1325" s="150">
        <v>120502040</v>
      </c>
      <c r="D1325" s="346"/>
      <c r="E1325" s="299" t="s">
        <v>152</v>
      </c>
      <c r="F1325" s="343"/>
      <c r="G1325" s="350"/>
      <c r="H1325" s="349"/>
      <c r="I1325" s="350"/>
      <c r="J1325" s="349"/>
      <c r="K1325" s="350"/>
      <c r="L1325" s="337">
        <f t="shared" si="323"/>
        <v>0</v>
      </c>
      <c r="M1325" s="349"/>
      <c r="N1325" s="350"/>
      <c r="O1325" s="349"/>
      <c r="P1325" s="350"/>
      <c r="Q1325" s="337">
        <f t="shared" si="324"/>
        <v>0</v>
      </c>
      <c r="R1325" s="350"/>
      <c r="S1325" s="350"/>
      <c r="T1325" s="350"/>
      <c r="U1325" s="350"/>
      <c r="V1325" s="350"/>
      <c r="W1325" s="350"/>
      <c r="X1325" s="350"/>
      <c r="Y1325" s="350">
        <f t="shared" si="325"/>
        <v>0</v>
      </c>
      <c r="Z1325" s="349"/>
      <c r="AA1325" s="350"/>
      <c r="AB1325" s="349"/>
      <c r="AC1325" s="350"/>
      <c r="AD1325" s="337">
        <f t="shared" si="326"/>
        <v>0</v>
      </c>
      <c r="AE1325" s="252"/>
    </row>
    <row r="1326" hidden="1" outlineLevel="1" spans="1:31">
      <c r="A1326" s="346"/>
      <c r="B1326" s="150">
        <v>120502041</v>
      </c>
      <c r="D1326" s="346"/>
      <c r="E1326" s="299" t="s">
        <v>153</v>
      </c>
      <c r="F1326" s="343"/>
      <c r="G1326" s="350"/>
      <c r="H1326" s="349"/>
      <c r="I1326" s="350"/>
      <c r="J1326" s="349"/>
      <c r="K1326" s="350"/>
      <c r="L1326" s="337">
        <f t="shared" si="323"/>
        <v>0</v>
      </c>
      <c r="M1326" s="349"/>
      <c r="N1326" s="350"/>
      <c r="O1326" s="349"/>
      <c r="P1326" s="350"/>
      <c r="Q1326" s="337">
        <f t="shared" si="324"/>
        <v>0</v>
      </c>
      <c r="R1326" s="350"/>
      <c r="S1326" s="350"/>
      <c r="T1326" s="350"/>
      <c r="U1326" s="350"/>
      <c r="V1326" s="350"/>
      <c r="W1326" s="350"/>
      <c r="X1326" s="350"/>
      <c r="Y1326" s="350">
        <f t="shared" si="325"/>
        <v>0</v>
      </c>
      <c r="Z1326" s="349"/>
      <c r="AA1326" s="350"/>
      <c r="AB1326" s="349"/>
      <c r="AC1326" s="350"/>
      <c r="AD1326" s="337">
        <f t="shared" si="326"/>
        <v>0</v>
      </c>
      <c r="AE1326" s="252"/>
    </row>
    <row r="1327" hidden="1" outlineLevel="1" spans="1:31">
      <c r="A1327" s="346"/>
      <c r="B1327" s="150">
        <v>120502042</v>
      </c>
      <c r="D1327" s="346"/>
      <c r="E1327" s="299" t="s">
        <v>154</v>
      </c>
      <c r="F1327" s="343"/>
      <c r="G1327" s="350"/>
      <c r="H1327" s="349"/>
      <c r="I1327" s="350"/>
      <c r="J1327" s="349"/>
      <c r="K1327" s="350"/>
      <c r="L1327" s="337">
        <f t="shared" si="323"/>
        <v>0</v>
      </c>
      <c r="M1327" s="349"/>
      <c r="N1327" s="350"/>
      <c r="O1327" s="349"/>
      <c r="P1327" s="350"/>
      <c r="Q1327" s="337">
        <f t="shared" si="324"/>
        <v>0</v>
      </c>
      <c r="R1327" s="350"/>
      <c r="S1327" s="350"/>
      <c r="T1327" s="350"/>
      <c r="U1327" s="350"/>
      <c r="V1327" s="350"/>
      <c r="W1327" s="350"/>
      <c r="X1327" s="350"/>
      <c r="Y1327" s="350">
        <f t="shared" si="325"/>
        <v>0</v>
      </c>
      <c r="Z1327" s="349"/>
      <c r="AA1327" s="350"/>
      <c r="AB1327" s="349"/>
      <c r="AC1327" s="350"/>
      <c r="AD1327" s="337">
        <f t="shared" si="326"/>
        <v>0</v>
      </c>
      <c r="AE1327" s="252"/>
    </row>
    <row r="1328" hidden="1" outlineLevel="1" spans="1:31">
      <c r="A1328" s="346"/>
      <c r="B1328" s="150">
        <v>120502043</v>
      </c>
      <c r="D1328" s="346"/>
      <c r="E1328" s="299" t="s">
        <v>155</v>
      </c>
      <c r="F1328" s="343"/>
      <c r="G1328" s="350"/>
      <c r="H1328" s="349"/>
      <c r="I1328" s="350"/>
      <c r="J1328" s="349"/>
      <c r="K1328" s="350"/>
      <c r="L1328" s="337">
        <f t="shared" si="323"/>
        <v>0</v>
      </c>
      <c r="M1328" s="349"/>
      <c r="N1328" s="350"/>
      <c r="O1328" s="349"/>
      <c r="P1328" s="350"/>
      <c r="Q1328" s="337">
        <f t="shared" si="324"/>
        <v>0</v>
      </c>
      <c r="R1328" s="350"/>
      <c r="S1328" s="350"/>
      <c r="T1328" s="350"/>
      <c r="U1328" s="350"/>
      <c r="V1328" s="350"/>
      <c r="W1328" s="350"/>
      <c r="X1328" s="350"/>
      <c r="Y1328" s="350">
        <f t="shared" si="325"/>
        <v>0</v>
      </c>
      <c r="Z1328" s="349"/>
      <c r="AA1328" s="350"/>
      <c r="AB1328" s="349"/>
      <c r="AC1328" s="350"/>
      <c r="AD1328" s="337">
        <f t="shared" si="326"/>
        <v>0</v>
      </c>
      <c r="AE1328" s="252"/>
    </row>
    <row r="1329" hidden="1" outlineLevel="1" spans="1:31">
      <c r="A1329" s="346"/>
      <c r="B1329" s="150">
        <v>120502044</v>
      </c>
      <c r="D1329" s="346"/>
      <c r="E1329" s="299" t="s">
        <v>156</v>
      </c>
      <c r="F1329" s="343"/>
      <c r="G1329" s="350"/>
      <c r="H1329" s="349"/>
      <c r="I1329" s="350"/>
      <c r="J1329" s="349"/>
      <c r="K1329" s="350"/>
      <c r="L1329" s="337">
        <f t="shared" si="323"/>
        <v>0</v>
      </c>
      <c r="M1329" s="349"/>
      <c r="N1329" s="350"/>
      <c r="O1329" s="349"/>
      <c r="P1329" s="350"/>
      <c r="Q1329" s="337">
        <f t="shared" si="324"/>
        <v>0</v>
      </c>
      <c r="R1329" s="350"/>
      <c r="S1329" s="350"/>
      <c r="T1329" s="350"/>
      <c r="U1329" s="350"/>
      <c r="V1329" s="350"/>
      <c r="W1329" s="350"/>
      <c r="X1329" s="350"/>
      <c r="Y1329" s="350">
        <f t="shared" si="325"/>
        <v>0</v>
      </c>
      <c r="Z1329" s="349"/>
      <c r="AA1329" s="350"/>
      <c r="AB1329" s="349"/>
      <c r="AC1329" s="350"/>
      <c r="AD1329" s="337">
        <f t="shared" si="326"/>
        <v>0</v>
      </c>
      <c r="AE1329" s="252"/>
    </row>
    <row r="1330" hidden="1" outlineLevel="1" spans="1:31">
      <c r="A1330" s="346"/>
      <c r="B1330" s="150">
        <v>120502045</v>
      </c>
      <c r="D1330" s="346"/>
      <c r="E1330" s="299" t="s">
        <v>157</v>
      </c>
      <c r="F1330" s="343"/>
      <c r="G1330" s="350"/>
      <c r="H1330" s="349"/>
      <c r="I1330" s="350"/>
      <c r="J1330" s="349"/>
      <c r="K1330" s="350"/>
      <c r="L1330" s="337">
        <f t="shared" si="323"/>
        <v>0</v>
      </c>
      <c r="M1330" s="349"/>
      <c r="N1330" s="350"/>
      <c r="O1330" s="349"/>
      <c r="P1330" s="350"/>
      <c r="Q1330" s="337">
        <f t="shared" si="324"/>
        <v>0</v>
      </c>
      <c r="R1330" s="350"/>
      <c r="S1330" s="350"/>
      <c r="T1330" s="350"/>
      <c r="U1330" s="350"/>
      <c r="V1330" s="350"/>
      <c r="W1330" s="350"/>
      <c r="X1330" s="350"/>
      <c r="Y1330" s="350">
        <f t="shared" si="325"/>
        <v>0</v>
      </c>
      <c r="Z1330" s="349"/>
      <c r="AA1330" s="350"/>
      <c r="AB1330" s="349"/>
      <c r="AC1330" s="350"/>
      <c r="AD1330" s="337">
        <f t="shared" si="326"/>
        <v>0</v>
      </c>
      <c r="AE1330" s="252"/>
    </row>
    <row r="1331" hidden="1" outlineLevel="1" spans="1:31">
      <c r="A1331" s="346"/>
      <c r="B1331" s="150">
        <v>120502046</v>
      </c>
      <c r="D1331" s="346"/>
      <c r="E1331" s="299" t="s">
        <v>158</v>
      </c>
      <c r="F1331" s="343"/>
      <c r="G1331" s="350"/>
      <c r="H1331" s="349"/>
      <c r="I1331" s="350"/>
      <c r="J1331" s="349"/>
      <c r="K1331" s="350"/>
      <c r="L1331" s="337">
        <f t="shared" si="323"/>
        <v>0</v>
      </c>
      <c r="M1331" s="349"/>
      <c r="N1331" s="350"/>
      <c r="O1331" s="349"/>
      <c r="P1331" s="350"/>
      <c r="Q1331" s="337">
        <f t="shared" si="324"/>
        <v>0</v>
      </c>
      <c r="R1331" s="350"/>
      <c r="S1331" s="350"/>
      <c r="T1331" s="350"/>
      <c r="U1331" s="350"/>
      <c r="V1331" s="350"/>
      <c r="W1331" s="350"/>
      <c r="X1331" s="350"/>
      <c r="Y1331" s="350">
        <f t="shared" si="325"/>
        <v>0</v>
      </c>
      <c r="Z1331" s="349"/>
      <c r="AA1331" s="350"/>
      <c r="AB1331" s="349"/>
      <c r="AC1331" s="350"/>
      <c r="AD1331" s="337">
        <f t="shared" si="326"/>
        <v>0</v>
      </c>
      <c r="AE1331" s="252"/>
    </row>
    <row r="1332" hidden="1" outlineLevel="1" spans="1:31">
      <c r="A1332" s="346"/>
      <c r="B1332" s="150">
        <v>120502047</v>
      </c>
      <c r="D1332" s="346"/>
      <c r="E1332" s="299" t="s">
        <v>159</v>
      </c>
      <c r="F1332" s="343"/>
      <c r="G1332" s="350"/>
      <c r="H1332" s="349"/>
      <c r="I1332" s="350"/>
      <c r="J1332" s="349"/>
      <c r="K1332" s="350"/>
      <c r="L1332" s="337">
        <f t="shared" si="323"/>
        <v>0</v>
      </c>
      <c r="M1332" s="349"/>
      <c r="N1332" s="350"/>
      <c r="O1332" s="349"/>
      <c r="P1332" s="350"/>
      <c r="Q1332" s="337">
        <f t="shared" si="324"/>
        <v>0</v>
      </c>
      <c r="R1332" s="350"/>
      <c r="S1332" s="350"/>
      <c r="T1332" s="350"/>
      <c r="U1332" s="350"/>
      <c r="V1332" s="350"/>
      <c r="W1332" s="350"/>
      <c r="X1332" s="350"/>
      <c r="Y1332" s="350">
        <f t="shared" si="325"/>
        <v>0</v>
      </c>
      <c r="Z1332" s="349"/>
      <c r="AA1332" s="350"/>
      <c r="AB1332" s="349"/>
      <c r="AC1332" s="350"/>
      <c r="AD1332" s="337">
        <f t="shared" si="326"/>
        <v>0</v>
      </c>
      <c r="AE1332" s="252"/>
    </row>
    <row r="1333" hidden="1" outlineLevel="1" spans="1:31">
      <c r="A1333" s="346"/>
      <c r="B1333" s="150">
        <v>120502048</v>
      </c>
      <c r="D1333" s="346"/>
      <c r="E1333" s="299" t="s">
        <v>160</v>
      </c>
      <c r="F1333" s="343"/>
      <c r="G1333" s="350"/>
      <c r="H1333" s="349"/>
      <c r="I1333" s="350"/>
      <c r="J1333" s="349"/>
      <c r="K1333" s="350"/>
      <c r="L1333" s="337">
        <f t="shared" si="323"/>
        <v>0</v>
      </c>
      <c r="M1333" s="349"/>
      <c r="N1333" s="350"/>
      <c r="O1333" s="349"/>
      <c r="P1333" s="350"/>
      <c r="Q1333" s="337">
        <f t="shared" si="324"/>
        <v>0</v>
      </c>
      <c r="R1333" s="350"/>
      <c r="S1333" s="350"/>
      <c r="T1333" s="350"/>
      <c r="U1333" s="350"/>
      <c r="V1333" s="350"/>
      <c r="W1333" s="350"/>
      <c r="X1333" s="350"/>
      <c r="Y1333" s="350">
        <f t="shared" si="325"/>
        <v>0</v>
      </c>
      <c r="Z1333" s="349"/>
      <c r="AA1333" s="350"/>
      <c r="AB1333" s="349"/>
      <c r="AC1333" s="350"/>
      <c r="AD1333" s="337">
        <f t="shared" si="326"/>
        <v>0</v>
      </c>
      <c r="AE1333" s="252"/>
    </row>
    <row r="1334" hidden="1" outlineLevel="1" spans="1:31">
      <c r="A1334" s="346"/>
      <c r="B1334" s="150">
        <v>120502049</v>
      </c>
      <c r="D1334" s="346"/>
      <c r="E1334" s="299" t="s">
        <v>161</v>
      </c>
      <c r="F1334" s="343"/>
      <c r="G1334" s="350"/>
      <c r="H1334" s="349"/>
      <c r="I1334" s="350"/>
      <c r="J1334" s="349"/>
      <c r="K1334" s="350"/>
      <c r="L1334" s="337">
        <f t="shared" si="323"/>
        <v>0</v>
      </c>
      <c r="M1334" s="349"/>
      <c r="N1334" s="350"/>
      <c r="O1334" s="349"/>
      <c r="P1334" s="350"/>
      <c r="Q1334" s="337">
        <f t="shared" si="324"/>
        <v>0</v>
      </c>
      <c r="R1334" s="350"/>
      <c r="S1334" s="350"/>
      <c r="T1334" s="350"/>
      <c r="U1334" s="350"/>
      <c r="V1334" s="350"/>
      <c r="W1334" s="350"/>
      <c r="X1334" s="350"/>
      <c r="Y1334" s="350">
        <f t="shared" si="325"/>
        <v>0</v>
      </c>
      <c r="Z1334" s="349"/>
      <c r="AA1334" s="350"/>
      <c r="AB1334" s="349"/>
      <c r="AC1334" s="350"/>
      <c r="AD1334" s="337">
        <f t="shared" si="326"/>
        <v>0</v>
      </c>
      <c r="AE1334" s="252"/>
    </row>
    <row r="1335" hidden="1" outlineLevel="1" spans="1:31">
      <c r="A1335" s="346"/>
      <c r="B1335" s="150">
        <v>120502050</v>
      </c>
      <c r="D1335" s="346"/>
      <c r="E1335" s="299" t="s">
        <v>162</v>
      </c>
      <c r="F1335" s="343"/>
      <c r="G1335" s="350"/>
      <c r="H1335" s="349"/>
      <c r="I1335" s="350"/>
      <c r="J1335" s="349"/>
      <c r="K1335" s="350"/>
      <c r="L1335" s="337">
        <f t="shared" si="323"/>
        <v>0</v>
      </c>
      <c r="M1335" s="349"/>
      <c r="N1335" s="350"/>
      <c r="O1335" s="349"/>
      <c r="P1335" s="350"/>
      <c r="Q1335" s="337">
        <f t="shared" si="324"/>
        <v>0</v>
      </c>
      <c r="R1335" s="350"/>
      <c r="S1335" s="350"/>
      <c r="T1335" s="350"/>
      <c r="U1335" s="350"/>
      <c r="V1335" s="350"/>
      <c r="W1335" s="350"/>
      <c r="X1335" s="350"/>
      <c r="Y1335" s="350">
        <f t="shared" si="325"/>
        <v>0</v>
      </c>
      <c r="Z1335" s="349"/>
      <c r="AA1335" s="350"/>
      <c r="AB1335" s="349"/>
      <c r="AC1335" s="350"/>
      <c r="AD1335" s="337">
        <f t="shared" si="326"/>
        <v>0</v>
      </c>
      <c r="AE1335" s="252"/>
    </row>
    <row r="1336" hidden="1" outlineLevel="1" spans="1:31">
      <c r="A1336" s="346"/>
      <c r="B1336" s="150">
        <v>120502051</v>
      </c>
      <c r="D1336" s="346"/>
      <c r="E1336" s="299" t="s">
        <v>163</v>
      </c>
      <c r="F1336" s="343"/>
      <c r="G1336" s="350"/>
      <c r="H1336" s="349"/>
      <c r="I1336" s="350"/>
      <c r="J1336" s="349"/>
      <c r="K1336" s="350"/>
      <c r="L1336" s="337">
        <f t="shared" si="323"/>
        <v>0</v>
      </c>
      <c r="M1336" s="349"/>
      <c r="N1336" s="350"/>
      <c r="O1336" s="349"/>
      <c r="P1336" s="350"/>
      <c r="Q1336" s="337">
        <f t="shared" si="324"/>
        <v>0</v>
      </c>
      <c r="R1336" s="350"/>
      <c r="S1336" s="350"/>
      <c r="T1336" s="350"/>
      <c r="U1336" s="350"/>
      <c r="V1336" s="350"/>
      <c r="W1336" s="350"/>
      <c r="X1336" s="350"/>
      <c r="Y1336" s="350">
        <f t="shared" si="325"/>
        <v>0</v>
      </c>
      <c r="Z1336" s="349"/>
      <c r="AA1336" s="350"/>
      <c r="AB1336" s="349"/>
      <c r="AC1336" s="350"/>
      <c r="AD1336" s="337">
        <f t="shared" si="326"/>
        <v>0</v>
      </c>
      <c r="AE1336" s="252"/>
    </row>
    <row r="1337" hidden="1" outlineLevel="1" spans="1:31">
      <c r="A1337" s="346"/>
      <c r="B1337" s="150">
        <v>120502052</v>
      </c>
      <c r="D1337" s="346"/>
      <c r="E1337" s="299" t="s">
        <v>164</v>
      </c>
      <c r="F1337" s="343"/>
      <c r="G1337" s="350"/>
      <c r="H1337" s="349"/>
      <c r="I1337" s="350"/>
      <c r="J1337" s="349"/>
      <c r="K1337" s="350"/>
      <c r="L1337" s="337">
        <f t="shared" si="323"/>
        <v>0</v>
      </c>
      <c r="M1337" s="349"/>
      <c r="N1337" s="350"/>
      <c r="O1337" s="349"/>
      <c r="P1337" s="350"/>
      <c r="Q1337" s="337">
        <f t="shared" si="324"/>
        <v>0</v>
      </c>
      <c r="R1337" s="350"/>
      <c r="S1337" s="350"/>
      <c r="T1337" s="350"/>
      <c r="U1337" s="350"/>
      <c r="V1337" s="350"/>
      <c r="W1337" s="350"/>
      <c r="X1337" s="350"/>
      <c r="Y1337" s="350">
        <f t="shared" si="325"/>
        <v>0</v>
      </c>
      <c r="Z1337" s="349"/>
      <c r="AA1337" s="350"/>
      <c r="AB1337" s="349"/>
      <c r="AC1337" s="350"/>
      <c r="AD1337" s="337">
        <f t="shared" si="326"/>
        <v>0</v>
      </c>
      <c r="AE1337" s="252"/>
    </row>
    <row r="1338" hidden="1" outlineLevel="1" spans="1:31">
      <c r="A1338" s="346"/>
      <c r="B1338" s="150">
        <v>120502053</v>
      </c>
      <c r="D1338" s="346"/>
      <c r="E1338" s="299" t="s">
        <v>165</v>
      </c>
      <c r="F1338" s="343"/>
      <c r="G1338" s="350"/>
      <c r="H1338" s="349"/>
      <c r="I1338" s="350"/>
      <c r="J1338" s="349"/>
      <c r="K1338" s="350"/>
      <c r="L1338" s="337">
        <f t="shared" si="323"/>
        <v>0</v>
      </c>
      <c r="M1338" s="349"/>
      <c r="N1338" s="350"/>
      <c r="O1338" s="349"/>
      <c r="P1338" s="350"/>
      <c r="Q1338" s="337">
        <f t="shared" si="324"/>
        <v>0</v>
      </c>
      <c r="R1338" s="350"/>
      <c r="S1338" s="350"/>
      <c r="T1338" s="350"/>
      <c r="U1338" s="350"/>
      <c r="V1338" s="350"/>
      <c r="W1338" s="350"/>
      <c r="X1338" s="350"/>
      <c r="Y1338" s="350">
        <f t="shared" si="325"/>
        <v>0</v>
      </c>
      <c r="Z1338" s="349"/>
      <c r="AA1338" s="350"/>
      <c r="AB1338" s="349"/>
      <c r="AC1338" s="350"/>
      <c r="AD1338" s="337">
        <f t="shared" si="326"/>
        <v>0</v>
      </c>
      <c r="AE1338" s="252"/>
    </row>
    <row r="1339" hidden="1" outlineLevel="1" spans="1:31">
      <c r="A1339" s="346"/>
      <c r="B1339" s="150">
        <v>120502054</v>
      </c>
      <c r="D1339" s="346"/>
      <c r="E1339" s="299" t="s">
        <v>166</v>
      </c>
      <c r="F1339" s="343"/>
      <c r="G1339" s="350"/>
      <c r="H1339" s="349"/>
      <c r="I1339" s="350"/>
      <c r="J1339" s="349"/>
      <c r="K1339" s="350"/>
      <c r="L1339" s="337">
        <f t="shared" si="323"/>
        <v>0</v>
      </c>
      <c r="M1339" s="349"/>
      <c r="N1339" s="350"/>
      <c r="O1339" s="349"/>
      <c r="P1339" s="350"/>
      <c r="Q1339" s="337">
        <f t="shared" si="324"/>
        <v>0</v>
      </c>
      <c r="R1339" s="350"/>
      <c r="S1339" s="350"/>
      <c r="T1339" s="350"/>
      <c r="U1339" s="350"/>
      <c r="V1339" s="350"/>
      <c r="W1339" s="350"/>
      <c r="X1339" s="350"/>
      <c r="Y1339" s="350">
        <f t="shared" si="325"/>
        <v>0</v>
      </c>
      <c r="Z1339" s="349"/>
      <c r="AA1339" s="350"/>
      <c r="AB1339" s="349"/>
      <c r="AC1339" s="350"/>
      <c r="AD1339" s="337">
        <f t="shared" si="326"/>
        <v>0</v>
      </c>
      <c r="AE1339" s="252"/>
    </row>
    <row r="1340" hidden="1" outlineLevel="1" spans="1:31">
      <c r="A1340" s="346"/>
      <c r="B1340" s="150">
        <v>120502055</v>
      </c>
      <c r="D1340" s="346"/>
      <c r="E1340" s="299" t="s">
        <v>167</v>
      </c>
      <c r="F1340" s="343"/>
      <c r="G1340" s="350"/>
      <c r="H1340" s="349"/>
      <c r="I1340" s="350"/>
      <c r="J1340" s="349"/>
      <c r="K1340" s="350"/>
      <c r="L1340" s="337">
        <f t="shared" si="323"/>
        <v>0</v>
      </c>
      <c r="M1340" s="349"/>
      <c r="N1340" s="350"/>
      <c r="O1340" s="349"/>
      <c r="P1340" s="350"/>
      <c r="Q1340" s="337">
        <f t="shared" si="324"/>
        <v>0</v>
      </c>
      <c r="R1340" s="350"/>
      <c r="S1340" s="350"/>
      <c r="T1340" s="350"/>
      <c r="U1340" s="350"/>
      <c r="V1340" s="350"/>
      <c r="W1340" s="350"/>
      <c r="X1340" s="350"/>
      <c r="Y1340" s="350">
        <f t="shared" si="325"/>
        <v>0</v>
      </c>
      <c r="Z1340" s="349"/>
      <c r="AA1340" s="350"/>
      <c r="AB1340" s="349"/>
      <c r="AC1340" s="350"/>
      <c r="AD1340" s="337">
        <f t="shared" si="326"/>
        <v>0</v>
      </c>
      <c r="AE1340" s="252"/>
    </row>
    <row r="1341" hidden="1" outlineLevel="1" spans="1:31">
      <c r="A1341" s="346"/>
      <c r="B1341" s="150">
        <v>120502056</v>
      </c>
      <c r="D1341" s="346"/>
      <c r="E1341" s="299" t="s">
        <v>168</v>
      </c>
      <c r="F1341" s="343"/>
      <c r="G1341" s="350"/>
      <c r="H1341" s="349"/>
      <c r="I1341" s="350"/>
      <c r="J1341" s="349"/>
      <c r="K1341" s="350"/>
      <c r="L1341" s="337">
        <f t="shared" si="323"/>
        <v>0</v>
      </c>
      <c r="M1341" s="349"/>
      <c r="N1341" s="350"/>
      <c r="O1341" s="349"/>
      <c r="P1341" s="350"/>
      <c r="Q1341" s="337">
        <f t="shared" si="324"/>
        <v>0</v>
      </c>
      <c r="R1341" s="350"/>
      <c r="S1341" s="350"/>
      <c r="T1341" s="350"/>
      <c r="U1341" s="350"/>
      <c r="V1341" s="350"/>
      <c r="W1341" s="350"/>
      <c r="X1341" s="350"/>
      <c r="Y1341" s="350">
        <f t="shared" si="325"/>
        <v>0</v>
      </c>
      <c r="Z1341" s="349"/>
      <c r="AA1341" s="350"/>
      <c r="AB1341" s="349"/>
      <c r="AC1341" s="350"/>
      <c r="AD1341" s="337">
        <f t="shared" si="326"/>
        <v>0</v>
      </c>
      <c r="AE1341" s="252"/>
    </row>
    <row r="1342" hidden="1" outlineLevel="1" spans="1:31">
      <c r="A1342" s="346"/>
      <c r="B1342" s="150">
        <v>120502057</v>
      </c>
      <c r="D1342" s="346"/>
      <c r="E1342" s="299" t="s">
        <v>169</v>
      </c>
      <c r="F1342" s="343"/>
      <c r="G1342" s="350"/>
      <c r="H1342" s="349"/>
      <c r="I1342" s="350"/>
      <c r="J1342" s="349"/>
      <c r="K1342" s="350"/>
      <c r="L1342" s="337">
        <f t="shared" si="323"/>
        <v>0</v>
      </c>
      <c r="M1342" s="349"/>
      <c r="N1342" s="350"/>
      <c r="O1342" s="349"/>
      <c r="P1342" s="350"/>
      <c r="Q1342" s="337">
        <f t="shared" si="324"/>
        <v>0</v>
      </c>
      <c r="R1342" s="350"/>
      <c r="S1342" s="350"/>
      <c r="T1342" s="350"/>
      <c r="U1342" s="350"/>
      <c r="V1342" s="350"/>
      <c r="W1342" s="350"/>
      <c r="X1342" s="350"/>
      <c r="Y1342" s="350">
        <f t="shared" si="325"/>
        <v>0</v>
      </c>
      <c r="Z1342" s="349"/>
      <c r="AA1342" s="350"/>
      <c r="AB1342" s="349"/>
      <c r="AC1342" s="350"/>
      <c r="AD1342" s="337">
        <f t="shared" si="326"/>
        <v>0</v>
      </c>
      <c r="AE1342" s="252"/>
    </row>
    <row r="1343" hidden="1" outlineLevel="1" spans="1:31">
      <c r="A1343" s="346"/>
      <c r="B1343" s="150">
        <v>120502058</v>
      </c>
      <c r="D1343" s="346"/>
      <c r="E1343" s="299" t="s">
        <v>170</v>
      </c>
      <c r="F1343" s="343"/>
      <c r="G1343" s="350"/>
      <c r="H1343" s="349"/>
      <c r="I1343" s="350"/>
      <c r="J1343" s="349"/>
      <c r="K1343" s="350"/>
      <c r="L1343" s="337">
        <f t="shared" si="323"/>
        <v>0</v>
      </c>
      <c r="M1343" s="349"/>
      <c r="N1343" s="350"/>
      <c r="O1343" s="349"/>
      <c r="P1343" s="350"/>
      <c r="Q1343" s="337">
        <f t="shared" si="324"/>
        <v>0</v>
      </c>
      <c r="R1343" s="350"/>
      <c r="S1343" s="350"/>
      <c r="T1343" s="350"/>
      <c r="U1343" s="350"/>
      <c r="V1343" s="350"/>
      <c r="W1343" s="350"/>
      <c r="X1343" s="350"/>
      <c r="Y1343" s="350">
        <f t="shared" si="325"/>
        <v>0</v>
      </c>
      <c r="Z1343" s="349"/>
      <c r="AA1343" s="350"/>
      <c r="AB1343" s="349"/>
      <c r="AC1343" s="350"/>
      <c r="AD1343" s="337">
        <f t="shared" si="326"/>
        <v>0</v>
      </c>
      <c r="AE1343" s="252"/>
    </row>
    <row r="1344" hidden="1" outlineLevel="1" spans="1:31">
      <c r="A1344" s="346"/>
      <c r="B1344" s="150">
        <v>120502059</v>
      </c>
      <c r="D1344" s="346"/>
      <c r="E1344" s="299" t="s">
        <v>171</v>
      </c>
      <c r="F1344" s="343"/>
      <c r="G1344" s="350"/>
      <c r="H1344" s="349"/>
      <c r="I1344" s="350"/>
      <c r="J1344" s="349"/>
      <c r="K1344" s="350"/>
      <c r="L1344" s="337">
        <f t="shared" si="323"/>
        <v>0</v>
      </c>
      <c r="M1344" s="349"/>
      <c r="N1344" s="350"/>
      <c r="O1344" s="349"/>
      <c r="P1344" s="350"/>
      <c r="Q1344" s="337">
        <f t="shared" si="324"/>
        <v>0</v>
      </c>
      <c r="R1344" s="350"/>
      <c r="S1344" s="350"/>
      <c r="T1344" s="350"/>
      <c r="U1344" s="350"/>
      <c r="V1344" s="350"/>
      <c r="W1344" s="350"/>
      <c r="X1344" s="350"/>
      <c r="Y1344" s="350">
        <f t="shared" si="325"/>
        <v>0</v>
      </c>
      <c r="Z1344" s="349"/>
      <c r="AA1344" s="350"/>
      <c r="AB1344" s="349"/>
      <c r="AC1344" s="350"/>
      <c r="AD1344" s="337">
        <f t="shared" si="326"/>
        <v>0</v>
      </c>
      <c r="AE1344" s="252"/>
    </row>
    <row r="1345" hidden="1" outlineLevel="1" spans="1:31">
      <c r="A1345" s="346"/>
      <c r="B1345" s="150">
        <v>120502060</v>
      </c>
      <c r="D1345" s="346"/>
      <c r="E1345" s="299" t="s">
        <v>172</v>
      </c>
      <c r="F1345" s="343"/>
      <c r="G1345" s="350"/>
      <c r="H1345" s="349"/>
      <c r="I1345" s="350"/>
      <c r="J1345" s="349"/>
      <c r="K1345" s="350"/>
      <c r="L1345" s="337">
        <f t="shared" si="323"/>
        <v>0</v>
      </c>
      <c r="M1345" s="349"/>
      <c r="N1345" s="350"/>
      <c r="O1345" s="349"/>
      <c r="P1345" s="350"/>
      <c r="Q1345" s="337">
        <f t="shared" si="324"/>
        <v>0</v>
      </c>
      <c r="R1345" s="350"/>
      <c r="S1345" s="350"/>
      <c r="T1345" s="350"/>
      <c r="U1345" s="350"/>
      <c r="V1345" s="350"/>
      <c r="W1345" s="350"/>
      <c r="X1345" s="350"/>
      <c r="Y1345" s="350">
        <f t="shared" si="325"/>
        <v>0</v>
      </c>
      <c r="Z1345" s="349"/>
      <c r="AA1345" s="350"/>
      <c r="AB1345" s="349"/>
      <c r="AC1345" s="350"/>
      <c r="AD1345" s="337">
        <f t="shared" si="326"/>
        <v>0</v>
      </c>
      <c r="AE1345" s="252"/>
    </row>
    <row r="1346" hidden="1" outlineLevel="1" spans="1:31">
      <c r="A1346" s="346"/>
      <c r="B1346" s="150">
        <v>120502061</v>
      </c>
      <c r="D1346" s="346"/>
      <c r="E1346" s="299" t="s">
        <v>173</v>
      </c>
      <c r="F1346" s="343"/>
      <c r="G1346" s="350"/>
      <c r="H1346" s="349"/>
      <c r="I1346" s="350"/>
      <c r="J1346" s="349"/>
      <c r="K1346" s="350"/>
      <c r="L1346" s="337">
        <f t="shared" si="323"/>
        <v>0</v>
      </c>
      <c r="M1346" s="349"/>
      <c r="N1346" s="350"/>
      <c r="O1346" s="349"/>
      <c r="P1346" s="350"/>
      <c r="Q1346" s="337">
        <f t="shared" si="324"/>
        <v>0</v>
      </c>
      <c r="R1346" s="350"/>
      <c r="S1346" s="350"/>
      <c r="T1346" s="350"/>
      <c r="U1346" s="350"/>
      <c r="V1346" s="350"/>
      <c r="W1346" s="350"/>
      <c r="X1346" s="350"/>
      <c r="Y1346" s="350">
        <f t="shared" si="325"/>
        <v>0</v>
      </c>
      <c r="Z1346" s="349"/>
      <c r="AA1346" s="350"/>
      <c r="AB1346" s="349"/>
      <c r="AC1346" s="350"/>
      <c r="AD1346" s="337">
        <f t="shared" si="326"/>
        <v>0</v>
      </c>
      <c r="AE1346" s="252"/>
    </row>
    <row r="1347" hidden="1" outlineLevel="1" spans="1:31">
      <c r="A1347" s="346"/>
      <c r="B1347" s="150">
        <v>120502062</v>
      </c>
      <c r="D1347" s="346"/>
      <c r="E1347" s="299" t="s">
        <v>174</v>
      </c>
      <c r="F1347" s="343"/>
      <c r="G1347" s="350"/>
      <c r="H1347" s="349"/>
      <c r="I1347" s="350"/>
      <c r="J1347" s="349"/>
      <c r="K1347" s="350"/>
      <c r="L1347" s="337">
        <f t="shared" si="323"/>
        <v>0</v>
      </c>
      <c r="M1347" s="349"/>
      <c r="N1347" s="350"/>
      <c r="O1347" s="349"/>
      <c r="P1347" s="350"/>
      <c r="Q1347" s="337">
        <f t="shared" si="324"/>
        <v>0</v>
      </c>
      <c r="R1347" s="350"/>
      <c r="S1347" s="350"/>
      <c r="T1347" s="350"/>
      <c r="U1347" s="350"/>
      <c r="V1347" s="350"/>
      <c r="W1347" s="350"/>
      <c r="X1347" s="350"/>
      <c r="Y1347" s="350">
        <f t="shared" si="325"/>
        <v>0</v>
      </c>
      <c r="Z1347" s="349"/>
      <c r="AA1347" s="350"/>
      <c r="AB1347" s="349"/>
      <c r="AC1347" s="350"/>
      <c r="AD1347" s="337">
        <f t="shared" si="326"/>
        <v>0</v>
      </c>
      <c r="AE1347" s="252"/>
    </row>
    <row r="1348" hidden="1" outlineLevel="1" spans="1:31">
      <c r="A1348" s="346"/>
      <c r="B1348" s="150">
        <v>120502063</v>
      </c>
      <c r="D1348" s="346"/>
      <c r="E1348" s="299" t="s">
        <v>175</v>
      </c>
      <c r="F1348" s="343"/>
      <c r="G1348" s="350"/>
      <c r="H1348" s="349"/>
      <c r="I1348" s="350"/>
      <c r="J1348" s="349"/>
      <c r="K1348" s="350"/>
      <c r="L1348" s="337">
        <f t="shared" si="323"/>
        <v>0</v>
      </c>
      <c r="M1348" s="349"/>
      <c r="N1348" s="350"/>
      <c r="O1348" s="349"/>
      <c r="P1348" s="350"/>
      <c r="Q1348" s="337">
        <f t="shared" si="324"/>
        <v>0</v>
      </c>
      <c r="R1348" s="350"/>
      <c r="S1348" s="350"/>
      <c r="T1348" s="350"/>
      <c r="U1348" s="350"/>
      <c r="V1348" s="350"/>
      <c r="W1348" s="350"/>
      <c r="X1348" s="350"/>
      <c r="Y1348" s="350">
        <f t="shared" si="325"/>
        <v>0</v>
      </c>
      <c r="Z1348" s="349"/>
      <c r="AA1348" s="350"/>
      <c r="AB1348" s="349"/>
      <c r="AC1348" s="350"/>
      <c r="AD1348" s="337">
        <f t="shared" si="326"/>
        <v>0</v>
      </c>
      <c r="AE1348" s="252"/>
    </row>
    <row r="1349" hidden="1" outlineLevel="1" spans="1:31">
      <c r="A1349" s="346"/>
      <c r="B1349" s="150">
        <v>120502064</v>
      </c>
      <c r="D1349" s="346"/>
      <c r="E1349" s="299" t="s">
        <v>176</v>
      </c>
      <c r="F1349" s="343"/>
      <c r="G1349" s="350"/>
      <c r="H1349" s="349"/>
      <c r="I1349" s="350"/>
      <c r="J1349" s="349"/>
      <c r="K1349" s="350"/>
      <c r="L1349" s="337">
        <f t="shared" si="323"/>
        <v>0</v>
      </c>
      <c r="M1349" s="349"/>
      <c r="N1349" s="350"/>
      <c r="O1349" s="349"/>
      <c r="P1349" s="350"/>
      <c r="Q1349" s="337">
        <f t="shared" si="324"/>
        <v>0</v>
      </c>
      <c r="R1349" s="350"/>
      <c r="S1349" s="350"/>
      <c r="T1349" s="350"/>
      <c r="U1349" s="350"/>
      <c r="V1349" s="350"/>
      <c r="W1349" s="350"/>
      <c r="X1349" s="350"/>
      <c r="Y1349" s="350">
        <f t="shared" si="325"/>
        <v>0</v>
      </c>
      <c r="Z1349" s="349"/>
      <c r="AA1349" s="350"/>
      <c r="AB1349" s="349"/>
      <c r="AC1349" s="350"/>
      <c r="AD1349" s="337">
        <f t="shared" si="326"/>
        <v>0</v>
      </c>
      <c r="AE1349" s="252"/>
    </row>
    <row r="1350" hidden="1" outlineLevel="1" spans="1:31">
      <c r="A1350" s="346"/>
      <c r="B1350" s="150">
        <v>120502065</v>
      </c>
      <c r="D1350" s="346"/>
      <c r="E1350" s="299" t="s">
        <v>177</v>
      </c>
      <c r="F1350" s="343"/>
      <c r="G1350" s="350"/>
      <c r="H1350" s="349"/>
      <c r="I1350" s="350"/>
      <c r="J1350" s="349"/>
      <c r="K1350" s="350"/>
      <c r="L1350" s="337">
        <f t="shared" si="323"/>
        <v>0</v>
      </c>
      <c r="M1350" s="349"/>
      <c r="N1350" s="350"/>
      <c r="O1350" s="349"/>
      <c r="P1350" s="350"/>
      <c r="Q1350" s="337">
        <f t="shared" si="324"/>
        <v>0</v>
      </c>
      <c r="R1350" s="350"/>
      <c r="S1350" s="350"/>
      <c r="T1350" s="350"/>
      <c r="U1350" s="350"/>
      <c r="V1350" s="350"/>
      <c r="W1350" s="350"/>
      <c r="X1350" s="350"/>
      <c r="Y1350" s="350">
        <f t="shared" si="325"/>
        <v>0</v>
      </c>
      <c r="Z1350" s="349"/>
      <c r="AA1350" s="350"/>
      <c r="AB1350" s="349"/>
      <c r="AC1350" s="350"/>
      <c r="AD1350" s="337">
        <f t="shared" si="326"/>
        <v>0</v>
      </c>
      <c r="AE1350" s="252"/>
    </row>
    <row r="1351" hidden="1" outlineLevel="1" spans="1:31">
      <c r="A1351" s="346"/>
      <c r="B1351" s="150">
        <v>120502066</v>
      </c>
      <c r="D1351" s="346"/>
      <c r="E1351" s="299" t="s">
        <v>981</v>
      </c>
      <c r="F1351" s="343"/>
      <c r="G1351" s="350"/>
      <c r="H1351" s="349"/>
      <c r="I1351" s="350"/>
      <c r="J1351" s="349"/>
      <c r="K1351" s="350"/>
      <c r="L1351" s="337">
        <f t="shared" ref="L1351:L1414" si="327">G1351+I1351-K1351</f>
        <v>0</v>
      </c>
      <c r="M1351" s="349"/>
      <c r="N1351" s="350"/>
      <c r="O1351" s="349"/>
      <c r="P1351" s="350"/>
      <c r="Q1351" s="337">
        <f t="shared" ref="Q1351:Q1414" si="328">L1351+N1351-P1351</f>
        <v>0</v>
      </c>
      <c r="R1351" s="350"/>
      <c r="S1351" s="350"/>
      <c r="T1351" s="350"/>
      <c r="U1351" s="350"/>
      <c r="V1351" s="350"/>
      <c r="W1351" s="350"/>
      <c r="X1351" s="350"/>
      <c r="Y1351" s="350">
        <f t="shared" ref="Y1351:Y1414" si="329">SUM(Q1351:X1351)</f>
        <v>0</v>
      </c>
      <c r="Z1351" s="349"/>
      <c r="AA1351" s="350"/>
      <c r="AB1351" s="349"/>
      <c r="AC1351" s="350"/>
      <c r="AD1351" s="337">
        <f t="shared" ref="AD1351:AD1414" si="330">Y1351+AA1351-AC1351</f>
        <v>0</v>
      </c>
      <c r="AE1351" s="252"/>
    </row>
    <row r="1352" hidden="1" outlineLevel="1" spans="1:31">
      <c r="A1352" s="346"/>
      <c r="B1352" s="150">
        <v>120502067</v>
      </c>
      <c r="D1352" s="346"/>
      <c r="E1352" s="299" t="s">
        <v>179</v>
      </c>
      <c r="F1352" s="343"/>
      <c r="G1352" s="350"/>
      <c r="H1352" s="349"/>
      <c r="I1352" s="350"/>
      <c r="J1352" s="349"/>
      <c r="K1352" s="350"/>
      <c r="L1352" s="337">
        <f t="shared" si="327"/>
        <v>0</v>
      </c>
      <c r="M1352" s="349"/>
      <c r="N1352" s="350"/>
      <c r="O1352" s="349"/>
      <c r="P1352" s="350"/>
      <c r="Q1352" s="337">
        <f t="shared" si="328"/>
        <v>0</v>
      </c>
      <c r="R1352" s="350"/>
      <c r="S1352" s="350"/>
      <c r="T1352" s="350"/>
      <c r="U1352" s="350"/>
      <c r="V1352" s="350"/>
      <c r="W1352" s="350"/>
      <c r="X1352" s="350"/>
      <c r="Y1352" s="350">
        <f t="shared" si="329"/>
        <v>0</v>
      </c>
      <c r="Z1352" s="349"/>
      <c r="AA1352" s="350"/>
      <c r="AB1352" s="349"/>
      <c r="AC1352" s="350"/>
      <c r="AD1352" s="337">
        <f t="shared" si="330"/>
        <v>0</v>
      </c>
      <c r="AE1352" s="252"/>
    </row>
    <row r="1353" hidden="1" outlineLevel="1" spans="1:31">
      <c r="A1353" s="346"/>
      <c r="B1353" s="150">
        <v>120502068</v>
      </c>
      <c r="D1353" s="346"/>
      <c r="E1353" s="299" t="s">
        <v>180</v>
      </c>
      <c r="F1353" s="343"/>
      <c r="G1353" s="350"/>
      <c r="H1353" s="349"/>
      <c r="I1353" s="350"/>
      <c r="J1353" s="349"/>
      <c r="K1353" s="350"/>
      <c r="L1353" s="337">
        <f t="shared" si="327"/>
        <v>0</v>
      </c>
      <c r="M1353" s="349"/>
      <c r="N1353" s="350"/>
      <c r="O1353" s="349"/>
      <c r="P1353" s="350"/>
      <c r="Q1353" s="337">
        <f t="shared" si="328"/>
        <v>0</v>
      </c>
      <c r="R1353" s="350"/>
      <c r="S1353" s="350"/>
      <c r="T1353" s="350"/>
      <c r="U1353" s="350"/>
      <c r="V1353" s="350"/>
      <c r="W1353" s="350"/>
      <c r="X1353" s="350"/>
      <c r="Y1353" s="350">
        <f t="shared" si="329"/>
        <v>0</v>
      </c>
      <c r="Z1353" s="349"/>
      <c r="AA1353" s="350"/>
      <c r="AB1353" s="349"/>
      <c r="AC1353" s="350"/>
      <c r="AD1353" s="337">
        <f t="shared" si="330"/>
        <v>0</v>
      </c>
      <c r="AE1353" s="252"/>
    </row>
    <row r="1354" hidden="1" outlineLevel="1" spans="1:31">
      <c r="A1354" s="346"/>
      <c r="B1354" s="150">
        <v>120502069</v>
      </c>
      <c r="D1354" s="346"/>
      <c r="E1354" s="299" t="s">
        <v>181</v>
      </c>
      <c r="F1354" s="343"/>
      <c r="G1354" s="350"/>
      <c r="H1354" s="349"/>
      <c r="I1354" s="350"/>
      <c r="J1354" s="349"/>
      <c r="K1354" s="350"/>
      <c r="L1354" s="337">
        <f t="shared" si="327"/>
        <v>0</v>
      </c>
      <c r="M1354" s="349"/>
      <c r="N1354" s="350"/>
      <c r="O1354" s="349"/>
      <c r="P1354" s="350"/>
      <c r="Q1354" s="337">
        <f t="shared" si="328"/>
        <v>0</v>
      </c>
      <c r="R1354" s="350"/>
      <c r="S1354" s="350"/>
      <c r="T1354" s="350"/>
      <c r="U1354" s="350"/>
      <c r="V1354" s="350"/>
      <c r="W1354" s="350"/>
      <c r="X1354" s="350"/>
      <c r="Y1354" s="350">
        <f t="shared" si="329"/>
        <v>0</v>
      </c>
      <c r="Z1354" s="349"/>
      <c r="AA1354" s="350"/>
      <c r="AB1354" s="349"/>
      <c r="AC1354" s="350"/>
      <c r="AD1354" s="337">
        <f t="shared" si="330"/>
        <v>0</v>
      </c>
      <c r="AE1354" s="252"/>
    </row>
    <row r="1355" hidden="1" outlineLevel="1" spans="1:31">
      <c r="A1355" s="346"/>
      <c r="B1355" s="150">
        <v>120502070</v>
      </c>
      <c r="D1355" s="346"/>
      <c r="E1355" s="299" t="s">
        <v>182</v>
      </c>
      <c r="F1355" s="343"/>
      <c r="G1355" s="350"/>
      <c r="H1355" s="349"/>
      <c r="I1355" s="350"/>
      <c r="J1355" s="349"/>
      <c r="K1355" s="350"/>
      <c r="L1355" s="337">
        <f t="shared" si="327"/>
        <v>0</v>
      </c>
      <c r="M1355" s="349"/>
      <c r="N1355" s="350"/>
      <c r="O1355" s="349"/>
      <c r="P1355" s="350"/>
      <c r="Q1355" s="337">
        <f t="shared" si="328"/>
        <v>0</v>
      </c>
      <c r="R1355" s="350"/>
      <c r="S1355" s="350"/>
      <c r="T1355" s="350"/>
      <c r="U1355" s="350"/>
      <c r="V1355" s="350"/>
      <c r="W1355" s="350"/>
      <c r="X1355" s="350"/>
      <c r="Y1355" s="350">
        <f t="shared" si="329"/>
        <v>0</v>
      </c>
      <c r="Z1355" s="349"/>
      <c r="AA1355" s="350"/>
      <c r="AB1355" s="349"/>
      <c r="AC1355" s="350"/>
      <c r="AD1355" s="337">
        <f t="shared" si="330"/>
        <v>0</v>
      </c>
      <c r="AE1355" s="252"/>
    </row>
    <row r="1356" hidden="1" outlineLevel="1" spans="1:31">
      <c r="A1356" s="346"/>
      <c r="B1356" s="150">
        <v>120502071</v>
      </c>
      <c r="D1356" s="346"/>
      <c r="E1356" s="299" t="s">
        <v>183</v>
      </c>
      <c r="F1356" s="343"/>
      <c r="G1356" s="350"/>
      <c r="H1356" s="349"/>
      <c r="I1356" s="350"/>
      <c r="J1356" s="349"/>
      <c r="K1356" s="350"/>
      <c r="L1356" s="337">
        <f t="shared" si="327"/>
        <v>0</v>
      </c>
      <c r="M1356" s="349"/>
      <c r="N1356" s="350"/>
      <c r="O1356" s="349"/>
      <c r="P1356" s="350"/>
      <c r="Q1356" s="337">
        <f t="shared" si="328"/>
        <v>0</v>
      </c>
      <c r="R1356" s="350"/>
      <c r="S1356" s="350"/>
      <c r="T1356" s="350"/>
      <c r="U1356" s="350"/>
      <c r="V1356" s="350"/>
      <c r="W1356" s="350"/>
      <c r="X1356" s="350"/>
      <c r="Y1356" s="350">
        <f t="shared" si="329"/>
        <v>0</v>
      </c>
      <c r="Z1356" s="349"/>
      <c r="AA1356" s="350"/>
      <c r="AB1356" s="349"/>
      <c r="AC1356" s="350"/>
      <c r="AD1356" s="337">
        <f t="shared" si="330"/>
        <v>0</v>
      </c>
      <c r="AE1356" s="252"/>
    </row>
    <row r="1357" hidden="1" outlineLevel="1" spans="1:31">
      <c r="A1357" s="346"/>
      <c r="B1357" s="150">
        <v>120502072</v>
      </c>
      <c r="D1357" s="346"/>
      <c r="E1357" s="299" t="s">
        <v>184</v>
      </c>
      <c r="F1357" s="343"/>
      <c r="G1357" s="350"/>
      <c r="H1357" s="349"/>
      <c r="I1357" s="350"/>
      <c r="J1357" s="349"/>
      <c r="K1357" s="350"/>
      <c r="L1357" s="337">
        <f t="shared" si="327"/>
        <v>0</v>
      </c>
      <c r="M1357" s="349"/>
      <c r="N1357" s="350"/>
      <c r="O1357" s="349"/>
      <c r="P1357" s="350"/>
      <c r="Q1357" s="337">
        <f t="shared" si="328"/>
        <v>0</v>
      </c>
      <c r="R1357" s="350"/>
      <c r="S1357" s="350"/>
      <c r="T1357" s="350"/>
      <c r="U1357" s="350"/>
      <c r="V1357" s="350"/>
      <c r="W1357" s="350"/>
      <c r="X1357" s="350"/>
      <c r="Y1357" s="350">
        <f t="shared" si="329"/>
        <v>0</v>
      </c>
      <c r="Z1357" s="349"/>
      <c r="AA1357" s="350"/>
      <c r="AB1357" s="349"/>
      <c r="AC1357" s="350"/>
      <c r="AD1357" s="337">
        <f t="shared" si="330"/>
        <v>0</v>
      </c>
      <c r="AE1357" s="252"/>
    </row>
    <row r="1358" hidden="1" outlineLevel="1" spans="1:31">
      <c r="A1358" s="346"/>
      <c r="B1358" s="150">
        <v>120502073</v>
      </c>
      <c r="D1358" s="346"/>
      <c r="E1358" s="299" t="s">
        <v>185</v>
      </c>
      <c r="F1358" s="343"/>
      <c r="G1358" s="350"/>
      <c r="H1358" s="349"/>
      <c r="I1358" s="350"/>
      <c r="J1358" s="349"/>
      <c r="K1358" s="350"/>
      <c r="L1358" s="337">
        <f t="shared" si="327"/>
        <v>0</v>
      </c>
      <c r="M1358" s="349"/>
      <c r="N1358" s="350"/>
      <c r="O1358" s="349"/>
      <c r="P1358" s="350"/>
      <c r="Q1358" s="337">
        <f t="shared" si="328"/>
        <v>0</v>
      </c>
      <c r="R1358" s="350"/>
      <c r="S1358" s="350"/>
      <c r="T1358" s="350"/>
      <c r="U1358" s="350"/>
      <c r="V1358" s="350"/>
      <c r="W1358" s="350"/>
      <c r="X1358" s="350"/>
      <c r="Y1358" s="350">
        <f t="shared" si="329"/>
        <v>0</v>
      </c>
      <c r="Z1358" s="349"/>
      <c r="AA1358" s="350"/>
      <c r="AB1358" s="349"/>
      <c r="AC1358" s="350"/>
      <c r="AD1358" s="337">
        <f t="shared" si="330"/>
        <v>0</v>
      </c>
      <c r="AE1358" s="252"/>
    </row>
    <row r="1359" hidden="1" outlineLevel="1" spans="1:31">
      <c r="A1359" s="346"/>
      <c r="B1359" s="150">
        <v>120502074</v>
      </c>
      <c r="D1359" s="346"/>
      <c r="E1359" s="299" t="s">
        <v>186</v>
      </c>
      <c r="F1359" s="343"/>
      <c r="G1359" s="350"/>
      <c r="H1359" s="349"/>
      <c r="I1359" s="350"/>
      <c r="J1359" s="349"/>
      <c r="K1359" s="350"/>
      <c r="L1359" s="337">
        <f t="shared" si="327"/>
        <v>0</v>
      </c>
      <c r="M1359" s="349"/>
      <c r="N1359" s="350"/>
      <c r="O1359" s="349"/>
      <c r="P1359" s="350"/>
      <c r="Q1359" s="337">
        <f t="shared" si="328"/>
        <v>0</v>
      </c>
      <c r="R1359" s="350"/>
      <c r="S1359" s="350"/>
      <c r="T1359" s="350"/>
      <c r="U1359" s="350"/>
      <c r="V1359" s="350"/>
      <c r="W1359" s="350"/>
      <c r="X1359" s="350"/>
      <c r="Y1359" s="350">
        <f t="shared" si="329"/>
        <v>0</v>
      </c>
      <c r="Z1359" s="349"/>
      <c r="AA1359" s="350"/>
      <c r="AB1359" s="349"/>
      <c r="AC1359" s="350"/>
      <c r="AD1359" s="337">
        <f t="shared" si="330"/>
        <v>0</v>
      </c>
      <c r="AE1359" s="252"/>
    </row>
    <row r="1360" hidden="1" outlineLevel="1" spans="1:31">
      <c r="A1360" s="346"/>
      <c r="B1360" s="150">
        <v>120502075</v>
      </c>
      <c r="D1360" s="346"/>
      <c r="E1360" s="299" t="s">
        <v>187</v>
      </c>
      <c r="F1360" s="343"/>
      <c r="G1360" s="350"/>
      <c r="H1360" s="349"/>
      <c r="I1360" s="350"/>
      <c r="J1360" s="349"/>
      <c r="K1360" s="350"/>
      <c r="L1360" s="337">
        <f t="shared" si="327"/>
        <v>0</v>
      </c>
      <c r="M1360" s="349"/>
      <c r="N1360" s="350"/>
      <c r="O1360" s="349"/>
      <c r="P1360" s="350"/>
      <c r="Q1360" s="337">
        <f t="shared" si="328"/>
        <v>0</v>
      </c>
      <c r="R1360" s="350"/>
      <c r="S1360" s="350"/>
      <c r="T1360" s="350"/>
      <c r="U1360" s="350"/>
      <c r="V1360" s="350"/>
      <c r="W1360" s="350"/>
      <c r="X1360" s="350"/>
      <c r="Y1360" s="350">
        <f t="shared" si="329"/>
        <v>0</v>
      </c>
      <c r="Z1360" s="349"/>
      <c r="AA1360" s="350"/>
      <c r="AB1360" s="349"/>
      <c r="AC1360" s="350"/>
      <c r="AD1360" s="337">
        <f t="shared" si="330"/>
        <v>0</v>
      </c>
      <c r="AE1360" s="252"/>
    </row>
    <row r="1361" hidden="1" outlineLevel="1" spans="1:31">
      <c r="A1361" s="346"/>
      <c r="B1361" s="150">
        <v>120502076</v>
      </c>
      <c r="D1361" s="346"/>
      <c r="E1361" s="299" t="s">
        <v>188</v>
      </c>
      <c r="F1361" s="343"/>
      <c r="G1361" s="350"/>
      <c r="H1361" s="349"/>
      <c r="I1361" s="350"/>
      <c r="J1361" s="349"/>
      <c r="K1361" s="350"/>
      <c r="L1361" s="337">
        <f t="shared" si="327"/>
        <v>0</v>
      </c>
      <c r="M1361" s="349"/>
      <c r="N1361" s="350"/>
      <c r="O1361" s="349"/>
      <c r="P1361" s="350"/>
      <c r="Q1361" s="337">
        <f t="shared" si="328"/>
        <v>0</v>
      </c>
      <c r="R1361" s="350"/>
      <c r="S1361" s="350"/>
      <c r="T1361" s="350"/>
      <c r="U1361" s="350"/>
      <c r="V1361" s="350"/>
      <c r="W1361" s="350"/>
      <c r="X1361" s="350"/>
      <c r="Y1361" s="350">
        <f t="shared" si="329"/>
        <v>0</v>
      </c>
      <c r="Z1361" s="349"/>
      <c r="AA1361" s="350"/>
      <c r="AB1361" s="349"/>
      <c r="AC1361" s="350"/>
      <c r="AD1361" s="337">
        <f t="shared" si="330"/>
        <v>0</v>
      </c>
      <c r="AE1361" s="252"/>
    </row>
    <row r="1362" hidden="1" outlineLevel="1" spans="1:31">
      <c r="A1362" s="346"/>
      <c r="B1362" s="150">
        <v>120502077</v>
      </c>
      <c r="D1362" s="346"/>
      <c r="E1362" s="299" t="s">
        <v>189</v>
      </c>
      <c r="F1362" s="343"/>
      <c r="G1362" s="350"/>
      <c r="H1362" s="349"/>
      <c r="I1362" s="350"/>
      <c r="J1362" s="349"/>
      <c r="K1362" s="350"/>
      <c r="L1362" s="337">
        <f t="shared" si="327"/>
        <v>0</v>
      </c>
      <c r="M1362" s="349"/>
      <c r="N1362" s="350"/>
      <c r="O1362" s="349"/>
      <c r="P1362" s="350"/>
      <c r="Q1362" s="337">
        <f t="shared" si="328"/>
        <v>0</v>
      </c>
      <c r="R1362" s="350"/>
      <c r="S1362" s="350"/>
      <c r="T1362" s="350"/>
      <c r="U1362" s="350"/>
      <c r="V1362" s="350"/>
      <c r="W1362" s="350"/>
      <c r="X1362" s="350"/>
      <c r="Y1362" s="350">
        <f t="shared" si="329"/>
        <v>0</v>
      </c>
      <c r="Z1362" s="349"/>
      <c r="AA1362" s="350"/>
      <c r="AB1362" s="349"/>
      <c r="AC1362" s="350"/>
      <c r="AD1362" s="337">
        <f t="shared" si="330"/>
        <v>0</v>
      </c>
      <c r="AE1362" s="252"/>
    </row>
    <row r="1363" hidden="1" outlineLevel="1" spans="1:31">
      <c r="A1363" s="346"/>
      <c r="B1363" s="150">
        <v>120502078</v>
      </c>
      <c r="D1363" s="346"/>
      <c r="E1363" s="299" t="s">
        <v>190</v>
      </c>
      <c r="F1363" s="343"/>
      <c r="G1363" s="350"/>
      <c r="H1363" s="349"/>
      <c r="I1363" s="350"/>
      <c r="J1363" s="349"/>
      <c r="K1363" s="350"/>
      <c r="L1363" s="337">
        <f t="shared" si="327"/>
        <v>0</v>
      </c>
      <c r="M1363" s="349"/>
      <c r="N1363" s="350"/>
      <c r="O1363" s="349"/>
      <c r="P1363" s="350"/>
      <c r="Q1363" s="337">
        <f t="shared" si="328"/>
        <v>0</v>
      </c>
      <c r="R1363" s="350"/>
      <c r="S1363" s="350"/>
      <c r="T1363" s="350"/>
      <c r="U1363" s="350"/>
      <c r="V1363" s="350"/>
      <c r="W1363" s="350"/>
      <c r="X1363" s="350"/>
      <c r="Y1363" s="350">
        <f t="shared" si="329"/>
        <v>0</v>
      </c>
      <c r="Z1363" s="349"/>
      <c r="AA1363" s="350"/>
      <c r="AB1363" s="349"/>
      <c r="AC1363" s="350"/>
      <c r="AD1363" s="337">
        <f t="shared" si="330"/>
        <v>0</v>
      </c>
      <c r="AE1363" s="252"/>
    </row>
    <row r="1364" hidden="1" outlineLevel="1" spans="1:31">
      <c r="A1364" s="346"/>
      <c r="B1364" s="150">
        <v>120502079</v>
      </c>
      <c r="D1364" s="346"/>
      <c r="E1364" s="299" t="s">
        <v>191</v>
      </c>
      <c r="F1364" s="343"/>
      <c r="G1364" s="350"/>
      <c r="H1364" s="349"/>
      <c r="I1364" s="350"/>
      <c r="J1364" s="349"/>
      <c r="K1364" s="350"/>
      <c r="L1364" s="337">
        <f t="shared" si="327"/>
        <v>0</v>
      </c>
      <c r="M1364" s="349"/>
      <c r="N1364" s="350"/>
      <c r="O1364" s="349"/>
      <c r="P1364" s="350"/>
      <c r="Q1364" s="337">
        <f t="shared" si="328"/>
        <v>0</v>
      </c>
      <c r="R1364" s="350"/>
      <c r="S1364" s="350"/>
      <c r="T1364" s="350"/>
      <c r="U1364" s="350"/>
      <c r="V1364" s="350"/>
      <c r="W1364" s="350"/>
      <c r="X1364" s="350"/>
      <c r="Y1364" s="350">
        <f t="shared" si="329"/>
        <v>0</v>
      </c>
      <c r="Z1364" s="349"/>
      <c r="AA1364" s="350"/>
      <c r="AB1364" s="349"/>
      <c r="AC1364" s="350"/>
      <c r="AD1364" s="337">
        <f t="shared" si="330"/>
        <v>0</v>
      </c>
      <c r="AE1364" s="252"/>
    </row>
    <row r="1365" hidden="1" outlineLevel="1" spans="1:31">
      <c r="A1365" s="346"/>
      <c r="B1365" s="150">
        <v>120502080</v>
      </c>
      <c r="D1365" s="346"/>
      <c r="E1365" s="299" t="s">
        <v>192</v>
      </c>
      <c r="F1365" s="343"/>
      <c r="G1365" s="350"/>
      <c r="H1365" s="349"/>
      <c r="I1365" s="350"/>
      <c r="J1365" s="349"/>
      <c r="K1365" s="350"/>
      <c r="L1365" s="337">
        <f t="shared" si="327"/>
        <v>0</v>
      </c>
      <c r="M1365" s="349"/>
      <c r="N1365" s="350"/>
      <c r="O1365" s="349"/>
      <c r="P1365" s="350"/>
      <c r="Q1365" s="337">
        <f t="shared" si="328"/>
        <v>0</v>
      </c>
      <c r="R1365" s="350"/>
      <c r="S1365" s="350"/>
      <c r="T1365" s="350"/>
      <c r="U1365" s="350"/>
      <c r="V1365" s="350"/>
      <c r="W1365" s="350"/>
      <c r="X1365" s="350"/>
      <c r="Y1365" s="350">
        <f t="shared" si="329"/>
        <v>0</v>
      </c>
      <c r="Z1365" s="349"/>
      <c r="AA1365" s="350"/>
      <c r="AB1365" s="349"/>
      <c r="AC1365" s="350"/>
      <c r="AD1365" s="337">
        <f t="shared" si="330"/>
        <v>0</v>
      </c>
      <c r="AE1365" s="252"/>
    </row>
    <row r="1366" hidden="1" outlineLevel="1" spans="1:31">
      <c r="A1366" s="346"/>
      <c r="B1366" s="150">
        <v>120502081</v>
      </c>
      <c r="D1366" s="346"/>
      <c r="E1366" s="299" t="s">
        <v>193</v>
      </c>
      <c r="F1366" s="343"/>
      <c r="G1366" s="350"/>
      <c r="H1366" s="349"/>
      <c r="I1366" s="350"/>
      <c r="J1366" s="349"/>
      <c r="K1366" s="350"/>
      <c r="L1366" s="337">
        <f t="shared" si="327"/>
        <v>0</v>
      </c>
      <c r="M1366" s="349"/>
      <c r="N1366" s="350"/>
      <c r="O1366" s="349"/>
      <c r="P1366" s="350"/>
      <c r="Q1366" s="337">
        <f t="shared" si="328"/>
        <v>0</v>
      </c>
      <c r="R1366" s="350"/>
      <c r="S1366" s="350"/>
      <c r="T1366" s="350"/>
      <c r="U1366" s="350"/>
      <c r="V1366" s="350"/>
      <c r="W1366" s="350"/>
      <c r="X1366" s="350"/>
      <c r="Y1366" s="350">
        <f t="shared" si="329"/>
        <v>0</v>
      </c>
      <c r="Z1366" s="349"/>
      <c r="AA1366" s="350"/>
      <c r="AB1366" s="349"/>
      <c r="AC1366" s="350"/>
      <c r="AD1366" s="337">
        <f t="shared" si="330"/>
        <v>0</v>
      </c>
      <c r="AE1366" s="252"/>
    </row>
    <row r="1367" hidden="1" outlineLevel="1" spans="1:31">
      <c r="A1367" s="346"/>
      <c r="B1367" s="150">
        <v>120502082</v>
      </c>
      <c r="D1367" s="346"/>
      <c r="E1367" s="299" t="s">
        <v>194</v>
      </c>
      <c r="F1367" s="343"/>
      <c r="G1367" s="350"/>
      <c r="H1367" s="349"/>
      <c r="I1367" s="350"/>
      <c r="J1367" s="349"/>
      <c r="K1367" s="350"/>
      <c r="L1367" s="337">
        <f t="shared" si="327"/>
        <v>0</v>
      </c>
      <c r="M1367" s="349"/>
      <c r="N1367" s="350"/>
      <c r="O1367" s="349"/>
      <c r="P1367" s="350"/>
      <c r="Q1367" s="337">
        <f t="shared" si="328"/>
        <v>0</v>
      </c>
      <c r="R1367" s="350"/>
      <c r="S1367" s="350"/>
      <c r="T1367" s="350"/>
      <c r="U1367" s="350"/>
      <c r="V1367" s="350"/>
      <c r="W1367" s="350"/>
      <c r="X1367" s="350"/>
      <c r="Y1367" s="350">
        <f t="shared" si="329"/>
        <v>0</v>
      </c>
      <c r="Z1367" s="349"/>
      <c r="AA1367" s="350"/>
      <c r="AB1367" s="349"/>
      <c r="AC1367" s="350"/>
      <c r="AD1367" s="337">
        <f t="shared" si="330"/>
        <v>0</v>
      </c>
      <c r="AE1367" s="252"/>
    </row>
    <row r="1368" hidden="1" outlineLevel="1" spans="1:31">
      <c r="A1368" s="346"/>
      <c r="B1368" s="150">
        <v>120502083</v>
      </c>
      <c r="D1368" s="346"/>
      <c r="E1368" s="299" t="s">
        <v>195</v>
      </c>
      <c r="F1368" s="343"/>
      <c r="G1368" s="350"/>
      <c r="H1368" s="349"/>
      <c r="I1368" s="350"/>
      <c r="J1368" s="349"/>
      <c r="K1368" s="350"/>
      <c r="L1368" s="337">
        <f t="shared" si="327"/>
        <v>0</v>
      </c>
      <c r="M1368" s="349"/>
      <c r="N1368" s="350"/>
      <c r="O1368" s="349"/>
      <c r="P1368" s="350"/>
      <c r="Q1368" s="337">
        <f t="shared" si="328"/>
        <v>0</v>
      </c>
      <c r="R1368" s="350"/>
      <c r="S1368" s="350"/>
      <c r="T1368" s="350"/>
      <c r="U1368" s="350"/>
      <c r="V1368" s="350"/>
      <c r="W1368" s="350"/>
      <c r="X1368" s="350"/>
      <c r="Y1368" s="350">
        <f t="shared" si="329"/>
        <v>0</v>
      </c>
      <c r="Z1368" s="349"/>
      <c r="AA1368" s="350"/>
      <c r="AB1368" s="349"/>
      <c r="AC1368" s="350"/>
      <c r="AD1368" s="337">
        <f t="shared" si="330"/>
        <v>0</v>
      </c>
      <c r="AE1368" s="252"/>
    </row>
    <row r="1369" hidden="1" outlineLevel="1" spans="1:31">
      <c r="A1369" s="346"/>
      <c r="B1369" s="150">
        <v>120502084</v>
      </c>
      <c r="D1369" s="346"/>
      <c r="E1369" s="299" t="s">
        <v>196</v>
      </c>
      <c r="F1369" s="343"/>
      <c r="G1369" s="350"/>
      <c r="H1369" s="349"/>
      <c r="I1369" s="350"/>
      <c r="J1369" s="349"/>
      <c r="K1369" s="350"/>
      <c r="L1369" s="337">
        <f t="shared" si="327"/>
        <v>0</v>
      </c>
      <c r="M1369" s="349"/>
      <c r="N1369" s="350"/>
      <c r="O1369" s="349"/>
      <c r="P1369" s="350"/>
      <c r="Q1369" s="337">
        <f t="shared" si="328"/>
        <v>0</v>
      </c>
      <c r="R1369" s="350"/>
      <c r="S1369" s="350"/>
      <c r="T1369" s="350"/>
      <c r="U1369" s="350"/>
      <c r="V1369" s="350"/>
      <c r="W1369" s="350"/>
      <c r="X1369" s="350"/>
      <c r="Y1369" s="350">
        <f t="shared" si="329"/>
        <v>0</v>
      </c>
      <c r="Z1369" s="349"/>
      <c r="AA1369" s="350"/>
      <c r="AB1369" s="349"/>
      <c r="AC1369" s="350"/>
      <c r="AD1369" s="337">
        <f t="shared" si="330"/>
        <v>0</v>
      </c>
      <c r="AE1369" s="252"/>
    </row>
    <row r="1370" hidden="1" outlineLevel="1" spans="1:31">
      <c r="A1370" s="346"/>
      <c r="B1370" s="150">
        <v>120502085</v>
      </c>
      <c r="D1370" s="346"/>
      <c r="E1370" s="299" t="s">
        <v>197</v>
      </c>
      <c r="F1370" s="343"/>
      <c r="G1370" s="350"/>
      <c r="H1370" s="349"/>
      <c r="I1370" s="350"/>
      <c r="J1370" s="349"/>
      <c r="K1370" s="350"/>
      <c r="L1370" s="337">
        <f t="shared" si="327"/>
        <v>0</v>
      </c>
      <c r="M1370" s="349"/>
      <c r="N1370" s="350"/>
      <c r="O1370" s="349"/>
      <c r="P1370" s="350"/>
      <c r="Q1370" s="337">
        <f t="shared" si="328"/>
        <v>0</v>
      </c>
      <c r="R1370" s="350"/>
      <c r="S1370" s="350"/>
      <c r="T1370" s="350"/>
      <c r="U1370" s="350"/>
      <c r="V1370" s="350"/>
      <c r="W1370" s="350"/>
      <c r="X1370" s="350"/>
      <c r="Y1370" s="350">
        <f t="shared" si="329"/>
        <v>0</v>
      </c>
      <c r="Z1370" s="349"/>
      <c r="AA1370" s="350"/>
      <c r="AB1370" s="349"/>
      <c r="AC1370" s="350"/>
      <c r="AD1370" s="337">
        <f t="shared" si="330"/>
        <v>0</v>
      </c>
      <c r="AE1370" s="252"/>
    </row>
    <row r="1371" hidden="1" outlineLevel="1" spans="1:31">
      <c r="A1371" s="346"/>
      <c r="B1371" s="150">
        <v>120502086</v>
      </c>
      <c r="D1371" s="346"/>
      <c r="E1371" s="299" t="s">
        <v>198</v>
      </c>
      <c r="F1371" s="343"/>
      <c r="G1371" s="350"/>
      <c r="H1371" s="349"/>
      <c r="I1371" s="350"/>
      <c r="J1371" s="349"/>
      <c r="K1371" s="350"/>
      <c r="L1371" s="337">
        <f t="shared" si="327"/>
        <v>0</v>
      </c>
      <c r="M1371" s="349"/>
      <c r="N1371" s="350"/>
      <c r="O1371" s="349"/>
      <c r="P1371" s="350"/>
      <c r="Q1371" s="337">
        <f t="shared" si="328"/>
        <v>0</v>
      </c>
      <c r="R1371" s="350"/>
      <c r="S1371" s="350"/>
      <c r="T1371" s="350"/>
      <c r="U1371" s="350"/>
      <c r="V1371" s="350"/>
      <c r="W1371" s="350"/>
      <c r="X1371" s="350"/>
      <c r="Y1371" s="350">
        <f t="shared" si="329"/>
        <v>0</v>
      </c>
      <c r="Z1371" s="349"/>
      <c r="AA1371" s="350"/>
      <c r="AB1371" s="349"/>
      <c r="AC1371" s="350"/>
      <c r="AD1371" s="337">
        <f t="shared" si="330"/>
        <v>0</v>
      </c>
      <c r="AE1371" s="252"/>
    </row>
    <row r="1372" hidden="1" outlineLevel="1" spans="1:31">
      <c r="A1372" s="346"/>
      <c r="B1372" s="150">
        <v>120502087</v>
      </c>
      <c r="D1372" s="346"/>
      <c r="E1372" s="299" t="s">
        <v>199</v>
      </c>
      <c r="F1372" s="343"/>
      <c r="G1372" s="350"/>
      <c r="H1372" s="349"/>
      <c r="I1372" s="350"/>
      <c r="J1372" s="349"/>
      <c r="K1372" s="350"/>
      <c r="L1372" s="337">
        <f t="shared" si="327"/>
        <v>0</v>
      </c>
      <c r="M1372" s="349"/>
      <c r="N1372" s="350"/>
      <c r="O1372" s="349"/>
      <c r="P1372" s="350"/>
      <c r="Q1372" s="337">
        <f t="shared" si="328"/>
        <v>0</v>
      </c>
      <c r="R1372" s="350"/>
      <c r="S1372" s="350"/>
      <c r="T1372" s="350"/>
      <c r="U1372" s="350"/>
      <c r="V1372" s="350"/>
      <c r="W1372" s="350"/>
      <c r="X1372" s="350"/>
      <c r="Y1372" s="350">
        <f t="shared" si="329"/>
        <v>0</v>
      </c>
      <c r="Z1372" s="349"/>
      <c r="AA1372" s="350"/>
      <c r="AB1372" s="349"/>
      <c r="AC1372" s="350"/>
      <c r="AD1372" s="337">
        <f t="shared" si="330"/>
        <v>0</v>
      </c>
      <c r="AE1372" s="252"/>
    </row>
    <row r="1373" hidden="1" outlineLevel="1" spans="1:31">
      <c r="A1373" s="346"/>
      <c r="B1373" s="150">
        <v>120502088</v>
      </c>
      <c r="D1373" s="346"/>
      <c r="E1373" s="299" t="s">
        <v>200</v>
      </c>
      <c r="F1373" s="343"/>
      <c r="G1373" s="350"/>
      <c r="H1373" s="349"/>
      <c r="I1373" s="350"/>
      <c r="J1373" s="349"/>
      <c r="K1373" s="350"/>
      <c r="L1373" s="337">
        <f t="shared" si="327"/>
        <v>0</v>
      </c>
      <c r="M1373" s="349"/>
      <c r="N1373" s="350"/>
      <c r="O1373" s="349"/>
      <c r="P1373" s="350"/>
      <c r="Q1373" s="337">
        <f t="shared" si="328"/>
        <v>0</v>
      </c>
      <c r="R1373" s="350"/>
      <c r="S1373" s="350"/>
      <c r="T1373" s="350"/>
      <c r="U1373" s="350"/>
      <c r="V1373" s="350"/>
      <c r="W1373" s="350"/>
      <c r="X1373" s="350"/>
      <c r="Y1373" s="350">
        <f t="shared" si="329"/>
        <v>0</v>
      </c>
      <c r="Z1373" s="349"/>
      <c r="AA1373" s="350"/>
      <c r="AB1373" s="349"/>
      <c r="AC1373" s="350"/>
      <c r="AD1373" s="337">
        <f t="shared" si="330"/>
        <v>0</v>
      </c>
      <c r="AE1373" s="252"/>
    </row>
    <row r="1374" hidden="1" outlineLevel="1" spans="1:31">
      <c r="A1374" s="346"/>
      <c r="B1374" s="150">
        <v>120502089</v>
      </c>
      <c r="D1374" s="346"/>
      <c r="E1374" s="299" t="s">
        <v>201</v>
      </c>
      <c r="F1374" s="343"/>
      <c r="G1374" s="350"/>
      <c r="H1374" s="349"/>
      <c r="I1374" s="350"/>
      <c r="J1374" s="349"/>
      <c r="K1374" s="350"/>
      <c r="L1374" s="337">
        <f t="shared" si="327"/>
        <v>0</v>
      </c>
      <c r="M1374" s="349"/>
      <c r="N1374" s="350"/>
      <c r="O1374" s="349"/>
      <c r="P1374" s="350"/>
      <c r="Q1374" s="337">
        <f t="shared" si="328"/>
        <v>0</v>
      </c>
      <c r="R1374" s="350"/>
      <c r="S1374" s="350"/>
      <c r="T1374" s="350"/>
      <c r="U1374" s="350"/>
      <c r="V1374" s="350"/>
      <c r="W1374" s="350"/>
      <c r="X1374" s="350"/>
      <c r="Y1374" s="350">
        <f t="shared" si="329"/>
        <v>0</v>
      </c>
      <c r="Z1374" s="349"/>
      <c r="AA1374" s="350"/>
      <c r="AB1374" s="349"/>
      <c r="AC1374" s="350"/>
      <c r="AD1374" s="337">
        <f t="shared" si="330"/>
        <v>0</v>
      </c>
      <c r="AE1374" s="252"/>
    </row>
    <row r="1375" hidden="1" outlineLevel="1" spans="1:31">
      <c r="A1375" s="346"/>
      <c r="B1375" s="150">
        <v>120502090</v>
      </c>
      <c r="D1375" s="346"/>
      <c r="E1375" s="299" t="s">
        <v>202</v>
      </c>
      <c r="F1375" s="343"/>
      <c r="G1375" s="350"/>
      <c r="H1375" s="349"/>
      <c r="I1375" s="350"/>
      <c r="J1375" s="349"/>
      <c r="K1375" s="350"/>
      <c r="L1375" s="337">
        <f t="shared" si="327"/>
        <v>0</v>
      </c>
      <c r="M1375" s="349"/>
      <c r="N1375" s="350"/>
      <c r="O1375" s="349"/>
      <c r="P1375" s="350"/>
      <c r="Q1375" s="337">
        <f t="shared" si="328"/>
        <v>0</v>
      </c>
      <c r="R1375" s="350"/>
      <c r="S1375" s="350"/>
      <c r="T1375" s="350"/>
      <c r="U1375" s="350"/>
      <c r="V1375" s="350"/>
      <c r="W1375" s="350"/>
      <c r="X1375" s="350"/>
      <c r="Y1375" s="350">
        <f t="shared" si="329"/>
        <v>0</v>
      </c>
      <c r="Z1375" s="349"/>
      <c r="AA1375" s="350"/>
      <c r="AB1375" s="349"/>
      <c r="AC1375" s="350"/>
      <c r="AD1375" s="337">
        <f t="shared" si="330"/>
        <v>0</v>
      </c>
      <c r="AE1375" s="252"/>
    </row>
    <row r="1376" hidden="1" outlineLevel="1" spans="1:31">
      <c r="A1376" s="346"/>
      <c r="B1376" s="150">
        <v>120502091</v>
      </c>
      <c r="D1376" s="346"/>
      <c r="E1376" s="299" t="s">
        <v>203</v>
      </c>
      <c r="F1376" s="343"/>
      <c r="G1376" s="350"/>
      <c r="H1376" s="349"/>
      <c r="I1376" s="350"/>
      <c r="J1376" s="349"/>
      <c r="K1376" s="350"/>
      <c r="L1376" s="337">
        <f t="shared" si="327"/>
        <v>0</v>
      </c>
      <c r="M1376" s="349"/>
      <c r="N1376" s="350"/>
      <c r="O1376" s="349"/>
      <c r="P1376" s="350"/>
      <c r="Q1376" s="337">
        <f t="shared" si="328"/>
        <v>0</v>
      </c>
      <c r="R1376" s="350"/>
      <c r="S1376" s="350"/>
      <c r="T1376" s="350"/>
      <c r="U1376" s="350"/>
      <c r="V1376" s="350"/>
      <c r="W1376" s="350"/>
      <c r="X1376" s="350"/>
      <c r="Y1376" s="350">
        <f t="shared" si="329"/>
        <v>0</v>
      </c>
      <c r="Z1376" s="349"/>
      <c r="AA1376" s="350"/>
      <c r="AB1376" s="349"/>
      <c r="AC1376" s="350"/>
      <c r="AD1376" s="337">
        <f t="shared" si="330"/>
        <v>0</v>
      </c>
      <c r="AE1376" s="252"/>
    </row>
    <row r="1377" hidden="1" outlineLevel="1" spans="1:31">
      <c r="A1377" s="346"/>
      <c r="B1377" s="150">
        <v>120502092</v>
      </c>
      <c r="D1377" s="346"/>
      <c r="E1377" s="299" t="s">
        <v>982</v>
      </c>
      <c r="F1377" s="343"/>
      <c r="G1377" s="350"/>
      <c r="H1377" s="349"/>
      <c r="I1377" s="350"/>
      <c r="J1377" s="349"/>
      <c r="K1377" s="350"/>
      <c r="L1377" s="337">
        <f t="shared" si="327"/>
        <v>0</v>
      </c>
      <c r="M1377" s="349"/>
      <c r="N1377" s="350"/>
      <c r="O1377" s="349"/>
      <c r="P1377" s="350"/>
      <c r="Q1377" s="337">
        <f t="shared" si="328"/>
        <v>0</v>
      </c>
      <c r="R1377" s="350"/>
      <c r="S1377" s="350"/>
      <c r="T1377" s="350"/>
      <c r="U1377" s="350"/>
      <c r="V1377" s="350"/>
      <c r="W1377" s="350"/>
      <c r="X1377" s="350"/>
      <c r="Y1377" s="350">
        <f t="shared" si="329"/>
        <v>0</v>
      </c>
      <c r="Z1377" s="349"/>
      <c r="AA1377" s="350"/>
      <c r="AB1377" s="349"/>
      <c r="AC1377" s="350"/>
      <c r="AD1377" s="337">
        <f t="shared" si="330"/>
        <v>0</v>
      </c>
      <c r="AE1377" s="252"/>
    </row>
    <row r="1378" hidden="1" outlineLevel="1" spans="1:31">
      <c r="A1378" s="346"/>
      <c r="B1378" s="150">
        <v>120502093</v>
      </c>
      <c r="D1378" s="346"/>
      <c r="E1378" s="299" t="s">
        <v>205</v>
      </c>
      <c r="F1378" s="343"/>
      <c r="G1378" s="350"/>
      <c r="H1378" s="349"/>
      <c r="I1378" s="350"/>
      <c r="J1378" s="349"/>
      <c r="K1378" s="350"/>
      <c r="L1378" s="337">
        <f t="shared" si="327"/>
        <v>0</v>
      </c>
      <c r="M1378" s="349"/>
      <c r="N1378" s="350"/>
      <c r="O1378" s="349"/>
      <c r="P1378" s="350"/>
      <c r="Q1378" s="337">
        <f t="shared" si="328"/>
        <v>0</v>
      </c>
      <c r="R1378" s="350"/>
      <c r="S1378" s="350"/>
      <c r="T1378" s="350"/>
      <c r="U1378" s="350"/>
      <c r="V1378" s="350"/>
      <c r="W1378" s="350"/>
      <c r="X1378" s="350"/>
      <c r="Y1378" s="350">
        <f t="shared" si="329"/>
        <v>0</v>
      </c>
      <c r="Z1378" s="349"/>
      <c r="AA1378" s="350"/>
      <c r="AB1378" s="349"/>
      <c r="AC1378" s="350"/>
      <c r="AD1378" s="337">
        <f t="shared" si="330"/>
        <v>0</v>
      </c>
      <c r="AE1378" s="252"/>
    </row>
    <row r="1379" hidden="1" outlineLevel="1" spans="1:31">
      <c r="A1379" s="346"/>
      <c r="B1379" s="150">
        <v>120502094</v>
      </c>
      <c r="D1379" s="346"/>
      <c r="E1379" s="299" t="s">
        <v>206</v>
      </c>
      <c r="F1379" s="343"/>
      <c r="G1379" s="350"/>
      <c r="H1379" s="349"/>
      <c r="I1379" s="350"/>
      <c r="J1379" s="349"/>
      <c r="K1379" s="350"/>
      <c r="L1379" s="337">
        <f t="shared" si="327"/>
        <v>0</v>
      </c>
      <c r="M1379" s="349"/>
      <c r="N1379" s="350"/>
      <c r="O1379" s="349"/>
      <c r="P1379" s="350"/>
      <c r="Q1379" s="337">
        <f t="shared" si="328"/>
        <v>0</v>
      </c>
      <c r="R1379" s="350"/>
      <c r="S1379" s="350"/>
      <c r="T1379" s="350"/>
      <c r="U1379" s="350"/>
      <c r="V1379" s="350"/>
      <c r="W1379" s="350"/>
      <c r="X1379" s="350"/>
      <c r="Y1379" s="350">
        <f t="shared" si="329"/>
        <v>0</v>
      </c>
      <c r="Z1379" s="349"/>
      <c r="AA1379" s="350"/>
      <c r="AB1379" s="349"/>
      <c r="AC1379" s="350"/>
      <c r="AD1379" s="337">
        <f t="shared" si="330"/>
        <v>0</v>
      </c>
      <c r="AE1379" s="252"/>
    </row>
    <row r="1380" hidden="1" outlineLevel="1" spans="1:31">
      <c r="A1380" s="346"/>
      <c r="B1380" s="150">
        <v>120502095</v>
      </c>
      <c r="D1380" s="346"/>
      <c r="E1380" s="299" t="s">
        <v>207</v>
      </c>
      <c r="F1380" s="343"/>
      <c r="G1380" s="350"/>
      <c r="H1380" s="349"/>
      <c r="I1380" s="350"/>
      <c r="J1380" s="349"/>
      <c r="K1380" s="350"/>
      <c r="L1380" s="337">
        <f t="shared" si="327"/>
        <v>0</v>
      </c>
      <c r="M1380" s="349"/>
      <c r="N1380" s="350"/>
      <c r="O1380" s="349"/>
      <c r="P1380" s="350"/>
      <c r="Q1380" s="337">
        <f t="shared" si="328"/>
        <v>0</v>
      </c>
      <c r="R1380" s="350"/>
      <c r="S1380" s="350"/>
      <c r="T1380" s="350"/>
      <c r="U1380" s="350"/>
      <c r="V1380" s="350"/>
      <c r="W1380" s="350"/>
      <c r="X1380" s="350"/>
      <c r="Y1380" s="350">
        <f t="shared" si="329"/>
        <v>0</v>
      </c>
      <c r="Z1380" s="349"/>
      <c r="AA1380" s="350"/>
      <c r="AB1380" s="349"/>
      <c r="AC1380" s="350"/>
      <c r="AD1380" s="337">
        <f t="shared" si="330"/>
        <v>0</v>
      </c>
      <c r="AE1380" s="252"/>
    </row>
    <row r="1381" hidden="1" outlineLevel="1" spans="1:31">
      <c r="A1381" s="346"/>
      <c r="B1381" s="150">
        <v>120502096</v>
      </c>
      <c r="D1381" s="346"/>
      <c r="E1381" s="299" t="s">
        <v>208</v>
      </c>
      <c r="F1381" s="343"/>
      <c r="G1381" s="350"/>
      <c r="H1381" s="349"/>
      <c r="I1381" s="350"/>
      <c r="J1381" s="349"/>
      <c r="K1381" s="350"/>
      <c r="L1381" s="337">
        <f t="shared" si="327"/>
        <v>0</v>
      </c>
      <c r="M1381" s="349"/>
      <c r="N1381" s="350"/>
      <c r="O1381" s="349"/>
      <c r="P1381" s="350"/>
      <c r="Q1381" s="337">
        <f t="shared" si="328"/>
        <v>0</v>
      </c>
      <c r="R1381" s="350"/>
      <c r="S1381" s="350"/>
      <c r="T1381" s="350"/>
      <c r="U1381" s="350"/>
      <c r="V1381" s="350"/>
      <c r="W1381" s="350"/>
      <c r="X1381" s="350"/>
      <c r="Y1381" s="350">
        <f t="shared" si="329"/>
        <v>0</v>
      </c>
      <c r="Z1381" s="349"/>
      <c r="AA1381" s="350"/>
      <c r="AB1381" s="349"/>
      <c r="AC1381" s="350"/>
      <c r="AD1381" s="337">
        <f t="shared" si="330"/>
        <v>0</v>
      </c>
      <c r="AE1381" s="252"/>
    </row>
    <row r="1382" hidden="1" outlineLevel="1" spans="1:31">
      <c r="A1382" s="346"/>
      <c r="B1382" s="150">
        <v>120502097</v>
      </c>
      <c r="D1382" s="346"/>
      <c r="E1382" s="299" t="s">
        <v>209</v>
      </c>
      <c r="F1382" s="343"/>
      <c r="G1382" s="350"/>
      <c r="H1382" s="349"/>
      <c r="I1382" s="350"/>
      <c r="J1382" s="349"/>
      <c r="K1382" s="350"/>
      <c r="L1382" s="337">
        <f t="shared" si="327"/>
        <v>0</v>
      </c>
      <c r="M1382" s="349"/>
      <c r="N1382" s="350"/>
      <c r="O1382" s="349"/>
      <c r="P1382" s="350"/>
      <c r="Q1382" s="337">
        <f t="shared" si="328"/>
        <v>0</v>
      </c>
      <c r="R1382" s="350"/>
      <c r="S1382" s="350"/>
      <c r="T1382" s="350"/>
      <c r="U1382" s="350"/>
      <c r="V1382" s="350"/>
      <c r="W1382" s="350"/>
      <c r="X1382" s="350"/>
      <c r="Y1382" s="350">
        <f t="shared" si="329"/>
        <v>0</v>
      </c>
      <c r="Z1382" s="349"/>
      <c r="AA1382" s="350"/>
      <c r="AB1382" s="349"/>
      <c r="AC1382" s="350"/>
      <c r="AD1382" s="337">
        <f t="shared" si="330"/>
        <v>0</v>
      </c>
      <c r="AE1382" s="252"/>
    </row>
    <row r="1383" hidden="1" outlineLevel="1" spans="1:31">
      <c r="A1383" s="346"/>
      <c r="B1383" s="150">
        <v>120502098</v>
      </c>
      <c r="D1383" s="346"/>
      <c r="E1383" s="299" t="s">
        <v>210</v>
      </c>
      <c r="F1383" s="343"/>
      <c r="G1383" s="350"/>
      <c r="H1383" s="349"/>
      <c r="I1383" s="350"/>
      <c r="J1383" s="349"/>
      <c r="K1383" s="350"/>
      <c r="L1383" s="337">
        <f t="shared" si="327"/>
        <v>0</v>
      </c>
      <c r="M1383" s="349"/>
      <c r="N1383" s="350"/>
      <c r="O1383" s="349"/>
      <c r="P1383" s="350"/>
      <c r="Q1383" s="337">
        <f t="shared" si="328"/>
        <v>0</v>
      </c>
      <c r="R1383" s="350"/>
      <c r="S1383" s="350"/>
      <c r="T1383" s="350"/>
      <c r="U1383" s="350"/>
      <c r="V1383" s="350"/>
      <c r="W1383" s="350"/>
      <c r="X1383" s="350"/>
      <c r="Y1383" s="350">
        <f t="shared" si="329"/>
        <v>0</v>
      </c>
      <c r="Z1383" s="349"/>
      <c r="AA1383" s="350"/>
      <c r="AB1383" s="349"/>
      <c r="AC1383" s="350"/>
      <c r="AD1383" s="337">
        <f t="shared" si="330"/>
        <v>0</v>
      </c>
      <c r="AE1383" s="252"/>
    </row>
    <row r="1384" hidden="1" outlineLevel="1" spans="1:31">
      <c r="A1384" s="346"/>
      <c r="B1384" s="150">
        <v>120502099</v>
      </c>
      <c r="D1384" s="346"/>
      <c r="E1384" s="299" t="s">
        <v>211</v>
      </c>
      <c r="F1384" s="343"/>
      <c r="G1384" s="350"/>
      <c r="H1384" s="349"/>
      <c r="I1384" s="350"/>
      <c r="J1384" s="349"/>
      <c r="K1384" s="350"/>
      <c r="L1384" s="337">
        <f t="shared" si="327"/>
        <v>0</v>
      </c>
      <c r="M1384" s="349"/>
      <c r="N1384" s="350"/>
      <c r="O1384" s="349"/>
      <c r="P1384" s="350"/>
      <c r="Q1384" s="337">
        <f t="shared" si="328"/>
        <v>0</v>
      </c>
      <c r="R1384" s="350"/>
      <c r="S1384" s="350"/>
      <c r="T1384" s="350"/>
      <c r="U1384" s="350"/>
      <c r="V1384" s="350"/>
      <c r="W1384" s="350"/>
      <c r="X1384" s="350"/>
      <c r="Y1384" s="350">
        <f t="shared" si="329"/>
        <v>0</v>
      </c>
      <c r="Z1384" s="349"/>
      <c r="AA1384" s="350"/>
      <c r="AB1384" s="349"/>
      <c r="AC1384" s="350"/>
      <c r="AD1384" s="337">
        <f t="shared" si="330"/>
        <v>0</v>
      </c>
      <c r="AE1384" s="252"/>
    </row>
    <row r="1385" hidden="1" outlineLevel="1" spans="1:31">
      <c r="A1385" s="346"/>
      <c r="B1385" s="150">
        <v>120502100</v>
      </c>
      <c r="D1385" s="346"/>
      <c r="E1385" s="299" t="s">
        <v>212</v>
      </c>
      <c r="F1385" s="343"/>
      <c r="G1385" s="350"/>
      <c r="H1385" s="349"/>
      <c r="I1385" s="350"/>
      <c r="J1385" s="349"/>
      <c r="K1385" s="350"/>
      <c r="L1385" s="337">
        <f t="shared" si="327"/>
        <v>0</v>
      </c>
      <c r="M1385" s="349"/>
      <c r="N1385" s="350"/>
      <c r="O1385" s="349"/>
      <c r="P1385" s="350"/>
      <c r="Q1385" s="337">
        <f t="shared" si="328"/>
        <v>0</v>
      </c>
      <c r="R1385" s="350"/>
      <c r="S1385" s="350"/>
      <c r="T1385" s="350"/>
      <c r="U1385" s="350"/>
      <c r="V1385" s="350"/>
      <c r="W1385" s="350"/>
      <c r="X1385" s="350"/>
      <c r="Y1385" s="350">
        <f t="shared" si="329"/>
        <v>0</v>
      </c>
      <c r="Z1385" s="349"/>
      <c r="AA1385" s="350"/>
      <c r="AB1385" s="349"/>
      <c r="AC1385" s="350"/>
      <c r="AD1385" s="337">
        <f t="shared" si="330"/>
        <v>0</v>
      </c>
      <c r="AE1385" s="252"/>
    </row>
    <row r="1386" hidden="1" outlineLevel="1" spans="1:31">
      <c r="A1386" s="346"/>
      <c r="B1386" s="150">
        <v>120502101</v>
      </c>
      <c r="D1386" s="346"/>
      <c r="E1386" s="299" t="s">
        <v>213</v>
      </c>
      <c r="F1386" s="343"/>
      <c r="G1386" s="350"/>
      <c r="H1386" s="349"/>
      <c r="I1386" s="350"/>
      <c r="J1386" s="349"/>
      <c r="K1386" s="350"/>
      <c r="L1386" s="337">
        <f t="shared" si="327"/>
        <v>0</v>
      </c>
      <c r="M1386" s="349"/>
      <c r="N1386" s="350"/>
      <c r="O1386" s="349"/>
      <c r="P1386" s="350"/>
      <c r="Q1386" s="337">
        <f t="shared" si="328"/>
        <v>0</v>
      </c>
      <c r="R1386" s="350"/>
      <c r="S1386" s="350"/>
      <c r="T1386" s="350"/>
      <c r="U1386" s="350"/>
      <c r="V1386" s="350"/>
      <c r="W1386" s="350"/>
      <c r="X1386" s="350"/>
      <c r="Y1386" s="350">
        <f t="shared" si="329"/>
        <v>0</v>
      </c>
      <c r="Z1386" s="349"/>
      <c r="AA1386" s="350"/>
      <c r="AB1386" s="349"/>
      <c r="AC1386" s="350"/>
      <c r="AD1386" s="337">
        <f t="shared" si="330"/>
        <v>0</v>
      </c>
      <c r="AE1386" s="252"/>
    </row>
    <row r="1387" hidden="1" outlineLevel="1" spans="1:31">
      <c r="A1387" s="346"/>
      <c r="B1387" s="150">
        <v>120502102</v>
      </c>
      <c r="D1387" s="346"/>
      <c r="E1387" s="299" t="s">
        <v>214</v>
      </c>
      <c r="F1387" s="343"/>
      <c r="G1387" s="350"/>
      <c r="H1387" s="349"/>
      <c r="I1387" s="350"/>
      <c r="J1387" s="349"/>
      <c r="K1387" s="350"/>
      <c r="L1387" s="337">
        <f t="shared" si="327"/>
        <v>0</v>
      </c>
      <c r="M1387" s="349"/>
      <c r="N1387" s="350"/>
      <c r="O1387" s="349"/>
      <c r="P1387" s="350"/>
      <c r="Q1387" s="337">
        <f t="shared" si="328"/>
        <v>0</v>
      </c>
      <c r="R1387" s="350"/>
      <c r="S1387" s="350"/>
      <c r="T1387" s="350"/>
      <c r="U1387" s="350"/>
      <c r="V1387" s="350"/>
      <c r="W1387" s="350"/>
      <c r="X1387" s="350"/>
      <c r="Y1387" s="350">
        <f t="shared" si="329"/>
        <v>0</v>
      </c>
      <c r="Z1387" s="349"/>
      <c r="AA1387" s="350"/>
      <c r="AB1387" s="349"/>
      <c r="AC1387" s="350"/>
      <c r="AD1387" s="337">
        <f t="shared" si="330"/>
        <v>0</v>
      </c>
      <c r="AE1387" s="252"/>
    </row>
    <row r="1388" hidden="1" outlineLevel="1" spans="1:31">
      <c r="A1388" s="346"/>
      <c r="B1388" s="150">
        <v>120502103</v>
      </c>
      <c r="D1388" s="346"/>
      <c r="E1388" s="299" t="s">
        <v>215</v>
      </c>
      <c r="F1388" s="343"/>
      <c r="G1388" s="350"/>
      <c r="H1388" s="349"/>
      <c r="I1388" s="350"/>
      <c r="J1388" s="349"/>
      <c r="K1388" s="350"/>
      <c r="L1388" s="337">
        <f t="shared" si="327"/>
        <v>0</v>
      </c>
      <c r="M1388" s="349"/>
      <c r="N1388" s="350"/>
      <c r="O1388" s="349"/>
      <c r="P1388" s="350"/>
      <c r="Q1388" s="337">
        <f t="shared" si="328"/>
        <v>0</v>
      </c>
      <c r="R1388" s="350"/>
      <c r="S1388" s="350"/>
      <c r="T1388" s="350"/>
      <c r="U1388" s="350"/>
      <c r="V1388" s="350"/>
      <c r="W1388" s="350"/>
      <c r="X1388" s="350"/>
      <c r="Y1388" s="350">
        <f t="shared" si="329"/>
        <v>0</v>
      </c>
      <c r="Z1388" s="349"/>
      <c r="AA1388" s="350"/>
      <c r="AB1388" s="349"/>
      <c r="AC1388" s="350"/>
      <c r="AD1388" s="337">
        <f t="shared" si="330"/>
        <v>0</v>
      </c>
      <c r="AE1388" s="252"/>
    </row>
    <row r="1389" hidden="1" outlineLevel="1" spans="1:31">
      <c r="A1389" s="346"/>
      <c r="B1389" s="150">
        <v>120502104</v>
      </c>
      <c r="D1389" s="346"/>
      <c r="E1389" s="299" t="s">
        <v>216</v>
      </c>
      <c r="F1389" s="343"/>
      <c r="G1389" s="350"/>
      <c r="H1389" s="349"/>
      <c r="I1389" s="350"/>
      <c r="J1389" s="349"/>
      <c r="K1389" s="350"/>
      <c r="L1389" s="337">
        <f t="shared" si="327"/>
        <v>0</v>
      </c>
      <c r="M1389" s="349"/>
      <c r="N1389" s="350"/>
      <c r="O1389" s="349"/>
      <c r="P1389" s="350"/>
      <c r="Q1389" s="337">
        <f t="shared" si="328"/>
        <v>0</v>
      </c>
      <c r="R1389" s="350"/>
      <c r="S1389" s="350"/>
      <c r="T1389" s="350"/>
      <c r="U1389" s="350"/>
      <c r="V1389" s="350"/>
      <c r="W1389" s="350"/>
      <c r="X1389" s="350"/>
      <c r="Y1389" s="350">
        <f t="shared" si="329"/>
        <v>0</v>
      </c>
      <c r="Z1389" s="349"/>
      <c r="AA1389" s="350"/>
      <c r="AB1389" s="349"/>
      <c r="AC1389" s="350"/>
      <c r="AD1389" s="337">
        <f t="shared" si="330"/>
        <v>0</v>
      </c>
      <c r="AE1389" s="252"/>
    </row>
    <row r="1390" hidden="1" outlineLevel="1" spans="1:31">
      <c r="A1390" s="346"/>
      <c r="B1390" s="150">
        <v>120502105</v>
      </c>
      <c r="D1390" s="346"/>
      <c r="E1390" s="299" t="s">
        <v>217</v>
      </c>
      <c r="F1390" s="343"/>
      <c r="G1390" s="350"/>
      <c r="H1390" s="349"/>
      <c r="I1390" s="350"/>
      <c r="J1390" s="349"/>
      <c r="K1390" s="350"/>
      <c r="L1390" s="337">
        <f t="shared" si="327"/>
        <v>0</v>
      </c>
      <c r="M1390" s="349"/>
      <c r="N1390" s="350"/>
      <c r="O1390" s="349"/>
      <c r="P1390" s="350"/>
      <c r="Q1390" s="337">
        <f t="shared" si="328"/>
        <v>0</v>
      </c>
      <c r="R1390" s="350"/>
      <c r="S1390" s="350"/>
      <c r="T1390" s="350"/>
      <c r="U1390" s="350"/>
      <c r="V1390" s="350"/>
      <c r="W1390" s="350"/>
      <c r="X1390" s="350"/>
      <c r="Y1390" s="350">
        <f t="shared" si="329"/>
        <v>0</v>
      </c>
      <c r="Z1390" s="349"/>
      <c r="AA1390" s="350"/>
      <c r="AB1390" s="349"/>
      <c r="AC1390" s="350"/>
      <c r="AD1390" s="337">
        <f t="shared" si="330"/>
        <v>0</v>
      </c>
      <c r="AE1390" s="252"/>
    </row>
    <row r="1391" hidden="1" outlineLevel="1" spans="1:31">
      <c r="A1391" s="346"/>
      <c r="B1391" s="150">
        <v>120502106</v>
      </c>
      <c r="D1391" s="346"/>
      <c r="E1391" s="299" t="s">
        <v>218</v>
      </c>
      <c r="F1391" s="343"/>
      <c r="G1391" s="350"/>
      <c r="H1391" s="349"/>
      <c r="I1391" s="350"/>
      <c r="J1391" s="349"/>
      <c r="K1391" s="350"/>
      <c r="L1391" s="337">
        <f t="shared" si="327"/>
        <v>0</v>
      </c>
      <c r="M1391" s="349"/>
      <c r="N1391" s="350"/>
      <c r="O1391" s="349"/>
      <c r="P1391" s="350"/>
      <c r="Q1391" s="337">
        <f t="shared" si="328"/>
        <v>0</v>
      </c>
      <c r="R1391" s="350"/>
      <c r="S1391" s="350"/>
      <c r="T1391" s="350"/>
      <c r="U1391" s="350"/>
      <c r="V1391" s="350"/>
      <c r="W1391" s="350"/>
      <c r="X1391" s="350"/>
      <c r="Y1391" s="350">
        <f t="shared" si="329"/>
        <v>0</v>
      </c>
      <c r="Z1391" s="349"/>
      <c r="AA1391" s="350"/>
      <c r="AB1391" s="349"/>
      <c r="AC1391" s="350"/>
      <c r="AD1391" s="337">
        <f t="shared" si="330"/>
        <v>0</v>
      </c>
      <c r="AE1391" s="252"/>
    </row>
    <row r="1392" hidden="1" outlineLevel="1" spans="1:31">
      <c r="A1392" s="346"/>
      <c r="B1392" s="150">
        <v>120502107</v>
      </c>
      <c r="D1392" s="346"/>
      <c r="E1392" s="299" t="s">
        <v>219</v>
      </c>
      <c r="F1392" s="343"/>
      <c r="G1392" s="350"/>
      <c r="H1392" s="349"/>
      <c r="I1392" s="350"/>
      <c r="J1392" s="349"/>
      <c r="K1392" s="350"/>
      <c r="L1392" s="337">
        <f t="shared" si="327"/>
        <v>0</v>
      </c>
      <c r="M1392" s="349"/>
      <c r="N1392" s="350"/>
      <c r="O1392" s="349"/>
      <c r="P1392" s="350"/>
      <c r="Q1392" s="337">
        <f t="shared" si="328"/>
        <v>0</v>
      </c>
      <c r="R1392" s="350"/>
      <c r="S1392" s="350"/>
      <c r="T1392" s="350"/>
      <c r="U1392" s="350"/>
      <c r="V1392" s="350"/>
      <c r="W1392" s="350"/>
      <c r="X1392" s="350"/>
      <c r="Y1392" s="350">
        <f t="shared" si="329"/>
        <v>0</v>
      </c>
      <c r="Z1392" s="349"/>
      <c r="AA1392" s="350"/>
      <c r="AB1392" s="349"/>
      <c r="AC1392" s="350"/>
      <c r="AD1392" s="337">
        <f t="shared" si="330"/>
        <v>0</v>
      </c>
      <c r="AE1392" s="252"/>
    </row>
    <row r="1393" hidden="1" outlineLevel="1" spans="1:31">
      <c r="A1393" s="346"/>
      <c r="B1393" s="150">
        <v>120502108</v>
      </c>
      <c r="D1393" s="346"/>
      <c r="E1393" s="299" t="s">
        <v>220</v>
      </c>
      <c r="F1393" s="343"/>
      <c r="G1393" s="350"/>
      <c r="H1393" s="349"/>
      <c r="I1393" s="350"/>
      <c r="J1393" s="349"/>
      <c r="K1393" s="350"/>
      <c r="L1393" s="337">
        <f t="shared" si="327"/>
        <v>0</v>
      </c>
      <c r="M1393" s="349"/>
      <c r="N1393" s="350"/>
      <c r="O1393" s="349"/>
      <c r="P1393" s="350"/>
      <c r="Q1393" s="337">
        <f t="shared" si="328"/>
        <v>0</v>
      </c>
      <c r="R1393" s="350"/>
      <c r="S1393" s="350"/>
      <c r="T1393" s="350"/>
      <c r="U1393" s="350"/>
      <c r="V1393" s="350"/>
      <c r="W1393" s="350"/>
      <c r="X1393" s="350"/>
      <c r="Y1393" s="350">
        <f t="shared" si="329"/>
        <v>0</v>
      </c>
      <c r="Z1393" s="349"/>
      <c r="AA1393" s="350"/>
      <c r="AB1393" s="349"/>
      <c r="AC1393" s="350"/>
      <c r="AD1393" s="337">
        <f t="shared" si="330"/>
        <v>0</v>
      </c>
      <c r="AE1393" s="252"/>
    </row>
    <row r="1394" hidden="1" outlineLevel="1" spans="1:31">
      <c r="A1394" s="346"/>
      <c r="B1394" s="150">
        <v>120502109</v>
      </c>
      <c r="D1394" s="346"/>
      <c r="E1394" s="299" t="s">
        <v>221</v>
      </c>
      <c r="F1394" s="343"/>
      <c r="G1394" s="350"/>
      <c r="H1394" s="349"/>
      <c r="I1394" s="350"/>
      <c r="J1394" s="349"/>
      <c r="K1394" s="350"/>
      <c r="L1394" s="337">
        <f t="shared" si="327"/>
        <v>0</v>
      </c>
      <c r="M1394" s="349"/>
      <c r="N1394" s="350"/>
      <c r="O1394" s="349"/>
      <c r="P1394" s="350"/>
      <c r="Q1394" s="337">
        <f t="shared" si="328"/>
        <v>0</v>
      </c>
      <c r="R1394" s="350"/>
      <c r="S1394" s="350"/>
      <c r="T1394" s="350"/>
      <c r="U1394" s="350"/>
      <c r="V1394" s="350"/>
      <c r="W1394" s="350"/>
      <c r="X1394" s="350"/>
      <c r="Y1394" s="350">
        <f t="shared" si="329"/>
        <v>0</v>
      </c>
      <c r="Z1394" s="349"/>
      <c r="AA1394" s="350"/>
      <c r="AB1394" s="349"/>
      <c r="AC1394" s="350"/>
      <c r="AD1394" s="337">
        <f t="shared" si="330"/>
        <v>0</v>
      </c>
      <c r="AE1394" s="252"/>
    </row>
    <row r="1395" hidden="1" outlineLevel="1" spans="1:31">
      <c r="A1395" s="346"/>
      <c r="B1395" s="150">
        <v>120502110</v>
      </c>
      <c r="D1395" s="346"/>
      <c r="E1395" s="299" t="s">
        <v>222</v>
      </c>
      <c r="F1395" s="343"/>
      <c r="G1395" s="350"/>
      <c r="H1395" s="349"/>
      <c r="I1395" s="350"/>
      <c r="J1395" s="349"/>
      <c r="K1395" s="350"/>
      <c r="L1395" s="337">
        <f t="shared" si="327"/>
        <v>0</v>
      </c>
      <c r="M1395" s="349"/>
      <c r="N1395" s="350"/>
      <c r="O1395" s="349"/>
      <c r="P1395" s="350"/>
      <c r="Q1395" s="337">
        <f t="shared" si="328"/>
        <v>0</v>
      </c>
      <c r="R1395" s="350"/>
      <c r="S1395" s="350"/>
      <c r="T1395" s="350"/>
      <c r="U1395" s="350"/>
      <c r="V1395" s="350"/>
      <c r="W1395" s="350"/>
      <c r="X1395" s="350"/>
      <c r="Y1395" s="350">
        <f t="shared" si="329"/>
        <v>0</v>
      </c>
      <c r="Z1395" s="349"/>
      <c r="AA1395" s="350"/>
      <c r="AB1395" s="349"/>
      <c r="AC1395" s="350"/>
      <c r="AD1395" s="337">
        <f t="shared" si="330"/>
        <v>0</v>
      </c>
      <c r="AE1395" s="252"/>
    </row>
    <row r="1396" hidden="1" outlineLevel="1" spans="1:31">
      <c r="A1396" s="346"/>
      <c r="B1396" s="150">
        <v>120502111</v>
      </c>
      <c r="D1396" s="346"/>
      <c r="E1396" s="299" t="s">
        <v>223</v>
      </c>
      <c r="F1396" s="343"/>
      <c r="G1396" s="350"/>
      <c r="H1396" s="349"/>
      <c r="I1396" s="350"/>
      <c r="J1396" s="349"/>
      <c r="K1396" s="350"/>
      <c r="L1396" s="337">
        <f t="shared" si="327"/>
        <v>0</v>
      </c>
      <c r="M1396" s="349"/>
      <c r="N1396" s="350"/>
      <c r="O1396" s="349"/>
      <c r="P1396" s="350"/>
      <c r="Q1396" s="337">
        <f t="shared" si="328"/>
        <v>0</v>
      </c>
      <c r="R1396" s="350"/>
      <c r="S1396" s="350"/>
      <c r="T1396" s="350"/>
      <c r="U1396" s="350"/>
      <c r="V1396" s="350"/>
      <c r="W1396" s="350"/>
      <c r="X1396" s="350"/>
      <c r="Y1396" s="350">
        <f t="shared" si="329"/>
        <v>0</v>
      </c>
      <c r="Z1396" s="349"/>
      <c r="AA1396" s="350"/>
      <c r="AB1396" s="349"/>
      <c r="AC1396" s="350"/>
      <c r="AD1396" s="337">
        <f t="shared" si="330"/>
        <v>0</v>
      </c>
      <c r="AE1396" s="252"/>
    </row>
    <row r="1397" hidden="1" outlineLevel="1" spans="1:31">
      <c r="A1397" s="346"/>
      <c r="B1397" s="150">
        <v>120502112</v>
      </c>
      <c r="D1397" s="346"/>
      <c r="E1397" s="299" t="s">
        <v>224</v>
      </c>
      <c r="F1397" s="343"/>
      <c r="G1397" s="350"/>
      <c r="H1397" s="349"/>
      <c r="I1397" s="350"/>
      <c r="J1397" s="349"/>
      <c r="K1397" s="350"/>
      <c r="L1397" s="337">
        <f t="shared" si="327"/>
        <v>0</v>
      </c>
      <c r="M1397" s="349"/>
      <c r="N1397" s="350"/>
      <c r="O1397" s="349"/>
      <c r="P1397" s="350"/>
      <c r="Q1397" s="337">
        <f t="shared" si="328"/>
        <v>0</v>
      </c>
      <c r="R1397" s="350"/>
      <c r="S1397" s="350"/>
      <c r="T1397" s="350"/>
      <c r="U1397" s="350"/>
      <c r="V1397" s="350"/>
      <c r="W1397" s="350"/>
      <c r="X1397" s="350"/>
      <c r="Y1397" s="350">
        <f t="shared" si="329"/>
        <v>0</v>
      </c>
      <c r="Z1397" s="349"/>
      <c r="AA1397" s="350"/>
      <c r="AB1397" s="349"/>
      <c r="AC1397" s="350"/>
      <c r="AD1397" s="337">
        <f t="shared" si="330"/>
        <v>0</v>
      </c>
      <c r="AE1397" s="252"/>
    </row>
    <row r="1398" hidden="1" outlineLevel="1" spans="1:31">
      <c r="A1398" s="346"/>
      <c r="B1398" s="150">
        <v>120502113</v>
      </c>
      <c r="D1398" s="346"/>
      <c r="E1398" s="299" t="s">
        <v>225</v>
      </c>
      <c r="F1398" s="343"/>
      <c r="G1398" s="350"/>
      <c r="H1398" s="349"/>
      <c r="I1398" s="350"/>
      <c r="J1398" s="349"/>
      <c r="K1398" s="350"/>
      <c r="L1398" s="337">
        <f t="shared" si="327"/>
        <v>0</v>
      </c>
      <c r="M1398" s="349"/>
      <c r="N1398" s="350"/>
      <c r="O1398" s="349"/>
      <c r="P1398" s="350"/>
      <c r="Q1398" s="337">
        <f t="shared" si="328"/>
        <v>0</v>
      </c>
      <c r="R1398" s="350"/>
      <c r="S1398" s="350"/>
      <c r="T1398" s="350"/>
      <c r="U1398" s="350"/>
      <c r="V1398" s="350"/>
      <c r="W1398" s="350"/>
      <c r="X1398" s="350"/>
      <c r="Y1398" s="350">
        <f t="shared" si="329"/>
        <v>0</v>
      </c>
      <c r="Z1398" s="349"/>
      <c r="AA1398" s="350"/>
      <c r="AB1398" s="349"/>
      <c r="AC1398" s="350"/>
      <c r="AD1398" s="337">
        <f t="shared" si="330"/>
        <v>0</v>
      </c>
      <c r="AE1398" s="252"/>
    </row>
    <row r="1399" hidden="1" outlineLevel="1" spans="1:31">
      <c r="A1399" s="346"/>
      <c r="B1399" s="150">
        <v>120502114</v>
      </c>
      <c r="D1399" s="346"/>
      <c r="E1399" s="299" t="s">
        <v>226</v>
      </c>
      <c r="F1399" s="343"/>
      <c r="G1399" s="350"/>
      <c r="H1399" s="349"/>
      <c r="I1399" s="350"/>
      <c r="J1399" s="349"/>
      <c r="K1399" s="350"/>
      <c r="L1399" s="337">
        <f t="shared" si="327"/>
        <v>0</v>
      </c>
      <c r="M1399" s="349"/>
      <c r="N1399" s="350"/>
      <c r="O1399" s="349"/>
      <c r="P1399" s="350"/>
      <c r="Q1399" s="337">
        <f t="shared" si="328"/>
        <v>0</v>
      </c>
      <c r="R1399" s="350"/>
      <c r="S1399" s="350"/>
      <c r="T1399" s="350"/>
      <c r="U1399" s="350"/>
      <c r="V1399" s="350"/>
      <c r="W1399" s="350"/>
      <c r="X1399" s="350"/>
      <c r="Y1399" s="350">
        <f t="shared" si="329"/>
        <v>0</v>
      </c>
      <c r="Z1399" s="349"/>
      <c r="AA1399" s="350"/>
      <c r="AB1399" s="349"/>
      <c r="AC1399" s="350"/>
      <c r="AD1399" s="337">
        <f t="shared" si="330"/>
        <v>0</v>
      </c>
      <c r="AE1399" s="252"/>
    </row>
    <row r="1400" hidden="1" outlineLevel="1" spans="1:31">
      <c r="A1400" s="346"/>
      <c r="B1400" s="150">
        <v>120502115</v>
      </c>
      <c r="D1400" s="346"/>
      <c r="E1400" s="299" t="s">
        <v>227</v>
      </c>
      <c r="F1400" s="343"/>
      <c r="G1400" s="350"/>
      <c r="H1400" s="349"/>
      <c r="I1400" s="350"/>
      <c r="J1400" s="349"/>
      <c r="K1400" s="350"/>
      <c r="L1400" s="337">
        <f t="shared" si="327"/>
        <v>0</v>
      </c>
      <c r="M1400" s="349"/>
      <c r="N1400" s="350"/>
      <c r="O1400" s="349"/>
      <c r="P1400" s="350"/>
      <c r="Q1400" s="337">
        <f t="shared" si="328"/>
        <v>0</v>
      </c>
      <c r="R1400" s="350"/>
      <c r="S1400" s="350"/>
      <c r="T1400" s="350"/>
      <c r="U1400" s="350"/>
      <c r="V1400" s="350"/>
      <c r="W1400" s="350"/>
      <c r="X1400" s="350"/>
      <c r="Y1400" s="350">
        <f t="shared" si="329"/>
        <v>0</v>
      </c>
      <c r="Z1400" s="349"/>
      <c r="AA1400" s="350"/>
      <c r="AB1400" s="349"/>
      <c r="AC1400" s="350"/>
      <c r="AD1400" s="337">
        <f t="shared" si="330"/>
        <v>0</v>
      </c>
      <c r="AE1400" s="252"/>
    </row>
    <row r="1401" hidden="1" outlineLevel="1" spans="1:31">
      <c r="A1401" s="346"/>
      <c r="B1401" s="150">
        <v>120502116</v>
      </c>
      <c r="D1401" s="346"/>
      <c r="E1401" s="299" t="s">
        <v>228</v>
      </c>
      <c r="F1401" s="343"/>
      <c r="G1401" s="350"/>
      <c r="H1401" s="349"/>
      <c r="I1401" s="350"/>
      <c r="J1401" s="349"/>
      <c r="K1401" s="350"/>
      <c r="L1401" s="337">
        <f t="shared" si="327"/>
        <v>0</v>
      </c>
      <c r="M1401" s="349"/>
      <c r="N1401" s="350"/>
      <c r="O1401" s="349"/>
      <c r="P1401" s="350"/>
      <c r="Q1401" s="337">
        <f t="shared" si="328"/>
        <v>0</v>
      </c>
      <c r="R1401" s="350"/>
      <c r="S1401" s="350"/>
      <c r="T1401" s="350"/>
      <c r="U1401" s="350"/>
      <c r="V1401" s="350"/>
      <c r="W1401" s="350"/>
      <c r="X1401" s="350"/>
      <c r="Y1401" s="350">
        <f t="shared" si="329"/>
        <v>0</v>
      </c>
      <c r="Z1401" s="349"/>
      <c r="AA1401" s="350"/>
      <c r="AB1401" s="349"/>
      <c r="AC1401" s="350"/>
      <c r="AD1401" s="337">
        <f t="shared" si="330"/>
        <v>0</v>
      </c>
      <c r="AE1401" s="252"/>
    </row>
    <row r="1402" hidden="1" outlineLevel="1" spans="1:31">
      <c r="A1402" s="346"/>
      <c r="B1402" s="150">
        <v>120502117</v>
      </c>
      <c r="D1402" s="346"/>
      <c r="E1402" s="299" t="s">
        <v>229</v>
      </c>
      <c r="F1402" s="343"/>
      <c r="G1402" s="350"/>
      <c r="H1402" s="349"/>
      <c r="I1402" s="350"/>
      <c r="J1402" s="349"/>
      <c r="K1402" s="350"/>
      <c r="L1402" s="337">
        <f t="shared" si="327"/>
        <v>0</v>
      </c>
      <c r="M1402" s="349"/>
      <c r="N1402" s="350"/>
      <c r="O1402" s="349"/>
      <c r="P1402" s="350"/>
      <c r="Q1402" s="337">
        <f t="shared" si="328"/>
        <v>0</v>
      </c>
      <c r="R1402" s="350"/>
      <c r="S1402" s="350"/>
      <c r="T1402" s="350"/>
      <c r="U1402" s="350"/>
      <c r="V1402" s="350"/>
      <c r="W1402" s="350"/>
      <c r="X1402" s="350"/>
      <c r="Y1402" s="350">
        <f t="shared" si="329"/>
        <v>0</v>
      </c>
      <c r="Z1402" s="349"/>
      <c r="AA1402" s="350"/>
      <c r="AB1402" s="349"/>
      <c r="AC1402" s="350"/>
      <c r="AD1402" s="337">
        <f t="shared" si="330"/>
        <v>0</v>
      </c>
      <c r="AE1402" s="252"/>
    </row>
    <row r="1403" hidden="1" outlineLevel="1" spans="1:31">
      <c r="A1403" s="346"/>
      <c r="B1403" s="150">
        <v>120502118</v>
      </c>
      <c r="D1403" s="346"/>
      <c r="E1403" s="299" t="s">
        <v>230</v>
      </c>
      <c r="F1403" s="343"/>
      <c r="G1403" s="350"/>
      <c r="H1403" s="349"/>
      <c r="I1403" s="350"/>
      <c r="J1403" s="349"/>
      <c r="K1403" s="350"/>
      <c r="L1403" s="337">
        <f t="shared" si="327"/>
        <v>0</v>
      </c>
      <c r="M1403" s="349"/>
      <c r="N1403" s="350"/>
      <c r="O1403" s="349"/>
      <c r="P1403" s="350"/>
      <c r="Q1403" s="337">
        <f t="shared" si="328"/>
        <v>0</v>
      </c>
      <c r="R1403" s="350"/>
      <c r="S1403" s="350"/>
      <c r="T1403" s="350"/>
      <c r="U1403" s="350"/>
      <c r="V1403" s="350"/>
      <c r="W1403" s="350"/>
      <c r="X1403" s="350"/>
      <c r="Y1403" s="350">
        <f t="shared" si="329"/>
        <v>0</v>
      </c>
      <c r="Z1403" s="349"/>
      <c r="AA1403" s="350"/>
      <c r="AB1403" s="349"/>
      <c r="AC1403" s="350"/>
      <c r="AD1403" s="337">
        <f t="shared" si="330"/>
        <v>0</v>
      </c>
      <c r="AE1403" s="252"/>
    </row>
    <row r="1404" hidden="1" outlineLevel="1" spans="1:31">
      <c r="A1404" s="346"/>
      <c r="B1404" s="150">
        <v>120502119</v>
      </c>
      <c r="D1404" s="346"/>
      <c r="E1404" s="299" t="s">
        <v>231</v>
      </c>
      <c r="F1404" s="343"/>
      <c r="G1404" s="350"/>
      <c r="H1404" s="349"/>
      <c r="I1404" s="350"/>
      <c r="J1404" s="349"/>
      <c r="K1404" s="350"/>
      <c r="L1404" s="337">
        <f t="shared" si="327"/>
        <v>0</v>
      </c>
      <c r="M1404" s="349"/>
      <c r="N1404" s="350"/>
      <c r="O1404" s="349"/>
      <c r="P1404" s="350"/>
      <c r="Q1404" s="337">
        <f t="shared" si="328"/>
        <v>0</v>
      </c>
      <c r="R1404" s="350"/>
      <c r="S1404" s="350"/>
      <c r="T1404" s="350"/>
      <c r="U1404" s="350"/>
      <c r="V1404" s="350"/>
      <c r="W1404" s="350"/>
      <c r="X1404" s="350"/>
      <c r="Y1404" s="350">
        <f t="shared" si="329"/>
        <v>0</v>
      </c>
      <c r="Z1404" s="349"/>
      <c r="AA1404" s="350"/>
      <c r="AB1404" s="349"/>
      <c r="AC1404" s="350"/>
      <c r="AD1404" s="337">
        <f t="shared" si="330"/>
        <v>0</v>
      </c>
      <c r="AE1404" s="252"/>
    </row>
    <row r="1405" hidden="1" outlineLevel="1" spans="1:31">
      <c r="A1405" s="346"/>
      <c r="B1405" s="150">
        <v>120502120</v>
      </c>
      <c r="D1405" s="346"/>
      <c r="E1405" s="299" t="s">
        <v>232</v>
      </c>
      <c r="F1405" s="343"/>
      <c r="G1405" s="350"/>
      <c r="H1405" s="349"/>
      <c r="I1405" s="350"/>
      <c r="J1405" s="349"/>
      <c r="K1405" s="350"/>
      <c r="L1405" s="337">
        <f t="shared" si="327"/>
        <v>0</v>
      </c>
      <c r="M1405" s="349"/>
      <c r="N1405" s="350"/>
      <c r="O1405" s="349"/>
      <c r="P1405" s="350"/>
      <c r="Q1405" s="337">
        <f t="shared" si="328"/>
        <v>0</v>
      </c>
      <c r="R1405" s="350"/>
      <c r="S1405" s="350"/>
      <c r="T1405" s="350"/>
      <c r="U1405" s="350"/>
      <c r="V1405" s="350"/>
      <c r="W1405" s="350"/>
      <c r="X1405" s="350"/>
      <c r="Y1405" s="350">
        <f t="shared" si="329"/>
        <v>0</v>
      </c>
      <c r="Z1405" s="349"/>
      <c r="AA1405" s="350"/>
      <c r="AB1405" s="349"/>
      <c r="AC1405" s="350"/>
      <c r="AD1405" s="337">
        <f t="shared" si="330"/>
        <v>0</v>
      </c>
      <c r="AE1405" s="252"/>
    </row>
    <row r="1406" hidden="1" outlineLevel="1" spans="1:31">
      <c r="A1406" s="346"/>
      <c r="B1406" s="150">
        <v>120502121</v>
      </c>
      <c r="D1406" s="346"/>
      <c r="E1406" s="299" t="s">
        <v>233</v>
      </c>
      <c r="F1406" s="343"/>
      <c r="G1406" s="350"/>
      <c r="H1406" s="349"/>
      <c r="I1406" s="350"/>
      <c r="J1406" s="349"/>
      <c r="K1406" s="350"/>
      <c r="L1406" s="337">
        <f t="shared" si="327"/>
        <v>0</v>
      </c>
      <c r="M1406" s="349"/>
      <c r="N1406" s="350"/>
      <c r="O1406" s="349"/>
      <c r="P1406" s="350"/>
      <c r="Q1406" s="337">
        <f t="shared" si="328"/>
        <v>0</v>
      </c>
      <c r="R1406" s="350"/>
      <c r="S1406" s="350"/>
      <c r="T1406" s="350"/>
      <c r="U1406" s="350"/>
      <c r="V1406" s="350"/>
      <c r="W1406" s="350"/>
      <c r="X1406" s="350"/>
      <c r="Y1406" s="350">
        <f t="shared" si="329"/>
        <v>0</v>
      </c>
      <c r="Z1406" s="349"/>
      <c r="AA1406" s="350"/>
      <c r="AB1406" s="349"/>
      <c r="AC1406" s="350"/>
      <c r="AD1406" s="337">
        <f t="shared" si="330"/>
        <v>0</v>
      </c>
      <c r="AE1406" s="252"/>
    </row>
    <row r="1407" hidden="1" outlineLevel="1" spans="1:31">
      <c r="A1407" s="346"/>
      <c r="B1407" s="150">
        <v>120502122</v>
      </c>
      <c r="D1407" s="346"/>
      <c r="E1407" s="299" t="s">
        <v>234</v>
      </c>
      <c r="F1407" s="343"/>
      <c r="G1407" s="350"/>
      <c r="H1407" s="349"/>
      <c r="I1407" s="350"/>
      <c r="J1407" s="349"/>
      <c r="K1407" s="350"/>
      <c r="L1407" s="337">
        <f t="shared" si="327"/>
        <v>0</v>
      </c>
      <c r="M1407" s="349"/>
      <c r="N1407" s="350"/>
      <c r="O1407" s="349"/>
      <c r="P1407" s="350"/>
      <c r="Q1407" s="337">
        <f t="shared" si="328"/>
        <v>0</v>
      </c>
      <c r="R1407" s="350"/>
      <c r="S1407" s="350"/>
      <c r="T1407" s="350"/>
      <c r="U1407" s="350"/>
      <c r="V1407" s="350"/>
      <c r="W1407" s="350"/>
      <c r="X1407" s="350"/>
      <c r="Y1407" s="350">
        <f t="shared" si="329"/>
        <v>0</v>
      </c>
      <c r="Z1407" s="349"/>
      <c r="AA1407" s="350"/>
      <c r="AB1407" s="349"/>
      <c r="AC1407" s="350"/>
      <c r="AD1407" s="337">
        <f t="shared" si="330"/>
        <v>0</v>
      </c>
      <c r="AE1407" s="252"/>
    </row>
    <row r="1408" hidden="1" outlineLevel="1" spans="1:31">
      <c r="A1408" s="346"/>
      <c r="B1408" s="150">
        <v>120502123</v>
      </c>
      <c r="D1408" s="346"/>
      <c r="E1408" s="299" t="s">
        <v>235</v>
      </c>
      <c r="F1408" s="343"/>
      <c r="G1408" s="350"/>
      <c r="H1408" s="349"/>
      <c r="I1408" s="350"/>
      <c r="J1408" s="349"/>
      <c r="K1408" s="350"/>
      <c r="L1408" s="337">
        <f t="shared" si="327"/>
        <v>0</v>
      </c>
      <c r="M1408" s="349"/>
      <c r="N1408" s="350"/>
      <c r="O1408" s="349"/>
      <c r="P1408" s="350"/>
      <c r="Q1408" s="337">
        <f t="shared" si="328"/>
        <v>0</v>
      </c>
      <c r="R1408" s="350"/>
      <c r="S1408" s="350"/>
      <c r="T1408" s="350"/>
      <c r="U1408" s="350"/>
      <c r="V1408" s="350"/>
      <c r="W1408" s="350"/>
      <c r="X1408" s="350"/>
      <c r="Y1408" s="350">
        <f t="shared" si="329"/>
        <v>0</v>
      </c>
      <c r="Z1408" s="349"/>
      <c r="AA1408" s="350"/>
      <c r="AB1408" s="349"/>
      <c r="AC1408" s="350"/>
      <c r="AD1408" s="337">
        <f t="shared" si="330"/>
        <v>0</v>
      </c>
      <c r="AE1408" s="252"/>
    </row>
    <row r="1409" hidden="1" outlineLevel="1" spans="1:31">
      <c r="A1409" s="346"/>
      <c r="B1409" s="150">
        <v>120502124</v>
      </c>
      <c r="D1409" s="346"/>
      <c r="E1409" s="299" t="s">
        <v>236</v>
      </c>
      <c r="F1409" s="343"/>
      <c r="G1409" s="350"/>
      <c r="H1409" s="349"/>
      <c r="I1409" s="350"/>
      <c r="J1409" s="349"/>
      <c r="K1409" s="350"/>
      <c r="L1409" s="337">
        <f t="shared" si="327"/>
        <v>0</v>
      </c>
      <c r="M1409" s="349"/>
      <c r="N1409" s="350"/>
      <c r="O1409" s="349"/>
      <c r="P1409" s="350"/>
      <c r="Q1409" s="337">
        <f t="shared" si="328"/>
        <v>0</v>
      </c>
      <c r="R1409" s="350"/>
      <c r="S1409" s="350"/>
      <c r="T1409" s="350"/>
      <c r="U1409" s="350"/>
      <c r="V1409" s="350"/>
      <c r="W1409" s="350"/>
      <c r="X1409" s="350"/>
      <c r="Y1409" s="350">
        <f t="shared" si="329"/>
        <v>0</v>
      </c>
      <c r="Z1409" s="349"/>
      <c r="AA1409" s="350"/>
      <c r="AB1409" s="349"/>
      <c r="AC1409" s="350"/>
      <c r="AD1409" s="337">
        <f t="shared" si="330"/>
        <v>0</v>
      </c>
      <c r="AE1409" s="252"/>
    </row>
    <row r="1410" hidden="1" outlineLevel="1" spans="1:31">
      <c r="A1410" s="346"/>
      <c r="B1410" s="150">
        <v>120502125</v>
      </c>
      <c r="D1410" s="346"/>
      <c r="E1410" s="299" t="s">
        <v>237</v>
      </c>
      <c r="F1410" s="343"/>
      <c r="G1410" s="350"/>
      <c r="H1410" s="349"/>
      <c r="I1410" s="350"/>
      <c r="J1410" s="349"/>
      <c r="K1410" s="350"/>
      <c r="L1410" s="337">
        <f t="shared" si="327"/>
        <v>0</v>
      </c>
      <c r="M1410" s="349"/>
      <c r="N1410" s="350"/>
      <c r="O1410" s="349"/>
      <c r="P1410" s="350"/>
      <c r="Q1410" s="337">
        <f t="shared" si="328"/>
        <v>0</v>
      </c>
      <c r="R1410" s="350"/>
      <c r="S1410" s="350"/>
      <c r="T1410" s="350"/>
      <c r="U1410" s="350"/>
      <c r="V1410" s="350"/>
      <c r="W1410" s="350"/>
      <c r="X1410" s="350"/>
      <c r="Y1410" s="350">
        <f t="shared" si="329"/>
        <v>0</v>
      </c>
      <c r="Z1410" s="349"/>
      <c r="AA1410" s="350"/>
      <c r="AB1410" s="349"/>
      <c r="AC1410" s="350"/>
      <c r="AD1410" s="337">
        <f t="shared" si="330"/>
        <v>0</v>
      </c>
      <c r="AE1410" s="252"/>
    </row>
    <row r="1411" hidden="1" outlineLevel="1" spans="1:31">
      <c r="A1411" s="346"/>
      <c r="B1411" s="150">
        <v>120502126</v>
      </c>
      <c r="D1411" s="346"/>
      <c r="E1411" s="299" t="s">
        <v>238</v>
      </c>
      <c r="F1411" s="343"/>
      <c r="G1411" s="350"/>
      <c r="H1411" s="349"/>
      <c r="I1411" s="350"/>
      <c r="J1411" s="349"/>
      <c r="K1411" s="350"/>
      <c r="L1411" s="337">
        <f t="shared" si="327"/>
        <v>0</v>
      </c>
      <c r="M1411" s="349"/>
      <c r="N1411" s="350"/>
      <c r="O1411" s="349"/>
      <c r="P1411" s="350"/>
      <c r="Q1411" s="337">
        <f t="shared" si="328"/>
        <v>0</v>
      </c>
      <c r="R1411" s="350"/>
      <c r="S1411" s="350"/>
      <c r="T1411" s="350"/>
      <c r="U1411" s="350"/>
      <c r="V1411" s="350"/>
      <c r="W1411" s="350"/>
      <c r="X1411" s="350"/>
      <c r="Y1411" s="350">
        <f t="shared" si="329"/>
        <v>0</v>
      </c>
      <c r="Z1411" s="349"/>
      <c r="AA1411" s="350"/>
      <c r="AB1411" s="349"/>
      <c r="AC1411" s="350"/>
      <c r="AD1411" s="337">
        <f t="shared" si="330"/>
        <v>0</v>
      </c>
      <c r="AE1411" s="252"/>
    </row>
    <row r="1412" hidden="1" outlineLevel="1" spans="1:31">
      <c r="A1412" s="346"/>
      <c r="B1412" s="150">
        <v>120502127</v>
      </c>
      <c r="D1412" s="346"/>
      <c r="E1412" s="299" t="s">
        <v>239</v>
      </c>
      <c r="F1412" s="343"/>
      <c r="G1412" s="350"/>
      <c r="H1412" s="349"/>
      <c r="I1412" s="350"/>
      <c r="J1412" s="349"/>
      <c r="K1412" s="350"/>
      <c r="L1412" s="337">
        <f t="shared" si="327"/>
        <v>0</v>
      </c>
      <c r="M1412" s="349"/>
      <c r="N1412" s="350"/>
      <c r="O1412" s="349"/>
      <c r="P1412" s="350"/>
      <c r="Q1412" s="337">
        <f t="shared" si="328"/>
        <v>0</v>
      </c>
      <c r="R1412" s="350"/>
      <c r="S1412" s="350"/>
      <c r="T1412" s="350"/>
      <c r="U1412" s="350"/>
      <c r="V1412" s="350"/>
      <c r="W1412" s="350"/>
      <c r="X1412" s="350"/>
      <c r="Y1412" s="350">
        <f t="shared" si="329"/>
        <v>0</v>
      </c>
      <c r="Z1412" s="349"/>
      <c r="AA1412" s="350"/>
      <c r="AB1412" s="349"/>
      <c r="AC1412" s="350"/>
      <c r="AD1412" s="337">
        <f t="shared" si="330"/>
        <v>0</v>
      </c>
      <c r="AE1412" s="252"/>
    </row>
    <row r="1413" hidden="1" outlineLevel="1" spans="1:31">
      <c r="A1413" s="346"/>
      <c r="B1413" s="150">
        <v>120502128</v>
      </c>
      <c r="D1413" s="346"/>
      <c r="E1413" s="299" t="s">
        <v>240</v>
      </c>
      <c r="F1413" s="343"/>
      <c r="G1413" s="350"/>
      <c r="H1413" s="349"/>
      <c r="I1413" s="350"/>
      <c r="J1413" s="349"/>
      <c r="K1413" s="350"/>
      <c r="L1413" s="337">
        <f t="shared" si="327"/>
        <v>0</v>
      </c>
      <c r="M1413" s="349"/>
      <c r="N1413" s="350"/>
      <c r="O1413" s="349"/>
      <c r="P1413" s="350"/>
      <c r="Q1413" s="337">
        <f t="shared" si="328"/>
        <v>0</v>
      </c>
      <c r="R1413" s="350"/>
      <c r="S1413" s="350"/>
      <c r="T1413" s="350"/>
      <c r="U1413" s="350"/>
      <c r="V1413" s="350"/>
      <c r="W1413" s="350"/>
      <c r="X1413" s="350"/>
      <c r="Y1413" s="350">
        <f t="shared" si="329"/>
        <v>0</v>
      </c>
      <c r="Z1413" s="349"/>
      <c r="AA1413" s="350"/>
      <c r="AB1413" s="349"/>
      <c r="AC1413" s="350"/>
      <c r="AD1413" s="337">
        <f t="shared" si="330"/>
        <v>0</v>
      </c>
      <c r="AE1413" s="252"/>
    </row>
    <row r="1414" hidden="1" outlineLevel="1" spans="1:31">
      <c r="A1414" s="346"/>
      <c r="B1414" s="150">
        <v>120502129</v>
      </c>
      <c r="D1414" s="346"/>
      <c r="E1414" s="299" t="s">
        <v>241</v>
      </c>
      <c r="F1414" s="343"/>
      <c r="G1414" s="350"/>
      <c r="H1414" s="349"/>
      <c r="I1414" s="350"/>
      <c r="J1414" s="349"/>
      <c r="K1414" s="350"/>
      <c r="L1414" s="337">
        <f t="shared" si="327"/>
        <v>0</v>
      </c>
      <c r="M1414" s="349"/>
      <c r="N1414" s="350"/>
      <c r="O1414" s="349"/>
      <c r="P1414" s="350"/>
      <c r="Q1414" s="337">
        <f t="shared" si="328"/>
        <v>0</v>
      </c>
      <c r="R1414" s="350"/>
      <c r="S1414" s="350"/>
      <c r="T1414" s="350"/>
      <c r="U1414" s="350"/>
      <c r="V1414" s="350"/>
      <c r="W1414" s="350"/>
      <c r="X1414" s="350"/>
      <c r="Y1414" s="350">
        <f t="shared" si="329"/>
        <v>0</v>
      </c>
      <c r="Z1414" s="349"/>
      <c r="AA1414" s="350"/>
      <c r="AB1414" s="349"/>
      <c r="AC1414" s="350"/>
      <c r="AD1414" s="337">
        <f t="shared" si="330"/>
        <v>0</v>
      </c>
      <c r="AE1414" s="252"/>
    </row>
    <row r="1415" hidden="1" outlineLevel="1" spans="1:31">
      <c r="A1415" s="346"/>
      <c r="B1415" s="150">
        <v>120502130</v>
      </c>
      <c r="D1415" s="346"/>
      <c r="E1415" s="299" t="s">
        <v>242</v>
      </c>
      <c r="F1415" s="343"/>
      <c r="G1415" s="350"/>
      <c r="H1415" s="349"/>
      <c r="I1415" s="350"/>
      <c r="J1415" s="349"/>
      <c r="K1415" s="350"/>
      <c r="L1415" s="337">
        <f t="shared" ref="L1415:L1478" si="331">G1415+I1415-K1415</f>
        <v>0</v>
      </c>
      <c r="M1415" s="349"/>
      <c r="N1415" s="350"/>
      <c r="O1415" s="349"/>
      <c r="P1415" s="350"/>
      <c r="Q1415" s="337">
        <f t="shared" ref="Q1415:Q1478" si="332">L1415+N1415-P1415</f>
        <v>0</v>
      </c>
      <c r="R1415" s="350"/>
      <c r="S1415" s="350"/>
      <c r="T1415" s="350"/>
      <c r="U1415" s="350"/>
      <c r="V1415" s="350"/>
      <c r="W1415" s="350"/>
      <c r="X1415" s="350"/>
      <c r="Y1415" s="350">
        <f t="shared" ref="Y1415:Y1478" si="333">SUM(Q1415:X1415)</f>
        <v>0</v>
      </c>
      <c r="Z1415" s="349"/>
      <c r="AA1415" s="350"/>
      <c r="AB1415" s="349"/>
      <c r="AC1415" s="350"/>
      <c r="AD1415" s="337">
        <f t="shared" ref="AD1415:AD1478" si="334">Y1415+AA1415-AC1415</f>
        <v>0</v>
      </c>
      <c r="AE1415" s="252"/>
    </row>
    <row r="1416" hidden="1" outlineLevel="1" spans="1:31">
      <c r="A1416" s="346"/>
      <c r="B1416" s="150">
        <v>120502131</v>
      </c>
      <c r="D1416" s="346"/>
      <c r="E1416" s="299" t="s">
        <v>243</v>
      </c>
      <c r="F1416" s="343"/>
      <c r="G1416" s="350"/>
      <c r="H1416" s="349"/>
      <c r="I1416" s="350"/>
      <c r="J1416" s="349"/>
      <c r="K1416" s="350"/>
      <c r="L1416" s="337">
        <f t="shared" si="331"/>
        <v>0</v>
      </c>
      <c r="M1416" s="349"/>
      <c r="N1416" s="350"/>
      <c r="O1416" s="349"/>
      <c r="P1416" s="350"/>
      <c r="Q1416" s="337">
        <f t="shared" si="332"/>
        <v>0</v>
      </c>
      <c r="R1416" s="350"/>
      <c r="S1416" s="350"/>
      <c r="T1416" s="350"/>
      <c r="U1416" s="350"/>
      <c r="V1416" s="350"/>
      <c r="W1416" s="350"/>
      <c r="X1416" s="350"/>
      <c r="Y1416" s="350">
        <f t="shared" si="333"/>
        <v>0</v>
      </c>
      <c r="Z1416" s="349"/>
      <c r="AA1416" s="350"/>
      <c r="AB1416" s="349"/>
      <c r="AC1416" s="350"/>
      <c r="AD1416" s="337">
        <f t="shared" si="334"/>
        <v>0</v>
      </c>
      <c r="AE1416" s="252"/>
    </row>
    <row r="1417" hidden="1" outlineLevel="1" spans="1:31">
      <c r="A1417" s="346"/>
      <c r="B1417" s="150">
        <v>120502132</v>
      </c>
      <c r="D1417" s="346"/>
      <c r="E1417" s="299" t="s">
        <v>244</v>
      </c>
      <c r="F1417" s="343"/>
      <c r="G1417" s="350"/>
      <c r="H1417" s="349"/>
      <c r="I1417" s="350"/>
      <c r="J1417" s="349"/>
      <c r="K1417" s="350"/>
      <c r="L1417" s="337">
        <f t="shared" si="331"/>
        <v>0</v>
      </c>
      <c r="M1417" s="349"/>
      <c r="N1417" s="350"/>
      <c r="O1417" s="349"/>
      <c r="P1417" s="350"/>
      <c r="Q1417" s="337">
        <f t="shared" si="332"/>
        <v>0</v>
      </c>
      <c r="R1417" s="350"/>
      <c r="S1417" s="350"/>
      <c r="T1417" s="350"/>
      <c r="U1417" s="350"/>
      <c r="V1417" s="350"/>
      <c r="W1417" s="350"/>
      <c r="X1417" s="350"/>
      <c r="Y1417" s="350">
        <f t="shared" si="333"/>
        <v>0</v>
      </c>
      <c r="Z1417" s="349"/>
      <c r="AA1417" s="350"/>
      <c r="AB1417" s="349"/>
      <c r="AC1417" s="350"/>
      <c r="AD1417" s="337">
        <f t="shared" si="334"/>
        <v>0</v>
      </c>
      <c r="AE1417" s="252"/>
    </row>
    <row r="1418" hidden="1" outlineLevel="1" spans="1:31">
      <c r="A1418" s="346"/>
      <c r="B1418" s="150">
        <v>120502133</v>
      </c>
      <c r="D1418" s="346"/>
      <c r="E1418" s="299" t="s">
        <v>245</v>
      </c>
      <c r="F1418" s="343"/>
      <c r="G1418" s="350"/>
      <c r="H1418" s="349"/>
      <c r="I1418" s="350"/>
      <c r="J1418" s="349"/>
      <c r="K1418" s="350"/>
      <c r="L1418" s="337">
        <f t="shared" si="331"/>
        <v>0</v>
      </c>
      <c r="M1418" s="349"/>
      <c r="N1418" s="350"/>
      <c r="O1418" s="349"/>
      <c r="P1418" s="350"/>
      <c r="Q1418" s="337">
        <f t="shared" si="332"/>
        <v>0</v>
      </c>
      <c r="R1418" s="350"/>
      <c r="S1418" s="350"/>
      <c r="T1418" s="350"/>
      <c r="U1418" s="350"/>
      <c r="V1418" s="350"/>
      <c r="W1418" s="350"/>
      <c r="X1418" s="350"/>
      <c r="Y1418" s="350">
        <f t="shared" si="333"/>
        <v>0</v>
      </c>
      <c r="Z1418" s="349"/>
      <c r="AA1418" s="350"/>
      <c r="AB1418" s="349"/>
      <c r="AC1418" s="350"/>
      <c r="AD1418" s="337">
        <f t="shared" si="334"/>
        <v>0</v>
      </c>
      <c r="AE1418" s="252"/>
    </row>
    <row r="1419" hidden="1" outlineLevel="1" spans="1:31">
      <c r="A1419" s="346"/>
      <c r="B1419" s="150">
        <v>120502134</v>
      </c>
      <c r="D1419" s="346"/>
      <c r="E1419" s="299" t="s">
        <v>246</v>
      </c>
      <c r="F1419" s="343"/>
      <c r="G1419" s="350"/>
      <c r="H1419" s="349"/>
      <c r="I1419" s="350"/>
      <c r="J1419" s="349"/>
      <c r="K1419" s="350"/>
      <c r="L1419" s="337">
        <f t="shared" si="331"/>
        <v>0</v>
      </c>
      <c r="M1419" s="349"/>
      <c r="N1419" s="350"/>
      <c r="O1419" s="349"/>
      <c r="P1419" s="350"/>
      <c r="Q1419" s="337">
        <f t="shared" si="332"/>
        <v>0</v>
      </c>
      <c r="R1419" s="350"/>
      <c r="S1419" s="350"/>
      <c r="T1419" s="350"/>
      <c r="U1419" s="350"/>
      <c r="V1419" s="350"/>
      <c r="W1419" s="350"/>
      <c r="X1419" s="350"/>
      <c r="Y1419" s="350">
        <f t="shared" si="333"/>
        <v>0</v>
      </c>
      <c r="Z1419" s="349"/>
      <c r="AA1419" s="350"/>
      <c r="AB1419" s="349"/>
      <c r="AC1419" s="350"/>
      <c r="AD1419" s="337">
        <f t="shared" si="334"/>
        <v>0</v>
      </c>
      <c r="AE1419" s="252"/>
    </row>
    <row r="1420" hidden="1" outlineLevel="1" spans="1:31">
      <c r="A1420" s="346"/>
      <c r="B1420" s="150">
        <v>120502135</v>
      </c>
      <c r="D1420" s="346"/>
      <c r="E1420" s="299" t="s">
        <v>247</v>
      </c>
      <c r="F1420" s="343"/>
      <c r="G1420" s="350"/>
      <c r="H1420" s="349"/>
      <c r="I1420" s="350"/>
      <c r="J1420" s="349"/>
      <c r="K1420" s="350"/>
      <c r="L1420" s="337">
        <f t="shared" si="331"/>
        <v>0</v>
      </c>
      <c r="M1420" s="349"/>
      <c r="N1420" s="350"/>
      <c r="O1420" s="349"/>
      <c r="P1420" s="350"/>
      <c r="Q1420" s="337">
        <f t="shared" si="332"/>
        <v>0</v>
      </c>
      <c r="R1420" s="350"/>
      <c r="S1420" s="350"/>
      <c r="T1420" s="350"/>
      <c r="U1420" s="350"/>
      <c r="V1420" s="350"/>
      <c r="W1420" s="350"/>
      <c r="X1420" s="350"/>
      <c r="Y1420" s="350">
        <f t="shared" si="333"/>
        <v>0</v>
      </c>
      <c r="Z1420" s="349"/>
      <c r="AA1420" s="350"/>
      <c r="AB1420" s="349"/>
      <c r="AC1420" s="350"/>
      <c r="AD1420" s="337">
        <f t="shared" si="334"/>
        <v>0</v>
      </c>
      <c r="AE1420" s="252"/>
    </row>
    <row r="1421" hidden="1" outlineLevel="1" spans="1:31">
      <c r="A1421" s="346"/>
      <c r="B1421" s="150">
        <v>120502136</v>
      </c>
      <c r="D1421" s="346"/>
      <c r="E1421" s="299" t="s">
        <v>248</v>
      </c>
      <c r="F1421" s="343"/>
      <c r="G1421" s="350"/>
      <c r="H1421" s="349"/>
      <c r="I1421" s="350"/>
      <c r="J1421" s="349"/>
      <c r="K1421" s="350"/>
      <c r="L1421" s="337">
        <f t="shared" si="331"/>
        <v>0</v>
      </c>
      <c r="M1421" s="349"/>
      <c r="N1421" s="350"/>
      <c r="O1421" s="349"/>
      <c r="P1421" s="350"/>
      <c r="Q1421" s="337">
        <f t="shared" si="332"/>
        <v>0</v>
      </c>
      <c r="R1421" s="350"/>
      <c r="S1421" s="350"/>
      <c r="T1421" s="350"/>
      <c r="U1421" s="350"/>
      <c r="V1421" s="350"/>
      <c r="W1421" s="350"/>
      <c r="X1421" s="350"/>
      <c r="Y1421" s="350">
        <f t="shared" si="333"/>
        <v>0</v>
      </c>
      <c r="Z1421" s="349"/>
      <c r="AA1421" s="350"/>
      <c r="AB1421" s="349"/>
      <c r="AC1421" s="350"/>
      <c r="AD1421" s="337">
        <f t="shared" si="334"/>
        <v>0</v>
      </c>
      <c r="AE1421" s="252"/>
    </row>
    <row r="1422" hidden="1" outlineLevel="1" spans="1:31">
      <c r="A1422" s="346"/>
      <c r="B1422" s="150">
        <v>120502137</v>
      </c>
      <c r="D1422" s="346"/>
      <c r="E1422" s="299" t="s">
        <v>249</v>
      </c>
      <c r="F1422" s="343"/>
      <c r="G1422" s="350"/>
      <c r="H1422" s="349"/>
      <c r="I1422" s="350"/>
      <c r="J1422" s="349"/>
      <c r="K1422" s="350"/>
      <c r="L1422" s="337">
        <f t="shared" si="331"/>
        <v>0</v>
      </c>
      <c r="M1422" s="349"/>
      <c r="N1422" s="350"/>
      <c r="O1422" s="349"/>
      <c r="P1422" s="350"/>
      <c r="Q1422" s="337">
        <f t="shared" si="332"/>
        <v>0</v>
      </c>
      <c r="R1422" s="350"/>
      <c r="S1422" s="350"/>
      <c r="T1422" s="350"/>
      <c r="U1422" s="350"/>
      <c r="V1422" s="350"/>
      <c r="W1422" s="350"/>
      <c r="X1422" s="350"/>
      <c r="Y1422" s="350">
        <f t="shared" si="333"/>
        <v>0</v>
      </c>
      <c r="Z1422" s="349"/>
      <c r="AA1422" s="350"/>
      <c r="AB1422" s="349"/>
      <c r="AC1422" s="350"/>
      <c r="AD1422" s="337">
        <f t="shared" si="334"/>
        <v>0</v>
      </c>
      <c r="AE1422" s="252"/>
    </row>
    <row r="1423" hidden="1" outlineLevel="1" spans="1:31">
      <c r="A1423" s="346"/>
      <c r="B1423" s="150">
        <v>120502138</v>
      </c>
      <c r="D1423" s="346"/>
      <c r="E1423" s="299" t="s">
        <v>250</v>
      </c>
      <c r="F1423" s="343"/>
      <c r="G1423" s="350"/>
      <c r="H1423" s="349"/>
      <c r="I1423" s="350"/>
      <c r="J1423" s="349"/>
      <c r="K1423" s="350"/>
      <c r="L1423" s="337">
        <f t="shared" si="331"/>
        <v>0</v>
      </c>
      <c r="M1423" s="349"/>
      <c r="N1423" s="350"/>
      <c r="O1423" s="349"/>
      <c r="P1423" s="350"/>
      <c r="Q1423" s="337">
        <f t="shared" si="332"/>
        <v>0</v>
      </c>
      <c r="R1423" s="350"/>
      <c r="S1423" s="350"/>
      <c r="T1423" s="350"/>
      <c r="U1423" s="350"/>
      <c r="V1423" s="350"/>
      <c r="W1423" s="350"/>
      <c r="X1423" s="350"/>
      <c r="Y1423" s="350">
        <f t="shared" si="333"/>
        <v>0</v>
      </c>
      <c r="Z1423" s="349"/>
      <c r="AA1423" s="350"/>
      <c r="AB1423" s="349"/>
      <c r="AC1423" s="350"/>
      <c r="AD1423" s="337">
        <f t="shared" si="334"/>
        <v>0</v>
      </c>
      <c r="AE1423" s="252"/>
    </row>
    <row r="1424" hidden="1" outlineLevel="1" spans="1:31">
      <c r="A1424" s="346"/>
      <c r="B1424" s="150">
        <v>120502139</v>
      </c>
      <c r="D1424" s="346"/>
      <c r="E1424" s="299" t="s">
        <v>251</v>
      </c>
      <c r="F1424" s="343"/>
      <c r="G1424" s="350"/>
      <c r="H1424" s="349"/>
      <c r="I1424" s="350"/>
      <c r="J1424" s="349"/>
      <c r="K1424" s="350"/>
      <c r="L1424" s="337">
        <f t="shared" si="331"/>
        <v>0</v>
      </c>
      <c r="M1424" s="349"/>
      <c r="N1424" s="350"/>
      <c r="O1424" s="349"/>
      <c r="P1424" s="350"/>
      <c r="Q1424" s="337">
        <f t="shared" si="332"/>
        <v>0</v>
      </c>
      <c r="R1424" s="350"/>
      <c r="S1424" s="350"/>
      <c r="T1424" s="350"/>
      <c r="U1424" s="350"/>
      <c r="V1424" s="350"/>
      <c r="W1424" s="350"/>
      <c r="X1424" s="350"/>
      <c r="Y1424" s="350">
        <f t="shared" si="333"/>
        <v>0</v>
      </c>
      <c r="Z1424" s="349"/>
      <c r="AA1424" s="350"/>
      <c r="AB1424" s="349"/>
      <c r="AC1424" s="350"/>
      <c r="AD1424" s="337">
        <f t="shared" si="334"/>
        <v>0</v>
      </c>
      <c r="AE1424" s="252"/>
    </row>
    <row r="1425" hidden="1" outlineLevel="1" spans="1:31">
      <c r="A1425" s="346"/>
      <c r="B1425" s="150">
        <v>120502140</v>
      </c>
      <c r="D1425" s="346"/>
      <c r="E1425" s="299" t="s">
        <v>252</v>
      </c>
      <c r="F1425" s="343"/>
      <c r="G1425" s="350"/>
      <c r="H1425" s="349"/>
      <c r="I1425" s="350"/>
      <c r="J1425" s="349"/>
      <c r="K1425" s="350"/>
      <c r="L1425" s="337">
        <f t="shared" si="331"/>
        <v>0</v>
      </c>
      <c r="M1425" s="349"/>
      <c r="N1425" s="350"/>
      <c r="O1425" s="349"/>
      <c r="P1425" s="350"/>
      <c r="Q1425" s="337">
        <f t="shared" si="332"/>
        <v>0</v>
      </c>
      <c r="R1425" s="350"/>
      <c r="S1425" s="350"/>
      <c r="T1425" s="350"/>
      <c r="U1425" s="350"/>
      <c r="V1425" s="350"/>
      <c r="W1425" s="350"/>
      <c r="X1425" s="350"/>
      <c r="Y1425" s="350">
        <f t="shared" si="333"/>
        <v>0</v>
      </c>
      <c r="Z1425" s="349"/>
      <c r="AA1425" s="350"/>
      <c r="AB1425" s="349"/>
      <c r="AC1425" s="350"/>
      <c r="AD1425" s="337">
        <f t="shared" si="334"/>
        <v>0</v>
      </c>
      <c r="AE1425" s="252"/>
    </row>
    <row r="1426" hidden="1" outlineLevel="1" spans="1:31">
      <c r="A1426" s="346"/>
      <c r="B1426" s="150">
        <v>120502141</v>
      </c>
      <c r="D1426" s="346"/>
      <c r="E1426" s="299" t="s">
        <v>253</v>
      </c>
      <c r="F1426" s="343"/>
      <c r="G1426" s="350"/>
      <c r="H1426" s="349"/>
      <c r="I1426" s="350"/>
      <c r="J1426" s="349"/>
      <c r="K1426" s="350"/>
      <c r="L1426" s="337">
        <f t="shared" si="331"/>
        <v>0</v>
      </c>
      <c r="M1426" s="349"/>
      <c r="N1426" s="350"/>
      <c r="O1426" s="349"/>
      <c r="P1426" s="350"/>
      <c r="Q1426" s="337">
        <f t="shared" si="332"/>
        <v>0</v>
      </c>
      <c r="R1426" s="350"/>
      <c r="S1426" s="350"/>
      <c r="T1426" s="350"/>
      <c r="U1426" s="350"/>
      <c r="V1426" s="350"/>
      <c r="W1426" s="350"/>
      <c r="X1426" s="350"/>
      <c r="Y1426" s="350">
        <f t="shared" si="333"/>
        <v>0</v>
      </c>
      <c r="Z1426" s="349"/>
      <c r="AA1426" s="350"/>
      <c r="AB1426" s="349"/>
      <c r="AC1426" s="350"/>
      <c r="AD1426" s="337">
        <f t="shared" si="334"/>
        <v>0</v>
      </c>
      <c r="AE1426" s="252"/>
    </row>
    <row r="1427" hidden="1" outlineLevel="1" spans="1:31">
      <c r="A1427" s="346"/>
      <c r="B1427" s="150">
        <v>120502142</v>
      </c>
      <c r="D1427" s="346"/>
      <c r="E1427" s="299" t="s">
        <v>254</v>
      </c>
      <c r="F1427" s="343"/>
      <c r="G1427" s="350"/>
      <c r="H1427" s="349"/>
      <c r="I1427" s="350"/>
      <c r="J1427" s="349"/>
      <c r="K1427" s="350"/>
      <c r="L1427" s="337">
        <f t="shared" si="331"/>
        <v>0</v>
      </c>
      <c r="M1427" s="349"/>
      <c r="N1427" s="350"/>
      <c r="O1427" s="349"/>
      <c r="P1427" s="350"/>
      <c r="Q1427" s="337">
        <f t="shared" si="332"/>
        <v>0</v>
      </c>
      <c r="R1427" s="350"/>
      <c r="S1427" s="350"/>
      <c r="T1427" s="350"/>
      <c r="U1427" s="350"/>
      <c r="V1427" s="350"/>
      <c r="W1427" s="350"/>
      <c r="X1427" s="350"/>
      <c r="Y1427" s="350">
        <f t="shared" si="333"/>
        <v>0</v>
      </c>
      <c r="Z1427" s="349"/>
      <c r="AA1427" s="350"/>
      <c r="AB1427" s="349"/>
      <c r="AC1427" s="350"/>
      <c r="AD1427" s="337">
        <f t="shared" si="334"/>
        <v>0</v>
      </c>
      <c r="AE1427" s="252"/>
    </row>
    <row r="1428" hidden="1" outlineLevel="1" spans="1:31">
      <c r="A1428" s="346"/>
      <c r="B1428" s="150">
        <v>120502143</v>
      </c>
      <c r="D1428" s="346"/>
      <c r="E1428" s="299" t="s">
        <v>255</v>
      </c>
      <c r="F1428" s="343"/>
      <c r="G1428" s="350"/>
      <c r="H1428" s="349"/>
      <c r="I1428" s="350"/>
      <c r="J1428" s="349"/>
      <c r="K1428" s="350"/>
      <c r="L1428" s="337">
        <f t="shared" si="331"/>
        <v>0</v>
      </c>
      <c r="M1428" s="349"/>
      <c r="N1428" s="350"/>
      <c r="O1428" s="349"/>
      <c r="P1428" s="350"/>
      <c r="Q1428" s="337">
        <f t="shared" si="332"/>
        <v>0</v>
      </c>
      <c r="R1428" s="350"/>
      <c r="S1428" s="350"/>
      <c r="T1428" s="350"/>
      <c r="U1428" s="350"/>
      <c r="V1428" s="350"/>
      <c r="W1428" s="350"/>
      <c r="X1428" s="350"/>
      <c r="Y1428" s="350">
        <f t="shared" si="333"/>
        <v>0</v>
      </c>
      <c r="Z1428" s="349"/>
      <c r="AA1428" s="350"/>
      <c r="AB1428" s="349"/>
      <c r="AC1428" s="350"/>
      <c r="AD1428" s="337">
        <f t="shared" si="334"/>
        <v>0</v>
      </c>
      <c r="AE1428" s="252"/>
    </row>
    <row r="1429" hidden="1" outlineLevel="1" spans="1:31">
      <c r="A1429" s="346"/>
      <c r="B1429" s="150">
        <v>120502144</v>
      </c>
      <c r="D1429" s="346"/>
      <c r="E1429" s="299" t="s">
        <v>256</v>
      </c>
      <c r="F1429" s="343"/>
      <c r="G1429" s="350"/>
      <c r="H1429" s="349"/>
      <c r="I1429" s="350"/>
      <c r="J1429" s="349"/>
      <c r="K1429" s="350"/>
      <c r="L1429" s="337">
        <f t="shared" si="331"/>
        <v>0</v>
      </c>
      <c r="M1429" s="349"/>
      <c r="N1429" s="350"/>
      <c r="O1429" s="349"/>
      <c r="P1429" s="350"/>
      <c r="Q1429" s="337">
        <f t="shared" si="332"/>
        <v>0</v>
      </c>
      <c r="R1429" s="350"/>
      <c r="S1429" s="350"/>
      <c r="T1429" s="350"/>
      <c r="U1429" s="350"/>
      <c r="V1429" s="350"/>
      <c r="W1429" s="350"/>
      <c r="X1429" s="350"/>
      <c r="Y1429" s="350">
        <f t="shared" si="333"/>
        <v>0</v>
      </c>
      <c r="Z1429" s="349"/>
      <c r="AA1429" s="350"/>
      <c r="AB1429" s="349"/>
      <c r="AC1429" s="350"/>
      <c r="AD1429" s="337">
        <f t="shared" si="334"/>
        <v>0</v>
      </c>
      <c r="AE1429" s="252"/>
    </row>
    <row r="1430" hidden="1" outlineLevel="1" spans="1:31">
      <c r="A1430" s="346"/>
      <c r="B1430" s="150">
        <v>120502145</v>
      </c>
      <c r="D1430" s="346"/>
      <c r="E1430" s="299" t="s">
        <v>257</v>
      </c>
      <c r="F1430" s="343"/>
      <c r="G1430" s="350"/>
      <c r="H1430" s="349"/>
      <c r="I1430" s="350"/>
      <c r="J1430" s="349"/>
      <c r="K1430" s="350"/>
      <c r="L1430" s="337">
        <f t="shared" si="331"/>
        <v>0</v>
      </c>
      <c r="M1430" s="349"/>
      <c r="N1430" s="350"/>
      <c r="O1430" s="349"/>
      <c r="P1430" s="350"/>
      <c r="Q1430" s="337">
        <f t="shared" si="332"/>
        <v>0</v>
      </c>
      <c r="R1430" s="350"/>
      <c r="S1430" s="350"/>
      <c r="T1430" s="350"/>
      <c r="U1430" s="350"/>
      <c r="V1430" s="350"/>
      <c r="W1430" s="350"/>
      <c r="X1430" s="350"/>
      <c r="Y1430" s="350">
        <f t="shared" si="333"/>
        <v>0</v>
      </c>
      <c r="Z1430" s="349"/>
      <c r="AA1430" s="350"/>
      <c r="AB1430" s="349"/>
      <c r="AC1430" s="350"/>
      <c r="AD1430" s="337">
        <f t="shared" si="334"/>
        <v>0</v>
      </c>
      <c r="AE1430" s="252"/>
    </row>
    <row r="1431" hidden="1" outlineLevel="1" spans="1:31">
      <c r="A1431" s="346"/>
      <c r="B1431" s="150">
        <v>120502146</v>
      </c>
      <c r="D1431" s="346"/>
      <c r="E1431" s="299" t="s">
        <v>258</v>
      </c>
      <c r="F1431" s="343"/>
      <c r="G1431" s="350"/>
      <c r="H1431" s="349"/>
      <c r="I1431" s="350"/>
      <c r="J1431" s="349"/>
      <c r="K1431" s="350"/>
      <c r="L1431" s="337">
        <f t="shared" si="331"/>
        <v>0</v>
      </c>
      <c r="M1431" s="349"/>
      <c r="N1431" s="350"/>
      <c r="O1431" s="349"/>
      <c r="P1431" s="350"/>
      <c r="Q1431" s="337">
        <f t="shared" si="332"/>
        <v>0</v>
      </c>
      <c r="R1431" s="350"/>
      <c r="S1431" s="350"/>
      <c r="T1431" s="350"/>
      <c r="U1431" s="350"/>
      <c r="V1431" s="350"/>
      <c r="W1431" s="350"/>
      <c r="X1431" s="350"/>
      <c r="Y1431" s="350">
        <f t="shared" si="333"/>
        <v>0</v>
      </c>
      <c r="Z1431" s="349"/>
      <c r="AA1431" s="350"/>
      <c r="AB1431" s="349"/>
      <c r="AC1431" s="350"/>
      <c r="AD1431" s="337">
        <f t="shared" si="334"/>
        <v>0</v>
      </c>
      <c r="AE1431" s="252"/>
    </row>
    <row r="1432" hidden="1" outlineLevel="1" spans="1:31">
      <c r="A1432" s="346"/>
      <c r="B1432" s="150">
        <v>120502147</v>
      </c>
      <c r="D1432" s="346"/>
      <c r="E1432" s="299" t="s">
        <v>259</v>
      </c>
      <c r="F1432" s="343"/>
      <c r="G1432" s="350"/>
      <c r="H1432" s="349"/>
      <c r="I1432" s="350"/>
      <c r="J1432" s="349"/>
      <c r="K1432" s="350"/>
      <c r="L1432" s="337">
        <f t="shared" si="331"/>
        <v>0</v>
      </c>
      <c r="M1432" s="349"/>
      <c r="N1432" s="350"/>
      <c r="O1432" s="349"/>
      <c r="P1432" s="350"/>
      <c r="Q1432" s="337">
        <f t="shared" si="332"/>
        <v>0</v>
      </c>
      <c r="R1432" s="350"/>
      <c r="S1432" s="350"/>
      <c r="T1432" s="350"/>
      <c r="U1432" s="350"/>
      <c r="V1432" s="350"/>
      <c r="W1432" s="350"/>
      <c r="X1432" s="350"/>
      <c r="Y1432" s="350">
        <f t="shared" si="333"/>
        <v>0</v>
      </c>
      <c r="Z1432" s="349"/>
      <c r="AA1432" s="350"/>
      <c r="AB1432" s="349"/>
      <c r="AC1432" s="350"/>
      <c r="AD1432" s="337">
        <f t="shared" si="334"/>
        <v>0</v>
      </c>
      <c r="AE1432" s="252"/>
    </row>
    <row r="1433" hidden="1" outlineLevel="1" spans="1:31">
      <c r="A1433" s="346"/>
      <c r="B1433" s="150">
        <v>120502148</v>
      </c>
      <c r="D1433" s="346"/>
      <c r="E1433" s="299" t="s">
        <v>260</v>
      </c>
      <c r="F1433" s="343"/>
      <c r="G1433" s="350"/>
      <c r="H1433" s="349"/>
      <c r="I1433" s="350"/>
      <c r="J1433" s="349"/>
      <c r="K1433" s="350"/>
      <c r="L1433" s="337">
        <f t="shared" si="331"/>
        <v>0</v>
      </c>
      <c r="M1433" s="349"/>
      <c r="N1433" s="350"/>
      <c r="O1433" s="349"/>
      <c r="P1433" s="350"/>
      <c r="Q1433" s="337">
        <f t="shared" si="332"/>
        <v>0</v>
      </c>
      <c r="R1433" s="350"/>
      <c r="S1433" s="350"/>
      <c r="T1433" s="350"/>
      <c r="U1433" s="350"/>
      <c r="V1433" s="350"/>
      <c r="W1433" s="350"/>
      <c r="X1433" s="350"/>
      <c r="Y1433" s="350">
        <f t="shared" si="333"/>
        <v>0</v>
      </c>
      <c r="Z1433" s="349"/>
      <c r="AA1433" s="350"/>
      <c r="AB1433" s="349"/>
      <c r="AC1433" s="350"/>
      <c r="AD1433" s="337">
        <f t="shared" si="334"/>
        <v>0</v>
      </c>
      <c r="AE1433" s="252"/>
    </row>
    <row r="1434" hidden="1" outlineLevel="1" spans="1:31">
      <c r="A1434" s="346"/>
      <c r="B1434" s="150">
        <v>120502149</v>
      </c>
      <c r="D1434" s="346"/>
      <c r="E1434" s="299" t="s">
        <v>261</v>
      </c>
      <c r="F1434" s="343"/>
      <c r="G1434" s="350"/>
      <c r="H1434" s="349"/>
      <c r="I1434" s="350"/>
      <c r="J1434" s="349"/>
      <c r="K1434" s="350"/>
      <c r="L1434" s="337">
        <f t="shared" si="331"/>
        <v>0</v>
      </c>
      <c r="M1434" s="349"/>
      <c r="N1434" s="350"/>
      <c r="O1434" s="349"/>
      <c r="P1434" s="350"/>
      <c r="Q1434" s="337">
        <f t="shared" si="332"/>
        <v>0</v>
      </c>
      <c r="R1434" s="350"/>
      <c r="S1434" s="350"/>
      <c r="T1434" s="350"/>
      <c r="U1434" s="350"/>
      <c r="V1434" s="350"/>
      <c r="W1434" s="350"/>
      <c r="X1434" s="350"/>
      <c r="Y1434" s="350">
        <f t="shared" si="333"/>
        <v>0</v>
      </c>
      <c r="Z1434" s="349"/>
      <c r="AA1434" s="350"/>
      <c r="AB1434" s="349"/>
      <c r="AC1434" s="350"/>
      <c r="AD1434" s="337">
        <f t="shared" si="334"/>
        <v>0</v>
      </c>
      <c r="AE1434" s="252"/>
    </row>
    <row r="1435" hidden="1" outlineLevel="1" spans="1:31">
      <c r="A1435" s="346"/>
      <c r="B1435" s="150">
        <v>120502150</v>
      </c>
      <c r="D1435" s="346"/>
      <c r="E1435" s="299" t="s">
        <v>262</v>
      </c>
      <c r="F1435" s="343"/>
      <c r="G1435" s="350"/>
      <c r="H1435" s="349"/>
      <c r="I1435" s="350"/>
      <c r="J1435" s="349"/>
      <c r="K1435" s="350"/>
      <c r="L1435" s="337">
        <f t="shared" si="331"/>
        <v>0</v>
      </c>
      <c r="M1435" s="349"/>
      <c r="N1435" s="350"/>
      <c r="O1435" s="349"/>
      <c r="P1435" s="350"/>
      <c r="Q1435" s="337">
        <f t="shared" si="332"/>
        <v>0</v>
      </c>
      <c r="R1435" s="350"/>
      <c r="S1435" s="350"/>
      <c r="T1435" s="350"/>
      <c r="U1435" s="350"/>
      <c r="V1435" s="350"/>
      <c r="W1435" s="350"/>
      <c r="X1435" s="350"/>
      <c r="Y1435" s="350">
        <f t="shared" si="333"/>
        <v>0</v>
      </c>
      <c r="Z1435" s="349"/>
      <c r="AA1435" s="350"/>
      <c r="AB1435" s="349"/>
      <c r="AC1435" s="350"/>
      <c r="AD1435" s="337">
        <f t="shared" si="334"/>
        <v>0</v>
      </c>
      <c r="AE1435" s="252"/>
    </row>
    <row r="1436" hidden="1" outlineLevel="1" spans="1:31">
      <c r="A1436" s="346"/>
      <c r="B1436" s="150">
        <v>120502151</v>
      </c>
      <c r="D1436" s="346"/>
      <c r="E1436" s="299" t="s">
        <v>263</v>
      </c>
      <c r="F1436" s="343"/>
      <c r="G1436" s="350"/>
      <c r="H1436" s="349"/>
      <c r="I1436" s="350"/>
      <c r="J1436" s="349"/>
      <c r="K1436" s="350"/>
      <c r="L1436" s="337">
        <f t="shared" si="331"/>
        <v>0</v>
      </c>
      <c r="M1436" s="349"/>
      <c r="N1436" s="350"/>
      <c r="O1436" s="349"/>
      <c r="P1436" s="350"/>
      <c r="Q1436" s="337">
        <f t="shared" si="332"/>
        <v>0</v>
      </c>
      <c r="R1436" s="350"/>
      <c r="S1436" s="350"/>
      <c r="T1436" s="350"/>
      <c r="U1436" s="350"/>
      <c r="V1436" s="350"/>
      <c r="W1436" s="350"/>
      <c r="X1436" s="350"/>
      <c r="Y1436" s="350">
        <f t="shared" si="333"/>
        <v>0</v>
      </c>
      <c r="Z1436" s="349"/>
      <c r="AA1436" s="350"/>
      <c r="AB1436" s="349"/>
      <c r="AC1436" s="350"/>
      <c r="AD1436" s="337">
        <f t="shared" si="334"/>
        <v>0</v>
      </c>
      <c r="AE1436" s="252"/>
    </row>
    <row r="1437" hidden="1" outlineLevel="1" spans="1:31">
      <c r="A1437" s="346"/>
      <c r="B1437" s="150">
        <v>120502152</v>
      </c>
      <c r="D1437" s="346"/>
      <c r="E1437" s="299" t="s">
        <v>264</v>
      </c>
      <c r="F1437" s="343"/>
      <c r="G1437" s="350"/>
      <c r="H1437" s="349"/>
      <c r="I1437" s="350"/>
      <c r="J1437" s="349"/>
      <c r="K1437" s="350"/>
      <c r="L1437" s="337">
        <f t="shared" si="331"/>
        <v>0</v>
      </c>
      <c r="M1437" s="349"/>
      <c r="N1437" s="350"/>
      <c r="O1437" s="349"/>
      <c r="P1437" s="350"/>
      <c r="Q1437" s="337">
        <f t="shared" si="332"/>
        <v>0</v>
      </c>
      <c r="R1437" s="350"/>
      <c r="S1437" s="350"/>
      <c r="T1437" s="350"/>
      <c r="U1437" s="350"/>
      <c r="V1437" s="350"/>
      <c r="W1437" s="350"/>
      <c r="X1437" s="350"/>
      <c r="Y1437" s="350">
        <f t="shared" si="333"/>
        <v>0</v>
      </c>
      <c r="Z1437" s="349"/>
      <c r="AA1437" s="350"/>
      <c r="AB1437" s="349"/>
      <c r="AC1437" s="350"/>
      <c r="AD1437" s="337">
        <f t="shared" si="334"/>
        <v>0</v>
      </c>
      <c r="AE1437" s="252"/>
    </row>
    <row r="1438" hidden="1" outlineLevel="1" spans="1:31">
      <c r="A1438" s="346"/>
      <c r="B1438" s="150">
        <v>120502153</v>
      </c>
      <c r="D1438" s="346"/>
      <c r="E1438" s="299" t="s">
        <v>265</v>
      </c>
      <c r="F1438" s="343"/>
      <c r="G1438" s="350"/>
      <c r="H1438" s="349"/>
      <c r="I1438" s="350"/>
      <c r="J1438" s="349"/>
      <c r="K1438" s="350"/>
      <c r="L1438" s="337">
        <f t="shared" si="331"/>
        <v>0</v>
      </c>
      <c r="M1438" s="349"/>
      <c r="N1438" s="350"/>
      <c r="O1438" s="349"/>
      <c r="P1438" s="350"/>
      <c r="Q1438" s="337">
        <f t="shared" si="332"/>
        <v>0</v>
      </c>
      <c r="R1438" s="350"/>
      <c r="S1438" s="350"/>
      <c r="T1438" s="350"/>
      <c r="U1438" s="350"/>
      <c r="V1438" s="350"/>
      <c r="W1438" s="350"/>
      <c r="X1438" s="350"/>
      <c r="Y1438" s="350">
        <f t="shared" si="333"/>
        <v>0</v>
      </c>
      <c r="Z1438" s="349"/>
      <c r="AA1438" s="350"/>
      <c r="AB1438" s="349"/>
      <c r="AC1438" s="350"/>
      <c r="AD1438" s="337">
        <f t="shared" si="334"/>
        <v>0</v>
      </c>
      <c r="AE1438" s="252"/>
    </row>
    <row r="1439" hidden="1" outlineLevel="1" spans="1:31">
      <c r="A1439" s="346"/>
      <c r="B1439" s="150">
        <v>120502154</v>
      </c>
      <c r="D1439" s="346"/>
      <c r="E1439" s="299" t="s">
        <v>266</v>
      </c>
      <c r="F1439" s="343"/>
      <c r="G1439" s="350"/>
      <c r="H1439" s="349"/>
      <c r="I1439" s="350"/>
      <c r="J1439" s="349"/>
      <c r="K1439" s="350"/>
      <c r="L1439" s="337">
        <f t="shared" si="331"/>
        <v>0</v>
      </c>
      <c r="M1439" s="349"/>
      <c r="N1439" s="350"/>
      <c r="O1439" s="349"/>
      <c r="P1439" s="350"/>
      <c r="Q1439" s="337">
        <f t="shared" si="332"/>
        <v>0</v>
      </c>
      <c r="R1439" s="350"/>
      <c r="S1439" s="350"/>
      <c r="T1439" s="350"/>
      <c r="U1439" s="350"/>
      <c r="V1439" s="350"/>
      <c r="W1439" s="350"/>
      <c r="X1439" s="350"/>
      <c r="Y1439" s="350">
        <f t="shared" si="333"/>
        <v>0</v>
      </c>
      <c r="Z1439" s="349"/>
      <c r="AA1439" s="350"/>
      <c r="AB1439" s="349"/>
      <c r="AC1439" s="350"/>
      <c r="AD1439" s="337">
        <f t="shared" si="334"/>
        <v>0</v>
      </c>
      <c r="AE1439" s="252"/>
    </row>
    <row r="1440" hidden="1" outlineLevel="1" spans="1:31">
      <c r="A1440" s="346"/>
      <c r="B1440" s="150">
        <v>120502155</v>
      </c>
      <c r="D1440" s="346"/>
      <c r="E1440" s="299" t="s">
        <v>267</v>
      </c>
      <c r="F1440" s="343"/>
      <c r="G1440" s="350"/>
      <c r="H1440" s="349"/>
      <c r="I1440" s="350"/>
      <c r="J1440" s="349"/>
      <c r="K1440" s="350"/>
      <c r="L1440" s="337">
        <f t="shared" si="331"/>
        <v>0</v>
      </c>
      <c r="M1440" s="349"/>
      <c r="N1440" s="350"/>
      <c r="O1440" s="349"/>
      <c r="P1440" s="350"/>
      <c r="Q1440" s="337">
        <f t="shared" si="332"/>
        <v>0</v>
      </c>
      <c r="R1440" s="350"/>
      <c r="S1440" s="350"/>
      <c r="T1440" s="350"/>
      <c r="U1440" s="350"/>
      <c r="V1440" s="350"/>
      <c r="W1440" s="350"/>
      <c r="X1440" s="350"/>
      <c r="Y1440" s="350">
        <f t="shared" si="333"/>
        <v>0</v>
      </c>
      <c r="Z1440" s="349"/>
      <c r="AA1440" s="350"/>
      <c r="AB1440" s="349"/>
      <c r="AC1440" s="350"/>
      <c r="AD1440" s="337">
        <f t="shared" si="334"/>
        <v>0</v>
      </c>
      <c r="AE1440" s="252"/>
    </row>
    <row r="1441" hidden="1" outlineLevel="1" spans="1:31">
      <c r="A1441" s="346"/>
      <c r="B1441" s="150">
        <v>120502156</v>
      </c>
      <c r="D1441" s="346"/>
      <c r="E1441" s="299" t="s">
        <v>268</v>
      </c>
      <c r="F1441" s="343"/>
      <c r="G1441" s="350"/>
      <c r="H1441" s="349"/>
      <c r="I1441" s="350"/>
      <c r="J1441" s="349"/>
      <c r="K1441" s="350"/>
      <c r="L1441" s="337">
        <f t="shared" si="331"/>
        <v>0</v>
      </c>
      <c r="M1441" s="349"/>
      <c r="N1441" s="350"/>
      <c r="O1441" s="349"/>
      <c r="P1441" s="350"/>
      <c r="Q1441" s="337">
        <f t="shared" si="332"/>
        <v>0</v>
      </c>
      <c r="R1441" s="350"/>
      <c r="S1441" s="350"/>
      <c r="T1441" s="350"/>
      <c r="U1441" s="350"/>
      <c r="V1441" s="350"/>
      <c r="W1441" s="350"/>
      <c r="X1441" s="350"/>
      <c r="Y1441" s="350">
        <f t="shared" si="333"/>
        <v>0</v>
      </c>
      <c r="Z1441" s="349"/>
      <c r="AA1441" s="350"/>
      <c r="AB1441" s="349"/>
      <c r="AC1441" s="350"/>
      <c r="AD1441" s="337">
        <f t="shared" si="334"/>
        <v>0</v>
      </c>
      <c r="AE1441" s="252"/>
    </row>
    <row r="1442" hidden="1" outlineLevel="1" spans="1:31">
      <c r="A1442" s="346"/>
      <c r="B1442" s="150">
        <v>120502157</v>
      </c>
      <c r="D1442" s="346"/>
      <c r="E1442" s="299" t="s">
        <v>269</v>
      </c>
      <c r="F1442" s="343"/>
      <c r="G1442" s="350"/>
      <c r="H1442" s="349"/>
      <c r="I1442" s="350"/>
      <c r="J1442" s="349"/>
      <c r="K1442" s="350"/>
      <c r="L1442" s="337">
        <f t="shared" si="331"/>
        <v>0</v>
      </c>
      <c r="M1442" s="349"/>
      <c r="N1442" s="350"/>
      <c r="O1442" s="349"/>
      <c r="P1442" s="350"/>
      <c r="Q1442" s="337">
        <f t="shared" si="332"/>
        <v>0</v>
      </c>
      <c r="R1442" s="350"/>
      <c r="S1442" s="350"/>
      <c r="T1442" s="350"/>
      <c r="U1442" s="350"/>
      <c r="V1442" s="350"/>
      <c r="W1442" s="350"/>
      <c r="X1442" s="350"/>
      <c r="Y1442" s="350">
        <f t="shared" si="333"/>
        <v>0</v>
      </c>
      <c r="Z1442" s="349"/>
      <c r="AA1442" s="350"/>
      <c r="AB1442" s="349"/>
      <c r="AC1442" s="350"/>
      <c r="AD1442" s="337">
        <f t="shared" si="334"/>
        <v>0</v>
      </c>
      <c r="AE1442" s="252"/>
    </row>
    <row r="1443" hidden="1" outlineLevel="1" spans="1:31">
      <c r="A1443" s="346"/>
      <c r="B1443" s="150">
        <v>120502158</v>
      </c>
      <c r="D1443" s="346"/>
      <c r="E1443" s="299" t="s">
        <v>270</v>
      </c>
      <c r="F1443" s="343"/>
      <c r="G1443" s="350"/>
      <c r="H1443" s="349"/>
      <c r="I1443" s="350"/>
      <c r="J1443" s="349"/>
      <c r="K1443" s="350"/>
      <c r="L1443" s="337">
        <f t="shared" si="331"/>
        <v>0</v>
      </c>
      <c r="M1443" s="349"/>
      <c r="N1443" s="350"/>
      <c r="O1443" s="349"/>
      <c r="P1443" s="350"/>
      <c r="Q1443" s="337">
        <f t="shared" si="332"/>
        <v>0</v>
      </c>
      <c r="R1443" s="350"/>
      <c r="S1443" s="350"/>
      <c r="T1443" s="350"/>
      <c r="U1443" s="350"/>
      <c r="V1443" s="350"/>
      <c r="W1443" s="350"/>
      <c r="X1443" s="350"/>
      <c r="Y1443" s="350">
        <f t="shared" si="333"/>
        <v>0</v>
      </c>
      <c r="Z1443" s="349"/>
      <c r="AA1443" s="350"/>
      <c r="AB1443" s="349"/>
      <c r="AC1443" s="350"/>
      <c r="AD1443" s="337">
        <f t="shared" si="334"/>
        <v>0</v>
      </c>
      <c r="AE1443" s="252"/>
    </row>
    <row r="1444" hidden="1" outlineLevel="1" spans="1:31">
      <c r="A1444" s="346"/>
      <c r="B1444" s="150">
        <v>120502159</v>
      </c>
      <c r="D1444" s="346"/>
      <c r="E1444" s="299" t="s">
        <v>271</v>
      </c>
      <c r="F1444" s="343"/>
      <c r="G1444" s="350"/>
      <c r="H1444" s="349"/>
      <c r="I1444" s="350"/>
      <c r="J1444" s="349"/>
      <c r="K1444" s="350"/>
      <c r="L1444" s="337">
        <f t="shared" si="331"/>
        <v>0</v>
      </c>
      <c r="M1444" s="349"/>
      <c r="N1444" s="350"/>
      <c r="O1444" s="349"/>
      <c r="P1444" s="350"/>
      <c r="Q1444" s="337">
        <f t="shared" si="332"/>
        <v>0</v>
      </c>
      <c r="R1444" s="350"/>
      <c r="S1444" s="350"/>
      <c r="T1444" s="350"/>
      <c r="U1444" s="350"/>
      <c r="V1444" s="350"/>
      <c r="W1444" s="350"/>
      <c r="X1444" s="350"/>
      <c r="Y1444" s="350">
        <f t="shared" si="333"/>
        <v>0</v>
      </c>
      <c r="Z1444" s="349"/>
      <c r="AA1444" s="350"/>
      <c r="AB1444" s="349"/>
      <c r="AC1444" s="350"/>
      <c r="AD1444" s="337">
        <f t="shared" si="334"/>
        <v>0</v>
      </c>
      <c r="AE1444" s="252"/>
    </row>
    <row r="1445" hidden="1" outlineLevel="1" spans="1:31">
      <c r="A1445" s="346"/>
      <c r="B1445" s="150">
        <v>120502160</v>
      </c>
      <c r="D1445" s="346"/>
      <c r="E1445" s="299" t="s">
        <v>272</v>
      </c>
      <c r="F1445" s="343"/>
      <c r="G1445" s="350"/>
      <c r="H1445" s="349"/>
      <c r="I1445" s="350"/>
      <c r="J1445" s="349"/>
      <c r="K1445" s="350"/>
      <c r="L1445" s="337">
        <f t="shared" si="331"/>
        <v>0</v>
      </c>
      <c r="M1445" s="349"/>
      <c r="N1445" s="350"/>
      <c r="O1445" s="349"/>
      <c r="P1445" s="350"/>
      <c r="Q1445" s="337">
        <f t="shared" si="332"/>
        <v>0</v>
      </c>
      <c r="R1445" s="350"/>
      <c r="S1445" s="350"/>
      <c r="T1445" s="350"/>
      <c r="U1445" s="350"/>
      <c r="V1445" s="350"/>
      <c r="W1445" s="350"/>
      <c r="X1445" s="350"/>
      <c r="Y1445" s="350">
        <f t="shared" si="333"/>
        <v>0</v>
      </c>
      <c r="Z1445" s="349"/>
      <c r="AA1445" s="350"/>
      <c r="AB1445" s="349"/>
      <c r="AC1445" s="350"/>
      <c r="AD1445" s="337">
        <f t="shared" si="334"/>
        <v>0</v>
      </c>
      <c r="AE1445" s="252"/>
    </row>
    <row r="1446" hidden="1" outlineLevel="1" spans="1:31">
      <c r="A1446" s="346"/>
      <c r="B1446" s="150">
        <v>120502161</v>
      </c>
      <c r="D1446" s="346"/>
      <c r="E1446" s="299" t="s">
        <v>273</v>
      </c>
      <c r="F1446" s="343"/>
      <c r="G1446" s="350"/>
      <c r="H1446" s="349"/>
      <c r="I1446" s="350"/>
      <c r="J1446" s="349"/>
      <c r="K1446" s="350"/>
      <c r="L1446" s="337">
        <f t="shared" si="331"/>
        <v>0</v>
      </c>
      <c r="M1446" s="349"/>
      <c r="N1446" s="350"/>
      <c r="O1446" s="349"/>
      <c r="P1446" s="350"/>
      <c r="Q1446" s="337">
        <f t="shared" si="332"/>
        <v>0</v>
      </c>
      <c r="R1446" s="350"/>
      <c r="S1446" s="350"/>
      <c r="T1446" s="350"/>
      <c r="U1446" s="350"/>
      <c r="V1446" s="350"/>
      <c r="W1446" s="350"/>
      <c r="X1446" s="350"/>
      <c r="Y1446" s="350">
        <f t="shared" si="333"/>
        <v>0</v>
      </c>
      <c r="Z1446" s="349"/>
      <c r="AA1446" s="350"/>
      <c r="AB1446" s="349"/>
      <c r="AC1446" s="350"/>
      <c r="AD1446" s="337">
        <f t="shared" si="334"/>
        <v>0</v>
      </c>
      <c r="AE1446" s="252"/>
    </row>
    <row r="1447" hidden="1" outlineLevel="1" spans="1:31">
      <c r="A1447" s="346"/>
      <c r="B1447" s="150">
        <v>120502162</v>
      </c>
      <c r="D1447" s="346"/>
      <c r="E1447" s="299" t="s">
        <v>274</v>
      </c>
      <c r="F1447" s="343"/>
      <c r="G1447" s="350"/>
      <c r="H1447" s="349"/>
      <c r="I1447" s="350"/>
      <c r="J1447" s="349"/>
      <c r="K1447" s="350"/>
      <c r="L1447" s="337">
        <f t="shared" si="331"/>
        <v>0</v>
      </c>
      <c r="M1447" s="349"/>
      <c r="N1447" s="350"/>
      <c r="O1447" s="349"/>
      <c r="P1447" s="350"/>
      <c r="Q1447" s="337">
        <f t="shared" si="332"/>
        <v>0</v>
      </c>
      <c r="R1447" s="350"/>
      <c r="S1447" s="350"/>
      <c r="T1447" s="350"/>
      <c r="U1447" s="350"/>
      <c r="V1447" s="350"/>
      <c r="W1447" s="350"/>
      <c r="X1447" s="350"/>
      <c r="Y1447" s="350">
        <f t="shared" si="333"/>
        <v>0</v>
      </c>
      <c r="Z1447" s="349"/>
      <c r="AA1447" s="350"/>
      <c r="AB1447" s="349"/>
      <c r="AC1447" s="350"/>
      <c r="AD1447" s="337">
        <f t="shared" si="334"/>
        <v>0</v>
      </c>
      <c r="AE1447" s="252"/>
    </row>
    <row r="1448" hidden="1" outlineLevel="1" spans="1:31">
      <c r="A1448" s="346"/>
      <c r="B1448" s="150">
        <v>120502163</v>
      </c>
      <c r="D1448" s="346"/>
      <c r="E1448" s="299" t="s">
        <v>275</v>
      </c>
      <c r="F1448" s="343"/>
      <c r="G1448" s="350"/>
      <c r="H1448" s="349"/>
      <c r="I1448" s="350"/>
      <c r="J1448" s="349"/>
      <c r="K1448" s="350"/>
      <c r="L1448" s="337">
        <f t="shared" si="331"/>
        <v>0</v>
      </c>
      <c r="M1448" s="349"/>
      <c r="N1448" s="350"/>
      <c r="O1448" s="349"/>
      <c r="P1448" s="350"/>
      <c r="Q1448" s="337">
        <f t="shared" si="332"/>
        <v>0</v>
      </c>
      <c r="R1448" s="350"/>
      <c r="S1448" s="350"/>
      <c r="T1448" s="350"/>
      <c r="U1448" s="350"/>
      <c r="V1448" s="350"/>
      <c r="W1448" s="350"/>
      <c r="X1448" s="350"/>
      <c r="Y1448" s="350">
        <f t="shared" si="333"/>
        <v>0</v>
      </c>
      <c r="Z1448" s="349"/>
      <c r="AA1448" s="350"/>
      <c r="AB1448" s="349"/>
      <c r="AC1448" s="350"/>
      <c r="AD1448" s="337">
        <f t="shared" si="334"/>
        <v>0</v>
      </c>
      <c r="AE1448" s="252"/>
    </row>
    <row r="1449" hidden="1" outlineLevel="1" spans="1:31">
      <c r="A1449" s="346"/>
      <c r="B1449" s="150">
        <v>120502164</v>
      </c>
      <c r="D1449" s="346"/>
      <c r="E1449" s="299" t="s">
        <v>276</v>
      </c>
      <c r="F1449" s="343"/>
      <c r="G1449" s="350"/>
      <c r="H1449" s="349"/>
      <c r="I1449" s="350"/>
      <c r="J1449" s="349"/>
      <c r="K1449" s="350"/>
      <c r="L1449" s="337">
        <f t="shared" si="331"/>
        <v>0</v>
      </c>
      <c r="M1449" s="349"/>
      <c r="N1449" s="350"/>
      <c r="O1449" s="349"/>
      <c r="P1449" s="350"/>
      <c r="Q1449" s="337">
        <f t="shared" si="332"/>
        <v>0</v>
      </c>
      <c r="R1449" s="350"/>
      <c r="S1449" s="350"/>
      <c r="T1449" s="350"/>
      <c r="U1449" s="350"/>
      <c r="V1449" s="350"/>
      <c r="W1449" s="350"/>
      <c r="X1449" s="350"/>
      <c r="Y1449" s="350">
        <f t="shared" si="333"/>
        <v>0</v>
      </c>
      <c r="Z1449" s="349"/>
      <c r="AA1449" s="350"/>
      <c r="AB1449" s="349"/>
      <c r="AC1449" s="350"/>
      <c r="AD1449" s="337">
        <f t="shared" si="334"/>
        <v>0</v>
      </c>
      <c r="AE1449" s="252"/>
    </row>
    <row r="1450" hidden="1" outlineLevel="1" spans="1:31">
      <c r="A1450" s="346"/>
      <c r="B1450" s="150">
        <v>120502165</v>
      </c>
      <c r="D1450" s="346"/>
      <c r="E1450" s="299" t="s">
        <v>277</v>
      </c>
      <c r="F1450" s="343"/>
      <c r="G1450" s="350"/>
      <c r="H1450" s="349"/>
      <c r="I1450" s="350"/>
      <c r="J1450" s="349"/>
      <c r="K1450" s="350"/>
      <c r="L1450" s="337">
        <f t="shared" si="331"/>
        <v>0</v>
      </c>
      <c r="M1450" s="349"/>
      <c r="N1450" s="350"/>
      <c r="O1450" s="349"/>
      <c r="P1450" s="350"/>
      <c r="Q1450" s="337">
        <f t="shared" si="332"/>
        <v>0</v>
      </c>
      <c r="R1450" s="350"/>
      <c r="S1450" s="350"/>
      <c r="T1450" s="350"/>
      <c r="U1450" s="350"/>
      <c r="V1450" s="350"/>
      <c r="W1450" s="350"/>
      <c r="X1450" s="350"/>
      <c r="Y1450" s="350">
        <f t="shared" si="333"/>
        <v>0</v>
      </c>
      <c r="Z1450" s="349"/>
      <c r="AA1450" s="350"/>
      <c r="AB1450" s="349"/>
      <c r="AC1450" s="350"/>
      <c r="AD1450" s="337">
        <f t="shared" si="334"/>
        <v>0</v>
      </c>
      <c r="AE1450" s="252"/>
    </row>
    <row r="1451" hidden="1" outlineLevel="1" spans="1:31">
      <c r="A1451" s="346"/>
      <c r="B1451" s="150">
        <v>120502166</v>
      </c>
      <c r="D1451" s="346"/>
      <c r="E1451" s="299" t="s">
        <v>278</v>
      </c>
      <c r="F1451" s="343"/>
      <c r="G1451" s="350"/>
      <c r="H1451" s="349"/>
      <c r="I1451" s="350"/>
      <c r="J1451" s="349"/>
      <c r="K1451" s="350"/>
      <c r="L1451" s="337">
        <f t="shared" si="331"/>
        <v>0</v>
      </c>
      <c r="M1451" s="349"/>
      <c r="N1451" s="350"/>
      <c r="O1451" s="349"/>
      <c r="P1451" s="350"/>
      <c r="Q1451" s="337">
        <f t="shared" si="332"/>
        <v>0</v>
      </c>
      <c r="R1451" s="350"/>
      <c r="S1451" s="350"/>
      <c r="T1451" s="350"/>
      <c r="U1451" s="350"/>
      <c r="V1451" s="350"/>
      <c r="W1451" s="350"/>
      <c r="X1451" s="350"/>
      <c r="Y1451" s="350">
        <f t="shared" si="333"/>
        <v>0</v>
      </c>
      <c r="Z1451" s="349"/>
      <c r="AA1451" s="350"/>
      <c r="AB1451" s="349"/>
      <c r="AC1451" s="350"/>
      <c r="AD1451" s="337">
        <f t="shared" si="334"/>
        <v>0</v>
      </c>
      <c r="AE1451" s="252"/>
    </row>
    <row r="1452" hidden="1" outlineLevel="1" spans="1:31">
      <c r="A1452" s="346"/>
      <c r="B1452" s="150">
        <v>120502167</v>
      </c>
      <c r="D1452" s="346"/>
      <c r="E1452" s="299" t="s">
        <v>279</v>
      </c>
      <c r="F1452" s="343"/>
      <c r="G1452" s="350"/>
      <c r="H1452" s="349"/>
      <c r="I1452" s="350"/>
      <c r="J1452" s="349"/>
      <c r="K1452" s="350"/>
      <c r="L1452" s="337">
        <f t="shared" si="331"/>
        <v>0</v>
      </c>
      <c r="M1452" s="349"/>
      <c r="N1452" s="350"/>
      <c r="O1452" s="349"/>
      <c r="P1452" s="350"/>
      <c r="Q1452" s="337">
        <f t="shared" si="332"/>
        <v>0</v>
      </c>
      <c r="R1452" s="350"/>
      <c r="S1452" s="350"/>
      <c r="T1452" s="350"/>
      <c r="U1452" s="350"/>
      <c r="V1452" s="350"/>
      <c r="W1452" s="350"/>
      <c r="X1452" s="350"/>
      <c r="Y1452" s="350">
        <f t="shared" si="333"/>
        <v>0</v>
      </c>
      <c r="Z1452" s="349"/>
      <c r="AA1452" s="350"/>
      <c r="AB1452" s="349"/>
      <c r="AC1452" s="350"/>
      <c r="AD1452" s="337">
        <f t="shared" si="334"/>
        <v>0</v>
      </c>
      <c r="AE1452" s="252"/>
    </row>
    <row r="1453" hidden="1" outlineLevel="1" spans="1:31">
      <c r="A1453" s="346"/>
      <c r="B1453" s="150">
        <v>120502168</v>
      </c>
      <c r="D1453" s="346"/>
      <c r="E1453" s="299" t="s">
        <v>280</v>
      </c>
      <c r="F1453" s="343"/>
      <c r="G1453" s="350"/>
      <c r="H1453" s="349"/>
      <c r="I1453" s="350"/>
      <c r="J1453" s="349"/>
      <c r="K1453" s="350"/>
      <c r="L1453" s="337">
        <f t="shared" si="331"/>
        <v>0</v>
      </c>
      <c r="M1453" s="349"/>
      <c r="N1453" s="350"/>
      <c r="O1453" s="349"/>
      <c r="P1453" s="350"/>
      <c r="Q1453" s="337">
        <f t="shared" si="332"/>
        <v>0</v>
      </c>
      <c r="R1453" s="350"/>
      <c r="S1453" s="350"/>
      <c r="T1453" s="350"/>
      <c r="U1453" s="350"/>
      <c r="V1453" s="350"/>
      <c r="W1453" s="350"/>
      <c r="X1453" s="350"/>
      <c r="Y1453" s="350">
        <f t="shared" si="333"/>
        <v>0</v>
      </c>
      <c r="Z1453" s="349"/>
      <c r="AA1453" s="350"/>
      <c r="AB1453" s="349"/>
      <c r="AC1453" s="350"/>
      <c r="AD1453" s="337">
        <f t="shared" si="334"/>
        <v>0</v>
      </c>
      <c r="AE1453" s="252"/>
    </row>
    <row r="1454" hidden="1" outlineLevel="1" spans="1:31">
      <c r="A1454" s="346"/>
      <c r="B1454" s="150">
        <v>120502169</v>
      </c>
      <c r="D1454" s="346"/>
      <c r="E1454" s="299" t="s">
        <v>281</v>
      </c>
      <c r="F1454" s="343"/>
      <c r="G1454" s="350"/>
      <c r="H1454" s="349"/>
      <c r="I1454" s="350"/>
      <c r="J1454" s="349"/>
      <c r="K1454" s="350"/>
      <c r="L1454" s="337">
        <f t="shared" si="331"/>
        <v>0</v>
      </c>
      <c r="M1454" s="349"/>
      <c r="N1454" s="350"/>
      <c r="O1454" s="349"/>
      <c r="P1454" s="350"/>
      <c r="Q1454" s="337">
        <f t="shared" si="332"/>
        <v>0</v>
      </c>
      <c r="R1454" s="350"/>
      <c r="S1454" s="350"/>
      <c r="T1454" s="350"/>
      <c r="U1454" s="350"/>
      <c r="V1454" s="350"/>
      <c r="W1454" s="350"/>
      <c r="X1454" s="350"/>
      <c r="Y1454" s="350">
        <f t="shared" si="333"/>
        <v>0</v>
      </c>
      <c r="Z1454" s="349"/>
      <c r="AA1454" s="350"/>
      <c r="AB1454" s="349"/>
      <c r="AC1454" s="350"/>
      <c r="AD1454" s="337">
        <f t="shared" si="334"/>
        <v>0</v>
      </c>
      <c r="AE1454" s="252"/>
    </row>
    <row r="1455" hidden="1" outlineLevel="1" spans="1:31">
      <c r="A1455" s="346"/>
      <c r="B1455" s="150">
        <v>120502170</v>
      </c>
      <c r="D1455" s="346"/>
      <c r="E1455" s="299" t="s">
        <v>282</v>
      </c>
      <c r="F1455" s="343"/>
      <c r="G1455" s="350"/>
      <c r="H1455" s="349"/>
      <c r="I1455" s="350"/>
      <c r="J1455" s="349"/>
      <c r="K1455" s="350"/>
      <c r="L1455" s="337">
        <f t="shared" si="331"/>
        <v>0</v>
      </c>
      <c r="M1455" s="349"/>
      <c r="N1455" s="350"/>
      <c r="O1455" s="349"/>
      <c r="P1455" s="350"/>
      <c r="Q1455" s="337">
        <f t="shared" si="332"/>
        <v>0</v>
      </c>
      <c r="R1455" s="350"/>
      <c r="S1455" s="350"/>
      <c r="T1455" s="350"/>
      <c r="U1455" s="350"/>
      <c r="V1455" s="350"/>
      <c r="W1455" s="350"/>
      <c r="X1455" s="350"/>
      <c r="Y1455" s="350">
        <f t="shared" si="333"/>
        <v>0</v>
      </c>
      <c r="Z1455" s="349"/>
      <c r="AA1455" s="350"/>
      <c r="AB1455" s="349"/>
      <c r="AC1455" s="350"/>
      <c r="AD1455" s="337">
        <f t="shared" si="334"/>
        <v>0</v>
      </c>
      <c r="AE1455" s="252"/>
    </row>
    <row r="1456" hidden="1" outlineLevel="1" spans="1:31">
      <c r="A1456" s="346"/>
      <c r="B1456" s="150">
        <v>120502171</v>
      </c>
      <c r="D1456" s="346"/>
      <c r="E1456" s="299" t="s">
        <v>283</v>
      </c>
      <c r="F1456" s="343"/>
      <c r="G1456" s="350"/>
      <c r="H1456" s="349"/>
      <c r="I1456" s="350"/>
      <c r="J1456" s="349"/>
      <c r="K1456" s="350"/>
      <c r="L1456" s="337">
        <f t="shared" si="331"/>
        <v>0</v>
      </c>
      <c r="M1456" s="349"/>
      <c r="N1456" s="350"/>
      <c r="O1456" s="349"/>
      <c r="P1456" s="350"/>
      <c r="Q1456" s="337">
        <f t="shared" si="332"/>
        <v>0</v>
      </c>
      <c r="R1456" s="350"/>
      <c r="S1456" s="350"/>
      <c r="T1456" s="350"/>
      <c r="U1456" s="350"/>
      <c r="V1456" s="350"/>
      <c r="W1456" s="350"/>
      <c r="X1456" s="350"/>
      <c r="Y1456" s="350">
        <f t="shared" si="333"/>
        <v>0</v>
      </c>
      <c r="Z1456" s="349"/>
      <c r="AA1456" s="350"/>
      <c r="AB1456" s="349"/>
      <c r="AC1456" s="350"/>
      <c r="AD1456" s="337">
        <f t="shared" si="334"/>
        <v>0</v>
      </c>
      <c r="AE1456" s="252"/>
    </row>
    <row r="1457" hidden="1" outlineLevel="1" spans="1:31">
      <c r="A1457" s="346"/>
      <c r="B1457" s="150">
        <v>120502172</v>
      </c>
      <c r="D1457" s="346"/>
      <c r="E1457" s="299" t="s">
        <v>284</v>
      </c>
      <c r="F1457" s="343"/>
      <c r="G1457" s="350"/>
      <c r="H1457" s="349"/>
      <c r="I1457" s="350"/>
      <c r="J1457" s="349"/>
      <c r="K1457" s="350"/>
      <c r="L1457" s="337">
        <f t="shared" si="331"/>
        <v>0</v>
      </c>
      <c r="M1457" s="349"/>
      <c r="N1457" s="350"/>
      <c r="O1457" s="349"/>
      <c r="P1457" s="350"/>
      <c r="Q1457" s="337">
        <f t="shared" si="332"/>
        <v>0</v>
      </c>
      <c r="R1457" s="350"/>
      <c r="S1457" s="350"/>
      <c r="T1457" s="350"/>
      <c r="U1457" s="350"/>
      <c r="V1457" s="350"/>
      <c r="W1457" s="350"/>
      <c r="X1457" s="350"/>
      <c r="Y1457" s="350">
        <f t="shared" si="333"/>
        <v>0</v>
      </c>
      <c r="Z1457" s="349"/>
      <c r="AA1457" s="350"/>
      <c r="AB1457" s="349"/>
      <c r="AC1457" s="350"/>
      <c r="AD1457" s="337">
        <f t="shared" si="334"/>
        <v>0</v>
      </c>
      <c r="AE1457" s="252"/>
    </row>
    <row r="1458" hidden="1" outlineLevel="1" spans="1:31">
      <c r="A1458" s="346"/>
      <c r="B1458" s="150">
        <v>120502173</v>
      </c>
      <c r="D1458" s="346"/>
      <c r="E1458" s="299" t="s">
        <v>285</v>
      </c>
      <c r="F1458" s="343"/>
      <c r="G1458" s="350"/>
      <c r="H1458" s="349"/>
      <c r="I1458" s="350"/>
      <c r="J1458" s="349"/>
      <c r="K1458" s="350"/>
      <c r="L1458" s="337">
        <f t="shared" si="331"/>
        <v>0</v>
      </c>
      <c r="M1458" s="349"/>
      <c r="N1458" s="350"/>
      <c r="O1458" s="349"/>
      <c r="P1458" s="350"/>
      <c r="Q1458" s="337">
        <f t="shared" si="332"/>
        <v>0</v>
      </c>
      <c r="R1458" s="350"/>
      <c r="S1458" s="350"/>
      <c r="T1458" s="350"/>
      <c r="U1458" s="350"/>
      <c r="V1458" s="350"/>
      <c r="W1458" s="350"/>
      <c r="X1458" s="350"/>
      <c r="Y1458" s="350">
        <f t="shared" si="333"/>
        <v>0</v>
      </c>
      <c r="Z1458" s="349"/>
      <c r="AA1458" s="350"/>
      <c r="AB1458" s="349"/>
      <c r="AC1458" s="350"/>
      <c r="AD1458" s="337">
        <f t="shared" si="334"/>
        <v>0</v>
      </c>
      <c r="AE1458" s="252"/>
    </row>
    <row r="1459" hidden="1" outlineLevel="1" spans="1:31">
      <c r="A1459" s="346"/>
      <c r="B1459" s="150">
        <v>120502174</v>
      </c>
      <c r="D1459" s="346"/>
      <c r="E1459" s="299" t="s">
        <v>286</v>
      </c>
      <c r="F1459" s="343"/>
      <c r="G1459" s="350"/>
      <c r="H1459" s="349"/>
      <c r="I1459" s="350"/>
      <c r="J1459" s="349"/>
      <c r="K1459" s="350"/>
      <c r="L1459" s="337">
        <f t="shared" si="331"/>
        <v>0</v>
      </c>
      <c r="M1459" s="349"/>
      <c r="N1459" s="350"/>
      <c r="O1459" s="349"/>
      <c r="P1459" s="350"/>
      <c r="Q1459" s="337">
        <f t="shared" si="332"/>
        <v>0</v>
      </c>
      <c r="R1459" s="350"/>
      <c r="S1459" s="350"/>
      <c r="T1459" s="350"/>
      <c r="U1459" s="350"/>
      <c r="V1459" s="350"/>
      <c r="W1459" s="350"/>
      <c r="X1459" s="350"/>
      <c r="Y1459" s="350">
        <f t="shared" si="333"/>
        <v>0</v>
      </c>
      <c r="Z1459" s="349"/>
      <c r="AA1459" s="350"/>
      <c r="AB1459" s="349"/>
      <c r="AC1459" s="350"/>
      <c r="AD1459" s="337">
        <f t="shared" si="334"/>
        <v>0</v>
      </c>
      <c r="AE1459" s="252"/>
    </row>
    <row r="1460" hidden="1" outlineLevel="1" spans="1:31">
      <c r="A1460" s="346"/>
      <c r="B1460" s="150">
        <v>120502175</v>
      </c>
      <c r="D1460" s="346"/>
      <c r="E1460" s="299" t="s">
        <v>287</v>
      </c>
      <c r="F1460" s="343"/>
      <c r="G1460" s="350"/>
      <c r="H1460" s="349"/>
      <c r="I1460" s="350"/>
      <c r="J1460" s="349"/>
      <c r="K1460" s="350"/>
      <c r="L1460" s="337">
        <f t="shared" si="331"/>
        <v>0</v>
      </c>
      <c r="M1460" s="349"/>
      <c r="N1460" s="350"/>
      <c r="O1460" s="349"/>
      <c r="P1460" s="350"/>
      <c r="Q1460" s="337">
        <f t="shared" si="332"/>
        <v>0</v>
      </c>
      <c r="R1460" s="350"/>
      <c r="S1460" s="350"/>
      <c r="T1460" s="350"/>
      <c r="U1460" s="350"/>
      <c r="V1460" s="350"/>
      <c r="W1460" s="350"/>
      <c r="X1460" s="350"/>
      <c r="Y1460" s="350">
        <f t="shared" si="333"/>
        <v>0</v>
      </c>
      <c r="Z1460" s="349"/>
      <c r="AA1460" s="350"/>
      <c r="AB1460" s="349"/>
      <c r="AC1460" s="350"/>
      <c r="AD1460" s="337">
        <f t="shared" si="334"/>
        <v>0</v>
      </c>
      <c r="AE1460" s="252"/>
    </row>
    <row r="1461" hidden="1" outlineLevel="1" spans="1:31">
      <c r="A1461" s="346"/>
      <c r="B1461" s="150">
        <v>120502176</v>
      </c>
      <c r="D1461" s="346"/>
      <c r="E1461" s="299" t="s">
        <v>288</v>
      </c>
      <c r="F1461" s="343"/>
      <c r="G1461" s="350"/>
      <c r="H1461" s="349"/>
      <c r="I1461" s="350"/>
      <c r="J1461" s="349"/>
      <c r="K1461" s="350"/>
      <c r="L1461" s="337">
        <f t="shared" si="331"/>
        <v>0</v>
      </c>
      <c r="M1461" s="349"/>
      <c r="N1461" s="350"/>
      <c r="O1461" s="349"/>
      <c r="P1461" s="350"/>
      <c r="Q1461" s="337">
        <f t="shared" si="332"/>
        <v>0</v>
      </c>
      <c r="R1461" s="350"/>
      <c r="S1461" s="350"/>
      <c r="T1461" s="350"/>
      <c r="U1461" s="350"/>
      <c r="V1461" s="350"/>
      <c r="W1461" s="350"/>
      <c r="X1461" s="350"/>
      <c r="Y1461" s="350">
        <f t="shared" si="333"/>
        <v>0</v>
      </c>
      <c r="Z1461" s="349"/>
      <c r="AA1461" s="350"/>
      <c r="AB1461" s="349"/>
      <c r="AC1461" s="350"/>
      <c r="AD1461" s="337">
        <f t="shared" si="334"/>
        <v>0</v>
      </c>
      <c r="AE1461" s="252"/>
    </row>
    <row r="1462" hidden="1" outlineLevel="1" spans="1:31">
      <c r="A1462" s="346"/>
      <c r="B1462" s="150">
        <v>120502177</v>
      </c>
      <c r="D1462" s="346"/>
      <c r="E1462" s="299" t="s">
        <v>289</v>
      </c>
      <c r="F1462" s="343"/>
      <c r="G1462" s="350"/>
      <c r="H1462" s="349"/>
      <c r="I1462" s="350"/>
      <c r="J1462" s="349"/>
      <c r="K1462" s="350"/>
      <c r="L1462" s="337">
        <f t="shared" si="331"/>
        <v>0</v>
      </c>
      <c r="M1462" s="349"/>
      <c r="N1462" s="350"/>
      <c r="O1462" s="349"/>
      <c r="P1462" s="350"/>
      <c r="Q1462" s="337">
        <f t="shared" si="332"/>
        <v>0</v>
      </c>
      <c r="R1462" s="350"/>
      <c r="S1462" s="350"/>
      <c r="T1462" s="350"/>
      <c r="U1462" s="350"/>
      <c r="V1462" s="350"/>
      <c r="W1462" s="350"/>
      <c r="X1462" s="350"/>
      <c r="Y1462" s="350">
        <f t="shared" si="333"/>
        <v>0</v>
      </c>
      <c r="Z1462" s="349"/>
      <c r="AA1462" s="350"/>
      <c r="AB1462" s="349"/>
      <c r="AC1462" s="350"/>
      <c r="AD1462" s="337">
        <f t="shared" si="334"/>
        <v>0</v>
      </c>
      <c r="AE1462" s="252"/>
    </row>
    <row r="1463" hidden="1" outlineLevel="1" spans="1:31">
      <c r="A1463" s="346"/>
      <c r="B1463" s="150">
        <v>120502178</v>
      </c>
      <c r="D1463" s="346"/>
      <c r="E1463" s="299" t="s">
        <v>290</v>
      </c>
      <c r="F1463" s="343"/>
      <c r="G1463" s="350"/>
      <c r="H1463" s="349"/>
      <c r="I1463" s="350"/>
      <c r="J1463" s="349"/>
      <c r="K1463" s="350"/>
      <c r="L1463" s="337">
        <f t="shared" si="331"/>
        <v>0</v>
      </c>
      <c r="M1463" s="349"/>
      <c r="N1463" s="350"/>
      <c r="O1463" s="349"/>
      <c r="P1463" s="350"/>
      <c r="Q1463" s="337">
        <f t="shared" si="332"/>
        <v>0</v>
      </c>
      <c r="R1463" s="350"/>
      <c r="S1463" s="350"/>
      <c r="T1463" s="350"/>
      <c r="U1463" s="350"/>
      <c r="V1463" s="350"/>
      <c r="W1463" s="350"/>
      <c r="X1463" s="350"/>
      <c r="Y1463" s="350">
        <f t="shared" si="333"/>
        <v>0</v>
      </c>
      <c r="Z1463" s="349"/>
      <c r="AA1463" s="350"/>
      <c r="AB1463" s="349"/>
      <c r="AC1463" s="350"/>
      <c r="AD1463" s="337">
        <f t="shared" si="334"/>
        <v>0</v>
      </c>
      <c r="AE1463" s="252"/>
    </row>
    <row r="1464" hidden="1" outlineLevel="1" spans="1:31">
      <c r="A1464" s="346"/>
      <c r="B1464" s="150">
        <v>120502179</v>
      </c>
      <c r="D1464" s="346"/>
      <c r="E1464" s="299" t="s">
        <v>291</v>
      </c>
      <c r="F1464" s="343"/>
      <c r="G1464" s="350"/>
      <c r="H1464" s="349"/>
      <c r="I1464" s="350"/>
      <c r="J1464" s="349"/>
      <c r="K1464" s="350"/>
      <c r="L1464" s="337">
        <f t="shared" si="331"/>
        <v>0</v>
      </c>
      <c r="M1464" s="349"/>
      <c r="N1464" s="350"/>
      <c r="O1464" s="349"/>
      <c r="P1464" s="350"/>
      <c r="Q1464" s="337">
        <f t="shared" si="332"/>
        <v>0</v>
      </c>
      <c r="R1464" s="350"/>
      <c r="S1464" s="350"/>
      <c r="T1464" s="350"/>
      <c r="U1464" s="350"/>
      <c r="V1464" s="350"/>
      <c r="W1464" s="350"/>
      <c r="X1464" s="350"/>
      <c r="Y1464" s="350">
        <f t="shared" si="333"/>
        <v>0</v>
      </c>
      <c r="Z1464" s="349"/>
      <c r="AA1464" s="350"/>
      <c r="AB1464" s="349"/>
      <c r="AC1464" s="350"/>
      <c r="AD1464" s="337">
        <f t="shared" si="334"/>
        <v>0</v>
      </c>
      <c r="AE1464" s="252"/>
    </row>
    <row r="1465" hidden="1" outlineLevel="1" spans="1:31">
      <c r="A1465" s="346"/>
      <c r="B1465" s="150">
        <v>120502180</v>
      </c>
      <c r="D1465" s="346"/>
      <c r="E1465" s="299" t="s">
        <v>292</v>
      </c>
      <c r="F1465" s="343"/>
      <c r="G1465" s="350"/>
      <c r="H1465" s="349"/>
      <c r="I1465" s="350"/>
      <c r="J1465" s="349"/>
      <c r="K1465" s="350"/>
      <c r="L1465" s="337">
        <f t="shared" si="331"/>
        <v>0</v>
      </c>
      <c r="M1465" s="349"/>
      <c r="N1465" s="350"/>
      <c r="O1465" s="349"/>
      <c r="P1465" s="350"/>
      <c r="Q1465" s="337">
        <f t="shared" si="332"/>
        <v>0</v>
      </c>
      <c r="R1465" s="350"/>
      <c r="S1465" s="350"/>
      <c r="T1465" s="350"/>
      <c r="U1465" s="350"/>
      <c r="V1465" s="350"/>
      <c r="W1465" s="350"/>
      <c r="X1465" s="350"/>
      <c r="Y1465" s="350">
        <f t="shared" si="333"/>
        <v>0</v>
      </c>
      <c r="Z1465" s="349"/>
      <c r="AA1465" s="350"/>
      <c r="AB1465" s="349"/>
      <c r="AC1465" s="350"/>
      <c r="AD1465" s="337">
        <f t="shared" si="334"/>
        <v>0</v>
      </c>
      <c r="AE1465" s="252"/>
    </row>
    <row r="1466" hidden="1" outlineLevel="1" spans="1:31">
      <c r="A1466" s="346"/>
      <c r="B1466" s="150">
        <v>120502181</v>
      </c>
      <c r="D1466" s="346"/>
      <c r="E1466" s="299" t="s">
        <v>293</v>
      </c>
      <c r="F1466" s="343"/>
      <c r="G1466" s="350"/>
      <c r="H1466" s="349"/>
      <c r="I1466" s="350"/>
      <c r="J1466" s="349"/>
      <c r="K1466" s="350"/>
      <c r="L1466" s="337">
        <f t="shared" si="331"/>
        <v>0</v>
      </c>
      <c r="M1466" s="349"/>
      <c r="N1466" s="350"/>
      <c r="O1466" s="349"/>
      <c r="P1466" s="350"/>
      <c r="Q1466" s="337">
        <f t="shared" si="332"/>
        <v>0</v>
      </c>
      <c r="R1466" s="350"/>
      <c r="S1466" s="350"/>
      <c r="T1466" s="350"/>
      <c r="U1466" s="350"/>
      <c r="V1466" s="350"/>
      <c r="W1466" s="350"/>
      <c r="X1466" s="350"/>
      <c r="Y1466" s="350">
        <f t="shared" si="333"/>
        <v>0</v>
      </c>
      <c r="Z1466" s="349"/>
      <c r="AA1466" s="350"/>
      <c r="AB1466" s="349"/>
      <c r="AC1466" s="350"/>
      <c r="AD1466" s="337">
        <f t="shared" si="334"/>
        <v>0</v>
      </c>
      <c r="AE1466" s="252"/>
    </row>
    <row r="1467" hidden="1" outlineLevel="1" spans="1:31">
      <c r="A1467" s="346"/>
      <c r="B1467" s="150">
        <v>120502182</v>
      </c>
      <c r="D1467" s="346"/>
      <c r="E1467" s="299" t="s">
        <v>294</v>
      </c>
      <c r="F1467" s="343"/>
      <c r="G1467" s="350"/>
      <c r="H1467" s="349"/>
      <c r="I1467" s="350"/>
      <c r="J1467" s="349"/>
      <c r="K1467" s="350"/>
      <c r="L1467" s="337">
        <f t="shared" si="331"/>
        <v>0</v>
      </c>
      <c r="M1467" s="349"/>
      <c r="N1467" s="350"/>
      <c r="O1467" s="349"/>
      <c r="P1467" s="350"/>
      <c r="Q1467" s="337">
        <f t="shared" si="332"/>
        <v>0</v>
      </c>
      <c r="R1467" s="350"/>
      <c r="S1467" s="350"/>
      <c r="T1467" s="350"/>
      <c r="U1467" s="350"/>
      <c r="V1467" s="350"/>
      <c r="W1467" s="350"/>
      <c r="X1467" s="350"/>
      <c r="Y1467" s="350">
        <f t="shared" si="333"/>
        <v>0</v>
      </c>
      <c r="Z1467" s="349"/>
      <c r="AA1467" s="350"/>
      <c r="AB1467" s="349"/>
      <c r="AC1467" s="350"/>
      <c r="AD1467" s="337">
        <f t="shared" si="334"/>
        <v>0</v>
      </c>
      <c r="AE1467" s="252"/>
    </row>
    <row r="1468" hidden="1" outlineLevel="1" spans="1:31">
      <c r="A1468" s="346"/>
      <c r="B1468" s="150">
        <v>120502183</v>
      </c>
      <c r="D1468" s="346"/>
      <c r="E1468" s="299" t="s">
        <v>295</v>
      </c>
      <c r="F1468" s="343"/>
      <c r="G1468" s="350"/>
      <c r="H1468" s="349"/>
      <c r="I1468" s="350"/>
      <c r="J1468" s="349"/>
      <c r="K1468" s="350"/>
      <c r="L1468" s="337">
        <f t="shared" si="331"/>
        <v>0</v>
      </c>
      <c r="M1468" s="349"/>
      <c r="N1468" s="350"/>
      <c r="O1468" s="349"/>
      <c r="P1468" s="350"/>
      <c r="Q1468" s="337">
        <f t="shared" si="332"/>
        <v>0</v>
      </c>
      <c r="R1468" s="350"/>
      <c r="S1468" s="350"/>
      <c r="T1468" s="350"/>
      <c r="U1468" s="350"/>
      <c r="V1468" s="350"/>
      <c r="W1468" s="350"/>
      <c r="X1468" s="350"/>
      <c r="Y1468" s="350">
        <f t="shared" si="333"/>
        <v>0</v>
      </c>
      <c r="Z1468" s="349"/>
      <c r="AA1468" s="350"/>
      <c r="AB1468" s="349"/>
      <c r="AC1468" s="350"/>
      <c r="AD1468" s="337">
        <f t="shared" si="334"/>
        <v>0</v>
      </c>
      <c r="AE1468" s="252"/>
    </row>
    <row r="1469" hidden="1" outlineLevel="1" spans="1:31">
      <c r="A1469" s="346"/>
      <c r="B1469" s="150">
        <v>120502184</v>
      </c>
      <c r="D1469" s="346"/>
      <c r="E1469" s="299" t="s">
        <v>296</v>
      </c>
      <c r="F1469" s="343"/>
      <c r="G1469" s="350"/>
      <c r="H1469" s="349"/>
      <c r="I1469" s="350"/>
      <c r="J1469" s="349"/>
      <c r="K1469" s="350"/>
      <c r="L1469" s="337">
        <f t="shared" si="331"/>
        <v>0</v>
      </c>
      <c r="M1469" s="349"/>
      <c r="N1469" s="350"/>
      <c r="O1469" s="349"/>
      <c r="P1469" s="350"/>
      <c r="Q1469" s="337">
        <f t="shared" si="332"/>
        <v>0</v>
      </c>
      <c r="R1469" s="350"/>
      <c r="S1469" s="350"/>
      <c r="T1469" s="350"/>
      <c r="U1469" s="350"/>
      <c r="V1469" s="350"/>
      <c r="W1469" s="350"/>
      <c r="X1469" s="350"/>
      <c r="Y1469" s="350">
        <f t="shared" si="333"/>
        <v>0</v>
      </c>
      <c r="Z1469" s="349"/>
      <c r="AA1469" s="350"/>
      <c r="AB1469" s="349"/>
      <c r="AC1469" s="350"/>
      <c r="AD1469" s="337">
        <f t="shared" si="334"/>
        <v>0</v>
      </c>
      <c r="AE1469" s="252"/>
    </row>
    <row r="1470" hidden="1" outlineLevel="1" spans="1:31">
      <c r="A1470" s="346"/>
      <c r="B1470" s="150">
        <v>120502185</v>
      </c>
      <c r="D1470" s="346"/>
      <c r="E1470" s="299" t="s">
        <v>297</v>
      </c>
      <c r="F1470" s="343"/>
      <c r="G1470" s="350"/>
      <c r="H1470" s="349"/>
      <c r="I1470" s="350"/>
      <c r="J1470" s="349"/>
      <c r="K1470" s="350"/>
      <c r="L1470" s="337">
        <f t="shared" si="331"/>
        <v>0</v>
      </c>
      <c r="M1470" s="349"/>
      <c r="N1470" s="350"/>
      <c r="O1470" s="349"/>
      <c r="P1470" s="350"/>
      <c r="Q1470" s="337">
        <f t="shared" si="332"/>
        <v>0</v>
      </c>
      <c r="R1470" s="350"/>
      <c r="S1470" s="350"/>
      <c r="T1470" s="350"/>
      <c r="U1470" s="350"/>
      <c r="V1470" s="350"/>
      <c r="W1470" s="350"/>
      <c r="X1470" s="350"/>
      <c r="Y1470" s="350">
        <f t="shared" si="333"/>
        <v>0</v>
      </c>
      <c r="Z1470" s="349"/>
      <c r="AA1470" s="350"/>
      <c r="AB1470" s="349"/>
      <c r="AC1470" s="350"/>
      <c r="AD1470" s="337">
        <f t="shared" si="334"/>
        <v>0</v>
      </c>
      <c r="AE1470" s="252"/>
    </row>
    <row r="1471" hidden="1" outlineLevel="1" spans="1:31">
      <c r="A1471" s="346"/>
      <c r="B1471" s="150">
        <v>120502186</v>
      </c>
      <c r="D1471" s="346"/>
      <c r="E1471" s="299" t="s">
        <v>298</v>
      </c>
      <c r="F1471" s="343"/>
      <c r="G1471" s="350"/>
      <c r="H1471" s="349"/>
      <c r="I1471" s="350"/>
      <c r="J1471" s="349"/>
      <c r="K1471" s="350"/>
      <c r="L1471" s="337">
        <f t="shared" si="331"/>
        <v>0</v>
      </c>
      <c r="M1471" s="349"/>
      <c r="N1471" s="350"/>
      <c r="O1471" s="349"/>
      <c r="P1471" s="350"/>
      <c r="Q1471" s="337">
        <f t="shared" si="332"/>
        <v>0</v>
      </c>
      <c r="R1471" s="350"/>
      <c r="S1471" s="350"/>
      <c r="T1471" s="350"/>
      <c r="U1471" s="350"/>
      <c r="V1471" s="350"/>
      <c r="W1471" s="350"/>
      <c r="X1471" s="350"/>
      <c r="Y1471" s="350">
        <f t="shared" si="333"/>
        <v>0</v>
      </c>
      <c r="Z1471" s="349"/>
      <c r="AA1471" s="350"/>
      <c r="AB1471" s="349"/>
      <c r="AC1471" s="350"/>
      <c r="AD1471" s="337">
        <f t="shared" si="334"/>
        <v>0</v>
      </c>
      <c r="AE1471" s="252"/>
    </row>
    <row r="1472" hidden="1" outlineLevel="1" spans="1:31">
      <c r="A1472" s="346"/>
      <c r="B1472" s="150">
        <v>120502187</v>
      </c>
      <c r="D1472" s="346"/>
      <c r="E1472" s="299" t="s">
        <v>299</v>
      </c>
      <c r="F1472" s="343"/>
      <c r="G1472" s="350"/>
      <c r="H1472" s="349"/>
      <c r="I1472" s="350"/>
      <c r="J1472" s="349"/>
      <c r="K1472" s="350"/>
      <c r="L1472" s="337">
        <f t="shared" si="331"/>
        <v>0</v>
      </c>
      <c r="M1472" s="349"/>
      <c r="N1472" s="350"/>
      <c r="O1472" s="349"/>
      <c r="P1472" s="350"/>
      <c r="Q1472" s="337">
        <f t="shared" si="332"/>
        <v>0</v>
      </c>
      <c r="R1472" s="350"/>
      <c r="S1472" s="350"/>
      <c r="T1472" s="350"/>
      <c r="U1472" s="350"/>
      <c r="V1472" s="350"/>
      <c r="W1472" s="350"/>
      <c r="X1472" s="350"/>
      <c r="Y1472" s="350">
        <f t="shared" si="333"/>
        <v>0</v>
      </c>
      <c r="Z1472" s="349"/>
      <c r="AA1472" s="350"/>
      <c r="AB1472" s="349"/>
      <c r="AC1472" s="350"/>
      <c r="AD1472" s="337">
        <f t="shared" si="334"/>
        <v>0</v>
      </c>
      <c r="AE1472" s="252"/>
    </row>
    <row r="1473" hidden="1" outlineLevel="1" spans="1:31">
      <c r="A1473" s="346"/>
      <c r="B1473" s="150">
        <v>120502188</v>
      </c>
      <c r="D1473" s="346"/>
      <c r="E1473" s="299" t="s">
        <v>300</v>
      </c>
      <c r="F1473" s="343"/>
      <c r="G1473" s="350"/>
      <c r="H1473" s="349"/>
      <c r="I1473" s="350"/>
      <c r="J1473" s="349"/>
      <c r="K1473" s="350"/>
      <c r="L1473" s="337">
        <f t="shared" si="331"/>
        <v>0</v>
      </c>
      <c r="M1473" s="349"/>
      <c r="N1473" s="350"/>
      <c r="O1473" s="349"/>
      <c r="P1473" s="350"/>
      <c r="Q1473" s="337">
        <f t="shared" si="332"/>
        <v>0</v>
      </c>
      <c r="R1473" s="350"/>
      <c r="S1473" s="350"/>
      <c r="T1473" s="350"/>
      <c r="U1473" s="350"/>
      <c r="V1473" s="350"/>
      <c r="W1473" s="350"/>
      <c r="X1473" s="350"/>
      <c r="Y1473" s="350">
        <f t="shared" si="333"/>
        <v>0</v>
      </c>
      <c r="Z1473" s="349"/>
      <c r="AA1473" s="350"/>
      <c r="AB1473" s="349"/>
      <c r="AC1473" s="350"/>
      <c r="AD1473" s="337">
        <f t="shared" si="334"/>
        <v>0</v>
      </c>
      <c r="AE1473" s="252"/>
    </row>
    <row r="1474" hidden="1" outlineLevel="1" spans="1:31">
      <c r="A1474" s="346"/>
      <c r="B1474" s="150">
        <v>120502189</v>
      </c>
      <c r="D1474" s="346"/>
      <c r="E1474" s="299" t="s">
        <v>301</v>
      </c>
      <c r="F1474" s="343"/>
      <c r="G1474" s="350"/>
      <c r="H1474" s="349"/>
      <c r="I1474" s="350"/>
      <c r="J1474" s="349"/>
      <c r="K1474" s="350"/>
      <c r="L1474" s="337">
        <f t="shared" si="331"/>
        <v>0</v>
      </c>
      <c r="M1474" s="349"/>
      <c r="N1474" s="350"/>
      <c r="O1474" s="349"/>
      <c r="P1474" s="350"/>
      <c r="Q1474" s="337">
        <f t="shared" si="332"/>
        <v>0</v>
      </c>
      <c r="R1474" s="350"/>
      <c r="S1474" s="350"/>
      <c r="T1474" s="350"/>
      <c r="U1474" s="350"/>
      <c r="V1474" s="350"/>
      <c r="W1474" s="350"/>
      <c r="X1474" s="350"/>
      <c r="Y1474" s="350">
        <f t="shared" si="333"/>
        <v>0</v>
      </c>
      <c r="Z1474" s="349"/>
      <c r="AA1474" s="350"/>
      <c r="AB1474" s="349"/>
      <c r="AC1474" s="350"/>
      <c r="AD1474" s="337">
        <f t="shared" si="334"/>
        <v>0</v>
      </c>
      <c r="AE1474" s="252"/>
    </row>
    <row r="1475" hidden="1" outlineLevel="1" spans="1:31">
      <c r="A1475" s="346"/>
      <c r="B1475" s="150">
        <v>120502190</v>
      </c>
      <c r="D1475" s="346"/>
      <c r="E1475" s="299" t="s">
        <v>302</v>
      </c>
      <c r="F1475" s="343"/>
      <c r="G1475" s="350"/>
      <c r="H1475" s="349"/>
      <c r="I1475" s="350"/>
      <c r="J1475" s="349"/>
      <c r="K1475" s="350"/>
      <c r="L1475" s="337">
        <f t="shared" si="331"/>
        <v>0</v>
      </c>
      <c r="M1475" s="349"/>
      <c r="N1475" s="350"/>
      <c r="O1475" s="349"/>
      <c r="P1475" s="350"/>
      <c r="Q1475" s="337">
        <f t="shared" si="332"/>
        <v>0</v>
      </c>
      <c r="R1475" s="350"/>
      <c r="S1475" s="350"/>
      <c r="T1475" s="350"/>
      <c r="U1475" s="350"/>
      <c r="V1475" s="350"/>
      <c r="W1475" s="350"/>
      <c r="X1475" s="350"/>
      <c r="Y1475" s="350">
        <f t="shared" si="333"/>
        <v>0</v>
      </c>
      <c r="Z1475" s="349"/>
      <c r="AA1475" s="350"/>
      <c r="AB1475" s="349"/>
      <c r="AC1475" s="350"/>
      <c r="AD1475" s="337">
        <f t="shared" si="334"/>
        <v>0</v>
      </c>
      <c r="AE1475" s="252"/>
    </row>
    <row r="1476" hidden="1" outlineLevel="1" spans="1:31">
      <c r="A1476" s="346"/>
      <c r="B1476" s="150">
        <v>120502191</v>
      </c>
      <c r="D1476" s="346"/>
      <c r="E1476" s="299" t="s">
        <v>303</v>
      </c>
      <c r="F1476" s="343"/>
      <c r="G1476" s="350"/>
      <c r="H1476" s="349"/>
      <c r="I1476" s="350"/>
      <c r="J1476" s="349"/>
      <c r="K1476" s="350"/>
      <c r="L1476" s="337">
        <f t="shared" si="331"/>
        <v>0</v>
      </c>
      <c r="M1476" s="349"/>
      <c r="N1476" s="350"/>
      <c r="O1476" s="349"/>
      <c r="P1476" s="350"/>
      <c r="Q1476" s="337">
        <f t="shared" si="332"/>
        <v>0</v>
      </c>
      <c r="R1476" s="350"/>
      <c r="S1476" s="350"/>
      <c r="T1476" s="350"/>
      <c r="U1476" s="350"/>
      <c r="V1476" s="350"/>
      <c r="W1476" s="350"/>
      <c r="X1476" s="350"/>
      <c r="Y1476" s="350">
        <f t="shared" si="333"/>
        <v>0</v>
      </c>
      <c r="Z1476" s="349"/>
      <c r="AA1476" s="350"/>
      <c r="AB1476" s="349"/>
      <c r="AC1476" s="350"/>
      <c r="AD1476" s="337">
        <f t="shared" si="334"/>
        <v>0</v>
      </c>
      <c r="AE1476" s="252"/>
    </row>
    <row r="1477" hidden="1" outlineLevel="1" spans="1:31">
      <c r="A1477" s="346"/>
      <c r="B1477" s="150">
        <v>120502192</v>
      </c>
      <c r="D1477" s="346"/>
      <c r="E1477" s="299" t="s">
        <v>304</v>
      </c>
      <c r="F1477" s="343"/>
      <c r="G1477" s="350"/>
      <c r="H1477" s="349"/>
      <c r="I1477" s="350"/>
      <c r="J1477" s="349"/>
      <c r="K1477" s="350"/>
      <c r="L1477" s="337">
        <f t="shared" si="331"/>
        <v>0</v>
      </c>
      <c r="M1477" s="349"/>
      <c r="N1477" s="350"/>
      <c r="O1477" s="349"/>
      <c r="P1477" s="350"/>
      <c r="Q1477" s="337">
        <f t="shared" si="332"/>
        <v>0</v>
      </c>
      <c r="R1477" s="350"/>
      <c r="S1477" s="350"/>
      <c r="T1477" s="350"/>
      <c r="U1477" s="350"/>
      <c r="V1477" s="350"/>
      <c r="W1477" s="350"/>
      <c r="X1477" s="350"/>
      <c r="Y1477" s="350">
        <f t="shared" si="333"/>
        <v>0</v>
      </c>
      <c r="Z1477" s="349"/>
      <c r="AA1477" s="350"/>
      <c r="AB1477" s="349"/>
      <c r="AC1477" s="350"/>
      <c r="AD1477" s="337">
        <f t="shared" si="334"/>
        <v>0</v>
      </c>
      <c r="AE1477" s="252"/>
    </row>
    <row r="1478" hidden="1" outlineLevel="1" spans="1:31">
      <c r="A1478" s="346"/>
      <c r="B1478" s="150">
        <v>120502193</v>
      </c>
      <c r="D1478" s="346"/>
      <c r="E1478" s="299" t="s">
        <v>305</v>
      </c>
      <c r="F1478" s="343"/>
      <c r="G1478" s="350"/>
      <c r="H1478" s="349"/>
      <c r="I1478" s="350"/>
      <c r="J1478" s="349"/>
      <c r="K1478" s="350"/>
      <c r="L1478" s="337">
        <f t="shared" si="331"/>
        <v>0</v>
      </c>
      <c r="M1478" s="349"/>
      <c r="N1478" s="350"/>
      <c r="O1478" s="349"/>
      <c r="P1478" s="350"/>
      <c r="Q1478" s="337">
        <f t="shared" si="332"/>
        <v>0</v>
      </c>
      <c r="R1478" s="350"/>
      <c r="S1478" s="350"/>
      <c r="T1478" s="350"/>
      <c r="U1478" s="350"/>
      <c r="V1478" s="350"/>
      <c r="W1478" s="350"/>
      <c r="X1478" s="350"/>
      <c r="Y1478" s="350">
        <f t="shared" si="333"/>
        <v>0</v>
      </c>
      <c r="Z1478" s="349"/>
      <c r="AA1478" s="350"/>
      <c r="AB1478" s="349"/>
      <c r="AC1478" s="350"/>
      <c r="AD1478" s="337">
        <f t="shared" si="334"/>
        <v>0</v>
      </c>
      <c r="AE1478" s="252"/>
    </row>
    <row r="1479" hidden="1" outlineLevel="1" spans="1:31">
      <c r="A1479" s="346"/>
      <c r="B1479" s="150">
        <v>120502194</v>
      </c>
      <c r="D1479" s="346"/>
      <c r="E1479" s="299" t="s">
        <v>306</v>
      </c>
      <c r="F1479" s="343"/>
      <c r="G1479" s="350"/>
      <c r="H1479" s="349"/>
      <c r="I1479" s="350"/>
      <c r="J1479" s="349"/>
      <c r="K1479" s="350"/>
      <c r="L1479" s="337">
        <f t="shared" ref="L1479:L1485" si="335">G1479+I1479-K1479</f>
        <v>0</v>
      </c>
      <c r="M1479" s="349"/>
      <c r="N1479" s="350"/>
      <c r="O1479" s="349"/>
      <c r="P1479" s="350"/>
      <c r="Q1479" s="337">
        <f t="shared" ref="Q1479:Q1485" si="336">L1479+N1479-P1479</f>
        <v>0</v>
      </c>
      <c r="R1479" s="350"/>
      <c r="S1479" s="350"/>
      <c r="T1479" s="350"/>
      <c r="U1479" s="350"/>
      <c r="V1479" s="350"/>
      <c r="W1479" s="350"/>
      <c r="X1479" s="350"/>
      <c r="Y1479" s="350">
        <f t="shared" ref="Y1479:Y1484" si="337">SUM(Q1479:X1479)</f>
        <v>0</v>
      </c>
      <c r="Z1479" s="349"/>
      <c r="AA1479" s="350"/>
      <c r="AB1479" s="349"/>
      <c r="AC1479" s="350"/>
      <c r="AD1479" s="337">
        <f t="shared" ref="AD1479:AD1485" si="338">Y1479+AA1479-AC1479</f>
        <v>0</v>
      </c>
      <c r="AE1479" s="252"/>
    </row>
    <row r="1480" hidden="1" outlineLevel="1" spans="1:31">
      <c r="A1480" s="346"/>
      <c r="B1480" s="150">
        <v>120502195</v>
      </c>
      <c r="D1480" s="346"/>
      <c r="E1480" s="299" t="s">
        <v>307</v>
      </c>
      <c r="F1480" s="343"/>
      <c r="G1480" s="350"/>
      <c r="H1480" s="349"/>
      <c r="I1480" s="350"/>
      <c r="J1480" s="349"/>
      <c r="K1480" s="350"/>
      <c r="L1480" s="337">
        <f t="shared" si="335"/>
        <v>0</v>
      </c>
      <c r="M1480" s="349"/>
      <c r="N1480" s="350"/>
      <c r="O1480" s="349"/>
      <c r="P1480" s="350"/>
      <c r="Q1480" s="337">
        <f t="shared" si="336"/>
        <v>0</v>
      </c>
      <c r="R1480" s="350"/>
      <c r="S1480" s="350"/>
      <c r="T1480" s="350"/>
      <c r="U1480" s="350"/>
      <c r="V1480" s="350"/>
      <c r="W1480" s="350"/>
      <c r="X1480" s="350"/>
      <c r="Y1480" s="350">
        <f t="shared" si="337"/>
        <v>0</v>
      </c>
      <c r="Z1480" s="349"/>
      <c r="AA1480" s="350"/>
      <c r="AB1480" s="349"/>
      <c r="AC1480" s="350"/>
      <c r="AD1480" s="337">
        <f t="shared" si="338"/>
        <v>0</v>
      </c>
      <c r="AE1480" s="252"/>
    </row>
    <row r="1481" hidden="1" outlineLevel="1" spans="1:31">
      <c r="A1481" s="346"/>
      <c r="B1481" s="150">
        <v>120502196</v>
      </c>
      <c r="D1481" s="346"/>
      <c r="E1481" s="299" t="s">
        <v>308</v>
      </c>
      <c r="F1481" s="343"/>
      <c r="G1481" s="350"/>
      <c r="H1481" s="349"/>
      <c r="I1481" s="350"/>
      <c r="J1481" s="349"/>
      <c r="K1481" s="350"/>
      <c r="L1481" s="337">
        <f t="shared" si="335"/>
        <v>0</v>
      </c>
      <c r="M1481" s="349"/>
      <c r="N1481" s="350"/>
      <c r="O1481" s="349"/>
      <c r="P1481" s="350"/>
      <c r="Q1481" s="337">
        <f t="shared" si="336"/>
        <v>0</v>
      </c>
      <c r="R1481" s="350"/>
      <c r="S1481" s="350"/>
      <c r="T1481" s="350"/>
      <c r="U1481" s="350"/>
      <c r="V1481" s="350"/>
      <c r="W1481" s="350"/>
      <c r="X1481" s="350"/>
      <c r="Y1481" s="350">
        <f t="shared" si="337"/>
        <v>0</v>
      </c>
      <c r="Z1481" s="349"/>
      <c r="AA1481" s="350"/>
      <c r="AB1481" s="349"/>
      <c r="AC1481" s="350"/>
      <c r="AD1481" s="337">
        <f t="shared" si="338"/>
        <v>0</v>
      </c>
      <c r="AE1481" s="252"/>
    </row>
    <row r="1482" hidden="1" outlineLevel="1" spans="1:31">
      <c r="A1482" s="346"/>
      <c r="B1482" s="150">
        <v>120502197</v>
      </c>
      <c r="D1482" s="346"/>
      <c r="E1482" s="299" t="s">
        <v>309</v>
      </c>
      <c r="F1482" s="343"/>
      <c r="G1482" s="350"/>
      <c r="H1482" s="349"/>
      <c r="I1482" s="350"/>
      <c r="J1482" s="349"/>
      <c r="K1482" s="350"/>
      <c r="L1482" s="337">
        <f t="shared" si="335"/>
        <v>0</v>
      </c>
      <c r="M1482" s="349"/>
      <c r="N1482" s="350"/>
      <c r="O1482" s="349"/>
      <c r="P1482" s="350"/>
      <c r="Q1482" s="337">
        <f t="shared" si="336"/>
        <v>0</v>
      </c>
      <c r="R1482" s="350"/>
      <c r="S1482" s="350"/>
      <c r="T1482" s="350"/>
      <c r="U1482" s="350"/>
      <c r="V1482" s="350"/>
      <c r="W1482" s="350"/>
      <c r="X1482" s="350"/>
      <c r="Y1482" s="350">
        <f t="shared" si="337"/>
        <v>0</v>
      </c>
      <c r="Z1482" s="349"/>
      <c r="AA1482" s="350"/>
      <c r="AB1482" s="349"/>
      <c r="AC1482" s="350"/>
      <c r="AD1482" s="337">
        <f t="shared" si="338"/>
        <v>0</v>
      </c>
      <c r="AE1482" s="252"/>
    </row>
    <row r="1483" hidden="1" outlineLevel="1" spans="1:31">
      <c r="A1483" s="346"/>
      <c r="B1483" s="150">
        <v>120502198</v>
      </c>
      <c r="D1483" s="346"/>
      <c r="E1483" s="299" t="s">
        <v>310</v>
      </c>
      <c r="F1483" s="343"/>
      <c r="G1483" s="350"/>
      <c r="H1483" s="349"/>
      <c r="I1483" s="350"/>
      <c r="J1483" s="349"/>
      <c r="K1483" s="350"/>
      <c r="L1483" s="337">
        <f t="shared" si="335"/>
        <v>0</v>
      </c>
      <c r="M1483" s="349"/>
      <c r="N1483" s="350"/>
      <c r="O1483" s="349"/>
      <c r="P1483" s="350"/>
      <c r="Q1483" s="337">
        <f t="shared" si="336"/>
        <v>0</v>
      </c>
      <c r="R1483" s="350"/>
      <c r="S1483" s="350"/>
      <c r="T1483" s="350"/>
      <c r="U1483" s="350"/>
      <c r="V1483" s="350"/>
      <c r="W1483" s="350"/>
      <c r="X1483" s="350"/>
      <c r="Y1483" s="350">
        <f t="shared" si="337"/>
        <v>0</v>
      </c>
      <c r="Z1483" s="349"/>
      <c r="AA1483" s="350"/>
      <c r="AB1483" s="349"/>
      <c r="AC1483" s="350"/>
      <c r="AD1483" s="337">
        <f t="shared" si="338"/>
        <v>0</v>
      </c>
      <c r="AE1483" s="252"/>
    </row>
    <row r="1484" hidden="1" outlineLevel="1" spans="1:31">
      <c r="A1484" s="346"/>
      <c r="B1484" s="150">
        <v>120502199</v>
      </c>
      <c r="D1484" s="346"/>
      <c r="E1484" s="299" t="s">
        <v>311</v>
      </c>
      <c r="F1484" s="343"/>
      <c r="G1484" s="350"/>
      <c r="H1484" s="349"/>
      <c r="I1484" s="350"/>
      <c r="J1484" s="349"/>
      <c r="K1484" s="350"/>
      <c r="L1484" s="337">
        <f t="shared" si="335"/>
        <v>0</v>
      </c>
      <c r="M1484" s="349"/>
      <c r="N1484" s="350"/>
      <c r="O1484" s="349"/>
      <c r="P1484" s="350"/>
      <c r="Q1484" s="337">
        <f t="shared" si="336"/>
        <v>0</v>
      </c>
      <c r="R1484" s="350"/>
      <c r="S1484" s="350"/>
      <c r="T1484" s="350"/>
      <c r="U1484" s="350"/>
      <c r="V1484" s="350"/>
      <c r="W1484" s="350"/>
      <c r="X1484" s="350"/>
      <c r="Y1484" s="350">
        <f t="shared" si="337"/>
        <v>0</v>
      </c>
      <c r="Z1484" s="349"/>
      <c r="AA1484" s="350"/>
      <c r="AB1484" s="349"/>
      <c r="AC1484" s="350"/>
      <c r="AD1484" s="337">
        <f t="shared" si="338"/>
        <v>0</v>
      </c>
      <c r="AE1484" s="252"/>
    </row>
    <row r="1485" hidden="1" outlineLevel="1" spans="1:31">
      <c r="A1485" s="346"/>
      <c r="B1485" s="150"/>
      <c r="D1485" s="299"/>
      <c r="E1485" s="342"/>
      <c r="F1485" s="343"/>
      <c r="G1485" s="350"/>
      <c r="H1485" s="349"/>
      <c r="I1485" s="350"/>
      <c r="J1485" s="349"/>
      <c r="K1485" s="350"/>
      <c r="L1485" s="337">
        <f t="shared" si="335"/>
        <v>0</v>
      </c>
      <c r="M1485" s="349"/>
      <c r="N1485" s="350"/>
      <c r="O1485" s="349"/>
      <c r="P1485" s="350"/>
      <c r="Q1485" s="337">
        <f t="shared" si="336"/>
        <v>0</v>
      </c>
      <c r="R1485" s="350"/>
      <c r="S1485" s="350"/>
      <c r="T1485" s="350"/>
      <c r="U1485" s="350"/>
      <c r="V1485" s="350"/>
      <c r="W1485" s="350"/>
      <c r="X1485" s="350"/>
      <c r="Y1485" s="374"/>
      <c r="Z1485" s="349"/>
      <c r="AA1485" s="350"/>
      <c r="AB1485" s="349"/>
      <c r="AC1485" s="350"/>
      <c r="AD1485" s="337">
        <f t="shared" si="338"/>
        <v>0</v>
      </c>
      <c r="AE1485" s="252"/>
    </row>
    <row r="1486" hidden="1" outlineLevel="1" spans="1:31">
      <c r="A1486" s="346"/>
      <c r="B1486" s="150"/>
      <c r="D1486" s="351" t="s">
        <v>765</v>
      </c>
      <c r="E1486" s="376"/>
      <c r="F1486" s="353"/>
      <c r="G1486" s="354">
        <f>SUM(G1285:G1485)</f>
        <v>0</v>
      </c>
      <c r="H1486" s="355"/>
      <c r="I1486" s="354">
        <f>SUM(I1285:I1485)</f>
        <v>0</v>
      </c>
      <c r="J1486" s="355"/>
      <c r="K1486" s="354">
        <f>SUM(K1285:K1485)</f>
        <v>0</v>
      </c>
      <c r="L1486" s="354">
        <f>SUM(L1285:L1485)</f>
        <v>0</v>
      </c>
      <c r="M1486" s="355"/>
      <c r="N1486" s="354">
        <f>SUM(N1285:N1485)</f>
        <v>0</v>
      </c>
      <c r="O1486" s="355"/>
      <c r="P1486" s="354">
        <f t="shared" ref="P1486:Y1486" si="339">SUM(P1285:P1485)</f>
        <v>0</v>
      </c>
      <c r="Q1486" s="354">
        <f t="shared" si="339"/>
        <v>0</v>
      </c>
      <c r="R1486" s="354">
        <f t="shared" si="339"/>
        <v>0</v>
      </c>
      <c r="S1486" s="354">
        <f t="shared" si="339"/>
        <v>0</v>
      </c>
      <c r="T1486" s="354">
        <f t="shared" si="339"/>
        <v>0</v>
      </c>
      <c r="U1486" s="354">
        <f t="shared" si="339"/>
        <v>0</v>
      </c>
      <c r="V1486" s="354">
        <f t="shared" si="339"/>
        <v>0</v>
      </c>
      <c r="W1486" s="354">
        <f t="shared" si="339"/>
        <v>0</v>
      </c>
      <c r="X1486" s="354">
        <f t="shared" si="339"/>
        <v>0</v>
      </c>
      <c r="Y1486" s="354">
        <f t="shared" si="339"/>
        <v>0</v>
      </c>
      <c r="Z1486" s="355"/>
      <c r="AA1486" s="354">
        <f>SUM(AA1285:AA1485)</f>
        <v>0</v>
      </c>
      <c r="AB1486" s="355"/>
      <c r="AC1486" s="354">
        <f>SUM(AC1285:AC1485)</f>
        <v>0</v>
      </c>
      <c r="AD1486" s="354">
        <f>SUM(AD1285:AD1485)</f>
        <v>0</v>
      </c>
      <c r="AE1486" s="252"/>
    </row>
    <row r="1487" hidden="1" outlineLevel="1" spans="1:31">
      <c r="A1487" s="346"/>
      <c r="B1487" s="150"/>
      <c r="D1487" s="299"/>
      <c r="E1487" s="342"/>
      <c r="F1487" s="343"/>
      <c r="G1487" s="350"/>
      <c r="H1487" s="349"/>
      <c r="I1487" s="350"/>
      <c r="J1487" s="349"/>
      <c r="K1487" s="350"/>
      <c r="L1487" s="337"/>
      <c r="M1487" s="349"/>
      <c r="N1487" s="350"/>
      <c r="O1487" s="349"/>
      <c r="P1487" s="350"/>
      <c r="Q1487" s="337"/>
      <c r="R1487" s="350"/>
      <c r="S1487" s="350"/>
      <c r="T1487" s="350"/>
      <c r="U1487" s="350"/>
      <c r="V1487" s="350"/>
      <c r="W1487" s="350"/>
      <c r="X1487" s="350"/>
      <c r="Y1487" s="374"/>
      <c r="Z1487" s="349"/>
      <c r="AA1487" s="350"/>
      <c r="AB1487" s="349"/>
      <c r="AC1487" s="350"/>
      <c r="AD1487" s="337"/>
      <c r="AE1487" s="252"/>
    </row>
    <row r="1488" hidden="1" outlineLevel="1" spans="1:31">
      <c r="A1488" s="346"/>
      <c r="B1488" s="150"/>
      <c r="D1488" s="347" t="s">
        <v>399</v>
      </c>
      <c r="E1488" s="299"/>
      <c r="F1488" s="343"/>
      <c r="G1488" s="350"/>
      <c r="H1488" s="349"/>
      <c r="I1488" s="350"/>
      <c r="J1488" s="349"/>
      <c r="K1488" s="350"/>
      <c r="L1488" s="337">
        <f>G1488+I1488-K1488</f>
        <v>0</v>
      </c>
      <c r="M1488" s="349"/>
      <c r="N1488" s="350"/>
      <c r="O1488" s="349"/>
      <c r="P1488" s="350"/>
      <c r="Q1488" s="337">
        <f>L1488+N1488-P1488</f>
        <v>0</v>
      </c>
      <c r="R1488" s="350"/>
      <c r="S1488" s="350"/>
      <c r="T1488" s="350"/>
      <c r="U1488" s="350"/>
      <c r="V1488" s="350"/>
      <c r="W1488" s="350"/>
      <c r="X1488" s="350"/>
      <c r="Y1488" s="374"/>
      <c r="Z1488" s="349"/>
      <c r="AA1488" s="350"/>
      <c r="AB1488" s="349"/>
      <c r="AC1488" s="350"/>
      <c r="AD1488" s="337">
        <f>Y1488+AA1488-AC1488</f>
        <v>0</v>
      </c>
      <c r="AE1488" s="252"/>
    </row>
    <row r="1489" hidden="1" outlineLevel="1" spans="1:31">
      <c r="A1489" s="346"/>
      <c r="B1489" s="150">
        <v>120503001</v>
      </c>
      <c r="D1489" s="346"/>
      <c r="E1489" s="299" t="s">
        <v>113</v>
      </c>
      <c r="F1489" s="343"/>
      <c r="G1489" s="350"/>
      <c r="H1489" s="349"/>
      <c r="I1489" s="350"/>
      <c r="J1489" s="349"/>
      <c r="K1489" s="350"/>
      <c r="L1489" s="337">
        <f>G1489+I1489-K1489</f>
        <v>0</v>
      </c>
      <c r="M1489" s="349"/>
      <c r="N1489" s="350"/>
      <c r="O1489" s="349"/>
      <c r="P1489" s="350"/>
      <c r="Q1489" s="337">
        <f>L1489+N1489-P1489</f>
        <v>0</v>
      </c>
      <c r="R1489" s="350"/>
      <c r="S1489" s="350"/>
      <c r="T1489" s="350"/>
      <c r="U1489" s="350"/>
      <c r="V1489" s="350"/>
      <c r="W1489" s="350"/>
      <c r="X1489" s="350"/>
      <c r="Y1489" s="350">
        <f>SUM(Q1489:X1489)</f>
        <v>0</v>
      </c>
      <c r="Z1489" s="349"/>
      <c r="AA1489" s="350"/>
      <c r="AB1489" s="349"/>
      <c r="AC1489" s="350"/>
      <c r="AD1489" s="337">
        <f>Y1489+AA1489-AC1489</f>
        <v>0</v>
      </c>
      <c r="AE1489" s="252"/>
    </row>
    <row r="1490" hidden="1" outlineLevel="1" spans="1:31">
      <c r="A1490" s="346"/>
      <c r="B1490" s="150">
        <v>120503002</v>
      </c>
      <c r="D1490" s="346"/>
      <c r="E1490" s="299" t="s">
        <v>114</v>
      </c>
      <c r="F1490" s="343"/>
      <c r="G1490" s="350"/>
      <c r="H1490" s="349"/>
      <c r="I1490" s="350"/>
      <c r="J1490" s="349"/>
      <c r="K1490" s="350"/>
      <c r="L1490" s="337">
        <f t="shared" ref="L1490:L1553" si="340">G1490+I1490-K1490</f>
        <v>0</v>
      </c>
      <c r="M1490" s="349"/>
      <c r="N1490" s="350"/>
      <c r="O1490" s="349"/>
      <c r="P1490" s="350"/>
      <c r="Q1490" s="337">
        <f t="shared" ref="Q1490:Q1553" si="341">L1490+N1490-P1490</f>
        <v>0</v>
      </c>
      <c r="R1490" s="350"/>
      <c r="S1490" s="350"/>
      <c r="T1490" s="350"/>
      <c r="U1490" s="350"/>
      <c r="V1490" s="350"/>
      <c r="W1490" s="350"/>
      <c r="X1490" s="350"/>
      <c r="Y1490" s="350">
        <f t="shared" ref="Y1490:Y1553" si="342">SUM(Q1490:X1490)</f>
        <v>0</v>
      </c>
      <c r="Z1490" s="349"/>
      <c r="AA1490" s="350"/>
      <c r="AB1490" s="349"/>
      <c r="AC1490" s="350"/>
      <c r="AD1490" s="337">
        <f t="shared" ref="AD1490:AD1553" si="343">Y1490+AA1490-AC1490</f>
        <v>0</v>
      </c>
      <c r="AE1490" s="252"/>
    </row>
    <row r="1491" hidden="1" outlineLevel="1" spans="1:31">
      <c r="A1491" s="346"/>
      <c r="B1491" s="150">
        <v>120503003</v>
      </c>
      <c r="D1491" s="346"/>
      <c r="E1491" s="299" t="s">
        <v>115</v>
      </c>
      <c r="F1491" s="343"/>
      <c r="G1491" s="350"/>
      <c r="H1491" s="349"/>
      <c r="I1491" s="350"/>
      <c r="J1491" s="349"/>
      <c r="K1491" s="350"/>
      <c r="L1491" s="337">
        <f t="shared" si="340"/>
        <v>0</v>
      </c>
      <c r="M1491" s="349"/>
      <c r="N1491" s="350"/>
      <c r="O1491" s="349"/>
      <c r="P1491" s="350"/>
      <c r="Q1491" s="337">
        <f t="shared" si="341"/>
        <v>0</v>
      </c>
      <c r="R1491" s="350"/>
      <c r="S1491" s="350"/>
      <c r="T1491" s="350"/>
      <c r="U1491" s="350"/>
      <c r="V1491" s="350"/>
      <c r="W1491" s="350"/>
      <c r="X1491" s="350"/>
      <c r="Y1491" s="350">
        <f t="shared" si="342"/>
        <v>0</v>
      </c>
      <c r="Z1491" s="349"/>
      <c r="AA1491" s="350"/>
      <c r="AB1491" s="349"/>
      <c r="AC1491" s="350"/>
      <c r="AD1491" s="337">
        <f t="shared" si="343"/>
        <v>0</v>
      </c>
      <c r="AE1491" s="252"/>
    </row>
    <row r="1492" hidden="1" outlineLevel="1" spans="1:31">
      <c r="A1492" s="346"/>
      <c r="B1492" s="150">
        <v>120503004</v>
      </c>
      <c r="D1492" s="346"/>
      <c r="E1492" s="299" t="s">
        <v>116</v>
      </c>
      <c r="F1492" s="343"/>
      <c r="G1492" s="350"/>
      <c r="H1492" s="349"/>
      <c r="I1492" s="350"/>
      <c r="J1492" s="349"/>
      <c r="K1492" s="350"/>
      <c r="L1492" s="337">
        <f t="shared" si="340"/>
        <v>0</v>
      </c>
      <c r="M1492" s="349"/>
      <c r="N1492" s="350"/>
      <c r="O1492" s="349"/>
      <c r="P1492" s="350"/>
      <c r="Q1492" s="337">
        <f t="shared" si="341"/>
        <v>0</v>
      </c>
      <c r="R1492" s="350"/>
      <c r="S1492" s="350"/>
      <c r="T1492" s="350"/>
      <c r="U1492" s="350"/>
      <c r="V1492" s="350"/>
      <c r="W1492" s="350"/>
      <c r="X1492" s="350"/>
      <c r="Y1492" s="350">
        <f t="shared" si="342"/>
        <v>0</v>
      </c>
      <c r="Z1492" s="349"/>
      <c r="AA1492" s="350"/>
      <c r="AB1492" s="349"/>
      <c r="AC1492" s="350"/>
      <c r="AD1492" s="337">
        <f t="shared" si="343"/>
        <v>0</v>
      </c>
      <c r="AE1492" s="252"/>
    </row>
    <row r="1493" hidden="1" outlineLevel="1" spans="1:31">
      <c r="A1493" s="346"/>
      <c r="B1493" s="150">
        <v>120503005</v>
      </c>
      <c r="D1493" s="346"/>
      <c r="E1493" s="299" t="s">
        <v>117</v>
      </c>
      <c r="F1493" s="343"/>
      <c r="G1493" s="350"/>
      <c r="H1493" s="349"/>
      <c r="I1493" s="350"/>
      <c r="J1493" s="349"/>
      <c r="K1493" s="350"/>
      <c r="L1493" s="337">
        <f t="shared" si="340"/>
        <v>0</v>
      </c>
      <c r="M1493" s="349"/>
      <c r="N1493" s="350"/>
      <c r="O1493" s="349"/>
      <c r="P1493" s="350"/>
      <c r="Q1493" s="337">
        <f t="shared" si="341"/>
        <v>0</v>
      </c>
      <c r="R1493" s="350"/>
      <c r="S1493" s="350"/>
      <c r="T1493" s="350"/>
      <c r="U1493" s="350"/>
      <c r="V1493" s="350"/>
      <c r="W1493" s="350"/>
      <c r="X1493" s="350"/>
      <c r="Y1493" s="350">
        <f t="shared" si="342"/>
        <v>0</v>
      </c>
      <c r="Z1493" s="349"/>
      <c r="AA1493" s="350"/>
      <c r="AB1493" s="349"/>
      <c r="AC1493" s="350"/>
      <c r="AD1493" s="337">
        <f t="shared" si="343"/>
        <v>0</v>
      </c>
      <c r="AE1493" s="252"/>
    </row>
    <row r="1494" hidden="1" outlineLevel="1" spans="1:31">
      <c r="A1494" s="346"/>
      <c r="B1494" s="150">
        <v>120503006</v>
      </c>
      <c r="D1494" s="346"/>
      <c r="E1494" s="299" t="s">
        <v>118</v>
      </c>
      <c r="F1494" s="343"/>
      <c r="G1494" s="350"/>
      <c r="H1494" s="349"/>
      <c r="I1494" s="350"/>
      <c r="J1494" s="349"/>
      <c r="K1494" s="350"/>
      <c r="L1494" s="337">
        <f t="shared" si="340"/>
        <v>0</v>
      </c>
      <c r="M1494" s="349"/>
      <c r="N1494" s="350"/>
      <c r="O1494" s="349"/>
      <c r="P1494" s="350"/>
      <c r="Q1494" s="337">
        <f t="shared" si="341"/>
        <v>0</v>
      </c>
      <c r="R1494" s="350"/>
      <c r="S1494" s="350"/>
      <c r="T1494" s="350"/>
      <c r="U1494" s="350"/>
      <c r="V1494" s="350"/>
      <c r="W1494" s="350"/>
      <c r="X1494" s="350"/>
      <c r="Y1494" s="350">
        <f t="shared" si="342"/>
        <v>0</v>
      </c>
      <c r="Z1494" s="349"/>
      <c r="AA1494" s="350"/>
      <c r="AB1494" s="349"/>
      <c r="AC1494" s="350"/>
      <c r="AD1494" s="337">
        <f t="shared" si="343"/>
        <v>0</v>
      </c>
      <c r="AE1494" s="252"/>
    </row>
    <row r="1495" hidden="1" outlineLevel="1" spans="1:31">
      <c r="A1495" s="346"/>
      <c r="B1495" s="150">
        <v>120503007</v>
      </c>
      <c r="D1495" s="346"/>
      <c r="E1495" s="299" t="s">
        <v>119</v>
      </c>
      <c r="F1495" s="343"/>
      <c r="G1495" s="350"/>
      <c r="H1495" s="349"/>
      <c r="I1495" s="350"/>
      <c r="J1495" s="349"/>
      <c r="K1495" s="350"/>
      <c r="L1495" s="337">
        <f t="shared" si="340"/>
        <v>0</v>
      </c>
      <c r="M1495" s="349"/>
      <c r="N1495" s="350"/>
      <c r="O1495" s="349"/>
      <c r="P1495" s="350"/>
      <c r="Q1495" s="337">
        <f t="shared" si="341"/>
        <v>0</v>
      </c>
      <c r="R1495" s="350"/>
      <c r="S1495" s="350"/>
      <c r="T1495" s="350"/>
      <c r="U1495" s="350"/>
      <c r="V1495" s="350"/>
      <c r="W1495" s="350"/>
      <c r="X1495" s="350"/>
      <c r="Y1495" s="350">
        <f t="shared" si="342"/>
        <v>0</v>
      </c>
      <c r="Z1495" s="349"/>
      <c r="AA1495" s="350"/>
      <c r="AB1495" s="349"/>
      <c r="AC1495" s="350"/>
      <c r="AD1495" s="337">
        <f t="shared" si="343"/>
        <v>0</v>
      </c>
      <c r="AE1495" s="252"/>
    </row>
    <row r="1496" hidden="1" outlineLevel="1" spans="1:31">
      <c r="A1496" s="346"/>
      <c r="B1496" s="150">
        <v>120503008</v>
      </c>
      <c r="D1496" s="346"/>
      <c r="E1496" s="299" t="s">
        <v>120</v>
      </c>
      <c r="F1496" s="343"/>
      <c r="G1496" s="350"/>
      <c r="H1496" s="349"/>
      <c r="I1496" s="350"/>
      <c r="J1496" s="349"/>
      <c r="K1496" s="350"/>
      <c r="L1496" s="337">
        <f t="shared" si="340"/>
        <v>0</v>
      </c>
      <c r="M1496" s="349"/>
      <c r="N1496" s="350"/>
      <c r="O1496" s="349"/>
      <c r="P1496" s="350"/>
      <c r="Q1496" s="337">
        <f t="shared" si="341"/>
        <v>0</v>
      </c>
      <c r="R1496" s="350"/>
      <c r="S1496" s="350"/>
      <c r="T1496" s="350"/>
      <c r="U1496" s="350"/>
      <c r="V1496" s="350"/>
      <c r="W1496" s="350"/>
      <c r="X1496" s="350"/>
      <c r="Y1496" s="350">
        <f t="shared" si="342"/>
        <v>0</v>
      </c>
      <c r="Z1496" s="349"/>
      <c r="AA1496" s="350"/>
      <c r="AB1496" s="349"/>
      <c r="AC1496" s="350"/>
      <c r="AD1496" s="337">
        <f t="shared" si="343"/>
        <v>0</v>
      </c>
      <c r="AE1496" s="252"/>
    </row>
    <row r="1497" hidden="1" outlineLevel="1" spans="1:31">
      <c r="A1497" s="346"/>
      <c r="B1497" s="150">
        <v>120503009</v>
      </c>
      <c r="D1497" s="346"/>
      <c r="E1497" s="299" t="s">
        <v>121</v>
      </c>
      <c r="F1497" s="343"/>
      <c r="G1497" s="350"/>
      <c r="H1497" s="349"/>
      <c r="I1497" s="350"/>
      <c r="J1497" s="349"/>
      <c r="K1497" s="350"/>
      <c r="L1497" s="337">
        <f t="shared" si="340"/>
        <v>0</v>
      </c>
      <c r="M1497" s="349"/>
      <c r="N1497" s="350"/>
      <c r="O1497" s="349"/>
      <c r="P1497" s="350"/>
      <c r="Q1497" s="337">
        <f t="shared" si="341"/>
        <v>0</v>
      </c>
      <c r="R1497" s="350"/>
      <c r="S1497" s="350"/>
      <c r="T1497" s="350"/>
      <c r="U1497" s="350"/>
      <c r="V1497" s="350"/>
      <c r="W1497" s="350"/>
      <c r="X1497" s="350"/>
      <c r="Y1497" s="350">
        <f t="shared" si="342"/>
        <v>0</v>
      </c>
      <c r="Z1497" s="349"/>
      <c r="AA1497" s="350"/>
      <c r="AB1497" s="349"/>
      <c r="AC1497" s="350"/>
      <c r="AD1497" s="337">
        <f t="shared" si="343"/>
        <v>0</v>
      </c>
      <c r="AE1497" s="252"/>
    </row>
    <row r="1498" hidden="1" outlineLevel="1" spans="1:31">
      <c r="A1498" s="346"/>
      <c r="B1498" s="150">
        <v>120503010</v>
      </c>
      <c r="D1498" s="346"/>
      <c r="E1498" s="299" t="s">
        <v>980</v>
      </c>
      <c r="F1498" s="343"/>
      <c r="G1498" s="350"/>
      <c r="H1498" s="349"/>
      <c r="I1498" s="350"/>
      <c r="J1498" s="349"/>
      <c r="K1498" s="350"/>
      <c r="L1498" s="337">
        <f t="shared" si="340"/>
        <v>0</v>
      </c>
      <c r="M1498" s="349"/>
      <c r="N1498" s="350"/>
      <c r="O1498" s="349"/>
      <c r="P1498" s="350"/>
      <c r="Q1498" s="337">
        <f t="shared" si="341"/>
        <v>0</v>
      </c>
      <c r="R1498" s="350"/>
      <c r="S1498" s="350"/>
      <c r="T1498" s="350"/>
      <c r="U1498" s="350"/>
      <c r="V1498" s="350"/>
      <c r="W1498" s="350"/>
      <c r="X1498" s="350"/>
      <c r="Y1498" s="350">
        <f t="shared" si="342"/>
        <v>0</v>
      </c>
      <c r="Z1498" s="349"/>
      <c r="AA1498" s="350"/>
      <c r="AB1498" s="349"/>
      <c r="AC1498" s="350"/>
      <c r="AD1498" s="337">
        <f t="shared" si="343"/>
        <v>0</v>
      </c>
      <c r="AE1498" s="252"/>
    </row>
    <row r="1499" hidden="1" outlineLevel="1" spans="1:31">
      <c r="A1499" s="346"/>
      <c r="B1499" s="150">
        <v>120503011</v>
      </c>
      <c r="D1499" s="346"/>
      <c r="E1499" s="299" t="s">
        <v>123</v>
      </c>
      <c r="F1499" s="343"/>
      <c r="G1499" s="350"/>
      <c r="H1499" s="349"/>
      <c r="I1499" s="350"/>
      <c r="J1499" s="349"/>
      <c r="K1499" s="350"/>
      <c r="L1499" s="337">
        <f t="shared" si="340"/>
        <v>0</v>
      </c>
      <c r="M1499" s="349"/>
      <c r="N1499" s="350"/>
      <c r="O1499" s="349"/>
      <c r="P1499" s="350"/>
      <c r="Q1499" s="337">
        <f t="shared" si="341"/>
        <v>0</v>
      </c>
      <c r="R1499" s="350"/>
      <c r="S1499" s="350"/>
      <c r="T1499" s="350"/>
      <c r="U1499" s="350"/>
      <c r="V1499" s="350"/>
      <c r="W1499" s="350"/>
      <c r="X1499" s="350"/>
      <c r="Y1499" s="350">
        <f t="shared" si="342"/>
        <v>0</v>
      </c>
      <c r="Z1499" s="349"/>
      <c r="AA1499" s="350"/>
      <c r="AB1499" s="349"/>
      <c r="AC1499" s="350"/>
      <c r="AD1499" s="337">
        <f t="shared" si="343"/>
        <v>0</v>
      </c>
      <c r="AE1499" s="252"/>
    </row>
    <row r="1500" hidden="1" outlineLevel="1" spans="1:31">
      <c r="A1500" s="346"/>
      <c r="B1500" s="150">
        <v>120503012</v>
      </c>
      <c r="D1500" s="346"/>
      <c r="E1500" s="299" t="s">
        <v>124</v>
      </c>
      <c r="F1500" s="343"/>
      <c r="G1500" s="350"/>
      <c r="H1500" s="349"/>
      <c r="I1500" s="350"/>
      <c r="J1500" s="349"/>
      <c r="K1500" s="350"/>
      <c r="L1500" s="337">
        <f t="shared" si="340"/>
        <v>0</v>
      </c>
      <c r="M1500" s="349"/>
      <c r="N1500" s="350"/>
      <c r="O1500" s="349"/>
      <c r="P1500" s="350"/>
      <c r="Q1500" s="337">
        <f t="shared" si="341"/>
        <v>0</v>
      </c>
      <c r="R1500" s="350"/>
      <c r="S1500" s="350"/>
      <c r="T1500" s="350"/>
      <c r="U1500" s="350"/>
      <c r="V1500" s="350"/>
      <c r="W1500" s="350"/>
      <c r="X1500" s="350"/>
      <c r="Y1500" s="350">
        <f t="shared" si="342"/>
        <v>0</v>
      </c>
      <c r="Z1500" s="349"/>
      <c r="AA1500" s="350"/>
      <c r="AB1500" s="349"/>
      <c r="AC1500" s="350"/>
      <c r="AD1500" s="337">
        <f t="shared" si="343"/>
        <v>0</v>
      </c>
      <c r="AE1500" s="252"/>
    </row>
    <row r="1501" hidden="1" outlineLevel="1" spans="1:31">
      <c r="A1501" s="346"/>
      <c r="B1501" s="150">
        <v>120503013</v>
      </c>
      <c r="D1501" s="346"/>
      <c r="E1501" s="299" t="s">
        <v>125</v>
      </c>
      <c r="F1501" s="343"/>
      <c r="G1501" s="350"/>
      <c r="H1501" s="349"/>
      <c r="I1501" s="350"/>
      <c r="J1501" s="349"/>
      <c r="K1501" s="350"/>
      <c r="L1501" s="337">
        <f t="shared" si="340"/>
        <v>0</v>
      </c>
      <c r="M1501" s="349"/>
      <c r="N1501" s="350"/>
      <c r="O1501" s="349"/>
      <c r="P1501" s="350"/>
      <c r="Q1501" s="337">
        <f t="shared" si="341"/>
        <v>0</v>
      </c>
      <c r="R1501" s="350"/>
      <c r="S1501" s="350"/>
      <c r="T1501" s="350"/>
      <c r="U1501" s="350"/>
      <c r="V1501" s="350"/>
      <c r="W1501" s="350"/>
      <c r="X1501" s="350"/>
      <c r="Y1501" s="350">
        <f t="shared" si="342"/>
        <v>0</v>
      </c>
      <c r="Z1501" s="349"/>
      <c r="AA1501" s="350"/>
      <c r="AB1501" s="349"/>
      <c r="AC1501" s="350"/>
      <c r="AD1501" s="337">
        <f t="shared" si="343"/>
        <v>0</v>
      </c>
      <c r="AE1501" s="252"/>
    </row>
    <row r="1502" hidden="1" outlineLevel="1" spans="1:31">
      <c r="A1502" s="346"/>
      <c r="B1502" s="150">
        <v>120503014</v>
      </c>
      <c r="D1502" s="346"/>
      <c r="E1502" s="299" t="s">
        <v>126</v>
      </c>
      <c r="F1502" s="343"/>
      <c r="G1502" s="350"/>
      <c r="H1502" s="349"/>
      <c r="I1502" s="350"/>
      <c r="J1502" s="349"/>
      <c r="K1502" s="350"/>
      <c r="L1502" s="337">
        <f t="shared" si="340"/>
        <v>0</v>
      </c>
      <c r="M1502" s="349"/>
      <c r="N1502" s="350"/>
      <c r="O1502" s="349"/>
      <c r="P1502" s="350"/>
      <c r="Q1502" s="337">
        <f t="shared" si="341"/>
        <v>0</v>
      </c>
      <c r="R1502" s="350"/>
      <c r="S1502" s="350"/>
      <c r="T1502" s="350"/>
      <c r="U1502" s="350"/>
      <c r="V1502" s="350"/>
      <c r="W1502" s="350"/>
      <c r="X1502" s="350"/>
      <c r="Y1502" s="350">
        <f t="shared" si="342"/>
        <v>0</v>
      </c>
      <c r="Z1502" s="349"/>
      <c r="AA1502" s="350"/>
      <c r="AB1502" s="349"/>
      <c r="AC1502" s="350"/>
      <c r="AD1502" s="337">
        <f t="shared" si="343"/>
        <v>0</v>
      </c>
      <c r="AE1502" s="252"/>
    </row>
    <row r="1503" hidden="1" outlineLevel="1" spans="1:31">
      <c r="A1503" s="346"/>
      <c r="B1503" s="150">
        <v>120503015</v>
      </c>
      <c r="D1503" s="346"/>
      <c r="E1503" s="299" t="s">
        <v>127</v>
      </c>
      <c r="F1503" s="343"/>
      <c r="G1503" s="350"/>
      <c r="H1503" s="349"/>
      <c r="I1503" s="350"/>
      <c r="J1503" s="349"/>
      <c r="K1503" s="350"/>
      <c r="L1503" s="337">
        <f t="shared" si="340"/>
        <v>0</v>
      </c>
      <c r="M1503" s="349"/>
      <c r="N1503" s="350"/>
      <c r="O1503" s="349"/>
      <c r="P1503" s="350"/>
      <c r="Q1503" s="337">
        <f t="shared" si="341"/>
        <v>0</v>
      </c>
      <c r="R1503" s="350"/>
      <c r="S1503" s="350"/>
      <c r="T1503" s="350"/>
      <c r="U1503" s="350"/>
      <c r="V1503" s="350"/>
      <c r="W1503" s="350"/>
      <c r="X1503" s="350"/>
      <c r="Y1503" s="350">
        <f t="shared" si="342"/>
        <v>0</v>
      </c>
      <c r="Z1503" s="349"/>
      <c r="AA1503" s="350"/>
      <c r="AB1503" s="349"/>
      <c r="AC1503" s="350"/>
      <c r="AD1503" s="337">
        <f t="shared" si="343"/>
        <v>0</v>
      </c>
      <c r="AE1503" s="252"/>
    </row>
    <row r="1504" hidden="1" outlineLevel="1" spans="1:31">
      <c r="A1504" s="346"/>
      <c r="B1504" s="150">
        <v>120503016</v>
      </c>
      <c r="D1504" s="346"/>
      <c r="E1504" s="299" t="s">
        <v>128</v>
      </c>
      <c r="F1504" s="343"/>
      <c r="G1504" s="350"/>
      <c r="H1504" s="349"/>
      <c r="I1504" s="350"/>
      <c r="J1504" s="349"/>
      <c r="K1504" s="350"/>
      <c r="L1504" s="337">
        <f t="shared" si="340"/>
        <v>0</v>
      </c>
      <c r="M1504" s="349"/>
      <c r="N1504" s="350"/>
      <c r="O1504" s="349"/>
      <c r="P1504" s="350"/>
      <c r="Q1504" s="337">
        <f t="shared" si="341"/>
        <v>0</v>
      </c>
      <c r="R1504" s="350"/>
      <c r="S1504" s="350"/>
      <c r="T1504" s="350"/>
      <c r="U1504" s="350"/>
      <c r="V1504" s="350"/>
      <c r="W1504" s="350"/>
      <c r="X1504" s="350"/>
      <c r="Y1504" s="350">
        <f t="shared" si="342"/>
        <v>0</v>
      </c>
      <c r="Z1504" s="349"/>
      <c r="AA1504" s="350"/>
      <c r="AB1504" s="349"/>
      <c r="AC1504" s="350"/>
      <c r="AD1504" s="337">
        <f t="shared" si="343"/>
        <v>0</v>
      </c>
      <c r="AE1504" s="252"/>
    </row>
    <row r="1505" hidden="1" outlineLevel="1" spans="1:31">
      <c r="A1505" s="346"/>
      <c r="B1505" s="150">
        <v>120503017</v>
      </c>
      <c r="D1505" s="346"/>
      <c r="E1505" s="299" t="s">
        <v>129</v>
      </c>
      <c r="F1505" s="343"/>
      <c r="G1505" s="350"/>
      <c r="H1505" s="349"/>
      <c r="I1505" s="350"/>
      <c r="J1505" s="349"/>
      <c r="K1505" s="350"/>
      <c r="L1505" s="337">
        <f t="shared" si="340"/>
        <v>0</v>
      </c>
      <c r="M1505" s="349"/>
      <c r="N1505" s="350"/>
      <c r="O1505" s="349"/>
      <c r="P1505" s="350"/>
      <c r="Q1505" s="337">
        <f t="shared" si="341"/>
        <v>0</v>
      </c>
      <c r="R1505" s="350"/>
      <c r="S1505" s="350"/>
      <c r="T1505" s="350"/>
      <c r="U1505" s="350"/>
      <c r="V1505" s="350"/>
      <c r="W1505" s="350"/>
      <c r="X1505" s="350"/>
      <c r="Y1505" s="350">
        <f t="shared" si="342"/>
        <v>0</v>
      </c>
      <c r="Z1505" s="349"/>
      <c r="AA1505" s="350"/>
      <c r="AB1505" s="349"/>
      <c r="AC1505" s="350"/>
      <c r="AD1505" s="337">
        <f t="shared" si="343"/>
        <v>0</v>
      </c>
      <c r="AE1505" s="252"/>
    </row>
    <row r="1506" hidden="1" outlineLevel="1" spans="1:31">
      <c r="A1506" s="346"/>
      <c r="B1506" s="150">
        <v>120503018</v>
      </c>
      <c r="D1506" s="346"/>
      <c r="E1506" s="299" t="s">
        <v>130</v>
      </c>
      <c r="F1506" s="343"/>
      <c r="G1506" s="350"/>
      <c r="H1506" s="349"/>
      <c r="I1506" s="350"/>
      <c r="J1506" s="349"/>
      <c r="K1506" s="350"/>
      <c r="L1506" s="337">
        <f t="shared" si="340"/>
        <v>0</v>
      </c>
      <c r="M1506" s="349"/>
      <c r="N1506" s="350"/>
      <c r="O1506" s="349"/>
      <c r="P1506" s="350"/>
      <c r="Q1506" s="337">
        <f t="shared" si="341"/>
        <v>0</v>
      </c>
      <c r="R1506" s="350"/>
      <c r="S1506" s="350"/>
      <c r="T1506" s="350"/>
      <c r="U1506" s="350"/>
      <c r="V1506" s="350"/>
      <c r="W1506" s="350"/>
      <c r="X1506" s="350"/>
      <c r="Y1506" s="350">
        <f t="shared" si="342"/>
        <v>0</v>
      </c>
      <c r="Z1506" s="349"/>
      <c r="AA1506" s="350"/>
      <c r="AB1506" s="349"/>
      <c r="AC1506" s="350"/>
      <c r="AD1506" s="337">
        <f t="shared" si="343"/>
        <v>0</v>
      </c>
      <c r="AE1506" s="252"/>
    </row>
    <row r="1507" hidden="1" outlineLevel="1" spans="1:31">
      <c r="A1507" s="346"/>
      <c r="B1507" s="150">
        <v>120503019</v>
      </c>
      <c r="D1507" s="346"/>
      <c r="E1507" s="299" t="s">
        <v>131</v>
      </c>
      <c r="F1507" s="343"/>
      <c r="G1507" s="350"/>
      <c r="H1507" s="349"/>
      <c r="I1507" s="350"/>
      <c r="J1507" s="349"/>
      <c r="K1507" s="350"/>
      <c r="L1507" s="337">
        <f t="shared" si="340"/>
        <v>0</v>
      </c>
      <c r="M1507" s="349"/>
      <c r="N1507" s="350"/>
      <c r="O1507" s="349"/>
      <c r="P1507" s="350"/>
      <c r="Q1507" s="337">
        <f t="shared" si="341"/>
        <v>0</v>
      </c>
      <c r="R1507" s="350"/>
      <c r="S1507" s="350"/>
      <c r="T1507" s="350"/>
      <c r="U1507" s="350"/>
      <c r="V1507" s="350"/>
      <c r="W1507" s="350"/>
      <c r="X1507" s="350"/>
      <c r="Y1507" s="350">
        <f t="shared" si="342"/>
        <v>0</v>
      </c>
      <c r="Z1507" s="349"/>
      <c r="AA1507" s="350"/>
      <c r="AB1507" s="349"/>
      <c r="AC1507" s="350"/>
      <c r="AD1507" s="337">
        <f t="shared" si="343"/>
        <v>0</v>
      </c>
      <c r="AE1507" s="252"/>
    </row>
    <row r="1508" hidden="1" outlineLevel="1" spans="1:31">
      <c r="A1508" s="346"/>
      <c r="B1508" s="150">
        <v>120503020</v>
      </c>
      <c r="D1508" s="346"/>
      <c r="E1508" s="299" t="s">
        <v>132</v>
      </c>
      <c r="F1508" s="343"/>
      <c r="G1508" s="350"/>
      <c r="H1508" s="349"/>
      <c r="I1508" s="350"/>
      <c r="J1508" s="349"/>
      <c r="K1508" s="350"/>
      <c r="L1508" s="337">
        <f t="shared" si="340"/>
        <v>0</v>
      </c>
      <c r="M1508" s="349"/>
      <c r="N1508" s="350"/>
      <c r="O1508" s="349"/>
      <c r="P1508" s="350"/>
      <c r="Q1508" s="337">
        <f t="shared" si="341"/>
        <v>0</v>
      </c>
      <c r="R1508" s="350"/>
      <c r="S1508" s="350"/>
      <c r="T1508" s="350"/>
      <c r="U1508" s="350"/>
      <c r="V1508" s="350"/>
      <c r="W1508" s="350"/>
      <c r="X1508" s="350"/>
      <c r="Y1508" s="350">
        <f t="shared" si="342"/>
        <v>0</v>
      </c>
      <c r="Z1508" s="349"/>
      <c r="AA1508" s="350"/>
      <c r="AB1508" s="349"/>
      <c r="AC1508" s="350"/>
      <c r="AD1508" s="337">
        <f t="shared" si="343"/>
        <v>0</v>
      </c>
      <c r="AE1508" s="252"/>
    </row>
    <row r="1509" hidden="1" outlineLevel="1" spans="1:31">
      <c r="A1509" s="346"/>
      <c r="B1509" s="150">
        <v>120503021</v>
      </c>
      <c r="D1509" s="346"/>
      <c r="E1509" s="299" t="s">
        <v>133</v>
      </c>
      <c r="F1509" s="343"/>
      <c r="G1509" s="350"/>
      <c r="H1509" s="349"/>
      <c r="I1509" s="350"/>
      <c r="J1509" s="349"/>
      <c r="K1509" s="350"/>
      <c r="L1509" s="337">
        <f t="shared" si="340"/>
        <v>0</v>
      </c>
      <c r="M1509" s="349"/>
      <c r="N1509" s="350"/>
      <c r="O1509" s="349"/>
      <c r="P1509" s="350"/>
      <c r="Q1509" s="337">
        <f t="shared" si="341"/>
        <v>0</v>
      </c>
      <c r="R1509" s="350"/>
      <c r="S1509" s="350"/>
      <c r="T1509" s="350"/>
      <c r="U1509" s="350"/>
      <c r="V1509" s="350"/>
      <c r="W1509" s="350"/>
      <c r="X1509" s="350"/>
      <c r="Y1509" s="350">
        <f t="shared" si="342"/>
        <v>0</v>
      </c>
      <c r="Z1509" s="349"/>
      <c r="AA1509" s="350"/>
      <c r="AB1509" s="349"/>
      <c r="AC1509" s="350"/>
      <c r="AD1509" s="337">
        <f t="shared" si="343"/>
        <v>0</v>
      </c>
      <c r="AE1509" s="252"/>
    </row>
    <row r="1510" hidden="1" outlineLevel="1" spans="1:31">
      <c r="A1510" s="346"/>
      <c r="B1510" s="150">
        <v>120503022</v>
      </c>
      <c r="D1510" s="346"/>
      <c r="E1510" s="299" t="s">
        <v>134</v>
      </c>
      <c r="F1510" s="343"/>
      <c r="G1510" s="350"/>
      <c r="H1510" s="349"/>
      <c r="I1510" s="350"/>
      <c r="J1510" s="349"/>
      <c r="K1510" s="350"/>
      <c r="L1510" s="337">
        <f t="shared" si="340"/>
        <v>0</v>
      </c>
      <c r="M1510" s="349"/>
      <c r="N1510" s="350"/>
      <c r="O1510" s="349"/>
      <c r="P1510" s="350"/>
      <c r="Q1510" s="337">
        <f t="shared" si="341"/>
        <v>0</v>
      </c>
      <c r="R1510" s="350"/>
      <c r="S1510" s="350"/>
      <c r="T1510" s="350"/>
      <c r="U1510" s="350"/>
      <c r="V1510" s="350"/>
      <c r="W1510" s="350"/>
      <c r="X1510" s="350"/>
      <c r="Y1510" s="350">
        <f t="shared" si="342"/>
        <v>0</v>
      </c>
      <c r="Z1510" s="349"/>
      <c r="AA1510" s="350"/>
      <c r="AB1510" s="349"/>
      <c r="AC1510" s="350"/>
      <c r="AD1510" s="337">
        <f t="shared" si="343"/>
        <v>0</v>
      </c>
      <c r="AE1510" s="252"/>
    </row>
    <row r="1511" hidden="1" outlineLevel="1" spans="1:31">
      <c r="A1511" s="346"/>
      <c r="B1511" s="150">
        <v>120503023</v>
      </c>
      <c r="D1511" s="346"/>
      <c r="E1511" s="299" t="s">
        <v>135</v>
      </c>
      <c r="F1511" s="343"/>
      <c r="G1511" s="350"/>
      <c r="H1511" s="349"/>
      <c r="I1511" s="350"/>
      <c r="J1511" s="349"/>
      <c r="K1511" s="350"/>
      <c r="L1511" s="337">
        <f t="shared" si="340"/>
        <v>0</v>
      </c>
      <c r="M1511" s="349"/>
      <c r="N1511" s="350"/>
      <c r="O1511" s="349"/>
      <c r="P1511" s="350"/>
      <c r="Q1511" s="337">
        <f t="shared" si="341"/>
        <v>0</v>
      </c>
      <c r="R1511" s="350"/>
      <c r="S1511" s="350"/>
      <c r="T1511" s="350"/>
      <c r="U1511" s="350"/>
      <c r="V1511" s="350"/>
      <c r="W1511" s="350"/>
      <c r="X1511" s="350"/>
      <c r="Y1511" s="350">
        <f t="shared" si="342"/>
        <v>0</v>
      </c>
      <c r="Z1511" s="349"/>
      <c r="AA1511" s="350"/>
      <c r="AB1511" s="349"/>
      <c r="AC1511" s="350"/>
      <c r="AD1511" s="337">
        <f t="shared" si="343"/>
        <v>0</v>
      </c>
      <c r="AE1511" s="252"/>
    </row>
    <row r="1512" hidden="1" outlineLevel="1" spans="1:31">
      <c r="A1512" s="346"/>
      <c r="B1512" s="150">
        <v>120503024</v>
      </c>
      <c r="D1512" s="346"/>
      <c r="E1512" s="299" t="s">
        <v>136</v>
      </c>
      <c r="F1512" s="343"/>
      <c r="G1512" s="350"/>
      <c r="H1512" s="349"/>
      <c r="I1512" s="350"/>
      <c r="J1512" s="349"/>
      <c r="K1512" s="350"/>
      <c r="L1512" s="337">
        <f t="shared" si="340"/>
        <v>0</v>
      </c>
      <c r="M1512" s="349"/>
      <c r="N1512" s="350"/>
      <c r="O1512" s="349"/>
      <c r="P1512" s="350"/>
      <c r="Q1512" s="337">
        <f t="shared" si="341"/>
        <v>0</v>
      </c>
      <c r="R1512" s="350"/>
      <c r="S1512" s="350"/>
      <c r="T1512" s="350"/>
      <c r="U1512" s="350"/>
      <c r="V1512" s="350"/>
      <c r="W1512" s="350"/>
      <c r="X1512" s="350"/>
      <c r="Y1512" s="350">
        <f t="shared" si="342"/>
        <v>0</v>
      </c>
      <c r="Z1512" s="349"/>
      <c r="AA1512" s="350"/>
      <c r="AB1512" s="349"/>
      <c r="AC1512" s="350"/>
      <c r="AD1512" s="337">
        <f t="shared" si="343"/>
        <v>0</v>
      </c>
      <c r="AE1512" s="252"/>
    </row>
    <row r="1513" hidden="1" outlineLevel="1" spans="1:31">
      <c r="A1513" s="346"/>
      <c r="B1513" s="150">
        <v>120503025</v>
      </c>
      <c r="D1513" s="346"/>
      <c r="E1513" s="299" t="s">
        <v>137</v>
      </c>
      <c r="F1513" s="343"/>
      <c r="G1513" s="350"/>
      <c r="H1513" s="349"/>
      <c r="I1513" s="350"/>
      <c r="J1513" s="349"/>
      <c r="K1513" s="350"/>
      <c r="L1513" s="337">
        <f t="shared" si="340"/>
        <v>0</v>
      </c>
      <c r="M1513" s="349"/>
      <c r="N1513" s="350"/>
      <c r="O1513" s="349"/>
      <c r="P1513" s="350"/>
      <c r="Q1513" s="337">
        <f t="shared" si="341"/>
        <v>0</v>
      </c>
      <c r="R1513" s="350"/>
      <c r="S1513" s="350"/>
      <c r="T1513" s="350"/>
      <c r="U1513" s="350"/>
      <c r="V1513" s="350"/>
      <c r="W1513" s="350"/>
      <c r="X1513" s="350"/>
      <c r="Y1513" s="350">
        <f t="shared" si="342"/>
        <v>0</v>
      </c>
      <c r="Z1513" s="349"/>
      <c r="AA1513" s="350"/>
      <c r="AB1513" s="349"/>
      <c r="AC1513" s="350"/>
      <c r="AD1513" s="337">
        <f t="shared" si="343"/>
        <v>0</v>
      </c>
      <c r="AE1513" s="252"/>
    </row>
    <row r="1514" hidden="1" outlineLevel="1" spans="1:31">
      <c r="A1514" s="346"/>
      <c r="B1514" s="150">
        <v>120503026</v>
      </c>
      <c r="D1514" s="346"/>
      <c r="E1514" s="299" t="s">
        <v>138</v>
      </c>
      <c r="F1514" s="343"/>
      <c r="G1514" s="350"/>
      <c r="H1514" s="349"/>
      <c r="I1514" s="350"/>
      <c r="J1514" s="349"/>
      <c r="K1514" s="350"/>
      <c r="L1514" s="337">
        <f t="shared" si="340"/>
        <v>0</v>
      </c>
      <c r="M1514" s="349"/>
      <c r="N1514" s="350"/>
      <c r="O1514" s="349"/>
      <c r="P1514" s="350"/>
      <c r="Q1514" s="337">
        <f t="shared" si="341"/>
        <v>0</v>
      </c>
      <c r="R1514" s="350"/>
      <c r="S1514" s="350"/>
      <c r="T1514" s="350"/>
      <c r="U1514" s="350"/>
      <c r="V1514" s="350"/>
      <c r="W1514" s="350"/>
      <c r="X1514" s="350"/>
      <c r="Y1514" s="350">
        <f t="shared" si="342"/>
        <v>0</v>
      </c>
      <c r="Z1514" s="349"/>
      <c r="AA1514" s="350"/>
      <c r="AB1514" s="349"/>
      <c r="AC1514" s="350"/>
      <c r="AD1514" s="337">
        <f t="shared" si="343"/>
        <v>0</v>
      </c>
      <c r="AE1514" s="252"/>
    </row>
    <row r="1515" hidden="1" outlineLevel="1" spans="1:31">
      <c r="A1515" s="346"/>
      <c r="B1515" s="150">
        <v>120503027</v>
      </c>
      <c r="D1515" s="346"/>
      <c r="E1515" s="299" t="s">
        <v>139</v>
      </c>
      <c r="F1515" s="343"/>
      <c r="G1515" s="350"/>
      <c r="H1515" s="349"/>
      <c r="I1515" s="350"/>
      <c r="J1515" s="349"/>
      <c r="K1515" s="350"/>
      <c r="L1515" s="337">
        <f t="shared" si="340"/>
        <v>0</v>
      </c>
      <c r="M1515" s="349"/>
      <c r="N1515" s="350"/>
      <c r="O1515" s="349"/>
      <c r="P1515" s="350"/>
      <c r="Q1515" s="337">
        <f t="shared" si="341"/>
        <v>0</v>
      </c>
      <c r="R1515" s="350"/>
      <c r="S1515" s="350"/>
      <c r="T1515" s="350"/>
      <c r="U1515" s="350"/>
      <c r="V1515" s="350"/>
      <c r="W1515" s="350"/>
      <c r="X1515" s="350"/>
      <c r="Y1515" s="350">
        <f t="shared" si="342"/>
        <v>0</v>
      </c>
      <c r="Z1515" s="349"/>
      <c r="AA1515" s="350"/>
      <c r="AB1515" s="349"/>
      <c r="AC1515" s="350"/>
      <c r="AD1515" s="337">
        <f t="shared" si="343"/>
        <v>0</v>
      </c>
      <c r="AE1515" s="252"/>
    </row>
    <row r="1516" hidden="1" outlineLevel="1" spans="1:31">
      <c r="A1516" s="346"/>
      <c r="B1516" s="150">
        <v>120503028</v>
      </c>
      <c r="D1516" s="346"/>
      <c r="E1516" s="299" t="s">
        <v>140</v>
      </c>
      <c r="F1516" s="343"/>
      <c r="G1516" s="350"/>
      <c r="H1516" s="349"/>
      <c r="I1516" s="350"/>
      <c r="J1516" s="349"/>
      <c r="K1516" s="350"/>
      <c r="L1516" s="337">
        <f t="shared" si="340"/>
        <v>0</v>
      </c>
      <c r="M1516" s="349"/>
      <c r="N1516" s="350"/>
      <c r="O1516" s="349"/>
      <c r="P1516" s="350"/>
      <c r="Q1516" s="337">
        <f t="shared" si="341"/>
        <v>0</v>
      </c>
      <c r="R1516" s="350"/>
      <c r="S1516" s="350"/>
      <c r="T1516" s="350"/>
      <c r="U1516" s="350"/>
      <c r="V1516" s="350"/>
      <c r="W1516" s="350"/>
      <c r="X1516" s="350"/>
      <c r="Y1516" s="350">
        <f t="shared" si="342"/>
        <v>0</v>
      </c>
      <c r="Z1516" s="349"/>
      <c r="AA1516" s="350"/>
      <c r="AB1516" s="349"/>
      <c r="AC1516" s="350"/>
      <c r="AD1516" s="337">
        <f t="shared" si="343"/>
        <v>0</v>
      </c>
      <c r="AE1516" s="252"/>
    </row>
    <row r="1517" hidden="1" outlineLevel="1" spans="1:31">
      <c r="A1517" s="346"/>
      <c r="B1517" s="150">
        <v>120503029</v>
      </c>
      <c r="D1517" s="346"/>
      <c r="E1517" s="299" t="s">
        <v>141</v>
      </c>
      <c r="F1517" s="343"/>
      <c r="G1517" s="350"/>
      <c r="H1517" s="349"/>
      <c r="I1517" s="350"/>
      <c r="J1517" s="349"/>
      <c r="K1517" s="350"/>
      <c r="L1517" s="337">
        <f t="shared" si="340"/>
        <v>0</v>
      </c>
      <c r="M1517" s="349"/>
      <c r="N1517" s="350"/>
      <c r="O1517" s="349"/>
      <c r="P1517" s="350"/>
      <c r="Q1517" s="337">
        <f t="shared" si="341"/>
        <v>0</v>
      </c>
      <c r="R1517" s="350"/>
      <c r="S1517" s="350"/>
      <c r="T1517" s="350"/>
      <c r="U1517" s="350"/>
      <c r="V1517" s="350"/>
      <c r="W1517" s="350"/>
      <c r="X1517" s="350"/>
      <c r="Y1517" s="350">
        <f t="shared" si="342"/>
        <v>0</v>
      </c>
      <c r="Z1517" s="349"/>
      <c r="AA1517" s="350"/>
      <c r="AB1517" s="349"/>
      <c r="AC1517" s="350"/>
      <c r="AD1517" s="337">
        <f t="shared" si="343"/>
        <v>0</v>
      </c>
      <c r="AE1517" s="252"/>
    </row>
    <row r="1518" hidden="1" outlineLevel="1" spans="1:31">
      <c r="A1518" s="346"/>
      <c r="B1518" s="150">
        <v>120503030</v>
      </c>
      <c r="D1518" s="346"/>
      <c r="E1518" s="299" t="s">
        <v>142</v>
      </c>
      <c r="F1518" s="343"/>
      <c r="G1518" s="350"/>
      <c r="H1518" s="349"/>
      <c r="I1518" s="350"/>
      <c r="J1518" s="349"/>
      <c r="K1518" s="350"/>
      <c r="L1518" s="337">
        <f t="shared" si="340"/>
        <v>0</v>
      </c>
      <c r="M1518" s="349"/>
      <c r="N1518" s="350"/>
      <c r="O1518" s="349"/>
      <c r="P1518" s="350"/>
      <c r="Q1518" s="337">
        <f t="shared" si="341"/>
        <v>0</v>
      </c>
      <c r="R1518" s="350"/>
      <c r="S1518" s="350"/>
      <c r="T1518" s="350"/>
      <c r="U1518" s="350"/>
      <c r="V1518" s="350"/>
      <c r="W1518" s="350"/>
      <c r="X1518" s="350"/>
      <c r="Y1518" s="350">
        <f t="shared" si="342"/>
        <v>0</v>
      </c>
      <c r="Z1518" s="349"/>
      <c r="AA1518" s="350"/>
      <c r="AB1518" s="349"/>
      <c r="AC1518" s="350"/>
      <c r="AD1518" s="337">
        <f t="shared" si="343"/>
        <v>0</v>
      </c>
      <c r="AE1518" s="252"/>
    </row>
    <row r="1519" hidden="1" outlineLevel="1" spans="1:31">
      <c r="A1519" s="346"/>
      <c r="B1519" s="150">
        <v>120503031</v>
      </c>
      <c r="D1519" s="346"/>
      <c r="E1519" s="299" t="s">
        <v>143</v>
      </c>
      <c r="F1519" s="343"/>
      <c r="G1519" s="350"/>
      <c r="H1519" s="349"/>
      <c r="I1519" s="350"/>
      <c r="J1519" s="349"/>
      <c r="K1519" s="350"/>
      <c r="L1519" s="337">
        <f t="shared" si="340"/>
        <v>0</v>
      </c>
      <c r="M1519" s="349"/>
      <c r="N1519" s="350"/>
      <c r="O1519" s="349"/>
      <c r="P1519" s="350"/>
      <c r="Q1519" s="337">
        <f t="shared" si="341"/>
        <v>0</v>
      </c>
      <c r="R1519" s="350"/>
      <c r="S1519" s="350"/>
      <c r="T1519" s="350"/>
      <c r="U1519" s="350"/>
      <c r="V1519" s="350"/>
      <c r="W1519" s="350"/>
      <c r="X1519" s="350"/>
      <c r="Y1519" s="350">
        <f t="shared" si="342"/>
        <v>0</v>
      </c>
      <c r="Z1519" s="349"/>
      <c r="AA1519" s="350"/>
      <c r="AB1519" s="349"/>
      <c r="AC1519" s="350"/>
      <c r="AD1519" s="337">
        <f t="shared" si="343"/>
        <v>0</v>
      </c>
      <c r="AE1519" s="252"/>
    </row>
    <row r="1520" hidden="1" outlineLevel="1" spans="1:31">
      <c r="A1520" s="346"/>
      <c r="B1520" s="150">
        <v>120503032</v>
      </c>
      <c r="D1520" s="346"/>
      <c r="E1520" s="299" t="s">
        <v>144</v>
      </c>
      <c r="F1520" s="343"/>
      <c r="G1520" s="350"/>
      <c r="H1520" s="349"/>
      <c r="I1520" s="350"/>
      <c r="J1520" s="349"/>
      <c r="K1520" s="350"/>
      <c r="L1520" s="337">
        <f t="shared" si="340"/>
        <v>0</v>
      </c>
      <c r="M1520" s="349"/>
      <c r="N1520" s="350"/>
      <c r="O1520" s="349"/>
      <c r="P1520" s="350"/>
      <c r="Q1520" s="337">
        <f t="shared" si="341"/>
        <v>0</v>
      </c>
      <c r="R1520" s="350"/>
      <c r="S1520" s="350"/>
      <c r="T1520" s="350"/>
      <c r="U1520" s="350"/>
      <c r="V1520" s="350"/>
      <c r="W1520" s="350"/>
      <c r="X1520" s="350"/>
      <c r="Y1520" s="350">
        <f t="shared" si="342"/>
        <v>0</v>
      </c>
      <c r="Z1520" s="349"/>
      <c r="AA1520" s="350"/>
      <c r="AB1520" s="349"/>
      <c r="AC1520" s="350"/>
      <c r="AD1520" s="337">
        <f t="shared" si="343"/>
        <v>0</v>
      </c>
      <c r="AE1520" s="252"/>
    </row>
    <row r="1521" hidden="1" outlineLevel="1" spans="1:31">
      <c r="A1521" s="346"/>
      <c r="B1521" s="150">
        <v>120503033</v>
      </c>
      <c r="D1521" s="346"/>
      <c r="E1521" s="299" t="s">
        <v>145</v>
      </c>
      <c r="F1521" s="343"/>
      <c r="G1521" s="350"/>
      <c r="H1521" s="349"/>
      <c r="I1521" s="350"/>
      <c r="J1521" s="349"/>
      <c r="K1521" s="350"/>
      <c r="L1521" s="337">
        <f t="shared" si="340"/>
        <v>0</v>
      </c>
      <c r="M1521" s="349"/>
      <c r="N1521" s="350"/>
      <c r="O1521" s="349"/>
      <c r="P1521" s="350"/>
      <c r="Q1521" s="337">
        <f t="shared" si="341"/>
        <v>0</v>
      </c>
      <c r="R1521" s="350"/>
      <c r="S1521" s="350"/>
      <c r="T1521" s="350"/>
      <c r="U1521" s="350"/>
      <c r="V1521" s="350"/>
      <c r="W1521" s="350"/>
      <c r="X1521" s="350"/>
      <c r="Y1521" s="350">
        <f t="shared" si="342"/>
        <v>0</v>
      </c>
      <c r="Z1521" s="349"/>
      <c r="AA1521" s="350"/>
      <c r="AB1521" s="349"/>
      <c r="AC1521" s="350"/>
      <c r="AD1521" s="337">
        <f t="shared" si="343"/>
        <v>0</v>
      </c>
      <c r="AE1521" s="252"/>
    </row>
    <row r="1522" hidden="1" outlineLevel="1" spans="1:31">
      <c r="A1522" s="346"/>
      <c r="B1522" s="150">
        <v>120503034</v>
      </c>
      <c r="D1522" s="346"/>
      <c r="E1522" s="299" t="s">
        <v>146</v>
      </c>
      <c r="F1522" s="343"/>
      <c r="G1522" s="350"/>
      <c r="H1522" s="349"/>
      <c r="I1522" s="350"/>
      <c r="J1522" s="349"/>
      <c r="K1522" s="350"/>
      <c r="L1522" s="337">
        <f t="shared" si="340"/>
        <v>0</v>
      </c>
      <c r="M1522" s="349"/>
      <c r="N1522" s="350"/>
      <c r="O1522" s="349"/>
      <c r="P1522" s="350"/>
      <c r="Q1522" s="337">
        <f t="shared" si="341"/>
        <v>0</v>
      </c>
      <c r="R1522" s="350"/>
      <c r="S1522" s="350"/>
      <c r="T1522" s="350"/>
      <c r="U1522" s="350"/>
      <c r="V1522" s="350"/>
      <c r="W1522" s="350"/>
      <c r="X1522" s="350"/>
      <c r="Y1522" s="350">
        <f t="shared" si="342"/>
        <v>0</v>
      </c>
      <c r="Z1522" s="349"/>
      <c r="AA1522" s="350"/>
      <c r="AB1522" s="349"/>
      <c r="AC1522" s="350"/>
      <c r="AD1522" s="337">
        <f t="shared" si="343"/>
        <v>0</v>
      </c>
      <c r="AE1522" s="252"/>
    </row>
    <row r="1523" hidden="1" outlineLevel="1" spans="1:31">
      <c r="A1523" s="346"/>
      <c r="B1523" s="150">
        <v>120503035</v>
      </c>
      <c r="D1523" s="346"/>
      <c r="E1523" s="299" t="s">
        <v>147</v>
      </c>
      <c r="F1523" s="343"/>
      <c r="G1523" s="350"/>
      <c r="H1523" s="349"/>
      <c r="I1523" s="350"/>
      <c r="J1523" s="349"/>
      <c r="K1523" s="350"/>
      <c r="L1523" s="337">
        <f t="shared" si="340"/>
        <v>0</v>
      </c>
      <c r="M1523" s="349"/>
      <c r="N1523" s="350"/>
      <c r="O1523" s="349"/>
      <c r="P1523" s="350"/>
      <c r="Q1523" s="337">
        <f t="shared" si="341"/>
        <v>0</v>
      </c>
      <c r="R1523" s="350"/>
      <c r="S1523" s="350"/>
      <c r="T1523" s="350"/>
      <c r="U1523" s="350"/>
      <c r="V1523" s="350"/>
      <c r="W1523" s="350"/>
      <c r="X1523" s="350"/>
      <c r="Y1523" s="350">
        <f t="shared" si="342"/>
        <v>0</v>
      </c>
      <c r="Z1523" s="349"/>
      <c r="AA1523" s="350"/>
      <c r="AB1523" s="349"/>
      <c r="AC1523" s="350"/>
      <c r="AD1523" s="337">
        <f t="shared" si="343"/>
        <v>0</v>
      </c>
      <c r="AE1523" s="252"/>
    </row>
    <row r="1524" hidden="1" outlineLevel="1" spans="1:31">
      <c r="A1524" s="346"/>
      <c r="B1524" s="150">
        <v>120503036</v>
      </c>
      <c r="D1524" s="346"/>
      <c r="E1524" s="299" t="s">
        <v>148</v>
      </c>
      <c r="F1524" s="343"/>
      <c r="G1524" s="350"/>
      <c r="H1524" s="349"/>
      <c r="I1524" s="350"/>
      <c r="J1524" s="349"/>
      <c r="K1524" s="350"/>
      <c r="L1524" s="337">
        <f t="shared" si="340"/>
        <v>0</v>
      </c>
      <c r="M1524" s="349"/>
      <c r="N1524" s="350"/>
      <c r="O1524" s="349"/>
      <c r="P1524" s="350"/>
      <c r="Q1524" s="337">
        <f t="shared" si="341"/>
        <v>0</v>
      </c>
      <c r="R1524" s="350"/>
      <c r="S1524" s="350"/>
      <c r="T1524" s="350"/>
      <c r="U1524" s="350"/>
      <c r="V1524" s="350"/>
      <c r="W1524" s="350"/>
      <c r="X1524" s="350"/>
      <c r="Y1524" s="350">
        <f t="shared" si="342"/>
        <v>0</v>
      </c>
      <c r="Z1524" s="349"/>
      <c r="AA1524" s="350"/>
      <c r="AB1524" s="349"/>
      <c r="AC1524" s="350"/>
      <c r="AD1524" s="337">
        <f t="shared" si="343"/>
        <v>0</v>
      </c>
      <c r="AE1524" s="252"/>
    </row>
    <row r="1525" hidden="1" outlineLevel="1" spans="1:31">
      <c r="A1525" s="346"/>
      <c r="B1525" s="150">
        <v>120503037</v>
      </c>
      <c r="D1525" s="346"/>
      <c r="E1525" s="299" t="s">
        <v>149</v>
      </c>
      <c r="F1525" s="343"/>
      <c r="G1525" s="350"/>
      <c r="H1525" s="349"/>
      <c r="I1525" s="350"/>
      <c r="J1525" s="349"/>
      <c r="K1525" s="350"/>
      <c r="L1525" s="337">
        <f t="shared" si="340"/>
        <v>0</v>
      </c>
      <c r="M1525" s="349"/>
      <c r="N1525" s="350"/>
      <c r="O1525" s="349"/>
      <c r="P1525" s="350"/>
      <c r="Q1525" s="337">
        <f t="shared" si="341"/>
        <v>0</v>
      </c>
      <c r="R1525" s="350"/>
      <c r="S1525" s="350"/>
      <c r="T1525" s="350"/>
      <c r="U1525" s="350"/>
      <c r="V1525" s="350"/>
      <c r="W1525" s="350"/>
      <c r="X1525" s="350"/>
      <c r="Y1525" s="350">
        <f t="shared" si="342"/>
        <v>0</v>
      </c>
      <c r="Z1525" s="349"/>
      <c r="AA1525" s="350"/>
      <c r="AB1525" s="349"/>
      <c r="AC1525" s="350"/>
      <c r="AD1525" s="337">
        <f t="shared" si="343"/>
        <v>0</v>
      </c>
      <c r="AE1525" s="252"/>
    </row>
    <row r="1526" hidden="1" outlineLevel="1" spans="1:31">
      <c r="A1526" s="346"/>
      <c r="B1526" s="150">
        <v>120503038</v>
      </c>
      <c r="D1526" s="346"/>
      <c r="E1526" s="299" t="s">
        <v>150</v>
      </c>
      <c r="F1526" s="343"/>
      <c r="G1526" s="350"/>
      <c r="H1526" s="349"/>
      <c r="I1526" s="350"/>
      <c r="J1526" s="349"/>
      <c r="K1526" s="350"/>
      <c r="L1526" s="337">
        <f t="shared" si="340"/>
        <v>0</v>
      </c>
      <c r="M1526" s="349"/>
      <c r="N1526" s="350"/>
      <c r="O1526" s="349"/>
      <c r="P1526" s="350"/>
      <c r="Q1526" s="337">
        <f t="shared" si="341"/>
        <v>0</v>
      </c>
      <c r="R1526" s="350"/>
      <c r="S1526" s="350"/>
      <c r="T1526" s="350"/>
      <c r="U1526" s="350"/>
      <c r="V1526" s="350"/>
      <c r="W1526" s="350"/>
      <c r="X1526" s="350"/>
      <c r="Y1526" s="350">
        <f t="shared" si="342"/>
        <v>0</v>
      </c>
      <c r="Z1526" s="349"/>
      <c r="AA1526" s="350"/>
      <c r="AB1526" s="349"/>
      <c r="AC1526" s="350"/>
      <c r="AD1526" s="337">
        <f t="shared" si="343"/>
        <v>0</v>
      </c>
      <c r="AE1526" s="252"/>
    </row>
    <row r="1527" hidden="1" outlineLevel="1" spans="1:31">
      <c r="A1527" s="346"/>
      <c r="B1527" s="150">
        <v>120503039</v>
      </c>
      <c r="D1527" s="346"/>
      <c r="E1527" s="299" t="s">
        <v>151</v>
      </c>
      <c r="F1527" s="343"/>
      <c r="G1527" s="350"/>
      <c r="H1527" s="349"/>
      <c r="I1527" s="350"/>
      <c r="J1527" s="349"/>
      <c r="K1527" s="350"/>
      <c r="L1527" s="337">
        <f t="shared" si="340"/>
        <v>0</v>
      </c>
      <c r="M1527" s="349"/>
      <c r="N1527" s="350"/>
      <c r="O1527" s="349"/>
      <c r="P1527" s="350"/>
      <c r="Q1527" s="337">
        <f t="shared" si="341"/>
        <v>0</v>
      </c>
      <c r="R1527" s="350"/>
      <c r="S1527" s="350"/>
      <c r="T1527" s="350"/>
      <c r="U1527" s="350"/>
      <c r="V1527" s="350"/>
      <c r="W1527" s="350"/>
      <c r="X1527" s="350"/>
      <c r="Y1527" s="350">
        <f t="shared" si="342"/>
        <v>0</v>
      </c>
      <c r="Z1527" s="349"/>
      <c r="AA1527" s="350"/>
      <c r="AB1527" s="349"/>
      <c r="AC1527" s="350"/>
      <c r="AD1527" s="337">
        <f t="shared" si="343"/>
        <v>0</v>
      </c>
      <c r="AE1527" s="252"/>
    </row>
    <row r="1528" hidden="1" outlineLevel="1" spans="1:31">
      <c r="A1528" s="346"/>
      <c r="B1528" s="150">
        <v>120503040</v>
      </c>
      <c r="D1528" s="346"/>
      <c r="E1528" s="299" t="s">
        <v>152</v>
      </c>
      <c r="F1528" s="343"/>
      <c r="G1528" s="350"/>
      <c r="H1528" s="349"/>
      <c r="I1528" s="350"/>
      <c r="J1528" s="349"/>
      <c r="K1528" s="350"/>
      <c r="L1528" s="337">
        <f t="shared" si="340"/>
        <v>0</v>
      </c>
      <c r="M1528" s="349"/>
      <c r="N1528" s="350"/>
      <c r="O1528" s="349"/>
      <c r="P1528" s="350"/>
      <c r="Q1528" s="337">
        <f t="shared" si="341"/>
        <v>0</v>
      </c>
      <c r="R1528" s="350"/>
      <c r="S1528" s="350"/>
      <c r="T1528" s="350"/>
      <c r="U1528" s="350"/>
      <c r="V1528" s="350"/>
      <c r="W1528" s="350"/>
      <c r="X1528" s="350"/>
      <c r="Y1528" s="350">
        <f t="shared" si="342"/>
        <v>0</v>
      </c>
      <c r="Z1528" s="349"/>
      <c r="AA1528" s="350"/>
      <c r="AB1528" s="349"/>
      <c r="AC1528" s="350"/>
      <c r="AD1528" s="337">
        <f t="shared" si="343"/>
        <v>0</v>
      </c>
      <c r="AE1528" s="252"/>
    </row>
    <row r="1529" hidden="1" outlineLevel="1" spans="1:31">
      <c r="A1529" s="346"/>
      <c r="B1529" s="150">
        <v>120503041</v>
      </c>
      <c r="D1529" s="346"/>
      <c r="E1529" s="299" t="s">
        <v>153</v>
      </c>
      <c r="F1529" s="343"/>
      <c r="G1529" s="350"/>
      <c r="H1529" s="349"/>
      <c r="I1529" s="350"/>
      <c r="J1529" s="349"/>
      <c r="K1529" s="350"/>
      <c r="L1529" s="337">
        <f t="shared" si="340"/>
        <v>0</v>
      </c>
      <c r="M1529" s="349"/>
      <c r="N1529" s="350"/>
      <c r="O1529" s="349"/>
      <c r="P1529" s="350"/>
      <c r="Q1529" s="337">
        <f t="shared" si="341"/>
        <v>0</v>
      </c>
      <c r="R1529" s="350"/>
      <c r="S1529" s="350"/>
      <c r="T1529" s="350"/>
      <c r="U1529" s="350"/>
      <c r="V1529" s="350"/>
      <c r="W1529" s="350"/>
      <c r="X1529" s="350"/>
      <c r="Y1529" s="350">
        <f t="shared" si="342"/>
        <v>0</v>
      </c>
      <c r="Z1529" s="349"/>
      <c r="AA1529" s="350"/>
      <c r="AB1529" s="349"/>
      <c r="AC1529" s="350"/>
      <c r="AD1529" s="337">
        <f t="shared" si="343"/>
        <v>0</v>
      </c>
      <c r="AE1529" s="252"/>
    </row>
    <row r="1530" hidden="1" outlineLevel="1" spans="1:31">
      <c r="A1530" s="346"/>
      <c r="B1530" s="150">
        <v>120503042</v>
      </c>
      <c r="D1530" s="346"/>
      <c r="E1530" s="299" t="s">
        <v>154</v>
      </c>
      <c r="F1530" s="343"/>
      <c r="G1530" s="350"/>
      <c r="H1530" s="349"/>
      <c r="I1530" s="350"/>
      <c r="J1530" s="349"/>
      <c r="K1530" s="350"/>
      <c r="L1530" s="337">
        <f t="shared" si="340"/>
        <v>0</v>
      </c>
      <c r="M1530" s="349"/>
      <c r="N1530" s="350"/>
      <c r="O1530" s="349"/>
      <c r="P1530" s="350"/>
      <c r="Q1530" s="337">
        <f t="shared" si="341"/>
        <v>0</v>
      </c>
      <c r="R1530" s="350"/>
      <c r="S1530" s="350"/>
      <c r="T1530" s="350"/>
      <c r="U1530" s="350"/>
      <c r="V1530" s="350"/>
      <c r="W1530" s="350"/>
      <c r="X1530" s="350"/>
      <c r="Y1530" s="350">
        <f t="shared" si="342"/>
        <v>0</v>
      </c>
      <c r="Z1530" s="349"/>
      <c r="AA1530" s="350"/>
      <c r="AB1530" s="349"/>
      <c r="AC1530" s="350"/>
      <c r="AD1530" s="337">
        <f t="shared" si="343"/>
        <v>0</v>
      </c>
      <c r="AE1530" s="252"/>
    </row>
    <row r="1531" hidden="1" outlineLevel="1" spans="1:31">
      <c r="A1531" s="346"/>
      <c r="B1531" s="150">
        <v>120503043</v>
      </c>
      <c r="D1531" s="346"/>
      <c r="E1531" s="299" t="s">
        <v>155</v>
      </c>
      <c r="F1531" s="343"/>
      <c r="G1531" s="350"/>
      <c r="H1531" s="349"/>
      <c r="I1531" s="350"/>
      <c r="J1531" s="349"/>
      <c r="K1531" s="350"/>
      <c r="L1531" s="337">
        <f t="shared" si="340"/>
        <v>0</v>
      </c>
      <c r="M1531" s="349"/>
      <c r="N1531" s="350"/>
      <c r="O1531" s="349"/>
      <c r="P1531" s="350"/>
      <c r="Q1531" s="337">
        <f t="shared" si="341"/>
        <v>0</v>
      </c>
      <c r="R1531" s="350"/>
      <c r="S1531" s="350"/>
      <c r="T1531" s="350"/>
      <c r="U1531" s="350"/>
      <c r="V1531" s="350"/>
      <c r="W1531" s="350"/>
      <c r="X1531" s="350"/>
      <c r="Y1531" s="350">
        <f t="shared" si="342"/>
        <v>0</v>
      </c>
      <c r="Z1531" s="349"/>
      <c r="AA1531" s="350"/>
      <c r="AB1531" s="349"/>
      <c r="AC1531" s="350"/>
      <c r="AD1531" s="337">
        <f t="shared" si="343"/>
        <v>0</v>
      </c>
      <c r="AE1531" s="252"/>
    </row>
    <row r="1532" hidden="1" outlineLevel="1" spans="1:31">
      <c r="A1532" s="346"/>
      <c r="B1532" s="150">
        <v>120503044</v>
      </c>
      <c r="D1532" s="346"/>
      <c r="E1532" s="299" t="s">
        <v>156</v>
      </c>
      <c r="F1532" s="343"/>
      <c r="G1532" s="350"/>
      <c r="H1532" s="349"/>
      <c r="I1532" s="350"/>
      <c r="J1532" s="349"/>
      <c r="K1532" s="350"/>
      <c r="L1532" s="337">
        <f t="shared" si="340"/>
        <v>0</v>
      </c>
      <c r="M1532" s="349"/>
      <c r="N1532" s="350"/>
      <c r="O1532" s="349"/>
      <c r="P1532" s="350"/>
      <c r="Q1532" s="337">
        <f t="shared" si="341"/>
        <v>0</v>
      </c>
      <c r="R1532" s="350"/>
      <c r="S1532" s="350"/>
      <c r="T1532" s="350"/>
      <c r="U1532" s="350"/>
      <c r="V1532" s="350"/>
      <c r="W1532" s="350"/>
      <c r="X1532" s="350"/>
      <c r="Y1532" s="350">
        <f t="shared" si="342"/>
        <v>0</v>
      </c>
      <c r="Z1532" s="349"/>
      <c r="AA1532" s="350"/>
      <c r="AB1532" s="349"/>
      <c r="AC1532" s="350"/>
      <c r="AD1532" s="337">
        <f t="shared" si="343"/>
        <v>0</v>
      </c>
      <c r="AE1532" s="252"/>
    </row>
    <row r="1533" hidden="1" outlineLevel="1" spans="1:31">
      <c r="A1533" s="346"/>
      <c r="B1533" s="150">
        <v>120503045</v>
      </c>
      <c r="D1533" s="346"/>
      <c r="E1533" s="299" t="s">
        <v>157</v>
      </c>
      <c r="F1533" s="343"/>
      <c r="G1533" s="350"/>
      <c r="H1533" s="349"/>
      <c r="I1533" s="350"/>
      <c r="J1533" s="349"/>
      <c r="K1533" s="350"/>
      <c r="L1533" s="337">
        <f t="shared" si="340"/>
        <v>0</v>
      </c>
      <c r="M1533" s="349"/>
      <c r="N1533" s="350"/>
      <c r="O1533" s="349"/>
      <c r="P1533" s="350"/>
      <c r="Q1533" s="337">
        <f t="shared" si="341"/>
        <v>0</v>
      </c>
      <c r="R1533" s="350"/>
      <c r="S1533" s="350"/>
      <c r="T1533" s="350"/>
      <c r="U1533" s="350"/>
      <c r="V1533" s="350"/>
      <c r="W1533" s="350"/>
      <c r="X1533" s="350"/>
      <c r="Y1533" s="350">
        <f t="shared" si="342"/>
        <v>0</v>
      </c>
      <c r="Z1533" s="349"/>
      <c r="AA1533" s="350"/>
      <c r="AB1533" s="349"/>
      <c r="AC1533" s="350"/>
      <c r="AD1533" s="337">
        <f t="shared" si="343"/>
        <v>0</v>
      </c>
      <c r="AE1533" s="252"/>
    </row>
    <row r="1534" hidden="1" outlineLevel="1" spans="1:31">
      <c r="A1534" s="346"/>
      <c r="B1534" s="150">
        <v>120503046</v>
      </c>
      <c r="D1534" s="346"/>
      <c r="E1534" s="299" t="s">
        <v>158</v>
      </c>
      <c r="F1534" s="343"/>
      <c r="G1534" s="350"/>
      <c r="H1534" s="349"/>
      <c r="I1534" s="350"/>
      <c r="J1534" s="349"/>
      <c r="K1534" s="350"/>
      <c r="L1534" s="337">
        <f t="shared" si="340"/>
        <v>0</v>
      </c>
      <c r="M1534" s="349"/>
      <c r="N1534" s="350"/>
      <c r="O1534" s="349"/>
      <c r="P1534" s="350"/>
      <c r="Q1534" s="337">
        <f t="shared" si="341"/>
        <v>0</v>
      </c>
      <c r="R1534" s="350"/>
      <c r="S1534" s="350"/>
      <c r="T1534" s="350"/>
      <c r="U1534" s="350"/>
      <c r="V1534" s="350"/>
      <c r="W1534" s="350"/>
      <c r="X1534" s="350"/>
      <c r="Y1534" s="350">
        <f t="shared" si="342"/>
        <v>0</v>
      </c>
      <c r="Z1534" s="349"/>
      <c r="AA1534" s="350"/>
      <c r="AB1534" s="349"/>
      <c r="AC1534" s="350"/>
      <c r="AD1534" s="337">
        <f t="shared" si="343"/>
        <v>0</v>
      </c>
      <c r="AE1534" s="252"/>
    </row>
    <row r="1535" hidden="1" outlineLevel="1" spans="1:31">
      <c r="A1535" s="346"/>
      <c r="B1535" s="150">
        <v>120503047</v>
      </c>
      <c r="D1535" s="346"/>
      <c r="E1535" s="299" t="s">
        <v>159</v>
      </c>
      <c r="F1535" s="343"/>
      <c r="G1535" s="350"/>
      <c r="H1535" s="349"/>
      <c r="I1535" s="350"/>
      <c r="J1535" s="349"/>
      <c r="K1535" s="350"/>
      <c r="L1535" s="337">
        <f t="shared" si="340"/>
        <v>0</v>
      </c>
      <c r="M1535" s="349"/>
      <c r="N1535" s="350"/>
      <c r="O1535" s="349"/>
      <c r="P1535" s="350"/>
      <c r="Q1535" s="337">
        <f t="shared" si="341"/>
        <v>0</v>
      </c>
      <c r="R1535" s="350"/>
      <c r="S1535" s="350"/>
      <c r="T1535" s="350"/>
      <c r="U1535" s="350"/>
      <c r="V1535" s="350"/>
      <c r="W1535" s="350"/>
      <c r="X1535" s="350"/>
      <c r="Y1535" s="350">
        <f t="shared" si="342"/>
        <v>0</v>
      </c>
      <c r="Z1535" s="349"/>
      <c r="AA1535" s="350"/>
      <c r="AB1535" s="349"/>
      <c r="AC1535" s="350"/>
      <c r="AD1535" s="337">
        <f t="shared" si="343"/>
        <v>0</v>
      </c>
      <c r="AE1535" s="252"/>
    </row>
    <row r="1536" hidden="1" outlineLevel="1" spans="1:31">
      <c r="A1536" s="346"/>
      <c r="B1536" s="150">
        <v>120503048</v>
      </c>
      <c r="D1536" s="346"/>
      <c r="E1536" s="299" t="s">
        <v>160</v>
      </c>
      <c r="F1536" s="343"/>
      <c r="G1536" s="350"/>
      <c r="H1536" s="349"/>
      <c r="I1536" s="350"/>
      <c r="J1536" s="349"/>
      <c r="K1536" s="350"/>
      <c r="L1536" s="337">
        <f t="shared" si="340"/>
        <v>0</v>
      </c>
      <c r="M1536" s="349"/>
      <c r="N1536" s="350"/>
      <c r="O1536" s="349"/>
      <c r="P1536" s="350"/>
      <c r="Q1536" s="337">
        <f t="shared" si="341"/>
        <v>0</v>
      </c>
      <c r="R1536" s="350"/>
      <c r="S1536" s="350"/>
      <c r="T1536" s="350"/>
      <c r="U1536" s="350"/>
      <c r="V1536" s="350"/>
      <c r="W1536" s="350"/>
      <c r="X1536" s="350"/>
      <c r="Y1536" s="350">
        <f t="shared" si="342"/>
        <v>0</v>
      </c>
      <c r="Z1536" s="349"/>
      <c r="AA1536" s="350"/>
      <c r="AB1536" s="349"/>
      <c r="AC1536" s="350"/>
      <c r="AD1536" s="337">
        <f t="shared" si="343"/>
        <v>0</v>
      </c>
      <c r="AE1536" s="252"/>
    </row>
    <row r="1537" hidden="1" outlineLevel="1" spans="1:31">
      <c r="A1537" s="346"/>
      <c r="B1537" s="150">
        <v>120503049</v>
      </c>
      <c r="D1537" s="346"/>
      <c r="E1537" s="299" t="s">
        <v>161</v>
      </c>
      <c r="F1537" s="343"/>
      <c r="G1537" s="350"/>
      <c r="H1537" s="349"/>
      <c r="I1537" s="350"/>
      <c r="J1537" s="349"/>
      <c r="K1537" s="350"/>
      <c r="L1537" s="337">
        <f t="shared" si="340"/>
        <v>0</v>
      </c>
      <c r="M1537" s="349"/>
      <c r="N1537" s="350"/>
      <c r="O1537" s="349"/>
      <c r="P1537" s="350"/>
      <c r="Q1537" s="337">
        <f t="shared" si="341"/>
        <v>0</v>
      </c>
      <c r="R1537" s="350"/>
      <c r="S1537" s="350"/>
      <c r="T1537" s="350"/>
      <c r="U1537" s="350"/>
      <c r="V1537" s="350"/>
      <c r="W1537" s="350"/>
      <c r="X1537" s="350"/>
      <c r="Y1537" s="350">
        <f t="shared" si="342"/>
        <v>0</v>
      </c>
      <c r="Z1537" s="349"/>
      <c r="AA1537" s="350"/>
      <c r="AB1537" s="349"/>
      <c r="AC1537" s="350"/>
      <c r="AD1537" s="337">
        <f t="shared" si="343"/>
        <v>0</v>
      </c>
      <c r="AE1537" s="252"/>
    </row>
    <row r="1538" hidden="1" outlineLevel="1" spans="1:31">
      <c r="A1538" s="346"/>
      <c r="B1538" s="150">
        <v>120503050</v>
      </c>
      <c r="D1538" s="346"/>
      <c r="E1538" s="299" t="s">
        <v>162</v>
      </c>
      <c r="F1538" s="343"/>
      <c r="G1538" s="350"/>
      <c r="H1538" s="349"/>
      <c r="I1538" s="350"/>
      <c r="J1538" s="349"/>
      <c r="K1538" s="350"/>
      <c r="L1538" s="337">
        <f t="shared" si="340"/>
        <v>0</v>
      </c>
      <c r="M1538" s="349"/>
      <c r="N1538" s="350"/>
      <c r="O1538" s="349"/>
      <c r="P1538" s="350"/>
      <c r="Q1538" s="337">
        <f t="shared" si="341"/>
        <v>0</v>
      </c>
      <c r="R1538" s="350"/>
      <c r="S1538" s="350"/>
      <c r="T1538" s="350"/>
      <c r="U1538" s="350"/>
      <c r="V1538" s="350"/>
      <c r="W1538" s="350"/>
      <c r="X1538" s="350"/>
      <c r="Y1538" s="350">
        <f t="shared" si="342"/>
        <v>0</v>
      </c>
      <c r="Z1538" s="349"/>
      <c r="AA1538" s="350"/>
      <c r="AB1538" s="349"/>
      <c r="AC1538" s="350"/>
      <c r="AD1538" s="337">
        <f t="shared" si="343"/>
        <v>0</v>
      </c>
      <c r="AE1538" s="252"/>
    </row>
    <row r="1539" hidden="1" outlineLevel="1" spans="1:31">
      <c r="A1539" s="346"/>
      <c r="B1539" s="150">
        <v>120503051</v>
      </c>
      <c r="D1539" s="346"/>
      <c r="E1539" s="299" t="s">
        <v>163</v>
      </c>
      <c r="F1539" s="343"/>
      <c r="G1539" s="350"/>
      <c r="H1539" s="349"/>
      <c r="I1539" s="350"/>
      <c r="J1539" s="349"/>
      <c r="K1539" s="350"/>
      <c r="L1539" s="337">
        <f t="shared" si="340"/>
        <v>0</v>
      </c>
      <c r="M1539" s="349"/>
      <c r="N1539" s="350"/>
      <c r="O1539" s="349"/>
      <c r="P1539" s="350"/>
      <c r="Q1539" s="337">
        <f t="shared" si="341"/>
        <v>0</v>
      </c>
      <c r="R1539" s="350"/>
      <c r="S1539" s="350"/>
      <c r="T1539" s="350"/>
      <c r="U1539" s="350"/>
      <c r="V1539" s="350"/>
      <c r="W1539" s="350"/>
      <c r="X1539" s="350"/>
      <c r="Y1539" s="350">
        <f t="shared" si="342"/>
        <v>0</v>
      </c>
      <c r="Z1539" s="349"/>
      <c r="AA1539" s="350"/>
      <c r="AB1539" s="349"/>
      <c r="AC1539" s="350"/>
      <c r="AD1539" s="337">
        <f t="shared" si="343"/>
        <v>0</v>
      </c>
      <c r="AE1539" s="252"/>
    </row>
    <row r="1540" hidden="1" outlineLevel="1" spans="1:31">
      <c r="A1540" s="346"/>
      <c r="B1540" s="150">
        <v>120503052</v>
      </c>
      <c r="D1540" s="346"/>
      <c r="E1540" s="299" t="s">
        <v>164</v>
      </c>
      <c r="F1540" s="343"/>
      <c r="G1540" s="350"/>
      <c r="H1540" s="349"/>
      <c r="I1540" s="350"/>
      <c r="J1540" s="349"/>
      <c r="K1540" s="350"/>
      <c r="L1540" s="337">
        <f t="shared" si="340"/>
        <v>0</v>
      </c>
      <c r="M1540" s="349"/>
      <c r="N1540" s="350"/>
      <c r="O1540" s="349"/>
      <c r="P1540" s="350"/>
      <c r="Q1540" s="337">
        <f t="shared" si="341"/>
        <v>0</v>
      </c>
      <c r="R1540" s="350"/>
      <c r="S1540" s="350"/>
      <c r="T1540" s="350"/>
      <c r="U1540" s="350"/>
      <c r="V1540" s="350"/>
      <c r="W1540" s="350"/>
      <c r="X1540" s="350"/>
      <c r="Y1540" s="350">
        <f t="shared" si="342"/>
        <v>0</v>
      </c>
      <c r="Z1540" s="349"/>
      <c r="AA1540" s="350"/>
      <c r="AB1540" s="349"/>
      <c r="AC1540" s="350"/>
      <c r="AD1540" s="337">
        <f t="shared" si="343"/>
        <v>0</v>
      </c>
      <c r="AE1540" s="252"/>
    </row>
    <row r="1541" hidden="1" outlineLevel="1" spans="1:31">
      <c r="A1541" s="346"/>
      <c r="B1541" s="150">
        <v>120503053</v>
      </c>
      <c r="D1541" s="346"/>
      <c r="E1541" s="299" t="s">
        <v>165</v>
      </c>
      <c r="F1541" s="343"/>
      <c r="G1541" s="350"/>
      <c r="H1541" s="349"/>
      <c r="I1541" s="350"/>
      <c r="J1541" s="349"/>
      <c r="K1541" s="350"/>
      <c r="L1541" s="337">
        <f t="shared" si="340"/>
        <v>0</v>
      </c>
      <c r="M1541" s="349"/>
      <c r="N1541" s="350"/>
      <c r="O1541" s="349"/>
      <c r="P1541" s="350"/>
      <c r="Q1541" s="337">
        <f t="shared" si="341"/>
        <v>0</v>
      </c>
      <c r="R1541" s="350"/>
      <c r="S1541" s="350"/>
      <c r="T1541" s="350"/>
      <c r="U1541" s="350"/>
      <c r="V1541" s="350"/>
      <c r="W1541" s="350"/>
      <c r="X1541" s="350"/>
      <c r="Y1541" s="350">
        <f t="shared" si="342"/>
        <v>0</v>
      </c>
      <c r="Z1541" s="349"/>
      <c r="AA1541" s="350"/>
      <c r="AB1541" s="349"/>
      <c r="AC1541" s="350"/>
      <c r="AD1541" s="337">
        <f t="shared" si="343"/>
        <v>0</v>
      </c>
      <c r="AE1541" s="252"/>
    </row>
    <row r="1542" hidden="1" outlineLevel="1" spans="1:31">
      <c r="A1542" s="346"/>
      <c r="B1542" s="150">
        <v>120503054</v>
      </c>
      <c r="D1542" s="346"/>
      <c r="E1542" s="299" t="s">
        <v>166</v>
      </c>
      <c r="F1542" s="343"/>
      <c r="G1542" s="350"/>
      <c r="H1542" s="349"/>
      <c r="I1542" s="350"/>
      <c r="J1542" s="349"/>
      <c r="K1542" s="350"/>
      <c r="L1542" s="337">
        <f t="shared" si="340"/>
        <v>0</v>
      </c>
      <c r="M1542" s="349"/>
      <c r="N1542" s="350"/>
      <c r="O1542" s="349"/>
      <c r="P1542" s="350"/>
      <c r="Q1542" s="337">
        <f t="shared" si="341"/>
        <v>0</v>
      </c>
      <c r="R1542" s="350"/>
      <c r="S1542" s="350"/>
      <c r="T1542" s="350"/>
      <c r="U1542" s="350"/>
      <c r="V1542" s="350"/>
      <c r="W1542" s="350"/>
      <c r="X1542" s="350"/>
      <c r="Y1542" s="350">
        <f t="shared" si="342"/>
        <v>0</v>
      </c>
      <c r="Z1542" s="349"/>
      <c r="AA1542" s="350"/>
      <c r="AB1542" s="349"/>
      <c r="AC1542" s="350"/>
      <c r="AD1542" s="337">
        <f t="shared" si="343"/>
        <v>0</v>
      </c>
      <c r="AE1542" s="252"/>
    </row>
    <row r="1543" hidden="1" outlineLevel="1" spans="1:31">
      <c r="A1543" s="346"/>
      <c r="B1543" s="150">
        <v>120503055</v>
      </c>
      <c r="D1543" s="346"/>
      <c r="E1543" s="299" t="s">
        <v>167</v>
      </c>
      <c r="F1543" s="343"/>
      <c r="G1543" s="350"/>
      <c r="H1543" s="349"/>
      <c r="I1543" s="350"/>
      <c r="J1543" s="349"/>
      <c r="K1543" s="350"/>
      <c r="L1543" s="337">
        <f t="shared" si="340"/>
        <v>0</v>
      </c>
      <c r="M1543" s="349"/>
      <c r="N1543" s="350"/>
      <c r="O1543" s="349"/>
      <c r="P1543" s="350"/>
      <c r="Q1543" s="337">
        <f t="shared" si="341"/>
        <v>0</v>
      </c>
      <c r="R1543" s="350"/>
      <c r="S1543" s="350"/>
      <c r="T1543" s="350"/>
      <c r="U1543" s="350"/>
      <c r="V1543" s="350"/>
      <c r="W1543" s="350"/>
      <c r="X1543" s="350"/>
      <c r="Y1543" s="350">
        <f t="shared" si="342"/>
        <v>0</v>
      </c>
      <c r="Z1543" s="349"/>
      <c r="AA1543" s="350"/>
      <c r="AB1543" s="349"/>
      <c r="AC1543" s="350"/>
      <c r="AD1543" s="337">
        <f t="shared" si="343"/>
        <v>0</v>
      </c>
      <c r="AE1543" s="252"/>
    </row>
    <row r="1544" hidden="1" outlineLevel="1" spans="1:31">
      <c r="A1544" s="346"/>
      <c r="B1544" s="150">
        <v>120503056</v>
      </c>
      <c r="D1544" s="346"/>
      <c r="E1544" s="299" t="s">
        <v>168</v>
      </c>
      <c r="F1544" s="343"/>
      <c r="G1544" s="350"/>
      <c r="H1544" s="349"/>
      <c r="I1544" s="350"/>
      <c r="J1544" s="349"/>
      <c r="K1544" s="350"/>
      <c r="L1544" s="337">
        <f t="shared" si="340"/>
        <v>0</v>
      </c>
      <c r="M1544" s="349"/>
      <c r="N1544" s="350"/>
      <c r="O1544" s="349"/>
      <c r="P1544" s="350"/>
      <c r="Q1544" s="337">
        <f t="shared" si="341"/>
        <v>0</v>
      </c>
      <c r="R1544" s="350"/>
      <c r="S1544" s="350"/>
      <c r="T1544" s="350"/>
      <c r="U1544" s="350"/>
      <c r="V1544" s="350"/>
      <c r="W1544" s="350"/>
      <c r="X1544" s="350"/>
      <c r="Y1544" s="350">
        <f t="shared" si="342"/>
        <v>0</v>
      </c>
      <c r="Z1544" s="349"/>
      <c r="AA1544" s="350"/>
      <c r="AB1544" s="349"/>
      <c r="AC1544" s="350"/>
      <c r="AD1544" s="337">
        <f t="shared" si="343"/>
        <v>0</v>
      </c>
      <c r="AE1544" s="252"/>
    </row>
    <row r="1545" hidden="1" outlineLevel="1" spans="1:31">
      <c r="A1545" s="346"/>
      <c r="B1545" s="150">
        <v>120503057</v>
      </c>
      <c r="D1545" s="346"/>
      <c r="E1545" s="299" t="s">
        <v>169</v>
      </c>
      <c r="F1545" s="343"/>
      <c r="G1545" s="350"/>
      <c r="H1545" s="349"/>
      <c r="I1545" s="350"/>
      <c r="J1545" s="349"/>
      <c r="K1545" s="350"/>
      <c r="L1545" s="337">
        <f t="shared" si="340"/>
        <v>0</v>
      </c>
      <c r="M1545" s="349"/>
      <c r="N1545" s="350"/>
      <c r="O1545" s="349"/>
      <c r="P1545" s="350"/>
      <c r="Q1545" s="337">
        <f t="shared" si="341"/>
        <v>0</v>
      </c>
      <c r="R1545" s="350"/>
      <c r="S1545" s="350"/>
      <c r="T1545" s="350"/>
      <c r="U1545" s="350"/>
      <c r="V1545" s="350"/>
      <c r="W1545" s="350"/>
      <c r="X1545" s="350"/>
      <c r="Y1545" s="350">
        <f t="shared" si="342"/>
        <v>0</v>
      </c>
      <c r="Z1545" s="349"/>
      <c r="AA1545" s="350"/>
      <c r="AB1545" s="349"/>
      <c r="AC1545" s="350"/>
      <c r="AD1545" s="337">
        <f t="shared" si="343"/>
        <v>0</v>
      </c>
      <c r="AE1545" s="252"/>
    </row>
    <row r="1546" hidden="1" outlineLevel="1" spans="1:31">
      <c r="A1546" s="346"/>
      <c r="B1546" s="150">
        <v>120503058</v>
      </c>
      <c r="D1546" s="346"/>
      <c r="E1546" s="299" t="s">
        <v>170</v>
      </c>
      <c r="F1546" s="343"/>
      <c r="G1546" s="350"/>
      <c r="H1546" s="349"/>
      <c r="I1546" s="350"/>
      <c r="J1546" s="349"/>
      <c r="K1546" s="350"/>
      <c r="L1546" s="337">
        <f t="shared" si="340"/>
        <v>0</v>
      </c>
      <c r="M1546" s="349"/>
      <c r="N1546" s="350"/>
      <c r="O1546" s="349"/>
      <c r="P1546" s="350"/>
      <c r="Q1546" s="337">
        <f t="shared" si="341"/>
        <v>0</v>
      </c>
      <c r="R1546" s="350"/>
      <c r="S1546" s="350"/>
      <c r="T1546" s="350"/>
      <c r="U1546" s="350"/>
      <c r="V1546" s="350"/>
      <c r="W1546" s="350"/>
      <c r="X1546" s="350"/>
      <c r="Y1546" s="350">
        <f t="shared" si="342"/>
        <v>0</v>
      </c>
      <c r="Z1546" s="349"/>
      <c r="AA1546" s="350"/>
      <c r="AB1546" s="349"/>
      <c r="AC1546" s="350"/>
      <c r="AD1546" s="337">
        <f t="shared" si="343"/>
        <v>0</v>
      </c>
      <c r="AE1546" s="252"/>
    </row>
    <row r="1547" hidden="1" outlineLevel="1" spans="1:31">
      <c r="A1547" s="346"/>
      <c r="B1547" s="150">
        <v>120503059</v>
      </c>
      <c r="D1547" s="346"/>
      <c r="E1547" s="299" t="s">
        <v>171</v>
      </c>
      <c r="F1547" s="343"/>
      <c r="G1547" s="350"/>
      <c r="H1547" s="349"/>
      <c r="I1547" s="350"/>
      <c r="J1547" s="349"/>
      <c r="K1547" s="350"/>
      <c r="L1547" s="337">
        <f t="shared" si="340"/>
        <v>0</v>
      </c>
      <c r="M1547" s="349"/>
      <c r="N1547" s="350"/>
      <c r="O1547" s="349"/>
      <c r="P1547" s="350"/>
      <c r="Q1547" s="337">
        <f t="shared" si="341"/>
        <v>0</v>
      </c>
      <c r="R1547" s="350"/>
      <c r="S1547" s="350"/>
      <c r="T1547" s="350"/>
      <c r="U1547" s="350"/>
      <c r="V1547" s="350"/>
      <c r="W1547" s="350"/>
      <c r="X1547" s="350"/>
      <c r="Y1547" s="350">
        <f t="shared" si="342"/>
        <v>0</v>
      </c>
      <c r="Z1547" s="349"/>
      <c r="AA1547" s="350"/>
      <c r="AB1547" s="349"/>
      <c r="AC1547" s="350"/>
      <c r="AD1547" s="337">
        <f t="shared" si="343"/>
        <v>0</v>
      </c>
      <c r="AE1547" s="252"/>
    </row>
    <row r="1548" hidden="1" outlineLevel="1" spans="1:31">
      <c r="A1548" s="346"/>
      <c r="B1548" s="150">
        <v>120503060</v>
      </c>
      <c r="D1548" s="346"/>
      <c r="E1548" s="299" t="s">
        <v>172</v>
      </c>
      <c r="F1548" s="343"/>
      <c r="G1548" s="350"/>
      <c r="H1548" s="349"/>
      <c r="I1548" s="350"/>
      <c r="J1548" s="349"/>
      <c r="K1548" s="350"/>
      <c r="L1548" s="337">
        <f t="shared" si="340"/>
        <v>0</v>
      </c>
      <c r="M1548" s="349"/>
      <c r="N1548" s="350"/>
      <c r="O1548" s="349"/>
      <c r="P1548" s="350"/>
      <c r="Q1548" s="337">
        <f t="shared" si="341"/>
        <v>0</v>
      </c>
      <c r="R1548" s="350"/>
      <c r="S1548" s="350"/>
      <c r="T1548" s="350"/>
      <c r="U1548" s="350"/>
      <c r="V1548" s="350"/>
      <c r="W1548" s="350"/>
      <c r="X1548" s="350"/>
      <c r="Y1548" s="350">
        <f t="shared" si="342"/>
        <v>0</v>
      </c>
      <c r="Z1548" s="349"/>
      <c r="AA1548" s="350"/>
      <c r="AB1548" s="349"/>
      <c r="AC1548" s="350"/>
      <c r="AD1548" s="337">
        <f t="shared" si="343"/>
        <v>0</v>
      </c>
      <c r="AE1548" s="252"/>
    </row>
    <row r="1549" hidden="1" outlineLevel="1" spans="1:31">
      <c r="A1549" s="346"/>
      <c r="B1549" s="150">
        <v>120503061</v>
      </c>
      <c r="D1549" s="346"/>
      <c r="E1549" s="299" t="s">
        <v>173</v>
      </c>
      <c r="F1549" s="343"/>
      <c r="G1549" s="350"/>
      <c r="H1549" s="349"/>
      <c r="I1549" s="350"/>
      <c r="J1549" s="349"/>
      <c r="K1549" s="350"/>
      <c r="L1549" s="337">
        <f t="shared" si="340"/>
        <v>0</v>
      </c>
      <c r="M1549" s="349"/>
      <c r="N1549" s="350"/>
      <c r="O1549" s="349"/>
      <c r="P1549" s="350"/>
      <c r="Q1549" s="337">
        <f t="shared" si="341"/>
        <v>0</v>
      </c>
      <c r="R1549" s="350"/>
      <c r="S1549" s="350"/>
      <c r="T1549" s="350"/>
      <c r="U1549" s="350"/>
      <c r="V1549" s="350"/>
      <c r="W1549" s="350"/>
      <c r="X1549" s="350"/>
      <c r="Y1549" s="350">
        <f t="shared" si="342"/>
        <v>0</v>
      </c>
      <c r="Z1549" s="349"/>
      <c r="AA1549" s="350"/>
      <c r="AB1549" s="349"/>
      <c r="AC1549" s="350"/>
      <c r="AD1549" s="337">
        <f t="shared" si="343"/>
        <v>0</v>
      </c>
      <c r="AE1549" s="252"/>
    </row>
    <row r="1550" hidden="1" outlineLevel="1" spans="1:31">
      <c r="A1550" s="346"/>
      <c r="B1550" s="150">
        <v>120503062</v>
      </c>
      <c r="D1550" s="346"/>
      <c r="E1550" s="299" t="s">
        <v>174</v>
      </c>
      <c r="F1550" s="343"/>
      <c r="G1550" s="350"/>
      <c r="H1550" s="349"/>
      <c r="I1550" s="350"/>
      <c r="J1550" s="349"/>
      <c r="K1550" s="350"/>
      <c r="L1550" s="337">
        <f t="shared" si="340"/>
        <v>0</v>
      </c>
      <c r="M1550" s="349"/>
      <c r="N1550" s="350"/>
      <c r="O1550" s="349"/>
      <c r="P1550" s="350"/>
      <c r="Q1550" s="337">
        <f t="shared" si="341"/>
        <v>0</v>
      </c>
      <c r="R1550" s="350"/>
      <c r="S1550" s="350"/>
      <c r="T1550" s="350"/>
      <c r="U1550" s="350"/>
      <c r="V1550" s="350"/>
      <c r="W1550" s="350"/>
      <c r="X1550" s="350"/>
      <c r="Y1550" s="350">
        <f t="shared" si="342"/>
        <v>0</v>
      </c>
      <c r="Z1550" s="349"/>
      <c r="AA1550" s="350"/>
      <c r="AB1550" s="349"/>
      <c r="AC1550" s="350"/>
      <c r="AD1550" s="337">
        <f t="shared" si="343"/>
        <v>0</v>
      </c>
      <c r="AE1550" s="252"/>
    </row>
    <row r="1551" hidden="1" outlineLevel="1" spans="1:31">
      <c r="A1551" s="346"/>
      <c r="B1551" s="150">
        <v>120503063</v>
      </c>
      <c r="D1551" s="346"/>
      <c r="E1551" s="299" t="s">
        <v>175</v>
      </c>
      <c r="F1551" s="343"/>
      <c r="G1551" s="350"/>
      <c r="H1551" s="349"/>
      <c r="I1551" s="350"/>
      <c r="J1551" s="349"/>
      <c r="K1551" s="350"/>
      <c r="L1551" s="337">
        <f t="shared" si="340"/>
        <v>0</v>
      </c>
      <c r="M1551" s="349"/>
      <c r="N1551" s="350"/>
      <c r="O1551" s="349"/>
      <c r="P1551" s="350"/>
      <c r="Q1551" s="337">
        <f t="shared" si="341"/>
        <v>0</v>
      </c>
      <c r="R1551" s="350"/>
      <c r="S1551" s="350"/>
      <c r="T1551" s="350"/>
      <c r="U1551" s="350"/>
      <c r="V1551" s="350"/>
      <c r="W1551" s="350"/>
      <c r="X1551" s="350"/>
      <c r="Y1551" s="350">
        <f t="shared" si="342"/>
        <v>0</v>
      </c>
      <c r="Z1551" s="349"/>
      <c r="AA1551" s="350"/>
      <c r="AB1551" s="349"/>
      <c r="AC1551" s="350"/>
      <c r="AD1551" s="337">
        <f t="shared" si="343"/>
        <v>0</v>
      </c>
      <c r="AE1551" s="252"/>
    </row>
    <row r="1552" hidden="1" outlineLevel="1" spans="1:31">
      <c r="A1552" s="346"/>
      <c r="B1552" s="150">
        <v>120503064</v>
      </c>
      <c r="D1552" s="346"/>
      <c r="E1552" s="299" t="s">
        <v>176</v>
      </c>
      <c r="F1552" s="343"/>
      <c r="G1552" s="350"/>
      <c r="H1552" s="349"/>
      <c r="I1552" s="350"/>
      <c r="J1552" s="349"/>
      <c r="K1552" s="350"/>
      <c r="L1552" s="337">
        <f t="shared" si="340"/>
        <v>0</v>
      </c>
      <c r="M1552" s="349"/>
      <c r="N1552" s="350"/>
      <c r="O1552" s="349"/>
      <c r="P1552" s="350"/>
      <c r="Q1552" s="337">
        <f t="shared" si="341"/>
        <v>0</v>
      </c>
      <c r="R1552" s="350"/>
      <c r="S1552" s="350"/>
      <c r="T1552" s="350"/>
      <c r="U1552" s="350"/>
      <c r="V1552" s="350"/>
      <c r="W1552" s="350"/>
      <c r="X1552" s="350"/>
      <c r="Y1552" s="350">
        <f t="shared" si="342"/>
        <v>0</v>
      </c>
      <c r="Z1552" s="349"/>
      <c r="AA1552" s="350"/>
      <c r="AB1552" s="349"/>
      <c r="AC1552" s="350"/>
      <c r="AD1552" s="337">
        <f t="shared" si="343"/>
        <v>0</v>
      </c>
      <c r="AE1552" s="252"/>
    </row>
    <row r="1553" hidden="1" outlineLevel="1" spans="1:31">
      <c r="A1553" s="346"/>
      <c r="B1553" s="150">
        <v>120503065</v>
      </c>
      <c r="D1553" s="346"/>
      <c r="E1553" s="299" t="s">
        <v>177</v>
      </c>
      <c r="F1553" s="343"/>
      <c r="G1553" s="350"/>
      <c r="H1553" s="349"/>
      <c r="I1553" s="350"/>
      <c r="J1553" s="349"/>
      <c r="K1553" s="350"/>
      <c r="L1553" s="337">
        <f t="shared" si="340"/>
        <v>0</v>
      </c>
      <c r="M1553" s="349"/>
      <c r="N1553" s="350"/>
      <c r="O1553" s="349"/>
      <c r="P1553" s="350"/>
      <c r="Q1553" s="337">
        <f t="shared" si="341"/>
        <v>0</v>
      </c>
      <c r="R1553" s="350"/>
      <c r="S1553" s="350"/>
      <c r="T1553" s="350"/>
      <c r="U1553" s="350"/>
      <c r="V1553" s="350"/>
      <c r="W1553" s="350"/>
      <c r="X1553" s="350"/>
      <c r="Y1553" s="350">
        <f t="shared" si="342"/>
        <v>0</v>
      </c>
      <c r="Z1553" s="349"/>
      <c r="AA1553" s="350"/>
      <c r="AB1553" s="349"/>
      <c r="AC1553" s="350"/>
      <c r="AD1553" s="337">
        <f t="shared" si="343"/>
        <v>0</v>
      </c>
      <c r="AE1553" s="252"/>
    </row>
    <row r="1554" hidden="1" outlineLevel="1" spans="1:31">
      <c r="A1554" s="346"/>
      <c r="B1554" s="150">
        <v>120503066</v>
      </c>
      <c r="D1554" s="346"/>
      <c r="E1554" s="299" t="s">
        <v>981</v>
      </c>
      <c r="F1554" s="343"/>
      <c r="G1554" s="350"/>
      <c r="H1554" s="349"/>
      <c r="I1554" s="350"/>
      <c r="J1554" s="349"/>
      <c r="K1554" s="350"/>
      <c r="L1554" s="337">
        <f t="shared" ref="L1554:L1617" si="344">G1554+I1554-K1554</f>
        <v>0</v>
      </c>
      <c r="M1554" s="349"/>
      <c r="N1554" s="350"/>
      <c r="O1554" s="349"/>
      <c r="P1554" s="350"/>
      <c r="Q1554" s="337">
        <f t="shared" ref="Q1554:Q1617" si="345">L1554+N1554-P1554</f>
        <v>0</v>
      </c>
      <c r="R1554" s="350"/>
      <c r="S1554" s="350"/>
      <c r="T1554" s="350"/>
      <c r="U1554" s="350"/>
      <c r="V1554" s="350"/>
      <c r="W1554" s="350"/>
      <c r="X1554" s="350"/>
      <c r="Y1554" s="350">
        <f t="shared" ref="Y1554:Y1617" si="346">SUM(Q1554:X1554)</f>
        <v>0</v>
      </c>
      <c r="Z1554" s="349"/>
      <c r="AA1554" s="350"/>
      <c r="AB1554" s="349"/>
      <c r="AC1554" s="350"/>
      <c r="AD1554" s="337">
        <f t="shared" ref="AD1554:AD1617" si="347">Y1554+AA1554-AC1554</f>
        <v>0</v>
      </c>
      <c r="AE1554" s="252"/>
    </row>
    <row r="1555" hidden="1" outlineLevel="1" spans="1:31">
      <c r="A1555" s="346"/>
      <c r="B1555" s="150">
        <v>120503067</v>
      </c>
      <c r="D1555" s="346"/>
      <c r="E1555" s="299" t="s">
        <v>179</v>
      </c>
      <c r="F1555" s="343"/>
      <c r="G1555" s="350"/>
      <c r="H1555" s="349"/>
      <c r="I1555" s="350"/>
      <c r="J1555" s="349"/>
      <c r="K1555" s="350"/>
      <c r="L1555" s="337">
        <f t="shared" si="344"/>
        <v>0</v>
      </c>
      <c r="M1555" s="349"/>
      <c r="N1555" s="350"/>
      <c r="O1555" s="349"/>
      <c r="P1555" s="350"/>
      <c r="Q1555" s="337">
        <f t="shared" si="345"/>
        <v>0</v>
      </c>
      <c r="R1555" s="350"/>
      <c r="S1555" s="350"/>
      <c r="T1555" s="350"/>
      <c r="U1555" s="350"/>
      <c r="V1555" s="350"/>
      <c r="W1555" s="350"/>
      <c r="X1555" s="350"/>
      <c r="Y1555" s="350">
        <f t="shared" si="346"/>
        <v>0</v>
      </c>
      <c r="Z1555" s="349"/>
      <c r="AA1555" s="350"/>
      <c r="AB1555" s="349"/>
      <c r="AC1555" s="350"/>
      <c r="AD1555" s="337">
        <f t="shared" si="347"/>
        <v>0</v>
      </c>
      <c r="AE1555" s="252"/>
    </row>
    <row r="1556" hidden="1" outlineLevel="1" spans="1:31">
      <c r="A1556" s="346"/>
      <c r="B1556" s="150">
        <v>120503068</v>
      </c>
      <c r="D1556" s="346"/>
      <c r="E1556" s="299" t="s">
        <v>180</v>
      </c>
      <c r="F1556" s="343"/>
      <c r="G1556" s="350"/>
      <c r="H1556" s="349"/>
      <c r="I1556" s="350"/>
      <c r="J1556" s="349"/>
      <c r="K1556" s="350"/>
      <c r="L1556" s="337">
        <f t="shared" si="344"/>
        <v>0</v>
      </c>
      <c r="M1556" s="349"/>
      <c r="N1556" s="350"/>
      <c r="O1556" s="349"/>
      <c r="P1556" s="350"/>
      <c r="Q1556" s="337">
        <f t="shared" si="345"/>
        <v>0</v>
      </c>
      <c r="R1556" s="350"/>
      <c r="S1556" s="350"/>
      <c r="T1556" s="350"/>
      <c r="U1556" s="350"/>
      <c r="V1556" s="350"/>
      <c r="W1556" s="350"/>
      <c r="X1556" s="350"/>
      <c r="Y1556" s="350">
        <f t="shared" si="346"/>
        <v>0</v>
      </c>
      <c r="Z1556" s="349"/>
      <c r="AA1556" s="350"/>
      <c r="AB1556" s="349"/>
      <c r="AC1556" s="350"/>
      <c r="AD1556" s="337">
        <f t="shared" si="347"/>
        <v>0</v>
      </c>
      <c r="AE1556" s="252"/>
    </row>
    <row r="1557" hidden="1" outlineLevel="1" spans="1:31">
      <c r="A1557" s="346"/>
      <c r="B1557" s="150">
        <v>120503069</v>
      </c>
      <c r="D1557" s="346"/>
      <c r="E1557" s="299" t="s">
        <v>181</v>
      </c>
      <c r="F1557" s="343"/>
      <c r="G1557" s="350"/>
      <c r="H1557" s="349"/>
      <c r="I1557" s="350"/>
      <c r="J1557" s="349"/>
      <c r="K1557" s="350"/>
      <c r="L1557" s="337">
        <f t="shared" si="344"/>
        <v>0</v>
      </c>
      <c r="M1557" s="349"/>
      <c r="N1557" s="350"/>
      <c r="O1557" s="349"/>
      <c r="P1557" s="350"/>
      <c r="Q1557" s="337">
        <f t="shared" si="345"/>
        <v>0</v>
      </c>
      <c r="R1557" s="350"/>
      <c r="S1557" s="350"/>
      <c r="T1557" s="350"/>
      <c r="U1557" s="350"/>
      <c r="V1557" s="350"/>
      <c r="W1557" s="350"/>
      <c r="X1557" s="350"/>
      <c r="Y1557" s="350">
        <f t="shared" si="346"/>
        <v>0</v>
      </c>
      <c r="Z1557" s="349"/>
      <c r="AA1557" s="350"/>
      <c r="AB1557" s="349"/>
      <c r="AC1557" s="350"/>
      <c r="AD1557" s="337">
        <f t="shared" si="347"/>
        <v>0</v>
      </c>
      <c r="AE1557" s="252"/>
    </row>
    <row r="1558" hidden="1" outlineLevel="1" spans="1:31">
      <c r="A1558" s="346"/>
      <c r="B1558" s="150">
        <v>120503070</v>
      </c>
      <c r="D1558" s="346"/>
      <c r="E1558" s="299" t="s">
        <v>182</v>
      </c>
      <c r="F1558" s="343"/>
      <c r="G1558" s="350"/>
      <c r="H1558" s="349"/>
      <c r="I1558" s="350"/>
      <c r="J1558" s="349"/>
      <c r="K1558" s="350"/>
      <c r="L1558" s="337">
        <f t="shared" si="344"/>
        <v>0</v>
      </c>
      <c r="M1558" s="349"/>
      <c r="N1558" s="350"/>
      <c r="O1558" s="349"/>
      <c r="P1558" s="350"/>
      <c r="Q1558" s="337">
        <f t="shared" si="345"/>
        <v>0</v>
      </c>
      <c r="R1558" s="350"/>
      <c r="S1558" s="350"/>
      <c r="T1558" s="350"/>
      <c r="U1558" s="350"/>
      <c r="V1558" s="350"/>
      <c r="W1558" s="350"/>
      <c r="X1558" s="350"/>
      <c r="Y1558" s="350">
        <f t="shared" si="346"/>
        <v>0</v>
      </c>
      <c r="Z1558" s="349"/>
      <c r="AA1558" s="350"/>
      <c r="AB1558" s="349"/>
      <c r="AC1558" s="350"/>
      <c r="AD1558" s="337">
        <f t="shared" si="347"/>
        <v>0</v>
      </c>
      <c r="AE1558" s="252"/>
    </row>
    <row r="1559" hidden="1" outlineLevel="1" spans="1:31">
      <c r="A1559" s="346"/>
      <c r="B1559" s="150">
        <v>120503071</v>
      </c>
      <c r="D1559" s="346"/>
      <c r="E1559" s="299" t="s">
        <v>183</v>
      </c>
      <c r="F1559" s="343"/>
      <c r="G1559" s="350"/>
      <c r="H1559" s="349"/>
      <c r="I1559" s="350"/>
      <c r="J1559" s="349"/>
      <c r="K1559" s="350"/>
      <c r="L1559" s="337">
        <f t="shared" si="344"/>
        <v>0</v>
      </c>
      <c r="M1559" s="349"/>
      <c r="N1559" s="350"/>
      <c r="O1559" s="349"/>
      <c r="P1559" s="350"/>
      <c r="Q1559" s="337">
        <f t="shared" si="345"/>
        <v>0</v>
      </c>
      <c r="R1559" s="350"/>
      <c r="S1559" s="350"/>
      <c r="T1559" s="350"/>
      <c r="U1559" s="350"/>
      <c r="V1559" s="350"/>
      <c r="W1559" s="350"/>
      <c r="X1559" s="350"/>
      <c r="Y1559" s="350">
        <f t="shared" si="346"/>
        <v>0</v>
      </c>
      <c r="Z1559" s="349"/>
      <c r="AA1559" s="350"/>
      <c r="AB1559" s="349"/>
      <c r="AC1559" s="350"/>
      <c r="AD1559" s="337">
        <f t="shared" si="347"/>
        <v>0</v>
      </c>
      <c r="AE1559" s="252"/>
    </row>
    <row r="1560" hidden="1" outlineLevel="1" spans="1:31">
      <c r="A1560" s="346"/>
      <c r="B1560" s="150">
        <v>120503072</v>
      </c>
      <c r="D1560" s="346"/>
      <c r="E1560" s="299" t="s">
        <v>184</v>
      </c>
      <c r="F1560" s="343"/>
      <c r="G1560" s="350"/>
      <c r="H1560" s="349"/>
      <c r="I1560" s="350"/>
      <c r="J1560" s="349"/>
      <c r="K1560" s="350"/>
      <c r="L1560" s="337">
        <f t="shared" si="344"/>
        <v>0</v>
      </c>
      <c r="M1560" s="349"/>
      <c r="N1560" s="350"/>
      <c r="O1560" s="349"/>
      <c r="P1560" s="350"/>
      <c r="Q1560" s="337">
        <f t="shared" si="345"/>
        <v>0</v>
      </c>
      <c r="R1560" s="350"/>
      <c r="S1560" s="350"/>
      <c r="T1560" s="350"/>
      <c r="U1560" s="350"/>
      <c r="V1560" s="350"/>
      <c r="W1560" s="350"/>
      <c r="X1560" s="350"/>
      <c r="Y1560" s="350">
        <f t="shared" si="346"/>
        <v>0</v>
      </c>
      <c r="Z1560" s="349"/>
      <c r="AA1560" s="350"/>
      <c r="AB1560" s="349"/>
      <c r="AC1560" s="350"/>
      <c r="AD1560" s="337">
        <f t="shared" si="347"/>
        <v>0</v>
      </c>
      <c r="AE1560" s="252"/>
    </row>
    <row r="1561" hidden="1" outlineLevel="1" spans="1:31">
      <c r="A1561" s="346"/>
      <c r="B1561" s="150">
        <v>120503073</v>
      </c>
      <c r="D1561" s="346"/>
      <c r="E1561" s="299" t="s">
        <v>185</v>
      </c>
      <c r="F1561" s="343"/>
      <c r="G1561" s="350"/>
      <c r="H1561" s="349"/>
      <c r="I1561" s="350"/>
      <c r="J1561" s="349"/>
      <c r="K1561" s="350"/>
      <c r="L1561" s="337">
        <f t="shared" si="344"/>
        <v>0</v>
      </c>
      <c r="M1561" s="349"/>
      <c r="N1561" s="350"/>
      <c r="O1561" s="349"/>
      <c r="P1561" s="350"/>
      <c r="Q1561" s="337">
        <f t="shared" si="345"/>
        <v>0</v>
      </c>
      <c r="R1561" s="350"/>
      <c r="S1561" s="350"/>
      <c r="T1561" s="350"/>
      <c r="U1561" s="350"/>
      <c r="V1561" s="350"/>
      <c r="W1561" s="350"/>
      <c r="X1561" s="350"/>
      <c r="Y1561" s="350">
        <f t="shared" si="346"/>
        <v>0</v>
      </c>
      <c r="Z1561" s="349"/>
      <c r="AA1561" s="350"/>
      <c r="AB1561" s="349"/>
      <c r="AC1561" s="350"/>
      <c r="AD1561" s="337">
        <f t="shared" si="347"/>
        <v>0</v>
      </c>
      <c r="AE1561" s="252"/>
    </row>
    <row r="1562" hidden="1" outlineLevel="1" spans="1:31">
      <c r="A1562" s="346"/>
      <c r="B1562" s="150">
        <v>120503074</v>
      </c>
      <c r="D1562" s="346"/>
      <c r="E1562" s="299" t="s">
        <v>186</v>
      </c>
      <c r="F1562" s="343"/>
      <c r="G1562" s="350"/>
      <c r="H1562" s="349"/>
      <c r="I1562" s="350"/>
      <c r="J1562" s="349"/>
      <c r="K1562" s="350"/>
      <c r="L1562" s="337">
        <f t="shared" si="344"/>
        <v>0</v>
      </c>
      <c r="M1562" s="349"/>
      <c r="N1562" s="350"/>
      <c r="O1562" s="349"/>
      <c r="P1562" s="350"/>
      <c r="Q1562" s="337">
        <f t="shared" si="345"/>
        <v>0</v>
      </c>
      <c r="R1562" s="350"/>
      <c r="S1562" s="350"/>
      <c r="T1562" s="350"/>
      <c r="U1562" s="350"/>
      <c r="V1562" s="350"/>
      <c r="W1562" s="350"/>
      <c r="X1562" s="350"/>
      <c r="Y1562" s="350">
        <f t="shared" si="346"/>
        <v>0</v>
      </c>
      <c r="Z1562" s="349"/>
      <c r="AA1562" s="350"/>
      <c r="AB1562" s="349"/>
      <c r="AC1562" s="350"/>
      <c r="AD1562" s="337">
        <f t="shared" si="347"/>
        <v>0</v>
      </c>
      <c r="AE1562" s="252"/>
    </row>
    <row r="1563" hidden="1" outlineLevel="1" spans="1:31">
      <c r="A1563" s="346"/>
      <c r="B1563" s="150">
        <v>120503075</v>
      </c>
      <c r="D1563" s="346"/>
      <c r="E1563" s="299" t="s">
        <v>187</v>
      </c>
      <c r="F1563" s="343"/>
      <c r="G1563" s="350"/>
      <c r="H1563" s="349"/>
      <c r="I1563" s="350"/>
      <c r="J1563" s="349"/>
      <c r="K1563" s="350"/>
      <c r="L1563" s="337">
        <f t="shared" si="344"/>
        <v>0</v>
      </c>
      <c r="M1563" s="349"/>
      <c r="N1563" s="350"/>
      <c r="O1563" s="349"/>
      <c r="P1563" s="350"/>
      <c r="Q1563" s="337">
        <f t="shared" si="345"/>
        <v>0</v>
      </c>
      <c r="R1563" s="350"/>
      <c r="S1563" s="350"/>
      <c r="T1563" s="350"/>
      <c r="U1563" s="350"/>
      <c r="V1563" s="350"/>
      <c r="W1563" s="350"/>
      <c r="X1563" s="350"/>
      <c r="Y1563" s="350">
        <f t="shared" si="346"/>
        <v>0</v>
      </c>
      <c r="Z1563" s="349"/>
      <c r="AA1563" s="350"/>
      <c r="AB1563" s="349"/>
      <c r="AC1563" s="350"/>
      <c r="AD1563" s="337">
        <f t="shared" si="347"/>
        <v>0</v>
      </c>
      <c r="AE1563" s="252"/>
    </row>
    <row r="1564" hidden="1" outlineLevel="1" spans="1:31">
      <c r="A1564" s="346"/>
      <c r="B1564" s="150">
        <v>120503076</v>
      </c>
      <c r="D1564" s="346"/>
      <c r="E1564" s="299" t="s">
        <v>188</v>
      </c>
      <c r="F1564" s="343"/>
      <c r="G1564" s="350"/>
      <c r="H1564" s="349"/>
      <c r="I1564" s="350"/>
      <c r="J1564" s="349"/>
      <c r="K1564" s="350"/>
      <c r="L1564" s="337">
        <f t="shared" si="344"/>
        <v>0</v>
      </c>
      <c r="M1564" s="349"/>
      <c r="N1564" s="350"/>
      <c r="O1564" s="349"/>
      <c r="P1564" s="350"/>
      <c r="Q1564" s="337">
        <f t="shared" si="345"/>
        <v>0</v>
      </c>
      <c r="R1564" s="350"/>
      <c r="S1564" s="350"/>
      <c r="T1564" s="350"/>
      <c r="U1564" s="350"/>
      <c r="V1564" s="350"/>
      <c r="W1564" s="350"/>
      <c r="X1564" s="350"/>
      <c r="Y1564" s="350">
        <f t="shared" si="346"/>
        <v>0</v>
      </c>
      <c r="Z1564" s="349"/>
      <c r="AA1564" s="350"/>
      <c r="AB1564" s="349"/>
      <c r="AC1564" s="350"/>
      <c r="AD1564" s="337">
        <f t="shared" si="347"/>
        <v>0</v>
      </c>
      <c r="AE1564" s="252"/>
    </row>
    <row r="1565" hidden="1" outlineLevel="1" spans="1:31">
      <c r="A1565" s="346"/>
      <c r="B1565" s="150">
        <v>120503077</v>
      </c>
      <c r="D1565" s="346"/>
      <c r="E1565" s="299" t="s">
        <v>189</v>
      </c>
      <c r="F1565" s="343"/>
      <c r="G1565" s="350"/>
      <c r="H1565" s="349"/>
      <c r="I1565" s="350"/>
      <c r="J1565" s="349"/>
      <c r="K1565" s="350"/>
      <c r="L1565" s="337">
        <f t="shared" si="344"/>
        <v>0</v>
      </c>
      <c r="M1565" s="349"/>
      <c r="N1565" s="350"/>
      <c r="O1565" s="349"/>
      <c r="P1565" s="350"/>
      <c r="Q1565" s="337">
        <f t="shared" si="345"/>
        <v>0</v>
      </c>
      <c r="R1565" s="350"/>
      <c r="S1565" s="350"/>
      <c r="T1565" s="350"/>
      <c r="U1565" s="350"/>
      <c r="V1565" s="350"/>
      <c r="W1565" s="350"/>
      <c r="X1565" s="350"/>
      <c r="Y1565" s="350">
        <f t="shared" si="346"/>
        <v>0</v>
      </c>
      <c r="Z1565" s="349"/>
      <c r="AA1565" s="350"/>
      <c r="AB1565" s="349"/>
      <c r="AC1565" s="350"/>
      <c r="AD1565" s="337">
        <f t="shared" si="347"/>
        <v>0</v>
      </c>
      <c r="AE1565" s="252"/>
    </row>
    <row r="1566" hidden="1" outlineLevel="1" spans="1:31">
      <c r="A1566" s="346"/>
      <c r="B1566" s="150">
        <v>120503078</v>
      </c>
      <c r="D1566" s="346"/>
      <c r="E1566" s="299" t="s">
        <v>190</v>
      </c>
      <c r="F1566" s="343"/>
      <c r="G1566" s="350"/>
      <c r="H1566" s="349"/>
      <c r="I1566" s="350"/>
      <c r="J1566" s="349"/>
      <c r="K1566" s="350"/>
      <c r="L1566" s="337">
        <f t="shared" si="344"/>
        <v>0</v>
      </c>
      <c r="M1566" s="349"/>
      <c r="N1566" s="350"/>
      <c r="O1566" s="349"/>
      <c r="P1566" s="350"/>
      <c r="Q1566" s="337">
        <f t="shared" si="345"/>
        <v>0</v>
      </c>
      <c r="R1566" s="350"/>
      <c r="S1566" s="350"/>
      <c r="T1566" s="350"/>
      <c r="U1566" s="350"/>
      <c r="V1566" s="350"/>
      <c r="W1566" s="350"/>
      <c r="X1566" s="350"/>
      <c r="Y1566" s="350">
        <f t="shared" si="346"/>
        <v>0</v>
      </c>
      <c r="Z1566" s="349"/>
      <c r="AA1566" s="350"/>
      <c r="AB1566" s="349"/>
      <c r="AC1566" s="350"/>
      <c r="AD1566" s="337">
        <f t="shared" si="347"/>
        <v>0</v>
      </c>
      <c r="AE1566" s="252"/>
    </row>
    <row r="1567" hidden="1" outlineLevel="1" spans="1:31">
      <c r="A1567" s="346"/>
      <c r="B1567" s="150">
        <v>120503079</v>
      </c>
      <c r="D1567" s="346"/>
      <c r="E1567" s="299" t="s">
        <v>191</v>
      </c>
      <c r="F1567" s="343"/>
      <c r="G1567" s="350"/>
      <c r="H1567" s="349"/>
      <c r="I1567" s="350"/>
      <c r="J1567" s="349"/>
      <c r="K1567" s="350"/>
      <c r="L1567" s="337">
        <f t="shared" si="344"/>
        <v>0</v>
      </c>
      <c r="M1567" s="349"/>
      <c r="N1567" s="350"/>
      <c r="O1567" s="349"/>
      <c r="P1567" s="350"/>
      <c r="Q1567" s="337">
        <f t="shared" si="345"/>
        <v>0</v>
      </c>
      <c r="R1567" s="350"/>
      <c r="S1567" s="350"/>
      <c r="T1567" s="350"/>
      <c r="U1567" s="350"/>
      <c r="V1567" s="350"/>
      <c r="W1567" s="350"/>
      <c r="X1567" s="350"/>
      <c r="Y1567" s="350">
        <f t="shared" si="346"/>
        <v>0</v>
      </c>
      <c r="Z1567" s="349"/>
      <c r="AA1567" s="350"/>
      <c r="AB1567" s="349"/>
      <c r="AC1567" s="350"/>
      <c r="AD1567" s="337">
        <f t="shared" si="347"/>
        <v>0</v>
      </c>
      <c r="AE1567" s="252"/>
    </row>
    <row r="1568" hidden="1" outlineLevel="1" spans="1:31">
      <c r="A1568" s="346"/>
      <c r="B1568" s="150">
        <v>120503080</v>
      </c>
      <c r="D1568" s="346"/>
      <c r="E1568" s="299" t="s">
        <v>192</v>
      </c>
      <c r="F1568" s="343"/>
      <c r="G1568" s="350"/>
      <c r="H1568" s="349"/>
      <c r="I1568" s="350"/>
      <c r="J1568" s="349"/>
      <c r="K1568" s="350"/>
      <c r="L1568" s="337">
        <f t="shared" si="344"/>
        <v>0</v>
      </c>
      <c r="M1568" s="349"/>
      <c r="N1568" s="350"/>
      <c r="O1568" s="349"/>
      <c r="P1568" s="350"/>
      <c r="Q1568" s="337">
        <f t="shared" si="345"/>
        <v>0</v>
      </c>
      <c r="R1568" s="350"/>
      <c r="S1568" s="350"/>
      <c r="T1568" s="350"/>
      <c r="U1568" s="350"/>
      <c r="V1568" s="350"/>
      <c r="W1568" s="350"/>
      <c r="X1568" s="350"/>
      <c r="Y1568" s="350">
        <f t="shared" si="346"/>
        <v>0</v>
      </c>
      <c r="Z1568" s="349"/>
      <c r="AA1568" s="350"/>
      <c r="AB1568" s="349"/>
      <c r="AC1568" s="350"/>
      <c r="AD1568" s="337">
        <f t="shared" si="347"/>
        <v>0</v>
      </c>
      <c r="AE1568" s="252"/>
    </row>
    <row r="1569" hidden="1" outlineLevel="1" spans="1:31">
      <c r="A1569" s="346"/>
      <c r="B1569" s="150">
        <v>120503081</v>
      </c>
      <c r="D1569" s="346"/>
      <c r="E1569" s="299" t="s">
        <v>193</v>
      </c>
      <c r="F1569" s="343"/>
      <c r="G1569" s="350"/>
      <c r="H1569" s="349"/>
      <c r="I1569" s="350"/>
      <c r="J1569" s="349"/>
      <c r="K1569" s="350"/>
      <c r="L1569" s="337">
        <f t="shared" si="344"/>
        <v>0</v>
      </c>
      <c r="M1569" s="349"/>
      <c r="N1569" s="350"/>
      <c r="O1569" s="349"/>
      <c r="P1569" s="350"/>
      <c r="Q1569" s="337">
        <f t="shared" si="345"/>
        <v>0</v>
      </c>
      <c r="R1569" s="350"/>
      <c r="S1569" s="350"/>
      <c r="T1569" s="350"/>
      <c r="U1569" s="350"/>
      <c r="V1569" s="350"/>
      <c r="W1569" s="350"/>
      <c r="X1569" s="350"/>
      <c r="Y1569" s="350">
        <f t="shared" si="346"/>
        <v>0</v>
      </c>
      <c r="Z1569" s="349"/>
      <c r="AA1569" s="350"/>
      <c r="AB1569" s="349"/>
      <c r="AC1569" s="350"/>
      <c r="AD1569" s="337">
        <f t="shared" si="347"/>
        <v>0</v>
      </c>
      <c r="AE1569" s="252"/>
    </row>
    <row r="1570" hidden="1" outlineLevel="1" spans="1:31">
      <c r="A1570" s="346"/>
      <c r="B1570" s="150">
        <v>120503082</v>
      </c>
      <c r="D1570" s="346"/>
      <c r="E1570" s="299" t="s">
        <v>194</v>
      </c>
      <c r="F1570" s="343"/>
      <c r="G1570" s="350"/>
      <c r="H1570" s="349"/>
      <c r="I1570" s="350"/>
      <c r="J1570" s="349"/>
      <c r="K1570" s="350"/>
      <c r="L1570" s="337">
        <f t="shared" si="344"/>
        <v>0</v>
      </c>
      <c r="M1570" s="349"/>
      <c r="N1570" s="350"/>
      <c r="O1570" s="349"/>
      <c r="P1570" s="350"/>
      <c r="Q1570" s="337">
        <f t="shared" si="345"/>
        <v>0</v>
      </c>
      <c r="R1570" s="350"/>
      <c r="S1570" s="350"/>
      <c r="T1570" s="350"/>
      <c r="U1570" s="350"/>
      <c r="V1570" s="350"/>
      <c r="W1570" s="350"/>
      <c r="X1570" s="350"/>
      <c r="Y1570" s="350">
        <f t="shared" si="346"/>
        <v>0</v>
      </c>
      <c r="Z1570" s="349"/>
      <c r="AA1570" s="350"/>
      <c r="AB1570" s="349"/>
      <c r="AC1570" s="350"/>
      <c r="AD1570" s="337">
        <f t="shared" si="347"/>
        <v>0</v>
      </c>
      <c r="AE1570" s="252"/>
    </row>
    <row r="1571" hidden="1" outlineLevel="1" spans="1:31">
      <c r="A1571" s="346"/>
      <c r="B1571" s="150">
        <v>120503083</v>
      </c>
      <c r="D1571" s="346"/>
      <c r="E1571" s="299" t="s">
        <v>195</v>
      </c>
      <c r="F1571" s="343"/>
      <c r="G1571" s="350"/>
      <c r="H1571" s="349"/>
      <c r="I1571" s="350"/>
      <c r="J1571" s="349"/>
      <c r="K1571" s="350"/>
      <c r="L1571" s="337">
        <f t="shared" si="344"/>
        <v>0</v>
      </c>
      <c r="M1571" s="349"/>
      <c r="N1571" s="350"/>
      <c r="O1571" s="349"/>
      <c r="P1571" s="350"/>
      <c r="Q1571" s="337">
        <f t="shared" si="345"/>
        <v>0</v>
      </c>
      <c r="R1571" s="350"/>
      <c r="S1571" s="350"/>
      <c r="T1571" s="350"/>
      <c r="U1571" s="350"/>
      <c r="V1571" s="350"/>
      <c r="W1571" s="350"/>
      <c r="X1571" s="350"/>
      <c r="Y1571" s="350">
        <f t="shared" si="346"/>
        <v>0</v>
      </c>
      <c r="Z1571" s="349"/>
      <c r="AA1571" s="350"/>
      <c r="AB1571" s="349"/>
      <c r="AC1571" s="350"/>
      <c r="AD1571" s="337">
        <f t="shared" si="347"/>
        <v>0</v>
      </c>
      <c r="AE1571" s="252"/>
    </row>
    <row r="1572" hidden="1" outlineLevel="1" spans="1:31">
      <c r="A1572" s="346"/>
      <c r="B1572" s="150">
        <v>120503084</v>
      </c>
      <c r="D1572" s="346"/>
      <c r="E1572" s="299" t="s">
        <v>196</v>
      </c>
      <c r="F1572" s="343"/>
      <c r="G1572" s="350"/>
      <c r="H1572" s="349"/>
      <c r="I1572" s="350"/>
      <c r="J1572" s="349"/>
      <c r="K1572" s="350"/>
      <c r="L1572" s="337">
        <f t="shared" si="344"/>
        <v>0</v>
      </c>
      <c r="M1572" s="349"/>
      <c r="N1572" s="350"/>
      <c r="O1572" s="349"/>
      <c r="P1572" s="350"/>
      <c r="Q1572" s="337">
        <f t="shared" si="345"/>
        <v>0</v>
      </c>
      <c r="R1572" s="350"/>
      <c r="S1572" s="350"/>
      <c r="T1572" s="350"/>
      <c r="U1572" s="350"/>
      <c r="V1572" s="350"/>
      <c r="W1572" s="350"/>
      <c r="X1572" s="350"/>
      <c r="Y1572" s="350">
        <f t="shared" si="346"/>
        <v>0</v>
      </c>
      <c r="Z1572" s="349"/>
      <c r="AA1572" s="350"/>
      <c r="AB1572" s="349"/>
      <c r="AC1572" s="350"/>
      <c r="AD1572" s="337">
        <f t="shared" si="347"/>
        <v>0</v>
      </c>
      <c r="AE1572" s="252"/>
    </row>
    <row r="1573" hidden="1" outlineLevel="1" spans="1:31">
      <c r="A1573" s="346"/>
      <c r="B1573" s="150">
        <v>120503085</v>
      </c>
      <c r="D1573" s="346"/>
      <c r="E1573" s="299" t="s">
        <v>197</v>
      </c>
      <c r="F1573" s="343"/>
      <c r="G1573" s="350"/>
      <c r="H1573" s="349"/>
      <c r="I1573" s="350"/>
      <c r="J1573" s="349"/>
      <c r="K1573" s="350"/>
      <c r="L1573" s="337">
        <f t="shared" si="344"/>
        <v>0</v>
      </c>
      <c r="M1573" s="349"/>
      <c r="N1573" s="350"/>
      <c r="O1573" s="349"/>
      <c r="P1573" s="350"/>
      <c r="Q1573" s="337">
        <f t="shared" si="345"/>
        <v>0</v>
      </c>
      <c r="R1573" s="350"/>
      <c r="S1573" s="350"/>
      <c r="T1573" s="350"/>
      <c r="U1573" s="350"/>
      <c r="V1573" s="350"/>
      <c r="W1573" s="350"/>
      <c r="X1573" s="350"/>
      <c r="Y1573" s="350">
        <f t="shared" si="346"/>
        <v>0</v>
      </c>
      <c r="Z1573" s="349"/>
      <c r="AA1573" s="350"/>
      <c r="AB1573" s="349"/>
      <c r="AC1573" s="350"/>
      <c r="AD1573" s="337">
        <f t="shared" si="347"/>
        <v>0</v>
      </c>
      <c r="AE1573" s="252"/>
    </row>
    <row r="1574" hidden="1" outlineLevel="1" spans="1:31">
      <c r="A1574" s="346"/>
      <c r="B1574" s="150">
        <v>120503086</v>
      </c>
      <c r="D1574" s="346"/>
      <c r="E1574" s="299" t="s">
        <v>198</v>
      </c>
      <c r="F1574" s="343"/>
      <c r="G1574" s="350"/>
      <c r="H1574" s="349"/>
      <c r="I1574" s="350"/>
      <c r="J1574" s="349"/>
      <c r="K1574" s="350"/>
      <c r="L1574" s="337">
        <f t="shared" si="344"/>
        <v>0</v>
      </c>
      <c r="M1574" s="349"/>
      <c r="N1574" s="350"/>
      <c r="O1574" s="349"/>
      <c r="P1574" s="350"/>
      <c r="Q1574" s="337">
        <f t="shared" si="345"/>
        <v>0</v>
      </c>
      <c r="R1574" s="350"/>
      <c r="S1574" s="350"/>
      <c r="T1574" s="350"/>
      <c r="U1574" s="350"/>
      <c r="V1574" s="350"/>
      <c r="W1574" s="350"/>
      <c r="X1574" s="350"/>
      <c r="Y1574" s="350">
        <f t="shared" si="346"/>
        <v>0</v>
      </c>
      <c r="Z1574" s="349"/>
      <c r="AA1574" s="350"/>
      <c r="AB1574" s="349"/>
      <c r="AC1574" s="350"/>
      <c r="AD1574" s="337">
        <f t="shared" si="347"/>
        <v>0</v>
      </c>
      <c r="AE1574" s="252"/>
    </row>
    <row r="1575" hidden="1" outlineLevel="1" spans="1:31">
      <c r="A1575" s="346"/>
      <c r="B1575" s="150">
        <v>120503087</v>
      </c>
      <c r="D1575" s="346"/>
      <c r="E1575" s="299" t="s">
        <v>199</v>
      </c>
      <c r="F1575" s="343"/>
      <c r="G1575" s="350"/>
      <c r="H1575" s="349"/>
      <c r="I1575" s="350"/>
      <c r="J1575" s="349"/>
      <c r="K1575" s="350"/>
      <c r="L1575" s="337">
        <f t="shared" si="344"/>
        <v>0</v>
      </c>
      <c r="M1575" s="349"/>
      <c r="N1575" s="350"/>
      <c r="O1575" s="349"/>
      <c r="P1575" s="350"/>
      <c r="Q1575" s="337">
        <f t="shared" si="345"/>
        <v>0</v>
      </c>
      <c r="R1575" s="350"/>
      <c r="S1575" s="350"/>
      <c r="T1575" s="350"/>
      <c r="U1575" s="350"/>
      <c r="V1575" s="350"/>
      <c r="W1575" s="350"/>
      <c r="X1575" s="350"/>
      <c r="Y1575" s="350">
        <f t="shared" si="346"/>
        <v>0</v>
      </c>
      <c r="Z1575" s="349"/>
      <c r="AA1575" s="350"/>
      <c r="AB1575" s="349"/>
      <c r="AC1575" s="350"/>
      <c r="AD1575" s="337">
        <f t="shared" si="347"/>
        <v>0</v>
      </c>
      <c r="AE1575" s="252"/>
    </row>
    <row r="1576" hidden="1" outlineLevel="1" spans="1:31">
      <c r="A1576" s="346"/>
      <c r="B1576" s="150">
        <v>120503088</v>
      </c>
      <c r="D1576" s="346"/>
      <c r="E1576" s="299" t="s">
        <v>200</v>
      </c>
      <c r="F1576" s="343"/>
      <c r="G1576" s="350"/>
      <c r="H1576" s="349"/>
      <c r="I1576" s="350"/>
      <c r="J1576" s="349"/>
      <c r="K1576" s="350"/>
      <c r="L1576" s="337">
        <f t="shared" si="344"/>
        <v>0</v>
      </c>
      <c r="M1576" s="349"/>
      <c r="N1576" s="350"/>
      <c r="O1576" s="349"/>
      <c r="P1576" s="350"/>
      <c r="Q1576" s="337">
        <f t="shared" si="345"/>
        <v>0</v>
      </c>
      <c r="R1576" s="350"/>
      <c r="S1576" s="350"/>
      <c r="T1576" s="350"/>
      <c r="U1576" s="350"/>
      <c r="V1576" s="350"/>
      <c r="W1576" s="350"/>
      <c r="X1576" s="350"/>
      <c r="Y1576" s="350">
        <f t="shared" si="346"/>
        <v>0</v>
      </c>
      <c r="Z1576" s="349"/>
      <c r="AA1576" s="350"/>
      <c r="AB1576" s="349"/>
      <c r="AC1576" s="350"/>
      <c r="AD1576" s="337">
        <f t="shared" si="347"/>
        <v>0</v>
      </c>
      <c r="AE1576" s="252"/>
    </row>
    <row r="1577" hidden="1" outlineLevel="1" spans="1:31">
      <c r="A1577" s="346"/>
      <c r="B1577" s="150">
        <v>120503089</v>
      </c>
      <c r="D1577" s="346"/>
      <c r="E1577" s="299" t="s">
        <v>201</v>
      </c>
      <c r="F1577" s="343"/>
      <c r="G1577" s="350"/>
      <c r="H1577" s="349"/>
      <c r="I1577" s="350"/>
      <c r="J1577" s="349"/>
      <c r="K1577" s="350"/>
      <c r="L1577" s="337">
        <f t="shared" si="344"/>
        <v>0</v>
      </c>
      <c r="M1577" s="349"/>
      <c r="N1577" s="350"/>
      <c r="O1577" s="349"/>
      <c r="P1577" s="350"/>
      <c r="Q1577" s="337">
        <f t="shared" si="345"/>
        <v>0</v>
      </c>
      <c r="R1577" s="350"/>
      <c r="S1577" s="350"/>
      <c r="T1577" s="350"/>
      <c r="U1577" s="350"/>
      <c r="V1577" s="350"/>
      <c r="W1577" s="350"/>
      <c r="X1577" s="350"/>
      <c r="Y1577" s="350">
        <f t="shared" si="346"/>
        <v>0</v>
      </c>
      <c r="Z1577" s="349"/>
      <c r="AA1577" s="350"/>
      <c r="AB1577" s="349"/>
      <c r="AC1577" s="350"/>
      <c r="AD1577" s="337">
        <f t="shared" si="347"/>
        <v>0</v>
      </c>
      <c r="AE1577" s="252"/>
    </row>
    <row r="1578" hidden="1" outlineLevel="1" spans="1:31">
      <c r="A1578" s="346"/>
      <c r="B1578" s="150">
        <v>120503090</v>
      </c>
      <c r="D1578" s="346"/>
      <c r="E1578" s="299" t="s">
        <v>202</v>
      </c>
      <c r="F1578" s="343"/>
      <c r="G1578" s="350"/>
      <c r="H1578" s="349"/>
      <c r="I1578" s="350"/>
      <c r="J1578" s="349"/>
      <c r="K1578" s="350"/>
      <c r="L1578" s="337">
        <f t="shared" si="344"/>
        <v>0</v>
      </c>
      <c r="M1578" s="349"/>
      <c r="N1578" s="350"/>
      <c r="O1578" s="349"/>
      <c r="P1578" s="350"/>
      <c r="Q1578" s="337">
        <f t="shared" si="345"/>
        <v>0</v>
      </c>
      <c r="R1578" s="350"/>
      <c r="S1578" s="350"/>
      <c r="T1578" s="350"/>
      <c r="U1578" s="350"/>
      <c r="V1578" s="350"/>
      <c r="W1578" s="350"/>
      <c r="X1578" s="350"/>
      <c r="Y1578" s="350">
        <f t="shared" si="346"/>
        <v>0</v>
      </c>
      <c r="Z1578" s="349"/>
      <c r="AA1578" s="350"/>
      <c r="AB1578" s="349"/>
      <c r="AC1578" s="350"/>
      <c r="AD1578" s="337">
        <f t="shared" si="347"/>
        <v>0</v>
      </c>
      <c r="AE1578" s="252"/>
    </row>
    <row r="1579" hidden="1" outlineLevel="1" spans="1:31">
      <c r="A1579" s="346"/>
      <c r="B1579" s="150">
        <v>120503091</v>
      </c>
      <c r="D1579" s="346"/>
      <c r="E1579" s="299" t="s">
        <v>203</v>
      </c>
      <c r="F1579" s="343"/>
      <c r="G1579" s="350"/>
      <c r="H1579" s="349"/>
      <c r="I1579" s="350"/>
      <c r="J1579" s="349"/>
      <c r="K1579" s="350"/>
      <c r="L1579" s="337">
        <f t="shared" si="344"/>
        <v>0</v>
      </c>
      <c r="M1579" s="349"/>
      <c r="N1579" s="350"/>
      <c r="O1579" s="349"/>
      <c r="P1579" s="350"/>
      <c r="Q1579" s="337">
        <f t="shared" si="345"/>
        <v>0</v>
      </c>
      <c r="R1579" s="350"/>
      <c r="S1579" s="350"/>
      <c r="T1579" s="350"/>
      <c r="U1579" s="350"/>
      <c r="V1579" s="350"/>
      <c r="W1579" s="350"/>
      <c r="X1579" s="350"/>
      <c r="Y1579" s="350">
        <f t="shared" si="346"/>
        <v>0</v>
      </c>
      <c r="Z1579" s="349"/>
      <c r="AA1579" s="350"/>
      <c r="AB1579" s="349"/>
      <c r="AC1579" s="350"/>
      <c r="AD1579" s="337">
        <f t="shared" si="347"/>
        <v>0</v>
      </c>
      <c r="AE1579" s="252"/>
    </row>
    <row r="1580" hidden="1" outlineLevel="1" spans="1:31">
      <c r="A1580" s="346"/>
      <c r="B1580" s="150">
        <v>120503092</v>
      </c>
      <c r="D1580" s="346"/>
      <c r="E1580" s="299" t="s">
        <v>982</v>
      </c>
      <c r="F1580" s="343"/>
      <c r="G1580" s="350"/>
      <c r="H1580" s="349"/>
      <c r="I1580" s="350"/>
      <c r="J1580" s="349"/>
      <c r="K1580" s="350"/>
      <c r="L1580" s="337">
        <f t="shared" si="344"/>
        <v>0</v>
      </c>
      <c r="M1580" s="349"/>
      <c r="N1580" s="350"/>
      <c r="O1580" s="349"/>
      <c r="P1580" s="350"/>
      <c r="Q1580" s="337">
        <f t="shared" si="345"/>
        <v>0</v>
      </c>
      <c r="R1580" s="350"/>
      <c r="S1580" s="350"/>
      <c r="T1580" s="350"/>
      <c r="U1580" s="350"/>
      <c r="V1580" s="350"/>
      <c r="W1580" s="350"/>
      <c r="X1580" s="350"/>
      <c r="Y1580" s="350">
        <f t="shared" si="346"/>
        <v>0</v>
      </c>
      <c r="Z1580" s="349"/>
      <c r="AA1580" s="350"/>
      <c r="AB1580" s="349"/>
      <c r="AC1580" s="350"/>
      <c r="AD1580" s="337">
        <f t="shared" si="347"/>
        <v>0</v>
      </c>
      <c r="AE1580" s="252"/>
    </row>
    <row r="1581" hidden="1" outlineLevel="1" spans="1:31">
      <c r="A1581" s="346"/>
      <c r="B1581" s="150">
        <v>120503093</v>
      </c>
      <c r="D1581" s="346"/>
      <c r="E1581" s="299" t="s">
        <v>205</v>
      </c>
      <c r="F1581" s="343"/>
      <c r="G1581" s="350"/>
      <c r="H1581" s="349"/>
      <c r="I1581" s="350"/>
      <c r="J1581" s="349"/>
      <c r="K1581" s="350"/>
      <c r="L1581" s="337">
        <f t="shared" si="344"/>
        <v>0</v>
      </c>
      <c r="M1581" s="349"/>
      <c r="N1581" s="350"/>
      <c r="O1581" s="349"/>
      <c r="P1581" s="350"/>
      <c r="Q1581" s="337">
        <f t="shared" si="345"/>
        <v>0</v>
      </c>
      <c r="R1581" s="350"/>
      <c r="S1581" s="350"/>
      <c r="T1581" s="350"/>
      <c r="U1581" s="350"/>
      <c r="V1581" s="350"/>
      <c r="W1581" s="350"/>
      <c r="X1581" s="350"/>
      <c r="Y1581" s="350">
        <f t="shared" si="346"/>
        <v>0</v>
      </c>
      <c r="Z1581" s="349"/>
      <c r="AA1581" s="350"/>
      <c r="AB1581" s="349"/>
      <c r="AC1581" s="350"/>
      <c r="AD1581" s="337">
        <f t="shared" si="347"/>
        <v>0</v>
      </c>
      <c r="AE1581" s="252"/>
    </row>
    <row r="1582" hidden="1" outlineLevel="1" spans="1:31">
      <c r="A1582" s="346"/>
      <c r="B1582" s="150">
        <v>120503094</v>
      </c>
      <c r="D1582" s="346"/>
      <c r="E1582" s="299" t="s">
        <v>206</v>
      </c>
      <c r="F1582" s="343"/>
      <c r="G1582" s="350"/>
      <c r="H1582" s="349"/>
      <c r="I1582" s="350"/>
      <c r="J1582" s="349"/>
      <c r="K1582" s="350"/>
      <c r="L1582" s="337">
        <f t="shared" si="344"/>
        <v>0</v>
      </c>
      <c r="M1582" s="349"/>
      <c r="N1582" s="350"/>
      <c r="O1582" s="349"/>
      <c r="P1582" s="350"/>
      <c r="Q1582" s="337">
        <f t="shared" si="345"/>
        <v>0</v>
      </c>
      <c r="R1582" s="350"/>
      <c r="S1582" s="350"/>
      <c r="T1582" s="350"/>
      <c r="U1582" s="350"/>
      <c r="V1582" s="350"/>
      <c r="W1582" s="350"/>
      <c r="X1582" s="350"/>
      <c r="Y1582" s="350">
        <f t="shared" si="346"/>
        <v>0</v>
      </c>
      <c r="Z1582" s="349"/>
      <c r="AA1582" s="350"/>
      <c r="AB1582" s="349"/>
      <c r="AC1582" s="350"/>
      <c r="AD1582" s="337">
        <f t="shared" si="347"/>
        <v>0</v>
      </c>
      <c r="AE1582" s="252"/>
    </row>
    <row r="1583" hidden="1" outlineLevel="1" spans="1:31">
      <c r="A1583" s="346"/>
      <c r="B1583" s="150">
        <v>120503095</v>
      </c>
      <c r="D1583" s="346"/>
      <c r="E1583" s="299" t="s">
        <v>207</v>
      </c>
      <c r="F1583" s="343"/>
      <c r="G1583" s="350"/>
      <c r="H1583" s="349"/>
      <c r="I1583" s="350"/>
      <c r="J1583" s="349"/>
      <c r="K1583" s="350"/>
      <c r="L1583" s="337">
        <f t="shared" si="344"/>
        <v>0</v>
      </c>
      <c r="M1583" s="349"/>
      <c r="N1583" s="350"/>
      <c r="O1583" s="349"/>
      <c r="P1583" s="350"/>
      <c r="Q1583" s="337">
        <f t="shared" si="345"/>
        <v>0</v>
      </c>
      <c r="R1583" s="350"/>
      <c r="S1583" s="350"/>
      <c r="T1583" s="350"/>
      <c r="U1583" s="350"/>
      <c r="V1583" s="350"/>
      <c r="W1583" s="350"/>
      <c r="X1583" s="350"/>
      <c r="Y1583" s="350">
        <f t="shared" si="346"/>
        <v>0</v>
      </c>
      <c r="Z1583" s="349"/>
      <c r="AA1583" s="350"/>
      <c r="AB1583" s="349"/>
      <c r="AC1583" s="350"/>
      <c r="AD1583" s="337">
        <f t="shared" si="347"/>
        <v>0</v>
      </c>
      <c r="AE1583" s="252"/>
    </row>
    <row r="1584" hidden="1" outlineLevel="1" spans="1:31">
      <c r="A1584" s="346"/>
      <c r="B1584" s="150">
        <v>120503096</v>
      </c>
      <c r="D1584" s="346"/>
      <c r="E1584" s="299" t="s">
        <v>208</v>
      </c>
      <c r="F1584" s="343"/>
      <c r="G1584" s="350"/>
      <c r="H1584" s="349"/>
      <c r="I1584" s="350"/>
      <c r="J1584" s="349"/>
      <c r="K1584" s="350"/>
      <c r="L1584" s="337">
        <f t="shared" si="344"/>
        <v>0</v>
      </c>
      <c r="M1584" s="349"/>
      <c r="N1584" s="350"/>
      <c r="O1584" s="349"/>
      <c r="P1584" s="350"/>
      <c r="Q1584" s="337">
        <f t="shared" si="345"/>
        <v>0</v>
      </c>
      <c r="R1584" s="350"/>
      <c r="S1584" s="350"/>
      <c r="T1584" s="350"/>
      <c r="U1584" s="350"/>
      <c r="V1584" s="350"/>
      <c r="W1584" s="350"/>
      <c r="X1584" s="350"/>
      <c r="Y1584" s="350">
        <f t="shared" si="346"/>
        <v>0</v>
      </c>
      <c r="Z1584" s="349"/>
      <c r="AA1584" s="350"/>
      <c r="AB1584" s="349"/>
      <c r="AC1584" s="350"/>
      <c r="AD1584" s="337">
        <f t="shared" si="347"/>
        <v>0</v>
      </c>
      <c r="AE1584" s="252"/>
    </row>
    <row r="1585" hidden="1" outlineLevel="1" spans="1:31">
      <c r="A1585" s="346"/>
      <c r="B1585" s="150">
        <v>120503097</v>
      </c>
      <c r="D1585" s="346"/>
      <c r="E1585" s="299" t="s">
        <v>209</v>
      </c>
      <c r="F1585" s="343"/>
      <c r="G1585" s="350"/>
      <c r="H1585" s="349"/>
      <c r="I1585" s="350"/>
      <c r="J1585" s="349"/>
      <c r="K1585" s="350"/>
      <c r="L1585" s="337">
        <f t="shared" si="344"/>
        <v>0</v>
      </c>
      <c r="M1585" s="349"/>
      <c r="N1585" s="350"/>
      <c r="O1585" s="349"/>
      <c r="P1585" s="350"/>
      <c r="Q1585" s="337">
        <f t="shared" si="345"/>
        <v>0</v>
      </c>
      <c r="R1585" s="350"/>
      <c r="S1585" s="350"/>
      <c r="T1585" s="350"/>
      <c r="U1585" s="350"/>
      <c r="V1585" s="350"/>
      <c r="W1585" s="350"/>
      <c r="X1585" s="350"/>
      <c r="Y1585" s="350">
        <f t="shared" si="346"/>
        <v>0</v>
      </c>
      <c r="Z1585" s="349"/>
      <c r="AA1585" s="350"/>
      <c r="AB1585" s="349"/>
      <c r="AC1585" s="350"/>
      <c r="AD1585" s="337">
        <f t="shared" si="347"/>
        <v>0</v>
      </c>
      <c r="AE1585" s="252"/>
    </row>
    <row r="1586" hidden="1" outlineLevel="1" spans="1:31">
      <c r="A1586" s="346"/>
      <c r="B1586" s="150">
        <v>120503098</v>
      </c>
      <c r="D1586" s="346"/>
      <c r="E1586" s="299" t="s">
        <v>210</v>
      </c>
      <c r="F1586" s="343"/>
      <c r="G1586" s="350"/>
      <c r="H1586" s="349"/>
      <c r="I1586" s="350"/>
      <c r="J1586" s="349"/>
      <c r="K1586" s="350"/>
      <c r="L1586" s="337">
        <f t="shared" si="344"/>
        <v>0</v>
      </c>
      <c r="M1586" s="349"/>
      <c r="N1586" s="350"/>
      <c r="O1586" s="349"/>
      <c r="P1586" s="350"/>
      <c r="Q1586" s="337">
        <f t="shared" si="345"/>
        <v>0</v>
      </c>
      <c r="R1586" s="350"/>
      <c r="S1586" s="350"/>
      <c r="T1586" s="350"/>
      <c r="U1586" s="350"/>
      <c r="V1586" s="350"/>
      <c r="W1586" s="350"/>
      <c r="X1586" s="350"/>
      <c r="Y1586" s="350">
        <f t="shared" si="346"/>
        <v>0</v>
      </c>
      <c r="Z1586" s="349"/>
      <c r="AA1586" s="350"/>
      <c r="AB1586" s="349"/>
      <c r="AC1586" s="350"/>
      <c r="AD1586" s="337">
        <f t="shared" si="347"/>
        <v>0</v>
      </c>
      <c r="AE1586" s="252"/>
    </row>
    <row r="1587" hidden="1" outlineLevel="1" spans="1:31">
      <c r="A1587" s="346"/>
      <c r="B1587" s="150">
        <v>120503099</v>
      </c>
      <c r="D1587" s="346"/>
      <c r="E1587" s="299" t="s">
        <v>211</v>
      </c>
      <c r="F1587" s="343"/>
      <c r="G1587" s="350"/>
      <c r="H1587" s="349"/>
      <c r="I1587" s="350"/>
      <c r="J1587" s="349"/>
      <c r="K1587" s="350"/>
      <c r="L1587" s="337">
        <f t="shared" si="344"/>
        <v>0</v>
      </c>
      <c r="M1587" s="349"/>
      <c r="N1587" s="350"/>
      <c r="O1587" s="349"/>
      <c r="P1587" s="350"/>
      <c r="Q1587" s="337">
        <f t="shared" si="345"/>
        <v>0</v>
      </c>
      <c r="R1587" s="350"/>
      <c r="S1587" s="350"/>
      <c r="T1587" s="350"/>
      <c r="U1587" s="350"/>
      <c r="V1587" s="350"/>
      <c r="W1587" s="350"/>
      <c r="X1587" s="350"/>
      <c r="Y1587" s="350">
        <f t="shared" si="346"/>
        <v>0</v>
      </c>
      <c r="Z1587" s="349"/>
      <c r="AA1587" s="350"/>
      <c r="AB1587" s="349"/>
      <c r="AC1587" s="350"/>
      <c r="AD1587" s="337">
        <f t="shared" si="347"/>
        <v>0</v>
      </c>
      <c r="AE1587" s="252"/>
    </row>
    <row r="1588" hidden="1" outlineLevel="1" spans="1:31">
      <c r="A1588" s="346"/>
      <c r="B1588" s="150">
        <v>120503100</v>
      </c>
      <c r="D1588" s="346"/>
      <c r="E1588" s="299" t="s">
        <v>212</v>
      </c>
      <c r="F1588" s="343"/>
      <c r="G1588" s="350"/>
      <c r="H1588" s="349"/>
      <c r="I1588" s="350"/>
      <c r="J1588" s="349"/>
      <c r="K1588" s="350"/>
      <c r="L1588" s="337">
        <f t="shared" si="344"/>
        <v>0</v>
      </c>
      <c r="M1588" s="349"/>
      <c r="N1588" s="350"/>
      <c r="O1588" s="349"/>
      <c r="P1588" s="350"/>
      <c r="Q1588" s="337">
        <f t="shared" si="345"/>
        <v>0</v>
      </c>
      <c r="R1588" s="350"/>
      <c r="S1588" s="350"/>
      <c r="T1588" s="350"/>
      <c r="U1588" s="350"/>
      <c r="V1588" s="350"/>
      <c r="W1588" s="350"/>
      <c r="X1588" s="350"/>
      <c r="Y1588" s="350">
        <f t="shared" si="346"/>
        <v>0</v>
      </c>
      <c r="Z1588" s="349"/>
      <c r="AA1588" s="350"/>
      <c r="AB1588" s="349"/>
      <c r="AC1588" s="350"/>
      <c r="AD1588" s="337">
        <f t="shared" si="347"/>
        <v>0</v>
      </c>
      <c r="AE1588" s="252"/>
    </row>
    <row r="1589" hidden="1" outlineLevel="1" spans="1:31">
      <c r="A1589" s="346"/>
      <c r="B1589" s="150">
        <v>120503101</v>
      </c>
      <c r="D1589" s="346"/>
      <c r="E1589" s="299" t="s">
        <v>213</v>
      </c>
      <c r="F1589" s="343"/>
      <c r="G1589" s="350"/>
      <c r="H1589" s="349"/>
      <c r="I1589" s="350"/>
      <c r="J1589" s="349"/>
      <c r="K1589" s="350"/>
      <c r="L1589" s="337">
        <f t="shared" si="344"/>
        <v>0</v>
      </c>
      <c r="M1589" s="349"/>
      <c r="N1589" s="350"/>
      <c r="O1589" s="349"/>
      <c r="P1589" s="350"/>
      <c r="Q1589" s="337">
        <f t="shared" si="345"/>
        <v>0</v>
      </c>
      <c r="R1589" s="350"/>
      <c r="S1589" s="350"/>
      <c r="T1589" s="350"/>
      <c r="U1589" s="350"/>
      <c r="V1589" s="350"/>
      <c r="W1589" s="350"/>
      <c r="X1589" s="350"/>
      <c r="Y1589" s="350">
        <f t="shared" si="346"/>
        <v>0</v>
      </c>
      <c r="Z1589" s="349"/>
      <c r="AA1589" s="350"/>
      <c r="AB1589" s="349"/>
      <c r="AC1589" s="350"/>
      <c r="AD1589" s="337">
        <f t="shared" si="347"/>
        <v>0</v>
      </c>
      <c r="AE1589" s="252"/>
    </row>
    <row r="1590" hidden="1" outlineLevel="1" spans="1:31">
      <c r="A1590" s="346"/>
      <c r="B1590" s="150">
        <v>120503102</v>
      </c>
      <c r="D1590" s="346"/>
      <c r="E1590" s="299" t="s">
        <v>214</v>
      </c>
      <c r="F1590" s="343"/>
      <c r="G1590" s="350"/>
      <c r="H1590" s="349"/>
      <c r="I1590" s="350"/>
      <c r="J1590" s="349"/>
      <c r="K1590" s="350"/>
      <c r="L1590" s="337">
        <f t="shared" si="344"/>
        <v>0</v>
      </c>
      <c r="M1590" s="349"/>
      <c r="N1590" s="350"/>
      <c r="O1590" s="349"/>
      <c r="P1590" s="350"/>
      <c r="Q1590" s="337">
        <f t="shared" si="345"/>
        <v>0</v>
      </c>
      <c r="R1590" s="350"/>
      <c r="S1590" s="350"/>
      <c r="T1590" s="350"/>
      <c r="U1590" s="350"/>
      <c r="V1590" s="350"/>
      <c r="W1590" s="350"/>
      <c r="X1590" s="350"/>
      <c r="Y1590" s="350">
        <f t="shared" si="346"/>
        <v>0</v>
      </c>
      <c r="Z1590" s="349"/>
      <c r="AA1590" s="350"/>
      <c r="AB1590" s="349"/>
      <c r="AC1590" s="350"/>
      <c r="AD1590" s="337">
        <f t="shared" si="347"/>
        <v>0</v>
      </c>
      <c r="AE1590" s="252"/>
    </row>
    <row r="1591" hidden="1" outlineLevel="1" spans="1:31">
      <c r="A1591" s="346"/>
      <c r="B1591" s="150">
        <v>120503103</v>
      </c>
      <c r="D1591" s="346"/>
      <c r="E1591" s="299" t="s">
        <v>215</v>
      </c>
      <c r="F1591" s="343"/>
      <c r="G1591" s="350"/>
      <c r="H1591" s="349"/>
      <c r="I1591" s="350"/>
      <c r="J1591" s="349"/>
      <c r="K1591" s="350"/>
      <c r="L1591" s="337">
        <f t="shared" si="344"/>
        <v>0</v>
      </c>
      <c r="M1591" s="349"/>
      <c r="N1591" s="350"/>
      <c r="O1591" s="349"/>
      <c r="P1591" s="350"/>
      <c r="Q1591" s="337">
        <f t="shared" si="345"/>
        <v>0</v>
      </c>
      <c r="R1591" s="350"/>
      <c r="S1591" s="350"/>
      <c r="T1591" s="350"/>
      <c r="U1591" s="350"/>
      <c r="V1591" s="350"/>
      <c r="W1591" s="350"/>
      <c r="X1591" s="350"/>
      <c r="Y1591" s="350">
        <f t="shared" si="346"/>
        <v>0</v>
      </c>
      <c r="Z1591" s="349"/>
      <c r="AA1591" s="350"/>
      <c r="AB1591" s="349"/>
      <c r="AC1591" s="350"/>
      <c r="AD1591" s="337">
        <f t="shared" si="347"/>
        <v>0</v>
      </c>
      <c r="AE1591" s="252"/>
    </row>
    <row r="1592" hidden="1" outlineLevel="1" spans="1:31">
      <c r="A1592" s="346"/>
      <c r="B1592" s="150">
        <v>120503104</v>
      </c>
      <c r="D1592" s="346"/>
      <c r="E1592" s="299" t="s">
        <v>216</v>
      </c>
      <c r="F1592" s="343"/>
      <c r="G1592" s="350"/>
      <c r="H1592" s="349"/>
      <c r="I1592" s="350"/>
      <c r="J1592" s="349"/>
      <c r="K1592" s="350"/>
      <c r="L1592" s="337">
        <f t="shared" si="344"/>
        <v>0</v>
      </c>
      <c r="M1592" s="349"/>
      <c r="N1592" s="350"/>
      <c r="O1592" s="349"/>
      <c r="P1592" s="350"/>
      <c r="Q1592" s="337">
        <f t="shared" si="345"/>
        <v>0</v>
      </c>
      <c r="R1592" s="350"/>
      <c r="S1592" s="350"/>
      <c r="T1592" s="350"/>
      <c r="U1592" s="350"/>
      <c r="V1592" s="350"/>
      <c r="W1592" s="350"/>
      <c r="X1592" s="350"/>
      <c r="Y1592" s="350">
        <f t="shared" si="346"/>
        <v>0</v>
      </c>
      <c r="Z1592" s="349"/>
      <c r="AA1592" s="350"/>
      <c r="AB1592" s="349"/>
      <c r="AC1592" s="350"/>
      <c r="AD1592" s="337">
        <f t="shared" si="347"/>
        <v>0</v>
      </c>
      <c r="AE1592" s="252"/>
    </row>
    <row r="1593" hidden="1" outlineLevel="1" spans="1:31">
      <c r="A1593" s="346"/>
      <c r="B1593" s="150">
        <v>120503105</v>
      </c>
      <c r="D1593" s="346"/>
      <c r="E1593" s="299" t="s">
        <v>217</v>
      </c>
      <c r="F1593" s="343"/>
      <c r="G1593" s="350"/>
      <c r="H1593" s="349"/>
      <c r="I1593" s="350"/>
      <c r="J1593" s="349"/>
      <c r="K1593" s="350"/>
      <c r="L1593" s="337">
        <f t="shared" si="344"/>
        <v>0</v>
      </c>
      <c r="M1593" s="349"/>
      <c r="N1593" s="350"/>
      <c r="O1593" s="349"/>
      <c r="P1593" s="350"/>
      <c r="Q1593" s="337">
        <f t="shared" si="345"/>
        <v>0</v>
      </c>
      <c r="R1593" s="350"/>
      <c r="S1593" s="350"/>
      <c r="T1593" s="350"/>
      <c r="U1593" s="350"/>
      <c r="V1593" s="350"/>
      <c r="W1593" s="350"/>
      <c r="X1593" s="350"/>
      <c r="Y1593" s="350">
        <f t="shared" si="346"/>
        <v>0</v>
      </c>
      <c r="Z1593" s="349"/>
      <c r="AA1593" s="350"/>
      <c r="AB1593" s="349"/>
      <c r="AC1593" s="350"/>
      <c r="AD1593" s="337">
        <f t="shared" si="347"/>
        <v>0</v>
      </c>
      <c r="AE1593" s="252"/>
    </row>
    <row r="1594" hidden="1" outlineLevel="1" spans="1:31">
      <c r="A1594" s="346"/>
      <c r="B1594" s="150">
        <v>120503106</v>
      </c>
      <c r="D1594" s="346"/>
      <c r="E1594" s="299" t="s">
        <v>218</v>
      </c>
      <c r="F1594" s="343"/>
      <c r="G1594" s="350"/>
      <c r="H1594" s="349"/>
      <c r="I1594" s="350"/>
      <c r="J1594" s="349"/>
      <c r="K1594" s="350"/>
      <c r="L1594" s="337">
        <f t="shared" si="344"/>
        <v>0</v>
      </c>
      <c r="M1594" s="349"/>
      <c r="N1594" s="350"/>
      <c r="O1594" s="349"/>
      <c r="P1594" s="350"/>
      <c r="Q1594" s="337">
        <f t="shared" si="345"/>
        <v>0</v>
      </c>
      <c r="R1594" s="350"/>
      <c r="S1594" s="350"/>
      <c r="T1594" s="350"/>
      <c r="U1594" s="350"/>
      <c r="V1594" s="350"/>
      <c r="W1594" s="350"/>
      <c r="X1594" s="350"/>
      <c r="Y1594" s="350">
        <f t="shared" si="346"/>
        <v>0</v>
      </c>
      <c r="Z1594" s="349"/>
      <c r="AA1594" s="350"/>
      <c r="AB1594" s="349"/>
      <c r="AC1594" s="350"/>
      <c r="AD1594" s="337">
        <f t="shared" si="347"/>
        <v>0</v>
      </c>
      <c r="AE1594" s="252"/>
    </row>
    <row r="1595" hidden="1" outlineLevel="1" spans="1:31">
      <c r="A1595" s="346"/>
      <c r="B1595" s="150">
        <v>120503107</v>
      </c>
      <c r="D1595" s="346"/>
      <c r="E1595" s="299" t="s">
        <v>219</v>
      </c>
      <c r="F1595" s="343"/>
      <c r="G1595" s="350"/>
      <c r="H1595" s="349"/>
      <c r="I1595" s="350"/>
      <c r="J1595" s="349"/>
      <c r="K1595" s="350"/>
      <c r="L1595" s="337">
        <f t="shared" si="344"/>
        <v>0</v>
      </c>
      <c r="M1595" s="349"/>
      <c r="N1595" s="350"/>
      <c r="O1595" s="349"/>
      <c r="P1595" s="350"/>
      <c r="Q1595" s="337">
        <f t="shared" si="345"/>
        <v>0</v>
      </c>
      <c r="R1595" s="350"/>
      <c r="S1595" s="350"/>
      <c r="T1595" s="350"/>
      <c r="U1595" s="350"/>
      <c r="V1595" s="350"/>
      <c r="W1595" s="350"/>
      <c r="X1595" s="350"/>
      <c r="Y1595" s="350">
        <f t="shared" si="346"/>
        <v>0</v>
      </c>
      <c r="Z1595" s="349"/>
      <c r="AA1595" s="350"/>
      <c r="AB1595" s="349"/>
      <c r="AC1595" s="350"/>
      <c r="AD1595" s="337">
        <f t="shared" si="347"/>
        <v>0</v>
      </c>
      <c r="AE1595" s="252"/>
    </row>
    <row r="1596" hidden="1" outlineLevel="1" spans="1:31">
      <c r="A1596" s="346"/>
      <c r="B1596" s="150">
        <v>120503108</v>
      </c>
      <c r="D1596" s="346"/>
      <c r="E1596" s="299" t="s">
        <v>220</v>
      </c>
      <c r="F1596" s="343"/>
      <c r="G1596" s="350"/>
      <c r="H1596" s="349"/>
      <c r="I1596" s="350"/>
      <c r="J1596" s="349"/>
      <c r="K1596" s="350"/>
      <c r="L1596" s="337">
        <f t="shared" si="344"/>
        <v>0</v>
      </c>
      <c r="M1596" s="349"/>
      <c r="N1596" s="350"/>
      <c r="O1596" s="349"/>
      <c r="P1596" s="350"/>
      <c r="Q1596" s="337">
        <f t="shared" si="345"/>
        <v>0</v>
      </c>
      <c r="R1596" s="350"/>
      <c r="S1596" s="350"/>
      <c r="T1596" s="350"/>
      <c r="U1596" s="350"/>
      <c r="V1596" s="350"/>
      <c r="W1596" s="350"/>
      <c r="X1596" s="350"/>
      <c r="Y1596" s="350">
        <f t="shared" si="346"/>
        <v>0</v>
      </c>
      <c r="Z1596" s="349"/>
      <c r="AA1596" s="350"/>
      <c r="AB1596" s="349"/>
      <c r="AC1596" s="350"/>
      <c r="AD1596" s="337">
        <f t="shared" si="347"/>
        <v>0</v>
      </c>
      <c r="AE1596" s="252"/>
    </row>
    <row r="1597" hidden="1" outlineLevel="1" spans="1:31">
      <c r="A1597" s="346"/>
      <c r="B1597" s="150">
        <v>120503109</v>
      </c>
      <c r="D1597" s="346"/>
      <c r="E1597" s="299" t="s">
        <v>221</v>
      </c>
      <c r="F1597" s="343"/>
      <c r="G1597" s="350"/>
      <c r="H1597" s="349"/>
      <c r="I1597" s="350"/>
      <c r="J1597" s="349"/>
      <c r="K1597" s="350"/>
      <c r="L1597" s="337">
        <f t="shared" si="344"/>
        <v>0</v>
      </c>
      <c r="M1597" s="349"/>
      <c r="N1597" s="350"/>
      <c r="O1597" s="349"/>
      <c r="P1597" s="350"/>
      <c r="Q1597" s="337">
        <f t="shared" si="345"/>
        <v>0</v>
      </c>
      <c r="R1597" s="350"/>
      <c r="S1597" s="350"/>
      <c r="T1597" s="350"/>
      <c r="U1597" s="350"/>
      <c r="V1597" s="350"/>
      <c r="W1597" s="350"/>
      <c r="X1597" s="350"/>
      <c r="Y1597" s="350">
        <f t="shared" si="346"/>
        <v>0</v>
      </c>
      <c r="Z1597" s="349"/>
      <c r="AA1597" s="350"/>
      <c r="AB1597" s="349"/>
      <c r="AC1597" s="350"/>
      <c r="AD1597" s="337">
        <f t="shared" si="347"/>
        <v>0</v>
      </c>
      <c r="AE1597" s="252"/>
    </row>
    <row r="1598" hidden="1" outlineLevel="1" spans="1:31">
      <c r="A1598" s="346"/>
      <c r="B1598" s="150">
        <v>120503110</v>
      </c>
      <c r="D1598" s="346"/>
      <c r="E1598" s="299" t="s">
        <v>222</v>
      </c>
      <c r="F1598" s="343"/>
      <c r="G1598" s="350"/>
      <c r="H1598" s="349"/>
      <c r="I1598" s="350"/>
      <c r="J1598" s="349"/>
      <c r="K1598" s="350"/>
      <c r="L1598" s="337">
        <f t="shared" si="344"/>
        <v>0</v>
      </c>
      <c r="M1598" s="349"/>
      <c r="N1598" s="350"/>
      <c r="O1598" s="349"/>
      <c r="P1598" s="350"/>
      <c r="Q1598" s="337">
        <f t="shared" si="345"/>
        <v>0</v>
      </c>
      <c r="R1598" s="350"/>
      <c r="S1598" s="350"/>
      <c r="T1598" s="350"/>
      <c r="U1598" s="350"/>
      <c r="V1598" s="350"/>
      <c r="W1598" s="350"/>
      <c r="X1598" s="350"/>
      <c r="Y1598" s="350">
        <f t="shared" si="346"/>
        <v>0</v>
      </c>
      <c r="Z1598" s="349"/>
      <c r="AA1598" s="350"/>
      <c r="AB1598" s="349"/>
      <c r="AC1598" s="350"/>
      <c r="AD1598" s="337">
        <f t="shared" si="347"/>
        <v>0</v>
      </c>
      <c r="AE1598" s="252"/>
    </row>
    <row r="1599" hidden="1" outlineLevel="1" spans="1:31">
      <c r="A1599" s="346"/>
      <c r="B1599" s="150">
        <v>120503111</v>
      </c>
      <c r="D1599" s="346"/>
      <c r="E1599" s="299" t="s">
        <v>223</v>
      </c>
      <c r="F1599" s="343"/>
      <c r="G1599" s="350"/>
      <c r="H1599" s="349"/>
      <c r="I1599" s="350"/>
      <c r="J1599" s="349"/>
      <c r="K1599" s="350"/>
      <c r="L1599" s="337">
        <f t="shared" si="344"/>
        <v>0</v>
      </c>
      <c r="M1599" s="349"/>
      <c r="N1599" s="350"/>
      <c r="O1599" s="349"/>
      <c r="P1599" s="350"/>
      <c r="Q1599" s="337">
        <f t="shared" si="345"/>
        <v>0</v>
      </c>
      <c r="R1599" s="350"/>
      <c r="S1599" s="350"/>
      <c r="T1599" s="350"/>
      <c r="U1599" s="350"/>
      <c r="V1599" s="350"/>
      <c r="W1599" s="350"/>
      <c r="X1599" s="350"/>
      <c r="Y1599" s="350">
        <f t="shared" si="346"/>
        <v>0</v>
      </c>
      <c r="Z1599" s="349"/>
      <c r="AA1599" s="350"/>
      <c r="AB1599" s="349"/>
      <c r="AC1599" s="350"/>
      <c r="AD1599" s="337">
        <f t="shared" si="347"/>
        <v>0</v>
      </c>
      <c r="AE1599" s="252"/>
    </row>
    <row r="1600" hidden="1" outlineLevel="1" spans="1:31">
      <c r="A1600" s="346"/>
      <c r="B1600" s="150">
        <v>120503112</v>
      </c>
      <c r="D1600" s="346"/>
      <c r="E1600" s="299" t="s">
        <v>224</v>
      </c>
      <c r="F1600" s="343"/>
      <c r="G1600" s="350"/>
      <c r="H1600" s="349"/>
      <c r="I1600" s="350"/>
      <c r="J1600" s="349"/>
      <c r="K1600" s="350"/>
      <c r="L1600" s="337">
        <f t="shared" si="344"/>
        <v>0</v>
      </c>
      <c r="M1600" s="349"/>
      <c r="N1600" s="350"/>
      <c r="O1600" s="349"/>
      <c r="P1600" s="350"/>
      <c r="Q1600" s="337">
        <f t="shared" si="345"/>
        <v>0</v>
      </c>
      <c r="R1600" s="350"/>
      <c r="S1600" s="350"/>
      <c r="T1600" s="350"/>
      <c r="U1600" s="350"/>
      <c r="V1600" s="350"/>
      <c r="W1600" s="350"/>
      <c r="X1600" s="350"/>
      <c r="Y1600" s="350">
        <f t="shared" si="346"/>
        <v>0</v>
      </c>
      <c r="Z1600" s="349"/>
      <c r="AA1600" s="350"/>
      <c r="AB1600" s="349"/>
      <c r="AC1600" s="350"/>
      <c r="AD1600" s="337">
        <f t="shared" si="347"/>
        <v>0</v>
      </c>
      <c r="AE1600" s="252"/>
    </row>
    <row r="1601" hidden="1" outlineLevel="1" spans="1:31">
      <c r="A1601" s="346"/>
      <c r="B1601" s="150">
        <v>120503113</v>
      </c>
      <c r="D1601" s="346"/>
      <c r="E1601" s="299" t="s">
        <v>225</v>
      </c>
      <c r="F1601" s="343"/>
      <c r="G1601" s="350"/>
      <c r="H1601" s="349"/>
      <c r="I1601" s="350"/>
      <c r="J1601" s="349"/>
      <c r="K1601" s="350"/>
      <c r="L1601" s="337">
        <f t="shared" si="344"/>
        <v>0</v>
      </c>
      <c r="M1601" s="349"/>
      <c r="N1601" s="350"/>
      <c r="O1601" s="349"/>
      <c r="P1601" s="350"/>
      <c r="Q1601" s="337">
        <f t="shared" si="345"/>
        <v>0</v>
      </c>
      <c r="R1601" s="350"/>
      <c r="S1601" s="350"/>
      <c r="T1601" s="350"/>
      <c r="U1601" s="350"/>
      <c r="V1601" s="350"/>
      <c r="W1601" s="350"/>
      <c r="X1601" s="350"/>
      <c r="Y1601" s="350">
        <f t="shared" si="346"/>
        <v>0</v>
      </c>
      <c r="Z1601" s="349"/>
      <c r="AA1601" s="350"/>
      <c r="AB1601" s="349"/>
      <c r="AC1601" s="350"/>
      <c r="AD1601" s="337">
        <f t="shared" si="347"/>
        <v>0</v>
      </c>
      <c r="AE1601" s="252"/>
    </row>
    <row r="1602" hidden="1" outlineLevel="1" spans="1:31">
      <c r="A1602" s="346"/>
      <c r="B1602" s="150">
        <v>120503114</v>
      </c>
      <c r="D1602" s="346"/>
      <c r="E1602" s="299" t="s">
        <v>226</v>
      </c>
      <c r="F1602" s="343"/>
      <c r="G1602" s="350"/>
      <c r="H1602" s="349"/>
      <c r="I1602" s="350"/>
      <c r="J1602" s="349"/>
      <c r="K1602" s="350"/>
      <c r="L1602" s="337">
        <f t="shared" si="344"/>
        <v>0</v>
      </c>
      <c r="M1602" s="349"/>
      <c r="N1602" s="350"/>
      <c r="O1602" s="349"/>
      <c r="P1602" s="350"/>
      <c r="Q1602" s="337">
        <f t="shared" si="345"/>
        <v>0</v>
      </c>
      <c r="R1602" s="350"/>
      <c r="S1602" s="350"/>
      <c r="T1602" s="350"/>
      <c r="U1602" s="350"/>
      <c r="V1602" s="350"/>
      <c r="W1602" s="350"/>
      <c r="X1602" s="350"/>
      <c r="Y1602" s="350">
        <f t="shared" si="346"/>
        <v>0</v>
      </c>
      <c r="Z1602" s="349"/>
      <c r="AA1602" s="350"/>
      <c r="AB1602" s="349"/>
      <c r="AC1602" s="350"/>
      <c r="AD1602" s="337">
        <f t="shared" si="347"/>
        <v>0</v>
      </c>
      <c r="AE1602" s="252"/>
    </row>
    <row r="1603" hidden="1" outlineLevel="1" spans="1:31">
      <c r="A1603" s="346"/>
      <c r="B1603" s="150">
        <v>120503115</v>
      </c>
      <c r="D1603" s="346"/>
      <c r="E1603" s="299" t="s">
        <v>227</v>
      </c>
      <c r="F1603" s="343"/>
      <c r="G1603" s="350"/>
      <c r="H1603" s="349"/>
      <c r="I1603" s="350"/>
      <c r="J1603" s="349"/>
      <c r="K1603" s="350"/>
      <c r="L1603" s="337">
        <f t="shared" si="344"/>
        <v>0</v>
      </c>
      <c r="M1603" s="349"/>
      <c r="N1603" s="350"/>
      <c r="O1603" s="349"/>
      <c r="P1603" s="350"/>
      <c r="Q1603" s="337">
        <f t="shared" si="345"/>
        <v>0</v>
      </c>
      <c r="R1603" s="350"/>
      <c r="S1603" s="350"/>
      <c r="T1603" s="350"/>
      <c r="U1603" s="350"/>
      <c r="V1603" s="350"/>
      <c r="W1603" s="350"/>
      <c r="X1603" s="350"/>
      <c r="Y1603" s="350">
        <f t="shared" si="346"/>
        <v>0</v>
      </c>
      <c r="Z1603" s="349"/>
      <c r="AA1603" s="350"/>
      <c r="AB1603" s="349"/>
      <c r="AC1603" s="350"/>
      <c r="AD1603" s="337">
        <f t="shared" si="347"/>
        <v>0</v>
      </c>
      <c r="AE1603" s="252"/>
    </row>
    <row r="1604" hidden="1" outlineLevel="1" spans="1:31">
      <c r="A1604" s="346"/>
      <c r="B1604" s="150">
        <v>120503116</v>
      </c>
      <c r="D1604" s="346"/>
      <c r="E1604" s="299" t="s">
        <v>228</v>
      </c>
      <c r="F1604" s="343"/>
      <c r="G1604" s="350"/>
      <c r="H1604" s="349"/>
      <c r="I1604" s="350"/>
      <c r="J1604" s="349"/>
      <c r="K1604" s="350"/>
      <c r="L1604" s="337">
        <f t="shared" si="344"/>
        <v>0</v>
      </c>
      <c r="M1604" s="349"/>
      <c r="N1604" s="350"/>
      <c r="O1604" s="349"/>
      <c r="P1604" s="350"/>
      <c r="Q1604" s="337">
        <f t="shared" si="345"/>
        <v>0</v>
      </c>
      <c r="R1604" s="350"/>
      <c r="S1604" s="350"/>
      <c r="T1604" s="350"/>
      <c r="U1604" s="350"/>
      <c r="V1604" s="350"/>
      <c r="W1604" s="350"/>
      <c r="X1604" s="350"/>
      <c r="Y1604" s="350">
        <f t="shared" si="346"/>
        <v>0</v>
      </c>
      <c r="Z1604" s="349"/>
      <c r="AA1604" s="350"/>
      <c r="AB1604" s="349"/>
      <c r="AC1604" s="350"/>
      <c r="AD1604" s="337">
        <f t="shared" si="347"/>
        <v>0</v>
      </c>
      <c r="AE1604" s="252"/>
    </row>
    <row r="1605" hidden="1" outlineLevel="1" spans="1:31">
      <c r="A1605" s="346"/>
      <c r="B1605" s="150">
        <v>120503117</v>
      </c>
      <c r="D1605" s="346"/>
      <c r="E1605" s="299" t="s">
        <v>229</v>
      </c>
      <c r="F1605" s="343"/>
      <c r="G1605" s="350"/>
      <c r="H1605" s="349"/>
      <c r="I1605" s="350"/>
      <c r="J1605" s="349"/>
      <c r="K1605" s="350"/>
      <c r="L1605" s="337">
        <f t="shared" si="344"/>
        <v>0</v>
      </c>
      <c r="M1605" s="349"/>
      <c r="N1605" s="350"/>
      <c r="O1605" s="349"/>
      <c r="P1605" s="350"/>
      <c r="Q1605" s="337">
        <f t="shared" si="345"/>
        <v>0</v>
      </c>
      <c r="R1605" s="350"/>
      <c r="S1605" s="350"/>
      <c r="T1605" s="350"/>
      <c r="U1605" s="350"/>
      <c r="V1605" s="350"/>
      <c r="W1605" s="350"/>
      <c r="X1605" s="350"/>
      <c r="Y1605" s="350">
        <f t="shared" si="346"/>
        <v>0</v>
      </c>
      <c r="Z1605" s="349"/>
      <c r="AA1605" s="350"/>
      <c r="AB1605" s="349"/>
      <c r="AC1605" s="350"/>
      <c r="AD1605" s="337">
        <f t="shared" si="347"/>
        <v>0</v>
      </c>
      <c r="AE1605" s="252"/>
    </row>
    <row r="1606" hidden="1" outlineLevel="1" spans="1:31">
      <c r="A1606" s="346"/>
      <c r="B1606" s="150">
        <v>120503118</v>
      </c>
      <c r="D1606" s="346"/>
      <c r="E1606" s="299" t="s">
        <v>230</v>
      </c>
      <c r="F1606" s="343"/>
      <c r="G1606" s="350"/>
      <c r="H1606" s="349"/>
      <c r="I1606" s="350"/>
      <c r="J1606" s="349"/>
      <c r="K1606" s="350"/>
      <c r="L1606" s="337">
        <f t="shared" si="344"/>
        <v>0</v>
      </c>
      <c r="M1606" s="349"/>
      <c r="N1606" s="350"/>
      <c r="O1606" s="349"/>
      <c r="P1606" s="350"/>
      <c r="Q1606" s="337">
        <f t="shared" si="345"/>
        <v>0</v>
      </c>
      <c r="R1606" s="350"/>
      <c r="S1606" s="350"/>
      <c r="T1606" s="350"/>
      <c r="U1606" s="350"/>
      <c r="V1606" s="350"/>
      <c r="W1606" s="350"/>
      <c r="X1606" s="350"/>
      <c r="Y1606" s="350">
        <f t="shared" si="346"/>
        <v>0</v>
      </c>
      <c r="Z1606" s="349"/>
      <c r="AA1606" s="350"/>
      <c r="AB1606" s="349"/>
      <c r="AC1606" s="350"/>
      <c r="AD1606" s="337">
        <f t="shared" si="347"/>
        <v>0</v>
      </c>
      <c r="AE1606" s="252"/>
    </row>
    <row r="1607" hidden="1" outlineLevel="1" spans="1:31">
      <c r="A1607" s="346"/>
      <c r="B1607" s="150">
        <v>120503119</v>
      </c>
      <c r="D1607" s="346"/>
      <c r="E1607" s="299" t="s">
        <v>231</v>
      </c>
      <c r="F1607" s="343"/>
      <c r="G1607" s="350"/>
      <c r="H1607" s="349"/>
      <c r="I1607" s="350"/>
      <c r="J1607" s="349"/>
      <c r="K1607" s="350"/>
      <c r="L1607" s="337">
        <f t="shared" si="344"/>
        <v>0</v>
      </c>
      <c r="M1607" s="349"/>
      <c r="N1607" s="350"/>
      <c r="O1607" s="349"/>
      <c r="P1607" s="350"/>
      <c r="Q1607" s="337">
        <f t="shared" si="345"/>
        <v>0</v>
      </c>
      <c r="R1607" s="350"/>
      <c r="S1607" s="350"/>
      <c r="T1607" s="350"/>
      <c r="U1607" s="350"/>
      <c r="V1607" s="350"/>
      <c r="W1607" s="350"/>
      <c r="X1607" s="350"/>
      <c r="Y1607" s="350">
        <f t="shared" si="346"/>
        <v>0</v>
      </c>
      <c r="Z1607" s="349"/>
      <c r="AA1607" s="350"/>
      <c r="AB1607" s="349"/>
      <c r="AC1607" s="350"/>
      <c r="AD1607" s="337">
        <f t="shared" si="347"/>
        <v>0</v>
      </c>
      <c r="AE1607" s="252"/>
    </row>
    <row r="1608" hidden="1" outlineLevel="1" spans="1:31">
      <c r="A1608" s="346"/>
      <c r="B1608" s="150">
        <v>120503120</v>
      </c>
      <c r="D1608" s="346"/>
      <c r="E1608" s="299" t="s">
        <v>232</v>
      </c>
      <c r="F1608" s="343"/>
      <c r="G1608" s="350"/>
      <c r="H1608" s="349"/>
      <c r="I1608" s="350"/>
      <c r="J1608" s="349"/>
      <c r="K1608" s="350"/>
      <c r="L1608" s="337">
        <f t="shared" si="344"/>
        <v>0</v>
      </c>
      <c r="M1608" s="349"/>
      <c r="N1608" s="350"/>
      <c r="O1608" s="349"/>
      <c r="P1608" s="350"/>
      <c r="Q1608" s="337">
        <f t="shared" si="345"/>
        <v>0</v>
      </c>
      <c r="R1608" s="350"/>
      <c r="S1608" s="350"/>
      <c r="T1608" s="350"/>
      <c r="U1608" s="350"/>
      <c r="V1608" s="350"/>
      <c r="W1608" s="350"/>
      <c r="X1608" s="350"/>
      <c r="Y1608" s="350">
        <f t="shared" si="346"/>
        <v>0</v>
      </c>
      <c r="Z1608" s="349"/>
      <c r="AA1608" s="350"/>
      <c r="AB1608" s="349"/>
      <c r="AC1608" s="350"/>
      <c r="AD1608" s="337">
        <f t="shared" si="347"/>
        <v>0</v>
      </c>
      <c r="AE1608" s="252"/>
    </row>
    <row r="1609" hidden="1" outlineLevel="1" spans="1:31">
      <c r="A1609" s="346"/>
      <c r="B1609" s="150">
        <v>120503121</v>
      </c>
      <c r="D1609" s="346"/>
      <c r="E1609" s="299" t="s">
        <v>233</v>
      </c>
      <c r="F1609" s="343"/>
      <c r="G1609" s="350"/>
      <c r="H1609" s="349"/>
      <c r="I1609" s="350"/>
      <c r="J1609" s="349"/>
      <c r="K1609" s="350"/>
      <c r="L1609" s="337">
        <f t="shared" si="344"/>
        <v>0</v>
      </c>
      <c r="M1609" s="349"/>
      <c r="N1609" s="350"/>
      <c r="O1609" s="349"/>
      <c r="P1609" s="350"/>
      <c r="Q1609" s="337">
        <f t="shared" si="345"/>
        <v>0</v>
      </c>
      <c r="R1609" s="350"/>
      <c r="S1609" s="350"/>
      <c r="T1609" s="350"/>
      <c r="U1609" s="350"/>
      <c r="V1609" s="350"/>
      <c r="W1609" s="350"/>
      <c r="X1609" s="350"/>
      <c r="Y1609" s="350">
        <f t="shared" si="346"/>
        <v>0</v>
      </c>
      <c r="Z1609" s="349"/>
      <c r="AA1609" s="350"/>
      <c r="AB1609" s="349"/>
      <c r="AC1609" s="350"/>
      <c r="AD1609" s="337">
        <f t="shared" si="347"/>
        <v>0</v>
      </c>
      <c r="AE1609" s="252"/>
    </row>
    <row r="1610" hidden="1" outlineLevel="1" spans="1:31">
      <c r="A1610" s="346"/>
      <c r="B1610" s="150">
        <v>120503122</v>
      </c>
      <c r="D1610" s="346"/>
      <c r="E1610" s="299" t="s">
        <v>234</v>
      </c>
      <c r="F1610" s="343"/>
      <c r="G1610" s="350"/>
      <c r="H1610" s="349"/>
      <c r="I1610" s="350"/>
      <c r="J1610" s="349"/>
      <c r="K1610" s="350"/>
      <c r="L1610" s="337">
        <f t="shared" si="344"/>
        <v>0</v>
      </c>
      <c r="M1610" s="349"/>
      <c r="N1610" s="350"/>
      <c r="O1610" s="349"/>
      <c r="P1610" s="350"/>
      <c r="Q1610" s="337">
        <f t="shared" si="345"/>
        <v>0</v>
      </c>
      <c r="R1610" s="350"/>
      <c r="S1610" s="350"/>
      <c r="T1610" s="350"/>
      <c r="U1610" s="350"/>
      <c r="V1610" s="350"/>
      <c r="W1610" s="350"/>
      <c r="X1610" s="350"/>
      <c r="Y1610" s="350">
        <f t="shared" si="346"/>
        <v>0</v>
      </c>
      <c r="Z1610" s="349"/>
      <c r="AA1610" s="350"/>
      <c r="AB1610" s="349"/>
      <c r="AC1610" s="350"/>
      <c r="AD1610" s="337">
        <f t="shared" si="347"/>
        <v>0</v>
      </c>
      <c r="AE1610" s="252"/>
    </row>
    <row r="1611" hidden="1" outlineLevel="1" spans="1:31">
      <c r="A1611" s="346"/>
      <c r="B1611" s="150">
        <v>120503123</v>
      </c>
      <c r="D1611" s="346"/>
      <c r="E1611" s="299" t="s">
        <v>235</v>
      </c>
      <c r="F1611" s="343"/>
      <c r="G1611" s="350"/>
      <c r="H1611" s="349"/>
      <c r="I1611" s="350"/>
      <c r="J1611" s="349"/>
      <c r="K1611" s="350"/>
      <c r="L1611" s="337">
        <f t="shared" si="344"/>
        <v>0</v>
      </c>
      <c r="M1611" s="349"/>
      <c r="N1611" s="350"/>
      <c r="O1611" s="349"/>
      <c r="P1611" s="350"/>
      <c r="Q1611" s="337">
        <f t="shared" si="345"/>
        <v>0</v>
      </c>
      <c r="R1611" s="350"/>
      <c r="S1611" s="350"/>
      <c r="T1611" s="350"/>
      <c r="U1611" s="350"/>
      <c r="V1611" s="350"/>
      <c r="W1611" s="350"/>
      <c r="X1611" s="350"/>
      <c r="Y1611" s="350">
        <f t="shared" si="346"/>
        <v>0</v>
      </c>
      <c r="Z1611" s="349"/>
      <c r="AA1611" s="350"/>
      <c r="AB1611" s="349"/>
      <c r="AC1611" s="350"/>
      <c r="AD1611" s="337">
        <f t="shared" si="347"/>
        <v>0</v>
      </c>
      <c r="AE1611" s="252"/>
    </row>
    <row r="1612" hidden="1" outlineLevel="1" spans="1:31">
      <c r="A1612" s="346"/>
      <c r="B1612" s="150">
        <v>120503124</v>
      </c>
      <c r="D1612" s="346"/>
      <c r="E1612" s="299" t="s">
        <v>236</v>
      </c>
      <c r="F1612" s="343"/>
      <c r="G1612" s="350"/>
      <c r="H1612" s="349"/>
      <c r="I1612" s="350"/>
      <c r="J1612" s="349"/>
      <c r="K1612" s="350"/>
      <c r="L1612" s="337">
        <f t="shared" si="344"/>
        <v>0</v>
      </c>
      <c r="M1612" s="349"/>
      <c r="N1612" s="350"/>
      <c r="O1612" s="349"/>
      <c r="P1612" s="350"/>
      <c r="Q1612" s="337">
        <f t="shared" si="345"/>
        <v>0</v>
      </c>
      <c r="R1612" s="350"/>
      <c r="S1612" s="350"/>
      <c r="T1612" s="350"/>
      <c r="U1612" s="350"/>
      <c r="V1612" s="350"/>
      <c r="W1612" s="350"/>
      <c r="X1612" s="350"/>
      <c r="Y1612" s="350">
        <f t="shared" si="346"/>
        <v>0</v>
      </c>
      <c r="Z1612" s="349"/>
      <c r="AA1612" s="350"/>
      <c r="AB1612" s="349"/>
      <c r="AC1612" s="350"/>
      <c r="AD1612" s="337">
        <f t="shared" si="347"/>
        <v>0</v>
      </c>
      <c r="AE1612" s="252"/>
    </row>
    <row r="1613" hidden="1" outlineLevel="1" spans="1:31">
      <c r="A1613" s="346"/>
      <c r="B1613" s="150">
        <v>120503125</v>
      </c>
      <c r="D1613" s="346"/>
      <c r="E1613" s="299" t="s">
        <v>237</v>
      </c>
      <c r="F1613" s="343"/>
      <c r="G1613" s="350"/>
      <c r="H1613" s="349"/>
      <c r="I1613" s="350"/>
      <c r="J1613" s="349"/>
      <c r="K1613" s="350"/>
      <c r="L1613" s="337">
        <f t="shared" si="344"/>
        <v>0</v>
      </c>
      <c r="M1613" s="349"/>
      <c r="N1613" s="350"/>
      <c r="O1613" s="349"/>
      <c r="P1613" s="350"/>
      <c r="Q1613" s="337">
        <f t="shared" si="345"/>
        <v>0</v>
      </c>
      <c r="R1613" s="350"/>
      <c r="S1613" s="350"/>
      <c r="T1613" s="350"/>
      <c r="U1613" s="350"/>
      <c r="V1613" s="350"/>
      <c r="W1613" s="350"/>
      <c r="X1613" s="350"/>
      <c r="Y1613" s="350">
        <f t="shared" si="346"/>
        <v>0</v>
      </c>
      <c r="Z1613" s="349"/>
      <c r="AA1613" s="350"/>
      <c r="AB1613" s="349"/>
      <c r="AC1613" s="350"/>
      <c r="AD1613" s="337">
        <f t="shared" si="347"/>
        <v>0</v>
      </c>
      <c r="AE1613" s="252"/>
    </row>
    <row r="1614" hidden="1" outlineLevel="1" spans="1:31">
      <c r="A1614" s="346"/>
      <c r="B1614" s="150">
        <v>120503126</v>
      </c>
      <c r="D1614" s="346"/>
      <c r="E1614" s="299" t="s">
        <v>238</v>
      </c>
      <c r="F1614" s="343"/>
      <c r="G1614" s="350"/>
      <c r="H1614" s="349"/>
      <c r="I1614" s="350"/>
      <c r="J1614" s="349"/>
      <c r="K1614" s="350"/>
      <c r="L1614" s="337">
        <f t="shared" si="344"/>
        <v>0</v>
      </c>
      <c r="M1614" s="349"/>
      <c r="N1614" s="350"/>
      <c r="O1614" s="349"/>
      <c r="P1614" s="350"/>
      <c r="Q1614" s="337">
        <f t="shared" si="345"/>
        <v>0</v>
      </c>
      <c r="R1614" s="350"/>
      <c r="S1614" s="350"/>
      <c r="T1614" s="350"/>
      <c r="U1614" s="350"/>
      <c r="V1614" s="350"/>
      <c r="W1614" s="350"/>
      <c r="X1614" s="350"/>
      <c r="Y1614" s="350">
        <f t="shared" si="346"/>
        <v>0</v>
      </c>
      <c r="Z1614" s="349"/>
      <c r="AA1614" s="350"/>
      <c r="AB1614" s="349"/>
      <c r="AC1614" s="350"/>
      <c r="AD1614" s="337">
        <f t="shared" si="347"/>
        <v>0</v>
      </c>
      <c r="AE1614" s="252"/>
    </row>
    <row r="1615" hidden="1" outlineLevel="1" spans="1:31">
      <c r="A1615" s="346"/>
      <c r="B1615" s="150">
        <v>120503127</v>
      </c>
      <c r="D1615" s="346"/>
      <c r="E1615" s="299" t="s">
        <v>239</v>
      </c>
      <c r="F1615" s="343"/>
      <c r="G1615" s="350"/>
      <c r="H1615" s="349"/>
      <c r="I1615" s="350"/>
      <c r="J1615" s="349"/>
      <c r="K1615" s="350"/>
      <c r="L1615" s="337">
        <f t="shared" si="344"/>
        <v>0</v>
      </c>
      <c r="M1615" s="349"/>
      <c r="N1615" s="350"/>
      <c r="O1615" s="349"/>
      <c r="P1615" s="350"/>
      <c r="Q1615" s="337">
        <f t="shared" si="345"/>
        <v>0</v>
      </c>
      <c r="R1615" s="350"/>
      <c r="S1615" s="350"/>
      <c r="T1615" s="350"/>
      <c r="U1615" s="350"/>
      <c r="V1615" s="350"/>
      <c r="W1615" s="350"/>
      <c r="X1615" s="350"/>
      <c r="Y1615" s="350">
        <f t="shared" si="346"/>
        <v>0</v>
      </c>
      <c r="Z1615" s="349"/>
      <c r="AA1615" s="350"/>
      <c r="AB1615" s="349"/>
      <c r="AC1615" s="350"/>
      <c r="AD1615" s="337">
        <f t="shared" si="347"/>
        <v>0</v>
      </c>
      <c r="AE1615" s="252"/>
    </row>
    <row r="1616" hidden="1" outlineLevel="1" spans="1:31">
      <c r="A1616" s="346"/>
      <c r="B1616" s="150">
        <v>120503128</v>
      </c>
      <c r="D1616" s="346"/>
      <c r="E1616" s="299" t="s">
        <v>240</v>
      </c>
      <c r="F1616" s="343"/>
      <c r="G1616" s="350"/>
      <c r="H1616" s="349"/>
      <c r="I1616" s="350"/>
      <c r="J1616" s="349"/>
      <c r="K1616" s="350"/>
      <c r="L1616" s="337">
        <f t="shared" si="344"/>
        <v>0</v>
      </c>
      <c r="M1616" s="349"/>
      <c r="N1616" s="350"/>
      <c r="O1616" s="349"/>
      <c r="P1616" s="350"/>
      <c r="Q1616" s="337">
        <f t="shared" si="345"/>
        <v>0</v>
      </c>
      <c r="R1616" s="350"/>
      <c r="S1616" s="350"/>
      <c r="T1616" s="350"/>
      <c r="U1616" s="350"/>
      <c r="V1616" s="350"/>
      <c r="W1616" s="350"/>
      <c r="X1616" s="350"/>
      <c r="Y1616" s="350">
        <f t="shared" si="346"/>
        <v>0</v>
      </c>
      <c r="Z1616" s="349"/>
      <c r="AA1616" s="350"/>
      <c r="AB1616" s="349"/>
      <c r="AC1616" s="350"/>
      <c r="AD1616" s="337">
        <f t="shared" si="347"/>
        <v>0</v>
      </c>
      <c r="AE1616" s="252"/>
    </row>
    <row r="1617" hidden="1" outlineLevel="1" spans="1:31">
      <c r="A1617" s="346"/>
      <c r="B1617" s="150">
        <v>120503129</v>
      </c>
      <c r="D1617" s="346"/>
      <c r="E1617" s="299" t="s">
        <v>241</v>
      </c>
      <c r="F1617" s="343"/>
      <c r="G1617" s="350"/>
      <c r="H1617" s="349"/>
      <c r="I1617" s="350"/>
      <c r="J1617" s="349"/>
      <c r="K1617" s="350"/>
      <c r="L1617" s="337">
        <f t="shared" si="344"/>
        <v>0</v>
      </c>
      <c r="M1617" s="349"/>
      <c r="N1617" s="350"/>
      <c r="O1617" s="349"/>
      <c r="P1617" s="350"/>
      <c r="Q1617" s="337">
        <f t="shared" si="345"/>
        <v>0</v>
      </c>
      <c r="R1617" s="350"/>
      <c r="S1617" s="350"/>
      <c r="T1617" s="350"/>
      <c r="U1617" s="350"/>
      <c r="V1617" s="350"/>
      <c r="W1617" s="350"/>
      <c r="X1617" s="350"/>
      <c r="Y1617" s="350">
        <f t="shared" si="346"/>
        <v>0</v>
      </c>
      <c r="Z1617" s="349"/>
      <c r="AA1617" s="350"/>
      <c r="AB1617" s="349"/>
      <c r="AC1617" s="350"/>
      <c r="AD1617" s="337">
        <f t="shared" si="347"/>
        <v>0</v>
      </c>
      <c r="AE1617" s="252"/>
    </row>
    <row r="1618" hidden="1" outlineLevel="1" spans="1:31">
      <c r="A1618" s="346"/>
      <c r="B1618" s="150">
        <v>120503130</v>
      </c>
      <c r="D1618" s="346"/>
      <c r="E1618" s="299" t="s">
        <v>242</v>
      </c>
      <c r="F1618" s="343"/>
      <c r="G1618" s="350"/>
      <c r="H1618" s="349"/>
      <c r="I1618" s="350"/>
      <c r="J1618" s="349"/>
      <c r="K1618" s="350"/>
      <c r="L1618" s="337">
        <f t="shared" ref="L1618:L1681" si="348">G1618+I1618-K1618</f>
        <v>0</v>
      </c>
      <c r="M1618" s="349"/>
      <c r="N1618" s="350"/>
      <c r="O1618" s="349"/>
      <c r="P1618" s="350"/>
      <c r="Q1618" s="337">
        <f t="shared" ref="Q1618:Q1681" si="349">L1618+N1618-P1618</f>
        <v>0</v>
      </c>
      <c r="R1618" s="350"/>
      <c r="S1618" s="350"/>
      <c r="T1618" s="350"/>
      <c r="U1618" s="350"/>
      <c r="V1618" s="350"/>
      <c r="W1618" s="350"/>
      <c r="X1618" s="350"/>
      <c r="Y1618" s="350">
        <f t="shared" ref="Y1618:Y1681" si="350">SUM(Q1618:X1618)</f>
        <v>0</v>
      </c>
      <c r="Z1618" s="349"/>
      <c r="AA1618" s="350"/>
      <c r="AB1618" s="349"/>
      <c r="AC1618" s="350"/>
      <c r="AD1618" s="337">
        <f t="shared" ref="AD1618:AD1681" si="351">Y1618+AA1618-AC1618</f>
        <v>0</v>
      </c>
      <c r="AE1618" s="252"/>
    </row>
    <row r="1619" hidden="1" outlineLevel="1" spans="1:31">
      <c r="A1619" s="346"/>
      <c r="B1619" s="150">
        <v>120503131</v>
      </c>
      <c r="D1619" s="346"/>
      <c r="E1619" s="299" t="s">
        <v>243</v>
      </c>
      <c r="F1619" s="343"/>
      <c r="G1619" s="350"/>
      <c r="H1619" s="349"/>
      <c r="I1619" s="350"/>
      <c r="J1619" s="349"/>
      <c r="K1619" s="350"/>
      <c r="L1619" s="337">
        <f t="shared" si="348"/>
        <v>0</v>
      </c>
      <c r="M1619" s="349"/>
      <c r="N1619" s="350"/>
      <c r="O1619" s="349"/>
      <c r="P1619" s="350"/>
      <c r="Q1619" s="337">
        <f t="shared" si="349"/>
        <v>0</v>
      </c>
      <c r="R1619" s="350"/>
      <c r="S1619" s="350"/>
      <c r="T1619" s="350"/>
      <c r="U1619" s="350"/>
      <c r="V1619" s="350"/>
      <c r="W1619" s="350"/>
      <c r="X1619" s="350"/>
      <c r="Y1619" s="350">
        <f t="shared" si="350"/>
        <v>0</v>
      </c>
      <c r="Z1619" s="349"/>
      <c r="AA1619" s="350"/>
      <c r="AB1619" s="349"/>
      <c r="AC1619" s="350"/>
      <c r="AD1619" s="337">
        <f t="shared" si="351"/>
        <v>0</v>
      </c>
      <c r="AE1619" s="252"/>
    </row>
    <row r="1620" hidden="1" outlineLevel="1" spans="1:31">
      <c r="A1620" s="346"/>
      <c r="B1620" s="150">
        <v>120503132</v>
      </c>
      <c r="D1620" s="346"/>
      <c r="E1620" s="299" t="s">
        <v>244</v>
      </c>
      <c r="F1620" s="343"/>
      <c r="G1620" s="350"/>
      <c r="H1620" s="349"/>
      <c r="I1620" s="350"/>
      <c r="J1620" s="349"/>
      <c r="K1620" s="350"/>
      <c r="L1620" s="337">
        <f t="shared" si="348"/>
        <v>0</v>
      </c>
      <c r="M1620" s="349"/>
      <c r="N1620" s="350"/>
      <c r="O1620" s="349"/>
      <c r="P1620" s="350"/>
      <c r="Q1620" s="337">
        <f t="shared" si="349"/>
        <v>0</v>
      </c>
      <c r="R1620" s="350"/>
      <c r="S1620" s="350"/>
      <c r="T1620" s="350"/>
      <c r="U1620" s="350"/>
      <c r="V1620" s="350"/>
      <c r="W1620" s="350"/>
      <c r="X1620" s="350"/>
      <c r="Y1620" s="350">
        <f t="shared" si="350"/>
        <v>0</v>
      </c>
      <c r="Z1620" s="349"/>
      <c r="AA1620" s="350"/>
      <c r="AB1620" s="349"/>
      <c r="AC1620" s="350"/>
      <c r="AD1620" s="337">
        <f t="shared" si="351"/>
        <v>0</v>
      </c>
      <c r="AE1620" s="252"/>
    </row>
    <row r="1621" hidden="1" outlineLevel="1" spans="1:31">
      <c r="A1621" s="346"/>
      <c r="B1621" s="150">
        <v>120503133</v>
      </c>
      <c r="D1621" s="346"/>
      <c r="E1621" s="299" t="s">
        <v>245</v>
      </c>
      <c r="F1621" s="343"/>
      <c r="G1621" s="350"/>
      <c r="H1621" s="349"/>
      <c r="I1621" s="350"/>
      <c r="J1621" s="349"/>
      <c r="K1621" s="350"/>
      <c r="L1621" s="337">
        <f t="shared" si="348"/>
        <v>0</v>
      </c>
      <c r="M1621" s="349"/>
      <c r="N1621" s="350"/>
      <c r="O1621" s="349"/>
      <c r="P1621" s="350"/>
      <c r="Q1621" s="337">
        <f t="shared" si="349"/>
        <v>0</v>
      </c>
      <c r="R1621" s="350"/>
      <c r="S1621" s="350"/>
      <c r="T1621" s="350"/>
      <c r="U1621" s="350"/>
      <c r="V1621" s="350"/>
      <c r="W1621" s="350"/>
      <c r="X1621" s="350"/>
      <c r="Y1621" s="350">
        <f t="shared" si="350"/>
        <v>0</v>
      </c>
      <c r="Z1621" s="349"/>
      <c r="AA1621" s="350"/>
      <c r="AB1621" s="349"/>
      <c r="AC1621" s="350"/>
      <c r="AD1621" s="337">
        <f t="shared" si="351"/>
        <v>0</v>
      </c>
      <c r="AE1621" s="252"/>
    </row>
    <row r="1622" hidden="1" outlineLevel="1" spans="1:31">
      <c r="A1622" s="346"/>
      <c r="B1622" s="150">
        <v>120503134</v>
      </c>
      <c r="D1622" s="346"/>
      <c r="E1622" s="299" t="s">
        <v>246</v>
      </c>
      <c r="F1622" s="343"/>
      <c r="G1622" s="350"/>
      <c r="H1622" s="349"/>
      <c r="I1622" s="350"/>
      <c r="J1622" s="349"/>
      <c r="K1622" s="350"/>
      <c r="L1622" s="337">
        <f t="shared" si="348"/>
        <v>0</v>
      </c>
      <c r="M1622" s="349"/>
      <c r="N1622" s="350"/>
      <c r="O1622" s="349"/>
      <c r="P1622" s="350"/>
      <c r="Q1622" s="337">
        <f t="shared" si="349"/>
        <v>0</v>
      </c>
      <c r="R1622" s="350"/>
      <c r="S1622" s="350"/>
      <c r="T1622" s="350"/>
      <c r="U1622" s="350"/>
      <c r="V1622" s="350"/>
      <c r="W1622" s="350"/>
      <c r="X1622" s="350"/>
      <c r="Y1622" s="350">
        <f t="shared" si="350"/>
        <v>0</v>
      </c>
      <c r="Z1622" s="349"/>
      <c r="AA1622" s="350"/>
      <c r="AB1622" s="349"/>
      <c r="AC1622" s="350"/>
      <c r="AD1622" s="337">
        <f t="shared" si="351"/>
        <v>0</v>
      </c>
      <c r="AE1622" s="252"/>
    </row>
    <row r="1623" hidden="1" outlineLevel="1" spans="1:31">
      <c r="A1623" s="346"/>
      <c r="B1623" s="150">
        <v>120503135</v>
      </c>
      <c r="D1623" s="346"/>
      <c r="E1623" s="299" t="s">
        <v>247</v>
      </c>
      <c r="F1623" s="343"/>
      <c r="G1623" s="350"/>
      <c r="H1623" s="349"/>
      <c r="I1623" s="350"/>
      <c r="J1623" s="349"/>
      <c r="K1623" s="350"/>
      <c r="L1623" s="337">
        <f t="shared" si="348"/>
        <v>0</v>
      </c>
      <c r="M1623" s="349"/>
      <c r="N1623" s="350"/>
      <c r="O1623" s="349"/>
      <c r="P1623" s="350"/>
      <c r="Q1623" s="337">
        <f t="shared" si="349"/>
        <v>0</v>
      </c>
      <c r="R1623" s="350"/>
      <c r="S1623" s="350"/>
      <c r="T1623" s="350"/>
      <c r="U1623" s="350"/>
      <c r="V1623" s="350"/>
      <c r="W1623" s="350"/>
      <c r="X1623" s="350"/>
      <c r="Y1623" s="350">
        <f t="shared" si="350"/>
        <v>0</v>
      </c>
      <c r="Z1623" s="349"/>
      <c r="AA1623" s="350"/>
      <c r="AB1623" s="349"/>
      <c r="AC1623" s="350"/>
      <c r="AD1623" s="337">
        <f t="shared" si="351"/>
        <v>0</v>
      </c>
      <c r="AE1623" s="252"/>
    </row>
    <row r="1624" hidden="1" outlineLevel="1" spans="1:31">
      <c r="A1624" s="346"/>
      <c r="B1624" s="150">
        <v>120503136</v>
      </c>
      <c r="D1624" s="346"/>
      <c r="E1624" s="299" t="s">
        <v>248</v>
      </c>
      <c r="F1624" s="343"/>
      <c r="G1624" s="350"/>
      <c r="H1624" s="349"/>
      <c r="I1624" s="350"/>
      <c r="J1624" s="349"/>
      <c r="K1624" s="350"/>
      <c r="L1624" s="337">
        <f t="shared" si="348"/>
        <v>0</v>
      </c>
      <c r="M1624" s="349"/>
      <c r="N1624" s="350"/>
      <c r="O1624" s="349"/>
      <c r="P1624" s="350"/>
      <c r="Q1624" s="337">
        <f t="shared" si="349"/>
        <v>0</v>
      </c>
      <c r="R1624" s="350"/>
      <c r="S1624" s="350"/>
      <c r="T1624" s="350"/>
      <c r="U1624" s="350"/>
      <c r="V1624" s="350"/>
      <c r="W1624" s="350"/>
      <c r="X1624" s="350"/>
      <c r="Y1624" s="350">
        <f t="shared" si="350"/>
        <v>0</v>
      </c>
      <c r="Z1624" s="349"/>
      <c r="AA1624" s="350"/>
      <c r="AB1624" s="349"/>
      <c r="AC1624" s="350"/>
      <c r="AD1624" s="337">
        <f t="shared" si="351"/>
        <v>0</v>
      </c>
      <c r="AE1624" s="252"/>
    </row>
    <row r="1625" hidden="1" outlineLevel="1" spans="1:31">
      <c r="A1625" s="346"/>
      <c r="B1625" s="150">
        <v>120503137</v>
      </c>
      <c r="D1625" s="346"/>
      <c r="E1625" s="299" t="s">
        <v>249</v>
      </c>
      <c r="F1625" s="343"/>
      <c r="G1625" s="350"/>
      <c r="H1625" s="349"/>
      <c r="I1625" s="350"/>
      <c r="J1625" s="349"/>
      <c r="K1625" s="350"/>
      <c r="L1625" s="337">
        <f t="shared" si="348"/>
        <v>0</v>
      </c>
      <c r="M1625" s="349"/>
      <c r="N1625" s="350"/>
      <c r="O1625" s="349"/>
      <c r="P1625" s="350"/>
      <c r="Q1625" s="337">
        <f t="shared" si="349"/>
        <v>0</v>
      </c>
      <c r="R1625" s="350"/>
      <c r="S1625" s="350"/>
      <c r="T1625" s="350"/>
      <c r="U1625" s="350"/>
      <c r="V1625" s="350"/>
      <c r="W1625" s="350"/>
      <c r="X1625" s="350"/>
      <c r="Y1625" s="350">
        <f t="shared" si="350"/>
        <v>0</v>
      </c>
      <c r="Z1625" s="349"/>
      <c r="AA1625" s="350"/>
      <c r="AB1625" s="349"/>
      <c r="AC1625" s="350"/>
      <c r="AD1625" s="337">
        <f t="shared" si="351"/>
        <v>0</v>
      </c>
      <c r="AE1625" s="252"/>
    </row>
    <row r="1626" hidden="1" outlineLevel="1" spans="1:31">
      <c r="A1626" s="346"/>
      <c r="B1626" s="150">
        <v>120503138</v>
      </c>
      <c r="D1626" s="346"/>
      <c r="E1626" s="299" t="s">
        <v>250</v>
      </c>
      <c r="F1626" s="343"/>
      <c r="G1626" s="350"/>
      <c r="H1626" s="349"/>
      <c r="I1626" s="350"/>
      <c r="J1626" s="349"/>
      <c r="K1626" s="350"/>
      <c r="L1626" s="337">
        <f t="shared" si="348"/>
        <v>0</v>
      </c>
      <c r="M1626" s="349"/>
      <c r="N1626" s="350"/>
      <c r="O1626" s="349"/>
      <c r="P1626" s="350"/>
      <c r="Q1626" s="337">
        <f t="shared" si="349"/>
        <v>0</v>
      </c>
      <c r="R1626" s="350"/>
      <c r="S1626" s="350"/>
      <c r="T1626" s="350"/>
      <c r="U1626" s="350"/>
      <c r="V1626" s="350"/>
      <c r="W1626" s="350"/>
      <c r="X1626" s="350"/>
      <c r="Y1626" s="350">
        <f t="shared" si="350"/>
        <v>0</v>
      </c>
      <c r="Z1626" s="349"/>
      <c r="AA1626" s="350"/>
      <c r="AB1626" s="349"/>
      <c r="AC1626" s="350"/>
      <c r="AD1626" s="337">
        <f t="shared" si="351"/>
        <v>0</v>
      </c>
      <c r="AE1626" s="252"/>
    </row>
    <row r="1627" hidden="1" outlineLevel="1" spans="1:31">
      <c r="A1627" s="346"/>
      <c r="B1627" s="150">
        <v>120503139</v>
      </c>
      <c r="D1627" s="346"/>
      <c r="E1627" s="299" t="s">
        <v>251</v>
      </c>
      <c r="F1627" s="343"/>
      <c r="G1627" s="350"/>
      <c r="H1627" s="349"/>
      <c r="I1627" s="350"/>
      <c r="J1627" s="349"/>
      <c r="K1627" s="350"/>
      <c r="L1627" s="337">
        <f t="shared" si="348"/>
        <v>0</v>
      </c>
      <c r="M1627" s="349"/>
      <c r="N1627" s="350"/>
      <c r="O1627" s="349"/>
      <c r="P1627" s="350"/>
      <c r="Q1627" s="337">
        <f t="shared" si="349"/>
        <v>0</v>
      </c>
      <c r="R1627" s="350"/>
      <c r="S1627" s="350"/>
      <c r="T1627" s="350"/>
      <c r="U1627" s="350"/>
      <c r="V1627" s="350"/>
      <c r="W1627" s="350"/>
      <c r="X1627" s="350"/>
      <c r="Y1627" s="350">
        <f t="shared" si="350"/>
        <v>0</v>
      </c>
      <c r="Z1627" s="349"/>
      <c r="AA1627" s="350"/>
      <c r="AB1627" s="349"/>
      <c r="AC1627" s="350"/>
      <c r="AD1627" s="337">
        <f t="shared" si="351"/>
        <v>0</v>
      </c>
      <c r="AE1627" s="252"/>
    </row>
    <row r="1628" hidden="1" outlineLevel="1" spans="1:31">
      <c r="A1628" s="346"/>
      <c r="B1628" s="150">
        <v>120503140</v>
      </c>
      <c r="D1628" s="346"/>
      <c r="E1628" s="299" t="s">
        <v>252</v>
      </c>
      <c r="F1628" s="343"/>
      <c r="G1628" s="350"/>
      <c r="H1628" s="349"/>
      <c r="I1628" s="350"/>
      <c r="J1628" s="349"/>
      <c r="K1628" s="350"/>
      <c r="L1628" s="337">
        <f t="shared" si="348"/>
        <v>0</v>
      </c>
      <c r="M1628" s="349"/>
      <c r="N1628" s="350"/>
      <c r="O1628" s="349"/>
      <c r="P1628" s="350"/>
      <c r="Q1628" s="337">
        <f t="shared" si="349"/>
        <v>0</v>
      </c>
      <c r="R1628" s="350"/>
      <c r="S1628" s="350"/>
      <c r="T1628" s="350"/>
      <c r="U1628" s="350"/>
      <c r="V1628" s="350"/>
      <c r="W1628" s="350"/>
      <c r="X1628" s="350"/>
      <c r="Y1628" s="350">
        <f t="shared" si="350"/>
        <v>0</v>
      </c>
      <c r="Z1628" s="349"/>
      <c r="AA1628" s="350"/>
      <c r="AB1628" s="349"/>
      <c r="AC1628" s="350"/>
      <c r="AD1628" s="337">
        <f t="shared" si="351"/>
        <v>0</v>
      </c>
      <c r="AE1628" s="252"/>
    </row>
    <row r="1629" hidden="1" outlineLevel="1" spans="1:31">
      <c r="A1629" s="346"/>
      <c r="B1629" s="150">
        <v>120503141</v>
      </c>
      <c r="D1629" s="346"/>
      <c r="E1629" s="299" t="s">
        <v>253</v>
      </c>
      <c r="F1629" s="343"/>
      <c r="G1629" s="350"/>
      <c r="H1629" s="349"/>
      <c r="I1629" s="350"/>
      <c r="J1629" s="349"/>
      <c r="K1629" s="350"/>
      <c r="L1629" s="337">
        <f t="shared" si="348"/>
        <v>0</v>
      </c>
      <c r="M1629" s="349"/>
      <c r="N1629" s="350"/>
      <c r="O1629" s="349"/>
      <c r="P1629" s="350"/>
      <c r="Q1629" s="337">
        <f t="shared" si="349"/>
        <v>0</v>
      </c>
      <c r="R1629" s="350"/>
      <c r="S1629" s="350"/>
      <c r="T1629" s="350"/>
      <c r="U1629" s="350"/>
      <c r="V1629" s="350"/>
      <c r="W1629" s="350"/>
      <c r="X1629" s="350"/>
      <c r="Y1629" s="350">
        <f t="shared" si="350"/>
        <v>0</v>
      </c>
      <c r="Z1629" s="349"/>
      <c r="AA1629" s="350"/>
      <c r="AB1629" s="349"/>
      <c r="AC1629" s="350"/>
      <c r="AD1629" s="337">
        <f t="shared" si="351"/>
        <v>0</v>
      </c>
      <c r="AE1629" s="252"/>
    </row>
    <row r="1630" hidden="1" outlineLevel="1" spans="1:31">
      <c r="A1630" s="346"/>
      <c r="B1630" s="150">
        <v>120503142</v>
      </c>
      <c r="D1630" s="346"/>
      <c r="E1630" s="299" t="s">
        <v>254</v>
      </c>
      <c r="F1630" s="343"/>
      <c r="G1630" s="350"/>
      <c r="H1630" s="349"/>
      <c r="I1630" s="350"/>
      <c r="J1630" s="349"/>
      <c r="K1630" s="350"/>
      <c r="L1630" s="337">
        <f t="shared" si="348"/>
        <v>0</v>
      </c>
      <c r="M1630" s="349"/>
      <c r="N1630" s="350"/>
      <c r="O1630" s="349"/>
      <c r="P1630" s="350"/>
      <c r="Q1630" s="337">
        <f t="shared" si="349"/>
        <v>0</v>
      </c>
      <c r="R1630" s="350"/>
      <c r="S1630" s="350"/>
      <c r="T1630" s="350"/>
      <c r="U1630" s="350"/>
      <c r="V1630" s="350"/>
      <c r="W1630" s="350"/>
      <c r="X1630" s="350"/>
      <c r="Y1630" s="350">
        <f t="shared" si="350"/>
        <v>0</v>
      </c>
      <c r="Z1630" s="349"/>
      <c r="AA1630" s="350"/>
      <c r="AB1630" s="349"/>
      <c r="AC1630" s="350"/>
      <c r="AD1630" s="337">
        <f t="shared" si="351"/>
        <v>0</v>
      </c>
      <c r="AE1630" s="252"/>
    </row>
    <row r="1631" hidden="1" outlineLevel="1" spans="1:31">
      <c r="A1631" s="346"/>
      <c r="B1631" s="150">
        <v>120503143</v>
      </c>
      <c r="D1631" s="346"/>
      <c r="E1631" s="299" t="s">
        <v>255</v>
      </c>
      <c r="F1631" s="343"/>
      <c r="G1631" s="350"/>
      <c r="H1631" s="349"/>
      <c r="I1631" s="350"/>
      <c r="J1631" s="349"/>
      <c r="K1631" s="350"/>
      <c r="L1631" s="337">
        <f t="shared" si="348"/>
        <v>0</v>
      </c>
      <c r="M1631" s="349"/>
      <c r="N1631" s="350"/>
      <c r="O1631" s="349"/>
      <c r="P1631" s="350"/>
      <c r="Q1631" s="337">
        <f t="shared" si="349"/>
        <v>0</v>
      </c>
      <c r="R1631" s="350"/>
      <c r="S1631" s="350"/>
      <c r="T1631" s="350"/>
      <c r="U1631" s="350"/>
      <c r="V1631" s="350"/>
      <c r="W1631" s="350"/>
      <c r="X1631" s="350"/>
      <c r="Y1631" s="350">
        <f t="shared" si="350"/>
        <v>0</v>
      </c>
      <c r="Z1631" s="349"/>
      <c r="AA1631" s="350"/>
      <c r="AB1631" s="349"/>
      <c r="AC1631" s="350"/>
      <c r="AD1631" s="337">
        <f t="shared" si="351"/>
        <v>0</v>
      </c>
      <c r="AE1631" s="252"/>
    </row>
    <row r="1632" hidden="1" outlineLevel="1" spans="1:31">
      <c r="A1632" s="346"/>
      <c r="B1632" s="150">
        <v>120503144</v>
      </c>
      <c r="D1632" s="346"/>
      <c r="E1632" s="299" t="s">
        <v>256</v>
      </c>
      <c r="F1632" s="343"/>
      <c r="G1632" s="350"/>
      <c r="H1632" s="349"/>
      <c r="I1632" s="350"/>
      <c r="J1632" s="349"/>
      <c r="K1632" s="350"/>
      <c r="L1632" s="337">
        <f t="shared" si="348"/>
        <v>0</v>
      </c>
      <c r="M1632" s="349"/>
      <c r="N1632" s="350"/>
      <c r="O1632" s="349"/>
      <c r="P1632" s="350"/>
      <c r="Q1632" s="337">
        <f t="shared" si="349"/>
        <v>0</v>
      </c>
      <c r="R1632" s="350"/>
      <c r="S1632" s="350"/>
      <c r="T1632" s="350"/>
      <c r="U1632" s="350"/>
      <c r="V1632" s="350"/>
      <c r="W1632" s="350"/>
      <c r="X1632" s="350"/>
      <c r="Y1632" s="350">
        <f t="shared" si="350"/>
        <v>0</v>
      </c>
      <c r="Z1632" s="349"/>
      <c r="AA1632" s="350"/>
      <c r="AB1632" s="349"/>
      <c r="AC1632" s="350"/>
      <c r="AD1632" s="337">
        <f t="shared" si="351"/>
        <v>0</v>
      </c>
      <c r="AE1632" s="252"/>
    </row>
    <row r="1633" hidden="1" outlineLevel="1" spans="1:31">
      <c r="A1633" s="346"/>
      <c r="B1633" s="150">
        <v>120503145</v>
      </c>
      <c r="D1633" s="346"/>
      <c r="E1633" s="299" t="s">
        <v>257</v>
      </c>
      <c r="F1633" s="343"/>
      <c r="G1633" s="350"/>
      <c r="H1633" s="349"/>
      <c r="I1633" s="350"/>
      <c r="J1633" s="349"/>
      <c r="K1633" s="350"/>
      <c r="L1633" s="337">
        <f t="shared" si="348"/>
        <v>0</v>
      </c>
      <c r="M1633" s="349"/>
      <c r="N1633" s="350"/>
      <c r="O1633" s="349"/>
      <c r="P1633" s="350"/>
      <c r="Q1633" s="337">
        <f t="shared" si="349"/>
        <v>0</v>
      </c>
      <c r="R1633" s="350"/>
      <c r="S1633" s="350"/>
      <c r="T1633" s="350"/>
      <c r="U1633" s="350"/>
      <c r="V1633" s="350"/>
      <c r="W1633" s="350"/>
      <c r="X1633" s="350"/>
      <c r="Y1633" s="350">
        <f t="shared" si="350"/>
        <v>0</v>
      </c>
      <c r="Z1633" s="349"/>
      <c r="AA1633" s="350"/>
      <c r="AB1633" s="349"/>
      <c r="AC1633" s="350"/>
      <c r="AD1633" s="337">
        <f t="shared" si="351"/>
        <v>0</v>
      </c>
      <c r="AE1633" s="252"/>
    </row>
    <row r="1634" hidden="1" outlineLevel="1" spans="1:31">
      <c r="A1634" s="346"/>
      <c r="B1634" s="150">
        <v>120503146</v>
      </c>
      <c r="D1634" s="346"/>
      <c r="E1634" s="299" t="s">
        <v>258</v>
      </c>
      <c r="F1634" s="343"/>
      <c r="G1634" s="350"/>
      <c r="H1634" s="349"/>
      <c r="I1634" s="350"/>
      <c r="J1634" s="349"/>
      <c r="K1634" s="350"/>
      <c r="L1634" s="337">
        <f t="shared" si="348"/>
        <v>0</v>
      </c>
      <c r="M1634" s="349"/>
      <c r="N1634" s="350"/>
      <c r="O1634" s="349"/>
      <c r="P1634" s="350"/>
      <c r="Q1634" s="337">
        <f t="shared" si="349"/>
        <v>0</v>
      </c>
      <c r="R1634" s="350"/>
      <c r="S1634" s="350"/>
      <c r="T1634" s="350"/>
      <c r="U1634" s="350"/>
      <c r="V1634" s="350"/>
      <c r="W1634" s="350"/>
      <c r="X1634" s="350"/>
      <c r="Y1634" s="350">
        <f t="shared" si="350"/>
        <v>0</v>
      </c>
      <c r="Z1634" s="349"/>
      <c r="AA1634" s="350"/>
      <c r="AB1634" s="349"/>
      <c r="AC1634" s="350"/>
      <c r="AD1634" s="337">
        <f t="shared" si="351"/>
        <v>0</v>
      </c>
      <c r="AE1634" s="252"/>
    </row>
    <row r="1635" hidden="1" outlineLevel="1" spans="1:31">
      <c r="A1635" s="346"/>
      <c r="B1635" s="150">
        <v>120503147</v>
      </c>
      <c r="D1635" s="346"/>
      <c r="E1635" s="299" t="s">
        <v>259</v>
      </c>
      <c r="F1635" s="343"/>
      <c r="G1635" s="350"/>
      <c r="H1635" s="349"/>
      <c r="I1635" s="350"/>
      <c r="J1635" s="349"/>
      <c r="K1635" s="350"/>
      <c r="L1635" s="337">
        <f t="shared" si="348"/>
        <v>0</v>
      </c>
      <c r="M1635" s="349"/>
      <c r="N1635" s="350"/>
      <c r="O1635" s="349"/>
      <c r="P1635" s="350"/>
      <c r="Q1635" s="337">
        <f t="shared" si="349"/>
        <v>0</v>
      </c>
      <c r="R1635" s="350"/>
      <c r="S1635" s="350"/>
      <c r="T1635" s="350"/>
      <c r="U1635" s="350"/>
      <c r="V1635" s="350"/>
      <c r="W1635" s="350"/>
      <c r="X1635" s="350"/>
      <c r="Y1635" s="350">
        <f t="shared" si="350"/>
        <v>0</v>
      </c>
      <c r="Z1635" s="349"/>
      <c r="AA1635" s="350"/>
      <c r="AB1635" s="349"/>
      <c r="AC1635" s="350"/>
      <c r="AD1635" s="337">
        <f t="shared" si="351"/>
        <v>0</v>
      </c>
      <c r="AE1635" s="252"/>
    </row>
    <row r="1636" hidden="1" outlineLevel="1" spans="1:31">
      <c r="A1636" s="346"/>
      <c r="B1636" s="150">
        <v>120503148</v>
      </c>
      <c r="D1636" s="346"/>
      <c r="E1636" s="299" t="s">
        <v>260</v>
      </c>
      <c r="F1636" s="343"/>
      <c r="G1636" s="350"/>
      <c r="H1636" s="349"/>
      <c r="I1636" s="350"/>
      <c r="J1636" s="349"/>
      <c r="K1636" s="350"/>
      <c r="L1636" s="337">
        <f t="shared" si="348"/>
        <v>0</v>
      </c>
      <c r="M1636" s="349"/>
      <c r="N1636" s="350"/>
      <c r="O1636" s="349"/>
      <c r="P1636" s="350"/>
      <c r="Q1636" s="337">
        <f t="shared" si="349"/>
        <v>0</v>
      </c>
      <c r="R1636" s="350"/>
      <c r="S1636" s="350"/>
      <c r="T1636" s="350"/>
      <c r="U1636" s="350"/>
      <c r="V1636" s="350"/>
      <c r="W1636" s="350"/>
      <c r="X1636" s="350"/>
      <c r="Y1636" s="350">
        <f t="shared" si="350"/>
        <v>0</v>
      </c>
      <c r="Z1636" s="349"/>
      <c r="AA1636" s="350"/>
      <c r="AB1636" s="349"/>
      <c r="AC1636" s="350"/>
      <c r="AD1636" s="337">
        <f t="shared" si="351"/>
        <v>0</v>
      </c>
      <c r="AE1636" s="252"/>
    </row>
    <row r="1637" hidden="1" outlineLevel="1" spans="1:31">
      <c r="A1637" s="346"/>
      <c r="B1637" s="150">
        <v>120503149</v>
      </c>
      <c r="D1637" s="346"/>
      <c r="E1637" s="299" t="s">
        <v>261</v>
      </c>
      <c r="F1637" s="343"/>
      <c r="G1637" s="350"/>
      <c r="H1637" s="349"/>
      <c r="I1637" s="350"/>
      <c r="J1637" s="349"/>
      <c r="K1637" s="350"/>
      <c r="L1637" s="337">
        <f t="shared" si="348"/>
        <v>0</v>
      </c>
      <c r="M1637" s="349"/>
      <c r="N1637" s="350"/>
      <c r="O1637" s="349"/>
      <c r="P1637" s="350"/>
      <c r="Q1637" s="337">
        <f t="shared" si="349"/>
        <v>0</v>
      </c>
      <c r="R1637" s="350"/>
      <c r="S1637" s="350"/>
      <c r="T1637" s="350"/>
      <c r="U1637" s="350"/>
      <c r="V1637" s="350"/>
      <c r="W1637" s="350"/>
      <c r="X1637" s="350"/>
      <c r="Y1637" s="350">
        <f t="shared" si="350"/>
        <v>0</v>
      </c>
      <c r="Z1637" s="349"/>
      <c r="AA1637" s="350"/>
      <c r="AB1637" s="349"/>
      <c r="AC1637" s="350"/>
      <c r="AD1637" s="337">
        <f t="shared" si="351"/>
        <v>0</v>
      </c>
      <c r="AE1637" s="252"/>
    </row>
    <row r="1638" hidden="1" outlineLevel="1" spans="1:31">
      <c r="A1638" s="346"/>
      <c r="B1638" s="150">
        <v>120503150</v>
      </c>
      <c r="D1638" s="346"/>
      <c r="E1638" s="299" t="s">
        <v>262</v>
      </c>
      <c r="F1638" s="343"/>
      <c r="G1638" s="350"/>
      <c r="H1638" s="349"/>
      <c r="I1638" s="350"/>
      <c r="J1638" s="349"/>
      <c r="K1638" s="350"/>
      <c r="L1638" s="337">
        <f t="shared" si="348"/>
        <v>0</v>
      </c>
      <c r="M1638" s="349"/>
      <c r="N1638" s="350"/>
      <c r="O1638" s="349"/>
      <c r="P1638" s="350"/>
      <c r="Q1638" s="337">
        <f t="shared" si="349"/>
        <v>0</v>
      </c>
      <c r="R1638" s="350"/>
      <c r="S1638" s="350"/>
      <c r="T1638" s="350"/>
      <c r="U1638" s="350"/>
      <c r="V1638" s="350"/>
      <c r="W1638" s="350"/>
      <c r="X1638" s="350"/>
      <c r="Y1638" s="350">
        <f t="shared" si="350"/>
        <v>0</v>
      </c>
      <c r="Z1638" s="349"/>
      <c r="AA1638" s="350"/>
      <c r="AB1638" s="349"/>
      <c r="AC1638" s="350"/>
      <c r="AD1638" s="337">
        <f t="shared" si="351"/>
        <v>0</v>
      </c>
      <c r="AE1638" s="252"/>
    </row>
    <row r="1639" hidden="1" outlineLevel="1" spans="1:31">
      <c r="A1639" s="346"/>
      <c r="B1639" s="150">
        <v>120503151</v>
      </c>
      <c r="D1639" s="346"/>
      <c r="E1639" s="299" t="s">
        <v>263</v>
      </c>
      <c r="F1639" s="343"/>
      <c r="G1639" s="350"/>
      <c r="H1639" s="349"/>
      <c r="I1639" s="350"/>
      <c r="J1639" s="349"/>
      <c r="K1639" s="350"/>
      <c r="L1639" s="337">
        <f t="shared" si="348"/>
        <v>0</v>
      </c>
      <c r="M1639" s="349"/>
      <c r="N1639" s="350"/>
      <c r="O1639" s="349"/>
      <c r="P1639" s="350"/>
      <c r="Q1639" s="337">
        <f t="shared" si="349"/>
        <v>0</v>
      </c>
      <c r="R1639" s="350"/>
      <c r="S1639" s="350"/>
      <c r="T1639" s="350"/>
      <c r="U1639" s="350"/>
      <c r="V1639" s="350"/>
      <c r="W1639" s="350"/>
      <c r="X1639" s="350"/>
      <c r="Y1639" s="350">
        <f t="shared" si="350"/>
        <v>0</v>
      </c>
      <c r="Z1639" s="349"/>
      <c r="AA1639" s="350"/>
      <c r="AB1639" s="349"/>
      <c r="AC1639" s="350"/>
      <c r="AD1639" s="337">
        <f t="shared" si="351"/>
        <v>0</v>
      </c>
      <c r="AE1639" s="252"/>
    </row>
    <row r="1640" hidden="1" outlineLevel="1" spans="1:31">
      <c r="A1640" s="346"/>
      <c r="B1640" s="150">
        <v>120503152</v>
      </c>
      <c r="D1640" s="346"/>
      <c r="E1640" s="299" t="s">
        <v>264</v>
      </c>
      <c r="F1640" s="343"/>
      <c r="G1640" s="350"/>
      <c r="H1640" s="349"/>
      <c r="I1640" s="350"/>
      <c r="J1640" s="349"/>
      <c r="K1640" s="350"/>
      <c r="L1640" s="337">
        <f t="shared" si="348"/>
        <v>0</v>
      </c>
      <c r="M1640" s="349"/>
      <c r="N1640" s="350"/>
      <c r="O1640" s="349"/>
      <c r="P1640" s="350"/>
      <c r="Q1640" s="337">
        <f t="shared" si="349"/>
        <v>0</v>
      </c>
      <c r="R1640" s="350"/>
      <c r="S1640" s="350"/>
      <c r="T1640" s="350"/>
      <c r="U1640" s="350"/>
      <c r="V1640" s="350"/>
      <c r="W1640" s="350"/>
      <c r="X1640" s="350"/>
      <c r="Y1640" s="350">
        <f t="shared" si="350"/>
        <v>0</v>
      </c>
      <c r="Z1640" s="349"/>
      <c r="AA1640" s="350"/>
      <c r="AB1640" s="349"/>
      <c r="AC1640" s="350"/>
      <c r="AD1640" s="337">
        <f t="shared" si="351"/>
        <v>0</v>
      </c>
      <c r="AE1640" s="252"/>
    </row>
    <row r="1641" hidden="1" outlineLevel="1" spans="1:31">
      <c r="A1641" s="346"/>
      <c r="B1641" s="150">
        <v>120503153</v>
      </c>
      <c r="D1641" s="346"/>
      <c r="E1641" s="299" t="s">
        <v>265</v>
      </c>
      <c r="F1641" s="343"/>
      <c r="G1641" s="350"/>
      <c r="H1641" s="349"/>
      <c r="I1641" s="350"/>
      <c r="J1641" s="349"/>
      <c r="K1641" s="350"/>
      <c r="L1641" s="337">
        <f t="shared" si="348"/>
        <v>0</v>
      </c>
      <c r="M1641" s="349"/>
      <c r="N1641" s="350"/>
      <c r="O1641" s="349"/>
      <c r="P1641" s="350"/>
      <c r="Q1641" s="337">
        <f t="shared" si="349"/>
        <v>0</v>
      </c>
      <c r="R1641" s="350"/>
      <c r="S1641" s="350"/>
      <c r="T1641" s="350"/>
      <c r="U1641" s="350"/>
      <c r="V1641" s="350"/>
      <c r="W1641" s="350"/>
      <c r="X1641" s="350"/>
      <c r="Y1641" s="350">
        <f t="shared" si="350"/>
        <v>0</v>
      </c>
      <c r="Z1641" s="349"/>
      <c r="AA1641" s="350"/>
      <c r="AB1641" s="349"/>
      <c r="AC1641" s="350"/>
      <c r="AD1641" s="337">
        <f t="shared" si="351"/>
        <v>0</v>
      </c>
      <c r="AE1641" s="252"/>
    </row>
    <row r="1642" hidden="1" outlineLevel="1" spans="1:31">
      <c r="A1642" s="346"/>
      <c r="B1642" s="150">
        <v>120503154</v>
      </c>
      <c r="D1642" s="346"/>
      <c r="E1642" s="299" t="s">
        <v>266</v>
      </c>
      <c r="F1642" s="343"/>
      <c r="G1642" s="350"/>
      <c r="H1642" s="349"/>
      <c r="I1642" s="350"/>
      <c r="J1642" s="349"/>
      <c r="K1642" s="350"/>
      <c r="L1642" s="337">
        <f t="shared" si="348"/>
        <v>0</v>
      </c>
      <c r="M1642" s="349"/>
      <c r="N1642" s="350"/>
      <c r="O1642" s="349"/>
      <c r="P1642" s="350"/>
      <c r="Q1642" s="337">
        <f t="shared" si="349"/>
        <v>0</v>
      </c>
      <c r="R1642" s="350"/>
      <c r="S1642" s="350"/>
      <c r="T1642" s="350"/>
      <c r="U1642" s="350"/>
      <c r="V1642" s="350"/>
      <c r="W1642" s="350"/>
      <c r="X1642" s="350"/>
      <c r="Y1642" s="350">
        <f t="shared" si="350"/>
        <v>0</v>
      </c>
      <c r="Z1642" s="349"/>
      <c r="AA1642" s="350"/>
      <c r="AB1642" s="349"/>
      <c r="AC1642" s="350"/>
      <c r="AD1642" s="337">
        <f t="shared" si="351"/>
        <v>0</v>
      </c>
      <c r="AE1642" s="252"/>
    </row>
    <row r="1643" hidden="1" outlineLevel="1" spans="1:31">
      <c r="A1643" s="346"/>
      <c r="B1643" s="150">
        <v>120503155</v>
      </c>
      <c r="D1643" s="346"/>
      <c r="E1643" s="299" t="s">
        <v>267</v>
      </c>
      <c r="F1643" s="343"/>
      <c r="G1643" s="350"/>
      <c r="H1643" s="349"/>
      <c r="I1643" s="350"/>
      <c r="J1643" s="349"/>
      <c r="K1643" s="350"/>
      <c r="L1643" s="337">
        <f t="shared" si="348"/>
        <v>0</v>
      </c>
      <c r="M1643" s="349"/>
      <c r="N1643" s="350"/>
      <c r="O1643" s="349"/>
      <c r="P1643" s="350"/>
      <c r="Q1643" s="337">
        <f t="shared" si="349"/>
        <v>0</v>
      </c>
      <c r="R1643" s="350"/>
      <c r="S1643" s="350"/>
      <c r="T1643" s="350"/>
      <c r="U1643" s="350"/>
      <c r="V1643" s="350"/>
      <c r="W1643" s="350"/>
      <c r="X1643" s="350"/>
      <c r="Y1643" s="350">
        <f t="shared" si="350"/>
        <v>0</v>
      </c>
      <c r="Z1643" s="349"/>
      <c r="AA1643" s="350"/>
      <c r="AB1643" s="349"/>
      <c r="AC1643" s="350"/>
      <c r="AD1643" s="337">
        <f t="shared" si="351"/>
        <v>0</v>
      </c>
      <c r="AE1643" s="252"/>
    </row>
    <row r="1644" hidden="1" outlineLevel="1" spans="1:31">
      <c r="A1644" s="346"/>
      <c r="B1644" s="150">
        <v>120503156</v>
      </c>
      <c r="D1644" s="346"/>
      <c r="E1644" s="299" t="s">
        <v>268</v>
      </c>
      <c r="F1644" s="343"/>
      <c r="G1644" s="350"/>
      <c r="H1644" s="349"/>
      <c r="I1644" s="350"/>
      <c r="J1644" s="349"/>
      <c r="K1644" s="350"/>
      <c r="L1644" s="337">
        <f t="shared" si="348"/>
        <v>0</v>
      </c>
      <c r="M1644" s="349"/>
      <c r="N1644" s="350"/>
      <c r="O1644" s="349"/>
      <c r="P1644" s="350"/>
      <c r="Q1644" s="337">
        <f t="shared" si="349"/>
        <v>0</v>
      </c>
      <c r="R1644" s="350"/>
      <c r="S1644" s="350"/>
      <c r="T1644" s="350"/>
      <c r="U1644" s="350"/>
      <c r="V1644" s="350"/>
      <c r="W1644" s="350"/>
      <c r="X1644" s="350"/>
      <c r="Y1644" s="350">
        <f t="shared" si="350"/>
        <v>0</v>
      </c>
      <c r="Z1644" s="349"/>
      <c r="AA1644" s="350"/>
      <c r="AB1644" s="349"/>
      <c r="AC1644" s="350"/>
      <c r="AD1644" s="337">
        <f t="shared" si="351"/>
        <v>0</v>
      </c>
      <c r="AE1644" s="252"/>
    </row>
    <row r="1645" hidden="1" outlineLevel="1" spans="1:31">
      <c r="A1645" s="346"/>
      <c r="B1645" s="150">
        <v>120503157</v>
      </c>
      <c r="D1645" s="346"/>
      <c r="E1645" s="299" t="s">
        <v>269</v>
      </c>
      <c r="F1645" s="343"/>
      <c r="G1645" s="350"/>
      <c r="H1645" s="349"/>
      <c r="I1645" s="350"/>
      <c r="J1645" s="349"/>
      <c r="K1645" s="350"/>
      <c r="L1645" s="337">
        <f t="shared" si="348"/>
        <v>0</v>
      </c>
      <c r="M1645" s="349"/>
      <c r="N1645" s="350"/>
      <c r="O1645" s="349"/>
      <c r="P1645" s="350"/>
      <c r="Q1645" s="337">
        <f t="shared" si="349"/>
        <v>0</v>
      </c>
      <c r="R1645" s="350"/>
      <c r="S1645" s="350"/>
      <c r="T1645" s="350"/>
      <c r="U1645" s="350"/>
      <c r="V1645" s="350"/>
      <c r="W1645" s="350"/>
      <c r="X1645" s="350"/>
      <c r="Y1645" s="350">
        <f t="shared" si="350"/>
        <v>0</v>
      </c>
      <c r="Z1645" s="349"/>
      <c r="AA1645" s="350"/>
      <c r="AB1645" s="349"/>
      <c r="AC1645" s="350"/>
      <c r="AD1645" s="337">
        <f t="shared" si="351"/>
        <v>0</v>
      </c>
      <c r="AE1645" s="252"/>
    </row>
    <row r="1646" hidden="1" outlineLevel="1" spans="1:31">
      <c r="A1646" s="346"/>
      <c r="B1646" s="150">
        <v>120503158</v>
      </c>
      <c r="D1646" s="346"/>
      <c r="E1646" s="299" t="s">
        <v>270</v>
      </c>
      <c r="F1646" s="343"/>
      <c r="G1646" s="350"/>
      <c r="H1646" s="349"/>
      <c r="I1646" s="350"/>
      <c r="J1646" s="349"/>
      <c r="K1646" s="350"/>
      <c r="L1646" s="337">
        <f t="shared" si="348"/>
        <v>0</v>
      </c>
      <c r="M1646" s="349"/>
      <c r="N1646" s="350"/>
      <c r="O1646" s="349"/>
      <c r="P1646" s="350"/>
      <c r="Q1646" s="337">
        <f t="shared" si="349"/>
        <v>0</v>
      </c>
      <c r="R1646" s="350"/>
      <c r="S1646" s="350"/>
      <c r="T1646" s="350"/>
      <c r="U1646" s="350"/>
      <c r="V1646" s="350"/>
      <c r="W1646" s="350"/>
      <c r="X1646" s="350"/>
      <c r="Y1646" s="350">
        <f t="shared" si="350"/>
        <v>0</v>
      </c>
      <c r="Z1646" s="349"/>
      <c r="AA1646" s="350"/>
      <c r="AB1646" s="349"/>
      <c r="AC1646" s="350"/>
      <c r="AD1646" s="337">
        <f t="shared" si="351"/>
        <v>0</v>
      </c>
      <c r="AE1646" s="252"/>
    </row>
    <row r="1647" hidden="1" outlineLevel="1" spans="1:31">
      <c r="A1647" s="346"/>
      <c r="B1647" s="150">
        <v>120503159</v>
      </c>
      <c r="D1647" s="346"/>
      <c r="E1647" s="299" t="s">
        <v>271</v>
      </c>
      <c r="F1647" s="343"/>
      <c r="G1647" s="350"/>
      <c r="H1647" s="349"/>
      <c r="I1647" s="350"/>
      <c r="J1647" s="349"/>
      <c r="K1647" s="350"/>
      <c r="L1647" s="337">
        <f t="shared" si="348"/>
        <v>0</v>
      </c>
      <c r="M1647" s="349"/>
      <c r="N1647" s="350"/>
      <c r="O1647" s="349"/>
      <c r="P1647" s="350"/>
      <c r="Q1647" s="337">
        <f t="shared" si="349"/>
        <v>0</v>
      </c>
      <c r="R1647" s="350"/>
      <c r="S1647" s="350"/>
      <c r="T1647" s="350"/>
      <c r="U1647" s="350"/>
      <c r="V1647" s="350"/>
      <c r="W1647" s="350"/>
      <c r="X1647" s="350"/>
      <c r="Y1647" s="350">
        <f t="shared" si="350"/>
        <v>0</v>
      </c>
      <c r="Z1647" s="349"/>
      <c r="AA1647" s="350"/>
      <c r="AB1647" s="349"/>
      <c r="AC1647" s="350"/>
      <c r="AD1647" s="337">
        <f t="shared" si="351"/>
        <v>0</v>
      </c>
      <c r="AE1647" s="252"/>
    </row>
    <row r="1648" hidden="1" outlineLevel="1" spans="1:31">
      <c r="A1648" s="346"/>
      <c r="B1648" s="150">
        <v>120503160</v>
      </c>
      <c r="D1648" s="346"/>
      <c r="E1648" s="299" t="s">
        <v>272</v>
      </c>
      <c r="F1648" s="343"/>
      <c r="G1648" s="350"/>
      <c r="H1648" s="349"/>
      <c r="I1648" s="350"/>
      <c r="J1648" s="349"/>
      <c r="K1648" s="350"/>
      <c r="L1648" s="337">
        <f t="shared" si="348"/>
        <v>0</v>
      </c>
      <c r="M1648" s="349"/>
      <c r="N1648" s="350"/>
      <c r="O1648" s="349"/>
      <c r="P1648" s="350"/>
      <c r="Q1648" s="337">
        <f t="shared" si="349"/>
        <v>0</v>
      </c>
      <c r="R1648" s="350"/>
      <c r="S1648" s="350"/>
      <c r="T1648" s="350"/>
      <c r="U1648" s="350"/>
      <c r="V1648" s="350"/>
      <c r="W1648" s="350"/>
      <c r="X1648" s="350"/>
      <c r="Y1648" s="350">
        <f t="shared" si="350"/>
        <v>0</v>
      </c>
      <c r="Z1648" s="349"/>
      <c r="AA1648" s="350"/>
      <c r="AB1648" s="349"/>
      <c r="AC1648" s="350"/>
      <c r="AD1648" s="337">
        <f t="shared" si="351"/>
        <v>0</v>
      </c>
      <c r="AE1648" s="252"/>
    </row>
    <row r="1649" hidden="1" outlineLevel="1" spans="1:31">
      <c r="A1649" s="346"/>
      <c r="B1649" s="150">
        <v>120503161</v>
      </c>
      <c r="D1649" s="346"/>
      <c r="E1649" s="299" t="s">
        <v>273</v>
      </c>
      <c r="F1649" s="343"/>
      <c r="G1649" s="350"/>
      <c r="H1649" s="349"/>
      <c r="I1649" s="350"/>
      <c r="J1649" s="349"/>
      <c r="K1649" s="350"/>
      <c r="L1649" s="337">
        <f t="shared" si="348"/>
        <v>0</v>
      </c>
      <c r="M1649" s="349"/>
      <c r="N1649" s="350"/>
      <c r="O1649" s="349"/>
      <c r="P1649" s="350"/>
      <c r="Q1649" s="337">
        <f t="shared" si="349"/>
        <v>0</v>
      </c>
      <c r="R1649" s="350"/>
      <c r="S1649" s="350"/>
      <c r="T1649" s="350"/>
      <c r="U1649" s="350"/>
      <c r="V1649" s="350"/>
      <c r="W1649" s="350"/>
      <c r="X1649" s="350"/>
      <c r="Y1649" s="350">
        <f t="shared" si="350"/>
        <v>0</v>
      </c>
      <c r="Z1649" s="349"/>
      <c r="AA1649" s="350"/>
      <c r="AB1649" s="349"/>
      <c r="AC1649" s="350"/>
      <c r="AD1649" s="337">
        <f t="shared" si="351"/>
        <v>0</v>
      </c>
      <c r="AE1649" s="252"/>
    </row>
    <row r="1650" hidden="1" outlineLevel="1" spans="1:31">
      <c r="A1650" s="346"/>
      <c r="B1650" s="150">
        <v>120503162</v>
      </c>
      <c r="D1650" s="346"/>
      <c r="E1650" s="299" t="s">
        <v>274</v>
      </c>
      <c r="F1650" s="343"/>
      <c r="G1650" s="350"/>
      <c r="H1650" s="349"/>
      <c r="I1650" s="350"/>
      <c r="J1650" s="349"/>
      <c r="K1650" s="350"/>
      <c r="L1650" s="337">
        <f t="shared" si="348"/>
        <v>0</v>
      </c>
      <c r="M1650" s="349"/>
      <c r="N1650" s="350"/>
      <c r="O1650" s="349"/>
      <c r="P1650" s="350"/>
      <c r="Q1650" s="337">
        <f t="shared" si="349"/>
        <v>0</v>
      </c>
      <c r="R1650" s="350"/>
      <c r="S1650" s="350"/>
      <c r="T1650" s="350"/>
      <c r="U1650" s="350"/>
      <c r="V1650" s="350"/>
      <c r="W1650" s="350"/>
      <c r="X1650" s="350"/>
      <c r="Y1650" s="350">
        <f t="shared" si="350"/>
        <v>0</v>
      </c>
      <c r="Z1650" s="349"/>
      <c r="AA1650" s="350"/>
      <c r="AB1650" s="349"/>
      <c r="AC1650" s="350"/>
      <c r="AD1650" s="337">
        <f t="shared" si="351"/>
        <v>0</v>
      </c>
      <c r="AE1650" s="252"/>
    </row>
    <row r="1651" hidden="1" outlineLevel="1" spans="1:31">
      <c r="A1651" s="346"/>
      <c r="B1651" s="150">
        <v>120503163</v>
      </c>
      <c r="D1651" s="346"/>
      <c r="E1651" s="299" t="s">
        <v>275</v>
      </c>
      <c r="F1651" s="343"/>
      <c r="G1651" s="350"/>
      <c r="H1651" s="349"/>
      <c r="I1651" s="350"/>
      <c r="J1651" s="349"/>
      <c r="K1651" s="350"/>
      <c r="L1651" s="337">
        <f t="shared" si="348"/>
        <v>0</v>
      </c>
      <c r="M1651" s="349"/>
      <c r="N1651" s="350"/>
      <c r="O1651" s="349"/>
      <c r="P1651" s="350"/>
      <c r="Q1651" s="337">
        <f t="shared" si="349"/>
        <v>0</v>
      </c>
      <c r="R1651" s="350"/>
      <c r="S1651" s="350"/>
      <c r="T1651" s="350"/>
      <c r="U1651" s="350"/>
      <c r="V1651" s="350"/>
      <c r="W1651" s="350"/>
      <c r="X1651" s="350"/>
      <c r="Y1651" s="350">
        <f t="shared" si="350"/>
        <v>0</v>
      </c>
      <c r="Z1651" s="349"/>
      <c r="AA1651" s="350"/>
      <c r="AB1651" s="349"/>
      <c r="AC1651" s="350"/>
      <c r="AD1651" s="337">
        <f t="shared" si="351"/>
        <v>0</v>
      </c>
      <c r="AE1651" s="252"/>
    </row>
    <row r="1652" hidden="1" outlineLevel="1" spans="1:31">
      <c r="A1652" s="346"/>
      <c r="B1652" s="150">
        <v>120503164</v>
      </c>
      <c r="D1652" s="346"/>
      <c r="E1652" s="299" t="s">
        <v>276</v>
      </c>
      <c r="F1652" s="343"/>
      <c r="G1652" s="350"/>
      <c r="H1652" s="349"/>
      <c r="I1652" s="350"/>
      <c r="J1652" s="349"/>
      <c r="K1652" s="350"/>
      <c r="L1652" s="337">
        <f t="shared" si="348"/>
        <v>0</v>
      </c>
      <c r="M1652" s="349"/>
      <c r="N1652" s="350"/>
      <c r="O1652" s="349"/>
      <c r="P1652" s="350"/>
      <c r="Q1652" s="337">
        <f t="shared" si="349"/>
        <v>0</v>
      </c>
      <c r="R1652" s="350"/>
      <c r="S1652" s="350"/>
      <c r="T1652" s="350"/>
      <c r="U1652" s="350"/>
      <c r="V1652" s="350"/>
      <c r="W1652" s="350"/>
      <c r="X1652" s="350"/>
      <c r="Y1652" s="350">
        <f t="shared" si="350"/>
        <v>0</v>
      </c>
      <c r="Z1652" s="349"/>
      <c r="AA1652" s="350"/>
      <c r="AB1652" s="349"/>
      <c r="AC1652" s="350"/>
      <c r="AD1652" s="337">
        <f t="shared" si="351"/>
        <v>0</v>
      </c>
      <c r="AE1652" s="252"/>
    </row>
    <row r="1653" hidden="1" outlineLevel="1" spans="1:31">
      <c r="A1653" s="346"/>
      <c r="B1653" s="150">
        <v>120503165</v>
      </c>
      <c r="D1653" s="346"/>
      <c r="E1653" s="299" t="s">
        <v>277</v>
      </c>
      <c r="F1653" s="343"/>
      <c r="G1653" s="350"/>
      <c r="H1653" s="349"/>
      <c r="I1653" s="350"/>
      <c r="J1653" s="349"/>
      <c r="K1653" s="350"/>
      <c r="L1653" s="337">
        <f t="shared" si="348"/>
        <v>0</v>
      </c>
      <c r="M1653" s="349"/>
      <c r="N1653" s="350"/>
      <c r="O1653" s="349"/>
      <c r="P1653" s="350"/>
      <c r="Q1653" s="337">
        <f t="shared" si="349"/>
        <v>0</v>
      </c>
      <c r="R1653" s="350"/>
      <c r="S1653" s="350"/>
      <c r="T1653" s="350"/>
      <c r="U1653" s="350"/>
      <c r="V1653" s="350"/>
      <c r="W1653" s="350"/>
      <c r="X1653" s="350"/>
      <c r="Y1653" s="350">
        <f t="shared" si="350"/>
        <v>0</v>
      </c>
      <c r="Z1653" s="349"/>
      <c r="AA1653" s="350"/>
      <c r="AB1653" s="349"/>
      <c r="AC1653" s="350"/>
      <c r="AD1653" s="337">
        <f t="shared" si="351"/>
        <v>0</v>
      </c>
      <c r="AE1653" s="252"/>
    </row>
    <row r="1654" hidden="1" outlineLevel="1" spans="1:31">
      <c r="A1654" s="346"/>
      <c r="B1654" s="150">
        <v>120503166</v>
      </c>
      <c r="D1654" s="346"/>
      <c r="E1654" s="299" t="s">
        <v>278</v>
      </c>
      <c r="F1654" s="343"/>
      <c r="G1654" s="350"/>
      <c r="H1654" s="349"/>
      <c r="I1654" s="350"/>
      <c r="J1654" s="349"/>
      <c r="K1654" s="350"/>
      <c r="L1654" s="337">
        <f t="shared" si="348"/>
        <v>0</v>
      </c>
      <c r="M1654" s="349"/>
      <c r="N1654" s="350"/>
      <c r="O1654" s="349"/>
      <c r="P1654" s="350"/>
      <c r="Q1654" s="337">
        <f t="shared" si="349"/>
        <v>0</v>
      </c>
      <c r="R1654" s="350"/>
      <c r="S1654" s="350"/>
      <c r="T1654" s="350"/>
      <c r="U1654" s="350"/>
      <c r="V1654" s="350"/>
      <c r="W1654" s="350"/>
      <c r="X1654" s="350"/>
      <c r="Y1654" s="350">
        <f t="shared" si="350"/>
        <v>0</v>
      </c>
      <c r="Z1654" s="349"/>
      <c r="AA1654" s="350"/>
      <c r="AB1654" s="349"/>
      <c r="AC1654" s="350"/>
      <c r="AD1654" s="337">
        <f t="shared" si="351"/>
        <v>0</v>
      </c>
      <c r="AE1654" s="252"/>
    </row>
    <row r="1655" hidden="1" outlineLevel="1" spans="1:31">
      <c r="A1655" s="346"/>
      <c r="B1655" s="150">
        <v>120503167</v>
      </c>
      <c r="D1655" s="346"/>
      <c r="E1655" s="299" t="s">
        <v>279</v>
      </c>
      <c r="F1655" s="343"/>
      <c r="G1655" s="350"/>
      <c r="H1655" s="349"/>
      <c r="I1655" s="350"/>
      <c r="J1655" s="349"/>
      <c r="K1655" s="350"/>
      <c r="L1655" s="337">
        <f t="shared" si="348"/>
        <v>0</v>
      </c>
      <c r="M1655" s="349"/>
      <c r="N1655" s="350"/>
      <c r="O1655" s="349"/>
      <c r="P1655" s="350"/>
      <c r="Q1655" s="337">
        <f t="shared" si="349"/>
        <v>0</v>
      </c>
      <c r="R1655" s="350"/>
      <c r="S1655" s="350"/>
      <c r="T1655" s="350"/>
      <c r="U1655" s="350"/>
      <c r="V1655" s="350"/>
      <c r="W1655" s="350"/>
      <c r="X1655" s="350"/>
      <c r="Y1655" s="350">
        <f t="shared" si="350"/>
        <v>0</v>
      </c>
      <c r="Z1655" s="349"/>
      <c r="AA1655" s="350"/>
      <c r="AB1655" s="349"/>
      <c r="AC1655" s="350"/>
      <c r="AD1655" s="337">
        <f t="shared" si="351"/>
        <v>0</v>
      </c>
      <c r="AE1655" s="252"/>
    </row>
    <row r="1656" hidden="1" outlineLevel="1" spans="1:31">
      <c r="A1656" s="346"/>
      <c r="B1656" s="150">
        <v>120503168</v>
      </c>
      <c r="D1656" s="346"/>
      <c r="E1656" s="299" t="s">
        <v>280</v>
      </c>
      <c r="F1656" s="343"/>
      <c r="G1656" s="350"/>
      <c r="H1656" s="349"/>
      <c r="I1656" s="350"/>
      <c r="J1656" s="349"/>
      <c r="K1656" s="350"/>
      <c r="L1656" s="337">
        <f t="shared" si="348"/>
        <v>0</v>
      </c>
      <c r="M1656" s="349"/>
      <c r="N1656" s="350"/>
      <c r="O1656" s="349"/>
      <c r="P1656" s="350"/>
      <c r="Q1656" s="337">
        <f t="shared" si="349"/>
        <v>0</v>
      </c>
      <c r="R1656" s="350"/>
      <c r="S1656" s="350"/>
      <c r="T1656" s="350"/>
      <c r="U1656" s="350"/>
      <c r="V1656" s="350"/>
      <c r="W1656" s="350"/>
      <c r="X1656" s="350"/>
      <c r="Y1656" s="350">
        <f t="shared" si="350"/>
        <v>0</v>
      </c>
      <c r="Z1656" s="349"/>
      <c r="AA1656" s="350"/>
      <c r="AB1656" s="349"/>
      <c r="AC1656" s="350"/>
      <c r="AD1656" s="337">
        <f t="shared" si="351"/>
        <v>0</v>
      </c>
      <c r="AE1656" s="252"/>
    </row>
    <row r="1657" hidden="1" outlineLevel="1" spans="1:31">
      <c r="A1657" s="346"/>
      <c r="B1657" s="150">
        <v>120503169</v>
      </c>
      <c r="D1657" s="346"/>
      <c r="E1657" s="299" t="s">
        <v>281</v>
      </c>
      <c r="F1657" s="343"/>
      <c r="G1657" s="350"/>
      <c r="H1657" s="349"/>
      <c r="I1657" s="350"/>
      <c r="J1657" s="349"/>
      <c r="K1657" s="350"/>
      <c r="L1657" s="337">
        <f t="shared" si="348"/>
        <v>0</v>
      </c>
      <c r="M1657" s="349"/>
      <c r="N1657" s="350"/>
      <c r="O1657" s="349"/>
      <c r="P1657" s="350"/>
      <c r="Q1657" s="337">
        <f t="shared" si="349"/>
        <v>0</v>
      </c>
      <c r="R1657" s="350"/>
      <c r="S1657" s="350"/>
      <c r="T1657" s="350"/>
      <c r="U1657" s="350"/>
      <c r="V1657" s="350"/>
      <c r="W1657" s="350"/>
      <c r="X1657" s="350"/>
      <c r="Y1657" s="350">
        <f t="shared" si="350"/>
        <v>0</v>
      </c>
      <c r="Z1657" s="349"/>
      <c r="AA1657" s="350"/>
      <c r="AB1657" s="349"/>
      <c r="AC1657" s="350"/>
      <c r="AD1657" s="337">
        <f t="shared" si="351"/>
        <v>0</v>
      </c>
      <c r="AE1657" s="252"/>
    </row>
    <row r="1658" hidden="1" outlineLevel="1" spans="1:31">
      <c r="A1658" s="346"/>
      <c r="B1658" s="150">
        <v>120503170</v>
      </c>
      <c r="D1658" s="346"/>
      <c r="E1658" s="299" t="s">
        <v>282</v>
      </c>
      <c r="F1658" s="343"/>
      <c r="G1658" s="350"/>
      <c r="H1658" s="349"/>
      <c r="I1658" s="350"/>
      <c r="J1658" s="349"/>
      <c r="K1658" s="350"/>
      <c r="L1658" s="337">
        <f t="shared" si="348"/>
        <v>0</v>
      </c>
      <c r="M1658" s="349"/>
      <c r="N1658" s="350"/>
      <c r="O1658" s="349"/>
      <c r="P1658" s="350"/>
      <c r="Q1658" s="337">
        <f t="shared" si="349"/>
        <v>0</v>
      </c>
      <c r="R1658" s="350"/>
      <c r="S1658" s="350"/>
      <c r="T1658" s="350"/>
      <c r="U1658" s="350"/>
      <c r="V1658" s="350"/>
      <c r="W1658" s="350"/>
      <c r="X1658" s="350"/>
      <c r="Y1658" s="350">
        <f t="shared" si="350"/>
        <v>0</v>
      </c>
      <c r="Z1658" s="349"/>
      <c r="AA1658" s="350"/>
      <c r="AB1658" s="349"/>
      <c r="AC1658" s="350"/>
      <c r="AD1658" s="337">
        <f t="shared" si="351"/>
        <v>0</v>
      </c>
      <c r="AE1658" s="252"/>
    </row>
    <row r="1659" hidden="1" outlineLevel="1" spans="1:31">
      <c r="A1659" s="346"/>
      <c r="B1659" s="150">
        <v>120503171</v>
      </c>
      <c r="D1659" s="346"/>
      <c r="E1659" s="299" t="s">
        <v>283</v>
      </c>
      <c r="F1659" s="343"/>
      <c r="G1659" s="350"/>
      <c r="H1659" s="349"/>
      <c r="I1659" s="350"/>
      <c r="J1659" s="349"/>
      <c r="K1659" s="350"/>
      <c r="L1659" s="337">
        <f t="shared" si="348"/>
        <v>0</v>
      </c>
      <c r="M1659" s="349"/>
      <c r="N1659" s="350"/>
      <c r="O1659" s="349"/>
      <c r="P1659" s="350"/>
      <c r="Q1659" s="337">
        <f t="shared" si="349"/>
        <v>0</v>
      </c>
      <c r="R1659" s="350"/>
      <c r="S1659" s="350"/>
      <c r="T1659" s="350"/>
      <c r="U1659" s="350"/>
      <c r="V1659" s="350"/>
      <c r="W1659" s="350"/>
      <c r="X1659" s="350"/>
      <c r="Y1659" s="350">
        <f t="shared" si="350"/>
        <v>0</v>
      </c>
      <c r="Z1659" s="349"/>
      <c r="AA1659" s="350"/>
      <c r="AB1659" s="349"/>
      <c r="AC1659" s="350"/>
      <c r="AD1659" s="337">
        <f t="shared" si="351"/>
        <v>0</v>
      </c>
      <c r="AE1659" s="252"/>
    </row>
    <row r="1660" hidden="1" outlineLevel="1" spans="1:31">
      <c r="A1660" s="346"/>
      <c r="B1660" s="150">
        <v>120503172</v>
      </c>
      <c r="D1660" s="346"/>
      <c r="E1660" s="299" t="s">
        <v>284</v>
      </c>
      <c r="F1660" s="343"/>
      <c r="G1660" s="350"/>
      <c r="H1660" s="349"/>
      <c r="I1660" s="350"/>
      <c r="J1660" s="349"/>
      <c r="K1660" s="350"/>
      <c r="L1660" s="337">
        <f t="shared" si="348"/>
        <v>0</v>
      </c>
      <c r="M1660" s="349"/>
      <c r="N1660" s="350"/>
      <c r="O1660" s="349"/>
      <c r="P1660" s="350"/>
      <c r="Q1660" s="337">
        <f t="shared" si="349"/>
        <v>0</v>
      </c>
      <c r="R1660" s="350"/>
      <c r="S1660" s="350"/>
      <c r="T1660" s="350"/>
      <c r="U1660" s="350"/>
      <c r="V1660" s="350"/>
      <c r="W1660" s="350"/>
      <c r="X1660" s="350"/>
      <c r="Y1660" s="350">
        <f t="shared" si="350"/>
        <v>0</v>
      </c>
      <c r="Z1660" s="349"/>
      <c r="AA1660" s="350"/>
      <c r="AB1660" s="349"/>
      <c r="AC1660" s="350"/>
      <c r="AD1660" s="337">
        <f t="shared" si="351"/>
        <v>0</v>
      </c>
      <c r="AE1660" s="252"/>
    </row>
    <row r="1661" hidden="1" outlineLevel="1" spans="1:31">
      <c r="A1661" s="346"/>
      <c r="B1661" s="150">
        <v>120503173</v>
      </c>
      <c r="D1661" s="346"/>
      <c r="E1661" s="299" t="s">
        <v>285</v>
      </c>
      <c r="F1661" s="343"/>
      <c r="G1661" s="350"/>
      <c r="H1661" s="349"/>
      <c r="I1661" s="350"/>
      <c r="J1661" s="349"/>
      <c r="K1661" s="350"/>
      <c r="L1661" s="337">
        <f t="shared" si="348"/>
        <v>0</v>
      </c>
      <c r="M1661" s="349"/>
      <c r="N1661" s="350"/>
      <c r="O1661" s="349"/>
      <c r="P1661" s="350"/>
      <c r="Q1661" s="337">
        <f t="shared" si="349"/>
        <v>0</v>
      </c>
      <c r="R1661" s="350"/>
      <c r="S1661" s="350"/>
      <c r="T1661" s="350"/>
      <c r="U1661" s="350"/>
      <c r="V1661" s="350"/>
      <c r="W1661" s="350"/>
      <c r="X1661" s="350"/>
      <c r="Y1661" s="350">
        <f t="shared" si="350"/>
        <v>0</v>
      </c>
      <c r="Z1661" s="349"/>
      <c r="AA1661" s="350"/>
      <c r="AB1661" s="349"/>
      <c r="AC1661" s="350"/>
      <c r="AD1661" s="337">
        <f t="shared" si="351"/>
        <v>0</v>
      </c>
      <c r="AE1661" s="252"/>
    </row>
    <row r="1662" hidden="1" outlineLevel="1" spans="1:31">
      <c r="A1662" s="346"/>
      <c r="B1662" s="150">
        <v>120503174</v>
      </c>
      <c r="D1662" s="346"/>
      <c r="E1662" s="299" t="s">
        <v>286</v>
      </c>
      <c r="F1662" s="343"/>
      <c r="G1662" s="350"/>
      <c r="H1662" s="349"/>
      <c r="I1662" s="350"/>
      <c r="J1662" s="349"/>
      <c r="K1662" s="350"/>
      <c r="L1662" s="337">
        <f t="shared" si="348"/>
        <v>0</v>
      </c>
      <c r="M1662" s="349"/>
      <c r="N1662" s="350"/>
      <c r="O1662" s="349"/>
      <c r="P1662" s="350"/>
      <c r="Q1662" s="337">
        <f t="shared" si="349"/>
        <v>0</v>
      </c>
      <c r="R1662" s="350"/>
      <c r="S1662" s="350"/>
      <c r="T1662" s="350"/>
      <c r="U1662" s="350"/>
      <c r="V1662" s="350"/>
      <c r="W1662" s="350"/>
      <c r="X1662" s="350"/>
      <c r="Y1662" s="350">
        <f t="shared" si="350"/>
        <v>0</v>
      </c>
      <c r="Z1662" s="349"/>
      <c r="AA1662" s="350"/>
      <c r="AB1662" s="349"/>
      <c r="AC1662" s="350"/>
      <c r="AD1662" s="337">
        <f t="shared" si="351"/>
        <v>0</v>
      </c>
      <c r="AE1662" s="252"/>
    </row>
    <row r="1663" hidden="1" outlineLevel="1" spans="1:31">
      <c r="A1663" s="346"/>
      <c r="B1663" s="150">
        <v>120503175</v>
      </c>
      <c r="D1663" s="346"/>
      <c r="E1663" s="299" t="s">
        <v>287</v>
      </c>
      <c r="F1663" s="343"/>
      <c r="G1663" s="350"/>
      <c r="H1663" s="349"/>
      <c r="I1663" s="350"/>
      <c r="J1663" s="349"/>
      <c r="K1663" s="350"/>
      <c r="L1663" s="337">
        <f t="shared" si="348"/>
        <v>0</v>
      </c>
      <c r="M1663" s="349"/>
      <c r="N1663" s="350"/>
      <c r="O1663" s="349"/>
      <c r="P1663" s="350"/>
      <c r="Q1663" s="337">
        <f t="shared" si="349"/>
        <v>0</v>
      </c>
      <c r="R1663" s="350"/>
      <c r="S1663" s="350"/>
      <c r="T1663" s="350"/>
      <c r="U1663" s="350"/>
      <c r="V1663" s="350"/>
      <c r="W1663" s="350"/>
      <c r="X1663" s="350"/>
      <c r="Y1663" s="350">
        <f t="shared" si="350"/>
        <v>0</v>
      </c>
      <c r="Z1663" s="349"/>
      <c r="AA1663" s="350"/>
      <c r="AB1663" s="349"/>
      <c r="AC1663" s="350"/>
      <c r="AD1663" s="337">
        <f t="shared" si="351"/>
        <v>0</v>
      </c>
      <c r="AE1663" s="252"/>
    </row>
    <row r="1664" hidden="1" outlineLevel="1" spans="1:31">
      <c r="A1664" s="346"/>
      <c r="B1664" s="150">
        <v>120503176</v>
      </c>
      <c r="D1664" s="346"/>
      <c r="E1664" s="299" t="s">
        <v>288</v>
      </c>
      <c r="F1664" s="343"/>
      <c r="G1664" s="350"/>
      <c r="H1664" s="349"/>
      <c r="I1664" s="350"/>
      <c r="J1664" s="349"/>
      <c r="K1664" s="350"/>
      <c r="L1664" s="337">
        <f t="shared" si="348"/>
        <v>0</v>
      </c>
      <c r="M1664" s="349"/>
      <c r="N1664" s="350"/>
      <c r="O1664" s="349"/>
      <c r="P1664" s="350"/>
      <c r="Q1664" s="337">
        <f t="shared" si="349"/>
        <v>0</v>
      </c>
      <c r="R1664" s="350"/>
      <c r="S1664" s="350"/>
      <c r="T1664" s="350"/>
      <c r="U1664" s="350"/>
      <c r="V1664" s="350"/>
      <c r="W1664" s="350"/>
      <c r="X1664" s="350"/>
      <c r="Y1664" s="350">
        <f t="shared" si="350"/>
        <v>0</v>
      </c>
      <c r="Z1664" s="349"/>
      <c r="AA1664" s="350"/>
      <c r="AB1664" s="349"/>
      <c r="AC1664" s="350"/>
      <c r="AD1664" s="337">
        <f t="shared" si="351"/>
        <v>0</v>
      </c>
      <c r="AE1664" s="252"/>
    </row>
    <row r="1665" hidden="1" outlineLevel="1" spans="1:31">
      <c r="A1665" s="346"/>
      <c r="B1665" s="150">
        <v>120503177</v>
      </c>
      <c r="D1665" s="346"/>
      <c r="E1665" s="299" t="s">
        <v>289</v>
      </c>
      <c r="F1665" s="343"/>
      <c r="G1665" s="350"/>
      <c r="H1665" s="349"/>
      <c r="I1665" s="350"/>
      <c r="J1665" s="349"/>
      <c r="K1665" s="350"/>
      <c r="L1665" s="337">
        <f t="shared" si="348"/>
        <v>0</v>
      </c>
      <c r="M1665" s="349"/>
      <c r="N1665" s="350"/>
      <c r="O1665" s="349"/>
      <c r="P1665" s="350"/>
      <c r="Q1665" s="337">
        <f t="shared" si="349"/>
        <v>0</v>
      </c>
      <c r="R1665" s="350"/>
      <c r="S1665" s="350"/>
      <c r="T1665" s="350"/>
      <c r="U1665" s="350"/>
      <c r="V1665" s="350"/>
      <c r="W1665" s="350"/>
      <c r="X1665" s="350"/>
      <c r="Y1665" s="350">
        <f t="shared" si="350"/>
        <v>0</v>
      </c>
      <c r="Z1665" s="349"/>
      <c r="AA1665" s="350"/>
      <c r="AB1665" s="349"/>
      <c r="AC1665" s="350"/>
      <c r="AD1665" s="337">
        <f t="shared" si="351"/>
        <v>0</v>
      </c>
      <c r="AE1665" s="252"/>
    </row>
    <row r="1666" hidden="1" outlineLevel="1" spans="1:31">
      <c r="A1666" s="346"/>
      <c r="B1666" s="150">
        <v>120503178</v>
      </c>
      <c r="D1666" s="346"/>
      <c r="E1666" s="299" t="s">
        <v>290</v>
      </c>
      <c r="F1666" s="343"/>
      <c r="G1666" s="350"/>
      <c r="H1666" s="349"/>
      <c r="I1666" s="350"/>
      <c r="J1666" s="349"/>
      <c r="K1666" s="350"/>
      <c r="L1666" s="337">
        <f t="shared" si="348"/>
        <v>0</v>
      </c>
      <c r="M1666" s="349"/>
      <c r="N1666" s="350"/>
      <c r="O1666" s="349"/>
      <c r="P1666" s="350"/>
      <c r="Q1666" s="337">
        <f t="shared" si="349"/>
        <v>0</v>
      </c>
      <c r="R1666" s="350"/>
      <c r="S1666" s="350"/>
      <c r="T1666" s="350"/>
      <c r="U1666" s="350"/>
      <c r="V1666" s="350"/>
      <c r="W1666" s="350"/>
      <c r="X1666" s="350"/>
      <c r="Y1666" s="350">
        <f t="shared" si="350"/>
        <v>0</v>
      </c>
      <c r="Z1666" s="349"/>
      <c r="AA1666" s="350"/>
      <c r="AB1666" s="349"/>
      <c r="AC1666" s="350"/>
      <c r="AD1666" s="337">
        <f t="shared" si="351"/>
        <v>0</v>
      </c>
      <c r="AE1666" s="252"/>
    </row>
    <row r="1667" hidden="1" outlineLevel="1" spans="1:31">
      <c r="A1667" s="346"/>
      <c r="B1667" s="150">
        <v>120503179</v>
      </c>
      <c r="D1667" s="346"/>
      <c r="E1667" s="299" t="s">
        <v>291</v>
      </c>
      <c r="F1667" s="343"/>
      <c r="G1667" s="350"/>
      <c r="H1667" s="349"/>
      <c r="I1667" s="350"/>
      <c r="J1667" s="349"/>
      <c r="K1667" s="350"/>
      <c r="L1667" s="337">
        <f t="shared" si="348"/>
        <v>0</v>
      </c>
      <c r="M1667" s="349"/>
      <c r="N1667" s="350"/>
      <c r="O1667" s="349"/>
      <c r="P1667" s="350"/>
      <c r="Q1667" s="337">
        <f t="shared" si="349"/>
        <v>0</v>
      </c>
      <c r="R1667" s="350"/>
      <c r="S1667" s="350"/>
      <c r="T1667" s="350"/>
      <c r="U1667" s="350"/>
      <c r="V1667" s="350"/>
      <c r="W1667" s="350"/>
      <c r="X1667" s="350"/>
      <c r="Y1667" s="350">
        <f t="shared" si="350"/>
        <v>0</v>
      </c>
      <c r="Z1667" s="349"/>
      <c r="AA1667" s="350"/>
      <c r="AB1667" s="349"/>
      <c r="AC1667" s="350"/>
      <c r="AD1667" s="337">
        <f t="shared" si="351"/>
        <v>0</v>
      </c>
      <c r="AE1667" s="252"/>
    </row>
    <row r="1668" hidden="1" outlineLevel="1" spans="1:31">
      <c r="A1668" s="346"/>
      <c r="B1668" s="150">
        <v>120503180</v>
      </c>
      <c r="D1668" s="346"/>
      <c r="E1668" s="299" t="s">
        <v>292</v>
      </c>
      <c r="F1668" s="343"/>
      <c r="G1668" s="350"/>
      <c r="H1668" s="349"/>
      <c r="I1668" s="350"/>
      <c r="J1668" s="349"/>
      <c r="K1668" s="350"/>
      <c r="L1668" s="337">
        <f t="shared" si="348"/>
        <v>0</v>
      </c>
      <c r="M1668" s="349"/>
      <c r="N1668" s="350"/>
      <c r="O1668" s="349"/>
      <c r="P1668" s="350"/>
      <c r="Q1668" s="337">
        <f t="shared" si="349"/>
        <v>0</v>
      </c>
      <c r="R1668" s="350"/>
      <c r="S1668" s="350"/>
      <c r="T1668" s="350"/>
      <c r="U1668" s="350"/>
      <c r="V1668" s="350"/>
      <c r="W1668" s="350"/>
      <c r="X1668" s="350"/>
      <c r="Y1668" s="350">
        <f t="shared" si="350"/>
        <v>0</v>
      </c>
      <c r="Z1668" s="349"/>
      <c r="AA1668" s="350"/>
      <c r="AB1668" s="349"/>
      <c r="AC1668" s="350"/>
      <c r="AD1668" s="337">
        <f t="shared" si="351"/>
        <v>0</v>
      </c>
      <c r="AE1668" s="252"/>
    </row>
    <row r="1669" hidden="1" outlineLevel="1" spans="1:31">
      <c r="A1669" s="346"/>
      <c r="B1669" s="150">
        <v>120503181</v>
      </c>
      <c r="D1669" s="346"/>
      <c r="E1669" s="299" t="s">
        <v>293</v>
      </c>
      <c r="F1669" s="343"/>
      <c r="G1669" s="350"/>
      <c r="H1669" s="349"/>
      <c r="I1669" s="350"/>
      <c r="J1669" s="349"/>
      <c r="K1669" s="350"/>
      <c r="L1669" s="337">
        <f t="shared" si="348"/>
        <v>0</v>
      </c>
      <c r="M1669" s="349"/>
      <c r="N1669" s="350"/>
      <c r="O1669" s="349"/>
      <c r="P1669" s="350"/>
      <c r="Q1669" s="337">
        <f t="shared" si="349"/>
        <v>0</v>
      </c>
      <c r="R1669" s="350"/>
      <c r="S1669" s="350"/>
      <c r="T1669" s="350"/>
      <c r="U1669" s="350"/>
      <c r="V1669" s="350"/>
      <c r="W1669" s="350"/>
      <c r="X1669" s="350"/>
      <c r="Y1669" s="350">
        <f t="shared" si="350"/>
        <v>0</v>
      </c>
      <c r="Z1669" s="349"/>
      <c r="AA1669" s="350"/>
      <c r="AB1669" s="349"/>
      <c r="AC1669" s="350"/>
      <c r="AD1669" s="337">
        <f t="shared" si="351"/>
        <v>0</v>
      </c>
      <c r="AE1669" s="252"/>
    </row>
    <row r="1670" hidden="1" outlineLevel="1" spans="1:31">
      <c r="A1670" s="346"/>
      <c r="B1670" s="150">
        <v>120503182</v>
      </c>
      <c r="D1670" s="346"/>
      <c r="E1670" s="299" t="s">
        <v>294</v>
      </c>
      <c r="F1670" s="343"/>
      <c r="G1670" s="350"/>
      <c r="H1670" s="349"/>
      <c r="I1670" s="350"/>
      <c r="J1670" s="349"/>
      <c r="K1670" s="350"/>
      <c r="L1670" s="337">
        <f t="shared" si="348"/>
        <v>0</v>
      </c>
      <c r="M1670" s="349"/>
      <c r="N1670" s="350"/>
      <c r="O1670" s="349"/>
      <c r="P1670" s="350"/>
      <c r="Q1670" s="337">
        <f t="shared" si="349"/>
        <v>0</v>
      </c>
      <c r="R1670" s="350"/>
      <c r="S1670" s="350"/>
      <c r="T1670" s="350"/>
      <c r="U1670" s="350"/>
      <c r="V1670" s="350"/>
      <c r="W1670" s="350"/>
      <c r="X1670" s="350"/>
      <c r="Y1670" s="350">
        <f t="shared" si="350"/>
        <v>0</v>
      </c>
      <c r="Z1670" s="349"/>
      <c r="AA1670" s="350"/>
      <c r="AB1670" s="349"/>
      <c r="AC1670" s="350"/>
      <c r="AD1670" s="337">
        <f t="shared" si="351"/>
        <v>0</v>
      </c>
      <c r="AE1670" s="252"/>
    </row>
    <row r="1671" hidden="1" outlineLevel="1" spans="1:31">
      <c r="A1671" s="346"/>
      <c r="B1671" s="150">
        <v>120503183</v>
      </c>
      <c r="D1671" s="346"/>
      <c r="E1671" s="299" t="s">
        <v>295</v>
      </c>
      <c r="F1671" s="343"/>
      <c r="G1671" s="350"/>
      <c r="H1671" s="349"/>
      <c r="I1671" s="350"/>
      <c r="J1671" s="349"/>
      <c r="K1671" s="350"/>
      <c r="L1671" s="337">
        <f t="shared" si="348"/>
        <v>0</v>
      </c>
      <c r="M1671" s="349"/>
      <c r="N1671" s="350"/>
      <c r="O1671" s="349"/>
      <c r="P1671" s="350"/>
      <c r="Q1671" s="337">
        <f t="shared" si="349"/>
        <v>0</v>
      </c>
      <c r="R1671" s="350"/>
      <c r="S1671" s="350"/>
      <c r="T1671" s="350"/>
      <c r="U1671" s="350"/>
      <c r="V1671" s="350"/>
      <c r="W1671" s="350"/>
      <c r="X1671" s="350"/>
      <c r="Y1671" s="350">
        <f t="shared" si="350"/>
        <v>0</v>
      </c>
      <c r="Z1671" s="349"/>
      <c r="AA1671" s="350"/>
      <c r="AB1671" s="349"/>
      <c r="AC1671" s="350"/>
      <c r="AD1671" s="337">
        <f t="shared" si="351"/>
        <v>0</v>
      </c>
      <c r="AE1671" s="252"/>
    </row>
    <row r="1672" hidden="1" outlineLevel="1" spans="1:31">
      <c r="A1672" s="346"/>
      <c r="B1672" s="150">
        <v>120503184</v>
      </c>
      <c r="D1672" s="346"/>
      <c r="E1672" s="299" t="s">
        <v>296</v>
      </c>
      <c r="F1672" s="343"/>
      <c r="G1672" s="350"/>
      <c r="H1672" s="349"/>
      <c r="I1672" s="350"/>
      <c r="J1672" s="349"/>
      <c r="K1672" s="350"/>
      <c r="L1672" s="337">
        <f t="shared" si="348"/>
        <v>0</v>
      </c>
      <c r="M1672" s="349"/>
      <c r="N1672" s="350"/>
      <c r="O1672" s="349"/>
      <c r="P1672" s="350"/>
      <c r="Q1672" s="337">
        <f t="shared" si="349"/>
        <v>0</v>
      </c>
      <c r="R1672" s="350"/>
      <c r="S1672" s="350"/>
      <c r="T1672" s="350"/>
      <c r="U1672" s="350"/>
      <c r="V1672" s="350"/>
      <c r="W1672" s="350"/>
      <c r="X1672" s="350"/>
      <c r="Y1672" s="350">
        <f t="shared" si="350"/>
        <v>0</v>
      </c>
      <c r="Z1672" s="349"/>
      <c r="AA1672" s="350"/>
      <c r="AB1672" s="349"/>
      <c r="AC1672" s="350"/>
      <c r="AD1672" s="337">
        <f t="shared" si="351"/>
        <v>0</v>
      </c>
      <c r="AE1672" s="252"/>
    </row>
    <row r="1673" hidden="1" outlineLevel="1" spans="1:31">
      <c r="A1673" s="346"/>
      <c r="B1673" s="150">
        <v>120503185</v>
      </c>
      <c r="D1673" s="346"/>
      <c r="E1673" s="299" t="s">
        <v>297</v>
      </c>
      <c r="F1673" s="343"/>
      <c r="G1673" s="350"/>
      <c r="H1673" s="349"/>
      <c r="I1673" s="350"/>
      <c r="J1673" s="349"/>
      <c r="K1673" s="350"/>
      <c r="L1673" s="337">
        <f t="shared" si="348"/>
        <v>0</v>
      </c>
      <c r="M1673" s="349"/>
      <c r="N1673" s="350"/>
      <c r="O1673" s="349"/>
      <c r="P1673" s="350"/>
      <c r="Q1673" s="337">
        <f t="shared" si="349"/>
        <v>0</v>
      </c>
      <c r="R1673" s="350"/>
      <c r="S1673" s="350"/>
      <c r="T1673" s="350"/>
      <c r="U1673" s="350"/>
      <c r="V1673" s="350"/>
      <c r="W1673" s="350"/>
      <c r="X1673" s="350"/>
      <c r="Y1673" s="350">
        <f t="shared" si="350"/>
        <v>0</v>
      </c>
      <c r="Z1673" s="349"/>
      <c r="AA1673" s="350"/>
      <c r="AB1673" s="349"/>
      <c r="AC1673" s="350"/>
      <c r="AD1673" s="337">
        <f t="shared" si="351"/>
        <v>0</v>
      </c>
      <c r="AE1673" s="252"/>
    </row>
    <row r="1674" hidden="1" outlineLevel="1" spans="1:31">
      <c r="A1674" s="346"/>
      <c r="B1674" s="150">
        <v>120503186</v>
      </c>
      <c r="D1674" s="346"/>
      <c r="E1674" s="299" t="s">
        <v>298</v>
      </c>
      <c r="F1674" s="343"/>
      <c r="G1674" s="350"/>
      <c r="H1674" s="349"/>
      <c r="I1674" s="350"/>
      <c r="J1674" s="349"/>
      <c r="K1674" s="350"/>
      <c r="L1674" s="337">
        <f t="shared" si="348"/>
        <v>0</v>
      </c>
      <c r="M1674" s="349"/>
      <c r="N1674" s="350"/>
      <c r="O1674" s="349"/>
      <c r="P1674" s="350"/>
      <c r="Q1674" s="337">
        <f t="shared" si="349"/>
        <v>0</v>
      </c>
      <c r="R1674" s="350"/>
      <c r="S1674" s="350"/>
      <c r="T1674" s="350"/>
      <c r="U1674" s="350"/>
      <c r="V1674" s="350"/>
      <c r="W1674" s="350"/>
      <c r="X1674" s="350"/>
      <c r="Y1674" s="350">
        <f t="shared" si="350"/>
        <v>0</v>
      </c>
      <c r="Z1674" s="349"/>
      <c r="AA1674" s="350"/>
      <c r="AB1674" s="349"/>
      <c r="AC1674" s="350"/>
      <c r="AD1674" s="337">
        <f t="shared" si="351"/>
        <v>0</v>
      </c>
      <c r="AE1674" s="252"/>
    </row>
    <row r="1675" hidden="1" outlineLevel="1" spans="1:31">
      <c r="A1675" s="346"/>
      <c r="B1675" s="150">
        <v>120503187</v>
      </c>
      <c r="D1675" s="346"/>
      <c r="E1675" s="299" t="s">
        <v>299</v>
      </c>
      <c r="F1675" s="343"/>
      <c r="G1675" s="350"/>
      <c r="H1675" s="349"/>
      <c r="I1675" s="350"/>
      <c r="J1675" s="349"/>
      <c r="K1675" s="350"/>
      <c r="L1675" s="337">
        <f t="shared" si="348"/>
        <v>0</v>
      </c>
      <c r="M1675" s="349"/>
      <c r="N1675" s="350"/>
      <c r="O1675" s="349"/>
      <c r="P1675" s="350"/>
      <c r="Q1675" s="337">
        <f t="shared" si="349"/>
        <v>0</v>
      </c>
      <c r="R1675" s="350"/>
      <c r="S1675" s="350"/>
      <c r="T1675" s="350"/>
      <c r="U1675" s="350"/>
      <c r="V1675" s="350"/>
      <c r="W1675" s="350"/>
      <c r="X1675" s="350"/>
      <c r="Y1675" s="350">
        <f t="shared" si="350"/>
        <v>0</v>
      </c>
      <c r="Z1675" s="349"/>
      <c r="AA1675" s="350"/>
      <c r="AB1675" s="349"/>
      <c r="AC1675" s="350"/>
      <c r="AD1675" s="337">
        <f t="shared" si="351"/>
        <v>0</v>
      </c>
      <c r="AE1675" s="252"/>
    </row>
    <row r="1676" hidden="1" outlineLevel="1" spans="1:31">
      <c r="A1676" s="346"/>
      <c r="B1676" s="150">
        <v>120503188</v>
      </c>
      <c r="D1676" s="346"/>
      <c r="E1676" s="299" t="s">
        <v>300</v>
      </c>
      <c r="F1676" s="343"/>
      <c r="G1676" s="350"/>
      <c r="H1676" s="349"/>
      <c r="I1676" s="350"/>
      <c r="J1676" s="349"/>
      <c r="K1676" s="350"/>
      <c r="L1676" s="337">
        <f t="shared" si="348"/>
        <v>0</v>
      </c>
      <c r="M1676" s="349"/>
      <c r="N1676" s="350"/>
      <c r="O1676" s="349"/>
      <c r="P1676" s="350"/>
      <c r="Q1676" s="337">
        <f t="shared" si="349"/>
        <v>0</v>
      </c>
      <c r="R1676" s="350"/>
      <c r="S1676" s="350"/>
      <c r="T1676" s="350"/>
      <c r="U1676" s="350"/>
      <c r="V1676" s="350"/>
      <c r="W1676" s="350"/>
      <c r="X1676" s="350"/>
      <c r="Y1676" s="350">
        <f t="shared" si="350"/>
        <v>0</v>
      </c>
      <c r="Z1676" s="349"/>
      <c r="AA1676" s="350"/>
      <c r="AB1676" s="349"/>
      <c r="AC1676" s="350"/>
      <c r="AD1676" s="337">
        <f t="shared" si="351"/>
        <v>0</v>
      </c>
      <c r="AE1676" s="252"/>
    </row>
    <row r="1677" hidden="1" outlineLevel="1" spans="1:31">
      <c r="A1677" s="346"/>
      <c r="B1677" s="150">
        <v>120503189</v>
      </c>
      <c r="D1677" s="346"/>
      <c r="E1677" s="299" t="s">
        <v>301</v>
      </c>
      <c r="F1677" s="343"/>
      <c r="G1677" s="350"/>
      <c r="H1677" s="349"/>
      <c r="I1677" s="350"/>
      <c r="J1677" s="349"/>
      <c r="K1677" s="350"/>
      <c r="L1677" s="337">
        <f t="shared" si="348"/>
        <v>0</v>
      </c>
      <c r="M1677" s="349"/>
      <c r="N1677" s="350"/>
      <c r="O1677" s="349"/>
      <c r="P1677" s="350"/>
      <c r="Q1677" s="337">
        <f t="shared" si="349"/>
        <v>0</v>
      </c>
      <c r="R1677" s="350"/>
      <c r="S1677" s="350"/>
      <c r="T1677" s="350"/>
      <c r="U1677" s="350"/>
      <c r="V1677" s="350"/>
      <c r="W1677" s="350"/>
      <c r="X1677" s="350"/>
      <c r="Y1677" s="350">
        <f t="shared" si="350"/>
        <v>0</v>
      </c>
      <c r="Z1677" s="349"/>
      <c r="AA1677" s="350"/>
      <c r="AB1677" s="349"/>
      <c r="AC1677" s="350"/>
      <c r="AD1677" s="337">
        <f t="shared" si="351"/>
        <v>0</v>
      </c>
      <c r="AE1677" s="252"/>
    </row>
    <row r="1678" hidden="1" outlineLevel="1" spans="1:31">
      <c r="A1678" s="346"/>
      <c r="B1678" s="150">
        <v>120503190</v>
      </c>
      <c r="D1678" s="346"/>
      <c r="E1678" s="299" t="s">
        <v>302</v>
      </c>
      <c r="F1678" s="343"/>
      <c r="G1678" s="350"/>
      <c r="H1678" s="349"/>
      <c r="I1678" s="350"/>
      <c r="J1678" s="349"/>
      <c r="K1678" s="350"/>
      <c r="L1678" s="337">
        <f t="shared" si="348"/>
        <v>0</v>
      </c>
      <c r="M1678" s="349"/>
      <c r="N1678" s="350"/>
      <c r="O1678" s="349"/>
      <c r="P1678" s="350"/>
      <c r="Q1678" s="337">
        <f t="shared" si="349"/>
        <v>0</v>
      </c>
      <c r="R1678" s="350"/>
      <c r="S1678" s="350"/>
      <c r="T1678" s="350"/>
      <c r="U1678" s="350"/>
      <c r="V1678" s="350"/>
      <c r="W1678" s="350"/>
      <c r="X1678" s="350"/>
      <c r="Y1678" s="350">
        <f t="shared" si="350"/>
        <v>0</v>
      </c>
      <c r="Z1678" s="349"/>
      <c r="AA1678" s="350"/>
      <c r="AB1678" s="349"/>
      <c r="AC1678" s="350"/>
      <c r="AD1678" s="337">
        <f t="shared" si="351"/>
        <v>0</v>
      </c>
      <c r="AE1678" s="252"/>
    </row>
    <row r="1679" hidden="1" outlineLevel="1" spans="1:31">
      <c r="A1679" s="346"/>
      <c r="B1679" s="150">
        <v>120503191</v>
      </c>
      <c r="D1679" s="346"/>
      <c r="E1679" s="299" t="s">
        <v>303</v>
      </c>
      <c r="F1679" s="343"/>
      <c r="G1679" s="350"/>
      <c r="H1679" s="349"/>
      <c r="I1679" s="350"/>
      <c r="J1679" s="349"/>
      <c r="K1679" s="350"/>
      <c r="L1679" s="337">
        <f t="shared" si="348"/>
        <v>0</v>
      </c>
      <c r="M1679" s="349"/>
      <c r="N1679" s="350"/>
      <c r="O1679" s="349"/>
      <c r="P1679" s="350"/>
      <c r="Q1679" s="337">
        <f t="shared" si="349"/>
        <v>0</v>
      </c>
      <c r="R1679" s="350"/>
      <c r="S1679" s="350"/>
      <c r="T1679" s="350"/>
      <c r="U1679" s="350"/>
      <c r="V1679" s="350"/>
      <c r="W1679" s="350"/>
      <c r="X1679" s="350"/>
      <c r="Y1679" s="350">
        <f t="shared" si="350"/>
        <v>0</v>
      </c>
      <c r="Z1679" s="349"/>
      <c r="AA1679" s="350"/>
      <c r="AB1679" s="349"/>
      <c r="AC1679" s="350"/>
      <c r="AD1679" s="337">
        <f t="shared" si="351"/>
        <v>0</v>
      </c>
      <c r="AE1679" s="252"/>
    </row>
    <row r="1680" hidden="1" outlineLevel="1" spans="1:31">
      <c r="A1680" s="346"/>
      <c r="B1680" s="150">
        <v>120503192</v>
      </c>
      <c r="D1680" s="346"/>
      <c r="E1680" s="299" t="s">
        <v>304</v>
      </c>
      <c r="F1680" s="343"/>
      <c r="G1680" s="350"/>
      <c r="H1680" s="349"/>
      <c r="I1680" s="350"/>
      <c r="J1680" s="349"/>
      <c r="K1680" s="350"/>
      <c r="L1680" s="337">
        <f t="shared" si="348"/>
        <v>0</v>
      </c>
      <c r="M1680" s="349"/>
      <c r="N1680" s="350"/>
      <c r="O1680" s="349"/>
      <c r="P1680" s="350"/>
      <c r="Q1680" s="337">
        <f t="shared" si="349"/>
        <v>0</v>
      </c>
      <c r="R1680" s="350"/>
      <c r="S1680" s="350"/>
      <c r="T1680" s="350"/>
      <c r="U1680" s="350"/>
      <c r="V1680" s="350"/>
      <c r="W1680" s="350"/>
      <c r="X1680" s="350"/>
      <c r="Y1680" s="350">
        <f t="shared" si="350"/>
        <v>0</v>
      </c>
      <c r="Z1680" s="349"/>
      <c r="AA1680" s="350"/>
      <c r="AB1680" s="349"/>
      <c r="AC1680" s="350"/>
      <c r="AD1680" s="337">
        <f t="shared" si="351"/>
        <v>0</v>
      </c>
      <c r="AE1680" s="252"/>
    </row>
    <row r="1681" hidden="1" outlineLevel="1" spans="1:31">
      <c r="A1681" s="346"/>
      <c r="B1681" s="150">
        <v>120503193</v>
      </c>
      <c r="D1681" s="346"/>
      <c r="E1681" s="299" t="s">
        <v>305</v>
      </c>
      <c r="F1681" s="343"/>
      <c r="G1681" s="350"/>
      <c r="H1681" s="349"/>
      <c r="I1681" s="350"/>
      <c r="J1681" s="349"/>
      <c r="K1681" s="350"/>
      <c r="L1681" s="337">
        <f t="shared" si="348"/>
        <v>0</v>
      </c>
      <c r="M1681" s="349"/>
      <c r="N1681" s="350"/>
      <c r="O1681" s="349"/>
      <c r="P1681" s="350"/>
      <c r="Q1681" s="337">
        <f t="shared" si="349"/>
        <v>0</v>
      </c>
      <c r="R1681" s="350"/>
      <c r="S1681" s="350"/>
      <c r="T1681" s="350"/>
      <c r="U1681" s="350"/>
      <c r="V1681" s="350"/>
      <c r="W1681" s="350"/>
      <c r="X1681" s="350"/>
      <c r="Y1681" s="350">
        <f t="shared" si="350"/>
        <v>0</v>
      </c>
      <c r="Z1681" s="349"/>
      <c r="AA1681" s="350"/>
      <c r="AB1681" s="349"/>
      <c r="AC1681" s="350"/>
      <c r="AD1681" s="337">
        <f t="shared" si="351"/>
        <v>0</v>
      </c>
      <c r="AE1681" s="252"/>
    </row>
    <row r="1682" hidden="1" outlineLevel="1" spans="1:31">
      <c r="A1682" s="346"/>
      <c r="B1682" s="150">
        <v>120503194</v>
      </c>
      <c r="D1682" s="346"/>
      <c r="E1682" s="299" t="s">
        <v>306</v>
      </c>
      <c r="F1682" s="343"/>
      <c r="G1682" s="350"/>
      <c r="H1682" s="349"/>
      <c r="I1682" s="350"/>
      <c r="J1682" s="349"/>
      <c r="K1682" s="350"/>
      <c r="L1682" s="337">
        <f t="shared" ref="L1682:L1688" si="352">G1682+I1682-K1682</f>
        <v>0</v>
      </c>
      <c r="M1682" s="349"/>
      <c r="N1682" s="350"/>
      <c r="O1682" s="349"/>
      <c r="P1682" s="350"/>
      <c r="Q1682" s="337">
        <f t="shared" ref="Q1682:Q1688" si="353">L1682+N1682-P1682</f>
        <v>0</v>
      </c>
      <c r="R1682" s="350"/>
      <c r="S1682" s="350"/>
      <c r="T1682" s="350"/>
      <c r="U1682" s="350"/>
      <c r="V1682" s="350"/>
      <c r="W1682" s="350"/>
      <c r="X1682" s="350"/>
      <c r="Y1682" s="350">
        <f t="shared" ref="Y1682:Y1687" si="354">SUM(Q1682:X1682)</f>
        <v>0</v>
      </c>
      <c r="Z1682" s="349"/>
      <c r="AA1682" s="350"/>
      <c r="AB1682" s="349"/>
      <c r="AC1682" s="350"/>
      <c r="AD1682" s="337">
        <f t="shared" ref="AD1682:AD1688" si="355">Y1682+AA1682-AC1682</f>
        <v>0</v>
      </c>
      <c r="AE1682" s="252"/>
    </row>
    <row r="1683" hidden="1" outlineLevel="1" spans="1:31">
      <c r="A1683" s="346"/>
      <c r="B1683" s="150">
        <v>120503195</v>
      </c>
      <c r="D1683" s="346"/>
      <c r="E1683" s="299" t="s">
        <v>307</v>
      </c>
      <c r="F1683" s="343"/>
      <c r="G1683" s="350"/>
      <c r="H1683" s="349"/>
      <c r="I1683" s="350"/>
      <c r="J1683" s="349"/>
      <c r="K1683" s="350"/>
      <c r="L1683" s="337">
        <f t="shared" si="352"/>
        <v>0</v>
      </c>
      <c r="M1683" s="349"/>
      <c r="N1683" s="350"/>
      <c r="O1683" s="349"/>
      <c r="P1683" s="350"/>
      <c r="Q1683" s="337">
        <f t="shared" si="353"/>
        <v>0</v>
      </c>
      <c r="R1683" s="350"/>
      <c r="S1683" s="350"/>
      <c r="T1683" s="350"/>
      <c r="U1683" s="350"/>
      <c r="V1683" s="350"/>
      <c r="W1683" s="350"/>
      <c r="X1683" s="350"/>
      <c r="Y1683" s="350">
        <f t="shared" si="354"/>
        <v>0</v>
      </c>
      <c r="Z1683" s="349"/>
      <c r="AA1683" s="350"/>
      <c r="AB1683" s="349"/>
      <c r="AC1683" s="350"/>
      <c r="AD1683" s="337">
        <f t="shared" si="355"/>
        <v>0</v>
      </c>
      <c r="AE1683" s="252"/>
    </row>
    <row r="1684" hidden="1" outlineLevel="1" spans="1:31">
      <c r="A1684" s="346"/>
      <c r="B1684" s="150">
        <v>120503196</v>
      </c>
      <c r="D1684" s="346"/>
      <c r="E1684" s="299" t="s">
        <v>308</v>
      </c>
      <c r="F1684" s="343"/>
      <c r="G1684" s="350"/>
      <c r="H1684" s="349"/>
      <c r="I1684" s="350"/>
      <c r="J1684" s="349"/>
      <c r="K1684" s="350"/>
      <c r="L1684" s="337">
        <f t="shared" si="352"/>
        <v>0</v>
      </c>
      <c r="M1684" s="349"/>
      <c r="N1684" s="350"/>
      <c r="O1684" s="349"/>
      <c r="P1684" s="350"/>
      <c r="Q1684" s="337">
        <f t="shared" si="353"/>
        <v>0</v>
      </c>
      <c r="R1684" s="350"/>
      <c r="S1684" s="350"/>
      <c r="T1684" s="350"/>
      <c r="U1684" s="350"/>
      <c r="V1684" s="350"/>
      <c r="W1684" s="350"/>
      <c r="X1684" s="350"/>
      <c r="Y1684" s="350">
        <f t="shared" si="354"/>
        <v>0</v>
      </c>
      <c r="Z1684" s="349"/>
      <c r="AA1684" s="350"/>
      <c r="AB1684" s="349"/>
      <c r="AC1684" s="350"/>
      <c r="AD1684" s="337">
        <f t="shared" si="355"/>
        <v>0</v>
      </c>
      <c r="AE1684" s="252"/>
    </row>
    <row r="1685" hidden="1" outlineLevel="1" spans="1:31">
      <c r="A1685" s="346"/>
      <c r="B1685" s="150">
        <v>120503197</v>
      </c>
      <c r="D1685" s="346"/>
      <c r="E1685" s="299" t="s">
        <v>309</v>
      </c>
      <c r="F1685" s="343"/>
      <c r="G1685" s="350"/>
      <c r="H1685" s="349"/>
      <c r="I1685" s="350"/>
      <c r="J1685" s="349"/>
      <c r="K1685" s="350"/>
      <c r="L1685" s="337">
        <f t="shared" si="352"/>
        <v>0</v>
      </c>
      <c r="M1685" s="349"/>
      <c r="N1685" s="350"/>
      <c r="O1685" s="349"/>
      <c r="P1685" s="350"/>
      <c r="Q1685" s="337">
        <f t="shared" si="353"/>
        <v>0</v>
      </c>
      <c r="R1685" s="350"/>
      <c r="S1685" s="350"/>
      <c r="T1685" s="350"/>
      <c r="U1685" s="350"/>
      <c r="V1685" s="350"/>
      <c r="W1685" s="350"/>
      <c r="X1685" s="350"/>
      <c r="Y1685" s="350">
        <f t="shared" si="354"/>
        <v>0</v>
      </c>
      <c r="Z1685" s="349"/>
      <c r="AA1685" s="350"/>
      <c r="AB1685" s="349"/>
      <c r="AC1685" s="350"/>
      <c r="AD1685" s="337">
        <f t="shared" si="355"/>
        <v>0</v>
      </c>
      <c r="AE1685" s="252"/>
    </row>
    <row r="1686" hidden="1" outlineLevel="1" spans="1:31">
      <c r="A1686" s="346"/>
      <c r="B1686" s="150">
        <v>120503198</v>
      </c>
      <c r="D1686" s="346"/>
      <c r="E1686" s="299" t="s">
        <v>310</v>
      </c>
      <c r="F1686" s="343"/>
      <c r="G1686" s="350"/>
      <c r="H1686" s="349"/>
      <c r="I1686" s="350"/>
      <c r="J1686" s="349"/>
      <c r="K1686" s="350"/>
      <c r="L1686" s="337">
        <f t="shared" si="352"/>
        <v>0</v>
      </c>
      <c r="M1686" s="349"/>
      <c r="N1686" s="350"/>
      <c r="O1686" s="349"/>
      <c r="P1686" s="350"/>
      <c r="Q1686" s="337">
        <f t="shared" si="353"/>
        <v>0</v>
      </c>
      <c r="R1686" s="350"/>
      <c r="S1686" s="350"/>
      <c r="T1686" s="350"/>
      <c r="U1686" s="350"/>
      <c r="V1686" s="350"/>
      <c r="W1686" s="350"/>
      <c r="X1686" s="350"/>
      <c r="Y1686" s="350">
        <f t="shared" si="354"/>
        <v>0</v>
      </c>
      <c r="Z1686" s="349"/>
      <c r="AA1686" s="350"/>
      <c r="AB1686" s="349"/>
      <c r="AC1686" s="350"/>
      <c r="AD1686" s="337">
        <f t="shared" si="355"/>
        <v>0</v>
      </c>
      <c r="AE1686" s="252"/>
    </row>
    <row r="1687" hidden="1" outlineLevel="1" spans="1:31">
      <c r="A1687" s="346"/>
      <c r="B1687" s="150">
        <v>120503199</v>
      </c>
      <c r="D1687" s="346"/>
      <c r="E1687" s="299" t="s">
        <v>311</v>
      </c>
      <c r="F1687" s="343"/>
      <c r="G1687" s="350"/>
      <c r="H1687" s="349"/>
      <c r="I1687" s="350"/>
      <c r="J1687" s="349"/>
      <c r="K1687" s="350"/>
      <c r="L1687" s="337">
        <f t="shared" si="352"/>
        <v>0</v>
      </c>
      <c r="M1687" s="349"/>
      <c r="N1687" s="350"/>
      <c r="O1687" s="349"/>
      <c r="P1687" s="350"/>
      <c r="Q1687" s="337">
        <f t="shared" si="353"/>
        <v>0</v>
      </c>
      <c r="R1687" s="350"/>
      <c r="S1687" s="350"/>
      <c r="T1687" s="350"/>
      <c r="U1687" s="350"/>
      <c r="V1687" s="350"/>
      <c r="W1687" s="350"/>
      <c r="X1687" s="350"/>
      <c r="Y1687" s="350">
        <f t="shared" si="354"/>
        <v>0</v>
      </c>
      <c r="Z1687" s="349"/>
      <c r="AA1687" s="350"/>
      <c r="AB1687" s="349"/>
      <c r="AC1687" s="350"/>
      <c r="AD1687" s="337">
        <f t="shared" si="355"/>
        <v>0</v>
      </c>
      <c r="AE1687" s="252"/>
    </row>
    <row r="1688" hidden="1" outlineLevel="1" spans="1:31">
      <c r="A1688" s="346"/>
      <c r="B1688" s="150"/>
      <c r="D1688" s="299"/>
      <c r="E1688" s="342"/>
      <c r="F1688" s="343"/>
      <c r="G1688" s="350"/>
      <c r="H1688" s="349"/>
      <c r="I1688" s="350"/>
      <c r="J1688" s="349"/>
      <c r="K1688" s="350"/>
      <c r="L1688" s="337">
        <f t="shared" si="352"/>
        <v>0</v>
      </c>
      <c r="M1688" s="349"/>
      <c r="N1688" s="350"/>
      <c r="O1688" s="349"/>
      <c r="P1688" s="350"/>
      <c r="Q1688" s="337">
        <f t="shared" si="353"/>
        <v>0</v>
      </c>
      <c r="R1688" s="350"/>
      <c r="S1688" s="350"/>
      <c r="T1688" s="350"/>
      <c r="U1688" s="350"/>
      <c r="V1688" s="350"/>
      <c r="W1688" s="350"/>
      <c r="X1688" s="350"/>
      <c r="Y1688" s="374"/>
      <c r="Z1688" s="349"/>
      <c r="AA1688" s="350"/>
      <c r="AB1688" s="349"/>
      <c r="AC1688" s="350"/>
      <c r="AD1688" s="337">
        <f t="shared" si="355"/>
        <v>0</v>
      </c>
      <c r="AE1688" s="252"/>
    </row>
    <row r="1689" hidden="1" outlineLevel="1" spans="1:31">
      <c r="A1689" s="346"/>
      <c r="B1689" s="150"/>
      <c r="D1689" s="351" t="s">
        <v>765</v>
      </c>
      <c r="E1689" s="376"/>
      <c r="F1689" s="353"/>
      <c r="G1689" s="354">
        <f>SUM(G1488:G1688)</f>
        <v>0</v>
      </c>
      <c r="H1689" s="355"/>
      <c r="I1689" s="354">
        <f>SUM(I1488:I1688)</f>
        <v>0</v>
      </c>
      <c r="J1689" s="355"/>
      <c r="K1689" s="354">
        <f>SUM(K1488:K1688)</f>
        <v>0</v>
      </c>
      <c r="L1689" s="354">
        <f>SUM(L1488:L1688)</f>
        <v>0</v>
      </c>
      <c r="M1689" s="355"/>
      <c r="N1689" s="354">
        <f>SUM(N1488:N1688)</f>
        <v>0</v>
      </c>
      <c r="O1689" s="355"/>
      <c r="P1689" s="354">
        <f t="shared" ref="P1689:Y1689" si="356">SUM(P1488:P1688)</f>
        <v>0</v>
      </c>
      <c r="Q1689" s="354">
        <f t="shared" si="356"/>
        <v>0</v>
      </c>
      <c r="R1689" s="354">
        <f t="shared" si="356"/>
        <v>0</v>
      </c>
      <c r="S1689" s="354">
        <f t="shared" si="356"/>
        <v>0</v>
      </c>
      <c r="T1689" s="354">
        <f t="shared" si="356"/>
        <v>0</v>
      </c>
      <c r="U1689" s="354">
        <f t="shared" si="356"/>
        <v>0</v>
      </c>
      <c r="V1689" s="354">
        <f t="shared" si="356"/>
        <v>0</v>
      </c>
      <c r="W1689" s="354">
        <f t="shared" si="356"/>
        <v>0</v>
      </c>
      <c r="X1689" s="354">
        <f t="shared" si="356"/>
        <v>0</v>
      </c>
      <c r="Y1689" s="354">
        <f t="shared" si="356"/>
        <v>0</v>
      </c>
      <c r="Z1689" s="355"/>
      <c r="AA1689" s="354">
        <f>SUM(AA1488:AA1688)</f>
        <v>0</v>
      </c>
      <c r="AB1689" s="355"/>
      <c r="AC1689" s="354">
        <f>SUM(AC1488:AC1688)</f>
        <v>0</v>
      </c>
      <c r="AD1689" s="354">
        <f>SUM(AD1488:AD1688)</f>
        <v>0</v>
      </c>
      <c r="AE1689" s="252"/>
    </row>
    <row r="1690" hidden="1" outlineLevel="1" spans="1:31">
      <c r="A1690" s="346"/>
      <c r="B1690" s="150"/>
      <c r="D1690" s="299"/>
      <c r="E1690" s="342"/>
      <c r="F1690" s="343"/>
      <c r="G1690" s="350"/>
      <c r="H1690" s="349"/>
      <c r="I1690" s="350"/>
      <c r="J1690" s="349"/>
      <c r="K1690" s="350"/>
      <c r="L1690" s="337"/>
      <c r="M1690" s="349"/>
      <c r="N1690" s="350"/>
      <c r="O1690" s="349"/>
      <c r="P1690" s="350"/>
      <c r="Q1690" s="337"/>
      <c r="R1690" s="350"/>
      <c r="S1690" s="350"/>
      <c r="T1690" s="350"/>
      <c r="U1690" s="350"/>
      <c r="V1690" s="350"/>
      <c r="W1690" s="350"/>
      <c r="X1690" s="350"/>
      <c r="Y1690" s="374"/>
      <c r="Z1690" s="349"/>
      <c r="AA1690" s="350"/>
      <c r="AB1690" s="349"/>
      <c r="AC1690" s="350"/>
      <c r="AD1690" s="337"/>
      <c r="AE1690" s="252"/>
    </row>
    <row r="1691" hidden="1" outlineLevel="1" spans="1:31">
      <c r="A1691" s="346"/>
      <c r="B1691" s="150"/>
      <c r="D1691" s="347" t="s">
        <v>983</v>
      </c>
      <c r="E1691" s="299"/>
      <c r="F1691" s="343"/>
      <c r="G1691" s="350"/>
      <c r="H1691" s="349"/>
      <c r="I1691" s="350"/>
      <c r="J1691" s="349"/>
      <c r="K1691" s="350"/>
      <c r="L1691" s="337">
        <f>G1691+I1691-K1691</f>
        <v>0</v>
      </c>
      <c r="M1691" s="349"/>
      <c r="N1691" s="350"/>
      <c r="O1691" s="349"/>
      <c r="P1691" s="350"/>
      <c r="Q1691" s="337">
        <f>L1691+N1691-P1691</f>
        <v>0</v>
      </c>
      <c r="R1691" s="350"/>
      <c r="S1691" s="350"/>
      <c r="T1691" s="350"/>
      <c r="U1691" s="350"/>
      <c r="V1691" s="350"/>
      <c r="W1691" s="350"/>
      <c r="X1691" s="350"/>
      <c r="Y1691" s="374"/>
      <c r="Z1691" s="349"/>
      <c r="AA1691" s="350"/>
      <c r="AB1691" s="349"/>
      <c r="AC1691" s="350"/>
      <c r="AD1691" s="337">
        <f>Y1691+AA1691-AC1691</f>
        <v>0</v>
      </c>
      <c r="AE1691" s="252"/>
    </row>
    <row r="1692" hidden="1" outlineLevel="1" spans="1:31">
      <c r="A1692" s="346"/>
      <c r="B1692" s="150">
        <v>120504001</v>
      </c>
      <c r="D1692" s="299"/>
      <c r="E1692" s="299" t="s">
        <v>984</v>
      </c>
      <c r="F1692" s="343"/>
      <c r="G1692" s="350"/>
      <c r="H1692" s="349"/>
      <c r="I1692" s="350"/>
      <c r="J1692" s="349"/>
      <c r="K1692" s="350"/>
      <c r="L1692" s="337">
        <f>G1692+I1692-K1692</f>
        <v>0</v>
      </c>
      <c r="M1692" s="349"/>
      <c r="N1692" s="350"/>
      <c r="O1692" s="349"/>
      <c r="P1692" s="350"/>
      <c r="Q1692" s="337">
        <f>L1692+N1692-P1692</f>
        <v>0</v>
      </c>
      <c r="R1692" s="350"/>
      <c r="S1692" s="350"/>
      <c r="T1692" s="350"/>
      <c r="U1692" s="350"/>
      <c r="V1692" s="350"/>
      <c r="W1692" s="350"/>
      <c r="X1692" s="350"/>
      <c r="Y1692" s="350">
        <f>SUM(Q1692:X1692)</f>
        <v>0</v>
      </c>
      <c r="Z1692" s="349"/>
      <c r="AA1692" s="350"/>
      <c r="AB1692" s="349"/>
      <c r="AC1692" s="350"/>
      <c r="AD1692" s="337">
        <f>Y1692+AA1692-AC1692</f>
        <v>0</v>
      </c>
      <c r="AE1692" s="252"/>
    </row>
    <row r="1693" hidden="1" outlineLevel="1" spans="1:31">
      <c r="A1693" s="346"/>
      <c r="B1693" s="150">
        <v>120504002</v>
      </c>
      <c r="D1693" s="299"/>
      <c r="E1693" s="299" t="s">
        <v>402</v>
      </c>
      <c r="F1693" s="343"/>
      <c r="G1693" s="350"/>
      <c r="H1693" s="349"/>
      <c r="I1693" s="350"/>
      <c r="J1693" s="349"/>
      <c r="K1693" s="350"/>
      <c r="L1693" s="337">
        <f>G1693+I1693-K1693</f>
        <v>0</v>
      </c>
      <c r="M1693" s="349"/>
      <c r="N1693" s="350"/>
      <c r="O1693" s="349"/>
      <c r="P1693" s="350"/>
      <c r="Q1693" s="337">
        <f>L1693+N1693-P1693</f>
        <v>0</v>
      </c>
      <c r="R1693" s="350"/>
      <c r="S1693" s="350"/>
      <c r="T1693" s="350"/>
      <c r="U1693" s="350"/>
      <c r="V1693" s="350"/>
      <c r="W1693" s="350"/>
      <c r="X1693" s="350"/>
      <c r="Y1693" s="350">
        <f>SUM(Q1693:X1693)</f>
        <v>0</v>
      </c>
      <c r="Z1693" s="349"/>
      <c r="AA1693" s="350"/>
      <c r="AB1693" s="349"/>
      <c r="AC1693" s="350"/>
      <c r="AD1693" s="337">
        <f>Y1693+AA1693-AC1693</f>
        <v>0</v>
      </c>
      <c r="AE1693" s="252"/>
    </row>
    <row r="1694" hidden="1" outlineLevel="1" spans="1:31">
      <c r="A1694" s="346"/>
      <c r="B1694" s="150">
        <v>120504003</v>
      </c>
      <c r="D1694" s="299"/>
      <c r="E1694" s="299" t="s">
        <v>364</v>
      </c>
      <c r="F1694" s="343"/>
      <c r="G1694" s="350"/>
      <c r="H1694" s="349"/>
      <c r="I1694" s="350"/>
      <c r="J1694" s="349"/>
      <c r="K1694" s="350"/>
      <c r="L1694" s="337">
        <f>G1694+I1694-K1694</f>
        <v>0</v>
      </c>
      <c r="M1694" s="349"/>
      <c r="N1694" s="350"/>
      <c r="O1694" s="349"/>
      <c r="P1694" s="350"/>
      <c r="Q1694" s="337">
        <f>L1694+N1694-P1694</f>
        <v>0</v>
      </c>
      <c r="R1694" s="350"/>
      <c r="S1694" s="350"/>
      <c r="T1694" s="350"/>
      <c r="U1694" s="350"/>
      <c r="V1694" s="350"/>
      <c r="W1694" s="350"/>
      <c r="X1694" s="350"/>
      <c r="Y1694" s="350">
        <f>SUM(Q1694:X1694)</f>
        <v>0</v>
      </c>
      <c r="Z1694" s="349"/>
      <c r="AA1694" s="350"/>
      <c r="AB1694" s="349"/>
      <c r="AC1694" s="350"/>
      <c r="AD1694" s="337">
        <f>Y1694+AA1694-AC1694</f>
        <v>0</v>
      </c>
      <c r="AE1694" s="252"/>
    </row>
    <row r="1695" hidden="1" outlineLevel="1" spans="1:31">
      <c r="A1695" s="346"/>
      <c r="B1695" s="150"/>
      <c r="D1695" s="299"/>
      <c r="E1695" s="299"/>
      <c r="F1695" s="343"/>
      <c r="G1695" s="350"/>
      <c r="H1695" s="349"/>
      <c r="I1695" s="350"/>
      <c r="J1695" s="349"/>
      <c r="K1695" s="350"/>
      <c r="L1695" s="337">
        <f>G1695+I1695-K1695</f>
        <v>0</v>
      </c>
      <c r="M1695" s="349"/>
      <c r="N1695" s="350"/>
      <c r="O1695" s="349"/>
      <c r="P1695" s="350"/>
      <c r="Q1695" s="337">
        <f>L1695+N1695-P1695</f>
        <v>0</v>
      </c>
      <c r="R1695" s="350"/>
      <c r="S1695" s="350"/>
      <c r="T1695" s="350"/>
      <c r="U1695" s="350"/>
      <c r="V1695" s="350"/>
      <c r="W1695" s="350"/>
      <c r="X1695" s="350"/>
      <c r="Y1695" s="374"/>
      <c r="Z1695" s="349"/>
      <c r="AA1695" s="350"/>
      <c r="AB1695" s="349"/>
      <c r="AC1695" s="350"/>
      <c r="AD1695" s="337">
        <f>Y1695+AA1695-AC1695</f>
        <v>0</v>
      </c>
      <c r="AE1695" s="252"/>
    </row>
    <row r="1696" hidden="1" outlineLevel="1" spans="1:31">
      <c r="A1696" s="346"/>
      <c r="B1696" s="150"/>
      <c r="D1696" s="351" t="s">
        <v>765</v>
      </c>
      <c r="E1696" s="352"/>
      <c r="F1696" s="353"/>
      <c r="G1696" s="354">
        <f>SUM(G1691:G1695)</f>
        <v>0</v>
      </c>
      <c r="H1696" s="355"/>
      <c r="I1696" s="354">
        <f>SUM(I1691:I1695)</f>
        <v>0</v>
      </c>
      <c r="J1696" s="355"/>
      <c r="K1696" s="354">
        <f>SUM(K1691:K1695)</f>
        <v>0</v>
      </c>
      <c r="L1696" s="354">
        <f>SUM(L1691:L1695)</f>
        <v>0</v>
      </c>
      <c r="M1696" s="355"/>
      <c r="N1696" s="354">
        <f>SUM(N1691:N1695)</f>
        <v>0</v>
      </c>
      <c r="O1696" s="355"/>
      <c r="P1696" s="354">
        <f>SUM(P1691:P1695)</f>
        <v>0</v>
      </c>
      <c r="Q1696" s="354">
        <f>SUM(Q1691:Q1695)</f>
        <v>0</v>
      </c>
      <c r="R1696" s="354">
        <f t="shared" ref="R1696:Y1696" si="357">SUM(R1691:R1695)</f>
        <v>0</v>
      </c>
      <c r="S1696" s="354">
        <f t="shared" si="357"/>
        <v>0</v>
      </c>
      <c r="T1696" s="354">
        <f t="shared" si="357"/>
        <v>0</v>
      </c>
      <c r="U1696" s="354">
        <f t="shared" si="357"/>
        <v>0</v>
      </c>
      <c r="V1696" s="354">
        <f t="shared" si="357"/>
        <v>0</v>
      </c>
      <c r="W1696" s="354">
        <f t="shared" si="357"/>
        <v>0</v>
      </c>
      <c r="X1696" s="354">
        <f t="shared" si="357"/>
        <v>0</v>
      </c>
      <c r="Y1696" s="354">
        <f t="shared" si="357"/>
        <v>0</v>
      </c>
      <c r="Z1696" s="355"/>
      <c r="AA1696" s="354">
        <f>SUM(AA1691:AA1695)</f>
        <v>0</v>
      </c>
      <c r="AB1696" s="355"/>
      <c r="AC1696" s="354">
        <f>SUM(AC1691:AC1695)</f>
        <v>0</v>
      </c>
      <c r="AD1696" s="354">
        <f>SUM(AD1691:AD1695)</f>
        <v>0</v>
      </c>
      <c r="AE1696" s="252"/>
    </row>
    <row r="1697" collapsed="1" spans="1:31">
      <c r="A1697" s="306"/>
      <c r="B1697" s="150"/>
      <c r="C1697" s="357"/>
      <c r="D1697" s="306"/>
      <c r="E1697" s="342"/>
      <c r="F1697" s="343"/>
      <c r="G1697" s="348"/>
      <c r="H1697" s="388"/>
      <c r="I1697" s="348"/>
      <c r="J1697" s="388"/>
      <c r="K1697" s="348"/>
      <c r="L1697" s="337"/>
      <c r="M1697" s="388"/>
      <c r="N1697" s="348"/>
      <c r="O1697" s="388"/>
      <c r="P1697" s="348"/>
      <c r="Q1697" s="337"/>
      <c r="R1697" s="350"/>
      <c r="S1697" s="350"/>
      <c r="T1697" s="350"/>
      <c r="U1697" s="350"/>
      <c r="V1697" s="350"/>
      <c r="W1697" s="350"/>
      <c r="X1697" s="350"/>
      <c r="Y1697" s="337"/>
      <c r="Z1697" s="388"/>
      <c r="AA1697" s="348"/>
      <c r="AB1697" s="388"/>
      <c r="AC1697" s="348"/>
      <c r="AD1697" s="337"/>
      <c r="AE1697" s="252"/>
    </row>
    <row r="1698" spans="1:32">
      <c r="A1698" s="306"/>
      <c r="B1698" s="380"/>
      <c r="C1698" s="390" t="s">
        <v>985</v>
      </c>
      <c r="D1698" s="382"/>
      <c r="E1698" s="391"/>
      <c r="F1698" s="383"/>
      <c r="G1698" s="392">
        <f>G1696+G1486+G1283+G1689</f>
        <v>0</v>
      </c>
      <c r="H1698" s="393"/>
      <c r="I1698" s="392">
        <f>I1696+I1486+I1283+I1689</f>
        <v>0</v>
      </c>
      <c r="J1698" s="393"/>
      <c r="K1698" s="392">
        <f t="shared" ref="K1698:L1698" si="358">K1696+K1486+K1283+K1689</f>
        <v>0</v>
      </c>
      <c r="L1698" s="392">
        <f t="shared" si="358"/>
        <v>0</v>
      </c>
      <c r="M1698" s="393"/>
      <c r="N1698" s="392">
        <f>N1696+N1486+N1283+N1689</f>
        <v>0</v>
      </c>
      <c r="O1698" s="393"/>
      <c r="P1698" s="392">
        <f>P1696+P1486+P1283+P1689</f>
        <v>0</v>
      </c>
      <c r="Q1698" s="392">
        <f t="shared" ref="Q1698:Y1698" si="359">Q1696+Q1486+Q1283+Q1689</f>
        <v>0</v>
      </c>
      <c r="R1698" s="392">
        <f t="shared" si="359"/>
        <v>0</v>
      </c>
      <c r="S1698" s="392">
        <f t="shared" si="359"/>
        <v>0</v>
      </c>
      <c r="T1698" s="392">
        <f t="shared" si="359"/>
        <v>0</v>
      </c>
      <c r="U1698" s="392">
        <f t="shared" si="359"/>
        <v>0</v>
      </c>
      <c r="V1698" s="392">
        <f t="shared" si="359"/>
        <v>0</v>
      </c>
      <c r="W1698" s="392">
        <f t="shared" si="359"/>
        <v>0</v>
      </c>
      <c r="X1698" s="392">
        <f t="shared" si="359"/>
        <v>0</v>
      </c>
      <c r="Y1698" s="392">
        <f t="shared" si="359"/>
        <v>0</v>
      </c>
      <c r="Z1698" s="393"/>
      <c r="AA1698" s="392">
        <f>AA1696+AA1486+AA1283+AA1689</f>
        <v>0</v>
      </c>
      <c r="AB1698" s="393"/>
      <c r="AC1698" s="392">
        <f>AC1696+AC1486+AC1283+AC1689</f>
        <v>0</v>
      </c>
      <c r="AD1698" s="392">
        <f>AD1696+AD1486+AD1283+AD1689</f>
        <v>0</v>
      </c>
      <c r="AE1698" s="252"/>
      <c r="AF1698" s="300" t="s">
        <v>893</v>
      </c>
    </row>
    <row r="1699" spans="1:31">
      <c r="A1699" s="306"/>
      <c r="B1699" s="436"/>
      <c r="C1699" s="437"/>
      <c r="D1699" s="437"/>
      <c r="E1699" s="335"/>
      <c r="F1699" s="343"/>
      <c r="G1699" s="399"/>
      <c r="H1699" s="338"/>
      <c r="I1699" s="337"/>
      <c r="J1699" s="338"/>
      <c r="K1699" s="337"/>
      <c r="L1699" s="337"/>
      <c r="M1699" s="338"/>
      <c r="N1699" s="337"/>
      <c r="O1699" s="338"/>
      <c r="P1699" s="337"/>
      <c r="Q1699" s="337"/>
      <c r="R1699" s="350"/>
      <c r="S1699" s="350"/>
      <c r="T1699" s="350"/>
      <c r="U1699" s="350"/>
      <c r="V1699" s="350"/>
      <c r="W1699" s="350"/>
      <c r="X1699" s="350"/>
      <c r="Y1699" s="337"/>
      <c r="Z1699" s="338"/>
      <c r="AA1699" s="337"/>
      <c r="AB1699" s="338"/>
      <c r="AC1699" s="337"/>
      <c r="AD1699" s="337"/>
      <c r="AE1699" s="252"/>
    </row>
    <row r="1700" spans="1:31">
      <c r="A1700" s="299"/>
      <c r="B1700" s="150"/>
      <c r="C1700" s="345" t="s">
        <v>986</v>
      </c>
      <c r="D1700" s="299"/>
      <c r="E1700" s="342"/>
      <c r="F1700" s="343"/>
      <c r="G1700" s="348"/>
      <c r="H1700" s="394"/>
      <c r="I1700" s="403"/>
      <c r="J1700" s="394"/>
      <c r="K1700" s="403"/>
      <c r="L1700" s="350"/>
      <c r="M1700" s="394"/>
      <c r="N1700" s="403"/>
      <c r="O1700" s="394"/>
      <c r="P1700" s="403"/>
      <c r="Q1700" s="350"/>
      <c r="R1700" s="350"/>
      <c r="S1700" s="350"/>
      <c r="T1700" s="350"/>
      <c r="U1700" s="350"/>
      <c r="V1700" s="350"/>
      <c r="W1700" s="350"/>
      <c r="X1700" s="350"/>
      <c r="Y1700" s="350"/>
      <c r="Z1700" s="394"/>
      <c r="AA1700" s="403"/>
      <c r="AB1700" s="394"/>
      <c r="AC1700" s="403"/>
      <c r="AD1700" s="350"/>
      <c r="AE1700" s="252"/>
    </row>
    <row r="1701" spans="1:30">
      <c r="A1701" s="346"/>
      <c r="B1701" s="150"/>
      <c r="D1701" s="389" t="s">
        <v>890</v>
      </c>
      <c r="E1701" s="346"/>
      <c r="F1701" s="343"/>
      <c r="G1701" s="348"/>
      <c r="H1701" s="349"/>
      <c r="I1701" s="350"/>
      <c r="J1701" s="349"/>
      <c r="K1701" s="350"/>
      <c r="L1701" s="337"/>
      <c r="M1701" s="349"/>
      <c r="N1701" s="350"/>
      <c r="O1701" s="349"/>
      <c r="P1701" s="350"/>
      <c r="Q1701" s="337"/>
      <c r="R1701" s="350"/>
      <c r="S1701" s="350"/>
      <c r="T1701" s="350"/>
      <c r="U1701" s="350"/>
      <c r="V1701" s="350"/>
      <c r="W1701" s="350"/>
      <c r="X1701" s="350"/>
      <c r="Y1701" s="337"/>
      <c r="Z1701" s="349"/>
      <c r="AA1701" s="350"/>
      <c r="AB1701" s="349"/>
      <c r="AC1701" s="350"/>
      <c r="AD1701" s="337"/>
    </row>
    <row r="1702" hidden="1" outlineLevel="1" spans="1:31">
      <c r="A1702" s="346"/>
      <c r="B1702" s="150"/>
      <c r="D1702" s="347" t="s">
        <v>63</v>
      </c>
      <c r="E1702" s="299"/>
      <c r="F1702" s="343"/>
      <c r="G1702" s="350"/>
      <c r="H1702" s="349"/>
      <c r="I1702" s="350"/>
      <c r="J1702" s="349"/>
      <c r="K1702" s="350"/>
      <c r="L1702" s="337">
        <f t="shared" ref="L1702:L1705" si="360">G1702+I1702-K1702</f>
        <v>0</v>
      </c>
      <c r="M1702" s="349"/>
      <c r="N1702" s="350"/>
      <c r="O1702" s="349"/>
      <c r="P1702" s="350"/>
      <c r="Q1702" s="337">
        <f t="shared" ref="Q1702:Q1705" si="361">L1702+N1702-P1702</f>
        <v>0</v>
      </c>
      <c r="R1702" s="350"/>
      <c r="S1702" s="350"/>
      <c r="T1702" s="350"/>
      <c r="U1702" s="350"/>
      <c r="V1702" s="350"/>
      <c r="W1702" s="350"/>
      <c r="X1702" s="350"/>
      <c r="Y1702" s="350">
        <f t="shared" ref="Y1702:Y1705" si="362">SUM(Q1702:X1702)</f>
        <v>0</v>
      </c>
      <c r="Z1702" s="349"/>
      <c r="AA1702" s="350"/>
      <c r="AB1702" s="349"/>
      <c r="AC1702" s="350"/>
      <c r="AD1702" s="337">
        <f t="shared" ref="AD1702:AD1705" si="363">Y1702+AA1702-AC1702</f>
        <v>0</v>
      </c>
      <c r="AE1702" s="252"/>
    </row>
    <row r="1703" hidden="1" outlineLevel="1" spans="1:31">
      <c r="A1703" s="346"/>
      <c r="B1703" s="150">
        <v>120601001</v>
      </c>
      <c r="D1703" s="346"/>
      <c r="E1703" s="299" t="s">
        <v>364</v>
      </c>
      <c r="F1703" s="343"/>
      <c r="G1703" s="350"/>
      <c r="H1703" s="349"/>
      <c r="I1703" s="350"/>
      <c r="J1703" s="349"/>
      <c r="K1703" s="350"/>
      <c r="L1703" s="337">
        <f t="shared" si="360"/>
        <v>0</v>
      </c>
      <c r="M1703" s="349"/>
      <c r="N1703" s="350"/>
      <c r="O1703" s="349"/>
      <c r="P1703" s="350"/>
      <c r="Q1703" s="337">
        <f t="shared" si="361"/>
        <v>0</v>
      </c>
      <c r="R1703" s="350"/>
      <c r="S1703" s="350"/>
      <c r="T1703" s="350"/>
      <c r="U1703" s="350"/>
      <c r="V1703" s="350"/>
      <c r="W1703" s="350"/>
      <c r="X1703" s="350"/>
      <c r="Y1703" s="350">
        <f t="shared" si="362"/>
        <v>0</v>
      </c>
      <c r="Z1703" s="349"/>
      <c r="AA1703" s="350"/>
      <c r="AB1703" s="349"/>
      <c r="AC1703" s="350"/>
      <c r="AD1703" s="337">
        <f t="shared" si="363"/>
        <v>0</v>
      </c>
      <c r="AE1703" s="252"/>
    </row>
    <row r="1704" hidden="1" outlineLevel="1" spans="1:31">
      <c r="A1704" s="346"/>
      <c r="B1704" s="150">
        <v>120601002</v>
      </c>
      <c r="D1704" s="346"/>
      <c r="E1704" s="299" t="s">
        <v>403</v>
      </c>
      <c r="F1704" s="343"/>
      <c r="G1704" s="350"/>
      <c r="H1704" s="349"/>
      <c r="I1704" s="350"/>
      <c r="J1704" s="349"/>
      <c r="K1704" s="350"/>
      <c r="L1704" s="337">
        <f t="shared" si="360"/>
        <v>0</v>
      </c>
      <c r="M1704" s="349"/>
      <c r="N1704" s="350"/>
      <c r="O1704" s="349"/>
      <c r="P1704" s="350"/>
      <c r="Q1704" s="337">
        <f t="shared" si="361"/>
        <v>0</v>
      </c>
      <c r="R1704" s="350"/>
      <c r="S1704" s="350"/>
      <c r="T1704" s="350"/>
      <c r="U1704" s="350"/>
      <c r="V1704" s="350"/>
      <c r="W1704" s="350"/>
      <c r="X1704" s="350"/>
      <c r="Y1704" s="350">
        <f t="shared" si="362"/>
        <v>0</v>
      </c>
      <c r="Z1704" s="349"/>
      <c r="AA1704" s="350"/>
      <c r="AB1704" s="349"/>
      <c r="AC1704" s="350"/>
      <c r="AD1704" s="337">
        <f t="shared" si="363"/>
        <v>0</v>
      </c>
      <c r="AE1704" s="252"/>
    </row>
    <row r="1705" hidden="1" outlineLevel="1" spans="1:31">
      <c r="A1705" s="346"/>
      <c r="B1705" s="150"/>
      <c r="D1705" s="346"/>
      <c r="E1705" s="299"/>
      <c r="F1705" s="343"/>
      <c r="G1705" s="350"/>
      <c r="H1705" s="349"/>
      <c r="I1705" s="350"/>
      <c r="J1705" s="349"/>
      <c r="K1705" s="350"/>
      <c r="L1705" s="337">
        <f t="shared" si="360"/>
        <v>0</v>
      </c>
      <c r="M1705" s="349"/>
      <c r="N1705" s="350"/>
      <c r="O1705" s="349"/>
      <c r="P1705" s="350"/>
      <c r="Q1705" s="337">
        <f t="shared" si="361"/>
        <v>0</v>
      </c>
      <c r="R1705" s="350"/>
      <c r="S1705" s="350"/>
      <c r="T1705" s="350"/>
      <c r="U1705" s="350"/>
      <c r="V1705" s="350"/>
      <c r="W1705" s="350"/>
      <c r="X1705" s="350"/>
      <c r="Y1705" s="350">
        <f t="shared" si="362"/>
        <v>0</v>
      </c>
      <c r="Z1705" s="349"/>
      <c r="AA1705" s="350"/>
      <c r="AB1705" s="349"/>
      <c r="AC1705" s="350"/>
      <c r="AD1705" s="337">
        <f t="shared" si="363"/>
        <v>0</v>
      </c>
      <c r="AE1705" s="252"/>
    </row>
    <row r="1706" collapsed="1" spans="1:31">
      <c r="A1706" s="299"/>
      <c r="B1706" s="150"/>
      <c r="C1706" s="346"/>
      <c r="D1706" s="395"/>
      <c r="E1706" s="342"/>
      <c r="F1706" s="343"/>
      <c r="G1706" s="348"/>
      <c r="H1706" s="394"/>
      <c r="I1706" s="403"/>
      <c r="J1706" s="394"/>
      <c r="K1706" s="403"/>
      <c r="L1706" s="350"/>
      <c r="M1706" s="394"/>
      <c r="N1706" s="403"/>
      <c r="O1706" s="394"/>
      <c r="P1706" s="403"/>
      <c r="Q1706" s="350"/>
      <c r="R1706" s="350"/>
      <c r="S1706" s="350"/>
      <c r="T1706" s="350"/>
      <c r="U1706" s="350"/>
      <c r="V1706" s="350"/>
      <c r="W1706" s="350"/>
      <c r="X1706" s="350"/>
      <c r="Y1706" s="350"/>
      <c r="Z1706" s="394"/>
      <c r="AA1706" s="403"/>
      <c r="AB1706" s="394"/>
      <c r="AC1706" s="403"/>
      <c r="AD1706" s="350"/>
      <c r="AE1706" s="252"/>
    </row>
    <row r="1707" spans="1:31">
      <c r="A1707" s="346"/>
      <c r="B1707" s="358"/>
      <c r="C1707" s="396"/>
      <c r="D1707" s="396" t="s">
        <v>900</v>
      </c>
      <c r="E1707" s="360"/>
      <c r="F1707" s="361"/>
      <c r="G1707" s="397">
        <f>SUM(G1701:G1706)</f>
        <v>0</v>
      </c>
      <c r="H1707" s="398"/>
      <c r="I1707" s="404">
        <f>SUM(I1701:I1706)</f>
        <v>0</v>
      </c>
      <c r="J1707" s="398"/>
      <c r="K1707" s="404">
        <f>SUM(K1701:K1706)</f>
        <v>0</v>
      </c>
      <c r="L1707" s="397">
        <f>SUM(L1701:L1706)</f>
        <v>0</v>
      </c>
      <c r="M1707" s="398"/>
      <c r="N1707" s="404">
        <f>SUM(N1701:N1706)</f>
        <v>0</v>
      </c>
      <c r="O1707" s="398"/>
      <c r="P1707" s="404">
        <f t="shared" ref="P1707:Y1707" si="364">SUM(P1701:P1706)</f>
        <v>0</v>
      </c>
      <c r="Q1707" s="397">
        <f t="shared" si="364"/>
        <v>0</v>
      </c>
      <c r="R1707" s="397">
        <f t="shared" si="364"/>
        <v>0</v>
      </c>
      <c r="S1707" s="397">
        <f t="shared" si="364"/>
        <v>0</v>
      </c>
      <c r="T1707" s="397">
        <f t="shared" si="364"/>
        <v>0</v>
      </c>
      <c r="U1707" s="397">
        <f t="shared" si="364"/>
        <v>0</v>
      </c>
      <c r="V1707" s="397">
        <f t="shared" si="364"/>
        <v>0</v>
      </c>
      <c r="W1707" s="397">
        <f t="shared" si="364"/>
        <v>0</v>
      </c>
      <c r="X1707" s="397">
        <f t="shared" si="364"/>
        <v>0</v>
      </c>
      <c r="Y1707" s="397">
        <f t="shared" si="364"/>
        <v>0</v>
      </c>
      <c r="Z1707" s="398"/>
      <c r="AA1707" s="404">
        <f>SUM(AA1701:AA1706)</f>
        <v>0</v>
      </c>
      <c r="AB1707" s="398"/>
      <c r="AC1707" s="404">
        <f>SUM(AC1701:AC1706)</f>
        <v>0</v>
      </c>
      <c r="AD1707" s="397">
        <f>SUM(AD1701:AD1706)</f>
        <v>0</v>
      </c>
      <c r="AE1707" s="252"/>
    </row>
    <row r="1708" spans="1:31">
      <c r="A1708" s="299"/>
      <c r="B1708" s="150"/>
      <c r="C1708" s="346"/>
      <c r="D1708" s="299"/>
      <c r="E1708" s="342"/>
      <c r="F1708" s="343"/>
      <c r="G1708" s="399"/>
      <c r="H1708" s="394"/>
      <c r="I1708" s="403"/>
      <c r="J1708" s="394"/>
      <c r="K1708" s="403"/>
      <c r="L1708" s="350"/>
      <c r="M1708" s="394"/>
      <c r="N1708" s="403"/>
      <c r="O1708" s="394"/>
      <c r="P1708" s="403"/>
      <c r="Q1708" s="350"/>
      <c r="R1708" s="350"/>
      <c r="S1708" s="350"/>
      <c r="T1708" s="350"/>
      <c r="U1708" s="350"/>
      <c r="V1708" s="350"/>
      <c r="W1708" s="350"/>
      <c r="X1708" s="350"/>
      <c r="Y1708" s="350"/>
      <c r="Z1708" s="394"/>
      <c r="AA1708" s="403"/>
      <c r="AB1708" s="394"/>
      <c r="AC1708" s="403"/>
      <c r="AD1708" s="350"/>
      <c r="AE1708" s="252"/>
    </row>
    <row r="1709" spans="1:31">
      <c r="A1709" s="299"/>
      <c r="B1709" s="150"/>
      <c r="C1709" s="389"/>
      <c r="D1709" s="389" t="s">
        <v>895</v>
      </c>
      <c r="E1709" s="346"/>
      <c r="F1709" s="343"/>
      <c r="G1709" s="348"/>
      <c r="H1709" s="394"/>
      <c r="I1709" s="403"/>
      <c r="J1709" s="394"/>
      <c r="K1709" s="403"/>
      <c r="L1709" s="350"/>
      <c r="M1709" s="394"/>
      <c r="N1709" s="403"/>
      <c r="O1709" s="394"/>
      <c r="P1709" s="403"/>
      <c r="Q1709" s="350"/>
      <c r="R1709" s="350"/>
      <c r="S1709" s="350"/>
      <c r="T1709" s="350"/>
      <c r="U1709" s="350"/>
      <c r="V1709" s="350"/>
      <c r="W1709" s="350"/>
      <c r="X1709" s="350"/>
      <c r="Y1709" s="350"/>
      <c r="Z1709" s="394"/>
      <c r="AA1709" s="403"/>
      <c r="AB1709" s="394"/>
      <c r="AC1709" s="403"/>
      <c r="AD1709" s="350"/>
      <c r="AE1709" s="252"/>
    </row>
    <row r="1710" hidden="1" outlineLevel="1" spans="1:31">
      <c r="A1710" s="299"/>
      <c r="B1710" s="150"/>
      <c r="C1710" s="346"/>
      <c r="D1710" s="347" t="s">
        <v>63</v>
      </c>
      <c r="E1710" s="299"/>
      <c r="F1710" s="343"/>
      <c r="G1710" s="348"/>
      <c r="H1710" s="394"/>
      <c r="I1710" s="403"/>
      <c r="J1710" s="394"/>
      <c r="K1710" s="403"/>
      <c r="L1710" s="350">
        <f t="shared" ref="L1710:L1919" si="365">G1710+I1710-K1710</f>
        <v>0</v>
      </c>
      <c r="M1710" s="394"/>
      <c r="N1710" s="403"/>
      <c r="O1710" s="394"/>
      <c r="P1710" s="403"/>
      <c r="Q1710" s="350">
        <f>L1710+N1710-P1710</f>
        <v>0</v>
      </c>
      <c r="R1710" s="350"/>
      <c r="S1710" s="350"/>
      <c r="T1710" s="350"/>
      <c r="U1710" s="350"/>
      <c r="V1710" s="350"/>
      <c r="W1710" s="350"/>
      <c r="X1710" s="350"/>
      <c r="Y1710" s="374"/>
      <c r="Z1710" s="394"/>
      <c r="AA1710" s="403"/>
      <c r="AB1710" s="394"/>
      <c r="AC1710" s="403"/>
      <c r="AD1710" s="350">
        <f>Y1710+AA1710-AC1710</f>
        <v>0</v>
      </c>
      <c r="AE1710" s="252"/>
    </row>
    <row r="1711" hidden="1" outlineLevel="1" spans="1:31">
      <c r="A1711" s="299"/>
      <c r="B1711" s="150">
        <v>120701001</v>
      </c>
      <c r="C1711" s="346"/>
      <c r="D1711" s="346"/>
      <c r="E1711" s="299" t="s">
        <v>113</v>
      </c>
      <c r="F1711" s="343"/>
      <c r="G1711" s="350"/>
      <c r="H1711" s="394"/>
      <c r="I1711" s="403"/>
      <c r="J1711" s="394"/>
      <c r="K1711" s="403"/>
      <c r="L1711" s="350">
        <f t="shared" si="365"/>
        <v>0</v>
      </c>
      <c r="M1711" s="394"/>
      <c r="N1711" s="403"/>
      <c r="O1711" s="394"/>
      <c r="P1711" s="403"/>
      <c r="Q1711" s="350">
        <f>L1711+N1711-P1711</f>
        <v>0</v>
      </c>
      <c r="R1711" s="350"/>
      <c r="S1711" s="350"/>
      <c r="T1711" s="350"/>
      <c r="U1711" s="350"/>
      <c r="V1711" s="350"/>
      <c r="W1711" s="350"/>
      <c r="X1711" s="350"/>
      <c r="Y1711" s="350">
        <f t="shared" ref="Y1711" si="366">SUM(Q1711:X1711)</f>
        <v>0</v>
      </c>
      <c r="Z1711" s="394"/>
      <c r="AA1711" s="403"/>
      <c r="AB1711" s="394"/>
      <c r="AC1711" s="403"/>
      <c r="AD1711" s="350">
        <f>Y1711+AA1711-AC1711</f>
        <v>0</v>
      </c>
      <c r="AE1711" s="252"/>
    </row>
    <row r="1712" hidden="1" outlineLevel="1" spans="1:31">
      <c r="A1712" s="299"/>
      <c r="B1712" s="150">
        <v>120701002</v>
      </c>
      <c r="C1712" s="346"/>
      <c r="D1712" s="346"/>
      <c r="E1712" s="299" t="s">
        <v>114</v>
      </c>
      <c r="F1712" s="343"/>
      <c r="G1712" s="350"/>
      <c r="H1712" s="394"/>
      <c r="I1712" s="403"/>
      <c r="J1712" s="394"/>
      <c r="K1712" s="403"/>
      <c r="L1712" s="350">
        <f t="shared" ref="L1712:L1775" si="367">G1712+I1712-K1712</f>
        <v>0</v>
      </c>
      <c r="M1712" s="394"/>
      <c r="N1712" s="403"/>
      <c r="O1712" s="394"/>
      <c r="P1712" s="403"/>
      <c r="Q1712" s="350">
        <f t="shared" ref="Q1712:Q1775" si="368">L1712+N1712-P1712</f>
        <v>0</v>
      </c>
      <c r="R1712" s="350"/>
      <c r="S1712" s="350"/>
      <c r="T1712" s="350"/>
      <c r="U1712" s="350"/>
      <c r="V1712" s="350"/>
      <c r="W1712" s="350"/>
      <c r="X1712" s="350"/>
      <c r="Y1712" s="350">
        <f t="shared" ref="Y1712:Y1775" si="369">SUM(Q1712:X1712)</f>
        <v>0</v>
      </c>
      <c r="Z1712" s="394"/>
      <c r="AA1712" s="403"/>
      <c r="AB1712" s="394"/>
      <c r="AC1712" s="403"/>
      <c r="AD1712" s="350">
        <f t="shared" ref="AD1712:AD1775" si="370">Y1712+AA1712-AC1712</f>
        <v>0</v>
      </c>
      <c r="AE1712" s="252"/>
    </row>
    <row r="1713" hidden="1" outlineLevel="1" spans="1:31">
      <c r="A1713" s="299"/>
      <c r="B1713" s="150">
        <v>120701003</v>
      </c>
      <c r="C1713" s="346"/>
      <c r="D1713" s="346"/>
      <c r="E1713" s="299" t="s">
        <v>115</v>
      </c>
      <c r="F1713" s="343"/>
      <c r="G1713" s="350"/>
      <c r="H1713" s="394"/>
      <c r="I1713" s="403"/>
      <c r="J1713" s="394"/>
      <c r="K1713" s="403"/>
      <c r="L1713" s="350">
        <f t="shared" si="367"/>
        <v>0</v>
      </c>
      <c r="M1713" s="394"/>
      <c r="N1713" s="403"/>
      <c r="O1713" s="394"/>
      <c r="P1713" s="403"/>
      <c r="Q1713" s="350">
        <f t="shared" si="368"/>
        <v>0</v>
      </c>
      <c r="R1713" s="350"/>
      <c r="S1713" s="350"/>
      <c r="T1713" s="350"/>
      <c r="U1713" s="350"/>
      <c r="V1713" s="350"/>
      <c r="W1713" s="350"/>
      <c r="X1713" s="350"/>
      <c r="Y1713" s="350">
        <f t="shared" si="369"/>
        <v>0</v>
      </c>
      <c r="Z1713" s="394"/>
      <c r="AA1713" s="403"/>
      <c r="AB1713" s="394"/>
      <c r="AC1713" s="403"/>
      <c r="AD1713" s="350">
        <f t="shared" si="370"/>
        <v>0</v>
      </c>
      <c r="AE1713" s="252"/>
    </row>
    <row r="1714" hidden="1" outlineLevel="1" spans="1:31">
      <c r="A1714" s="299"/>
      <c r="B1714" s="150">
        <v>120701004</v>
      </c>
      <c r="C1714" s="346"/>
      <c r="D1714" s="346"/>
      <c r="E1714" s="299" t="s">
        <v>116</v>
      </c>
      <c r="F1714" s="343"/>
      <c r="G1714" s="350"/>
      <c r="H1714" s="394"/>
      <c r="I1714" s="403"/>
      <c r="J1714" s="394"/>
      <c r="K1714" s="403"/>
      <c r="L1714" s="350">
        <f t="shared" si="367"/>
        <v>0</v>
      </c>
      <c r="M1714" s="394"/>
      <c r="N1714" s="403"/>
      <c r="O1714" s="394"/>
      <c r="P1714" s="403"/>
      <c r="Q1714" s="350">
        <f t="shared" si="368"/>
        <v>0</v>
      </c>
      <c r="R1714" s="350"/>
      <c r="S1714" s="350"/>
      <c r="T1714" s="350"/>
      <c r="U1714" s="350"/>
      <c r="V1714" s="350"/>
      <c r="W1714" s="350"/>
      <c r="X1714" s="350"/>
      <c r="Y1714" s="350">
        <f t="shared" si="369"/>
        <v>0</v>
      </c>
      <c r="Z1714" s="394"/>
      <c r="AA1714" s="403"/>
      <c r="AB1714" s="394"/>
      <c r="AC1714" s="403"/>
      <c r="AD1714" s="350">
        <f t="shared" si="370"/>
        <v>0</v>
      </c>
      <c r="AE1714" s="252"/>
    </row>
    <row r="1715" hidden="1" outlineLevel="1" spans="1:31">
      <c r="A1715" s="299"/>
      <c r="B1715" s="150">
        <v>120701005</v>
      </c>
      <c r="C1715" s="346"/>
      <c r="D1715" s="346"/>
      <c r="E1715" s="299" t="s">
        <v>117</v>
      </c>
      <c r="F1715" s="343"/>
      <c r="G1715" s="350"/>
      <c r="H1715" s="394"/>
      <c r="I1715" s="403"/>
      <c r="J1715" s="394"/>
      <c r="K1715" s="403"/>
      <c r="L1715" s="350">
        <f t="shared" si="367"/>
        <v>0</v>
      </c>
      <c r="M1715" s="394"/>
      <c r="N1715" s="403"/>
      <c r="O1715" s="394"/>
      <c r="P1715" s="403"/>
      <c r="Q1715" s="350">
        <f t="shared" si="368"/>
        <v>0</v>
      </c>
      <c r="R1715" s="350"/>
      <c r="S1715" s="350"/>
      <c r="T1715" s="350"/>
      <c r="U1715" s="350"/>
      <c r="V1715" s="350"/>
      <c r="W1715" s="350"/>
      <c r="X1715" s="350"/>
      <c r="Y1715" s="350">
        <f t="shared" si="369"/>
        <v>0</v>
      </c>
      <c r="Z1715" s="394"/>
      <c r="AA1715" s="403"/>
      <c r="AB1715" s="394"/>
      <c r="AC1715" s="403"/>
      <c r="AD1715" s="350">
        <f t="shared" si="370"/>
        <v>0</v>
      </c>
      <c r="AE1715" s="252"/>
    </row>
    <row r="1716" hidden="1" outlineLevel="1" spans="1:31">
      <c r="A1716" s="299"/>
      <c r="B1716" s="150">
        <v>120701006</v>
      </c>
      <c r="C1716" s="346"/>
      <c r="D1716" s="346"/>
      <c r="E1716" s="299" t="s">
        <v>118</v>
      </c>
      <c r="F1716" s="343"/>
      <c r="G1716" s="350"/>
      <c r="H1716" s="394"/>
      <c r="I1716" s="403"/>
      <c r="J1716" s="394"/>
      <c r="K1716" s="403"/>
      <c r="L1716" s="350">
        <f t="shared" si="367"/>
        <v>0</v>
      </c>
      <c r="M1716" s="394"/>
      <c r="N1716" s="403"/>
      <c r="O1716" s="394"/>
      <c r="P1716" s="403"/>
      <c r="Q1716" s="350">
        <f t="shared" si="368"/>
        <v>0</v>
      </c>
      <c r="R1716" s="350"/>
      <c r="S1716" s="350"/>
      <c r="T1716" s="350"/>
      <c r="U1716" s="350"/>
      <c r="V1716" s="350"/>
      <c r="W1716" s="350"/>
      <c r="X1716" s="350"/>
      <c r="Y1716" s="350">
        <f t="shared" si="369"/>
        <v>0</v>
      </c>
      <c r="Z1716" s="394"/>
      <c r="AA1716" s="403"/>
      <c r="AB1716" s="394"/>
      <c r="AC1716" s="403"/>
      <c r="AD1716" s="350">
        <f t="shared" si="370"/>
        <v>0</v>
      </c>
      <c r="AE1716" s="252"/>
    </row>
    <row r="1717" hidden="1" outlineLevel="1" spans="1:31">
      <c r="A1717" s="299"/>
      <c r="B1717" s="150">
        <v>120701007</v>
      </c>
      <c r="C1717" s="346"/>
      <c r="D1717" s="346"/>
      <c r="E1717" s="299" t="s">
        <v>119</v>
      </c>
      <c r="F1717" s="343"/>
      <c r="G1717" s="350"/>
      <c r="H1717" s="394"/>
      <c r="I1717" s="403"/>
      <c r="J1717" s="394"/>
      <c r="K1717" s="403"/>
      <c r="L1717" s="350">
        <f t="shared" si="367"/>
        <v>0</v>
      </c>
      <c r="M1717" s="394"/>
      <c r="N1717" s="403"/>
      <c r="O1717" s="394"/>
      <c r="P1717" s="403"/>
      <c r="Q1717" s="350">
        <f t="shared" si="368"/>
        <v>0</v>
      </c>
      <c r="R1717" s="350"/>
      <c r="S1717" s="350"/>
      <c r="T1717" s="350"/>
      <c r="U1717" s="350"/>
      <c r="V1717" s="350"/>
      <c r="W1717" s="350"/>
      <c r="X1717" s="350"/>
      <c r="Y1717" s="350">
        <f t="shared" si="369"/>
        <v>0</v>
      </c>
      <c r="Z1717" s="394"/>
      <c r="AA1717" s="403"/>
      <c r="AB1717" s="394"/>
      <c r="AC1717" s="403"/>
      <c r="AD1717" s="350">
        <f t="shared" si="370"/>
        <v>0</v>
      </c>
      <c r="AE1717" s="252"/>
    </row>
    <row r="1718" hidden="1" outlineLevel="1" spans="1:31">
      <c r="A1718" s="299"/>
      <c r="B1718" s="150">
        <v>120701008</v>
      </c>
      <c r="C1718" s="346"/>
      <c r="D1718" s="346"/>
      <c r="E1718" s="299" t="s">
        <v>120</v>
      </c>
      <c r="F1718" s="343"/>
      <c r="G1718" s="350"/>
      <c r="H1718" s="394"/>
      <c r="I1718" s="403"/>
      <c r="J1718" s="394"/>
      <c r="K1718" s="403"/>
      <c r="L1718" s="350">
        <f t="shared" si="367"/>
        <v>0</v>
      </c>
      <c r="M1718" s="394"/>
      <c r="N1718" s="403"/>
      <c r="O1718" s="394"/>
      <c r="P1718" s="403"/>
      <c r="Q1718" s="350">
        <f t="shared" si="368"/>
        <v>0</v>
      </c>
      <c r="R1718" s="350"/>
      <c r="S1718" s="350"/>
      <c r="T1718" s="350"/>
      <c r="U1718" s="350"/>
      <c r="V1718" s="350"/>
      <c r="W1718" s="350"/>
      <c r="X1718" s="350"/>
      <c r="Y1718" s="350">
        <f t="shared" si="369"/>
        <v>0</v>
      </c>
      <c r="Z1718" s="394"/>
      <c r="AA1718" s="403"/>
      <c r="AB1718" s="394"/>
      <c r="AC1718" s="403"/>
      <c r="AD1718" s="350">
        <f t="shared" si="370"/>
        <v>0</v>
      </c>
      <c r="AE1718" s="252"/>
    </row>
    <row r="1719" hidden="1" outlineLevel="1" spans="1:31">
      <c r="A1719" s="299"/>
      <c r="B1719" s="150">
        <v>120701009</v>
      </c>
      <c r="C1719" s="346"/>
      <c r="D1719" s="346"/>
      <c r="E1719" s="299" t="s">
        <v>121</v>
      </c>
      <c r="F1719" s="343"/>
      <c r="G1719" s="350"/>
      <c r="H1719" s="394"/>
      <c r="I1719" s="403"/>
      <c r="J1719" s="394"/>
      <c r="K1719" s="403"/>
      <c r="L1719" s="350">
        <f t="shared" si="367"/>
        <v>0</v>
      </c>
      <c r="M1719" s="394"/>
      <c r="N1719" s="403"/>
      <c r="O1719" s="394"/>
      <c r="P1719" s="403"/>
      <c r="Q1719" s="350">
        <f t="shared" si="368"/>
        <v>0</v>
      </c>
      <c r="R1719" s="350"/>
      <c r="S1719" s="350"/>
      <c r="T1719" s="350"/>
      <c r="U1719" s="350"/>
      <c r="V1719" s="350"/>
      <c r="W1719" s="350"/>
      <c r="X1719" s="350"/>
      <c r="Y1719" s="350">
        <f t="shared" si="369"/>
        <v>0</v>
      </c>
      <c r="Z1719" s="394"/>
      <c r="AA1719" s="403"/>
      <c r="AB1719" s="394"/>
      <c r="AC1719" s="403"/>
      <c r="AD1719" s="350">
        <f t="shared" si="370"/>
        <v>0</v>
      </c>
      <c r="AE1719" s="252"/>
    </row>
    <row r="1720" hidden="1" outlineLevel="1" spans="1:31">
      <c r="A1720" s="299"/>
      <c r="B1720" s="150">
        <v>120701010</v>
      </c>
      <c r="C1720" s="346"/>
      <c r="D1720" s="346"/>
      <c r="E1720" s="299" t="s">
        <v>122</v>
      </c>
      <c r="F1720" s="343"/>
      <c r="G1720" s="350"/>
      <c r="H1720" s="394"/>
      <c r="I1720" s="403"/>
      <c r="J1720" s="394"/>
      <c r="K1720" s="403"/>
      <c r="L1720" s="350">
        <f t="shared" si="367"/>
        <v>0</v>
      </c>
      <c r="M1720" s="394"/>
      <c r="N1720" s="403"/>
      <c r="O1720" s="394"/>
      <c r="P1720" s="403"/>
      <c r="Q1720" s="350">
        <f t="shared" si="368"/>
        <v>0</v>
      </c>
      <c r="R1720" s="350"/>
      <c r="S1720" s="350"/>
      <c r="T1720" s="350"/>
      <c r="U1720" s="350"/>
      <c r="V1720" s="350"/>
      <c r="W1720" s="350"/>
      <c r="X1720" s="350"/>
      <c r="Y1720" s="350">
        <f t="shared" si="369"/>
        <v>0</v>
      </c>
      <c r="Z1720" s="394"/>
      <c r="AA1720" s="403"/>
      <c r="AB1720" s="394"/>
      <c r="AC1720" s="403"/>
      <c r="AD1720" s="350">
        <f t="shared" si="370"/>
        <v>0</v>
      </c>
      <c r="AE1720" s="252"/>
    </row>
    <row r="1721" hidden="1" outlineLevel="1" spans="1:31">
      <c r="A1721" s="299"/>
      <c r="B1721" s="150">
        <v>120701011</v>
      </c>
      <c r="C1721" s="346"/>
      <c r="D1721" s="346"/>
      <c r="E1721" s="299" t="s">
        <v>123</v>
      </c>
      <c r="F1721" s="343"/>
      <c r="G1721" s="350"/>
      <c r="H1721" s="394"/>
      <c r="I1721" s="403"/>
      <c r="J1721" s="394"/>
      <c r="K1721" s="403"/>
      <c r="L1721" s="350">
        <f t="shared" si="367"/>
        <v>0</v>
      </c>
      <c r="M1721" s="394"/>
      <c r="N1721" s="403"/>
      <c r="O1721" s="394"/>
      <c r="P1721" s="403"/>
      <c r="Q1721" s="350">
        <f t="shared" si="368"/>
        <v>0</v>
      </c>
      <c r="R1721" s="350"/>
      <c r="S1721" s="350"/>
      <c r="T1721" s="350"/>
      <c r="U1721" s="350"/>
      <c r="V1721" s="350"/>
      <c r="W1721" s="350"/>
      <c r="X1721" s="350"/>
      <c r="Y1721" s="350">
        <f t="shared" si="369"/>
        <v>0</v>
      </c>
      <c r="Z1721" s="394"/>
      <c r="AA1721" s="403"/>
      <c r="AB1721" s="394"/>
      <c r="AC1721" s="403"/>
      <c r="AD1721" s="350">
        <f t="shared" si="370"/>
        <v>0</v>
      </c>
      <c r="AE1721" s="252"/>
    </row>
    <row r="1722" hidden="1" outlineLevel="1" spans="1:31">
      <c r="A1722" s="299"/>
      <c r="B1722" s="150">
        <v>120701012</v>
      </c>
      <c r="C1722" s="346"/>
      <c r="D1722" s="346"/>
      <c r="E1722" s="299" t="s">
        <v>124</v>
      </c>
      <c r="F1722" s="343"/>
      <c r="G1722" s="350"/>
      <c r="H1722" s="394"/>
      <c r="I1722" s="403"/>
      <c r="J1722" s="394"/>
      <c r="K1722" s="403"/>
      <c r="L1722" s="350">
        <f t="shared" si="367"/>
        <v>0</v>
      </c>
      <c r="M1722" s="394"/>
      <c r="N1722" s="403"/>
      <c r="O1722" s="394"/>
      <c r="P1722" s="403"/>
      <c r="Q1722" s="350">
        <f t="shared" si="368"/>
        <v>0</v>
      </c>
      <c r="R1722" s="350"/>
      <c r="S1722" s="350"/>
      <c r="T1722" s="350"/>
      <c r="U1722" s="350"/>
      <c r="V1722" s="350"/>
      <c r="W1722" s="350"/>
      <c r="X1722" s="350"/>
      <c r="Y1722" s="350">
        <f t="shared" si="369"/>
        <v>0</v>
      </c>
      <c r="Z1722" s="394"/>
      <c r="AA1722" s="403"/>
      <c r="AB1722" s="394"/>
      <c r="AC1722" s="403"/>
      <c r="AD1722" s="350">
        <f t="shared" si="370"/>
        <v>0</v>
      </c>
      <c r="AE1722" s="252"/>
    </row>
    <row r="1723" hidden="1" outlineLevel="1" spans="1:31">
      <c r="A1723" s="299"/>
      <c r="B1723" s="150">
        <v>120701013</v>
      </c>
      <c r="C1723" s="346"/>
      <c r="D1723" s="346"/>
      <c r="E1723" s="299" t="s">
        <v>125</v>
      </c>
      <c r="F1723" s="343"/>
      <c r="G1723" s="350"/>
      <c r="H1723" s="394"/>
      <c r="I1723" s="403"/>
      <c r="J1723" s="394"/>
      <c r="K1723" s="403"/>
      <c r="L1723" s="350">
        <f t="shared" si="367"/>
        <v>0</v>
      </c>
      <c r="M1723" s="394"/>
      <c r="N1723" s="403"/>
      <c r="O1723" s="394"/>
      <c r="P1723" s="403"/>
      <c r="Q1723" s="350">
        <f t="shared" si="368"/>
        <v>0</v>
      </c>
      <c r="R1723" s="350"/>
      <c r="S1723" s="350"/>
      <c r="T1723" s="350"/>
      <c r="U1723" s="350"/>
      <c r="V1723" s="350"/>
      <c r="W1723" s="350"/>
      <c r="X1723" s="350"/>
      <c r="Y1723" s="350">
        <f t="shared" si="369"/>
        <v>0</v>
      </c>
      <c r="Z1723" s="394"/>
      <c r="AA1723" s="403"/>
      <c r="AB1723" s="394"/>
      <c r="AC1723" s="403"/>
      <c r="AD1723" s="350">
        <f t="shared" si="370"/>
        <v>0</v>
      </c>
      <c r="AE1723" s="252"/>
    </row>
    <row r="1724" hidden="1" outlineLevel="1" spans="1:31">
      <c r="A1724" s="299"/>
      <c r="B1724" s="150">
        <v>120701014</v>
      </c>
      <c r="C1724" s="346"/>
      <c r="D1724" s="346"/>
      <c r="E1724" s="299" t="s">
        <v>126</v>
      </c>
      <c r="F1724" s="343"/>
      <c r="G1724" s="350"/>
      <c r="H1724" s="394"/>
      <c r="I1724" s="403"/>
      <c r="J1724" s="394"/>
      <c r="K1724" s="403"/>
      <c r="L1724" s="350">
        <f t="shared" si="367"/>
        <v>0</v>
      </c>
      <c r="M1724" s="394"/>
      <c r="N1724" s="403"/>
      <c r="O1724" s="394"/>
      <c r="P1724" s="403"/>
      <c r="Q1724" s="350">
        <f t="shared" si="368"/>
        <v>0</v>
      </c>
      <c r="R1724" s="350"/>
      <c r="S1724" s="350"/>
      <c r="T1724" s="350"/>
      <c r="U1724" s="350"/>
      <c r="V1724" s="350"/>
      <c r="W1724" s="350"/>
      <c r="X1724" s="350"/>
      <c r="Y1724" s="350">
        <f t="shared" si="369"/>
        <v>0</v>
      </c>
      <c r="Z1724" s="394"/>
      <c r="AA1724" s="403"/>
      <c r="AB1724" s="394"/>
      <c r="AC1724" s="403"/>
      <c r="AD1724" s="350">
        <f t="shared" si="370"/>
        <v>0</v>
      </c>
      <c r="AE1724" s="252"/>
    </row>
    <row r="1725" hidden="1" outlineLevel="1" spans="1:31">
      <c r="A1725" s="299"/>
      <c r="B1725" s="150">
        <v>120701015</v>
      </c>
      <c r="C1725" s="346"/>
      <c r="D1725" s="346"/>
      <c r="E1725" s="299" t="s">
        <v>127</v>
      </c>
      <c r="F1725" s="343"/>
      <c r="G1725" s="350"/>
      <c r="H1725" s="394"/>
      <c r="I1725" s="403"/>
      <c r="J1725" s="394"/>
      <c r="K1725" s="403"/>
      <c r="L1725" s="350">
        <f t="shared" si="367"/>
        <v>0</v>
      </c>
      <c r="M1725" s="394"/>
      <c r="N1725" s="403"/>
      <c r="O1725" s="394"/>
      <c r="P1725" s="403"/>
      <c r="Q1725" s="350">
        <f t="shared" si="368"/>
        <v>0</v>
      </c>
      <c r="R1725" s="350"/>
      <c r="S1725" s="350"/>
      <c r="T1725" s="350"/>
      <c r="U1725" s="350"/>
      <c r="V1725" s="350"/>
      <c r="W1725" s="350"/>
      <c r="X1725" s="350"/>
      <c r="Y1725" s="350">
        <f t="shared" si="369"/>
        <v>0</v>
      </c>
      <c r="Z1725" s="394"/>
      <c r="AA1725" s="403"/>
      <c r="AB1725" s="394"/>
      <c r="AC1725" s="403"/>
      <c r="AD1725" s="350">
        <f t="shared" si="370"/>
        <v>0</v>
      </c>
      <c r="AE1725" s="252"/>
    </row>
    <row r="1726" hidden="1" outlineLevel="1" spans="1:31">
      <c r="A1726" s="299"/>
      <c r="B1726" s="150">
        <v>120701016</v>
      </c>
      <c r="C1726" s="346"/>
      <c r="D1726" s="346"/>
      <c r="E1726" s="299" t="s">
        <v>128</v>
      </c>
      <c r="F1726" s="343"/>
      <c r="G1726" s="350"/>
      <c r="H1726" s="394"/>
      <c r="I1726" s="403"/>
      <c r="J1726" s="394"/>
      <c r="K1726" s="403"/>
      <c r="L1726" s="350">
        <f t="shared" si="367"/>
        <v>0</v>
      </c>
      <c r="M1726" s="394"/>
      <c r="N1726" s="403"/>
      <c r="O1726" s="394"/>
      <c r="P1726" s="403"/>
      <c r="Q1726" s="350">
        <f t="shared" si="368"/>
        <v>0</v>
      </c>
      <c r="R1726" s="350"/>
      <c r="S1726" s="350"/>
      <c r="T1726" s="350"/>
      <c r="U1726" s="350"/>
      <c r="V1726" s="350"/>
      <c r="W1726" s="350"/>
      <c r="X1726" s="350"/>
      <c r="Y1726" s="350">
        <f t="shared" si="369"/>
        <v>0</v>
      </c>
      <c r="Z1726" s="394"/>
      <c r="AA1726" s="403"/>
      <c r="AB1726" s="394"/>
      <c r="AC1726" s="403"/>
      <c r="AD1726" s="350">
        <f t="shared" si="370"/>
        <v>0</v>
      </c>
      <c r="AE1726" s="252"/>
    </row>
    <row r="1727" hidden="1" outlineLevel="1" spans="1:31">
      <c r="A1727" s="299"/>
      <c r="B1727" s="150">
        <v>120701017</v>
      </c>
      <c r="C1727" s="346"/>
      <c r="D1727" s="346"/>
      <c r="E1727" s="299" t="s">
        <v>129</v>
      </c>
      <c r="F1727" s="343"/>
      <c r="G1727" s="350"/>
      <c r="H1727" s="394"/>
      <c r="I1727" s="403"/>
      <c r="J1727" s="394"/>
      <c r="K1727" s="403"/>
      <c r="L1727" s="350">
        <f t="shared" si="367"/>
        <v>0</v>
      </c>
      <c r="M1727" s="394"/>
      <c r="N1727" s="403"/>
      <c r="O1727" s="394"/>
      <c r="P1727" s="403"/>
      <c r="Q1727" s="350">
        <f t="shared" si="368"/>
        <v>0</v>
      </c>
      <c r="R1727" s="350"/>
      <c r="S1727" s="350"/>
      <c r="T1727" s="350"/>
      <c r="U1727" s="350"/>
      <c r="V1727" s="350"/>
      <c r="W1727" s="350"/>
      <c r="X1727" s="350"/>
      <c r="Y1727" s="350">
        <f t="shared" si="369"/>
        <v>0</v>
      </c>
      <c r="Z1727" s="394"/>
      <c r="AA1727" s="403"/>
      <c r="AB1727" s="394"/>
      <c r="AC1727" s="403"/>
      <c r="AD1727" s="350">
        <f t="shared" si="370"/>
        <v>0</v>
      </c>
      <c r="AE1727" s="252"/>
    </row>
    <row r="1728" hidden="1" outlineLevel="1" spans="1:31">
      <c r="A1728" s="299"/>
      <c r="B1728" s="150">
        <v>120701018</v>
      </c>
      <c r="C1728" s="346"/>
      <c r="D1728" s="346"/>
      <c r="E1728" s="299" t="s">
        <v>130</v>
      </c>
      <c r="F1728" s="343"/>
      <c r="G1728" s="350"/>
      <c r="H1728" s="394"/>
      <c r="I1728" s="403"/>
      <c r="J1728" s="394"/>
      <c r="K1728" s="403"/>
      <c r="L1728" s="350">
        <f t="shared" si="367"/>
        <v>0</v>
      </c>
      <c r="M1728" s="394"/>
      <c r="N1728" s="403"/>
      <c r="O1728" s="394"/>
      <c r="P1728" s="403"/>
      <c r="Q1728" s="350">
        <f t="shared" si="368"/>
        <v>0</v>
      </c>
      <c r="R1728" s="350"/>
      <c r="S1728" s="350"/>
      <c r="T1728" s="350"/>
      <c r="U1728" s="350"/>
      <c r="V1728" s="350"/>
      <c r="W1728" s="350"/>
      <c r="X1728" s="350"/>
      <c r="Y1728" s="350">
        <f t="shared" si="369"/>
        <v>0</v>
      </c>
      <c r="Z1728" s="394"/>
      <c r="AA1728" s="403"/>
      <c r="AB1728" s="394"/>
      <c r="AC1728" s="403"/>
      <c r="AD1728" s="350">
        <f t="shared" si="370"/>
        <v>0</v>
      </c>
      <c r="AE1728" s="252"/>
    </row>
    <row r="1729" hidden="1" outlineLevel="1" spans="1:31">
      <c r="A1729" s="299"/>
      <c r="B1729" s="150">
        <v>120701019</v>
      </c>
      <c r="C1729" s="346"/>
      <c r="D1729" s="346"/>
      <c r="E1729" s="299" t="s">
        <v>131</v>
      </c>
      <c r="F1729" s="343"/>
      <c r="G1729" s="350"/>
      <c r="H1729" s="394"/>
      <c r="I1729" s="403"/>
      <c r="J1729" s="394"/>
      <c r="K1729" s="403"/>
      <c r="L1729" s="350">
        <f t="shared" si="367"/>
        <v>0</v>
      </c>
      <c r="M1729" s="394"/>
      <c r="N1729" s="403"/>
      <c r="O1729" s="394"/>
      <c r="P1729" s="403"/>
      <c r="Q1729" s="350">
        <f t="shared" si="368"/>
        <v>0</v>
      </c>
      <c r="R1729" s="350"/>
      <c r="S1729" s="350"/>
      <c r="T1729" s="350"/>
      <c r="U1729" s="350"/>
      <c r="V1729" s="350"/>
      <c r="W1729" s="350"/>
      <c r="X1729" s="350"/>
      <c r="Y1729" s="350">
        <f t="shared" si="369"/>
        <v>0</v>
      </c>
      <c r="Z1729" s="394"/>
      <c r="AA1729" s="403"/>
      <c r="AB1729" s="394"/>
      <c r="AC1729" s="403"/>
      <c r="AD1729" s="350">
        <f t="shared" si="370"/>
        <v>0</v>
      </c>
      <c r="AE1729" s="252"/>
    </row>
    <row r="1730" hidden="1" outlineLevel="1" spans="1:31">
      <c r="A1730" s="299"/>
      <c r="B1730" s="150">
        <v>120701020</v>
      </c>
      <c r="C1730" s="346"/>
      <c r="D1730" s="346"/>
      <c r="E1730" s="299" t="s">
        <v>132</v>
      </c>
      <c r="F1730" s="343"/>
      <c r="G1730" s="350"/>
      <c r="H1730" s="394"/>
      <c r="I1730" s="403"/>
      <c r="J1730" s="394"/>
      <c r="K1730" s="403"/>
      <c r="L1730" s="350">
        <f t="shared" si="367"/>
        <v>0</v>
      </c>
      <c r="M1730" s="394"/>
      <c r="N1730" s="403"/>
      <c r="O1730" s="394"/>
      <c r="P1730" s="403"/>
      <c r="Q1730" s="350">
        <f t="shared" si="368"/>
        <v>0</v>
      </c>
      <c r="R1730" s="350"/>
      <c r="S1730" s="350"/>
      <c r="T1730" s="350"/>
      <c r="U1730" s="350"/>
      <c r="V1730" s="350"/>
      <c r="W1730" s="350"/>
      <c r="X1730" s="350"/>
      <c r="Y1730" s="350">
        <f t="shared" si="369"/>
        <v>0</v>
      </c>
      <c r="Z1730" s="394"/>
      <c r="AA1730" s="403"/>
      <c r="AB1730" s="394"/>
      <c r="AC1730" s="403"/>
      <c r="AD1730" s="350">
        <f t="shared" si="370"/>
        <v>0</v>
      </c>
      <c r="AE1730" s="252"/>
    </row>
    <row r="1731" hidden="1" outlineLevel="1" spans="1:31">
      <c r="A1731" s="299"/>
      <c r="B1731" s="150">
        <v>120701021</v>
      </c>
      <c r="C1731" s="346"/>
      <c r="D1731" s="346"/>
      <c r="E1731" s="299" t="s">
        <v>133</v>
      </c>
      <c r="F1731" s="343"/>
      <c r="G1731" s="350"/>
      <c r="H1731" s="394"/>
      <c r="I1731" s="403"/>
      <c r="J1731" s="394"/>
      <c r="K1731" s="403"/>
      <c r="L1731" s="350">
        <f t="shared" si="367"/>
        <v>0</v>
      </c>
      <c r="M1731" s="394"/>
      <c r="N1731" s="403"/>
      <c r="O1731" s="394"/>
      <c r="P1731" s="403"/>
      <c r="Q1731" s="350">
        <f t="shared" si="368"/>
        <v>0</v>
      </c>
      <c r="R1731" s="350"/>
      <c r="S1731" s="350"/>
      <c r="T1731" s="350"/>
      <c r="U1731" s="350"/>
      <c r="V1731" s="350"/>
      <c r="W1731" s="350"/>
      <c r="X1731" s="350"/>
      <c r="Y1731" s="350">
        <f t="shared" si="369"/>
        <v>0</v>
      </c>
      <c r="Z1731" s="394"/>
      <c r="AA1731" s="403"/>
      <c r="AB1731" s="394"/>
      <c r="AC1731" s="403"/>
      <c r="AD1731" s="350">
        <f t="shared" si="370"/>
        <v>0</v>
      </c>
      <c r="AE1731" s="252"/>
    </row>
    <row r="1732" hidden="1" outlineLevel="1" spans="1:31">
      <c r="A1732" s="299"/>
      <c r="B1732" s="150">
        <v>120701022</v>
      </c>
      <c r="C1732" s="346"/>
      <c r="D1732" s="346"/>
      <c r="E1732" s="299" t="s">
        <v>134</v>
      </c>
      <c r="F1732" s="343"/>
      <c r="G1732" s="350"/>
      <c r="H1732" s="394"/>
      <c r="I1732" s="403"/>
      <c r="J1732" s="394"/>
      <c r="K1732" s="403"/>
      <c r="L1732" s="350">
        <f t="shared" si="367"/>
        <v>0</v>
      </c>
      <c r="M1732" s="394"/>
      <c r="N1732" s="403"/>
      <c r="O1732" s="394"/>
      <c r="P1732" s="403"/>
      <c r="Q1732" s="350">
        <f t="shared" si="368"/>
        <v>0</v>
      </c>
      <c r="R1732" s="350"/>
      <c r="S1732" s="350"/>
      <c r="T1732" s="350"/>
      <c r="U1732" s="350"/>
      <c r="V1732" s="350"/>
      <c r="W1732" s="350"/>
      <c r="X1732" s="350"/>
      <c r="Y1732" s="350">
        <f t="shared" si="369"/>
        <v>0</v>
      </c>
      <c r="Z1732" s="394"/>
      <c r="AA1732" s="403"/>
      <c r="AB1732" s="394"/>
      <c r="AC1732" s="403"/>
      <c r="AD1732" s="350">
        <f t="shared" si="370"/>
        <v>0</v>
      </c>
      <c r="AE1732" s="252"/>
    </row>
    <row r="1733" hidden="1" outlineLevel="1" spans="1:31">
      <c r="A1733" s="299"/>
      <c r="B1733" s="150">
        <v>120701023</v>
      </c>
      <c r="C1733" s="346"/>
      <c r="D1733" s="346"/>
      <c r="E1733" s="299" t="s">
        <v>135</v>
      </c>
      <c r="F1733" s="343"/>
      <c r="G1733" s="350"/>
      <c r="H1733" s="394"/>
      <c r="I1733" s="403"/>
      <c r="J1733" s="394"/>
      <c r="K1733" s="403"/>
      <c r="L1733" s="350">
        <f t="shared" si="367"/>
        <v>0</v>
      </c>
      <c r="M1733" s="394"/>
      <c r="N1733" s="403"/>
      <c r="O1733" s="394"/>
      <c r="P1733" s="403"/>
      <c r="Q1733" s="350">
        <f t="shared" si="368"/>
        <v>0</v>
      </c>
      <c r="R1733" s="350"/>
      <c r="S1733" s="350"/>
      <c r="T1733" s="350"/>
      <c r="U1733" s="350"/>
      <c r="V1733" s="350"/>
      <c r="W1733" s="350"/>
      <c r="X1733" s="350"/>
      <c r="Y1733" s="350">
        <f t="shared" si="369"/>
        <v>0</v>
      </c>
      <c r="Z1733" s="394"/>
      <c r="AA1733" s="403"/>
      <c r="AB1733" s="394"/>
      <c r="AC1733" s="403"/>
      <c r="AD1733" s="350">
        <f t="shared" si="370"/>
        <v>0</v>
      </c>
      <c r="AE1733" s="252"/>
    </row>
    <row r="1734" hidden="1" outlineLevel="1" spans="1:31">
      <c r="A1734" s="299"/>
      <c r="B1734" s="150">
        <v>120701024</v>
      </c>
      <c r="C1734" s="346"/>
      <c r="D1734" s="346"/>
      <c r="E1734" s="299" t="s">
        <v>136</v>
      </c>
      <c r="F1734" s="343"/>
      <c r="G1734" s="350"/>
      <c r="H1734" s="394"/>
      <c r="I1734" s="403"/>
      <c r="J1734" s="394"/>
      <c r="K1734" s="403"/>
      <c r="L1734" s="350">
        <f t="shared" si="367"/>
        <v>0</v>
      </c>
      <c r="M1734" s="394"/>
      <c r="N1734" s="403"/>
      <c r="O1734" s="394"/>
      <c r="P1734" s="403"/>
      <c r="Q1734" s="350">
        <f t="shared" si="368"/>
        <v>0</v>
      </c>
      <c r="R1734" s="350"/>
      <c r="S1734" s="350"/>
      <c r="T1734" s="350"/>
      <c r="U1734" s="350"/>
      <c r="V1734" s="350"/>
      <c r="W1734" s="350"/>
      <c r="X1734" s="350"/>
      <c r="Y1734" s="350">
        <f t="shared" si="369"/>
        <v>0</v>
      </c>
      <c r="Z1734" s="394"/>
      <c r="AA1734" s="403"/>
      <c r="AB1734" s="394"/>
      <c r="AC1734" s="403"/>
      <c r="AD1734" s="350">
        <f t="shared" si="370"/>
        <v>0</v>
      </c>
      <c r="AE1734" s="252"/>
    </row>
    <row r="1735" hidden="1" outlineLevel="1" spans="1:31">
      <c r="A1735" s="299"/>
      <c r="B1735" s="150">
        <v>120701025</v>
      </c>
      <c r="C1735" s="346"/>
      <c r="D1735" s="346"/>
      <c r="E1735" s="299" t="s">
        <v>137</v>
      </c>
      <c r="F1735" s="343"/>
      <c r="G1735" s="350"/>
      <c r="H1735" s="394"/>
      <c r="I1735" s="403"/>
      <c r="J1735" s="394"/>
      <c r="K1735" s="403"/>
      <c r="L1735" s="350">
        <f t="shared" si="367"/>
        <v>0</v>
      </c>
      <c r="M1735" s="394"/>
      <c r="N1735" s="403"/>
      <c r="O1735" s="394"/>
      <c r="P1735" s="403"/>
      <c r="Q1735" s="350">
        <f t="shared" si="368"/>
        <v>0</v>
      </c>
      <c r="R1735" s="350"/>
      <c r="S1735" s="350"/>
      <c r="T1735" s="350"/>
      <c r="U1735" s="350"/>
      <c r="V1735" s="350"/>
      <c r="W1735" s="350"/>
      <c r="X1735" s="350"/>
      <c r="Y1735" s="350">
        <f t="shared" si="369"/>
        <v>0</v>
      </c>
      <c r="Z1735" s="394"/>
      <c r="AA1735" s="403"/>
      <c r="AB1735" s="394"/>
      <c r="AC1735" s="403"/>
      <c r="AD1735" s="350">
        <f t="shared" si="370"/>
        <v>0</v>
      </c>
      <c r="AE1735" s="252"/>
    </row>
    <row r="1736" hidden="1" outlineLevel="1" spans="1:31">
      <c r="A1736" s="299"/>
      <c r="B1736" s="150">
        <v>120701026</v>
      </c>
      <c r="C1736" s="346"/>
      <c r="D1736" s="346"/>
      <c r="E1736" s="299" t="s">
        <v>138</v>
      </c>
      <c r="F1736" s="343"/>
      <c r="G1736" s="350"/>
      <c r="H1736" s="394"/>
      <c r="I1736" s="403"/>
      <c r="J1736" s="394"/>
      <c r="K1736" s="403"/>
      <c r="L1736" s="350">
        <f t="shared" si="367"/>
        <v>0</v>
      </c>
      <c r="M1736" s="394"/>
      <c r="N1736" s="403"/>
      <c r="O1736" s="394"/>
      <c r="P1736" s="403"/>
      <c r="Q1736" s="350">
        <f t="shared" si="368"/>
        <v>0</v>
      </c>
      <c r="R1736" s="350"/>
      <c r="S1736" s="350"/>
      <c r="T1736" s="350"/>
      <c r="U1736" s="350"/>
      <c r="V1736" s="350"/>
      <c r="W1736" s="350"/>
      <c r="X1736" s="350"/>
      <c r="Y1736" s="350">
        <f t="shared" si="369"/>
        <v>0</v>
      </c>
      <c r="Z1736" s="394"/>
      <c r="AA1736" s="403"/>
      <c r="AB1736" s="394"/>
      <c r="AC1736" s="403"/>
      <c r="AD1736" s="350">
        <f t="shared" si="370"/>
        <v>0</v>
      </c>
      <c r="AE1736" s="252"/>
    </row>
    <row r="1737" hidden="1" outlineLevel="1" spans="1:31">
      <c r="A1737" s="299"/>
      <c r="B1737" s="150">
        <v>120701027</v>
      </c>
      <c r="C1737" s="346"/>
      <c r="D1737" s="346"/>
      <c r="E1737" s="299" t="s">
        <v>139</v>
      </c>
      <c r="F1737" s="343"/>
      <c r="G1737" s="350"/>
      <c r="H1737" s="394"/>
      <c r="I1737" s="403"/>
      <c r="J1737" s="394"/>
      <c r="K1737" s="403"/>
      <c r="L1737" s="350">
        <f t="shared" si="367"/>
        <v>0</v>
      </c>
      <c r="M1737" s="394"/>
      <c r="N1737" s="403"/>
      <c r="O1737" s="394"/>
      <c r="P1737" s="403"/>
      <c r="Q1737" s="350">
        <f t="shared" si="368"/>
        <v>0</v>
      </c>
      <c r="R1737" s="350"/>
      <c r="S1737" s="350"/>
      <c r="T1737" s="350"/>
      <c r="U1737" s="350"/>
      <c r="V1737" s="350"/>
      <c r="W1737" s="350"/>
      <c r="X1737" s="350"/>
      <c r="Y1737" s="350">
        <f t="shared" si="369"/>
        <v>0</v>
      </c>
      <c r="Z1737" s="394"/>
      <c r="AA1737" s="403"/>
      <c r="AB1737" s="394"/>
      <c r="AC1737" s="403"/>
      <c r="AD1737" s="350">
        <f t="shared" si="370"/>
        <v>0</v>
      </c>
      <c r="AE1737" s="252"/>
    </row>
    <row r="1738" hidden="1" outlineLevel="1" spans="1:31">
      <c r="A1738" s="299"/>
      <c r="B1738" s="150">
        <v>120701028</v>
      </c>
      <c r="C1738" s="346"/>
      <c r="D1738" s="346"/>
      <c r="E1738" s="299" t="s">
        <v>140</v>
      </c>
      <c r="F1738" s="343"/>
      <c r="G1738" s="350"/>
      <c r="H1738" s="394"/>
      <c r="I1738" s="403"/>
      <c r="J1738" s="394"/>
      <c r="K1738" s="403"/>
      <c r="L1738" s="350">
        <f t="shared" si="367"/>
        <v>0</v>
      </c>
      <c r="M1738" s="394"/>
      <c r="N1738" s="403"/>
      <c r="O1738" s="394"/>
      <c r="P1738" s="403"/>
      <c r="Q1738" s="350">
        <f t="shared" si="368"/>
        <v>0</v>
      </c>
      <c r="R1738" s="350"/>
      <c r="S1738" s="350"/>
      <c r="T1738" s="350"/>
      <c r="U1738" s="350"/>
      <c r="V1738" s="350"/>
      <c r="W1738" s="350"/>
      <c r="X1738" s="350"/>
      <c r="Y1738" s="350">
        <f t="shared" si="369"/>
        <v>0</v>
      </c>
      <c r="Z1738" s="394"/>
      <c r="AA1738" s="403"/>
      <c r="AB1738" s="394"/>
      <c r="AC1738" s="403"/>
      <c r="AD1738" s="350">
        <f t="shared" si="370"/>
        <v>0</v>
      </c>
      <c r="AE1738" s="252"/>
    </row>
    <row r="1739" hidden="1" outlineLevel="1" spans="1:31">
      <c r="A1739" s="299"/>
      <c r="B1739" s="150">
        <v>120701029</v>
      </c>
      <c r="C1739" s="346"/>
      <c r="D1739" s="346"/>
      <c r="E1739" s="299" t="s">
        <v>141</v>
      </c>
      <c r="F1739" s="343"/>
      <c r="G1739" s="350"/>
      <c r="H1739" s="394"/>
      <c r="I1739" s="403"/>
      <c r="J1739" s="394"/>
      <c r="K1739" s="403"/>
      <c r="L1739" s="350">
        <f t="shared" si="367"/>
        <v>0</v>
      </c>
      <c r="M1739" s="394"/>
      <c r="N1739" s="403"/>
      <c r="O1739" s="394"/>
      <c r="P1739" s="403"/>
      <c r="Q1739" s="350">
        <f t="shared" si="368"/>
        <v>0</v>
      </c>
      <c r="R1739" s="350"/>
      <c r="S1739" s="350"/>
      <c r="T1739" s="350"/>
      <c r="U1739" s="350"/>
      <c r="V1739" s="350"/>
      <c r="W1739" s="350"/>
      <c r="X1739" s="350"/>
      <c r="Y1739" s="350">
        <f t="shared" si="369"/>
        <v>0</v>
      </c>
      <c r="Z1739" s="394"/>
      <c r="AA1739" s="403"/>
      <c r="AB1739" s="394"/>
      <c r="AC1739" s="403"/>
      <c r="AD1739" s="350">
        <f t="shared" si="370"/>
        <v>0</v>
      </c>
      <c r="AE1739" s="252"/>
    </row>
    <row r="1740" hidden="1" outlineLevel="1" spans="1:31">
      <c r="A1740" s="299"/>
      <c r="B1740" s="150">
        <v>120701030</v>
      </c>
      <c r="C1740" s="346"/>
      <c r="D1740" s="346"/>
      <c r="E1740" s="299" t="s">
        <v>142</v>
      </c>
      <c r="F1740" s="343"/>
      <c r="G1740" s="350"/>
      <c r="H1740" s="394"/>
      <c r="I1740" s="403"/>
      <c r="J1740" s="394"/>
      <c r="K1740" s="403"/>
      <c r="L1740" s="350">
        <f t="shared" si="367"/>
        <v>0</v>
      </c>
      <c r="M1740" s="394"/>
      <c r="N1740" s="403"/>
      <c r="O1740" s="394"/>
      <c r="P1740" s="403"/>
      <c r="Q1740" s="350">
        <f t="shared" si="368"/>
        <v>0</v>
      </c>
      <c r="R1740" s="350"/>
      <c r="S1740" s="350"/>
      <c r="T1740" s="350"/>
      <c r="U1740" s="350"/>
      <c r="V1740" s="350"/>
      <c r="W1740" s="350"/>
      <c r="X1740" s="350"/>
      <c r="Y1740" s="350">
        <f t="shared" si="369"/>
        <v>0</v>
      </c>
      <c r="Z1740" s="394"/>
      <c r="AA1740" s="403"/>
      <c r="AB1740" s="394"/>
      <c r="AC1740" s="403"/>
      <c r="AD1740" s="350">
        <f t="shared" si="370"/>
        <v>0</v>
      </c>
      <c r="AE1740" s="252"/>
    </row>
    <row r="1741" hidden="1" outlineLevel="1" spans="1:31">
      <c r="A1741" s="299"/>
      <c r="B1741" s="150">
        <v>120701031</v>
      </c>
      <c r="C1741" s="346"/>
      <c r="D1741" s="346"/>
      <c r="E1741" s="299" t="s">
        <v>143</v>
      </c>
      <c r="F1741" s="343"/>
      <c r="G1741" s="350"/>
      <c r="H1741" s="394"/>
      <c r="I1741" s="403"/>
      <c r="J1741" s="394"/>
      <c r="K1741" s="403"/>
      <c r="L1741" s="350">
        <f t="shared" si="367"/>
        <v>0</v>
      </c>
      <c r="M1741" s="394"/>
      <c r="N1741" s="403"/>
      <c r="O1741" s="394"/>
      <c r="P1741" s="403"/>
      <c r="Q1741" s="350">
        <f t="shared" si="368"/>
        <v>0</v>
      </c>
      <c r="R1741" s="350"/>
      <c r="S1741" s="350"/>
      <c r="T1741" s="350"/>
      <c r="U1741" s="350"/>
      <c r="V1741" s="350"/>
      <c r="W1741" s="350"/>
      <c r="X1741" s="350"/>
      <c r="Y1741" s="350">
        <f t="shared" si="369"/>
        <v>0</v>
      </c>
      <c r="Z1741" s="394"/>
      <c r="AA1741" s="403"/>
      <c r="AB1741" s="394"/>
      <c r="AC1741" s="403"/>
      <c r="AD1741" s="350">
        <f t="shared" si="370"/>
        <v>0</v>
      </c>
      <c r="AE1741" s="252"/>
    </row>
    <row r="1742" hidden="1" outlineLevel="1" spans="1:31">
      <c r="A1742" s="299"/>
      <c r="B1742" s="150">
        <v>120701032</v>
      </c>
      <c r="C1742" s="346"/>
      <c r="D1742" s="346"/>
      <c r="E1742" s="299" t="s">
        <v>144</v>
      </c>
      <c r="F1742" s="343"/>
      <c r="G1742" s="350"/>
      <c r="H1742" s="394"/>
      <c r="I1742" s="403"/>
      <c r="J1742" s="394"/>
      <c r="K1742" s="403"/>
      <c r="L1742" s="350">
        <f t="shared" si="367"/>
        <v>0</v>
      </c>
      <c r="M1742" s="394"/>
      <c r="N1742" s="403"/>
      <c r="O1742" s="394"/>
      <c r="P1742" s="403"/>
      <c r="Q1742" s="350">
        <f t="shared" si="368"/>
        <v>0</v>
      </c>
      <c r="R1742" s="350"/>
      <c r="S1742" s="350"/>
      <c r="T1742" s="350"/>
      <c r="U1742" s="350"/>
      <c r="V1742" s="350"/>
      <c r="W1742" s="350"/>
      <c r="X1742" s="350"/>
      <c r="Y1742" s="350">
        <f t="shared" si="369"/>
        <v>0</v>
      </c>
      <c r="Z1742" s="394"/>
      <c r="AA1742" s="403"/>
      <c r="AB1742" s="394"/>
      <c r="AC1742" s="403"/>
      <c r="AD1742" s="350">
        <f t="shared" si="370"/>
        <v>0</v>
      </c>
      <c r="AE1742" s="252"/>
    </row>
    <row r="1743" hidden="1" outlineLevel="1" spans="1:31">
      <c r="A1743" s="299"/>
      <c r="B1743" s="150">
        <v>120701033</v>
      </c>
      <c r="C1743" s="346"/>
      <c r="D1743" s="346"/>
      <c r="E1743" s="299" t="s">
        <v>145</v>
      </c>
      <c r="F1743" s="343"/>
      <c r="G1743" s="350"/>
      <c r="H1743" s="394"/>
      <c r="I1743" s="403"/>
      <c r="J1743" s="394"/>
      <c r="K1743" s="403"/>
      <c r="L1743" s="350">
        <f t="shared" si="367"/>
        <v>0</v>
      </c>
      <c r="M1743" s="394"/>
      <c r="N1743" s="403"/>
      <c r="O1743" s="394"/>
      <c r="P1743" s="403"/>
      <c r="Q1743" s="350">
        <f t="shared" si="368"/>
        <v>0</v>
      </c>
      <c r="R1743" s="350"/>
      <c r="S1743" s="350"/>
      <c r="T1743" s="350"/>
      <c r="U1743" s="350"/>
      <c r="V1743" s="350"/>
      <c r="W1743" s="350"/>
      <c r="X1743" s="350"/>
      <c r="Y1743" s="350">
        <f t="shared" si="369"/>
        <v>0</v>
      </c>
      <c r="Z1743" s="394"/>
      <c r="AA1743" s="403"/>
      <c r="AB1743" s="394"/>
      <c r="AC1743" s="403"/>
      <c r="AD1743" s="350">
        <f t="shared" si="370"/>
        <v>0</v>
      </c>
      <c r="AE1743" s="252"/>
    </row>
    <row r="1744" hidden="1" outlineLevel="1" spans="1:31">
      <c r="A1744" s="299"/>
      <c r="B1744" s="150">
        <v>120701034</v>
      </c>
      <c r="C1744" s="346"/>
      <c r="D1744" s="346"/>
      <c r="E1744" s="299" t="s">
        <v>146</v>
      </c>
      <c r="F1744" s="343"/>
      <c r="G1744" s="350"/>
      <c r="H1744" s="394"/>
      <c r="I1744" s="403"/>
      <c r="J1744" s="394"/>
      <c r="K1744" s="403"/>
      <c r="L1744" s="350">
        <f t="shared" si="367"/>
        <v>0</v>
      </c>
      <c r="M1744" s="394"/>
      <c r="N1744" s="403"/>
      <c r="O1744" s="394"/>
      <c r="P1744" s="403"/>
      <c r="Q1744" s="350">
        <f t="shared" si="368"/>
        <v>0</v>
      </c>
      <c r="R1744" s="350"/>
      <c r="S1744" s="350"/>
      <c r="T1744" s="350"/>
      <c r="U1744" s="350"/>
      <c r="V1744" s="350"/>
      <c r="W1744" s="350"/>
      <c r="X1744" s="350"/>
      <c r="Y1744" s="350">
        <f t="shared" si="369"/>
        <v>0</v>
      </c>
      <c r="Z1744" s="394"/>
      <c r="AA1744" s="403"/>
      <c r="AB1744" s="394"/>
      <c r="AC1744" s="403"/>
      <c r="AD1744" s="350">
        <f t="shared" si="370"/>
        <v>0</v>
      </c>
      <c r="AE1744" s="252"/>
    </row>
    <row r="1745" hidden="1" outlineLevel="1" spans="1:31">
      <c r="A1745" s="299"/>
      <c r="B1745" s="150">
        <v>120701035</v>
      </c>
      <c r="C1745" s="346"/>
      <c r="D1745" s="346"/>
      <c r="E1745" s="299" t="s">
        <v>147</v>
      </c>
      <c r="F1745" s="343"/>
      <c r="G1745" s="350"/>
      <c r="H1745" s="394"/>
      <c r="I1745" s="403"/>
      <c r="J1745" s="394"/>
      <c r="K1745" s="403"/>
      <c r="L1745" s="350">
        <f t="shared" si="367"/>
        <v>0</v>
      </c>
      <c r="M1745" s="394"/>
      <c r="N1745" s="403"/>
      <c r="O1745" s="394"/>
      <c r="P1745" s="403"/>
      <c r="Q1745" s="350">
        <f t="shared" si="368"/>
        <v>0</v>
      </c>
      <c r="R1745" s="350"/>
      <c r="S1745" s="350"/>
      <c r="T1745" s="350"/>
      <c r="U1745" s="350"/>
      <c r="V1745" s="350"/>
      <c r="W1745" s="350"/>
      <c r="X1745" s="350"/>
      <c r="Y1745" s="350">
        <f t="shared" si="369"/>
        <v>0</v>
      </c>
      <c r="Z1745" s="394"/>
      <c r="AA1745" s="403"/>
      <c r="AB1745" s="394"/>
      <c r="AC1745" s="403"/>
      <c r="AD1745" s="350">
        <f t="shared" si="370"/>
        <v>0</v>
      </c>
      <c r="AE1745" s="252"/>
    </row>
    <row r="1746" hidden="1" outlineLevel="1" spans="1:31">
      <c r="A1746" s="299"/>
      <c r="B1746" s="150">
        <v>120701036</v>
      </c>
      <c r="C1746" s="346"/>
      <c r="D1746" s="346"/>
      <c r="E1746" s="299" t="s">
        <v>148</v>
      </c>
      <c r="F1746" s="343"/>
      <c r="G1746" s="350"/>
      <c r="H1746" s="394"/>
      <c r="I1746" s="403"/>
      <c r="J1746" s="394"/>
      <c r="K1746" s="403"/>
      <c r="L1746" s="350">
        <f t="shared" si="367"/>
        <v>0</v>
      </c>
      <c r="M1746" s="394"/>
      <c r="N1746" s="403"/>
      <c r="O1746" s="394"/>
      <c r="P1746" s="403"/>
      <c r="Q1746" s="350">
        <f t="shared" si="368"/>
        <v>0</v>
      </c>
      <c r="R1746" s="350"/>
      <c r="S1746" s="350"/>
      <c r="T1746" s="350"/>
      <c r="U1746" s="350"/>
      <c r="V1746" s="350"/>
      <c r="W1746" s="350"/>
      <c r="X1746" s="350"/>
      <c r="Y1746" s="350">
        <f t="shared" si="369"/>
        <v>0</v>
      </c>
      <c r="Z1746" s="394"/>
      <c r="AA1746" s="403"/>
      <c r="AB1746" s="394"/>
      <c r="AC1746" s="403"/>
      <c r="AD1746" s="350">
        <f t="shared" si="370"/>
        <v>0</v>
      </c>
      <c r="AE1746" s="252"/>
    </row>
    <row r="1747" hidden="1" outlineLevel="1" spans="1:31">
      <c r="A1747" s="299"/>
      <c r="B1747" s="150">
        <v>120701037</v>
      </c>
      <c r="C1747" s="346"/>
      <c r="D1747" s="346"/>
      <c r="E1747" s="299" t="s">
        <v>149</v>
      </c>
      <c r="F1747" s="343"/>
      <c r="G1747" s="350"/>
      <c r="H1747" s="394"/>
      <c r="I1747" s="403"/>
      <c r="J1747" s="394"/>
      <c r="K1747" s="403"/>
      <c r="L1747" s="350">
        <f t="shared" si="367"/>
        <v>0</v>
      </c>
      <c r="M1747" s="394"/>
      <c r="N1747" s="403"/>
      <c r="O1747" s="394"/>
      <c r="P1747" s="403"/>
      <c r="Q1747" s="350">
        <f t="shared" si="368"/>
        <v>0</v>
      </c>
      <c r="R1747" s="350"/>
      <c r="S1747" s="350"/>
      <c r="T1747" s="350"/>
      <c r="U1747" s="350"/>
      <c r="V1747" s="350"/>
      <c r="W1747" s="350"/>
      <c r="X1747" s="350"/>
      <c r="Y1747" s="350">
        <f t="shared" si="369"/>
        <v>0</v>
      </c>
      <c r="Z1747" s="394"/>
      <c r="AA1747" s="403"/>
      <c r="AB1747" s="394"/>
      <c r="AC1747" s="403"/>
      <c r="AD1747" s="350">
        <f t="shared" si="370"/>
        <v>0</v>
      </c>
      <c r="AE1747" s="252"/>
    </row>
    <row r="1748" hidden="1" outlineLevel="1" spans="1:31">
      <c r="A1748" s="299"/>
      <c r="B1748" s="150">
        <v>120701038</v>
      </c>
      <c r="C1748" s="346"/>
      <c r="D1748" s="346"/>
      <c r="E1748" s="299" t="s">
        <v>150</v>
      </c>
      <c r="F1748" s="343"/>
      <c r="G1748" s="350"/>
      <c r="H1748" s="394"/>
      <c r="I1748" s="403"/>
      <c r="J1748" s="394"/>
      <c r="K1748" s="403"/>
      <c r="L1748" s="350">
        <f t="shared" si="367"/>
        <v>0</v>
      </c>
      <c r="M1748" s="394"/>
      <c r="N1748" s="403"/>
      <c r="O1748" s="394"/>
      <c r="P1748" s="403"/>
      <c r="Q1748" s="350">
        <f t="shared" si="368"/>
        <v>0</v>
      </c>
      <c r="R1748" s="350"/>
      <c r="S1748" s="350"/>
      <c r="T1748" s="350"/>
      <c r="U1748" s="350"/>
      <c r="V1748" s="350"/>
      <c r="W1748" s="350"/>
      <c r="X1748" s="350"/>
      <c r="Y1748" s="350">
        <f t="shared" si="369"/>
        <v>0</v>
      </c>
      <c r="Z1748" s="394"/>
      <c r="AA1748" s="403"/>
      <c r="AB1748" s="394"/>
      <c r="AC1748" s="403"/>
      <c r="AD1748" s="350">
        <f t="shared" si="370"/>
        <v>0</v>
      </c>
      <c r="AE1748" s="252"/>
    </row>
    <row r="1749" hidden="1" outlineLevel="1" spans="1:31">
      <c r="A1749" s="299"/>
      <c r="B1749" s="150">
        <v>120701039</v>
      </c>
      <c r="C1749" s="346"/>
      <c r="D1749" s="346"/>
      <c r="E1749" s="299" t="s">
        <v>151</v>
      </c>
      <c r="F1749" s="343"/>
      <c r="G1749" s="350"/>
      <c r="H1749" s="394"/>
      <c r="I1749" s="403"/>
      <c r="J1749" s="394"/>
      <c r="K1749" s="403"/>
      <c r="L1749" s="350">
        <f t="shared" si="367"/>
        <v>0</v>
      </c>
      <c r="M1749" s="394"/>
      <c r="N1749" s="403"/>
      <c r="O1749" s="394"/>
      <c r="P1749" s="403"/>
      <c r="Q1749" s="350">
        <f t="shared" si="368"/>
        <v>0</v>
      </c>
      <c r="R1749" s="350"/>
      <c r="S1749" s="350"/>
      <c r="T1749" s="350"/>
      <c r="U1749" s="350"/>
      <c r="V1749" s="350"/>
      <c r="W1749" s="350"/>
      <c r="X1749" s="350"/>
      <c r="Y1749" s="350">
        <f t="shared" si="369"/>
        <v>0</v>
      </c>
      <c r="Z1749" s="394"/>
      <c r="AA1749" s="403"/>
      <c r="AB1749" s="394"/>
      <c r="AC1749" s="403"/>
      <c r="AD1749" s="350">
        <f t="shared" si="370"/>
        <v>0</v>
      </c>
      <c r="AE1749" s="252"/>
    </row>
    <row r="1750" hidden="1" outlineLevel="1" spans="1:31">
      <c r="A1750" s="299"/>
      <c r="B1750" s="150">
        <v>120701040</v>
      </c>
      <c r="C1750" s="346"/>
      <c r="D1750" s="346"/>
      <c r="E1750" s="299" t="s">
        <v>152</v>
      </c>
      <c r="F1750" s="343"/>
      <c r="G1750" s="350"/>
      <c r="H1750" s="394"/>
      <c r="I1750" s="403"/>
      <c r="J1750" s="394"/>
      <c r="K1750" s="403"/>
      <c r="L1750" s="350">
        <f t="shared" si="367"/>
        <v>0</v>
      </c>
      <c r="M1750" s="394"/>
      <c r="N1750" s="403"/>
      <c r="O1750" s="394"/>
      <c r="P1750" s="403"/>
      <c r="Q1750" s="350">
        <f t="shared" si="368"/>
        <v>0</v>
      </c>
      <c r="R1750" s="350"/>
      <c r="S1750" s="350"/>
      <c r="T1750" s="350"/>
      <c r="U1750" s="350"/>
      <c r="V1750" s="350"/>
      <c r="W1750" s="350"/>
      <c r="X1750" s="350"/>
      <c r="Y1750" s="350">
        <f t="shared" si="369"/>
        <v>0</v>
      </c>
      <c r="Z1750" s="394"/>
      <c r="AA1750" s="403"/>
      <c r="AB1750" s="394"/>
      <c r="AC1750" s="403"/>
      <c r="AD1750" s="350">
        <f t="shared" si="370"/>
        <v>0</v>
      </c>
      <c r="AE1750" s="252"/>
    </row>
    <row r="1751" hidden="1" outlineLevel="1" spans="1:31">
      <c r="A1751" s="299"/>
      <c r="B1751" s="150">
        <v>120701041</v>
      </c>
      <c r="C1751" s="346"/>
      <c r="D1751" s="346"/>
      <c r="E1751" s="299" t="s">
        <v>153</v>
      </c>
      <c r="F1751" s="343"/>
      <c r="G1751" s="350"/>
      <c r="H1751" s="394"/>
      <c r="I1751" s="403"/>
      <c r="J1751" s="394"/>
      <c r="K1751" s="403"/>
      <c r="L1751" s="350">
        <f t="shared" si="367"/>
        <v>0</v>
      </c>
      <c r="M1751" s="394"/>
      <c r="N1751" s="403"/>
      <c r="O1751" s="394"/>
      <c r="P1751" s="403"/>
      <c r="Q1751" s="350">
        <f t="shared" si="368"/>
        <v>0</v>
      </c>
      <c r="R1751" s="350"/>
      <c r="S1751" s="350"/>
      <c r="T1751" s="350"/>
      <c r="U1751" s="350"/>
      <c r="V1751" s="350"/>
      <c r="W1751" s="350"/>
      <c r="X1751" s="350"/>
      <c r="Y1751" s="350">
        <f t="shared" si="369"/>
        <v>0</v>
      </c>
      <c r="Z1751" s="394"/>
      <c r="AA1751" s="403"/>
      <c r="AB1751" s="394"/>
      <c r="AC1751" s="403"/>
      <c r="AD1751" s="350">
        <f t="shared" si="370"/>
        <v>0</v>
      </c>
      <c r="AE1751" s="252"/>
    </row>
    <row r="1752" hidden="1" outlineLevel="1" spans="1:31">
      <c r="A1752" s="299"/>
      <c r="B1752" s="150">
        <v>120701042</v>
      </c>
      <c r="C1752" s="346"/>
      <c r="D1752" s="346"/>
      <c r="E1752" s="299" t="s">
        <v>154</v>
      </c>
      <c r="F1752" s="343"/>
      <c r="G1752" s="350"/>
      <c r="H1752" s="394"/>
      <c r="I1752" s="403"/>
      <c r="J1752" s="394"/>
      <c r="K1752" s="403"/>
      <c r="L1752" s="350">
        <f t="shared" si="367"/>
        <v>0</v>
      </c>
      <c r="M1752" s="394"/>
      <c r="N1752" s="403"/>
      <c r="O1752" s="394"/>
      <c r="P1752" s="403"/>
      <c r="Q1752" s="350">
        <f t="shared" si="368"/>
        <v>0</v>
      </c>
      <c r="R1752" s="350"/>
      <c r="S1752" s="350"/>
      <c r="T1752" s="350"/>
      <c r="U1752" s="350"/>
      <c r="V1752" s="350"/>
      <c r="W1752" s="350"/>
      <c r="X1752" s="350"/>
      <c r="Y1752" s="350">
        <f t="shared" si="369"/>
        <v>0</v>
      </c>
      <c r="Z1752" s="394"/>
      <c r="AA1752" s="403"/>
      <c r="AB1752" s="394"/>
      <c r="AC1752" s="403"/>
      <c r="AD1752" s="350">
        <f t="shared" si="370"/>
        <v>0</v>
      </c>
      <c r="AE1752" s="252"/>
    </row>
    <row r="1753" hidden="1" outlineLevel="1" spans="1:31">
      <c r="A1753" s="299"/>
      <c r="B1753" s="150">
        <v>120701043</v>
      </c>
      <c r="C1753" s="346"/>
      <c r="D1753" s="346"/>
      <c r="E1753" s="299" t="s">
        <v>155</v>
      </c>
      <c r="F1753" s="343"/>
      <c r="G1753" s="350"/>
      <c r="H1753" s="394"/>
      <c r="I1753" s="403"/>
      <c r="J1753" s="394"/>
      <c r="K1753" s="403"/>
      <c r="L1753" s="350">
        <f t="shared" si="367"/>
        <v>0</v>
      </c>
      <c r="M1753" s="394"/>
      <c r="N1753" s="403"/>
      <c r="O1753" s="394"/>
      <c r="P1753" s="403"/>
      <c r="Q1753" s="350">
        <f t="shared" si="368"/>
        <v>0</v>
      </c>
      <c r="R1753" s="350"/>
      <c r="S1753" s="350"/>
      <c r="T1753" s="350"/>
      <c r="U1753" s="350"/>
      <c r="V1753" s="350"/>
      <c r="W1753" s="350"/>
      <c r="X1753" s="350"/>
      <c r="Y1753" s="350">
        <f t="shared" si="369"/>
        <v>0</v>
      </c>
      <c r="Z1753" s="394"/>
      <c r="AA1753" s="403"/>
      <c r="AB1753" s="394"/>
      <c r="AC1753" s="403"/>
      <c r="AD1753" s="350">
        <f t="shared" si="370"/>
        <v>0</v>
      </c>
      <c r="AE1753" s="252"/>
    </row>
    <row r="1754" hidden="1" outlineLevel="1" spans="1:31">
      <c r="A1754" s="299"/>
      <c r="B1754" s="150">
        <v>120701044</v>
      </c>
      <c r="C1754" s="346"/>
      <c r="D1754" s="346"/>
      <c r="E1754" s="299" t="s">
        <v>156</v>
      </c>
      <c r="F1754" s="343"/>
      <c r="G1754" s="350"/>
      <c r="H1754" s="394"/>
      <c r="I1754" s="403"/>
      <c r="J1754" s="394"/>
      <c r="K1754" s="403"/>
      <c r="L1754" s="350">
        <f t="shared" si="367"/>
        <v>0</v>
      </c>
      <c r="M1754" s="394"/>
      <c r="N1754" s="403"/>
      <c r="O1754" s="394"/>
      <c r="P1754" s="403"/>
      <c r="Q1754" s="350">
        <f t="shared" si="368"/>
        <v>0</v>
      </c>
      <c r="R1754" s="350"/>
      <c r="S1754" s="350"/>
      <c r="T1754" s="350"/>
      <c r="U1754" s="350"/>
      <c r="V1754" s="350"/>
      <c r="W1754" s="350"/>
      <c r="X1754" s="350"/>
      <c r="Y1754" s="350">
        <f t="shared" si="369"/>
        <v>0</v>
      </c>
      <c r="Z1754" s="394"/>
      <c r="AA1754" s="403"/>
      <c r="AB1754" s="394"/>
      <c r="AC1754" s="403"/>
      <c r="AD1754" s="350">
        <f t="shared" si="370"/>
        <v>0</v>
      </c>
      <c r="AE1754" s="252"/>
    </row>
    <row r="1755" hidden="1" outlineLevel="1" spans="1:31">
      <c r="A1755" s="299"/>
      <c r="B1755" s="150">
        <v>120701045</v>
      </c>
      <c r="C1755" s="346"/>
      <c r="D1755" s="346"/>
      <c r="E1755" s="299" t="s">
        <v>157</v>
      </c>
      <c r="F1755" s="343"/>
      <c r="G1755" s="350"/>
      <c r="H1755" s="394"/>
      <c r="I1755" s="403"/>
      <c r="J1755" s="394"/>
      <c r="K1755" s="403"/>
      <c r="L1755" s="350">
        <f t="shared" si="367"/>
        <v>0</v>
      </c>
      <c r="M1755" s="394"/>
      <c r="N1755" s="403"/>
      <c r="O1755" s="394"/>
      <c r="P1755" s="403"/>
      <c r="Q1755" s="350">
        <f t="shared" si="368"/>
        <v>0</v>
      </c>
      <c r="R1755" s="350"/>
      <c r="S1755" s="350"/>
      <c r="T1755" s="350"/>
      <c r="U1755" s="350"/>
      <c r="V1755" s="350"/>
      <c r="W1755" s="350"/>
      <c r="X1755" s="350"/>
      <c r="Y1755" s="350">
        <f t="shared" si="369"/>
        <v>0</v>
      </c>
      <c r="Z1755" s="394"/>
      <c r="AA1755" s="403"/>
      <c r="AB1755" s="394"/>
      <c r="AC1755" s="403"/>
      <c r="AD1755" s="350">
        <f t="shared" si="370"/>
        <v>0</v>
      </c>
      <c r="AE1755" s="252"/>
    </row>
    <row r="1756" hidden="1" outlineLevel="1" spans="1:31">
      <c r="A1756" s="299"/>
      <c r="B1756" s="150">
        <v>120701046</v>
      </c>
      <c r="C1756" s="346"/>
      <c r="D1756" s="346"/>
      <c r="E1756" s="299" t="s">
        <v>158</v>
      </c>
      <c r="F1756" s="343"/>
      <c r="G1756" s="350"/>
      <c r="H1756" s="394"/>
      <c r="I1756" s="403"/>
      <c r="J1756" s="394"/>
      <c r="K1756" s="403"/>
      <c r="L1756" s="350">
        <f t="shared" si="367"/>
        <v>0</v>
      </c>
      <c r="M1756" s="394"/>
      <c r="N1756" s="403"/>
      <c r="O1756" s="394"/>
      <c r="P1756" s="403"/>
      <c r="Q1756" s="350">
        <f t="shared" si="368"/>
        <v>0</v>
      </c>
      <c r="R1756" s="350"/>
      <c r="S1756" s="350"/>
      <c r="T1756" s="350"/>
      <c r="U1756" s="350"/>
      <c r="V1756" s="350"/>
      <c r="W1756" s="350"/>
      <c r="X1756" s="350"/>
      <c r="Y1756" s="350">
        <f t="shared" si="369"/>
        <v>0</v>
      </c>
      <c r="Z1756" s="394"/>
      <c r="AA1756" s="403"/>
      <c r="AB1756" s="394"/>
      <c r="AC1756" s="403"/>
      <c r="AD1756" s="350">
        <f t="shared" si="370"/>
        <v>0</v>
      </c>
      <c r="AE1756" s="252"/>
    </row>
    <row r="1757" hidden="1" outlineLevel="1" spans="1:31">
      <c r="A1757" s="299"/>
      <c r="B1757" s="150">
        <v>120701047</v>
      </c>
      <c r="C1757" s="346"/>
      <c r="D1757" s="346"/>
      <c r="E1757" s="299" t="s">
        <v>159</v>
      </c>
      <c r="F1757" s="343"/>
      <c r="G1757" s="350"/>
      <c r="H1757" s="394"/>
      <c r="I1757" s="403"/>
      <c r="J1757" s="394"/>
      <c r="K1757" s="403"/>
      <c r="L1757" s="350">
        <f t="shared" si="367"/>
        <v>0</v>
      </c>
      <c r="M1757" s="394"/>
      <c r="N1757" s="403"/>
      <c r="O1757" s="394"/>
      <c r="P1757" s="403"/>
      <c r="Q1757" s="350">
        <f t="shared" si="368"/>
        <v>0</v>
      </c>
      <c r="R1757" s="350"/>
      <c r="S1757" s="350"/>
      <c r="T1757" s="350"/>
      <c r="U1757" s="350"/>
      <c r="V1757" s="350"/>
      <c r="W1757" s="350"/>
      <c r="X1757" s="350"/>
      <c r="Y1757" s="350">
        <f t="shared" si="369"/>
        <v>0</v>
      </c>
      <c r="Z1757" s="394"/>
      <c r="AA1757" s="403"/>
      <c r="AB1757" s="394"/>
      <c r="AC1757" s="403"/>
      <c r="AD1757" s="350">
        <f t="shared" si="370"/>
        <v>0</v>
      </c>
      <c r="AE1757" s="252"/>
    </row>
    <row r="1758" hidden="1" outlineLevel="1" spans="1:31">
      <c r="A1758" s="299"/>
      <c r="B1758" s="150">
        <v>120701048</v>
      </c>
      <c r="C1758" s="346"/>
      <c r="D1758" s="346"/>
      <c r="E1758" s="299" t="s">
        <v>160</v>
      </c>
      <c r="F1758" s="343"/>
      <c r="G1758" s="350"/>
      <c r="H1758" s="394"/>
      <c r="I1758" s="403"/>
      <c r="J1758" s="394"/>
      <c r="K1758" s="403"/>
      <c r="L1758" s="350">
        <f t="shared" si="367"/>
        <v>0</v>
      </c>
      <c r="M1758" s="394"/>
      <c r="N1758" s="403"/>
      <c r="O1758" s="394"/>
      <c r="P1758" s="403"/>
      <c r="Q1758" s="350">
        <f t="shared" si="368"/>
        <v>0</v>
      </c>
      <c r="R1758" s="350"/>
      <c r="S1758" s="350"/>
      <c r="T1758" s="350"/>
      <c r="U1758" s="350"/>
      <c r="V1758" s="350"/>
      <c r="W1758" s="350"/>
      <c r="X1758" s="350"/>
      <c r="Y1758" s="350">
        <f t="shared" si="369"/>
        <v>0</v>
      </c>
      <c r="Z1758" s="394"/>
      <c r="AA1758" s="403"/>
      <c r="AB1758" s="394"/>
      <c r="AC1758" s="403"/>
      <c r="AD1758" s="350">
        <f t="shared" si="370"/>
        <v>0</v>
      </c>
      <c r="AE1758" s="252"/>
    </row>
    <row r="1759" hidden="1" outlineLevel="1" spans="1:31">
      <c r="A1759" s="299"/>
      <c r="B1759" s="150">
        <v>120701049</v>
      </c>
      <c r="C1759" s="346"/>
      <c r="D1759" s="346"/>
      <c r="E1759" s="299" t="s">
        <v>161</v>
      </c>
      <c r="F1759" s="343"/>
      <c r="G1759" s="350"/>
      <c r="H1759" s="394"/>
      <c r="I1759" s="403"/>
      <c r="J1759" s="394"/>
      <c r="K1759" s="403"/>
      <c r="L1759" s="350">
        <f t="shared" si="367"/>
        <v>0</v>
      </c>
      <c r="M1759" s="394"/>
      <c r="N1759" s="403"/>
      <c r="O1759" s="394"/>
      <c r="P1759" s="403"/>
      <c r="Q1759" s="350">
        <f t="shared" si="368"/>
        <v>0</v>
      </c>
      <c r="R1759" s="350"/>
      <c r="S1759" s="350"/>
      <c r="T1759" s="350"/>
      <c r="U1759" s="350"/>
      <c r="V1759" s="350"/>
      <c r="W1759" s="350"/>
      <c r="X1759" s="350"/>
      <c r="Y1759" s="350">
        <f t="shared" si="369"/>
        <v>0</v>
      </c>
      <c r="Z1759" s="394"/>
      <c r="AA1759" s="403"/>
      <c r="AB1759" s="394"/>
      <c r="AC1759" s="403"/>
      <c r="AD1759" s="350">
        <f t="shared" si="370"/>
        <v>0</v>
      </c>
      <c r="AE1759" s="252"/>
    </row>
    <row r="1760" hidden="1" outlineLevel="1" spans="1:31">
      <c r="A1760" s="299"/>
      <c r="B1760" s="150">
        <v>120701050</v>
      </c>
      <c r="C1760" s="346"/>
      <c r="D1760" s="346"/>
      <c r="E1760" s="299" t="s">
        <v>162</v>
      </c>
      <c r="F1760" s="343"/>
      <c r="G1760" s="350"/>
      <c r="H1760" s="394"/>
      <c r="I1760" s="403"/>
      <c r="J1760" s="394"/>
      <c r="K1760" s="403"/>
      <c r="L1760" s="350">
        <f t="shared" si="367"/>
        <v>0</v>
      </c>
      <c r="M1760" s="394"/>
      <c r="N1760" s="403"/>
      <c r="O1760" s="394"/>
      <c r="P1760" s="403"/>
      <c r="Q1760" s="350">
        <f t="shared" si="368"/>
        <v>0</v>
      </c>
      <c r="R1760" s="350"/>
      <c r="S1760" s="350"/>
      <c r="T1760" s="350"/>
      <c r="U1760" s="350"/>
      <c r="V1760" s="350"/>
      <c r="W1760" s="350"/>
      <c r="X1760" s="350"/>
      <c r="Y1760" s="350">
        <f t="shared" si="369"/>
        <v>0</v>
      </c>
      <c r="Z1760" s="394"/>
      <c r="AA1760" s="403"/>
      <c r="AB1760" s="394"/>
      <c r="AC1760" s="403"/>
      <c r="AD1760" s="350">
        <f t="shared" si="370"/>
        <v>0</v>
      </c>
      <c r="AE1760" s="252"/>
    </row>
    <row r="1761" hidden="1" outlineLevel="1" spans="1:31">
      <c r="A1761" s="299"/>
      <c r="B1761" s="150">
        <v>120701051</v>
      </c>
      <c r="C1761" s="346"/>
      <c r="D1761" s="346"/>
      <c r="E1761" s="299" t="s">
        <v>163</v>
      </c>
      <c r="F1761" s="343"/>
      <c r="G1761" s="350"/>
      <c r="H1761" s="394"/>
      <c r="I1761" s="403"/>
      <c r="J1761" s="394"/>
      <c r="K1761" s="403"/>
      <c r="L1761" s="350">
        <f t="shared" si="367"/>
        <v>0</v>
      </c>
      <c r="M1761" s="394"/>
      <c r="N1761" s="403"/>
      <c r="O1761" s="394"/>
      <c r="P1761" s="403"/>
      <c r="Q1761" s="350">
        <f t="shared" si="368"/>
        <v>0</v>
      </c>
      <c r="R1761" s="350"/>
      <c r="S1761" s="350"/>
      <c r="T1761" s="350"/>
      <c r="U1761" s="350"/>
      <c r="V1761" s="350"/>
      <c r="W1761" s="350"/>
      <c r="X1761" s="350"/>
      <c r="Y1761" s="350">
        <f t="shared" si="369"/>
        <v>0</v>
      </c>
      <c r="Z1761" s="394"/>
      <c r="AA1761" s="403"/>
      <c r="AB1761" s="394"/>
      <c r="AC1761" s="403"/>
      <c r="AD1761" s="350">
        <f t="shared" si="370"/>
        <v>0</v>
      </c>
      <c r="AE1761" s="252"/>
    </row>
    <row r="1762" hidden="1" outlineLevel="1" spans="1:31">
      <c r="A1762" s="299"/>
      <c r="B1762" s="150">
        <v>120701052</v>
      </c>
      <c r="C1762" s="346"/>
      <c r="D1762" s="346"/>
      <c r="E1762" s="299" t="s">
        <v>164</v>
      </c>
      <c r="F1762" s="343"/>
      <c r="G1762" s="350"/>
      <c r="H1762" s="394"/>
      <c r="I1762" s="403"/>
      <c r="J1762" s="394"/>
      <c r="K1762" s="403"/>
      <c r="L1762" s="350">
        <f t="shared" si="367"/>
        <v>0</v>
      </c>
      <c r="M1762" s="394"/>
      <c r="N1762" s="403"/>
      <c r="O1762" s="394"/>
      <c r="P1762" s="403"/>
      <c r="Q1762" s="350">
        <f t="shared" si="368"/>
        <v>0</v>
      </c>
      <c r="R1762" s="350"/>
      <c r="S1762" s="350"/>
      <c r="T1762" s="350"/>
      <c r="U1762" s="350"/>
      <c r="V1762" s="350"/>
      <c r="W1762" s="350"/>
      <c r="X1762" s="350"/>
      <c r="Y1762" s="350">
        <f t="shared" si="369"/>
        <v>0</v>
      </c>
      <c r="Z1762" s="394"/>
      <c r="AA1762" s="403"/>
      <c r="AB1762" s="394"/>
      <c r="AC1762" s="403"/>
      <c r="AD1762" s="350">
        <f t="shared" si="370"/>
        <v>0</v>
      </c>
      <c r="AE1762" s="252"/>
    </row>
    <row r="1763" hidden="1" outlineLevel="1" spans="1:31">
      <c r="A1763" s="299"/>
      <c r="B1763" s="150">
        <v>120701053</v>
      </c>
      <c r="C1763" s="346"/>
      <c r="D1763" s="346"/>
      <c r="E1763" s="299" t="s">
        <v>165</v>
      </c>
      <c r="F1763" s="343"/>
      <c r="G1763" s="350"/>
      <c r="H1763" s="394"/>
      <c r="I1763" s="403"/>
      <c r="J1763" s="394"/>
      <c r="K1763" s="403"/>
      <c r="L1763" s="350">
        <f t="shared" si="367"/>
        <v>0</v>
      </c>
      <c r="M1763" s="394"/>
      <c r="N1763" s="403"/>
      <c r="O1763" s="394"/>
      <c r="P1763" s="403"/>
      <c r="Q1763" s="350">
        <f t="shared" si="368"/>
        <v>0</v>
      </c>
      <c r="R1763" s="350"/>
      <c r="S1763" s="350"/>
      <c r="T1763" s="350"/>
      <c r="U1763" s="350"/>
      <c r="V1763" s="350"/>
      <c r="W1763" s="350"/>
      <c r="X1763" s="350"/>
      <c r="Y1763" s="350">
        <f t="shared" si="369"/>
        <v>0</v>
      </c>
      <c r="Z1763" s="394"/>
      <c r="AA1763" s="403"/>
      <c r="AB1763" s="394"/>
      <c r="AC1763" s="403"/>
      <c r="AD1763" s="350">
        <f t="shared" si="370"/>
        <v>0</v>
      </c>
      <c r="AE1763" s="252"/>
    </row>
    <row r="1764" hidden="1" outlineLevel="1" spans="1:31">
      <c r="A1764" s="299"/>
      <c r="B1764" s="150">
        <v>120701054</v>
      </c>
      <c r="C1764" s="346"/>
      <c r="D1764" s="346"/>
      <c r="E1764" s="299" t="s">
        <v>166</v>
      </c>
      <c r="F1764" s="343"/>
      <c r="G1764" s="350"/>
      <c r="H1764" s="394"/>
      <c r="I1764" s="403"/>
      <c r="J1764" s="394"/>
      <c r="K1764" s="403"/>
      <c r="L1764" s="350">
        <f t="shared" si="367"/>
        <v>0</v>
      </c>
      <c r="M1764" s="394"/>
      <c r="N1764" s="403"/>
      <c r="O1764" s="394"/>
      <c r="P1764" s="403"/>
      <c r="Q1764" s="350">
        <f t="shared" si="368"/>
        <v>0</v>
      </c>
      <c r="R1764" s="350"/>
      <c r="S1764" s="350"/>
      <c r="T1764" s="350"/>
      <c r="U1764" s="350"/>
      <c r="V1764" s="350"/>
      <c r="W1764" s="350"/>
      <c r="X1764" s="350"/>
      <c r="Y1764" s="350">
        <f t="shared" si="369"/>
        <v>0</v>
      </c>
      <c r="Z1764" s="394"/>
      <c r="AA1764" s="403"/>
      <c r="AB1764" s="394"/>
      <c r="AC1764" s="403"/>
      <c r="AD1764" s="350">
        <f t="shared" si="370"/>
        <v>0</v>
      </c>
      <c r="AE1764" s="252"/>
    </row>
    <row r="1765" hidden="1" outlineLevel="1" spans="1:31">
      <c r="A1765" s="299"/>
      <c r="B1765" s="150">
        <v>120701055</v>
      </c>
      <c r="C1765" s="346"/>
      <c r="D1765" s="346"/>
      <c r="E1765" s="299" t="s">
        <v>167</v>
      </c>
      <c r="F1765" s="343"/>
      <c r="G1765" s="350"/>
      <c r="H1765" s="394"/>
      <c r="I1765" s="403"/>
      <c r="J1765" s="394"/>
      <c r="K1765" s="403"/>
      <c r="L1765" s="350">
        <f t="shared" si="367"/>
        <v>0</v>
      </c>
      <c r="M1765" s="394"/>
      <c r="N1765" s="403"/>
      <c r="O1765" s="394"/>
      <c r="P1765" s="403"/>
      <c r="Q1765" s="350">
        <f t="shared" si="368"/>
        <v>0</v>
      </c>
      <c r="R1765" s="350"/>
      <c r="S1765" s="350"/>
      <c r="T1765" s="350"/>
      <c r="U1765" s="350"/>
      <c r="V1765" s="350"/>
      <c r="W1765" s="350"/>
      <c r="X1765" s="350"/>
      <c r="Y1765" s="350">
        <f t="shared" si="369"/>
        <v>0</v>
      </c>
      <c r="Z1765" s="394"/>
      <c r="AA1765" s="403"/>
      <c r="AB1765" s="394"/>
      <c r="AC1765" s="403"/>
      <c r="AD1765" s="350">
        <f t="shared" si="370"/>
        <v>0</v>
      </c>
      <c r="AE1765" s="252"/>
    </row>
    <row r="1766" hidden="1" outlineLevel="1" spans="1:31">
      <c r="A1766" s="299"/>
      <c r="B1766" s="150">
        <v>120701056</v>
      </c>
      <c r="C1766" s="346"/>
      <c r="D1766" s="346"/>
      <c r="E1766" s="299" t="s">
        <v>168</v>
      </c>
      <c r="F1766" s="343"/>
      <c r="G1766" s="350"/>
      <c r="H1766" s="394"/>
      <c r="I1766" s="403"/>
      <c r="J1766" s="394"/>
      <c r="K1766" s="403"/>
      <c r="L1766" s="350">
        <f t="shared" si="367"/>
        <v>0</v>
      </c>
      <c r="M1766" s="394"/>
      <c r="N1766" s="403"/>
      <c r="O1766" s="394"/>
      <c r="P1766" s="403"/>
      <c r="Q1766" s="350">
        <f t="shared" si="368"/>
        <v>0</v>
      </c>
      <c r="R1766" s="350"/>
      <c r="S1766" s="350"/>
      <c r="T1766" s="350"/>
      <c r="U1766" s="350"/>
      <c r="V1766" s="350"/>
      <c r="W1766" s="350"/>
      <c r="X1766" s="350"/>
      <c r="Y1766" s="350">
        <f t="shared" si="369"/>
        <v>0</v>
      </c>
      <c r="Z1766" s="394"/>
      <c r="AA1766" s="403"/>
      <c r="AB1766" s="394"/>
      <c r="AC1766" s="403"/>
      <c r="AD1766" s="350">
        <f t="shared" si="370"/>
        <v>0</v>
      </c>
      <c r="AE1766" s="252"/>
    </row>
    <row r="1767" hidden="1" outlineLevel="1" spans="1:31">
      <c r="A1767" s="299"/>
      <c r="B1767" s="150">
        <v>120701057</v>
      </c>
      <c r="C1767" s="346"/>
      <c r="D1767" s="346"/>
      <c r="E1767" s="299" t="s">
        <v>169</v>
      </c>
      <c r="F1767" s="343"/>
      <c r="G1767" s="350"/>
      <c r="H1767" s="394"/>
      <c r="I1767" s="403"/>
      <c r="J1767" s="394"/>
      <c r="K1767" s="403"/>
      <c r="L1767" s="350">
        <f t="shared" si="367"/>
        <v>0</v>
      </c>
      <c r="M1767" s="394"/>
      <c r="N1767" s="403"/>
      <c r="O1767" s="394"/>
      <c r="P1767" s="403"/>
      <c r="Q1767" s="350">
        <f t="shared" si="368"/>
        <v>0</v>
      </c>
      <c r="R1767" s="350"/>
      <c r="S1767" s="350"/>
      <c r="T1767" s="350"/>
      <c r="U1767" s="350"/>
      <c r="V1767" s="350"/>
      <c r="W1767" s="350"/>
      <c r="X1767" s="350"/>
      <c r="Y1767" s="350">
        <f t="shared" si="369"/>
        <v>0</v>
      </c>
      <c r="Z1767" s="394"/>
      <c r="AA1767" s="403"/>
      <c r="AB1767" s="394"/>
      <c r="AC1767" s="403"/>
      <c r="AD1767" s="350">
        <f t="shared" si="370"/>
        <v>0</v>
      </c>
      <c r="AE1767" s="252"/>
    </row>
    <row r="1768" hidden="1" outlineLevel="1" spans="1:31">
      <c r="A1768" s="299"/>
      <c r="B1768" s="150">
        <v>120701058</v>
      </c>
      <c r="C1768" s="346"/>
      <c r="D1768" s="346"/>
      <c r="E1768" s="299" t="s">
        <v>170</v>
      </c>
      <c r="F1768" s="343"/>
      <c r="G1768" s="350"/>
      <c r="H1768" s="394"/>
      <c r="I1768" s="403"/>
      <c r="J1768" s="394"/>
      <c r="K1768" s="403"/>
      <c r="L1768" s="350">
        <f t="shared" si="367"/>
        <v>0</v>
      </c>
      <c r="M1768" s="394"/>
      <c r="N1768" s="403"/>
      <c r="O1768" s="394"/>
      <c r="P1768" s="403"/>
      <c r="Q1768" s="350">
        <f t="shared" si="368"/>
        <v>0</v>
      </c>
      <c r="R1768" s="350"/>
      <c r="S1768" s="350"/>
      <c r="T1768" s="350"/>
      <c r="U1768" s="350"/>
      <c r="V1768" s="350"/>
      <c r="W1768" s="350"/>
      <c r="X1768" s="350"/>
      <c r="Y1768" s="350">
        <f t="shared" si="369"/>
        <v>0</v>
      </c>
      <c r="Z1768" s="394"/>
      <c r="AA1768" s="403"/>
      <c r="AB1768" s="394"/>
      <c r="AC1768" s="403"/>
      <c r="AD1768" s="350">
        <f t="shared" si="370"/>
        <v>0</v>
      </c>
      <c r="AE1768" s="252"/>
    </row>
    <row r="1769" hidden="1" outlineLevel="1" spans="1:31">
      <c r="A1769" s="299"/>
      <c r="B1769" s="150">
        <v>120701059</v>
      </c>
      <c r="C1769" s="346"/>
      <c r="D1769" s="346"/>
      <c r="E1769" s="299" t="s">
        <v>171</v>
      </c>
      <c r="F1769" s="343"/>
      <c r="G1769" s="350"/>
      <c r="H1769" s="394"/>
      <c r="I1769" s="403"/>
      <c r="J1769" s="394"/>
      <c r="K1769" s="403"/>
      <c r="L1769" s="350">
        <f t="shared" si="367"/>
        <v>0</v>
      </c>
      <c r="M1769" s="394"/>
      <c r="N1769" s="403"/>
      <c r="O1769" s="394"/>
      <c r="P1769" s="403"/>
      <c r="Q1769" s="350">
        <f t="shared" si="368"/>
        <v>0</v>
      </c>
      <c r="R1769" s="350"/>
      <c r="S1769" s="350"/>
      <c r="T1769" s="350"/>
      <c r="U1769" s="350"/>
      <c r="V1769" s="350"/>
      <c r="W1769" s="350"/>
      <c r="X1769" s="350"/>
      <c r="Y1769" s="350">
        <f t="shared" si="369"/>
        <v>0</v>
      </c>
      <c r="Z1769" s="394"/>
      <c r="AA1769" s="403"/>
      <c r="AB1769" s="394"/>
      <c r="AC1769" s="403"/>
      <c r="AD1769" s="350">
        <f t="shared" si="370"/>
        <v>0</v>
      </c>
      <c r="AE1769" s="252"/>
    </row>
    <row r="1770" hidden="1" outlineLevel="1" spans="1:31">
      <c r="A1770" s="299"/>
      <c r="B1770" s="150">
        <v>120701060</v>
      </c>
      <c r="C1770" s="346"/>
      <c r="D1770" s="346"/>
      <c r="E1770" s="299" t="s">
        <v>172</v>
      </c>
      <c r="F1770" s="343"/>
      <c r="G1770" s="350"/>
      <c r="H1770" s="394"/>
      <c r="I1770" s="403"/>
      <c r="J1770" s="394"/>
      <c r="K1770" s="403"/>
      <c r="L1770" s="350">
        <f t="shared" si="367"/>
        <v>0</v>
      </c>
      <c r="M1770" s="394"/>
      <c r="N1770" s="403"/>
      <c r="O1770" s="394"/>
      <c r="P1770" s="403"/>
      <c r="Q1770" s="350">
        <f t="shared" si="368"/>
        <v>0</v>
      </c>
      <c r="R1770" s="350"/>
      <c r="S1770" s="350"/>
      <c r="T1770" s="350"/>
      <c r="U1770" s="350"/>
      <c r="V1770" s="350"/>
      <c r="W1770" s="350"/>
      <c r="X1770" s="350"/>
      <c r="Y1770" s="350">
        <f t="shared" si="369"/>
        <v>0</v>
      </c>
      <c r="Z1770" s="394"/>
      <c r="AA1770" s="403"/>
      <c r="AB1770" s="394"/>
      <c r="AC1770" s="403"/>
      <c r="AD1770" s="350">
        <f t="shared" si="370"/>
        <v>0</v>
      </c>
      <c r="AE1770" s="252"/>
    </row>
    <row r="1771" hidden="1" outlineLevel="1" spans="1:31">
      <c r="A1771" s="299"/>
      <c r="B1771" s="150">
        <v>120701061</v>
      </c>
      <c r="C1771" s="346"/>
      <c r="D1771" s="346"/>
      <c r="E1771" s="299" t="s">
        <v>173</v>
      </c>
      <c r="F1771" s="343"/>
      <c r="G1771" s="350"/>
      <c r="H1771" s="394"/>
      <c r="I1771" s="403"/>
      <c r="J1771" s="394"/>
      <c r="K1771" s="403"/>
      <c r="L1771" s="350">
        <f t="shared" si="367"/>
        <v>0</v>
      </c>
      <c r="M1771" s="394"/>
      <c r="N1771" s="403"/>
      <c r="O1771" s="394"/>
      <c r="P1771" s="403"/>
      <c r="Q1771" s="350">
        <f t="shared" si="368"/>
        <v>0</v>
      </c>
      <c r="R1771" s="350"/>
      <c r="S1771" s="350"/>
      <c r="T1771" s="350"/>
      <c r="U1771" s="350"/>
      <c r="V1771" s="350"/>
      <c r="W1771" s="350"/>
      <c r="X1771" s="350"/>
      <c r="Y1771" s="350">
        <f t="shared" si="369"/>
        <v>0</v>
      </c>
      <c r="Z1771" s="394"/>
      <c r="AA1771" s="403"/>
      <c r="AB1771" s="394"/>
      <c r="AC1771" s="403"/>
      <c r="AD1771" s="350">
        <f t="shared" si="370"/>
        <v>0</v>
      </c>
      <c r="AE1771" s="252"/>
    </row>
    <row r="1772" hidden="1" outlineLevel="1" spans="1:31">
      <c r="A1772" s="299"/>
      <c r="B1772" s="150">
        <v>120701062</v>
      </c>
      <c r="C1772" s="346"/>
      <c r="D1772" s="346"/>
      <c r="E1772" s="299" t="s">
        <v>174</v>
      </c>
      <c r="F1772" s="343"/>
      <c r="G1772" s="350"/>
      <c r="H1772" s="394"/>
      <c r="I1772" s="403"/>
      <c r="J1772" s="394"/>
      <c r="K1772" s="403"/>
      <c r="L1772" s="350">
        <f t="shared" si="367"/>
        <v>0</v>
      </c>
      <c r="M1772" s="394"/>
      <c r="N1772" s="403"/>
      <c r="O1772" s="394"/>
      <c r="P1772" s="403"/>
      <c r="Q1772" s="350">
        <f t="shared" si="368"/>
        <v>0</v>
      </c>
      <c r="R1772" s="350"/>
      <c r="S1772" s="350"/>
      <c r="T1772" s="350"/>
      <c r="U1772" s="350"/>
      <c r="V1772" s="350"/>
      <c r="W1772" s="350"/>
      <c r="X1772" s="350"/>
      <c r="Y1772" s="350">
        <f t="shared" si="369"/>
        <v>0</v>
      </c>
      <c r="Z1772" s="394"/>
      <c r="AA1772" s="403"/>
      <c r="AB1772" s="394"/>
      <c r="AC1772" s="403"/>
      <c r="AD1772" s="350">
        <f t="shared" si="370"/>
        <v>0</v>
      </c>
      <c r="AE1772" s="252"/>
    </row>
    <row r="1773" hidden="1" outlineLevel="1" spans="1:31">
      <c r="A1773" s="299"/>
      <c r="B1773" s="150">
        <v>120701063</v>
      </c>
      <c r="C1773" s="346"/>
      <c r="D1773" s="346"/>
      <c r="E1773" s="299" t="s">
        <v>175</v>
      </c>
      <c r="F1773" s="343"/>
      <c r="G1773" s="350"/>
      <c r="H1773" s="394"/>
      <c r="I1773" s="403"/>
      <c r="J1773" s="394"/>
      <c r="K1773" s="403"/>
      <c r="L1773" s="350">
        <f t="shared" si="367"/>
        <v>0</v>
      </c>
      <c r="M1773" s="394"/>
      <c r="N1773" s="403"/>
      <c r="O1773" s="394"/>
      <c r="P1773" s="403"/>
      <c r="Q1773" s="350">
        <f t="shared" si="368"/>
        <v>0</v>
      </c>
      <c r="R1773" s="350"/>
      <c r="S1773" s="350"/>
      <c r="T1773" s="350"/>
      <c r="U1773" s="350"/>
      <c r="V1773" s="350"/>
      <c r="W1773" s="350"/>
      <c r="X1773" s="350"/>
      <c r="Y1773" s="350">
        <f t="shared" si="369"/>
        <v>0</v>
      </c>
      <c r="Z1773" s="394"/>
      <c r="AA1773" s="403"/>
      <c r="AB1773" s="394"/>
      <c r="AC1773" s="403"/>
      <c r="AD1773" s="350">
        <f t="shared" si="370"/>
        <v>0</v>
      </c>
      <c r="AE1773" s="252"/>
    </row>
    <row r="1774" hidden="1" outlineLevel="1" spans="1:31">
      <c r="A1774" s="299"/>
      <c r="B1774" s="150">
        <v>120701064</v>
      </c>
      <c r="C1774" s="346"/>
      <c r="D1774" s="346"/>
      <c r="E1774" s="299" t="s">
        <v>176</v>
      </c>
      <c r="F1774" s="343"/>
      <c r="G1774" s="350"/>
      <c r="H1774" s="394"/>
      <c r="I1774" s="403"/>
      <c r="J1774" s="394"/>
      <c r="K1774" s="403"/>
      <c r="L1774" s="350">
        <f t="shared" si="367"/>
        <v>0</v>
      </c>
      <c r="M1774" s="394"/>
      <c r="N1774" s="403"/>
      <c r="O1774" s="394"/>
      <c r="P1774" s="403"/>
      <c r="Q1774" s="350">
        <f t="shared" si="368"/>
        <v>0</v>
      </c>
      <c r="R1774" s="350"/>
      <c r="S1774" s="350"/>
      <c r="T1774" s="350"/>
      <c r="U1774" s="350"/>
      <c r="V1774" s="350"/>
      <c r="W1774" s="350"/>
      <c r="X1774" s="350"/>
      <c r="Y1774" s="350">
        <f t="shared" si="369"/>
        <v>0</v>
      </c>
      <c r="Z1774" s="394"/>
      <c r="AA1774" s="403"/>
      <c r="AB1774" s="394"/>
      <c r="AC1774" s="403"/>
      <c r="AD1774" s="350">
        <f t="shared" si="370"/>
        <v>0</v>
      </c>
      <c r="AE1774" s="252"/>
    </row>
    <row r="1775" hidden="1" outlineLevel="1" spans="1:31">
      <c r="A1775" s="299"/>
      <c r="B1775" s="150">
        <v>120701065</v>
      </c>
      <c r="C1775" s="346"/>
      <c r="D1775" s="346"/>
      <c r="E1775" s="299" t="s">
        <v>177</v>
      </c>
      <c r="F1775" s="343"/>
      <c r="G1775" s="350"/>
      <c r="H1775" s="394"/>
      <c r="I1775" s="403"/>
      <c r="J1775" s="394"/>
      <c r="K1775" s="403"/>
      <c r="L1775" s="350">
        <f t="shared" si="367"/>
        <v>0</v>
      </c>
      <c r="M1775" s="394"/>
      <c r="N1775" s="403"/>
      <c r="O1775" s="394"/>
      <c r="P1775" s="403"/>
      <c r="Q1775" s="350">
        <f t="shared" si="368"/>
        <v>0</v>
      </c>
      <c r="R1775" s="350"/>
      <c r="S1775" s="350"/>
      <c r="T1775" s="350"/>
      <c r="U1775" s="350"/>
      <c r="V1775" s="350"/>
      <c r="W1775" s="350"/>
      <c r="X1775" s="350"/>
      <c r="Y1775" s="350">
        <f t="shared" si="369"/>
        <v>0</v>
      </c>
      <c r="Z1775" s="394"/>
      <c r="AA1775" s="403"/>
      <c r="AB1775" s="394"/>
      <c r="AC1775" s="403"/>
      <c r="AD1775" s="350">
        <f t="shared" si="370"/>
        <v>0</v>
      </c>
      <c r="AE1775" s="252"/>
    </row>
    <row r="1776" hidden="1" outlineLevel="1" spans="1:31">
      <c r="A1776" s="299"/>
      <c r="B1776" s="150">
        <v>120701066</v>
      </c>
      <c r="C1776" s="346"/>
      <c r="D1776" s="346"/>
      <c r="E1776" s="299" t="s">
        <v>178</v>
      </c>
      <c r="F1776" s="343"/>
      <c r="G1776" s="350"/>
      <c r="H1776" s="394"/>
      <c r="I1776" s="403"/>
      <c r="J1776" s="394"/>
      <c r="K1776" s="403"/>
      <c r="L1776" s="350">
        <f t="shared" ref="L1776:L1839" si="371">G1776+I1776-K1776</f>
        <v>0</v>
      </c>
      <c r="M1776" s="394"/>
      <c r="N1776" s="403"/>
      <c r="O1776" s="394"/>
      <c r="P1776" s="403"/>
      <c r="Q1776" s="350">
        <f t="shared" ref="Q1776:Q1839" si="372">L1776+N1776-P1776</f>
        <v>0</v>
      </c>
      <c r="R1776" s="350"/>
      <c r="S1776" s="350"/>
      <c r="T1776" s="350"/>
      <c r="U1776" s="350"/>
      <c r="V1776" s="350"/>
      <c r="W1776" s="350"/>
      <c r="X1776" s="350"/>
      <c r="Y1776" s="350">
        <f t="shared" ref="Y1776:Y1839" si="373">SUM(Q1776:X1776)</f>
        <v>0</v>
      </c>
      <c r="Z1776" s="394"/>
      <c r="AA1776" s="403"/>
      <c r="AB1776" s="394"/>
      <c r="AC1776" s="403"/>
      <c r="AD1776" s="350">
        <f t="shared" ref="AD1776:AD1839" si="374">Y1776+AA1776-AC1776</f>
        <v>0</v>
      </c>
      <c r="AE1776" s="252"/>
    </row>
    <row r="1777" hidden="1" outlineLevel="1" spans="1:31">
      <c r="A1777" s="299"/>
      <c r="B1777" s="150">
        <v>120701067</v>
      </c>
      <c r="C1777" s="346"/>
      <c r="D1777" s="346"/>
      <c r="E1777" s="299" t="s">
        <v>179</v>
      </c>
      <c r="F1777" s="343"/>
      <c r="G1777" s="350"/>
      <c r="H1777" s="394"/>
      <c r="I1777" s="403"/>
      <c r="J1777" s="394"/>
      <c r="K1777" s="403"/>
      <c r="L1777" s="350">
        <f t="shared" si="371"/>
        <v>0</v>
      </c>
      <c r="M1777" s="394"/>
      <c r="N1777" s="403"/>
      <c r="O1777" s="394"/>
      <c r="P1777" s="403"/>
      <c r="Q1777" s="350">
        <f t="shared" si="372"/>
        <v>0</v>
      </c>
      <c r="R1777" s="350"/>
      <c r="S1777" s="350"/>
      <c r="T1777" s="350"/>
      <c r="U1777" s="350"/>
      <c r="V1777" s="350"/>
      <c r="W1777" s="350"/>
      <c r="X1777" s="350"/>
      <c r="Y1777" s="350">
        <f t="shared" si="373"/>
        <v>0</v>
      </c>
      <c r="Z1777" s="394"/>
      <c r="AA1777" s="403"/>
      <c r="AB1777" s="394"/>
      <c r="AC1777" s="403"/>
      <c r="AD1777" s="350">
        <f t="shared" si="374"/>
        <v>0</v>
      </c>
      <c r="AE1777" s="252"/>
    </row>
    <row r="1778" hidden="1" outlineLevel="1" spans="1:31">
      <c r="A1778" s="299"/>
      <c r="B1778" s="150">
        <v>120701068</v>
      </c>
      <c r="C1778" s="346"/>
      <c r="D1778" s="346"/>
      <c r="E1778" s="299" t="s">
        <v>180</v>
      </c>
      <c r="F1778" s="343"/>
      <c r="G1778" s="350"/>
      <c r="H1778" s="394"/>
      <c r="I1778" s="403"/>
      <c r="J1778" s="394"/>
      <c r="K1778" s="403"/>
      <c r="L1778" s="350">
        <f t="shared" si="371"/>
        <v>0</v>
      </c>
      <c r="M1778" s="394"/>
      <c r="N1778" s="403"/>
      <c r="O1778" s="394"/>
      <c r="P1778" s="403"/>
      <c r="Q1778" s="350">
        <f t="shared" si="372"/>
        <v>0</v>
      </c>
      <c r="R1778" s="350"/>
      <c r="S1778" s="350"/>
      <c r="T1778" s="350"/>
      <c r="U1778" s="350"/>
      <c r="V1778" s="350"/>
      <c r="W1778" s="350"/>
      <c r="X1778" s="350"/>
      <c r="Y1778" s="350">
        <f t="shared" si="373"/>
        <v>0</v>
      </c>
      <c r="Z1778" s="394"/>
      <c r="AA1778" s="403"/>
      <c r="AB1778" s="394"/>
      <c r="AC1778" s="403"/>
      <c r="AD1778" s="350">
        <f t="shared" si="374"/>
        <v>0</v>
      </c>
      <c r="AE1778" s="252"/>
    </row>
    <row r="1779" hidden="1" outlineLevel="1" spans="1:31">
      <c r="A1779" s="299"/>
      <c r="B1779" s="150">
        <v>120701069</v>
      </c>
      <c r="C1779" s="346"/>
      <c r="D1779" s="346"/>
      <c r="E1779" s="299" t="s">
        <v>181</v>
      </c>
      <c r="F1779" s="343"/>
      <c r="G1779" s="350"/>
      <c r="H1779" s="394"/>
      <c r="I1779" s="403"/>
      <c r="J1779" s="394"/>
      <c r="K1779" s="403"/>
      <c r="L1779" s="350">
        <f t="shared" si="371"/>
        <v>0</v>
      </c>
      <c r="M1779" s="394"/>
      <c r="N1779" s="403"/>
      <c r="O1779" s="394"/>
      <c r="P1779" s="403"/>
      <c r="Q1779" s="350">
        <f t="shared" si="372"/>
        <v>0</v>
      </c>
      <c r="R1779" s="350"/>
      <c r="S1779" s="350"/>
      <c r="T1779" s="350"/>
      <c r="U1779" s="350"/>
      <c r="V1779" s="350"/>
      <c r="W1779" s="350"/>
      <c r="X1779" s="350"/>
      <c r="Y1779" s="350">
        <f t="shared" si="373"/>
        <v>0</v>
      </c>
      <c r="Z1779" s="394"/>
      <c r="AA1779" s="403"/>
      <c r="AB1779" s="394"/>
      <c r="AC1779" s="403"/>
      <c r="AD1779" s="350">
        <f t="shared" si="374"/>
        <v>0</v>
      </c>
      <c r="AE1779" s="252"/>
    </row>
    <row r="1780" hidden="1" outlineLevel="1" spans="1:31">
      <c r="A1780" s="299"/>
      <c r="B1780" s="150">
        <v>120701070</v>
      </c>
      <c r="C1780" s="346"/>
      <c r="D1780" s="346"/>
      <c r="E1780" s="299" t="s">
        <v>182</v>
      </c>
      <c r="F1780" s="343"/>
      <c r="G1780" s="350"/>
      <c r="H1780" s="394"/>
      <c r="I1780" s="403"/>
      <c r="J1780" s="394"/>
      <c r="K1780" s="403"/>
      <c r="L1780" s="350">
        <f t="shared" si="371"/>
        <v>0</v>
      </c>
      <c r="M1780" s="394"/>
      <c r="N1780" s="403"/>
      <c r="O1780" s="394"/>
      <c r="P1780" s="403"/>
      <c r="Q1780" s="350">
        <f t="shared" si="372"/>
        <v>0</v>
      </c>
      <c r="R1780" s="350"/>
      <c r="S1780" s="350"/>
      <c r="T1780" s="350"/>
      <c r="U1780" s="350"/>
      <c r="V1780" s="350"/>
      <c r="W1780" s="350"/>
      <c r="X1780" s="350"/>
      <c r="Y1780" s="350">
        <f t="shared" si="373"/>
        <v>0</v>
      </c>
      <c r="Z1780" s="394"/>
      <c r="AA1780" s="403"/>
      <c r="AB1780" s="394"/>
      <c r="AC1780" s="403"/>
      <c r="AD1780" s="350">
        <f t="shared" si="374"/>
        <v>0</v>
      </c>
      <c r="AE1780" s="252"/>
    </row>
    <row r="1781" hidden="1" outlineLevel="1" spans="1:31">
      <c r="A1781" s="299"/>
      <c r="B1781" s="150">
        <v>120701071</v>
      </c>
      <c r="C1781" s="346"/>
      <c r="D1781" s="346"/>
      <c r="E1781" s="299" t="s">
        <v>183</v>
      </c>
      <c r="F1781" s="343"/>
      <c r="G1781" s="350"/>
      <c r="H1781" s="394"/>
      <c r="I1781" s="403"/>
      <c r="J1781" s="394"/>
      <c r="K1781" s="403"/>
      <c r="L1781" s="350">
        <f t="shared" si="371"/>
        <v>0</v>
      </c>
      <c r="M1781" s="394"/>
      <c r="N1781" s="403"/>
      <c r="O1781" s="394"/>
      <c r="P1781" s="403"/>
      <c r="Q1781" s="350">
        <f t="shared" si="372"/>
        <v>0</v>
      </c>
      <c r="R1781" s="350"/>
      <c r="S1781" s="350"/>
      <c r="T1781" s="350"/>
      <c r="U1781" s="350"/>
      <c r="V1781" s="350"/>
      <c r="W1781" s="350"/>
      <c r="X1781" s="350"/>
      <c r="Y1781" s="350">
        <f t="shared" si="373"/>
        <v>0</v>
      </c>
      <c r="Z1781" s="394"/>
      <c r="AA1781" s="403"/>
      <c r="AB1781" s="394"/>
      <c r="AC1781" s="403"/>
      <c r="AD1781" s="350">
        <f t="shared" si="374"/>
        <v>0</v>
      </c>
      <c r="AE1781" s="252"/>
    </row>
    <row r="1782" hidden="1" outlineLevel="1" spans="1:31">
      <c r="A1782" s="299"/>
      <c r="B1782" s="150">
        <v>120701072</v>
      </c>
      <c r="C1782" s="346"/>
      <c r="D1782" s="346"/>
      <c r="E1782" s="299" t="s">
        <v>184</v>
      </c>
      <c r="F1782" s="343"/>
      <c r="G1782" s="350"/>
      <c r="H1782" s="394"/>
      <c r="I1782" s="403"/>
      <c r="J1782" s="394"/>
      <c r="K1782" s="403"/>
      <c r="L1782" s="350">
        <f t="shared" si="371"/>
        <v>0</v>
      </c>
      <c r="M1782" s="394"/>
      <c r="N1782" s="403"/>
      <c r="O1782" s="394"/>
      <c r="P1782" s="403"/>
      <c r="Q1782" s="350">
        <f t="shared" si="372"/>
        <v>0</v>
      </c>
      <c r="R1782" s="350"/>
      <c r="S1782" s="350"/>
      <c r="T1782" s="350"/>
      <c r="U1782" s="350"/>
      <c r="V1782" s="350"/>
      <c r="W1782" s="350"/>
      <c r="X1782" s="350"/>
      <c r="Y1782" s="350">
        <f t="shared" si="373"/>
        <v>0</v>
      </c>
      <c r="Z1782" s="394"/>
      <c r="AA1782" s="403"/>
      <c r="AB1782" s="394"/>
      <c r="AC1782" s="403"/>
      <c r="AD1782" s="350">
        <f t="shared" si="374"/>
        <v>0</v>
      </c>
      <c r="AE1782" s="252"/>
    </row>
    <row r="1783" hidden="1" outlineLevel="1" spans="1:31">
      <c r="A1783" s="299"/>
      <c r="B1783" s="150">
        <v>120701073</v>
      </c>
      <c r="C1783" s="346"/>
      <c r="D1783" s="346"/>
      <c r="E1783" s="299" t="s">
        <v>185</v>
      </c>
      <c r="F1783" s="343"/>
      <c r="G1783" s="350"/>
      <c r="H1783" s="394"/>
      <c r="I1783" s="403"/>
      <c r="J1783" s="394"/>
      <c r="K1783" s="403"/>
      <c r="L1783" s="350">
        <f t="shared" si="371"/>
        <v>0</v>
      </c>
      <c r="M1783" s="394"/>
      <c r="N1783" s="403"/>
      <c r="O1783" s="394"/>
      <c r="P1783" s="403"/>
      <c r="Q1783" s="350">
        <f t="shared" si="372"/>
        <v>0</v>
      </c>
      <c r="R1783" s="350"/>
      <c r="S1783" s="350"/>
      <c r="T1783" s="350"/>
      <c r="U1783" s="350"/>
      <c r="V1783" s="350"/>
      <c r="W1783" s="350"/>
      <c r="X1783" s="350"/>
      <c r="Y1783" s="350">
        <f t="shared" si="373"/>
        <v>0</v>
      </c>
      <c r="Z1783" s="394"/>
      <c r="AA1783" s="403"/>
      <c r="AB1783" s="394"/>
      <c r="AC1783" s="403"/>
      <c r="AD1783" s="350">
        <f t="shared" si="374"/>
        <v>0</v>
      </c>
      <c r="AE1783" s="252"/>
    </row>
    <row r="1784" hidden="1" outlineLevel="1" spans="1:31">
      <c r="A1784" s="299"/>
      <c r="B1784" s="150">
        <v>120701074</v>
      </c>
      <c r="C1784" s="346"/>
      <c r="D1784" s="346"/>
      <c r="E1784" s="299" t="s">
        <v>186</v>
      </c>
      <c r="F1784" s="343"/>
      <c r="G1784" s="350"/>
      <c r="H1784" s="394"/>
      <c r="I1784" s="403"/>
      <c r="J1784" s="394"/>
      <c r="K1784" s="403"/>
      <c r="L1784" s="350">
        <f t="shared" si="371"/>
        <v>0</v>
      </c>
      <c r="M1784" s="394"/>
      <c r="N1784" s="403"/>
      <c r="O1784" s="394"/>
      <c r="P1784" s="403"/>
      <c r="Q1784" s="350">
        <f t="shared" si="372"/>
        <v>0</v>
      </c>
      <c r="R1784" s="350"/>
      <c r="S1784" s="350"/>
      <c r="T1784" s="350"/>
      <c r="U1784" s="350"/>
      <c r="V1784" s="350"/>
      <c r="W1784" s="350"/>
      <c r="X1784" s="350"/>
      <c r="Y1784" s="350">
        <f t="shared" si="373"/>
        <v>0</v>
      </c>
      <c r="Z1784" s="394"/>
      <c r="AA1784" s="403"/>
      <c r="AB1784" s="394"/>
      <c r="AC1784" s="403"/>
      <c r="AD1784" s="350">
        <f t="shared" si="374"/>
        <v>0</v>
      </c>
      <c r="AE1784" s="252"/>
    </row>
    <row r="1785" hidden="1" outlineLevel="1" spans="1:31">
      <c r="A1785" s="299"/>
      <c r="B1785" s="150">
        <v>120701075</v>
      </c>
      <c r="C1785" s="346"/>
      <c r="D1785" s="346"/>
      <c r="E1785" s="299" t="s">
        <v>187</v>
      </c>
      <c r="F1785" s="343"/>
      <c r="G1785" s="350"/>
      <c r="H1785" s="394"/>
      <c r="I1785" s="403"/>
      <c r="J1785" s="394"/>
      <c r="K1785" s="403"/>
      <c r="L1785" s="350">
        <f t="shared" si="371"/>
        <v>0</v>
      </c>
      <c r="M1785" s="394"/>
      <c r="N1785" s="403"/>
      <c r="O1785" s="394"/>
      <c r="P1785" s="403"/>
      <c r="Q1785" s="350">
        <f t="shared" si="372"/>
        <v>0</v>
      </c>
      <c r="R1785" s="350"/>
      <c r="S1785" s="350"/>
      <c r="T1785" s="350"/>
      <c r="U1785" s="350"/>
      <c r="V1785" s="350"/>
      <c r="W1785" s="350"/>
      <c r="X1785" s="350"/>
      <c r="Y1785" s="350">
        <f t="shared" si="373"/>
        <v>0</v>
      </c>
      <c r="Z1785" s="394"/>
      <c r="AA1785" s="403"/>
      <c r="AB1785" s="394"/>
      <c r="AC1785" s="403"/>
      <c r="AD1785" s="350">
        <f t="shared" si="374"/>
        <v>0</v>
      </c>
      <c r="AE1785" s="252"/>
    </row>
    <row r="1786" hidden="1" outlineLevel="1" spans="1:31">
      <c r="A1786" s="299"/>
      <c r="B1786" s="150">
        <v>120701076</v>
      </c>
      <c r="C1786" s="346"/>
      <c r="D1786" s="346"/>
      <c r="E1786" s="299" t="s">
        <v>188</v>
      </c>
      <c r="F1786" s="343"/>
      <c r="G1786" s="350"/>
      <c r="H1786" s="394"/>
      <c r="I1786" s="403"/>
      <c r="J1786" s="394"/>
      <c r="K1786" s="403"/>
      <c r="L1786" s="350">
        <f t="shared" si="371"/>
        <v>0</v>
      </c>
      <c r="M1786" s="394"/>
      <c r="N1786" s="403"/>
      <c r="O1786" s="394"/>
      <c r="P1786" s="403"/>
      <c r="Q1786" s="350">
        <f t="shared" si="372"/>
        <v>0</v>
      </c>
      <c r="R1786" s="350"/>
      <c r="S1786" s="350"/>
      <c r="T1786" s="350"/>
      <c r="U1786" s="350"/>
      <c r="V1786" s="350"/>
      <c r="W1786" s="350"/>
      <c r="X1786" s="350"/>
      <c r="Y1786" s="350">
        <f t="shared" si="373"/>
        <v>0</v>
      </c>
      <c r="Z1786" s="394"/>
      <c r="AA1786" s="403"/>
      <c r="AB1786" s="394"/>
      <c r="AC1786" s="403"/>
      <c r="AD1786" s="350">
        <f t="shared" si="374"/>
        <v>0</v>
      </c>
      <c r="AE1786" s="252"/>
    </row>
    <row r="1787" hidden="1" outlineLevel="1" spans="1:31">
      <c r="A1787" s="299"/>
      <c r="B1787" s="150">
        <v>120701077</v>
      </c>
      <c r="C1787" s="346"/>
      <c r="D1787" s="346"/>
      <c r="E1787" s="299" t="s">
        <v>189</v>
      </c>
      <c r="F1787" s="343"/>
      <c r="G1787" s="350"/>
      <c r="H1787" s="394"/>
      <c r="I1787" s="403"/>
      <c r="J1787" s="394"/>
      <c r="K1787" s="403"/>
      <c r="L1787" s="350">
        <f t="shared" si="371"/>
        <v>0</v>
      </c>
      <c r="M1787" s="394"/>
      <c r="N1787" s="403"/>
      <c r="O1787" s="394"/>
      <c r="P1787" s="403"/>
      <c r="Q1787" s="350">
        <f t="shared" si="372"/>
        <v>0</v>
      </c>
      <c r="R1787" s="350"/>
      <c r="S1787" s="350"/>
      <c r="T1787" s="350"/>
      <c r="U1787" s="350"/>
      <c r="V1787" s="350"/>
      <c r="W1787" s="350"/>
      <c r="X1787" s="350"/>
      <c r="Y1787" s="350">
        <f t="shared" si="373"/>
        <v>0</v>
      </c>
      <c r="Z1787" s="394"/>
      <c r="AA1787" s="403"/>
      <c r="AB1787" s="394"/>
      <c r="AC1787" s="403"/>
      <c r="AD1787" s="350">
        <f t="shared" si="374"/>
        <v>0</v>
      </c>
      <c r="AE1787" s="252"/>
    </row>
    <row r="1788" hidden="1" outlineLevel="1" spans="1:31">
      <c r="A1788" s="299"/>
      <c r="B1788" s="150">
        <v>120701078</v>
      </c>
      <c r="C1788" s="346"/>
      <c r="D1788" s="346"/>
      <c r="E1788" s="299" t="s">
        <v>190</v>
      </c>
      <c r="F1788" s="343"/>
      <c r="G1788" s="350"/>
      <c r="H1788" s="394"/>
      <c r="I1788" s="403"/>
      <c r="J1788" s="394"/>
      <c r="K1788" s="403"/>
      <c r="L1788" s="350">
        <f t="shared" si="371"/>
        <v>0</v>
      </c>
      <c r="M1788" s="394"/>
      <c r="N1788" s="403"/>
      <c r="O1788" s="394"/>
      <c r="P1788" s="403"/>
      <c r="Q1788" s="350">
        <f t="shared" si="372"/>
        <v>0</v>
      </c>
      <c r="R1788" s="350"/>
      <c r="S1788" s="350"/>
      <c r="T1788" s="350"/>
      <c r="U1788" s="350"/>
      <c r="V1788" s="350"/>
      <c r="W1788" s="350"/>
      <c r="X1788" s="350"/>
      <c r="Y1788" s="350">
        <f t="shared" si="373"/>
        <v>0</v>
      </c>
      <c r="Z1788" s="394"/>
      <c r="AA1788" s="403"/>
      <c r="AB1788" s="394"/>
      <c r="AC1788" s="403"/>
      <c r="AD1788" s="350">
        <f t="shared" si="374"/>
        <v>0</v>
      </c>
      <c r="AE1788" s="252"/>
    </row>
    <row r="1789" hidden="1" outlineLevel="1" spans="1:31">
      <c r="A1789" s="299"/>
      <c r="B1789" s="150">
        <v>120701079</v>
      </c>
      <c r="C1789" s="346"/>
      <c r="D1789" s="346"/>
      <c r="E1789" s="299" t="s">
        <v>191</v>
      </c>
      <c r="F1789" s="343"/>
      <c r="G1789" s="350"/>
      <c r="H1789" s="394"/>
      <c r="I1789" s="403"/>
      <c r="J1789" s="394"/>
      <c r="K1789" s="403"/>
      <c r="L1789" s="350">
        <f t="shared" si="371"/>
        <v>0</v>
      </c>
      <c r="M1789" s="394"/>
      <c r="N1789" s="403"/>
      <c r="O1789" s="394"/>
      <c r="P1789" s="403"/>
      <c r="Q1789" s="350">
        <f t="shared" si="372"/>
        <v>0</v>
      </c>
      <c r="R1789" s="350"/>
      <c r="S1789" s="350"/>
      <c r="T1789" s="350"/>
      <c r="U1789" s="350"/>
      <c r="V1789" s="350"/>
      <c r="W1789" s="350"/>
      <c r="X1789" s="350"/>
      <c r="Y1789" s="350">
        <f t="shared" si="373"/>
        <v>0</v>
      </c>
      <c r="Z1789" s="394"/>
      <c r="AA1789" s="403"/>
      <c r="AB1789" s="394"/>
      <c r="AC1789" s="403"/>
      <c r="AD1789" s="350">
        <f t="shared" si="374"/>
        <v>0</v>
      </c>
      <c r="AE1789" s="252"/>
    </row>
    <row r="1790" hidden="1" outlineLevel="1" spans="1:31">
      <c r="A1790" s="299"/>
      <c r="B1790" s="150">
        <v>120701080</v>
      </c>
      <c r="C1790" s="346"/>
      <c r="D1790" s="346"/>
      <c r="E1790" s="299" t="s">
        <v>192</v>
      </c>
      <c r="F1790" s="343"/>
      <c r="G1790" s="350"/>
      <c r="H1790" s="394"/>
      <c r="I1790" s="403"/>
      <c r="J1790" s="394"/>
      <c r="K1790" s="403"/>
      <c r="L1790" s="350">
        <f t="shared" si="371"/>
        <v>0</v>
      </c>
      <c r="M1790" s="394"/>
      <c r="N1790" s="403"/>
      <c r="O1790" s="394"/>
      <c r="P1790" s="403"/>
      <c r="Q1790" s="350">
        <f t="shared" si="372"/>
        <v>0</v>
      </c>
      <c r="R1790" s="350"/>
      <c r="S1790" s="350"/>
      <c r="T1790" s="350"/>
      <c r="U1790" s="350"/>
      <c r="V1790" s="350"/>
      <c r="W1790" s="350"/>
      <c r="X1790" s="350"/>
      <c r="Y1790" s="350">
        <f t="shared" si="373"/>
        <v>0</v>
      </c>
      <c r="Z1790" s="394"/>
      <c r="AA1790" s="403"/>
      <c r="AB1790" s="394"/>
      <c r="AC1790" s="403"/>
      <c r="AD1790" s="350">
        <f t="shared" si="374"/>
        <v>0</v>
      </c>
      <c r="AE1790" s="252"/>
    </row>
    <row r="1791" hidden="1" outlineLevel="1" spans="1:31">
      <c r="A1791" s="299"/>
      <c r="B1791" s="150">
        <v>120701081</v>
      </c>
      <c r="C1791" s="346"/>
      <c r="D1791" s="346"/>
      <c r="E1791" s="299" t="s">
        <v>193</v>
      </c>
      <c r="F1791" s="343"/>
      <c r="G1791" s="350"/>
      <c r="H1791" s="394"/>
      <c r="I1791" s="403"/>
      <c r="J1791" s="394"/>
      <c r="K1791" s="403"/>
      <c r="L1791" s="350">
        <f t="shared" si="371"/>
        <v>0</v>
      </c>
      <c r="M1791" s="394"/>
      <c r="N1791" s="403"/>
      <c r="O1791" s="394"/>
      <c r="P1791" s="403"/>
      <c r="Q1791" s="350">
        <f t="shared" si="372"/>
        <v>0</v>
      </c>
      <c r="R1791" s="350"/>
      <c r="S1791" s="350"/>
      <c r="T1791" s="350"/>
      <c r="U1791" s="350"/>
      <c r="V1791" s="350"/>
      <c r="W1791" s="350"/>
      <c r="X1791" s="350"/>
      <c r="Y1791" s="350">
        <f t="shared" si="373"/>
        <v>0</v>
      </c>
      <c r="Z1791" s="394"/>
      <c r="AA1791" s="403"/>
      <c r="AB1791" s="394"/>
      <c r="AC1791" s="403"/>
      <c r="AD1791" s="350">
        <f t="shared" si="374"/>
        <v>0</v>
      </c>
      <c r="AE1791" s="252"/>
    </row>
    <row r="1792" hidden="1" outlineLevel="1" spans="1:31">
      <c r="A1792" s="299"/>
      <c r="B1792" s="150">
        <v>120701082</v>
      </c>
      <c r="C1792" s="346"/>
      <c r="D1792" s="346"/>
      <c r="E1792" s="299" t="s">
        <v>194</v>
      </c>
      <c r="F1792" s="343"/>
      <c r="G1792" s="350"/>
      <c r="H1792" s="394"/>
      <c r="I1792" s="403"/>
      <c r="J1792" s="394"/>
      <c r="K1792" s="403"/>
      <c r="L1792" s="350">
        <f t="shared" si="371"/>
        <v>0</v>
      </c>
      <c r="M1792" s="394"/>
      <c r="N1792" s="403"/>
      <c r="O1792" s="394"/>
      <c r="P1792" s="403"/>
      <c r="Q1792" s="350">
        <f t="shared" si="372"/>
        <v>0</v>
      </c>
      <c r="R1792" s="350"/>
      <c r="S1792" s="350"/>
      <c r="T1792" s="350"/>
      <c r="U1792" s="350"/>
      <c r="V1792" s="350"/>
      <c r="W1792" s="350"/>
      <c r="X1792" s="350"/>
      <c r="Y1792" s="350">
        <f t="shared" si="373"/>
        <v>0</v>
      </c>
      <c r="Z1792" s="394"/>
      <c r="AA1792" s="403"/>
      <c r="AB1792" s="394"/>
      <c r="AC1792" s="403"/>
      <c r="AD1792" s="350">
        <f t="shared" si="374"/>
        <v>0</v>
      </c>
      <c r="AE1792" s="252"/>
    </row>
    <row r="1793" hidden="1" outlineLevel="1" spans="1:31">
      <c r="A1793" s="299"/>
      <c r="B1793" s="150">
        <v>120701083</v>
      </c>
      <c r="C1793" s="346"/>
      <c r="D1793" s="346"/>
      <c r="E1793" s="299" t="s">
        <v>195</v>
      </c>
      <c r="F1793" s="343"/>
      <c r="G1793" s="350"/>
      <c r="H1793" s="394"/>
      <c r="I1793" s="403"/>
      <c r="J1793" s="394"/>
      <c r="K1793" s="403"/>
      <c r="L1793" s="350">
        <f t="shared" si="371"/>
        <v>0</v>
      </c>
      <c r="M1793" s="394"/>
      <c r="N1793" s="403"/>
      <c r="O1793" s="394"/>
      <c r="P1793" s="403"/>
      <c r="Q1793" s="350">
        <f t="shared" si="372"/>
        <v>0</v>
      </c>
      <c r="R1793" s="350"/>
      <c r="S1793" s="350"/>
      <c r="T1793" s="350"/>
      <c r="U1793" s="350"/>
      <c r="V1793" s="350"/>
      <c r="W1793" s="350"/>
      <c r="X1793" s="350"/>
      <c r="Y1793" s="350">
        <f t="shared" si="373"/>
        <v>0</v>
      </c>
      <c r="Z1793" s="394"/>
      <c r="AA1793" s="403"/>
      <c r="AB1793" s="394"/>
      <c r="AC1793" s="403"/>
      <c r="AD1793" s="350">
        <f t="shared" si="374"/>
        <v>0</v>
      </c>
      <c r="AE1793" s="252"/>
    </row>
    <row r="1794" hidden="1" outlineLevel="1" spans="1:31">
      <c r="A1794" s="299"/>
      <c r="B1794" s="150">
        <v>120701084</v>
      </c>
      <c r="C1794" s="346"/>
      <c r="D1794" s="346"/>
      <c r="E1794" s="299" t="s">
        <v>196</v>
      </c>
      <c r="F1794" s="343"/>
      <c r="G1794" s="350"/>
      <c r="H1794" s="394"/>
      <c r="I1794" s="403"/>
      <c r="J1794" s="394"/>
      <c r="K1794" s="403"/>
      <c r="L1794" s="350">
        <f t="shared" si="371"/>
        <v>0</v>
      </c>
      <c r="M1794" s="394"/>
      <c r="N1794" s="403"/>
      <c r="O1794" s="394"/>
      <c r="P1794" s="403"/>
      <c r="Q1794" s="350">
        <f t="shared" si="372"/>
        <v>0</v>
      </c>
      <c r="R1794" s="350"/>
      <c r="S1794" s="350"/>
      <c r="T1794" s="350"/>
      <c r="U1794" s="350"/>
      <c r="V1794" s="350"/>
      <c r="W1794" s="350"/>
      <c r="X1794" s="350"/>
      <c r="Y1794" s="350">
        <f t="shared" si="373"/>
        <v>0</v>
      </c>
      <c r="Z1794" s="394"/>
      <c r="AA1794" s="403"/>
      <c r="AB1794" s="394"/>
      <c r="AC1794" s="403"/>
      <c r="AD1794" s="350">
        <f t="shared" si="374"/>
        <v>0</v>
      </c>
      <c r="AE1794" s="252"/>
    </row>
    <row r="1795" hidden="1" outlineLevel="1" spans="1:31">
      <c r="A1795" s="299"/>
      <c r="B1795" s="150">
        <v>120701085</v>
      </c>
      <c r="C1795" s="346"/>
      <c r="D1795" s="346"/>
      <c r="E1795" s="299" t="s">
        <v>197</v>
      </c>
      <c r="F1795" s="343"/>
      <c r="G1795" s="350"/>
      <c r="H1795" s="394"/>
      <c r="I1795" s="403"/>
      <c r="J1795" s="394"/>
      <c r="K1795" s="403"/>
      <c r="L1795" s="350">
        <f t="shared" si="371"/>
        <v>0</v>
      </c>
      <c r="M1795" s="394"/>
      <c r="N1795" s="403"/>
      <c r="O1795" s="394"/>
      <c r="P1795" s="403"/>
      <c r="Q1795" s="350">
        <f t="shared" si="372"/>
        <v>0</v>
      </c>
      <c r="R1795" s="350"/>
      <c r="S1795" s="350"/>
      <c r="T1795" s="350"/>
      <c r="U1795" s="350"/>
      <c r="V1795" s="350"/>
      <c r="W1795" s="350"/>
      <c r="X1795" s="350"/>
      <c r="Y1795" s="350">
        <f t="shared" si="373"/>
        <v>0</v>
      </c>
      <c r="Z1795" s="394"/>
      <c r="AA1795" s="403"/>
      <c r="AB1795" s="394"/>
      <c r="AC1795" s="403"/>
      <c r="AD1795" s="350">
        <f t="shared" si="374"/>
        <v>0</v>
      </c>
      <c r="AE1795" s="252"/>
    </row>
    <row r="1796" hidden="1" outlineLevel="1" spans="1:31">
      <c r="A1796" s="299"/>
      <c r="B1796" s="150">
        <v>120701086</v>
      </c>
      <c r="C1796" s="346"/>
      <c r="D1796" s="346"/>
      <c r="E1796" s="299" t="s">
        <v>198</v>
      </c>
      <c r="F1796" s="343"/>
      <c r="G1796" s="350"/>
      <c r="H1796" s="394"/>
      <c r="I1796" s="403"/>
      <c r="J1796" s="394"/>
      <c r="K1796" s="403"/>
      <c r="L1796" s="350">
        <f t="shared" si="371"/>
        <v>0</v>
      </c>
      <c r="M1796" s="394"/>
      <c r="N1796" s="403"/>
      <c r="O1796" s="394"/>
      <c r="P1796" s="403"/>
      <c r="Q1796" s="350">
        <f t="shared" si="372"/>
        <v>0</v>
      </c>
      <c r="R1796" s="350"/>
      <c r="S1796" s="350"/>
      <c r="T1796" s="350"/>
      <c r="U1796" s="350"/>
      <c r="V1796" s="350"/>
      <c r="W1796" s="350"/>
      <c r="X1796" s="350"/>
      <c r="Y1796" s="350">
        <f t="shared" si="373"/>
        <v>0</v>
      </c>
      <c r="Z1796" s="394"/>
      <c r="AA1796" s="403"/>
      <c r="AB1796" s="394"/>
      <c r="AC1796" s="403"/>
      <c r="AD1796" s="350">
        <f t="shared" si="374"/>
        <v>0</v>
      </c>
      <c r="AE1796" s="252"/>
    </row>
    <row r="1797" hidden="1" outlineLevel="1" spans="1:31">
      <c r="A1797" s="299"/>
      <c r="B1797" s="150">
        <v>120701087</v>
      </c>
      <c r="C1797" s="346"/>
      <c r="D1797" s="346"/>
      <c r="E1797" s="299" t="s">
        <v>199</v>
      </c>
      <c r="F1797" s="343"/>
      <c r="G1797" s="350"/>
      <c r="H1797" s="394"/>
      <c r="I1797" s="403"/>
      <c r="J1797" s="394"/>
      <c r="K1797" s="403"/>
      <c r="L1797" s="350">
        <f t="shared" si="371"/>
        <v>0</v>
      </c>
      <c r="M1797" s="394"/>
      <c r="N1797" s="403"/>
      <c r="O1797" s="394"/>
      <c r="P1797" s="403"/>
      <c r="Q1797" s="350">
        <f t="shared" si="372"/>
        <v>0</v>
      </c>
      <c r="R1797" s="350"/>
      <c r="S1797" s="350"/>
      <c r="T1797" s="350"/>
      <c r="U1797" s="350"/>
      <c r="V1797" s="350"/>
      <c r="W1797" s="350"/>
      <c r="X1797" s="350"/>
      <c r="Y1797" s="350">
        <f t="shared" si="373"/>
        <v>0</v>
      </c>
      <c r="Z1797" s="394"/>
      <c r="AA1797" s="403"/>
      <c r="AB1797" s="394"/>
      <c r="AC1797" s="403"/>
      <c r="AD1797" s="350">
        <f t="shared" si="374"/>
        <v>0</v>
      </c>
      <c r="AE1797" s="252"/>
    </row>
    <row r="1798" hidden="1" outlineLevel="1" spans="1:31">
      <c r="A1798" s="299"/>
      <c r="B1798" s="150">
        <v>120701088</v>
      </c>
      <c r="C1798" s="346"/>
      <c r="D1798" s="346"/>
      <c r="E1798" s="299" t="s">
        <v>200</v>
      </c>
      <c r="F1798" s="343"/>
      <c r="G1798" s="350"/>
      <c r="H1798" s="394"/>
      <c r="I1798" s="403"/>
      <c r="J1798" s="394"/>
      <c r="K1798" s="403"/>
      <c r="L1798" s="350">
        <f t="shared" si="371"/>
        <v>0</v>
      </c>
      <c r="M1798" s="394"/>
      <c r="N1798" s="403"/>
      <c r="O1798" s="394"/>
      <c r="P1798" s="403"/>
      <c r="Q1798" s="350">
        <f t="shared" si="372"/>
        <v>0</v>
      </c>
      <c r="R1798" s="350"/>
      <c r="S1798" s="350"/>
      <c r="T1798" s="350"/>
      <c r="U1798" s="350"/>
      <c r="V1798" s="350"/>
      <c r="W1798" s="350"/>
      <c r="X1798" s="350"/>
      <c r="Y1798" s="350">
        <f t="shared" si="373"/>
        <v>0</v>
      </c>
      <c r="Z1798" s="394"/>
      <c r="AA1798" s="403"/>
      <c r="AB1798" s="394"/>
      <c r="AC1798" s="403"/>
      <c r="AD1798" s="350">
        <f t="shared" si="374"/>
        <v>0</v>
      </c>
      <c r="AE1798" s="252"/>
    </row>
    <row r="1799" hidden="1" outlineLevel="1" spans="1:31">
      <c r="A1799" s="299"/>
      <c r="B1799" s="150">
        <v>120701089</v>
      </c>
      <c r="C1799" s="346"/>
      <c r="D1799" s="346"/>
      <c r="E1799" s="299" t="s">
        <v>201</v>
      </c>
      <c r="F1799" s="343"/>
      <c r="G1799" s="350"/>
      <c r="H1799" s="394"/>
      <c r="I1799" s="403"/>
      <c r="J1799" s="394"/>
      <c r="K1799" s="403"/>
      <c r="L1799" s="350">
        <f t="shared" si="371"/>
        <v>0</v>
      </c>
      <c r="M1799" s="394"/>
      <c r="N1799" s="403"/>
      <c r="O1799" s="394"/>
      <c r="P1799" s="403"/>
      <c r="Q1799" s="350">
        <f t="shared" si="372"/>
        <v>0</v>
      </c>
      <c r="R1799" s="350"/>
      <c r="S1799" s="350"/>
      <c r="T1799" s="350"/>
      <c r="U1799" s="350"/>
      <c r="V1799" s="350"/>
      <c r="W1799" s="350"/>
      <c r="X1799" s="350"/>
      <c r="Y1799" s="350">
        <f t="shared" si="373"/>
        <v>0</v>
      </c>
      <c r="Z1799" s="394"/>
      <c r="AA1799" s="403"/>
      <c r="AB1799" s="394"/>
      <c r="AC1799" s="403"/>
      <c r="AD1799" s="350">
        <f t="shared" si="374"/>
        <v>0</v>
      </c>
      <c r="AE1799" s="252"/>
    </row>
    <row r="1800" hidden="1" outlineLevel="1" spans="1:31">
      <c r="A1800" s="299"/>
      <c r="B1800" s="150">
        <v>120701090</v>
      </c>
      <c r="C1800" s="346"/>
      <c r="D1800" s="346"/>
      <c r="E1800" s="299" t="s">
        <v>202</v>
      </c>
      <c r="F1800" s="343"/>
      <c r="G1800" s="350"/>
      <c r="H1800" s="394"/>
      <c r="I1800" s="403"/>
      <c r="J1800" s="394"/>
      <c r="K1800" s="403"/>
      <c r="L1800" s="350">
        <f t="shared" si="371"/>
        <v>0</v>
      </c>
      <c r="M1800" s="394"/>
      <c r="N1800" s="403"/>
      <c r="O1800" s="394"/>
      <c r="P1800" s="403"/>
      <c r="Q1800" s="350">
        <f t="shared" si="372"/>
        <v>0</v>
      </c>
      <c r="R1800" s="350"/>
      <c r="S1800" s="350"/>
      <c r="T1800" s="350"/>
      <c r="U1800" s="350"/>
      <c r="V1800" s="350"/>
      <c r="W1800" s="350"/>
      <c r="X1800" s="350"/>
      <c r="Y1800" s="350">
        <f t="shared" si="373"/>
        <v>0</v>
      </c>
      <c r="Z1800" s="394"/>
      <c r="AA1800" s="403"/>
      <c r="AB1800" s="394"/>
      <c r="AC1800" s="403"/>
      <c r="AD1800" s="350">
        <f t="shared" si="374"/>
        <v>0</v>
      </c>
      <c r="AE1800" s="252"/>
    </row>
    <row r="1801" hidden="1" outlineLevel="1" spans="1:31">
      <c r="A1801" s="299"/>
      <c r="B1801" s="150">
        <v>120701091</v>
      </c>
      <c r="C1801" s="346"/>
      <c r="D1801" s="346"/>
      <c r="E1801" s="299" t="s">
        <v>203</v>
      </c>
      <c r="F1801" s="343"/>
      <c r="G1801" s="350"/>
      <c r="H1801" s="394"/>
      <c r="I1801" s="403"/>
      <c r="J1801" s="394"/>
      <c r="K1801" s="403"/>
      <c r="L1801" s="350">
        <f t="shared" si="371"/>
        <v>0</v>
      </c>
      <c r="M1801" s="394"/>
      <c r="N1801" s="403"/>
      <c r="O1801" s="394"/>
      <c r="P1801" s="403"/>
      <c r="Q1801" s="350">
        <f t="shared" si="372"/>
        <v>0</v>
      </c>
      <c r="R1801" s="350"/>
      <c r="S1801" s="350"/>
      <c r="T1801" s="350"/>
      <c r="U1801" s="350"/>
      <c r="V1801" s="350"/>
      <c r="W1801" s="350"/>
      <c r="X1801" s="350"/>
      <c r="Y1801" s="350">
        <f t="shared" si="373"/>
        <v>0</v>
      </c>
      <c r="Z1801" s="394"/>
      <c r="AA1801" s="403"/>
      <c r="AB1801" s="394"/>
      <c r="AC1801" s="403"/>
      <c r="AD1801" s="350">
        <f t="shared" si="374"/>
        <v>0</v>
      </c>
      <c r="AE1801" s="252"/>
    </row>
    <row r="1802" hidden="1" outlineLevel="1" spans="1:31">
      <c r="A1802" s="299"/>
      <c r="B1802" s="150">
        <v>120701092</v>
      </c>
      <c r="C1802" s="346"/>
      <c r="D1802" s="346"/>
      <c r="E1802" s="299" t="s">
        <v>204</v>
      </c>
      <c r="F1802" s="343"/>
      <c r="G1802" s="350"/>
      <c r="H1802" s="394"/>
      <c r="I1802" s="403"/>
      <c r="J1802" s="394"/>
      <c r="K1802" s="403"/>
      <c r="L1802" s="350">
        <f t="shared" si="371"/>
        <v>0</v>
      </c>
      <c r="M1802" s="394"/>
      <c r="N1802" s="403"/>
      <c r="O1802" s="394"/>
      <c r="P1802" s="403"/>
      <c r="Q1802" s="350">
        <f t="shared" si="372"/>
        <v>0</v>
      </c>
      <c r="R1802" s="350"/>
      <c r="S1802" s="350"/>
      <c r="T1802" s="350"/>
      <c r="U1802" s="350"/>
      <c r="V1802" s="350"/>
      <c r="W1802" s="350"/>
      <c r="X1802" s="350"/>
      <c r="Y1802" s="350">
        <f t="shared" si="373"/>
        <v>0</v>
      </c>
      <c r="Z1802" s="394"/>
      <c r="AA1802" s="403"/>
      <c r="AB1802" s="394"/>
      <c r="AC1802" s="403"/>
      <c r="AD1802" s="350">
        <f t="shared" si="374"/>
        <v>0</v>
      </c>
      <c r="AE1802" s="252"/>
    </row>
    <row r="1803" hidden="1" outlineLevel="1" spans="1:31">
      <c r="A1803" s="299"/>
      <c r="B1803" s="150">
        <v>120701093</v>
      </c>
      <c r="C1803" s="346"/>
      <c r="D1803" s="346"/>
      <c r="E1803" s="299" t="s">
        <v>205</v>
      </c>
      <c r="F1803" s="343"/>
      <c r="G1803" s="350"/>
      <c r="H1803" s="394"/>
      <c r="I1803" s="403"/>
      <c r="J1803" s="394"/>
      <c r="K1803" s="403"/>
      <c r="L1803" s="350">
        <f t="shared" si="371"/>
        <v>0</v>
      </c>
      <c r="M1803" s="394"/>
      <c r="N1803" s="403"/>
      <c r="O1803" s="394"/>
      <c r="P1803" s="403"/>
      <c r="Q1803" s="350">
        <f t="shared" si="372"/>
        <v>0</v>
      </c>
      <c r="R1803" s="350"/>
      <c r="S1803" s="350"/>
      <c r="T1803" s="350"/>
      <c r="U1803" s="350"/>
      <c r="V1803" s="350"/>
      <c r="W1803" s="350"/>
      <c r="X1803" s="350"/>
      <c r="Y1803" s="350">
        <f t="shared" si="373"/>
        <v>0</v>
      </c>
      <c r="Z1803" s="394"/>
      <c r="AA1803" s="403"/>
      <c r="AB1803" s="394"/>
      <c r="AC1803" s="403"/>
      <c r="AD1803" s="350">
        <f t="shared" si="374"/>
        <v>0</v>
      </c>
      <c r="AE1803" s="252"/>
    </row>
    <row r="1804" hidden="1" outlineLevel="1" spans="1:31">
      <c r="A1804" s="299"/>
      <c r="B1804" s="150">
        <v>120701094</v>
      </c>
      <c r="C1804" s="346"/>
      <c r="D1804" s="346"/>
      <c r="E1804" s="299" t="s">
        <v>206</v>
      </c>
      <c r="F1804" s="343"/>
      <c r="G1804" s="350"/>
      <c r="H1804" s="394"/>
      <c r="I1804" s="403"/>
      <c r="J1804" s="394"/>
      <c r="K1804" s="403"/>
      <c r="L1804" s="350">
        <f t="shared" si="371"/>
        <v>0</v>
      </c>
      <c r="M1804" s="394"/>
      <c r="N1804" s="403"/>
      <c r="O1804" s="394"/>
      <c r="P1804" s="403"/>
      <c r="Q1804" s="350">
        <f t="shared" si="372"/>
        <v>0</v>
      </c>
      <c r="R1804" s="350"/>
      <c r="S1804" s="350"/>
      <c r="T1804" s="350"/>
      <c r="U1804" s="350"/>
      <c r="V1804" s="350"/>
      <c r="W1804" s="350"/>
      <c r="X1804" s="350"/>
      <c r="Y1804" s="350">
        <f t="shared" si="373"/>
        <v>0</v>
      </c>
      <c r="Z1804" s="394"/>
      <c r="AA1804" s="403"/>
      <c r="AB1804" s="394"/>
      <c r="AC1804" s="403"/>
      <c r="AD1804" s="350">
        <f t="shared" si="374"/>
        <v>0</v>
      </c>
      <c r="AE1804" s="252"/>
    </row>
    <row r="1805" hidden="1" outlineLevel="1" spans="1:31">
      <c r="A1805" s="299"/>
      <c r="B1805" s="150">
        <v>120701095</v>
      </c>
      <c r="C1805" s="346"/>
      <c r="D1805" s="346"/>
      <c r="E1805" s="299" t="s">
        <v>207</v>
      </c>
      <c r="F1805" s="343"/>
      <c r="G1805" s="350"/>
      <c r="H1805" s="394"/>
      <c r="I1805" s="403"/>
      <c r="J1805" s="394"/>
      <c r="K1805" s="403"/>
      <c r="L1805" s="350">
        <f t="shared" si="371"/>
        <v>0</v>
      </c>
      <c r="M1805" s="394"/>
      <c r="N1805" s="403"/>
      <c r="O1805" s="394"/>
      <c r="P1805" s="403"/>
      <c r="Q1805" s="350">
        <f t="shared" si="372"/>
        <v>0</v>
      </c>
      <c r="R1805" s="350"/>
      <c r="S1805" s="350"/>
      <c r="T1805" s="350"/>
      <c r="U1805" s="350"/>
      <c r="V1805" s="350"/>
      <c r="W1805" s="350"/>
      <c r="X1805" s="350"/>
      <c r="Y1805" s="350">
        <f t="shared" si="373"/>
        <v>0</v>
      </c>
      <c r="Z1805" s="394"/>
      <c r="AA1805" s="403"/>
      <c r="AB1805" s="394"/>
      <c r="AC1805" s="403"/>
      <c r="AD1805" s="350">
        <f t="shared" si="374"/>
        <v>0</v>
      </c>
      <c r="AE1805" s="252"/>
    </row>
    <row r="1806" hidden="1" outlineLevel="1" spans="1:31">
      <c r="A1806" s="299"/>
      <c r="B1806" s="150">
        <v>120701096</v>
      </c>
      <c r="C1806" s="346"/>
      <c r="D1806" s="346"/>
      <c r="E1806" s="299" t="s">
        <v>208</v>
      </c>
      <c r="F1806" s="343"/>
      <c r="G1806" s="350"/>
      <c r="H1806" s="394"/>
      <c r="I1806" s="403"/>
      <c r="J1806" s="394"/>
      <c r="K1806" s="403"/>
      <c r="L1806" s="350">
        <f t="shared" si="371"/>
        <v>0</v>
      </c>
      <c r="M1806" s="394"/>
      <c r="N1806" s="403"/>
      <c r="O1806" s="394"/>
      <c r="P1806" s="403"/>
      <c r="Q1806" s="350">
        <f t="shared" si="372"/>
        <v>0</v>
      </c>
      <c r="R1806" s="350"/>
      <c r="S1806" s="350"/>
      <c r="T1806" s="350"/>
      <c r="U1806" s="350"/>
      <c r="V1806" s="350"/>
      <c r="W1806" s="350"/>
      <c r="X1806" s="350"/>
      <c r="Y1806" s="350">
        <f t="shared" si="373"/>
        <v>0</v>
      </c>
      <c r="Z1806" s="394"/>
      <c r="AA1806" s="403"/>
      <c r="AB1806" s="394"/>
      <c r="AC1806" s="403"/>
      <c r="AD1806" s="350">
        <f t="shared" si="374"/>
        <v>0</v>
      </c>
      <c r="AE1806" s="252"/>
    </row>
    <row r="1807" hidden="1" outlineLevel="1" spans="1:31">
      <c r="A1807" s="299"/>
      <c r="B1807" s="150">
        <v>120701097</v>
      </c>
      <c r="C1807" s="346"/>
      <c r="D1807" s="346"/>
      <c r="E1807" s="299" t="s">
        <v>209</v>
      </c>
      <c r="F1807" s="343"/>
      <c r="G1807" s="350"/>
      <c r="H1807" s="394"/>
      <c r="I1807" s="403"/>
      <c r="J1807" s="394"/>
      <c r="K1807" s="403"/>
      <c r="L1807" s="350">
        <f t="shared" si="371"/>
        <v>0</v>
      </c>
      <c r="M1807" s="394"/>
      <c r="N1807" s="403"/>
      <c r="O1807" s="394"/>
      <c r="P1807" s="403"/>
      <c r="Q1807" s="350">
        <f t="shared" si="372"/>
        <v>0</v>
      </c>
      <c r="R1807" s="350"/>
      <c r="S1807" s="350"/>
      <c r="T1807" s="350"/>
      <c r="U1807" s="350"/>
      <c r="V1807" s="350"/>
      <c r="W1807" s="350"/>
      <c r="X1807" s="350"/>
      <c r="Y1807" s="350">
        <f t="shared" si="373"/>
        <v>0</v>
      </c>
      <c r="Z1807" s="394"/>
      <c r="AA1807" s="403"/>
      <c r="AB1807" s="394"/>
      <c r="AC1807" s="403"/>
      <c r="AD1807" s="350">
        <f t="shared" si="374"/>
        <v>0</v>
      </c>
      <c r="AE1807" s="252"/>
    </row>
    <row r="1808" hidden="1" outlineLevel="1" spans="1:31">
      <c r="A1808" s="299"/>
      <c r="B1808" s="150">
        <v>120701098</v>
      </c>
      <c r="C1808" s="346"/>
      <c r="D1808" s="346"/>
      <c r="E1808" s="299" t="s">
        <v>210</v>
      </c>
      <c r="F1808" s="343"/>
      <c r="G1808" s="350"/>
      <c r="H1808" s="394"/>
      <c r="I1808" s="403"/>
      <c r="J1808" s="394"/>
      <c r="K1808" s="403"/>
      <c r="L1808" s="350">
        <f t="shared" si="371"/>
        <v>0</v>
      </c>
      <c r="M1808" s="394"/>
      <c r="N1808" s="403"/>
      <c r="O1808" s="394"/>
      <c r="P1808" s="403"/>
      <c r="Q1808" s="350">
        <f t="shared" si="372"/>
        <v>0</v>
      </c>
      <c r="R1808" s="350"/>
      <c r="S1808" s="350"/>
      <c r="T1808" s="350"/>
      <c r="U1808" s="350"/>
      <c r="V1808" s="350"/>
      <c r="W1808" s="350"/>
      <c r="X1808" s="350"/>
      <c r="Y1808" s="350">
        <f t="shared" si="373"/>
        <v>0</v>
      </c>
      <c r="Z1808" s="394"/>
      <c r="AA1808" s="403"/>
      <c r="AB1808" s="394"/>
      <c r="AC1808" s="403"/>
      <c r="AD1808" s="350">
        <f t="shared" si="374"/>
        <v>0</v>
      </c>
      <c r="AE1808" s="252"/>
    </row>
    <row r="1809" hidden="1" outlineLevel="1" spans="1:31">
      <c r="A1809" s="299"/>
      <c r="B1809" s="150">
        <v>120701099</v>
      </c>
      <c r="C1809" s="346"/>
      <c r="D1809" s="346"/>
      <c r="E1809" s="299" t="s">
        <v>211</v>
      </c>
      <c r="F1809" s="343"/>
      <c r="G1809" s="350"/>
      <c r="H1809" s="394"/>
      <c r="I1809" s="403"/>
      <c r="J1809" s="394"/>
      <c r="K1809" s="403"/>
      <c r="L1809" s="350">
        <f t="shared" si="371"/>
        <v>0</v>
      </c>
      <c r="M1809" s="394"/>
      <c r="N1809" s="403"/>
      <c r="O1809" s="394"/>
      <c r="P1809" s="403"/>
      <c r="Q1809" s="350">
        <f t="shared" si="372"/>
        <v>0</v>
      </c>
      <c r="R1809" s="350"/>
      <c r="S1809" s="350"/>
      <c r="T1809" s="350"/>
      <c r="U1809" s="350"/>
      <c r="V1809" s="350"/>
      <c r="W1809" s="350"/>
      <c r="X1809" s="350"/>
      <c r="Y1809" s="350">
        <f t="shared" si="373"/>
        <v>0</v>
      </c>
      <c r="Z1809" s="394"/>
      <c r="AA1809" s="403"/>
      <c r="AB1809" s="394"/>
      <c r="AC1809" s="403"/>
      <c r="AD1809" s="350">
        <f t="shared" si="374"/>
        <v>0</v>
      </c>
      <c r="AE1809" s="252"/>
    </row>
    <row r="1810" hidden="1" outlineLevel="1" spans="1:31">
      <c r="A1810" s="299"/>
      <c r="B1810" s="150">
        <v>120701100</v>
      </c>
      <c r="C1810" s="346"/>
      <c r="D1810" s="346"/>
      <c r="E1810" s="299" t="s">
        <v>212</v>
      </c>
      <c r="F1810" s="343"/>
      <c r="G1810" s="350"/>
      <c r="H1810" s="394"/>
      <c r="I1810" s="403"/>
      <c r="J1810" s="394"/>
      <c r="K1810" s="403"/>
      <c r="L1810" s="350">
        <f t="shared" si="371"/>
        <v>0</v>
      </c>
      <c r="M1810" s="394"/>
      <c r="N1810" s="403"/>
      <c r="O1810" s="394"/>
      <c r="P1810" s="403"/>
      <c r="Q1810" s="350">
        <f t="shared" si="372"/>
        <v>0</v>
      </c>
      <c r="R1810" s="350"/>
      <c r="S1810" s="350"/>
      <c r="T1810" s="350"/>
      <c r="U1810" s="350"/>
      <c r="V1810" s="350"/>
      <c r="W1810" s="350"/>
      <c r="X1810" s="350"/>
      <c r="Y1810" s="350">
        <f t="shared" si="373"/>
        <v>0</v>
      </c>
      <c r="Z1810" s="394"/>
      <c r="AA1810" s="403"/>
      <c r="AB1810" s="394"/>
      <c r="AC1810" s="403"/>
      <c r="AD1810" s="350">
        <f t="shared" si="374"/>
        <v>0</v>
      </c>
      <c r="AE1810" s="252"/>
    </row>
    <row r="1811" hidden="1" outlineLevel="1" spans="1:31">
      <c r="A1811" s="299"/>
      <c r="B1811" s="150">
        <v>120701101</v>
      </c>
      <c r="C1811" s="346"/>
      <c r="D1811" s="346"/>
      <c r="E1811" s="299" t="s">
        <v>213</v>
      </c>
      <c r="F1811" s="343"/>
      <c r="G1811" s="350"/>
      <c r="H1811" s="394"/>
      <c r="I1811" s="403"/>
      <c r="J1811" s="394"/>
      <c r="K1811" s="403"/>
      <c r="L1811" s="350">
        <f t="shared" si="371"/>
        <v>0</v>
      </c>
      <c r="M1811" s="394"/>
      <c r="N1811" s="403"/>
      <c r="O1811" s="394"/>
      <c r="P1811" s="403"/>
      <c r="Q1811" s="350">
        <f t="shared" si="372"/>
        <v>0</v>
      </c>
      <c r="R1811" s="350"/>
      <c r="S1811" s="350"/>
      <c r="T1811" s="350"/>
      <c r="U1811" s="350"/>
      <c r="V1811" s="350"/>
      <c r="W1811" s="350"/>
      <c r="X1811" s="350"/>
      <c r="Y1811" s="350">
        <f t="shared" si="373"/>
        <v>0</v>
      </c>
      <c r="Z1811" s="394"/>
      <c r="AA1811" s="403"/>
      <c r="AB1811" s="394"/>
      <c r="AC1811" s="403"/>
      <c r="AD1811" s="350">
        <f t="shared" si="374"/>
        <v>0</v>
      </c>
      <c r="AE1811" s="252"/>
    </row>
    <row r="1812" hidden="1" outlineLevel="1" spans="1:31">
      <c r="A1812" s="299"/>
      <c r="B1812" s="150">
        <v>120701102</v>
      </c>
      <c r="C1812" s="346"/>
      <c r="D1812" s="346"/>
      <c r="E1812" s="299" t="s">
        <v>214</v>
      </c>
      <c r="F1812" s="343"/>
      <c r="G1812" s="350"/>
      <c r="H1812" s="394"/>
      <c r="I1812" s="403"/>
      <c r="J1812" s="394"/>
      <c r="K1812" s="403"/>
      <c r="L1812" s="350">
        <f t="shared" si="371"/>
        <v>0</v>
      </c>
      <c r="M1812" s="394"/>
      <c r="N1812" s="403"/>
      <c r="O1812" s="394"/>
      <c r="P1812" s="403"/>
      <c r="Q1812" s="350">
        <f t="shared" si="372"/>
        <v>0</v>
      </c>
      <c r="R1812" s="350"/>
      <c r="S1812" s="350"/>
      <c r="T1812" s="350"/>
      <c r="U1812" s="350"/>
      <c r="V1812" s="350"/>
      <c r="W1812" s="350"/>
      <c r="X1812" s="350"/>
      <c r="Y1812" s="350">
        <f t="shared" si="373"/>
        <v>0</v>
      </c>
      <c r="Z1812" s="394"/>
      <c r="AA1812" s="403"/>
      <c r="AB1812" s="394"/>
      <c r="AC1812" s="403"/>
      <c r="AD1812" s="350">
        <f t="shared" si="374"/>
        <v>0</v>
      </c>
      <c r="AE1812" s="252"/>
    </row>
    <row r="1813" hidden="1" outlineLevel="1" spans="1:31">
      <c r="A1813" s="299"/>
      <c r="B1813" s="150">
        <v>120701103</v>
      </c>
      <c r="C1813" s="346"/>
      <c r="D1813" s="346"/>
      <c r="E1813" s="299" t="s">
        <v>215</v>
      </c>
      <c r="F1813" s="343"/>
      <c r="G1813" s="350"/>
      <c r="H1813" s="394"/>
      <c r="I1813" s="403"/>
      <c r="J1813" s="394"/>
      <c r="K1813" s="403"/>
      <c r="L1813" s="350">
        <f t="shared" si="371"/>
        <v>0</v>
      </c>
      <c r="M1813" s="394"/>
      <c r="N1813" s="403"/>
      <c r="O1813" s="394"/>
      <c r="P1813" s="403"/>
      <c r="Q1813" s="350">
        <f t="shared" si="372"/>
        <v>0</v>
      </c>
      <c r="R1813" s="350"/>
      <c r="S1813" s="350"/>
      <c r="T1813" s="350"/>
      <c r="U1813" s="350"/>
      <c r="V1813" s="350"/>
      <c r="W1813" s="350"/>
      <c r="X1813" s="350"/>
      <c r="Y1813" s="350">
        <f t="shared" si="373"/>
        <v>0</v>
      </c>
      <c r="Z1813" s="394"/>
      <c r="AA1813" s="403"/>
      <c r="AB1813" s="394"/>
      <c r="AC1813" s="403"/>
      <c r="AD1813" s="350">
        <f t="shared" si="374"/>
        <v>0</v>
      </c>
      <c r="AE1813" s="252"/>
    </row>
    <row r="1814" hidden="1" outlineLevel="1" spans="1:31">
      <c r="A1814" s="299"/>
      <c r="B1814" s="150">
        <v>120701104</v>
      </c>
      <c r="C1814" s="346"/>
      <c r="D1814" s="346"/>
      <c r="E1814" s="299" t="s">
        <v>216</v>
      </c>
      <c r="F1814" s="343"/>
      <c r="G1814" s="350"/>
      <c r="H1814" s="394"/>
      <c r="I1814" s="403"/>
      <c r="J1814" s="394"/>
      <c r="K1814" s="403"/>
      <c r="L1814" s="350">
        <f t="shared" si="371"/>
        <v>0</v>
      </c>
      <c r="M1814" s="394"/>
      <c r="N1814" s="403"/>
      <c r="O1814" s="394"/>
      <c r="P1814" s="403"/>
      <c r="Q1814" s="350">
        <f t="shared" si="372"/>
        <v>0</v>
      </c>
      <c r="R1814" s="350"/>
      <c r="S1814" s="350"/>
      <c r="T1814" s="350"/>
      <c r="U1814" s="350"/>
      <c r="V1814" s="350"/>
      <c r="W1814" s="350"/>
      <c r="X1814" s="350"/>
      <c r="Y1814" s="350">
        <f t="shared" si="373"/>
        <v>0</v>
      </c>
      <c r="Z1814" s="394"/>
      <c r="AA1814" s="403"/>
      <c r="AB1814" s="394"/>
      <c r="AC1814" s="403"/>
      <c r="AD1814" s="350">
        <f t="shared" si="374"/>
        <v>0</v>
      </c>
      <c r="AE1814" s="252"/>
    </row>
    <row r="1815" hidden="1" outlineLevel="1" spans="1:31">
      <c r="A1815" s="299"/>
      <c r="B1815" s="150">
        <v>120701105</v>
      </c>
      <c r="C1815" s="346"/>
      <c r="D1815" s="346"/>
      <c r="E1815" s="299" t="s">
        <v>217</v>
      </c>
      <c r="F1815" s="343"/>
      <c r="G1815" s="350"/>
      <c r="H1815" s="394"/>
      <c r="I1815" s="403"/>
      <c r="J1815" s="394"/>
      <c r="K1815" s="403"/>
      <c r="L1815" s="350">
        <f t="shared" si="371"/>
        <v>0</v>
      </c>
      <c r="M1815" s="394"/>
      <c r="N1815" s="403"/>
      <c r="O1815" s="394"/>
      <c r="P1815" s="403"/>
      <c r="Q1815" s="350">
        <f t="shared" si="372"/>
        <v>0</v>
      </c>
      <c r="R1815" s="350"/>
      <c r="S1815" s="350"/>
      <c r="T1815" s="350"/>
      <c r="U1815" s="350"/>
      <c r="V1815" s="350"/>
      <c r="W1815" s="350"/>
      <c r="X1815" s="350"/>
      <c r="Y1815" s="350">
        <f t="shared" si="373"/>
        <v>0</v>
      </c>
      <c r="Z1815" s="394"/>
      <c r="AA1815" s="403"/>
      <c r="AB1815" s="394"/>
      <c r="AC1815" s="403"/>
      <c r="AD1815" s="350">
        <f t="shared" si="374"/>
        <v>0</v>
      </c>
      <c r="AE1815" s="252"/>
    </row>
    <row r="1816" hidden="1" outlineLevel="1" spans="1:31">
      <c r="A1816" s="299"/>
      <c r="B1816" s="150">
        <v>120701106</v>
      </c>
      <c r="C1816" s="346"/>
      <c r="D1816" s="346"/>
      <c r="E1816" s="299" t="s">
        <v>218</v>
      </c>
      <c r="F1816" s="343"/>
      <c r="G1816" s="350"/>
      <c r="H1816" s="394"/>
      <c r="I1816" s="403"/>
      <c r="J1816" s="394"/>
      <c r="K1816" s="403"/>
      <c r="L1816" s="350">
        <f t="shared" si="371"/>
        <v>0</v>
      </c>
      <c r="M1816" s="394"/>
      <c r="N1816" s="403"/>
      <c r="O1816" s="394"/>
      <c r="P1816" s="403"/>
      <c r="Q1816" s="350">
        <f t="shared" si="372"/>
        <v>0</v>
      </c>
      <c r="R1816" s="350"/>
      <c r="S1816" s="350"/>
      <c r="T1816" s="350"/>
      <c r="U1816" s="350"/>
      <c r="V1816" s="350"/>
      <c r="W1816" s="350"/>
      <c r="X1816" s="350"/>
      <c r="Y1816" s="350">
        <f t="shared" si="373"/>
        <v>0</v>
      </c>
      <c r="Z1816" s="394"/>
      <c r="AA1816" s="403"/>
      <c r="AB1816" s="394"/>
      <c r="AC1816" s="403"/>
      <c r="AD1816" s="350">
        <f t="shared" si="374"/>
        <v>0</v>
      </c>
      <c r="AE1816" s="252"/>
    </row>
    <row r="1817" hidden="1" outlineLevel="1" spans="1:31">
      <c r="A1817" s="299"/>
      <c r="B1817" s="150">
        <v>120701107</v>
      </c>
      <c r="C1817" s="346"/>
      <c r="D1817" s="346"/>
      <c r="E1817" s="299" t="s">
        <v>219</v>
      </c>
      <c r="F1817" s="343"/>
      <c r="G1817" s="350"/>
      <c r="H1817" s="394"/>
      <c r="I1817" s="403"/>
      <c r="J1817" s="394"/>
      <c r="K1817" s="403"/>
      <c r="L1817" s="350">
        <f t="shared" si="371"/>
        <v>0</v>
      </c>
      <c r="M1817" s="394"/>
      <c r="N1817" s="403"/>
      <c r="O1817" s="394"/>
      <c r="P1817" s="403"/>
      <c r="Q1817" s="350">
        <f t="shared" si="372"/>
        <v>0</v>
      </c>
      <c r="R1817" s="350"/>
      <c r="S1817" s="350"/>
      <c r="T1817" s="350"/>
      <c r="U1817" s="350"/>
      <c r="V1817" s="350"/>
      <c r="W1817" s="350"/>
      <c r="X1817" s="350"/>
      <c r="Y1817" s="350">
        <f t="shared" si="373"/>
        <v>0</v>
      </c>
      <c r="Z1817" s="394"/>
      <c r="AA1817" s="403"/>
      <c r="AB1817" s="394"/>
      <c r="AC1817" s="403"/>
      <c r="AD1817" s="350">
        <f t="shared" si="374"/>
        <v>0</v>
      </c>
      <c r="AE1817" s="252"/>
    </row>
    <row r="1818" hidden="1" outlineLevel="1" spans="1:31">
      <c r="A1818" s="299"/>
      <c r="B1818" s="150">
        <v>120701108</v>
      </c>
      <c r="C1818" s="346"/>
      <c r="D1818" s="346"/>
      <c r="E1818" s="299" t="s">
        <v>220</v>
      </c>
      <c r="F1818" s="343"/>
      <c r="G1818" s="350"/>
      <c r="H1818" s="394"/>
      <c r="I1818" s="403"/>
      <c r="J1818" s="394"/>
      <c r="K1818" s="403"/>
      <c r="L1818" s="350">
        <f t="shared" si="371"/>
        <v>0</v>
      </c>
      <c r="M1818" s="394"/>
      <c r="N1818" s="403"/>
      <c r="O1818" s="394"/>
      <c r="P1818" s="403"/>
      <c r="Q1818" s="350">
        <f t="shared" si="372"/>
        <v>0</v>
      </c>
      <c r="R1818" s="350"/>
      <c r="S1818" s="350"/>
      <c r="T1818" s="350"/>
      <c r="U1818" s="350"/>
      <c r="V1818" s="350"/>
      <c r="W1818" s="350"/>
      <c r="X1818" s="350"/>
      <c r="Y1818" s="350">
        <f t="shared" si="373"/>
        <v>0</v>
      </c>
      <c r="Z1818" s="394"/>
      <c r="AA1818" s="403"/>
      <c r="AB1818" s="394"/>
      <c r="AC1818" s="403"/>
      <c r="AD1818" s="350">
        <f t="shared" si="374"/>
        <v>0</v>
      </c>
      <c r="AE1818" s="252"/>
    </row>
    <row r="1819" hidden="1" outlineLevel="1" spans="1:31">
      <c r="A1819" s="299"/>
      <c r="B1819" s="150">
        <v>120701109</v>
      </c>
      <c r="C1819" s="346"/>
      <c r="D1819" s="346"/>
      <c r="E1819" s="299" t="s">
        <v>221</v>
      </c>
      <c r="F1819" s="343"/>
      <c r="G1819" s="350"/>
      <c r="H1819" s="394"/>
      <c r="I1819" s="403"/>
      <c r="J1819" s="394"/>
      <c r="K1819" s="403"/>
      <c r="L1819" s="350">
        <f t="shared" si="371"/>
        <v>0</v>
      </c>
      <c r="M1819" s="394"/>
      <c r="N1819" s="403"/>
      <c r="O1819" s="394"/>
      <c r="P1819" s="403"/>
      <c r="Q1819" s="350">
        <f t="shared" si="372"/>
        <v>0</v>
      </c>
      <c r="R1819" s="350"/>
      <c r="S1819" s="350"/>
      <c r="T1819" s="350"/>
      <c r="U1819" s="350"/>
      <c r="V1819" s="350"/>
      <c r="W1819" s="350"/>
      <c r="X1819" s="350"/>
      <c r="Y1819" s="350">
        <f t="shared" si="373"/>
        <v>0</v>
      </c>
      <c r="Z1819" s="394"/>
      <c r="AA1819" s="403"/>
      <c r="AB1819" s="394"/>
      <c r="AC1819" s="403"/>
      <c r="AD1819" s="350">
        <f t="shared" si="374"/>
        <v>0</v>
      </c>
      <c r="AE1819" s="252"/>
    </row>
    <row r="1820" hidden="1" outlineLevel="1" spans="1:31">
      <c r="A1820" s="299"/>
      <c r="B1820" s="150">
        <v>120701110</v>
      </c>
      <c r="C1820" s="346"/>
      <c r="D1820" s="346"/>
      <c r="E1820" s="299" t="s">
        <v>222</v>
      </c>
      <c r="F1820" s="343"/>
      <c r="G1820" s="350"/>
      <c r="H1820" s="394"/>
      <c r="I1820" s="403"/>
      <c r="J1820" s="394"/>
      <c r="K1820" s="403"/>
      <c r="L1820" s="350">
        <f t="shared" si="371"/>
        <v>0</v>
      </c>
      <c r="M1820" s="394"/>
      <c r="N1820" s="403"/>
      <c r="O1820" s="394"/>
      <c r="P1820" s="403"/>
      <c r="Q1820" s="350">
        <f t="shared" si="372"/>
        <v>0</v>
      </c>
      <c r="R1820" s="350"/>
      <c r="S1820" s="350"/>
      <c r="T1820" s="350"/>
      <c r="U1820" s="350"/>
      <c r="V1820" s="350"/>
      <c r="W1820" s="350"/>
      <c r="X1820" s="350"/>
      <c r="Y1820" s="350">
        <f t="shared" si="373"/>
        <v>0</v>
      </c>
      <c r="Z1820" s="394"/>
      <c r="AA1820" s="403"/>
      <c r="AB1820" s="394"/>
      <c r="AC1820" s="403"/>
      <c r="AD1820" s="350">
        <f t="shared" si="374"/>
        <v>0</v>
      </c>
      <c r="AE1820" s="252"/>
    </row>
    <row r="1821" hidden="1" outlineLevel="1" spans="1:31">
      <c r="A1821" s="299"/>
      <c r="B1821" s="150">
        <v>120701111</v>
      </c>
      <c r="C1821" s="346"/>
      <c r="D1821" s="346"/>
      <c r="E1821" s="299" t="s">
        <v>223</v>
      </c>
      <c r="F1821" s="343"/>
      <c r="G1821" s="350"/>
      <c r="H1821" s="394"/>
      <c r="I1821" s="403"/>
      <c r="J1821" s="394"/>
      <c r="K1821" s="403"/>
      <c r="L1821" s="350">
        <f t="shared" si="371"/>
        <v>0</v>
      </c>
      <c r="M1821" s="394"/>
      <c r="N1821" s="403"/>
      <c r="O1821" s="394"/>
      <c r="P1821" s="403"/>
      <c r="Q1821" s="350">
        <f t="shared" si="372"/>
        <v>0</v>
      </c>
      <c r="R1821" s="350"/>
      <c r="S1821" s="350"/>
      <c r="T1821" s="350"/>
      <c r="U1821" s="350"/>
      <c r="V1821" s="350"/>
      <c r="W1821" s="350"/>
      <c r="X1821" s="350"/>
      <c r="Y1821" s="350">
        <f t="shared" si="373"/>
        <v>0</v>
      </c>
      <c r="Z1821" s="394"/>
      <c r="AA1821" s="403"/>
      <c r="AB1821" s="394"/>
      <c r="AC1821" s="403"/>
      <c r="AD1821" s="350">
        <f t="shared" si="374"/>
        <v>0</v>
      </c>
      <c r="AE1821" s="252"/>
    </row>
    <row r="1822" hidden="1" outlineLevel="1" spans="1:31">
      <c r="A1822" s="299"/>
      <c r="B1822" s="150">
        <v>120701112</v>
      </c>
      <c r="C1822" s="346"/>
      <c r="D1822" s="346"/>
      <c r="E1822" s="299" t="s">
        <v>224</v>
      </c>
      <c r="F1822" s="343"/>
      <c r="G1822" s="350"/>
      <c r="H1822" s="394"/>
      <c r="I1822" s="403"/>
      <c r="J1822" s="394"/>
      <c r="K1822" s="403"/>
      <c r="L1822" s="350">
        <f t="shared" si="371"/>
        <v>0</v>
      </c>
      <c r="M1822" s="394"/>
      <c r="N1822" s="403"/>
      <c r="O1822" s="394"/>
      <c r="P1822" s="403"/>
      <c r="Q1822" s="350">
        <f t="shared" si="372"/>
        <v>0</v>
      </c>
      <c r="R1822" s="350"/>
      <c r="S1822" s="350"/>
      <c r="T1822" s="350"/>
      <c r="U1822" s="350"/>
      <c r="V1822" s="350"/>
      <c r="W1822" s="350"/>
      <c r="X1822" s="350"/>
      <c r="Y1822" s="350">
        <f t="shared" si="373"/>
        <v>0</v>
      </c>
      <c r="Z1822" s="394"/>
      <c r="AA1822" s="403"/>
      <c r="AB1822" s="394"/>
      <c r="AC1822" s="403"/>
      <c r="AD1822" s="350">
        <f t="shared" si="374"/>
        <v>0</v>
      </c>
      <c r="AE1822" s="252"/>
    </row>
    <row r="1823" hidden="1" outlineLevel="1" spans="1:31">
      <c r="A1823" s="299"/>
      <c r="B1823" s="150">
        <v>120701113</v>
      </c>
      <c r="C1823" s="346"/>
      <c r="D1823" s="346"/>
      <c r="E1823" s="299" t="s">
        <v>225</v>
      </c>
      <c r="F1823" s="343"/>
      <c r="G1823" s="350"/>
      <c r="H1823" s="394"/>
      <c r="I1823" s="403"/>
      <c r="J1823" s="394"/>
      <c r="K1823" s="403"/>
      <c r="L1823" s="350">
        <f t="shared" si="371"/>
        <v>0</v>
      </c>
      <c r="M1823" s="394"/>
      <c r="N1823" s="403"/>
      <c r="O1823" s="394"/>
      <c r="P1823" s="403"/>
      <c r="Q1823" s="350">
        <f t="shared" si="372"/>
        <v>0</v>
      </c>
      <c r="R1823" s="350"/>
      <c r="S1823" s="350"/>
      <c r="T1823" s="350"/>
      <c r="U1823" s="350"/>
      <c r="V1823" s="350"/>
      <c r="W1823" s="350"/>
      <c r="X1823" s="350"/>
      <c r="Y1823" s="350">
        <f t="shared" si="373"/>
        <v>0</v>
      </c>
      <c r="Z1823" s="394"/>
      <c r="AA1823" s="403"/>
      <c r="AB1823" s="394"/>
      <c r="AC1823" s="403"/>
      <c r="AD1823" s="350">
        <f t="shared" si="374"/>
        <v>0</v>
      </c>
      <c r="AE1823" s="252"/>
    </row>
    <row r="1824" hidden="1" outlineLevel="1" spans="1:31">
      <c r="A1824" s="299"/>
      <c r="B1824" s="150">
        <v>120701114</v>
      </c>
      <c r="C1824" s="346"/>
      <c r="D1824" s="346"/>
      <c r="E1824" s="299" t="s">
        <v>226</v>
      </c>
      <c r="F1824" s="343"/>
      <c r="G1824" s="350"/>
      <c r="H1824" s="394"/>
      <c r="I1824" s="403"/>
      <c r="J1824" s="394"/>
      <c r="K1824" s="403"/>
      <c r="L1824" s="350">
        <f t="shared" si="371"/>
        <v>0</v>
      </c>
      <c r="M1824" s="394"/>
      <c r="N1824" s="403"/>
      <c r="O1824" s="394"/>
      <c r="P1824" s="403"/>
      <c r="Q1824" s="350">
        <f t="shared" si="372"/>
        <v>0</v>
      </c>
      <c r="R1824" s="350"/>
      <c r="S1824" s="350"/>
      <c r="T1824" s="350"/>
      <c r="U1824" s="350"/>
      <c r="V1824" s="350"/>
      <c r="W1824" s="350"/>
      <c r="X1824" s="350"/>
      <c r="Y1824" s="350">
        <f t="shared" si="373"/>
        <v>0</v>
      </c>
      <c r="Z1824" s="394"/>
      <c r="AA1824" s="403"/>
      <c r="AB1824" s="394"/>
      <c r="AC1824" s="403"/>
      <c r="AD1824" s="350">
        <f t="shared" si="374"/>
        <v>0</v>
      </c>
      <c r="AE1824" s="252"/>
    </row>
    <row r="1825" hidden="1" outlineLevel="1" spans="1:31">
      <c r="A1825" s="299"/>
      <c r="B1825" s="150">
        <v>120701115</v>
      </c>
      <c r="C1825" s="346"/>
      <c r="D1825" s="346"/>
      <c r="E1825" s="299" t="s">
        <v>227</v>
      </c>
      <c r="F1825" s="343"/>
      <c r="G1825" s="350"/>
      <c r="H1825" s="394"/>
      <c r="I1825" s="403"/>
      <c r="J1825" s="394"/>
      <c r="K1825" s="403"/>
      <c r="L1825" s="350">
        <f t="shared" si="371"/>
        <v>0</v>
      </c>
      <c r="M1825" s="394"/>
      <c r="N1825" s="403"/>
      <c r="O1825" s="394"/>
      <c r="P1825" s="403"/>
      <c r="Q1825" s="350">
        <f t="shared" si="372"/>
        <v>0</v>
      </c>
      <c r="R1825" s="350"/>
      <c r="S1825" s="350"/>
      <c r="T1825" s="350"/>
      <c r="U1825" s="350"/>
      <c r="V1825" s="350"/>
      <c r="W1825" s="350"/>
      <c r="X1825" s="350"/>
      <c r="Y1825" s="350">
        <f t="shared" si="373"/>
        <v>0</v>
      </c>
      <c r="Z1825" s="394"/>
      <c r="AA1825" s="403"/>
      <c r="AB1825" s="394"/>
      <c r="AC1825" s="403"/>
      <c r="AD1825" s="350">
        <f t="shared" si="374"/>
        <v>0</v>
      </c>
      <c r="AE1825" s="252"/>
    </row>
    <row r="1826" hidden="1" outlineLevel="1" spans="1:31">
      <c r="A1826" s="299"/>
      <c r="B1826" s="150">
        <v>120701116</v>
      </c>
      <c r="C1826" s="346"/>
      <c r="D1826" s="346"/>
      <c r="E1826" s="299" t="s">
        <v>228</v>
      </c>
      <c r="F1826" s="343"/>
      <c r="G1826" s="350"/>
      <c r="H1826" s="394"/>
      <c r="I1826" s="403"/>
      <c r="J1826" s="394"/>
      <c r="K1826" s="403"/>
      <c r="L1826" s="350">
        <f t="shared" si="371"/>
        <v>0</v>
      </c>
      <c r="M1826" s="394"/>
      <c r="N1826" s="403"/>
      <c r="O1826" s="394"/>
      <c r="P1826" s="403"/>
      <c r="Q1826" s="350">
        <f t="shared" si="372"/>
        <v>0</v>
      </c>
      <c r="R1826" s="350"/>
      <c r="S1826" s="350"/>
      <c r="T1826" s="350"/>
      <c r="U1826" s="350"/>
      <c r="V1826" s="350"/>
      <c r="W1826" s="350"/>
      <c r="X1826" s="350"/>
      <c r="Y1826" s="350">
        <f t="shared" si="373"/>
        <v>0</v>
      </c>
      <c r="Z1826" s="394"/>
      <c r="AA1826" s="403"/>
      <c r="AB1826" s="394"/>
      <c r="AC1826" s="403"/>
      <c r="AD1826" s="350">
        <f t="shared" si="374"/>
        <v>0</v>
      </c>
      <c r="AE1826" s="252"/>
    </row>
    <row r="1827" hidden="1" outlineLevel="1" spans="1:31">
      <c r="A1827" s="299"/>
      <c r="B1827" s="150">
        <v>120701117</v>
      </c>
      <c r="C1827" s="346"/>
      <c r="D1827" s="346"/>
      <c r="E1827" s="299" t="s">
        <v>229</v>
      </c>
      <c r="F1827" s="343"/>
      <c r="G1827" s="350"/>
      <c r="H1827" s="394"/>
      <c r="I1827" s="403"/>
      <c r="J1827" s="394"/>
      <c r="K1827" s="403"/>
      <c r="L1827" s="350">
        <f t="shared" si="371"/>
        <v>0</v>
      </c>
      <c r="M1827" s="394"/>
      <c r="N1827" s="403"/>
      <c r="O1827" s="394"/>
      <c r="P1827" s="403"/>
      <c r="Q1827" s="350">
        <f t="shared" si="372"/>
        <v>0</v>
      </c>
      <c r="R1827" s="350"/>
      <c r="S1827" s="350"/>
      <c r="T1827" s="350"/>
      <c r="U1827" s="350"/>
      <c r="V1827" s="350"/>
      <c r="W1827" s="350"/>
      <c r="X1827" s="350"/>
      <c r="Y1827" s="350">
        <f t="shared" si="373"/>
        <v>0</v>
      </c>
      <c r="Z1827" s="394"/>
      <c r="AA1827" s="403"/>
      <c r="AB1827" s="394"/>
      <c r="AC1827" s="403"/>
      <c r="AD1827" s="350">
        <f t="shared" si="374"/>
        <v>0</v>
      </c>
      <c r="AE1827" s="252"/>
    </row>
    <row r="1828" hidden="1" outlineLevel="1" spans="1:31">
      <c r="A1828" s="299"/>
      <c r="B1828" s="150">
        <v>120701118</v>
      </c>
      <c r="C1828" s="346"/>
      <c r="D1828" s="346"/>
      <c r="E1828" s="299" t="s">
        <v>230</v>
      </c>
      <c r="F1828" s="343"/>
      <c r="G1828" s="350"/>
      <c r="H1828" s="394"/>
      <c r="I1828" s="403"/>
      <c r="J1828" s="394"/>
      <c r="K1828" s="403"/>
      <c r="L1828" s="350">
        <f t="shared" si="371"/>
        <v>0</v>
      </c>
      <c r="M1828" s="394"/>
      <c r="N1828" s="403"/>
      <c r="O1828" s="394"/>
      <c r="P1828" s="403"/>
      <c r="Q1828" s="350">
        <f t="shared" si="372"/>
        <v>0</v>
      </c>
      <c r="R1828" s="350"/>
      <c r="S1828" s="350"/>
      <c r="T1828" s="350"/>
      <c r="U1828" s="350"/>
      <c r="V1828" s="350"/>
      <c r="W1828" s="350"/>
      <c r="X1828" s="350"/>
      <c r="Y1828" s="350">
        <f t="shared" si="373"/>
        <v>0</v>
      </c>
      <c r="Z1828" s="394"/>
      <c r="AA1828" s="403"/>
      <c r="AB1828" s="394"/>
      <c r="AC1828" s="403"/>
      <c r="AD1828" s="350">
        <f t="shared" si="374"/>
        <v>0</v>
      </c>
      <c r="AE1828" s="252"/>
    </row>
    <row r="1829" hidden="1" outlineLevel="1" spans="1:31">
      <c r="A1829" s="299"/>
      <c r="B1829" s="150">
        <v>120701119</v>
      </c>
      <c r="C1829" s="346"/>
      <c r="D1829" s="346"/>
      <c r="E1829" s="299" t="s">
        <v>231</v>
      </c>
      <c r="F1829" s="343"/>
      <c r="G1829" s="350"/>
      <c r="H1829" s="394"/>
      <c r="I1829" s="403"/>
      <c r="J1829" s="394"/>
      <c r="K1829" s="403"/>
      <c r="L1829" s="350">
        <f t="shared" si="371"/>
        <v>0</v>
      </c>
      <c r="M1829" s="394"/>
      <c r="N1829" s="403"/>
      <c r="O1829" s="394"/>
      <c r="P1829" s="403"/>
      <c r="Q1829" s="350">
        <f t="shared" si="372"/>
        <v>0</v>
      </c>
      <c r="R1829" s="350"/>
      <c r="S1829" s="350"/>
      <c r="T1829" s="350"/>
      <c r="U1829" s="350"/>
      <c r="V1829" s="350"/>
      <c r="W1829" s="350"/>
      <c r="X1829" s="350"/>
      <c r="Y1829" s="350">
        <f t="shared" si="373"/>
        <v>0</v>
      </c>
      <c r="Z1829" s="394"/>
      <c r="AA1829" s="403"/>
      <c r="AB1829" s="394"/>
      <c r="AC1829" s="403"/>
      <c r="AD1829" s="350">
        <f t="shared" si="374"/>
        <v>0</v>
      </c>
      <c r="AE1829" s="252"/>
    </row>
    <row r="1830" hidden="1" outlineLevel="1" spans="1:31">
      <c r="A1830" s="299"/>
      <c r="B1830" s="150">
        <v>120701120</v>
      </c>
      <c r="C1830" s="346"/>
      <c r="D1830" s="346"/>
      <c r="E1830" s="299" t="s">
        <v>232</v>
      </c>
      <c r="F1830" s="343"/>
      <c r="G1830" s="350"/>
      <c r="H1830" s="394"/>
      <c r="I1830" s="403"/>
      <c r="J1830" s="394"/>
      <c r="K1830" s="403"/>
      <c r="L1830" s="350">
        <f t="shared" si="371"/>
        <v>0</v>
      </c>
      <c r="M1830" s="394"/>
      <c r="N1830" s="403"/>
      <c r="O1830" s="394"/>
      <c r="P1830" s="403"/>
      <c r="Q1830" s="350">
        <f t="shared" si="372"/>
        <v>0</v>
      </c>
      <c r="R1830" s="350"/>
      <c r="S1830" s="350"/>
      <c r="T1830" s="350"/>
      <c r="U1830" s="350"/>
      <c r="V1830" s="350"/>
      <c r="W1830" s="350"/>
      <c r="X1830" s="350"/>
      <c r="Y1830" s="350">
        <f t="shared" si="373"/>
        <v>0</v>
      </c>
      <c r="Z1830" s="394"/>
      <c r="AA1830" s="403"/>
      <c r="AB1830" s="394"/>
      <c r="AC1830" s="403"/>
      <c r="AD1830" s="350">
        <f t="shared" si="374"/>
        <v>0</v>
      </c>
      <c r="AE1830" s="252"/>
    </row>
    <row r="1831" hidden="1" outlineLevel="1" spans="1:31">
      <c r="A1831" s="299"/>
      <c r="B1831" s="150">
        <v>120701121</v>
      </c>
      <c r="C1831" s="346"/>
      <c r="D1831" s="346"/>
      <c r="E1831" s="299" t="s">
        <v>233</v>
      </c>
      <c r="F1831" s="343"/>
      <c r="G1831" s="350"/>
      <c r="H1831" s="394"/>
      <c r="I1831" s="403"/>
      <c r="J1831" s="394"/>
      <c r="K1831" s="403"/>
      <c r="L1831" s="350">
        <f t="shared" si="371"/>
        <v>0</v>
      </c>
      <c r="M1831" s="394"/>
      <c r="N1831" s="403"/>
      <c r="O1831" s="394"/>
      <c r="P1831" s="403"/>
      <c r="Q1831" s="350">
        <f t="shared" si="372"/>
        <v>0</v>
      </c>
      <c r="R1831" s="350"/>
      <c r="S1831" s="350"/>
      <c r="T1831" s="350"/>
      <c r="U1831" s="350"/>
      <c r="V1831" s="350"/>
      <c r="W1831" s="350"/>
      <c r="X1831" s="350"/>
      <c r="Y1831" s="350">
        <f t="shared" si="373"/>
        <v>0</v>
      </c>
      <c r="Z1831" s="394"/>
      <c r="AA1831" s="403"/>
      <c r="AB1831" s="394"/>
      <c r="AC1831" s="403"/>
      <c r="AD1831" s="350">
        <f t="shared" si="374"/>
        <v>0</v>
      </c>
      <c r="AE1831" s="252"/>
    </row>
    <row r="1832" hidden="1" outlineLevel="1" spans="1:31">
      <c r="A1832" s="299"/>
      <c r="B1832" s="150">
        <v>120701122</v>
      </c>
      <c r="C1832" s="346"/>
      <c r="D1832" s="346"/>
      <c r="E1832" s="299" t="s">
        <v>234</v>
      </c>
      <c r="F1832" s="343"/>
      <c r="G1832" s="350"/>
      <c r="H1832" s="394"/>
      <c r="I1832" s="403"/>
      <c r="J1832" s="394"/>
      <c r="K1832" s="403"/>
      <c r="L1832" s="350">
        <f t="shared" si="371"/>
        <v>0</v>
      </c>
      <c r="M1832" s="394"/>
      <c r="N1832" s="403"/>
      <c r="O1832" s="394"/>
      <c r="P1832" s="403"/>
      <c r="Q1832" s="350">
        <f t="shared" si="372"/>
        <v>0</v>
      </c>
      <c r="R1832" s="350"/>
      <c r="S1832" s="350"/>
      <c r="T1832" s="350"/>
      <c r="U1832" s="350"/>
      <c r="V1832" s="350"/>
      <c r="W1832" s="350"/>
      <c r="X1832" s="350"/>
      <c r="Y1832" s="350">
        <f t="shared" si="373"/>
        <v>0</v>
      </c>
      <c r="Z1832" s="394"/>
      <c r="AA1832" s="403"/>
      <c r="AB1832" s="394"/>
      <c r="AC1832" s="403"/>
      <c r="AD1832" s="350">
        <f t="shared" si="374"/>
        <v>0</v>
      </c>
      <c r="AE1832" s="252"/>
    </row>
    <row r="1833" hidden="1" outlineLevel="1" spans="1:31">
      <c r="A1833" s="299"/>
      <c r="B1833" s="150">
        <v>120701123</v>
      </c>
      <c r="C1833" s="346"/>
      <c r="D1833" s="346"/>
      <c r="E1833" s="299" t="s">
        <v>235</v>
      </c>
      <c r="F1833" s="343"/>
      <c r="G1833" s="350"/>
      <c r="H1833" s="394"/>
      <c r="I1833" s="403"/>
      <c r="J1833" s="394"/>
      <c r="K1833" s="403"/>
      <c r="L1833" s="350">
        <f t="shared" si="371"/>
        <v>0</v>
      </c>
      <c r="M1833" s="394"/>
      <c r="N1833" s="403"/>
      <c r="O1833" s="394"/>
      <c r="P1833" s="403"/>
      <c r="Q1833" s="350">
        <f t="shared" si="372"/>
        <v>0</v>
      </c>
      <c r="R1833" s="350"/>
      <c r="S1833" s="350"/>
      <c r="T1833" s="350"/>
      <c r="U1833" s="350"/>
      <c r="V1833" s="350"/>
      <c r="W1833" s="350"/>
      <c r="X1833" s="350"/>
      <c r="Y1833" s="350">
        <f t="shared" si="373"/>
        <v>0</v>
      </c>
      <c r="Z1833" s="394"/>
      <c r="AA1833" s="403"/>
      <c r="AB1833" s="394"/>
      <c r="AC1833" s="403"/>
      <c r="AD1833" s="350">
        <f t="shared" si="374"/>
        <v>0</v>
      </c>
      <c r="AE1833" s="252"/>
    </row>
    <row r="1834" hidden="1" outlineLevel="1" spans="1:31">
      <c r="A1834" s="299"/>
      <c r="B1834" s="150">
        <v>120701124</v>
      </c>
      <c r="C1834" s="346"/>
      <c r="D1834" s="346"/>
      <c r="E1834" s="299" t="s">
        <v>236</v>
      </c>
      <c r="F1834" s="343"/>
      <c r="G1834" s="350"/>
      <c r="H1834" s="394"/>
      <c r="I1834" s="403"/>
      <c r="J1834" s="394"/>
      <c r="K1834" s="403"/>
      <c r="L1834" s="350">
        <f t="shared" si="371"/>
        <v>0</v>
      </c>
      <c r="M1834" s="394"/>
      <c r="N1834" s="403"/>
      <c r="O1834" s="394"/>
      <c r="P1834" s="403"/>
      <c r="Q1834" s="350">
        <f t="shared" si="372"/>
        <v>0</v>
      </c>
      <c r="R1834" s="350"/>
      <c r="S1834" s="350"/>
      <c r="T1834" s="350"/>
      <c r="U1834" s="350"/>
      <c r="V1834" s="350"/>
      <c r="W1834" s="350"/>
      <c r="X1834" s="350"/>
      <c r="Y1834" s="350">
        <f t="shared" si="373"/>
        <v>0</v>
      </c>
      <c r="Z1834" s="394"/>
      <c r="AA1834" s="403"/>
      <c r="AB1834" s="394"/>
      <c r="AC1834" s="403"/>
      <c r="AD1834" s="350">
        <f t="shared" si="374"/>
        <v>0</v>
      </c>
      <c r="AE1834" s="252"/>
    </row>
    <row r="1835" hidden="1" outlineLevel="1" spans="1:31">
      <c r="A1835" s="299"/>
      <c r="B1835" s="150">
        <v>120701125</v>
      </c>
      <c r="C1835" s="346"/>
      <c r="D1835" s="346"/>
      <c r="E1835" s="299" t="s">
        <v>237</v>
      </c>
      <c r="F1835" s="343"/>
      <c r="G1835" s="350"/>
      <c r="H1835" s="394"/>
      <c r="I1835" s="403"/>
      <c r="J1835" s="394"/>
      <c r="K1835" s="403"/>
      <c r="L1835" s="350">
        <f t="shared" si="371"/>
        <v>0</v>
      </c>
      <c r="M1835" s="394"/>
      <c r="N1835" s="403"/>
      <c r="O1835" s="394"/>
      <c r="P1835" s="403"/>
      <c r="Q1835" s="350">
        <f t="shared" si="372"/>
        <v>0</v>
      </c>
      <c r="R1835" s="350"/>
      <c r="S1835" s="350"/>
      <c r="T1835" s="350"/>
      <c r="U1835" s="350"/>
      <c r="V1835" s="350"/>
      <c r="W1835" s="350"/>
      <c r="X1835" s="350"/>
      <c r="Y1835" s="350">
        <f t="shared" si="373"/>
        <v>0</v>
      </c>
      <c r="Z1835" s="394"/>
      <c r="AA1835" s="403"/>
      <c r="AB1835" s="394"/>
      <c r="AC1835" s="403"/>
      <c r="AD1835" s="350">
        <f t="shared" si="374"/>
        <v>0</v>
      </c>
      <c r="AE1835" s="252"/>
    </row>
    <row r="1836" hidden="1" outlineLevel="1" spans="1:31">
      <c r="A1836" s="299"/>
      <c r="B1836" s="150">
        <v>120701126</v>
      </c>
      <c r="C1836" s="346"/>
      <c r="D1836" s="346"/>
      <c r="E1836" s="299" t="s">
        <v>238</v>
      </c>
      <c r="F1836" s="343"/>
      <c r="G1836" s="350"/>
      <c r="H1836" s="394"/>
      <c r="I1836" s="403"/>
      <c r="J1836" s="394"/>
      <c r="K1836" s="403"/>
      <c r="L1836" s="350">
        <f t="shared" si="371"/>
        <v>0</v>
      </c>
      <c r="M1836" s="394"/>
      <c r="N1836" s="403"/>
      <c r="O1836" s="394"/>
      <c r="P1836" s="403"/>
      <c r="Q1836" s="350">
        <f t="shared" si="372"/>
        <v>0</v>
      </c>
      <c r="R1836" s="350"/>
      <c r="S1836" s="350"/>
      <c r="T1836" s="350"/>
      <c r="U1836" s="350"/>
      <c r="V1836" s="350"/>
      <c r="W1836" s="350"/>
      <c r="X1836" s="350"/>
      <c r="Y1836" s="350">
        <f t="shared" si="373"/>
        <v>0</v>
      </c>
      <c r="Z1836" s="394"/>
      <c r="AA1836" s="403"/>
      <c r="AB1836" s="394"/>
      <c r="AC1836" s="403"/>
      <c r="AD1836" s="350">
        <f t="shared" si="374"/>
        <v>0</v>
      </c>
      <c r="AE1836" s="252"/>
    </row>
    <row r="1837" hidden="1" outlineLevel="1" spans="1:31">
      <c r="A1837" s="299"/>
      <c r="B1837" s="150">
        <v>120701127</v>
      </c>
      <c r="C1837" s="346"/>
      <c r="D1837" s="346"/>
      <c r="E1837" s="299" t="s">
        <v>239</v>
      </c>
      <c r="F1837" s="343"/>
      <c r="G1837" s="350"/>
      <c r="H1837" s="394"/>
      <c r="I1837" s="403"/>
      <c r="J1837" s="394"/>
      <c r="K1837" s="403"/>
      <c r="L1837" s="350">
        <f t="shared" si="371"/>
        <v>0</v>
      </c>
      <c r="M1837" s="394"/>
      <c r="N1837" s="403"/>
      <c r="O1837" s="394"/>
      <c r="P1837" s="403"/>
      <c r="Q1837" s="350">
        <f t="shared" si="372"/>
        <v>0</v>
      </c>
      <c r="R1837" s="350"/>
      <c r="S1837" s="350"/>
      <c r="T1837" s="350"/>
      <c r="U1837" s="350"/>
      <c r="V1837" s="350"/>
      <c r="W1837" s="350"/>
      <c r="X1837" s="350"/>
      <c r="Y1837" s="350">
        <f t="shared" si="373"/>
        <v>0</v>
      </c>
      <c r="Z1837" s="394"/>
      <c r="AA1837" s="403"/>
      <c r="AB1837" s="394"/>
      <c r="AC1837" s="403"/>
      <c r="AD1837" s="350">
        <f t="shared" si="374"/>
        <v>0</v>
      </c>
      <c r="AE1837" s="252"/>
    </row>
    <row r="1838" hidden="1" outlineLevel="1" spans="1:31">
      <c r="A1838" s="299"/>
      <c r="B1838" s="150">
        <v>120701128</v>
      </c>
      <c r="C1838" s="346"/>
      <c r="D1838" s="346"/>
      <c r="E1838" s="299" t="s">
        <v>240</v>
      </c>
      <c r="F1838" s="343"/>
      <c r="G1838" s="350"/>
      <c r="H1838" s="394"/>
      <c r="I1838" s="403"/>
      <c r="J1838" s="394"/>
      <c r="K1838" s="403"/>
      <c r="L1838" s="350">
        <f t="shared" si="371"/>
        <v>0</v>
      </c>
      <c r="M1838" s="394"/>
      <c r="N1838" s="403"/>
      <c r="O1838" s="394"/>
      <c r="P1838" s="403"/>
      <c r="Q1838" s="350">
        <f t="shared" si="372"/>
        <v>0</v>
      </c>
      <c r="R1838" s="350"/>
      <c r="S1838" s="350"/>
      <c r="T1838" s="350"/>
      <c r="U1838" s="350"/>
      <c r="V1838" s="350"/>
      <c r="W1838" s="350"/>
      <c r="X1838" s="350"/>
      <c r="Y1838" s="350">
        <f t="shared" si="373"/>
        <v>0</v>
      </c>
      <c r="Z1838" s="394"/>
      <c r="AA1838" s="403"/>
      <c r="AB1838" s="394"/>
      <c r="AC1838" s="403"/>
      <c r="AD1838" s="350">
        <f t="shared" si="374"/>
        <v>0</v>
      </c>
      <c r="AE1838" s="252"/>
    </row>
    <row r="1839" hidden="1" outlineLevel="1" spans="1:31">
      <c r="A1839" s="299"/>
      <c r="B1839" s="150">
        <v>120701129</v>
      </c>
      <c r="C1839" s="346"/>
      <c r="D1839" s="346"/>
      <c r="E1839" s="299" t="s">
        <v>241</v>
      </c>
      <c r="F1839" s="343"/>
      <c r="G1839" s="350"/>
      <c r="H1839" s="394"/>
      <c r="I1839" s="403"/>
      <c r="J1839" s="394"/>
      <c r="K1839" s="403"/>
      <c r="L1839" s="350">
        <f t="shared" si="371"/>
        <v>0</v>
      </c>
      <c r="M1839" s="394"/>
      <c r="N1839" s="403"/>
      <c r="O1839" s="394"/>
      <c r="P1839" s="403"/>
      <c r="Q1839" s="350">
        <f t="shared" si="372"/>
        <v>0</v>
      </c>
      <c r="R1839" s="350"/>
      <c r="S1839" s="350"/>
      <c r="T1839" s="350"/>
      <c r="U1839" s="350"/>
      <c r="V1839" s="350"/>
      <c r="W1839" s="350"/>
      <c r="X1839" s="350"/>
      <c r="Y1839" s="350">
        <f t="shared" si="373"/>
        <v>0</v>
      </c>
      <c r="Z1839" s="394"/>
      <c r="AA1839" s="403"/>
      <c r="AB1839" s="394"/>
      <c r="AC1839" s="403"/>
      <c r="AD1839" s="350">
        <f t="shared" si="374"/>
        <v>0</v>
      </c>
      <c r="AE1839" s="252"/>
    </row>
    <row r="1840" hidden="1" outlineLevel="1" spans="1:31">
      <c r="A1840" s="299"/>
      <c r="B1840" s="150">
        <v>120701130</v>
      </c>
      <c r="C1840" s="346"/>
      <c r="D1840" s="346"/>
      <c r="E1840" s="299" t="s">
        <v>242</v>
      </c>
      <c r="F1840" s="343"/>
      <c r="G1840" s="350"/>
      <c r="H1840" s="394"/>
      <c r="I1840" s="403"/>
      <c r="J1840" s="394"/>
      <c r="K1840" s="403"/>
      <c r="L1840" s="350">
        <f t="shared" ref="L1840:L1903" si="375">G1840+I1840-K1840</f>
        <v>0</v>
      </c>
      <c r="M1840" s="394"/>
      <c r="N1840" s="403"/>
      <c r="O1840" s="394"/>
      <c r="P1840" s="403"/>
      <c r="Q1840" s="350">
        <f t="shared" ref="Q1840:Q1903" si="376">L1840+N1840-P1840</f>
        <v>0</v>
      </c>
      <c r="R1840" s="350"/>
      <c r="S1840" s="350"/>
      <c r="T1840" s="350"/>
      <c r="U1840" s="350"/>
      <c r="V1840" s="350"/>
      <c r="W1840" s="350"/>
      <c r="X1840" s="350"/>
      <c r="Y1840" s="350">
        <f t="shared" ref="Y1840:Y1903" si="377">SUM(Q1840:X1840)</f>
        <v>0</v>
      </c>
      <c r="Z1840" s="394"/>
      <c r="AA1840" s="403"/>
      <c r="AB1840" s="394"/>
      <c r="AC1840" s="403"/>
      <c r="AD1840" s="350">
        <f t="shared" ref="AD1840:AD1903" si="378">Y1840+AA1840-AC1840</f>
        <v>0</v>
      </c>
      <c r="AE1840" s="252"/>
    </row>
    <row r="1841" hidden="1" outlineLevel="1" spans="1:31">
      <c r="A1841" s="299"/>
      <c r="B1841" s="150">
        <v>120701131</v>
      </c>
      <c r="C1841" s="346"/>
      <c r="D1841" s="346"/>
      <c r="E1841" s="299" t="s">
        <v>243</v>
      </c>
      <c r="F1841" s="343"/>
      <c r="G1841" s="350"/>
      <c r="H1841" s="394"/>
      <c r="I1841" s="403"/>
      <c r="J1841" s="394"/>
      <c r="K1841" s="403"/>
      <c r="L1841" s="350">
        <f t="shared" si="375"/>
        <v>0</v>
      </c>
      <c r="M1841" s="394"/>
      <c r="N1841" s="403"/>
      <c r="O1841" s="394"/>
      <c r="P1841" s="403"/>
      <c r="Q1841" s="350">
        <f t="shared" si="376"/>
        <v>0</v>
      </c>
      <c r="R1841" s="350"/>
      <c r="S1841" s="350"/>
      <c r="T1841" s="350"/>
      <c r="U1841" s="350"/>
      <c r="V1841" s="350"/>
      <c r="W1841" s="350"/>
      <c r="X1841" s="350"/>
      <c r="Y1841" s="350">
        <f t="shared" si="377"/>
        <v>0</v>
      </c>
      <c r="Z1841" s="394"/>
      <c r="AA1841" s="403"/>
      <c r="AB1841" s="394"/>
      <c r="AC1841" s="403"/>
      <c r="AD1841" s="350">
        <f t="shared" si="378"/>
        <v>0</v>
      </c>
      <c r="AE1841" s="252"/>
    </row>
    <row r="1842" hidden="1" outlineLevel="1" spans="1:31">
      <c r="A1842" s="299"/>
      <c r="B1842" s="150">
        <v>120701132</v>
      </c>
      <c r="C1842" s="346"/>
      <c r="D1842" s="346"/>
      <c r="E1842" s="299" t="s">
        <v>244</v>
      </c>
      <c r="F1842" s="343"/>
      <c r="G1842" s="350"/>
      <c r="H1842" s="394"/>
      <c r="I1842" s="403"/>
      <c r="J1842" s="394"/>
      <c r="K1842" s="403"/>
      <c r="L1842" s="350">
        <f t="shared" si="375"/>
        <v>0</v>
      </c>
      <c r="M1842" s="394"/>
      <c r="N1842" s="403"/>
      <c r="O1842" s="394"/>
      <c r="P1842" s="403"/>
      <c r="Q1842" s="350">
        <f t="shared" si="376"/>
        <v>0</v>
      </c>
      <c r="R1842" s="350"/>
      <c r="S1842" s="350"/>
      <c r="T1842" s="350"/>
      <c r="U1842" s="350"/>
      <c r="V1842" s="350"/>
      <c r="W1842" s="350"/>
      <c r="X1842" s="350"/>
      <c r="Y1842" s="350">
        <f t="shared" si="377"/>
        <v>0</v>
      </c>
      <c r="Z1842" s="394"/>
      <c r="AA1842" s="403"/>
      <c r="AB1842" s="394"/>
      <c r="AC1842" s="403"/>
      <c r="AD1842" s="350">
        <f t="shared" si="378"/>
        <v>0</v>
      </c>
      <c r="AE1842" s="252"/>
    </row>
    <row r="1843" hidden="1" outlineLevel="1" spans="1:31">
      <c r="A1843" s="299"/>
      <c r="B1843" s="150">
        <v>120701133</v>
      </c>
      <c r="C1843" s="346"/>
      <c r="D1843" s="346"/>
      <c r="E1843" s="299" t="s">
        <v>245</v>
      </c>
      <c r="F1843" s="343"/>
      <c r="G1843" s="350"/>
      <c r="H1843" s="394"/>
      <c r="I1843" s="403"/>
      <c r="J1843" s="394"/>
      <c r="K1843" s="403"/>
      <c r="L1843" s="350">
        <f t="shared" si="375"/>
        <v>0</v>
      </c>
      <c r="M1843" s="394"/>
      <c r="N1843" s="403"/>
      <c r="O1843" s="394"/>
      <c r="P1843" s="403"/>
      <c r="Q1843" s="350">
        <f t="shared" si="376"/>
        <v>0</v>
      </c>
      <c r="R1843" s="350"/>
      <c r="S1843" s="350"/>
      <c r="T1843" s="350"/>
      <c r="U1843" s="350"/>
      <c r="V1843" s="350"/>
      <c r="W1843" s="350"/>
      <c r="X1843" s="350"/>
      <c r="Y1843" s="350">
        <f t="shared" si="377"/>
        <v>0</v>
      </c>
      <c r="Z1843" s="394"/>
      <c r="AA1843" s="403"/>
      <c r="AB1843" s="394"/>
      <c r="AC1843" s="403"/>
      <c r="AD1843" s="350">
        <f t="shared" si="378"/>
        <v>0</v>
      </c>
      <c r="AE1843" s="252"/>
    </row>
    <row r="1844" hidden="1" outlineLevel="1" spans="1:31">
      <c r="A1844" s="299"/>
      <c r="B1844" s="150">
        <v>120701134</v>
      </c>
      <c r="C1844" s="346"/>
      <c r="D1844" s="346"/>
      <c r="E1844" s="299" t="s">
        <v>246</v>
      </c>
      <c r="F1844" s="343"/>
      <c r="G1844" s="350"/>
      <c r="H1844" s="394"/>
      <c r="I1844" s="403"/>
      <c r="J1844" s="394"/>
      <c r="K1844" s="403"/>
      <c r="L1844" s="350">
        <f t="shared" si="375"/>
        <v>0</v>
      </c>
      <c r="M1844" s="394"/>
      <c r="N1844" s="403"/>
      <c r="O1844" s="394"/>
      <c r="P1844" s="403"/>
      <c r="Q1844" s="350">
        <f t="shared" si="376"/>
        <v>0</v>
      </c>
      <c r="R1844" s="350"/>
      <c r="S1844" s="350"/>
      <c r="T1844" s="350"/>
      <c r="U1844" s="350"/>
      <c r="V1844" s="350"/>
      <c r="W1844" s="350"/>
      <c r="X1844" s="350"/>
      <c r="Y1844" s="350">
        <f t="shared" si="377"/>
        <v>0</v>
      </c>
      <c r="Z1844" s="394"/>
      <c r="AA1844" s="403"/>
      <c r="AB1844" s="394"/>
      <c r="AC1844" s="403"/>
      <c r="AD1844" s="350">
        <f t="shared" si="378"/>
        <v>0</v>
      </c>
      <c r="AE1844" s="252"/>
    </row>
    <row r="1845" hidden="1" outlineLevel="1" spans="1:31">
      <c r="A1845" s="299"/>
      <c r="B1845" s="150">
        <v>120701135</v>
      </c>
      <c r="C1845" s="346"/>
      <c r="D1845" s="346"/>
      <c r="E1845" s="299" t="s">
        <v>247</v>
      </c>
      <c r="F1845" s="343"/>
      <c r="G1845" s="350"/>
      <c r="H1845" s="394"/>
      <c r="I1845" s="403"/>
      <c r="J1845" s="394"/>
      <c r="K1845" s="403"/>
      <c r="L1845" s="350">
        <f t="shared" si="375"/>
        <v>0</v>
      </c>
      <c r="M1845" s="394"/>
      <c r="N1845" s="403"/>
      <c r="O1845" s="394"/>
      <c r="P1845" s="403"/>
      <c r="Q1845" s="350">
        <f t="shared" si="376"/>
        <v>0</v>
      </c>
      <c r="R1845" s="350"/>
      <c r="S1845" s="350"/>
      <c r="T1845" s="350"/>
      <c r="U1845" s="350"/>
      <c r="V1845" s="350"/>
      <c r="W1845" s="350"/>
      <c r="X1845" s="350"/>
      <c r="Y1845" s="350">
        <f t="shared" si="377"/>
        <v>0</v>
      </c>
      <c r="Z1845" s="394"/>
      <c r="AA1845" s="403"/>
      <c r="AB1845" s="394"/>
      <c r="AC1845" s="403"/>
      <c r="AD1845" s="350">
        <f t="shared" si="378"/>
        <v>0</v>
      </c>
      <c r="AE1845" s="252"/>
    </row>
    <row r="1846" hidden="1" outlineLevel="1" spans="1:31">
      <c r="A1846" s="299"/>
      <c r="B1846" s="150">
        <v>120701136</v>
      </c>
      <c r="C1846" s="346"/>
      <c r="D1846" s="346"/>
      <c r="E1846" s="299" t="s">
        <v>248</v>
      </c>
      <c r="F1846" s="343"/>
      <c r="G1846" s="350"/>
      <c r="H1846" s="394"/>
      <c r="I1846" s="403"/>
      <c r="J1846" s="394"/>
      <c r="K1846" s="403"/>
      <c r="L1846" s="350">
        <f t="shared" si="375"/>
        <v>0</v>
      </c>
      <c r="M1846" s="394"/>
      <c r="N1846" s="403"/>
      <c r="O1846" s="394"/>
      <c r="P1846" s="403"/>
      <c r="Q1846" s="350">
        <f t="shared" si="376"/>
        <v>0</v>
      </c>
      <c r="R1846" s="350"/>
      <c r="S1846" s="350"/>
      <c r="T1846" s="350"/>
      <c r="U1846" s="350"/>
      <c r="V1846" s="350"/>
      <c r="W1846" s="350"/>
      <c r="X1846" s="350"/>
      <c r="Y1846" s="350">
        <f t="shared" si="377"/>
        <v>0</v>
      </c>
      <c r="Z1846" s="394"/>
      <c r="AA1846" s="403"/>
      <c r="AB1846" s="394"/>
      <c r="AC1846" s="403"/>
      <c r="AD1846" s="350">
        <f t="shared" si="378"/>
        <v>0</v>
      </c>
      <c r="AE1846" s="252"/>
    </row>
    <row r="1847" hidden="1" outlineLevel="1" spans="1:31">
      <c r="A1847" s="299"/>
      <c r="B1847" s="150">
        <v>120701137</v>
      </c>
      <c r="C1847" s="346"/>
      <c r="D1847" s="346"/>
      <c r="E1847" s="299" t="s">
        <v>249</v>
      </c>
      <c r="F1847" s="343"/>
      <c r="G1847" s="350"/>
      <c r="H1847" s="394"/>
      <c r="I1847" s="403"/>
      <c r="J1847" s="394"/>
      <c r="K1847" s="403"/>
      <c r="L1847" s="350">
        <f t="shared" si="375"/>
        <v>0</v>
      </c>
      <c r="M1847" s="394"/>
      <c r="N1847" s="403"/>
      <c r="O1847" s="394"/>
      <c r="P1847" s="403"/>
      <c r="Q1847" s="350">
        <f t="shared" si="376"/>
        <v>0</v>
      </c>
      <c r="R1847" s="350"/>
      <c r="S1847" s="350"/>
      <c r="T1847" s="350"/>
      <c r="U1847" s="350"/>
      <c r="V1847" s="350"/>
      <c r="W1847" s="350"/>
      <c r="X1847" s="350"/>
      <c r="Y1847" s="350">
        <f t="shared" si="377"/>
        <v>0</v>
      </c>
      <c r="Z1847" s="394"/>
      <c r="AA1847" s="403"/>
      <c r="AB1847" s="394"/>
      <c r="AC1847" s="403"/>
      <c r="AD1847" s="350">
        <f t="shared" si="378"/>
        <v>0</v>
      </c>
      <c r="AE1847" s="252"/>
    </row>
    <row r="1848" hidden="1" outlineLevel="1" spans="1:31">
      <c r="A1848" s="299"/>
      <c r="B1848" s="150">
        <v>120701138</v>
      </c>
      <c r="C1848" s="346"/>
      <c r="D1848" s="346"/>
      <c r="E1848" s="299" t="s">
        <v>250</v>
      </c>
      <c r="F1848" s="343"/>
      <c r="G1848" s="350"/>
      <c r="H1848" s="394"/>
      <c r="I1848" s="403"/>
      <c r="J1848" s="394"/>
      <c r="K1848" s="403"/>
      <c r="L1848" s="350">
        <f t="shared" si="375"/>
        <v>0</v>
      </c>
      <c r="M1848" s="394"/>
      <c r="N1848" s="403"/>
      <c r="O1848" s="394"/>
      <c r="P1848" s="403"/>
      <c r="Q1848" s="350">
        <f t="shared" si="376"/>
        <v>0</v>
      </c>
      <c r="R1848" s="350"/>
      <c r="S1848" s="350"/>
      <c r="T1848" s="350"/>
      <c r="U1848" s="350"/>
      <c r="V1848" s="350"/>
      <c r="W1848" s="350"/>
      <c r="X1848" s="350"/>
      <c r="Y1848" s="350">
        <f t="shared" si="377"/>
        <v>0</v>
      </c>
      <c r="Z1848" s="394"/>
      <c r="AA1848" s="403"/>
      <c r="AB1848" s="394"/>
      <c r="AC1848" s="403"/>
      <c r="AD1848" s="350">
        <f t="shared" si="378"/>
        <v>0</v>
      </c>
      <c r="AE1848" s="252"/>
    </row>
    <row r="1849" hidden="1" outlineLevel="1" spans="1:31">
      <c r="A1849" s="299"/>
      <c r="B1849" s="150">
        <v>120701139</v>
      </c>
      <c r="C1849" s="346"/>
      <c r="D1849" s="346"/>
      <c r="E1849" s="299" t="s">
        <v>251</v>
      </c>
      <c r="F1849" s="343"/>
      <c r="G1849" s="350"/>
      <c r="H1849" s="394"/>
      <c r="I1849" s="403"/>
      <c r="J1849" s="394"/>
      <c r="K1849" s="403"/>
      <c r="L1849" s="350">
        <f t="shared" si="375"/>
        <v>0</v>
      </c>
      <c r="M1849" s="394"/>
      <c r="N1849" s="403"/>
      <c r="O1849" s="394"/>
      <c r="P1849" s="403"/>
      <c r="Q1849" s="350">
        <f t="shared" si="376"/>
        <v>0</v>
      </c>
      <c r="R1849" s="350"/>
      <c r="S1849" s="350"/>
      <c r="T1849" s="350"/>
      <c r="U1849" s="350"/>
      <c r="V1849" s="350"/>
      <c r="W1849" s="350"/>
      <c r="X1849" s="350"/>
      <c r="Y1849" s="350">
        <f t="shared" si="377"/>
        <v>0</v>
      </c>
      <c r="Z1849" s="394"/>
      <c r="AA1849" s="403"/>
      <c r="AB1849" s="394"/>
      <c r="AC1849" s="403"/>
      <c r="AD1849" s="350">
        <f t="shared" si="378"/>
        <v>0</v>
      </c>
      <c r="AE1849" s="252"/>
    </row>
    <row r="1850" hidden="1" outlineLevel="1" spans="1:31">
      <c r="A1850" s="299"/>
      <c r="B1850" s="150">
        <v>120701140</v>
      </c>
      <c r="C1850" s="346"/>
      <c r="D1850" s="346"/>
      <c r="E1850" s="299" t="s">
        <v>252</v>
      </c>
      <c r="F1850" s="343"/>
      <c r="G1850" s="350"/>
      <c r="H1850" s="394"/>
      <c r="I1850" s="403"/>
      <c r="J1850" s="394"/>
      <c r="K1850" s="403"/>
      <c r="L1850" s="350">
        <f t="shared" si="375"/>
        <v>0</v>
      </c>
      <c r="M1850" s="394"/>
      <c r="N1850" s="403"/>
      <c r="O1850" s="394"/>
      <c r="P1850" s="403"/>
      <c r="Q1850" s="350">
        <f t="shared" si="376"/>
        <v>0</v>
      </c>
      <c r="R1850" s="350"/>
      <c r="S1850" s="350"/>
      <c r="T1850" s="350"/>
      <c r="U1850" s="350"/>
      <c r="V1850" s="350"/>
      <c r="W1850" s="350"/>
      <c r="X1850" s="350"/>
      <c r="Y1850" s="350">
        <f t="shared" si="377"/>
        <v>0</v>
      </c>
      <c r="Z1850" s="394"/>
      <c r="AA1850" s="403"/>
      <c r="AB1850" s="394"/>
      <c r="AC1850" s="403"/>
      <c r="AD1850" s="350">
        <f t="shared" si="378"/>
        <v>0</v>
      </c>
      <c r="AE1850" s="252"/>
    </row>
    <row r="1851" hidden="1" outlineLevel="1" spans="1:31">
      <c r="A1851" s="299"/>
      <c r="B1851" s="150">
        <v>120701141</v>
      </c>
      <c r="C1851" s="346"/>
      <c r="D1851" s="346"/>
      <c r="E1851" s="299" t="s">
        <v>253</v>
      </c>
      <c r="F1851" s="343"/>
      <c r="G1851" s="350"/>
      <c r="H1851" s="394"/>
      <c r="I1851" s="403"/>
      <c r="J1851" s="394"/>
      <c r="K1851" s="403"/>
      <c r="L1851" s="350">
        <f t="shared" si="375"/>
        <v>0</v>
      </c>
      <c r="M1851" s="394"/>
      <c r="N1851" s="403"/>
      <c r="O1851" s="394"/>
      <c r="P1851" s="403"/>
      <c r="Q1851" s="350">
        <f t="shared" si="376"/>
        <v>0</v>
      </c>
      <c r="R1851" s="350"/>
      <c r="S1851" s="350"/>
      <c r="T1851" s="350"/>
      <c r="U1851" s="350"/>
      <c r="V1851" s="350"/>
      <c r="W1851" s="350"/>
      <c r="X1851" s="350"/>
      <c r="Y1851" s="350">
        <f t="shared" si="377"/>
        <v>0</v>
      </c>
      <c r="Z1851" s="394"/>
      <c r="AA1851" s="403"/>
      <c r="AB1851" s="394"/>
      <c r="AC1851" s="403"/>
      <c r="AD1851" s="350">
        <f t="shared" si="378"/>
        <v>0</v>
      </c>
      <c r="AE1851" s="252"/>
    </row>
    <row r="1852" hidden="1" outlineLevel="1" spans="1:31">
      <c r="A1852" s="299"/>
      <c r="B1852" s="150">
        <v>120701142</v>
      </c>
      <c r="C1852" s="346"/>
      <c r="D1852" s="346"/>
      <c r="E1852" s="299" t="s">
        <v>254</v>
      </c>
      <c r="F1852" s="343"/>
      <c r="G1852" s="350"/>
      <c r="H1852" s="394"/>
      <c r="I1852" s="403"/>
      <c r="J1852" s="394"/>
      <c r="K1852" s="403"/>
      <c r="L1852" s="350">
        <f t="shared" si="375"/>
        <v>0</v>
      </c>
      <c r="M1852" s="394"/>
      <c r="N1852" s="403"/>
      <c r="O1852" s="394"/>
      <c r="P1852" s="403"/>
      <c r="Q1852" s="350">
        <f t="shared" si="376"/>
        <v>0</v>
      </c>
      <c r="R1852" s="350"/>
      <c r="S1852" s="350"/>
      <c r="T1852" s="350"/>
      <c r="U1852" s="350"/>
      <c r="V1852" s="350"/>
      <c r="W1852" s="350"/>
      <c r="X1852" s="350"/>
      <c r="Y1852" s="350">
        <f t="shared" si="377"/>
        <v>0</v>
      </c>
      <c r="Z1852" s="394"/>
      <c r="AA1852" s="403"/>
      <c r="AB1852" s="394"/>
      <c r="AC1852" s="403"/>
      <c r="AD1852" s="350">
        <f t="shared" si="378"/>
        <v>0</v>
      </c>
      <c r="AE1852" s="252"/>
    </row>
    <row r="1853" hidden="1" outlineLevel="1" spans="1:31">
      <c r="A1853" s="299"/>
      <c r="B1853" s="150">
        <v>120701143</v>
      </c>
      <c r="C1853" s="346"/>
      <c r="D1853" s="346"/>
      <c r="E1853" s="299" t="s">
        <v>255</v>
      </c>
      <c r="F1853" s="343"/>
      <c r="G1853" s="350"/>
      <c r="H1853" s="394"/>
      <c r="I1853" s="403"/>
      <c r="J1853" s="394"/>
      <c r="K1853" s="403"/>
      <c r="L1853" s="350">
        <f t="shared" si="375"/>
        <v>0</v>
      </c>
      <c r="M1853" s="394"/>
      <c r="N1853" s="403"/>
      <c r="O1853" s="394"/>
      <c r="P1853" s="403"/>
      <c r="Q1853" s="350">
        <f t="shared" si="376"/>
        <v>0</v>
      </c>
      <c r="R1853" s="350"/>
      <c r="S1853" s="350"/>
      <c r="T1853" s="350"/>
      <c r="U1853" s="350"/>
      <c r="V1853" s="350"/>
      <c r="W1853" s="350"/>
      <c r="X1853" s="350"/>
      <c r="Y1853" s="350">
        <f t="shared" si="377"/>
        <v>0</v>
      </c>
      <c r="Z1853" s="394"/>
      <c r="AA1853" s="403"/>
      <c r="AB1853" s="394"/>
      <c r="AC1853" s="403"/>
      <c r="AD1853" s="350">
        <f t="shared" si="378"/>
        <v>0</v>
      </c>
      <c r="AE1853" s="252"/>
    </row>
    <row r="1854" hidden="1" outlineLevel="1" spans="1:31">
      <c r="A1854" s="299"/>
      <c r="B1854" s="150">
        <v>120701144</v>
      </c>
      <c r="C1854" s="346"/>
      <c r="D1854" s="346"/>
      <c r="E1854" s="299" t="s">
        <v>256</v>
      </c>
      <c r="F1854" s="343"/>
      <c r="G1854" s="350"/>
      <c r="H1854" s="394"/>
      <c r="I1854" s="403"/>
      <c r="J1854" s="394"/>
      <c r="K1854" s="403"/>
      <c r="L1854" s="350">
        <f t="shared" si="375"/>
        <v>0</v>
      </c>
      <c r="M1854" s="394"/>
      <c r="N1854" s="403"/>
      <c r="O1854" s="394"/>
      <c r="P1854" s="403"/>
      <c r="Q1854" s="350">
        <f t="shared" si="376"/>
        <v>0</v>
      </c>
      <c r="R1854" s="350"/>
      <c r="S1854" s="350"/>
      <c r="T1854" s="350"/>
      <c r="U1854" s="350"/>
      <c r="V1854" s="350"/>
      <c r="W1854" s="350"/>
      <c r="X1854" s="350"/>
      <c r="Y1854" s="350">
        <f t="shared" si="377"/>
        <v>0</v>
      </c>
      <c r="Z1854" s="394"/>
      <c r="AA1854" s="403"/>
      <c r="AB1854" s="394"/>
      <c r="AC1854" s="403"/>
      <c r="AD1854" s="350">
        <f t="shared" si="378"/>
        <v>0</v>
      </c>
      <c r="AE1854" s="252"/>
    </row>
    <row r="1855" hidden="1" outlineLevel="1" spans="1:31">
      <c r="A1855" s="299"/>
      <c r="B1855" s="150">
        <v>120701145</v>
      </c>
      <c r="C1855" s="346"/>
      <c r="D1855" s="346"/>
      <c r="E1855" s="299" t="s">
        <v>257</v>
      </c>
      <c r="F1855" s="343"/>
      <c r="G1855" s="350"/>
      <c r="H1855" s="394"/>
      <c r="I1855" s="403"/>
      <c r="J1855" s="394"/>
      <c r="K1855" s="403"/>
      <c r="L1855" s="350">
        <f t="shared" si="375"/>
        <v>0</v>
      </c>
      <c r="M1855" s="394"/>
      <c r="N1855" s="403"/>
      <c r="O1855" s="394"/>
      <c r="P1855" s="403"/>
      <c r="Q1855" s="350">
        <f t="shared" si="376"/>
        <v>0</v>
      </c>
      <c r="R1855" s="350"/>
      <c r="S1855" s="350"/>
      <c r="T1855" s="350"/>
      <c r="U1855" s="350"/>
      <c r="V1855" s="350"/>
      <c r="W1855" s="350"/>
      <c r="X1855" s="350"/>
      <c r="Y1855" s="350">
        <f t="shared" si="377"/>
        <v>0</v>
      </c>
      <c r="Z1855" s="394"/>
      <c r="AA1855" s="403"/>
      <c r="AB1855" s="394"/>
      <c r="AC1855" s="403"/>
      <c r="AD1855" s="350">
        <f t="shared" si="378"/>
        <v>0</v>
      </c>
      <c r="AE1855" s="252"/>
    </row>
    <row r="1856" hidden="1" outlineLevel="1" spans="1:31">
      <c r="A1856" s="299"/>
      <c r="B1856" s="150">
        <v>120701146</v>
      </c>
      <c r="C1856" s="346"/>
      <c r="D1856" s="346"/>
      <c r="E1856" s="299" t="s">
        <v>258</v>
      </c>
      <c r="F1856" s="343"/>
      <c r="G1856" s="350"/>
      <c r="H1856" s="394"/>
      <c r="I1856" s="403"/>
      <c r="J1856" s="394"/>
      <c r="K1856" s="403"/>
      <c r="L1856" s="350">
        <f t="shared" si="375"/>
        <v>0</v>
      </c>
      <c r="M1856" s="394"/>
      <c r="N1856" s="403"/>
      <c r="O1856" s="394"/>
      <c r="P1856" s="403"/>
      <c r="Q1856" s="350">
        <f t="shared" si="376"/>
        <v>0</v>
      </c>
      <c r="R1856" s="350"/>
      <c r="S1856" s="350"/>
      <c r="T1856" s="350"/>
      <c r="U1856" s="350"/>
      <c r="V1856" s="350"/>
      <c r="W1856" s="350"/>
      <c r="X1856" s="350"/>
      <c r="Y1856" s="350">
        <f t="shared" si="377"/>
        <v>0</v>
      </c>
      <c r="Z1856" s="394"/>
      <c r="AA1856" s="403"/>
      <c r="AB1856" s="394"/>
      <c r="AC1856" s="403"/>
      <c r="AD1856" s="350">
        <f t="shared" si="378"/>
        <v>0</v>
      </c>
      <c r="AE1856" s="252"/>
    </row>
    <row r="1857" hidden="1" outlineLevel="1" spans="1:31">
      <c r="A1857" s="299"/>
      <c r="B1857" s="150">
        <v>120701147</v>
      </c>
      <c r="C1857" s="346"/>
      <c r="D1857" s="346"/>
      <c r="E1857" s="299" t="s">
        <v>259</v>
      </c>
      <c r="F1857" s="343"/>
      <c r="G1857" s="350"/>
      <c r="H1857" s="394"/>
      <c r="I1857" s="403"/>
      <c r="J1857" s="394"/>
      <c r="K1857" s="403"/>
      <c r="L1857" s="350">
        <f t="shared" si="375"/>
        <v>0</v>
      </c>
      <c r="M1857" s="394"/>
      <c r="N1857" s="403"/>
      <c r="O1857" s="394"/>
      <c r="P1857" s="403"/>
      <c r="Q1857" s="350">
        <f t="shared" si="376"/>
        <v>0</v>
      </c>
      <c r="R1857" s="350"/>
      <c r="S1857" s="350"/>
      <c r="T1857" s="350"/>
      <c r="U1857" s="350"/>
      <c r="V1857" s="350"/>
      <c r="W1857" s="350"/>
      <c r="X1857" s="350"/>
      <c r="Y1857" s="350">
        <f t="shared" si="377"/>
        <v>0</v>
      </c>
      <c r="Z1857" s="394"/>
      <c r="AA1857" s="403"/>
      <c r="AB1857" s="394"/>
      <c r="AC1857" s="403"/>
      <c r="AD1857" s="350">
        <f t="shared" si="378"/>
        <v>0</v>
      </c>
      <c r="AE1857" s="252"/>
    </row>
    <row r="1858" hidden="1" outlineLevel="1" spans="1:31">
      <c r="A1858" s="299"/>
      <c r="B1858" s="150">
        <v>120701148</v>
      </c>
      <c r="C1858" s="346"/>
      <c r="D1858" s="346"/>
      <c r="E1858" s="299" t="s">
        <v>260</v>
      </c>
      <c r="F1858" s="343"/>
      <c r="G1858" s="350"/>
      <c r="H1858" s="394"/>
      <c r="I1858" s="403"/>
      <c r="J1858" s="394"/>
      <c r="K1858" s="403"/>
      <c r="L1858" s="350">
        <f t="shared" si="375"/>
        <v>0</v>
      </c>
      <c r="M1858" s="394"/>
      <c r="N1858" s="403"/>
      <c r="O1858" s="394"/>
      <c r="P1858" s="403"/>
      <c r="Q1858" s="350">
        <f t="shared" si="376"/>
        <v>0</v>
      </c>
      <c r="R1858" s="350"/>
      <c r="S1858" s="350"/>
      <c r="T1858" s="350"/>
      <c r="U1858" s="350"/>
      <c r="V1858" s="350"/>
      <c r="W1858" s="350"/>
      <c r="X1858" s="350"/>
      <c r="Y1858" s="350">
        <f t="shared" si="377"/>
        <v>0</v>
      </c>
      <c r="Z1858" s="394"/>
      <c r="AA1858" s="403"/>
      <c r="AB1858" s="394"/>
      <c r="AC1858" s="403"/>
      <c r="AD1858" s="350">
        <f t="shared" si="378"/>
        <v>0</v>
      </c>
      <c r="AE1858" s="252"/>
    </row>
    <row r="1859" hidden="1" outlineLevel="1" spans="1:31">
      <c r="A1859" s="299"/>
      <c r="B1859" s="150">
        <v>120701149</v>
      </c>
      <c r="C1859" s="346"/>
      <c r="D1859" s="346"/>
      <c r="E1859" s="299" t="s">
        <v>261</v>
      </c>
      <c r="F1859" s="343"/>
      <c r="G1859" s="350"/>
      <c r="H1859" s="394"/>
      <c r="I1859" s="403"/>
      <c r="J1859" s="394"/>
      <c r="K1859" s="403"/>
      <c r="L1859" s="350">
        <f t="shared" si="375"/>
        <v>0</v>
      </c>
      <c r="M1859" s="394"/>
      <c r="N1859" s="403"/>
      <c r="O1859" s="394"/>
      <c r="P1859" s="403"/>
      <c r="Q1859" s="350">
        <f t="shared" si="376"/>
        <v>0</v>
      </c>
      <c r="R1859" s="350"/>
      <c r="S1859" s="350"/>
      <c r="T1859" s="350"/>
      <c r="U1859" s="350"/>
      <c r="V1859" s="350"/>
      <c r="W1859" s="350"/>
      <c r="X1859" s="350"/>
      <c r="Y1859" s="350">
        <f t="shared" si="377"/>
        <v>0</v>
      </c>
      <c r="Z1859" s="394"/>
      <c r="AA1859" s="403"/>
      <c r="AB1859" s="394"/>
      <c r="AC1859" s="403"/>
      <c r="AD1859" s="350">
        <f t="shared" si="378"/>
        <v>0</v>
      </c>
      <c r="AE1859" s="252"/>
    </row>
    <row r="1860" hidden="1" outlineLevel="1" spans="1:31">
      <c r="A1860" s="299"/>
      <c r="B1860" s="150">
        <v>120701150</v>
      </c>
      <c r="C1860" s="346"/>
      <c r="D1860" s="346"/>
      <c r="E1860" s="299" t="s">
        <v>262</v>
      </c>
      <c r="F1860" s="343"/>
      <c r="G1860" s="350"/>
      <c r="H1860" s="394"/>
      <c r="I1860" s="403"/>
      <c r="J1860" s="394"/>
      <c r="K1860" s="403"/>
      <c r="L1860" s="350">
        <f t="shared" si="375"/>
        <v>0</v>
      </c>
      <c r="M1860" s="394"/>
      <c r="N1860" s="403"/>
      <c r="O1860" s="394"/>
      <c r="P1860" s="403"/>
      <c r="Q1860" s="350">
        <f t="shared" si="376"/>
        <v>0</v>
      </c>
      <c r="R1860" s="350"/>
      <c r="S1860" s="350"/>
      <c r="T1860" s="350"/>
      <c r="U1860" s="350"/>
      <c r="V1860" s="350"/>
      <c r="W1860" s="350"/>
      <c r="X1860" s="350"/>
      <c r="Y1860" s="350">
        <f t="shared" si="377"/>
        <v>0</v>
      </c>
      <c r="Z1860" s="394"/>
      <c r="AA1860" s="403"/>
      <c r="AB1860" s="394"/>
      <c r="AC1860" s="403"/>
      <c r="AD1860" s="350">
        <f t="shared" si="378"/>
        <v>0</v>
      </c>
      <c r="AE1860" s="252"/>
    </row>
    <row r="1861" hidden="1" outlineLevel="1" spans="1:31">
      <c r="A1861" s="299"/>
      <c r="B1861" s="150">
        <v>120701151</v>
      </c>
      <c r="C1861" s="346"/>
      <c r="D1861" s="346"/>
      <c r="E1861" s="299" t="s">
        <v>263</v>
      </c>
      <c r="F1861" s="343"/>
      <c r="G1861" s="350"/>
      <c r="H1861" s="394"/>
      <c r="I1861" s="403"/>
      <c r="J1861" s="394"/>
      <c r="K1861" s="403"/>
      <c r="L1861" s="350">
        <f t="shared" si="375"/>
        <v>0</v>
      </c>
      <c r="M1861" s="394"/>
      <c r="N1861" s="403"/>
      <c r="O1861" s="394"/>
      <c r="P1861" s="403"/>
      <c r="Q1861" s="350">
        <f t="shared" si="376"/>
        <v>0</v>
      </c>
      <c r="R1861" s="350"/>
      <c r="S1861" s="350"/>
      <c r="T1861" s="350"/>
      <c r="U1861" s="350"/>
      <c r="V1861" s="350"/>
      <c r="W1861" s="350"/>
      <c r="X1861" s="350"/>
      <c r="Y1861" s="350">
        <f t="shared" si="377"/>
        <v>0</v>
      </c>
      <c r="Z1861" s="394"/>
      <c r="AA1861" s="403"/>
      <c r="AB1861" s="394"/>
      <c r="AC1861" s="403"/>
      <c r="AD1861" s="350">
        <f t="shared" si="378"/>
        <v>0</v>
      </c>
      <c r="AE1861" s="252"/>
    </row>
    <row r="1862" hidden="1" outlineLevel="1" spans="1:31">
      <c r="A1862" s="299"/>
      <c r="B1862" s="150">
        <v>120701152</v>
      </c>
      <c r="C1862" s="346"/>
      <c r="D1862" s="346"/>
      <c r="E1862" s="299" t="s">
        <v>264</v>
      </c>
      <c r="F1862" s="343"/>
      <c r="G1862" s="350"/>
      <c r="H1862" s="394"/>
      <c r="I1862" s="403"/>
      <c r="J1862" s="394"/>
      <c r="K1862" s="403"/>
      <c r="L1862" s="350">
        <f t="shared" si="375"/>
        <v>0</v>
      </c>
      <c r="M1862" s="394"/>
      <c r="N1862" s="403"/>
      <c r="O1862" s="394"/>
      <c r="P1862" s="403"/>
      <c r="Q1862" s="350">
        <f t="shared" si="376"/>
        <v>0</v>
      </c>
      <c r="R1862" s="350"/>
      <c r="S1862" s="350"/>
      <c r="T1862" s="350"/>
      <c r="U1862" s="350"/>
      <c r="V1862" s="350"/>
      <c r="W1862" s="350"/>
      <c r="X1862" s="350"/>
      <c r="Y1862" s="350">
        <f t="shared" si="377"/>
        <v>0</v>
      </c>
      <c r="Z1862" s="394"/>
      <c r="AA1862" s="403"/>
      <c r="AB1862" s="394"/>
      <c r="AC1862" s="403"/>
      <c r="AD1862" s="350">
        <f t="shared" si="378"/>
        <v>0</v>
      </c>
      <c r="AE1862" s="252"/>
    </row>
    <row r="1863" hidden="1" outlineLevel="1" spans="1:31">
      <c r="A1863" s="299"/>
      <c r="B1863" s="150">
        <v>120701153</v>
      </c>
      <c r="C1863" s="346"/>
      <c r="D1863" s="346"/>
      <c r="E1863" s="299" t="s">
        <v>265</v>
      </c>
      <c r="F1863" s="343"/>
      <c r="G1863" s="350"/>
      <c r="H1863" s="394"/>
      <c r="I1863" s="403"/>
      <c r="J1863" s="394"/>
      <c r="K1863" s="403"/>
      <c r="L1863" s="350">
        <f t="shared" si="375"/>
        <v>0</v>
      </c>
      <c r="M1863" s="394"/>
      <c r="N1863" s="403"/>
      <c r="O1863" s="394"/>
      <c r="P1863" s="403"/>
      <c r="Q1863" s="350">
        <f t="shared" si="376"/>
        <v>0</v>
      </c>
      <c r="R1863" s="350"/>
      <c r="S1863" s="350"/>
      <c r="T1863" s="350"/>
      <c r="U1863" s="350"/>
      <c r="V1863" s="350"/>
      <c r="W1863" s="350"/>
      <c r="X1863" s="350"/>
      <c r="Y1863" s="350">
        <f t="shared" si="377"/>
        <v>0</v>
      </c>
      <c r="Z1863" s="394"/>
      <c r="AA1863" s="403"/>
      <c r="AB1863" s="394"/>
      <c r="AC1863" s="403"/>
      <c r="AD1863" s="350">
        <f t="shared" si="378"/>
        <v>0</v>
      </c>
      <c r="AE1863" s="252"/>
    </row>
    <row r="1864" hidden="1" outlineLevel="1" spans="1:31">
      <c r="A1864" s="299"/>
      <c r="B1864" s="150">
        <v>120701154</v>
      </c>
      <c r="C1864" s="346"/>
      <c r="D1864" s="346"/>
      <c r="E1864" s="299" t="s">
        <v>266</v>
      </c>
      <c r="F1864" s="343"/>
      <c r="G1864" s="350"/>
      <c r="H1864" s="394"/>
      <c r="I1864" s="403"/>
      <c r="J1864" s="394"/>
      <c r="K1864" s="403"/>
      <c r="L1864" s="350">
        <f t="shared" si="375"/>
        <v>0</v>
      </c>
      <c r="M1864" s="394"/>
      <c r="N1864" s="403"/>
      <c r="O1864" s="394"/>
      <c r="P1864" s="403"/>
      <c r="Q1864" s="350">
        <f t="shared" si="376"/>
        <v>0</v>
      </c>
      <c r="R1864" s="350"/>
      <c r="S1864" s="350"/>
      <c r="T1864" s="350"/>
      <c r="U1864" s="350"/>
      <c r="V1864" s="350"/>
      <c r="W1864" s="350"/>
      <c r="X1864" s="350"/>
      <c r="Y1864" s="350">
        <f t="shared" si="377"/>
        <v>0</v>
      </c>
      <c r="Z1864" s="394"/>
      <c r="AA1864" s="403"/>
      <c r="AB1864" s="394"/>
      <c r="AC1864" s="403"/>
      <c r="AD1864" s="350">
        <f t="shared" si="378"/>
        <v>0</v>
      </c>
      <c r="AE1864" s="252"/>
    </row>
    <row r="1865" hidden="1" outlineLevel="1" spans="1:31">
      <c r="A1865" s="299"/>
      <c r="B1865" s="150">
        <v>120701155</v>
      </c>
      <c r="C1865" s="346"/>
      <c r="D1865" s="346"/>
      <c r="E1865" s="299" t="s">
        <v>267</v>
      </c>
      <c r="F1865" s="343"/>
      <c r="G1865" s="350"/>
      <c r="H1865" s="394"/>
      <c r="I1865" s="403"/>
      <c r="J1865" s="394"/>
      <c r="K1865" s="403"/>
      <c r="L1865" s="350">
        <f t="shared" si="375"/>
        <v>0</v>
      </c>
      <c r="M1865" s="394"/>
      <c r="N1865" s="403"/>
      <c r="O1865" s="394"/>
      <c r="P1865" s="403"/>
      <c r="Q1865" s="350">
        <f t="shared" si="376"/>
        <v>0</v>
      </c>
      <c r="R1865" s="350"/>
      <c r="S1865" s="350"/>
      <c r="T1865" s="350"/>
      <c r="U1865" s="350"/>
      <c r="V1865" s="350"/>
      <c r="W1865" s="350"/>
      <c r="X1865" s="350"/>
      <c r="Y1865" s="350">
        <f t="shared" si="377"/>
        <v>0</v>
      </c>
      <c r="Z1865" s="394"/>
      <c r="AA1865" s="403"/>
      <c r="AB1865" s="394"/>
      <c r="AC1865" s="403"/>
      <c r="AD1865" s="350">
        <f t="shared" si="378"/>
        <v>0</v>
      </c>
      <c r="AE1865" s="252"/>
    </row>
    <row r="1866" hidden="1" outlineLevel="1" spans="1:31">
      <c r="A1866" s="299"/>
      <c r="B1866" s="150">
        <v>120701156</v>
      </c>
      <c r="C1866" s="346"/>
      <c r="D1866" s="346"/>
      <c r="E1866" s="299" t="s">
        <v>268</v>
      </c>
      <c r="F1866" s="343"/>
      <c r="G1866" s="350"/>
      <c r="H1866" s="394"/>
      <c r="I1866" s="403"/>
      <c r="J1866" s="394"/>
      <c r="K1866" s="403"/>
      <c r="L1866" s="350">
        <f t="shared" si="375"/>
        <v>0</v>
      </c>
      <c r="M1866" s="394"/>
      <c r="N1866" s="403"/>
      <c r="O1866" s="394"/>
      <c r="P1866" s="403"/>
      <c r="Q1866" s="350">
        <f t="shared" si="376"/>
        <v>0</v>
      </c>
      <c r="R1866" s="350"/>
      <c r="S1866" s="350"/>
      <c r="T1866" s="350"/>
      <c r="U1866" s="350"/>
      <c r="V1866" s="350"/>
      <c r="W1866" s="350"/>
      <c r="X1866" s="350"/>
      <c r="Y1866" s="350">
        <f t="shared" si="377"/>
        <v>0</v>
      </c>
      <c r="Z1866" s="394"/>
      <c r="AA1866" s="403"/>
      <c r="AB1866" s="394"/>
      <c r="AC1866" s="403"/>
      <c r="AD1866" s="350">
        <f t="shared" si="378"/>
        <v>0</v>
      </c>
      <c r="AE1866" s="252"/>
    </row>
    <row r="1867" hidden="1" outlineLevel="1" spans="1:31">
      <c r="A1867" s="299"/>
      <c r="B1867" s="150">
        <v>120701157</v>
      </c>
      <c r="C1867" s="346"/>
      <c r="D1867" s="346"/>
      <c r="E1867" s="299" t="s">
        <v>269</v>
      </c>
      <c r="F1867" s="343"/>
      <c r="G1867" s="350"/>
      <c r="H1867" s="394"/>
      <c r="I1867" s="403"/>
      <c r="J1867" s="394"/>
      <c r="K1867" s="403"/>
      <c r="L1867" s="350">
        <f t="shared" si="375"/>
        <v>0</v>
      </c>
      <c r="M1867" s="394"/>
      <c r="N1867" s="403"/>
      <c r="O1867" s="394"/>
      <c r="P1867" s="403"/>
      <c r="Q1867" s="350">
        <f t="shared" si="376"/>
        <v>0</v>
      </c>
      <c r="R1867" s="350"/>
      <c r="S1867" s="350"/>
      <c r="T1867" s="350"/>
      <c r="U1867" s="350"/>
      <c r="V1867" s="350"/>
      <c r="W1867" s="350"/>
      <c r="X1867" s="350"/>
      <c r="Y1867" s="350">
        <f t="shared" si="377"/>
        <v>0</v>
      </c>
      <c r="Z1867" s="394"/>
      <c r="AA1867" s="403"/>
      <c r="AB1867" s="394"/>
      <c r="AC1867" s="403"/>
      <c r="AD1867" s="350">
        <f t="shared" si="378"/>
        <v>0</v>
      </c>
      <c r="AE1867" s="252"/>
    </row>
    <row r="1868" hidden="1" outlineLevel="1" spans="1:31">
      <c r="A1868" s="299"/>
      <c r="B1868" s="150">
        <v>120701158</v>
      </c>
      <c r="C1868" s="346"/>
      <c r="D1868" s="346"/>
      <c r="E1868" s="299" t="s">
        <v>270</v>
      </c>
      <c r="F1868" s="343"/>
      <c r="G1868" s="350"/>
      <c r="H1868" s="394"/>
      <c r="I1868" s="403"/>
      <c r="J1868" s="394"/>
      <c r="K1868" s="403"/>
      <c r="L1868" s="350">
        <f t="shared" si="375"/>
        <v>0</v>
      </c>
      <c r="M1868" s="394"/>
      <c r="N1868" s="403"/>
      <c r="O1868" s="394"/>
      <c r="P1868" s="403"/>
      <c r="Q1868" s="350">
        <f t="shared" si="376"/>
        <v>0</v>
      </c>
      <c r="R1868" s="350"/>
      <c r="S1868" s="350"/>
      <c r="T1868" s="350"/>
      <c r="U1868" s="350"/>
      <c r="V1868" s="350"/>
      <c r="W1868" s="350"/>
      <c r="X1868" s="350"/>
      <c r="Y1868" s="350">
        <f t="shared" si="377"/>
        <v>0</v>
      </c>
      <c r="Z1868" s="394"/>
      <c r="AA1868" s="403"/>
      <c r="AB1868" s="394"/>
      <c r="AC1868" s="403"/>
      <c r="AD1868" s="350">
        <f t="shared" si="378"/>
        <v>0</v>
      </c>
      <c r="AE1868" s="252"/>
    </row>
    <row r="1869" hidden="1" outlineLevel="1" spans="1:31">
      <c r="A1869" s="299"/>
      <c r="B1869" s="150">
        <v>120701159</v>
      </c>
      <c r="C1869" s="346"/>
      <c r="D1869" s="346"/>
      <c r="E1869" s="299" t="s">
        <v>271</v>
      </c>
      <c r="F1869" s="343"/>
      <c r="G1869" s="350"/>
      <c r="H1869" s="394"/>
      <c r="I1869" s="403"/>
      <c r="J1869" s="394"/>
      <c r="K1869" s="403"/>
      <c r="L1869" s="350">
        <f t="shared" si="375"/>
        <v>0</v>
      </c>
      <c r="M1869" s="394"/>
      <c r="N1869" s="403"/>
      <c r="O1869" s="394"/>
      <c r="P1869" s="403"/>
      <c r="Q1869" s="350">
        <f t="shared" si="376"/>
        <v>0</v>
      </c>
      <c r="R1869" s="350"/>
      <c r="S1869" s="350"/>
      <c r="T1869" s="350"/>
      <c r="U1869" s="350"/>
      <c r="V1869" s="350"/>
      <c r="W1869" s="350"/>
      <c r="X1869" s="350"/>
      <c r="Y1869" s="350">
        <f t="shared" si="377"/>
        <v>0</v>
      </c>
      <c r="Z1869" s="394"/>
      <c r="AA1869" s="403"/>
      <c r="AB1869" s="394"/>
      <c r="AC1869" s="403"/>
      <c r="AD1869" s="350">
        <f t="shared" si="378"/>
        <v>0</v>
      </c>
      <c r="AE1869" s="252"/>
    </row>
    <row r="1870" hidden="1" outlineLevel="1" spans="1:31">
      <c r="A1870" s="299"/>
      <c r="B1870" s="150">
        <v>120701160</v>
      </c>
      <c r="C1870" s="346"/>
      <c r="D1870" s="346"/>
      <c r="E1870" s="299" t="s">
        <v>272</v>
      </c>
      <c r="F1870" s="343"/>
      <c r="G1870" s="350"/>
      <c r="H1870" s="394"/>
      <c r="I1870" s="403"/>
      <c r="J1870" s="394"/>
      <c r="K1870" s="403"/>
      <c r="L1870" s="350">
        <f t="shared" si="375"/>
        <v>0</v>
      </c>
      <c r="M1870" s="394"/>
      <c r="N1870" s="403"/>
      <c r="O1870" s="394"/>
      <c r="P1870" s="403"/>
      <c r="Q1870" s="350">
        <f t="shared" si="376"/>
        <v>0</v>
      </c>
      <c r="R1870" s="350"/>
      <c r="S1870" s="350"/>
      <c r="T1870" s="350"/>
      <c r="U1870" s="350"/>
      <c r="V1870" s="350"/>
      <c r="W1870" s="350"/>
      <c r="X1870" s="350"/>
      <c r="Y1870" s="350">
        <f t="shared" si="377"/>
        <v>0</v>
      </c>
      <c r="Z1870" s="394"/>
      <c r="AA1870" s="403"/>
      <c r="AB1870" s="394"/>
      <c r="AC1870" s="403"/>
      <c r="AD1870" s="350">
        <f t="shared" si="378"/>
        <v>0</v>
      </c>
      <c r="AE1870" s="252"/>
    </row>
    <row r="1871" hidden="1" outlineLevel="1" spans="1:31">
      <c r="A1871" s="299"/>
      <c r="B1871" s="150">
        <v>120701161</v>
      </c>
      <c r="C1871" s="346"/>
      <c r="D1871" s="346"/>
      <c r="E1871" s="299" t="s">
        <v>273</v>
      </c>
      <c r="F1871" s="343"/>
      <c r="G1871" s="350"/>
      <c r="H1871" s="394"/>
      <c r="I1871" s="403"/>
      <c r="J1871" s="394"/>
      <c r="K1871" s="403"/>
      <c r="L1871" s="350">
        <f t="shared" si="375"/>
        <v>0</v>
      </c>
      <c r="M1871" s="394"/>
      <c r="N1871" s="403"/>
      <c r="O1871" s="394"/>
      <c r="P1871" s="403"/>
      <c r="Q1871" s="350">
        <f t="shared" si="376"/>
        <v>0</v>
      </c>
      <c r="R1871" s="350"/>
      <c r="S1871" s="350"/>
      <c r="T1871" s="350"/>
      <c r="U1871" s="350"/>
      <c r="V1871" s="350"/>
      <c r="W1871" s="350"/>
      <c r="X1871" s="350"/>
      <c r="Y1871" s="350">
        <f t="shared" si="377"/>
        <v>0</v>
      </c>
      <c r="Z1871" s="394"/>
      <c r="AA1871" s="403"/>
      <c r="AB1871" s="394"/>
      <c r="AC1871" s="403"/>
      <c r="AD1871" s="350">
        <f t="shared" si="378"/>
        <v>0</v>
      </c>
      <c r="AE1871" s="252"/>
    </row>
    <row r="1872" hidden="1" outlineLevel="1" spans="1:31">
      <c r="A1872" s="299"/>
      <c r="B1872" s="150">
        <v>120701162</v>
      </c>
      <c r="C1872" s="346"/>
      <c r="D1872" s="346"/>
      <c r="E1872" s="299" t="s">
        <v>274</v>
      </c>
      <c r="F1872" s="343"/>
      <c r="G1872" s="350"/>
      <c r="H1872" s="394"/>
      <c r="I1872" s="403"/>
      <c r="J1872" s="394"/>
      <c r="K1872" s="403"/>
      <c r="L1872" s="350">
        <f t="shared" si="375"/>
        <v>0</v>
      </c>
      <c r="M1872" s="394"/>
      <c r="N1872" s="403"/>
      <c r="O1872" s="394"/>
      <c r="P1872" s="403"/>
      <c r="Q1872" s="350">
        <f t="shared" si="376"/>
        <v>0</v>
      </c>
      <c r="R1872" s="350"/>
      <c r="S1872" s="350"/>
      <c r="T1872" s="350"/>
      <c r="U1872" s="350"/>
      <c r="V1872" s="350"/>
      <c r="W1872" s="350"/>
      <c r="X1872" s="350"/>
      <c r="Y1872" s="350">
        <f t="shared" si="377"/>
        <v>0</v>
      </c>
      <c r="Z1872" s="394"/>
      <c r="AA1872" s="403"/>
      <c r="AB1872" s="394"/>
      <c r="AC1872" s="403"/>
      <c r="AD1872" s="350">
        <f t="shared" si="378"/>
        <v>0</v>
      </c>
      <c r="AE1872" s="252"/>
    </row>
    <row r="1873" hidden="1" outlineLevel="1" spans="1:31">
      <c r="A1873" s="299"/>
      <c r="B1873" s="150">
        <v>120701163</v>
      </c>
      <c r="C1873" s="346"/>
      <c r="D1873" s="346"/>
      <c r="E1873" s="299" t="s">
        <v>275</v>
      </c>
      <c r="F1873" s="343"/>
      <c r="G1873" s="350"/>
      <c r="H1873" s="394"/>
      <c r="I1873" s="403"/>
      <c r="J1873" s="394"/>
      <c r="K1873" s="403"/>
      <c r="L1873" s="350">
        <f t="shared" si="375"/>
        <v>0</v>
      </c>
      <c r="M1873" s="394"/>
      <c r="N1873" s="403"/>
      <c r="O1873" s="394"/>
      <c r="P1873" s="403"/>
      <c r="Q1873" s="350">
        <f t="shared" si="376"/>
        <v>0</v>
      </c>
      <c r="R1873" s="350"/>
      <c r="S1873" s="350"/>
      <c r="T1873" s="350"/>
      <c r="U1873" s="350"/>
      <c r="V1873" s="350"/>
      <c r="W1873" s="350"/>
      <c r="X1873" s="350"/>
      <c r="Y1873" s="350">
        <f t="shared" si="377"/>
        <v>0</v>
      </c>
      <c r="Z1873" s="394"/>
      <c r="AA1873" s="403"/>
      <c r="AB1873" s="394"/>
      <c r="AC1873" s="403"/>
      <c r="AD1873" s="350">
        <f t="shared" si="378"/>
        <v>0</v>
      </c>
      <c r="AE1873" s="252"/>
    </row>
    <row r="1874" hidden="1" outlineLevel="1" spans="1:31">
      <c r="A1874" s="299"/>
      <c r="B1874" s="150">
        <v>120701164</v>
      </c>
      <c r="C1874" s="346"/>
      <c r="D1874" s="346"/>
      <c r="E1874" s="299" t="s">
        <v>276</v>
      </c>
      <c r="F1874" s="343"/>
      <c r="G1874" s="350"/>
      <c r="H1874" s="394"/>
      <c r="I1874" s="403"/>
      <c r="J1874" s="394"/>
      <c r="K1874" s="403"/>
      <c r="L1874" s="350">
        <f t="shared" si="375"/>
        <v>0</v>
      </c>
      <c r="M1874" s="394"/>
      <c r="N1874" s="403"/>
      <c r="O1874" s="394"/>
      <c r="P1874" s="403"/>
      <c r="Q1874" s="350">
        <f t="shared" si="376"/>
        <v>0</v>
      </c>
      <c r="R1874" s="350"/>
      <c r="S1874" s="350"/>
      <c r="T1874" s="350"/>
      <c r="U1874" s="350"/>
      <c r="V1874" s="350"/>
      <c r="W1874" s="350"/>
      <c r="X1874" s="350"/>
      <c r="Y1874" s="350">
        <f t="shared" si="377"/>
        <v>0</v>
      </c>
      <c r="Z1874" s="394"/>
      <c r="AA1874" s="403"/>
      <c r="AB1874" s="394"/>
      <c r="AC1874" s="403"/>
      <c r="AD1874" s="350">
        <f t="shared" si="378"/>
        <v>0</v>
      </c>
      <c r="AE1874" s="252"/>
    </row>
    <row r="1875" hidden="1" outlineLevel="1" spans="1:31">
      <c r="A1875" s="299"/>
      <c r="B1875" s="150">
        <v>120701165</v>
      </c>
      <c r="C1875" s="346"/>
      <c r="D1875" s="346"/>
      <c r="E1875" s="299" t="s">
        <v>277</v>
      </c>
      <c r="F1875" s="343"/>
      <c r="G1875" s="350"/>
      <c r="H1875" s="394"/>
      <c r="I1875" s="403"/>
      <c r="J1875" s="394"/>
      <c r="K1875" s="403"/>
      <c r="L1875" s="350">
        <f t="shared" si="375"/>
        <v>0</v>
      </c>
      <c r="M1875" s="394"/>
      <c r="N1875" s="403"/>
      <c r="O1875" s="394"/>
      <c r="P1875" s="403"/>
      <c r="Q1875" s="350">
        <f t="shared" si="376"/>
        <v>0</v>
      </c>
      <c r="R1875" s="350"/>
      <c r="S1875" s="350"/>
      <c r="T1875" s="350"/>
      <c r="U1875" s="350"/>
      <c r="V1875" s="350"/>
      <c r="W1875" s="350"/>
      <c r="X1875" s="350"/>
      <c r="Y1875" s="350">
        <f t="shared" si="377"/>
        <v>0</v>
      </c>
      <c r="Z1875" s="394"/>
      <c r="AA1875" s="403"/>
      <c r="AB1875" s="394"/>
      <c r="AC1875" s="403"/>
      <c r="AD1875" s="350">
        <f t="shared" si="378"/>
        <v>0</v>
      </c>
      <c r="AE1875" s="252"/>
    </row>
    <row r="1876" hidden="1" outlineLevel="1" spans="1:31">
      <c r="A1876" s="299"/>
      <c r="B1876" s="150">
        <v>120701166</v>
      </c>
      <c r="C1876" s="346"/>
      <c r="D1876" s="346"/>
      <c r="E1876" s="299" t="s">
        <v>278</v>
      </c>
      <c r="F1876" s="343"/>
      <c r="G1876" s="350"/>
      <c r="H1876" s="394"/>
      <c r="I1876" s="403"/>
      <c r="J1876" s="394"/>
      <c r="K1876" s="403"/>
      <c r="L1876" s="350">
        <f t="shared" si="375"/>
        <v>0</v>
      </c>
      <c r="M1876" s="394"/>
      <c r="N1876" s="403"/>
      <c r="O1876" s="394"/>
      <c r="P1876" s="403"/>
      <c r="Q1876" s="350">
        <f t="shared" si="376"/>
        <v>0</v>
      </c>
      <c r="R1876" s="350"/>
      <c r="S1876" s="350"/>
      <c r="T1876" s="350"/>
      <c r="U1876" s="350"/>
      <c r="V1876" s="350"/>
      <c r="W1876" s="350"/>
      <c r="X1876" s="350"/>
      <c r="Y1876" s="350">
        <f t="shared" si="377"/>
        <v>0</v>
      </c>
      <c r="Z1876" s="394"/>
      <c r="AA1876" s="403"/>
      <c r="AB1876" s="394"/>
      <c r="AC1876" s="403"/>
      <c r="AD1876" s="350">
        <f t="shared" si="378"/>
        <v>0</v>
      </c>
      <c r="AE1876" s="252"/>
    </row>
    <row r="1877" hidden="1" outlineLevel="1" spans="1:31">
      <c r="A1877" s="299"/>
      <c r="B1877" s="150">
        <v>120701167</v>
      </c>
      <c r="C1877" s="346"/>
      <c r="D1877" s="346"/>
      <c r="E1877" s="299" t="s">
        <v>279</v>
      </c>
      <c r="F1877" s="343"/>
      <c r="G1877" s="350"/>
      <c r="H1877" s="394"/>
      <c r="I1877" s="403"/>
      <c r="J1877" s="394"/>
      <c r="K1877" s="403"/>
      <c r="L1877" s="350">
        <f t="shared" si="375"/>
        <v>0</v>
      </c>
      <c r="M1877" s="394"/>
      <c r="N1877" s="403"/>
      <c r="O1877" s="394"/>
      <c r="P1877" s="403"/>
      <c r="Q1877" s="350">
        <f t="shared" si="376"/>
        <v>0</v>
      </c>
      <c r="R1877" s="350"/>
      <c r="S1877" s="350"/>
      <c r="T1877" s="350"/>
      <c r="U1877" s="350"/>
      <c r="V1877" s="350"/>
      <c r="W1877" s="350"/>
      <c r="X1877" s="350"/>
      <c r="Y1877" s="350">
        <f t="shared" si="377"/>
        <v>0</v>
      </c>
      <c r="Z1877" s="394"/>
      <c r="AA1877" s="403"/>
      <c r="AB1877" s="394"/>
      <c r="AC1877" s="403"/>
      <c r="AD1877" s="350">
        <f t="shared" si="378"/>
        <v>0</v>
      </c>
      <c r="AE1877" s="252"/>
    </row>
    <row r="1878" hidden="1" outlineLevel="1" spans="1:31">
      <c r="A1878" s="299"/>
      <c r="B1878" s="150">
        <v>120701168</v>
      </c>
      <c r="C1878" s="346"/>
      <c r="D1878" s="346"/>
      <c r="E1878" s="299" t="s">
        <v>280</v>
      </c>
      <c r="F1878" s="343"/>
      <c r="G1878" s="350"/>
      <c r="H1878" s="394"/>
      <c r="I1878" s="403"/>
      <c r="J1878" s="394"/>
      <c r="K1878" s="403"/>
      <c r="L1878" s="350">
        <f t="shared" si="375"/>
        <v>0</v>
      </c>
      <c r="M1878" s="394"/>
      <c r="N1878" s="403"/>
      <c r="O1878" s="394"/>
      <c r="P1878" s="403"/>
      <c r="Q1878" s="350">
        <f t="shared" si="376"/>
        <v>0</v>
      </c>
      <c r="R1878" s="350"/>
      <c r="S1878" s="350"/>
      <c r="T1878" s="350"/>
      <c r="U1878" s="350"/>
      <c r="V1878" s="350"/>
      <c r="W1878" s="350"/>
      <c r="X1878" s="350"/>
      <c r="Y1878" s="350">
        <f t="shared" si="377"/>
        <v>0</v>
      </c>
      <c r="Z1878" s="394"/>
      <c r="AA1878" s="403"/>
      <c r="AB1878" s="394"/>
      <c r="AC1878" s="403"/>
      <c r="AD1878" s="350">
        <f t="shared" si="378"/>
        <v>0</v>
      </c>
      <c r="AE1878" s="252"/>
    </row>
    <row r="1879" hidden="1" outlineLevel="1" spans="1:31">
      <c r="A1879" s="299"/>
      <c r="B1879" s="150">
        <v>120701169</v>
      </c>
      <c r="C1879" s="346"/>
      <c r="D1879" s="346"/>
      <c r="E1879" s="299" t="s">
        <v>281</v>
      </c>
      <c r="F1879" s="343"/>
      <c r="G1879" s="350"/>
      <c r="H1879" s="394"/>
      <c r="I1879" s="403"/>
      <c r="J1879" s="394"/>
      <c r="K1879" s="403"/>
      <c r="L1879" s="350">
        <f t="shared" si="375"/>
        <v>0</v>
      </c>
      <c r="M1879" s="394"/>
      <c r="N1879" s="403"/>
      <c r="O1879" s="394"/>
      <c r="P1879" s="403"/>
      <c r="Q1879" s="350">
        <f t="shared" si="376"/>
        <v>0</v>
      </c>
      <c r="R1879" s="350"/>
      <c r="S1879" s="350"/>
      <c r="T1879" s="350"/>
      <c r="U1879" s="350"/>
      <c r="V1879" s="350"/>
      <c r="W1879" s="350"/>
      <c r="X1879" s="350"/>
      <c r="Y1879" s="350">
        <f t="shared" si="377"/>
        <v>0</v>
      </c>
      <c r="Z1879" s="394"/>
      <c r="AA1879" s="403"/>
      <c r="AB1879" s="394"/>
      <c r="AC1879" s="403"/>
      <c r="AD1879" s="350">
        <f t="shared" si="378"/>
        <v>0</v>
      </c>
      <c r="AE1879" s="252"/>
    </row>
    <row r="1880" hidden="1" outlineLevel="1" spans="1:31">
      <c r="A1880" s="299"/>
      <c r="B1880" s="150">
        <v>120701170</v>
      </c>
      <c r="C1880" s="346"/>
      <c r="D1880" s="346"/>
      <c r="E1880" s="299" t="s">
        <v>282</v>
      </c>
      <c r="F1880" s="343"/>
      <c r="G1880" s="350"/>
      <c r="H1880" s="394"/>
      <c r="I1880" s="403"/>
      <c r="J1880" s="394"/>
      <c r="K1880" s="403"/>
      <c r="L1880" s="350">
        <f t="shared" si="375"/>
        <v>0</v>
      </c>
      <c r="M1880" s="394"/>
      <c r="N1880" s="403"/>
      <c r="O1880" s="394"/>
      <c r="P1880" s="403"/>
      <c r="Q1880" s="350">
        <f t="shared" si="376"/>
        <v>0</v>
      </c>
      <c r="R1880" s="350"/>
      <c r="S1880" s="350"/>
      <c r="T1880" s="350"/>
      <c r="U1880" s="350"/>
      <c r="V1880" s="350"/>
      <c r="W1880" s="350"/>
      <c r="X1880" s="350"/>
      <c r="Y1880" s="350">
        <f t="shared" si="377"/>
        <v>0</v>
      </c>
      <c r="Z1880" s="394"/>
      <c r="AA1880" s="403"/>
      <c r="AB1880" s="394"/>
      <c r="AC1880" s="403"/>
      <c r="AD1880" s="350">
        <f t="shared" si="378"/>
        <v>0</v>
      </c>
      <c r="AE1880" s="252"/>
    </row>
    <row r="1881" hidden="1" outlineLevel="1" spans="1:31">
      <c r="A1881" s="299"/>
      <c r="B1881" s="150">
        <v>120701171</v>
      </c>
      <c r="C1881" s="346"/>
      <c r="D1881" s="346"/>
      <c r="E1881" s="299" t="s">
        <v>283</v>
      </c>
      <c r="F1881" s="343"/>
      <c r="G1881" s="350"/>
      <c r="H1881" s="394"/>
      <c r="I1881" s="403"/>
      <c r="J1881" s="394"/>
      <c r="K1881" s="403"/>
      <c r="L1881" s="350">
        <f t="shared" si="375"/>
        <v>0</v>
      </c>
      <c r="M1881" s="394"/>
      <c r="N1881" s="403"/>
      <c r="O1881" s="394"/>
      <c r="P1881" s="403"/>
      <c r="Q1881" s="350">
        <f t="shared" si="376"/>
        <v>0</v>
      </c>
      <c r="R1881" s="350"/>
      <c r="S1881" s="350"/>
      <c r="T1881" s="350"/>
      <c r="U1881" s="350"/>
      <c r="V1881" s="350"/>
      <c r="W1881" s="350"/>
      <c r="X1881" s="350"/>
      <c r="Y1881" s="350">
        <f t="shared" si="377"/>
        <v>0</v>
      </c>
      <c r="Z1881" s="394"/>
      <c r="AA1881" s="403"/>
      <c r="AB1881" s="394"/>
      <c r="AC1881" s="403"/>
      <c r="AD1881" s="350">
        <f t="shared" si="378"/>
        <v>0</v>
      </c>
      <c r="AE1881" s="252"/>
    </row>
    <row r="1882" hidden="1" outlineLevel="1" spans="1:31">
      <c r="A1882" s="299"/>
      <c r="B1882" s="150">
        <v>120701172</v>
      </c>
      <c r="C1882" s="346"/>
      <c r="D1882" s="346"/>
      <c r="E1882" s="299" t="s">
        <v>284</v>
      </c>
      <c r="F1882" s="343"/>
      <c r="G1882" s="350"/>
      <c r="H1882" s="394"/>
      <c r="I1882" s="403"/>
      <c r="J1882" s="394"/>
      <c r="K1882" s="403"/>
      <c r="L1882" s="350">
        <f t="shared" si="375"/>
        <v>0</v>
      </c>
      <c r="M1882" s="394"/>
      <c r="N1882" s="403"/>
      <c r="O1882" s="394"/>
      <c r="P1882" s="403"/>
      <c r="Q1882" s="350">
        <f t="shared" si="376"/>
        <v>0</v>
      </c>
      <c r="R1882" s="350"/>
      <c r="S1882" s="350"/>
      <c r="T1882" s="350"/>
      <c r="U1882" s="350"/>
      <c r="V1882" s="350"/>
      <c r="W1882" s="350"/>
      <c r="X1882" s="350"/>
      <c r="Y1882" s="350">
        <f t="shared" si="377"/>
        <v>0</v>
      </c>
      <c r="Z1882" s="394"/>
      <c r="AA1882" s="403"/>
      <c r="AB1882" s="394"/>
      <c r="AC1882" s="403"/>
      <c r="AD1882" s="350">
        <f t="shared" si="378"/>
        <v>0</v>
      </c>
      <c r="AE1882" s="252"/>
    </row>
    <row r="1883" hidden="1" outlineLevel="1" spans="1:31">
      <c r="A1883" s="299"/>
      <c r="B1883" s="150">
        <v>120701173</v>
      </c>
      <c r="C1883" s="346"/>
      <c r="D1883" s="346"/>
      <c r="E1883" s="299" t="s">
        <v>285</v>
      </c>
      <c r="F1883" s="343"/>
      <c r="G1883" s="350"/>
      <c r="H1883" s="394"/>
      <c r="I1883" s="403"/>
      <c r="J1883" s="394"/>
      <c r="K1883" s="403"/>
      <c r="L1883" s="350">
        <f t="shared" si="375"/>
        <v>0</v>
      </c>
      <c r="M1883" s="394"/>
      <c r="N1883" s="403"/>
      <c r="O1883" s="394"/>
      <c r="P1883" s="403"/>
      <c r="Q1883" s="350">
        <f t="shared" si="376"/>
        <v>0</v>
      </c>
      <c r="R1883" s="350"/>
      <c r="S1883" s="350"/>
      <c r="T1883" s="350"/>
      <c r="U1883" s="350"/>
      <c r="V1883" s="350"/>
      <c r="W1883" s="350"/>
      <c r="X1883" s="350"/>
      <c r="Y1883" s="350">
        <f t="shared" si="377"/>
        <v>0</v>
      </c>
      <c r="Z1883" s="394"/>
      <c r="AA1883" s="403"/>
      <c r="AB1883" s="394"/>
      <c r="AC1883" s="403"/>
      <c r="AD1883" s="350">
        <f t="shared" si="378"/>
        <v>0</v>
      </c>
      <c r="AE1883" s="252"/>
    </row>
    <row r="1884" hidden="1" outlineLevel="1" spans="1:31">
      <c r="A1884" s="299"/>
      <c r="B1884" s="150">
        <v>120701174</v>
      </c>
      <c r="C1884" s="346"/>
      <c r="D1884" s="346"/>
      <c r="E1884" s="299" t="s">
        <v>286</v>
      </c>
      <c r="F1884" s="343"/>
      <c r="G1884" s="350"/>
      <c r="H1884" s="394"/>
      <c r="I1884" s="403"/>
      <c r="J1884" s="394"/>
      <c r="K1884" s="403"/>
      <c r="L1884" s="350">
        <f t="shared" si="375"/>
        <v>0</v>
      </c>
      <c r="M1884" s="394"/>
      <c r="N1884" s="403"/>
      <c r="O1884" s="394"/>
      <c r="P1884" s="403"/>
      <c r="Q1884" s="350">
        <f t="shared" si="376"/>
        <v>0</v>
      </c>
      <c r="R1884" s="350"/>
      <c r="S1884" s="350"/>
      <c r="T1884" s="350"/>
      <c r="U1884" s="350"/>
      <c r="V1884" s="350"/>
      <c r="W1884" s="350"/>
      <c r="X1884" s="350"/>
      <c r="Y1884" s="350">
        <f t="shared" si="377"/>
        <v>0</v>
      </c>
      <c r="Z1884" s="394"/>
      <c r="AA1884" s="403"/>
      <c r="AB1884" s="394"/>
      <c r="AC1884" s="403"/>
      <c r="AD1884" s="350">
        <f t="shared" si="378"/>
        <v>0</v>
      </c>
      <c r="AE1884" s="252"/>
    </row>
    <row r="1885" hidden="1" outlineLevel="1" spans="1:31">
      <c r="A1885" s="299"/>
      <c r="B1885" s="150">
        <v>120701175</v>
      </c>
      <c r="C1885" s="346"/>
      <c r="D1885" s="346"/>
      <c r="E1885" s="299" t="s">
        <v>287</v>
      </c>
      <c r="F1885" s="343"/>
      <c r="G1885" s="350"/>
      <c r="H1885" s="394"/>
      <c r="I1885" s="403"/>
      <c r="J1885" s="394"/>
      <c r="K1885" s="403"/>
      <c r="L1885" s="350">
        <f t="shared" si="375"/>
        <v>0</v>
      </c>
      <c r="M1885" s="394"/>
      <c r="N1885" s="403"/>
      <c r="O1885" s="394"/>
      <c r="P1885" s="403"/>
      <c r="Q1885" s="350">
        <f t="shared" si="376"/>
        <v>0</v>
      </c>
      <c r="R1885" s="350"/>
      <c r="S1885" s="350"/>
      <c r="T1885" s="350"/>
      <c r="U1885" s="350"/>
      <c r="V1885" s="350"/>
      <c r="W1885" s="350"/>
      <c r="X1885" s="350"/>
      <c r="Y1885" s="350">
        <f t="shared" si="377"/>
        <v>0</v>
      </c>
      <c r="Z1885" s="394"/>
      <c r="AA1885" s="403"/>
      <c r="AB1885" s="394"/>
      <c r="AC1885" s="403"/>
      <c r="AD1885" s="350">
        <f t="shared" si="378"/>
        <v>0</v>
      </c>
      <c r="AE1885" s="252"/>
    </row>
    <row r="1886" hidden="1" outlineLevel="1" spans="1:31">
      <c r="A1886" s="299"/>
      <c r="B1886" s="150">
        <v>120701176</v>
      </c>
      <c r="C1886" s="346"/>
      <c r="D1886" s="346"/>
      <c r="E1886" s="299" t="s">
        <v>288</v>
      </c>
      <c r="F1886" s="343"/>
      <c r="G1886" s="350"/>
      <c r="H1886" s="394"/>
      <c r="I1886" s="403"/>
      <c r="J1886" s="394"/>
      <c r="K1886" s="403"/>
      <c r="L1886" s="350">
        <f t="shared" si="375"/>
        <v>0</v>
      </c>
      <c r="M1886" s="394"/>
      <c r="N1886" s="403"/>
      <c r="O1886" s="394"/>
      <c r="P1886" s="403"/>
      <c r="Q1886" s="350">
        <f t="shared" si="376"/>
        <v>0</v>
      </c>
      <c r="R1886" s="350"/>
      <c r="S1886" s="350"/>
      <c r="T1886" s="350"/>
      <c r="U1886" s="350"/>
      <c r="V1886" s="350"/>
      <c r="W1886" s="350"/>
      <c r="X1886" s="350"/>
      <c r="Y1886" s="350">
        <f t="shared" si="377"/>
        <v>0</v>
      </c>
      <c r="Z1886" s="394"/>
      <c r="AA1886" s="403"/>
      <c r="AB1886" s="394"/>
      <c r="AC1886" s="403"/>
      <c r="AD1886" s="350">
        <f t="shared" si="378"/>
        <v>0</v>
      </c>
      <c r="AE1886" s="252"/>
    </row>
    <row r="1887" hidden="1" outlineLevel="1" spans="1:31">
      <c r="A1887" s="299"/>
      <c r="B1887" s="150">
        <v>120701177</v>
      </c>
      <c r="C1887" s="346"/>
      <c r="D1887" s="346"/>
      <c r="E1887" s="299" t="s">
        <v>289</v>
      </c>
      <c r="F1887" s="343"/>
      <c r="G1887" s="350"/>
      <c r="H1887" s="394"/>
      <c r="I1887" s="403"/>
      <c r="J1887" s="394"/>
      <c r="K1887" s="403"/>
      <c r="L1887" s="350">
        <f t="shared" si="375"/>
        <v>0</v>
      </c>
      <c r="M1887" s="394"/>
      <c r="N1887" s="403"/>
      <c r="O1887" s="394"/>
      <c r="P1887" s="403"/>
      <c r="Q1887" s="350">
        <f t="shared" si="376"/>
        <v>0</v>
      </c>
      <c r="R1887" s="350"/>
      <c r="S1887" s="350"/>
      <c r="T1887" s="350"/>
      <c r="U1887" s="350"/>
      <c r="V1887" s="350"/>
      <c r="W1887" s="350"/>
      <c r="X1887" s="350"/>
      <c r="Y1887" s="350">
        <f t="shared" si="377"/>
        <v>0</v>
      </c>
      <c r="Z1887" s="394"/>
      <c r="AA1887" s="403"/>
      <c r="AB1887" s="394"/>
      <c r="AC1887" s="403"/>
      <c r="AD1887" s="350">
        <f t="shared" si="378"/>
        <v>0</v>
      </c>
      <c r="AE1887" s="252"/>
    </row>
    <row r="1888" hidden="1" outlineLevel="1" spans="1:31">
      <c r="A1888" s="299"/>
      <c r="B1888" s="150">
        <v>120701178</v>
      </c>
      <c r="C1888" s="346"/>
      <c r="D1888" s="346"/>
      <c r="E1888" s="299" t="s">
        <v>290</v>
      </c>
      <c r="F1888" s="343"/>
      <c r="G1888" s="350"/>
      <c r="H1888" s="394"/>
      <c r="I1888" s="403"/>
      <c r="J1888" s="394"/>
      <c r="K1888" s="403"/>
      <c r="L1888" s="350">
        <f t="shared" si="375"/>
        <v>0</v>
      </c>
      <c r="M1888" s="394"/>
      <c r="N1888" s="403"/>
      <c r="O1888" s="394"/>
      <c r="P1888" s="403"/>
      <c r="Q1888" s="350">
        <f t="shared" si="376"/>
        <v>0</v>
      </c>
      <c r="R1888" s="350"/>
      <c r="S1888" s="350"/>
      <c r="T1888" s="350"/>
      <c r="U1888" s="350"/>
      <c r="V1888" s="350"/>
      <c r="W1888" s="350"/>
      <c r="X1888" s="350"/>
      <c r="Y1888" s="350">
        <f t="shared" si="377"/>
        <v>0</v>
      </c>
      <c r="Z1888" s="394"/>
      <c r="AA1888" s="403"/>
      <c r="AB1888" s="394"/>
      <c r="AC1888" s="403"/>
      <c r="AD1888" s="350">
        <f t="shared" si="378"/>
        <v>0</v>
      </c>
      <c r="AE1888" s="252"/>
    </row>
    <row r="1889" hidden="1" outlineLevel="1" spans="1:31">
      <c r="A1889" s="299"/>
      <c r="B1889" s="150">
        <v>120701179</v>
      </c>
      <c r="C1889" s="346"/>
      <c r="D1889" s="346"/>
      <c r="E1889" s="299" t="s">
        <v>291</v>
      </c>
      <c r="F1889" s="343"/>
      <c r="G1889" s="350"/>
      <c r="H1889" s="394"/>
      <c r="I1889" s="403"/>
      <c r="J1889" s="394"/>
      <c r="K1889" s="403"/>
      <c r="L1889" s="350">
        <f t="shared" si="375"/>
        <v>0</v>
      </c>
      <c r="M1889" s="394"/>
      <c r="N1889" s="403"/>
      <c r="O1889" s="394"/>
      <c r="P1889" s="403"/>
      <c r="Q1889" s="350">
        <f t="shared" si="376"/>
        <v>0</v>
      </c>
      <c r="R1889" s="350"/>
      <c r="S1889" s="350"/>
      <c r="T1889" s="350"/>
      <c r="U1889" s="350"/>
      <c r="V1889" s="350"/>
      <c r="W1889" s="350"/>
      <c r="X1889" s="350"/>
      <c r="Y1889" s="350">
        <f t="shared" si="377"/>
        <v>0</v>
      </c>
      <c r="Z1889" s="394"/>
      <c r="AA1889" s="403"/>
      <c r="AB1889" s="394"/>
      <c r="AC1889" s="403"/>
      <c r="AD1889" s="350">
        <f t="shared" si="378"/>
        <v>0</v>
      </c>
      <c r="AE1889" s="252"/>
    </row>
    <row r="1890" hidden="1" outlineLevel="1" spans="1:31">
      <c r="A1890" s="299"/>
      <c r="B1890" s="150">
        <v>120701180</v>
      </c>
      <c r="C1890" s="346"/>
      <c r="D1890" s="346"/>
      <c r="E1890" s="299" t="s">
        <v>292</v>
      </c>
      <c r="F1890" s="343"/>
      <c r="G1890" s="350"/>
      <c r="H1890" s="394"/>
      <c r="I1890" s="403"/>
      <c r="J1890" s="394"/>
      <c r="K1890" s="403"/>
      <c r="L1890" s="350">
        <f t="shared" si="375"/>
        <v>0</v>
      </c>
      <c r="M1890" s="394"/>
      <c r="N1890" s="403"/>
      <c r="O1890" s="394"/>
      <c r="P1890" s="403"/>
      <c r="Q1890" s="350">
        <f t="shared" si="376"/>
        <v>0</v>
      </c>
      <c r="R1890" s="350"/>
      <c r="S1890" s="350"/>
      <c r="T1890" s="350"/>
      <c r="U1890" s="350"/>
      <c r="V1890" s="350"/>
      <c r="W1890" s="350"/>
      <c r="X1890" s="350"/>
      <c r="Y1890" s="350">
        <f t="shared" si="377"/>
        <v>0</v>
      </c>
      <c r="Z1890" s="394"/>
      <c r="AA1890" s="403"/>
      <c r="AB1890" s="394"/>
      <c r="AC1890" s="403"/>
      <c r="AD1890" s="350">
        <f t="shared" si="378"/>
        <v>0</v>
      </c>
      <c r="AE1890" s="252"/>
    </row>
    <row r="1891" hidden="1" outlineLevel="1" spans="1:31">
      <c r="A1891" s="299"/>
      <c r="B1891" s="150">
        <v>120701181</v>
      </c>
      <c r="C1891" s="346"/>
      <c r="D1891" s="346"/>
      <c r="E1891" s="299" t="s">
        <v>293</v>
      </c>
      <c r="F1891" s="343"/>
      <c r="G1891" s="350"/>
      <c r="H1891" s="394"/>
      <c r="I1891" s="403"/>
      <c r="J1891" s="394"/>
      <c r="K1891" s="403"/>
      <c r="L1891" s="350">
        <f t="shared" si="375"/>
        <v>0</v>
      </c>
      <c r="M1891" s="394"/>
      <c r="N1891" s="403"/>
      <c r="O1891" s="394"/>
      <c r="P1891" s="403"/>
      <c r="Q1891" s="350">
        <f t="shared" si="376"/>
        <v>0</v>
      </c>
      <c r="R1891" s="350"/>
      <c r="S1891" s="350"/>
      <c r="T1891" s="350"/>
      <c r="U1891" s="350"/>
      <c r="V1891" s="350"/>
      <c r="W1891" s="350"/>
      <c r="X1891" s="350"/>
      <c r="Y1891" s="350">
        <f t="shared" si="377"/>
        <v>0</v>
      </c>
      <c r="Z1891" s="394"/>
      <c r="AA1891" s="403"/>
      <c r="AB1891" s="394"/>
      <c r="AC1891" s="403"/>
      <c r="AD1891" s="350">
        <f t="shared" si="378"/>
        <v>0</v>
      </c>
      <c r="AE1891" s="252"/>
    </row>
    <row r="1892" hidden="1" outlineLevel="1" spans="1:31">
      <c r="A1892" s="299"/>
      <c r="B1892" s="150">
        <v>120701182</v>
      </c>
      <c r="C1892" s="346"/>
      <c r="D1892" s="346"/>
      <c r="E1892" s="299" t="s">
        <v>294</v>
      </c>
      <c r="F1892" s="343"/>
      <c r="G1892" s="350"/>
      <c r="H1892" s="394"/>
      <c r="I1892" s="403"/>
      <c r="J1892" s="394"/>
      <c r="K1892" s="403"/>
      <c r="L1892" s="350">
        <f t="shared" si="375"/>
        <v>0</v>
      </c>
      <c r="M1892" s="394"/>
      <c r="N1892" s="403"/>
      <c r="O1892" s="394"/>
      <c r="P1892" s="403"/>
      <c r="Q1892" s="350">
        <f t="shared" si="376"/>
        <v>0</v>
      </c>
      <c r="R1892" s="350"/>
      <c r="S1892" s="350"/>
      <c r="T1892" s="350"/>
      <c r="U1892" s="350"/>
      <c r="V1892" s="350"/>
      <c r="W1892" s="350"/>
      <c r="X1892" s="350"/>
      <c r="Y1892" s="350">
        <f t="shared" si="377"/>
        <v>0</v>
      </c>
      <c r="Z1892" s="394"/>
      <c r="AA1892" s="403"/>
      <c r="AB1892" s="394"/>
      <c r="AC1892" s="403"/>
      <c r="AD1892" s="350">
        <f t="shared" si="378"/>
        <v>0</v>
      </c>
      <c r="AE1892" s="252"/>
    </row>
    <row r="1893" hidden="1" outlineLevel="1" spans="1:31">
      <c r="A1893" s="299"/>
      <c r="B1893" s="150">
        <v>120701183</v>
      </c>
      <c r="C1893" s="346"/>
      <c r="D1893" s="346"/>
      <c r="E1893" s="299" t="s">
        <v>295</v>
      </c>
      <c r="F1893" s="343"/>
      <c r="G1893" s="350"/>
      <c r="H1893" s="394"/>
      <c r="I1893" s="403"/>
      <c r="J1893" s="394"/>
      <c r="K1893" s="403"/>
      <c r="L1893" s="350">
        <f t="shared" si="375"/>
        <v>0</v>
      </c>
      <c r="M1893" s="394"/>
      <c r="N1893" s="403"/>
      <c r="O1893" s="394"/>
      <c r="P1893" s="403"/>
      <c r="Q1893" s="350">
        <f t="shared" si="376"/>
        <v>0</v>
      </c>
      <c r="R1893" s="350"/>
      <c r="S1893" s="350"/>
      <c r="T1893" s="350"/>
      <c r="U1893" s="350"/>
      <c r="V1893" s="350"/>
      <c r="W1893" s="350"/>
      <c r="X1893" s="350"/>
      <c r="Y1893" s="350">
        <f t="shared" si="377"/>
        <v>0</v>
      </c>
      <c r="Z1893" s="394"/>
      <c r="AA1893" s="403"/>
      <c r="AB1893" s="394"/>
      <c r="AC1893" s="403"/>
      <c r="AD1893" s="350">
        <f t="shared" si="378"/>
        <v>0</v>
      </c>
      <c r="AE1893" s="252"/>
    </row>
    <row r="1894" hidden="1" outlineLevel="1" spans="1:31">
      <c r="A1894" s="299"/>
      <c r="B1894" s="150">
        <v>120701184</v>
      </c>
      <c r="C1894" s="346"/>
      <c r="D1894" s="346"/>
      <c r="E1894" s="299" t="s">
        <v>296</v>
      </c>
      <c r="F1894" s="343"/>
      <c r="G1894" s="350"/>
      <c r="H1894" s="394"/>
      <c r="I1894" s="403"/>
      <c r="J1894" s="394"/>
      <c r="K1894" s="403"/>
      <c r="L1894" s="350">
        <f t="shared" si="375"/>
        <v>0</v>
      </c>
      <c r="M1894" s="394"/>
      <c r="N1894" s="403"/>
      <c r="O1894" s="394"/>
      <c r="P1894" s="403"/>
      <c r="Q1894" s="350">
        <f t="shared" si="376"/>
        <v>0</v>
      </c>
      <c r="R1894" s="350"/>
      <c r="S1894" s="350"/>
      <c r="T1894" s="350"/>
      <c r="U1894" s="350"/>
      <c r="V1894" s="350"/>
      <c r="W1894" s="350"/>
      <c r="X1894" s="350"/>
      <c r="Y1894" s="350">
        <f t="shared" si="377"/>
        <v>0</v>
      </c>
      <c r="Z1894" s="394"/>
      <c r="AA1894" s="403"/>
      <c r="AB1894" s="394"/>
      <c r="AC1894" s="403"/>
      <c r="AD1894" s="350">
        <f t="shared" si="378"/>
        <v>0</v>
      </c>
      <c r="AE1894" s="252"/>
    </row>
    <row r="1895" hidden="1" outlineLevel="1" spans="1:31">
      <c r="A1895" s="299"/>
      <c r="B1895" s="150">
        <v>120701185</v>
      </c>
      <c r="C1895" s="346"/>
      <c r="D1895" s="346"/>
      <c r="E1895" s="299" t="s">
        <v>297</v>
      </c>
      <c r="F1895" s="343"/>
      <c r="G1895" s="350"/>
      <c r="H1895" s="394"/>
      <c r="I1895" s="403"/>
      <c r="J1895" s="394"/>
      <c r="K1895" s="403"/>
      <c r="L1895" s="350">
        <f t="shared" si="375"/>
        <v>0</v>
      </c>
      <c r="M1895" s="394"/>
      <c r="N1895" s="403"/>
      <c r="O1895" s="394"/>
      <c r="P1895" s="403"/>
      <c r="Q1895" s="350">
        <f t="shared" si="376"/>
        <v>0</v>
      </c>
      <c r="R1895" s="350"/>
      <c r="S1895" s="350"/>
      <c r="T1895" s="350"/>
      <c r="U1895" s="350"/>
      <c r="V1895" s="350"/>
      <c r="W1895" s="350"/>
      <c r="X1895" s="350"/>
      <c r="Y1895" s="350">
        <f t="shared" si="377"/>
        <v>0</v>
      </c>
      <c r="Z1895" s="394"/>
      <c r="AA1895" s="403"/>
      <c r="AB1895" s="394"/>
      <c r="AC1895" s="403"/>
      <c r="AD1895" s="350">
        <f t="shared" si="378"/>
        <v>0</v>
      </c>
      <c r="AE1895" s="252"/>
    </row>
    <row r="1896" hidden="1" outlineLevel="1" spans="1:31">
      <c r="A1896" s="299"/>
      <c r="B1896" s="150">
        <v>120701186</v>
      </c>
      <c r="C1896" s="346"/>
      <c r="D1896" s="346"/>
      <c r="E1896" s="299" t="s">
        <v>298</v>
      </c>
      <c r="F1896" s="343"/>
      <c r="G1896" s="350"/>
      <c r="H1896" s="394"/>
      <c r="I1896" s="403"/>
      <c r="J1896" s="394"/>
      <c r="K1896" s="403"/>
      <c r="L1896" s="350">
        <f t="shared" si="375"/>
        <v>0</v>
      </c>
      <c r="M1896" s="394"/>
      <c r="N1896" s="403"/>
      <c r="O1896" s="394"/>
      <c r="P1896" s="403"/>
      <c r="Q1896" s="350">
        <f t="shared" si="376"/>
        <v>0</v>
      </c>
      <c r="R1896" s="350"/>
      <c r="S1896" s="350"/>
      <c r="T1896" s="350"/>
      <c r="U1896" s="350"/>
      <c r="V1896" s="350"/>
      <c r="W1896" s="350"/>
      <c r="X1896" s="350"/>
      <c r="Y1896" s="350">
        <f t="shared" si="377"/>
        <v>0</v>
      </c>
      <c r="Z1896" s="394"/>
      <c r="AA1896" s="403"/>
      <c r="AB1896" s="394"/>
      <c r="AC1896" s="403"/>
      <c r="AD1896" s="350">
        <f t="shared" si="378"/>
        <v>0</v>
      </c>
      <c r="AE1896" s="252"/>
    </row>
    <row r="1897" hidden="1" outlineLevel="1" spans="1:31">
      <c r="A1897" s="299"/>
      <c r="B1897" s="150">
        <v>120701187</v>
      </c>
      <c r="C1897" s="346"/>
      <c r="D1897" s="346"/>
      <c r="E1897" s="299" t="s">
        <v>299</v>
      </c>
      <c r="F1897" s="343"/>
      <c r="G1897" s="350"/>
      <c r="H1897" s="394"/>
      <c r="I1897" s="403"/>
      <c r="J1897" s="394"/>
      <c r="K1897" s="403"/>
      <c r="L1897" s="350">
        <f t="shared" si="375"/>
        <v>0</v>
      </c>
      <c r="M1897" s="394"/>
      <c r="N1897" s="403"/>
      <c r="O1897" s="394"/>
      <c r="P1897" s="403"/>
      <c r="Q1897" s="350">
        <f t="shared" si="376"/>
        <v>0</v>
      </c>
      <c r="R1897" s="350"/>
      <c r="S1897" s="350"/>
      <c r="T1897" s="350"/>
      <c r="U1897" s="350"/>
      <c r="V1897" s="350"/>
      <c r="W1897" s="350"/>
      <c r="X1897" s="350"/>
      <c r="Y1897" s="350">
        <f t="shared" si="377"/>
        <v>0</v>
      </c>
      <c r="Z1897" s="394"/>
      <c r="AA1897" s="403"/>
      <c r="AB1897" s="394"/>
      <c r="AC1897" s="403"/>
      <c r="AD1897" s="350">
        <f t="shared" si="378"/>
        <v>0</v>
      </c>
      <c r="AE1897" s="252"/>
    </row>
    <row r="1898" hidden="1" outlineLevel="1" spans="1:31">
      <c r="A1898" s="299"/>
      <c r="B1898" s="150">
        <v>120701188</v>
      </c>
      <c r="C1898" s="346"/>
      <c r="D1898" s="346"/>
      <c r="E1898" s="299" t="s">
        <v>300</v>
      </c>
      <c r="F1898" s="343"/>
      <c r="G1898" s="350"/>
      <c r="H1898" s="394"/>
      <c r="I1898" s="403"/>
      <c r="J1898" s="394"/>
      <c r="K1898" s="403"/>
      <c r="L1898" s="350">
        <f t="shared" si="375"/>
        <v>0</v>
      </c>
      <c r="M1898" s="394"/>
      <c r="N1898" s="403"/>
      <c r="O1898" s="394"/>
      <c r="P1898" s="403"/>
      <c r="Q1898" s="350">
        <f t="shared" si="376"/>
        <v>0</v>
      </c>
      <c r="R1898" s="350"/>
      <c r="S1898" s="350"/>
      <c r="T1898" s="350"/>
      <c r="U1898" s="350"/>
      <c r="V1898" s="350"/>
      <c r="W1898" s="350"/>
      <c r="X1898" s="350"/>
      <c r="Y1898" s="350">
        <f t="shared" si="377"/>
        <v>0</v>
      </c>
      <c r="Z1898" s="394"/>
      <c r="AA1898" s="403"/>
      <c r="AB1898" s="394"/>
      <c r="AC1898" s="403"/>
      <c r="AD1898" s="350">
        <f t="shared" si="378"/>
        <v>0</v>
      </c>
      <c r="AE1898" s="252"/>
    </row>
    <row r="1899" hidden="1" outlineLevel="1" spans="1:31">
      <c r="A1899" s="299"/>
      <c r="B1899" s="150">
        <v>120701189</v>
      </c>
      <c r="C1899" s="346"/>
      <c r="D1899" s="346"/>
      <c r="E1899" s="299" t="s">
        <v>301</v>
      </c>
      <c r="F1899" s="343"/>
      <c r="G1899" s="350"/>
      <c r="H1899" s="394"/>
      <c r="I1899" s="403"/>
      <c r="J1899" s="394"/>
      <c r="K1899" s="403"/>
      <c r="L1899" s="350">
        <f t="shared" si="375"/>
        <v>0</v>
      </c>
      <c r="M1899" s="394"/>
      <c r="N1899" s="403"/>
      <c r="O1899" s="394"/>
      <c r="P1899" s="403"/>
      <c r="Q1899" s="350">
        <f t="shared" si="376"/>
        <v>0</v>
      </c>
      <c r="R1899" s="350"/>
      <c r="S1899" s="350"/>
      <c r="T1899" s="350"/>
      <c r="U1899" s="350"/>
      <c r="V1899" s="350"/>
      <c r="W1899" s="350"/>
      <c r="X1899" s="350"/>
      <c r="Y1899" s="350">
        <f t="shared" si="377"/>
        <v>0</v>
      </c>
      <c r="Z1899" s="394"/>
      <c r="AA1899" s="403"/>
      <c r="AB1899" s="394"/>
      <c r="AC1899" s="403"/>
      <c r="AD1899" s="350">
        <f t="shared" si="378"/>
        <v>0</v>
      </c>
      <c r="AE1899" s="252"/>
    </row>
    <row r="1900" hidden="1" outlineLevel="1" spans="1:31">
      <c r="A1900" s="299"/>
      <c r="B1900" s="150">
        <v>120701190</v>
      </c>
      <c r="C1900" s="346"/>
      <c r="D1900" s="346"/>
      <c r="E1900" s="299" t="s">
        <v>302</v>
      </c>
      <c r="F1900" s="343"/>
      <c r="G1900" s="350"/>
      <c r="H1900" s="394"/>
      <c r="I1900" s="403"/>
      <c r="J1900" s="394"/>
      <c r="K1900" s="403"/>
      <c r="L1900" s="350">
        <f t="shared" si="375"/>
        <v>0</v>
      </c>
      <c r="M1900" s="394"/>
      <c r="N1900" s="403"/>
      <c r="O1900" s="394"/>
      <c r="P1900" s="403"/>
      <c r="Q1900" s="350">
        <f t="shared" si="376"/>
        <v>0</v>
      </c>
      <c r="R1900" s="350"/>
      <c r="S1900" s="350"/>
      <c r="T1900" s="350"/>
      <c r="U1900" s="350"/>
      <c r="V1900" s="350"/>
      <c r="W1900" s="350"/>
      <c r="X1900" s="350"/>
      <c r="Y1900" s="350">
        <f t="shared" si="377"/>
        <v>0</v>
      </c>
      <c r="Z1900" s="394"/>
      <c r="AA1900" s="403"/>
      <c r="AB1900" s="394"/>
      <c r="AC1900" s="403"/>
      <c r="AD1900" s="350">
        <f t="shared" si="378"/>
        <v>0</v>
      </c>
      <c r="AE1900" s="252"/>
    </row>
    <row r="1901" hidden="1" outlineLevel="1" spans="1:31">
      <c r="A1901" s="299"/>
      <c r="B1901" s="150">
        <v>120701191</v>
      </c>
      <c r="C1901" s="346"/>
      <c r="D1901" s="346"/>
      <c r="E1901" s="299" t="s">
        <v>303</v>
      </c>
      <c r="F1901" s="343"/>
      <c r="G1901" s="350"/>
      <c r="H1901" s="394"/>
      <c r="I1901" s="403"/>
      <c r="J1901" s="394"/>
      <c r="K1901" s="403"/>
      <c r="L1901" s="350">
        <f t="shared" si="375"/>
        <v>0</v>
      </c>
      <c r="M1901" s="394"/>
      <c r="N1901" s="403"/>
      <c r="O1901" s="394"/>
      <c r="P1901" s="403"/>
      <c r="Q1901" s="350">
        <f t="shared" si="376"/>
        <v>0</v>
      </c>
      <c r="R1901" s="350"/>
      <c r="S1901" s="350"/>
      <c r="T1901" s="350"/>
      <c r="U1901" s="350"/>
      <c r="V1901" s="350"/>
      <c r="W1901" s="350"/>
      <c r="X1901" s="350"/>
      <c r="Y1901" s="350">
        <f t="shared" si="377"/>
        <v>0</v>
      </c>
      <c r="Z1901" s="394"/>
      <c r="AA1901" s="403"/>
      <c r="AB1901" s="394"/>
      <c r="AC1901" s="403"/>
      <c r="AD1901" s="350">
        <f t="shared" si="378"/>
        <v>0</v>
      </c>
      <c r="AE1901" s="252"/>
    </row>
    <row r="1902" hidden="1" outlineLevel="1" spans="1:31">
      <c r="A1902" s="299"/>
      <c r="B1902" s="150">
        <v>120701192</v>
      </c>
      <c r="C1902" s="346"/>
      <c r="D1902" s="346"/>
      <c r="E1902" s="299" t="s">
        <v>304</v>
      </c>
      <c r="F1902" s="343"/>
      <c r="G1902" s="350"/>
      <c r="H1902" s="394"/>
      <c r="I1902" s="403"/>
      <c r="J1902" s="394"/>
      <c r="K1902" s="403"/>
      <c r="L1902" s="350">
        <f t="shared" si="375"/>
        <v>0</v>
      </c>
      <c r="M1902" s="394"/>
      <c r="N1902" s="403"/>
      <c r="O1902" s="394"/>
      <c r="P1902" s="403"/>
      <c r="Q1902" s="350">
        <f t="shared" si="376"/>
        <v>0</v>
      </c>
      <c r="R1902" s="350"/>
      <c r="S1902" s="350"/>
      <c r="T1902" s="350"/>
      <c r="U1902" s="350"/>
      <c r="V1902" s="350"/>
      <c r="W1902" s="350"/>
      <c r="X1902" s="350"/>
      <c r="Y1902" s="350">
        <f t="shared" si="377"/>
        <v>0</v>
      </c>
      <c r="Z1902" s="394"/>
      <c r="AA1902" s="403"/>
      <c r="AB1902" s="394"/>
      <c r="AC1902" s="403"/>
      <c r="AD1902" s="350">
        <f t="shared" si="378"/>
        <v>0</v>
      </c>
      <c r="AE1902" s="252"/>
    </row>
    <row r="1903" hidden="1" outlineLevel="1" spans="1:31">
      <c r="A1903" s="299"/>
      <c r="B1903" s="150">
        <v>120701193</v>
      </c>
      <c r="C1903" s="346"/>
      <c r="D1903" s="346"/>
      <c r="E1903" s="299" t="s">
        <v>305</v>
      </c>
      <c r="F1903" s="343"/>
      <c r="G1903" s="350"/>
      <c r="H1903" s="394"/>
      <c r="I1903" s="403"/>
      <c r="J1903" s="394"/>
      <c r="K1903" s="403"/>
      <c r="L1903" s="350">
        <f t="shared" si="375"/>
        <v>0</v>
      </c>
      <c r="M1903" s="394"/>
      <c r="N1903" s="403"/>
      <c r="O1903" s="394"/>
      <c r="P1903" s="403"/>
      <c r="Q1903" s="350">
        <f t="shared" si="376"/>
        <v>0</v>
      </c>
      <c r="R1903" s="350"/>
      <c r="S1903" s="350"/>
      <c r="T1903" s="350"/>
      <c r="U1903" s="350"/>
      <c r="V1903" s="350"/>
      <c r="W1903" s="350"/>
      <c r="X1903" s="350"/>
      <c r="Y1903" s="350">
        <f t="shared" si="377"/>
        <v>0</v>
      </c>
      <c r="Z1903" s="394"/>
      <c r="AA1903" s="403"/>
      <c r="AB1903" s="394"/>
      <c r="AC1903" s="403"/>
      <c r="AD1903" s="350">
        <f t="shared" si="378"/>
        <v>0</v>
      </c>
      <c r="AE1903" s="252"/>
    </row>
    <row r="1904" hidden="1" outlineLevel="1" spans="1:31">
      <c r="A1904" s="299"/>
      <c r="B1904" s="150">
        <v>120701194</v>
      </c>
      <c r="C1904" s="346"/>
      <c r="D1904" s="346"/>
      <c r="E1904" s="299" t="s">
        <v>306</v>
      </c>
      <c r="F1904" s="343"/>
      <c r="G1904" s="350"/>
      <c r="H1904" s="394"/>
      <c r="I1904" s="403"/>
      <c r="J1904" s="394"/>
      <c r="K1904" s="403"/>
      <c r="L1904" s="350">
        <f t="shared" ref="L1904:L1909" si="379">G1904+I1904-K1904</f>
        <v>0</v>
      </c>
      <c r="M1904" s="394"/>
      <c r="N1904" s="403"/>
      <c r="O1904" s="394"/>
      <c r="P1904" s="403"/>
      <c r="Q1904" s="350">
        <f t="shared" ref="Q1904:Q1909" si="380">L1904+N1904-P1904</f>
        <v>0</v>
      </c>
      <c r="R1904" s="350"/>
      <c r="S1904" s="350"/>
      <c r="T1904" s="350"/>
      <c r="U1904" s="350"/>
      <c r="V1904" s="350"/>
      <c r="W1904" s="350"/>
      <c r="X1904" s="350"/>
      <c r="Y1904" s="350">
        <f t="shared" ref="Y1904:Y1909" si="381">SUM(Q1904:X1904)</f>
        <v>0</v>
      </c>
      <c r="Z1904" s="394"/>
      <c r="AA1904" s="403"/>
      <c r="AB1904" s="394"/>
      <c r="AC1904" s="403"/>
      <c r="AD1904" s="350">
        <f t="shared" ref="AD1904:AD1909" si="382">Y1904+AA1904-AC1904</f>
        <v>0</v>
      </c>
      <c r="AE1904" s="252"/>
    </row>
    <row r="1905" hidden="1" outlineLevel="1" spans="1:31">
      <c r="A1905" s="299"/>
      <c r="B1905" s="150">
        <v>120701195</v>
      </c>
      <c r="C1905" s="346"/>
      <c r="D1905" s="346"/>
      <c r="E1905" s="299" t="s">
        <v>307</v>
      </c>
      <c r="F1905" s="343"/>
      <c r="G1905" s="350"/>
      <c r="H1905" s="394"/>
      <c r="I1905" s="403"/>
      <c r="J1905" s="394"/>
      <c r="K1905" s="403"/>
      <c r="L1905" s="350">
        <f t="shared" si="379"/>
        <v>0</v>
      </c>
      <c r="M1905" s="394"/>
      <c r="N1905" s="403"/>
      <c r="O1905" s="394"/>
      <c r="P1905" s="403"/>
      <c r="Q1905" s="350">
        <f t="shared" si="380"/>
        <v>0</v>
      </c>
      <c r="R1905" s="350"/>
      <c r="S1905" s="350"/>
      <c r="T1905" s="350"/>
      <c r="U1905" s="350"/>
      <c r="V1905" s="350"/>
      <c r="W1905" s="350"/>
      <c r="X1905" s="350"/>
      <c r="Y1905" s="350">
        <f t="shared" si="381"/>
        <v>0</v>
      </c>
      <c r="Z1905" s="394"/>
      <c r="AA1905" s="403"/>
      <c r="AB1905" s="394"/>
      <c r="AC1905" s="403"/>
      <c r="AD1905" s="350">
        <f t="shared" si="382"/>
        <v>0</v>
      </c>
      <c r="AE1905" s="252"/>
    </row>
    <row r="1906" hidden="1" outlineLevel="1" spans="1:31">
      <c r="A1906" s="299"/>
      <c r="B1906" s="150">
        <v>120701196</v>
      </c>
      <c r="C1906" s="346"/>
      <c r="D1906" s="346"/>
      <c r="E1906" s="299" t="s">
        <v>308</v>
      </c>
      <c r="F1906" s="343"/>
      <c r="G1906" s="350"/>
      <c r="H1906" s="394"/>
      <c r="I1906" s="403"/>
      <c r="J1906" s="394"/>
      <c r="K1906" s="403"/>
      <c r="L1906" s="350">
        <f t="shared" si="379"/>
        <v>0</v>
      </c>
      <c r="M1906" s="394"/>
      <c r="N1906" s="403"/>
      <c r="O1906" s="394"/>
      <c r="P1906" s="403"/>
      <c r="Q1906" s="350">
        <f t="shared" si="380"/>
        <v>0</v>
      </c>
      <c r="R1906" s="350"/>
      <c r="S1906" s="350"/>
      <c r="T1906" s="350"/>
      <c r="U1906" s="350"/>
      <c r="V1906" s="350"/>
      <c r="W1906" s="350"/>
      <c r="X1906" s="350"/>
      <c r="Y1906" s="350">
        <f t="shared" si="381"/>
        <v>0</v>
      </c>
      <c r="Z1906" s="394"/>
      <c r="AA1906" s="403"/>
      <c r="AB1906" s="394"/>
      <c r="AC1906" s="403"/>
      <c r="AD1906" s="350">
        <f t="shared" si="382"/>
        <v>0</v>
      </c>
      <c r="AE1906" s="252"/>
    </row>
    <row r="1907" hidden="1" outlineLevel="1" spans="1:31">
      <c r="A1907" s="299"/>
      <c r="B1907" s="150">
        <v>120701197</v>
      </c>
      <c r="C1907" s="346"/>
      <c r="D1907" s="346"/>
      <c r="E1907" s="299" t="s">
        <v>309</v>
      </c>
      <c r="F1907" s="343"/>
      <c r="G1907" s="350"/>
      <c r="H1907" s="394"/>
      <c r="I1907" s="403"/>
      <c r="J1907" s="394"/>
      <c r="K1907" s="403"/>
      <c r="L1907" s="350">
        <f t="shared" si="379"/>
        <v>0</v>
      </c>
      <c r="M1907" s="394"/>
      <c r="N1907" s="403"/>
      <c r="O1907" s="394"/>
      <c r="P1907" s="403"/>
      <c r="Q1907" s="350">
        <f t="shared" si="380"/>
        <v>0</v>
      </c>
      <c r="R1907" s="350"/>
      <c r="S1907" s="350"/>
      <c r="T1907" s="350"/>
      <c r="U1907" s="350"/>
      <c r="V1907" s="350"/>
      <c r="W1907" s="350"/>
      <c r="X1907" s="350"/>
      <c r="Y1907" s="350">
        <f t="shared" si="381"/>
        <v>0</v>
      </c>
      <c r="Z1907" s="394"/>
      <c r="AA1907" s="403"/>
      <c r="AB1907" s="394"/>
      <c r="AC1907" s="403"/>
      <c r="AD1907" s="350">
        <f t="shared" si="382"/>
        <v>0</v>
      </c>
      <c r="AE1907" s="252"/>
    </row>
    <row r="1908" hidden="1" outlineLevel="1" spans="1:31">
      <c r="A1908" s="299"/>
      <c r="B1908" s="150">
        <v>120701198</v>
      </c>
      <c r="C1908" s="346"/>
      <c r="D1908" s="346"/>
      <c r="E1908" s="299" t="s">
        <v>310</v>
      </c>
      <c r="F1908" s="343"/>
      <c r="G1908" s="350"/>
      <c r="H1908" s="394"/>
      <c r="I1908" s="403"/>
      <c r="J1908" s="394"/>
      <c r="K1908" s="403"/>
      <c r="L1908" s="350">
        <f t="shared" si="379"/>
        <v>0</v>
      </c>
      <c r="M1908" s="394"/>
      <c r="N1908" s="403"/>
      <c r="O1908" s="394"/>
      <c r="P1908" s="403"/>
      <c r="Q1908" s="350">
        <f t="shared" si="380"/>
        <v>0</v>
      </c>
      <c r="R1908" s="350"/>
      <c r="S1908" s="350"/>
      <c r="T1908" s="350"/>
      <c r="U1908" s="350"/>
      <c r="V1908" s="350"/>
      <c r="W1908" s="350"/>
      <c r="X1908" s="350"/>
      <c r="Y1908" s="350">
        <f t="shared" si="381"/>
        <v>0</v>
      </c>
      <c r="Z1908" s="394"/>
      <c r="AA1908" s="403"/>
      <c r="AB1908" s="394"/>
      <c r="AC1908" s="403"/>
      <c r="AD1908" s="350">
        <f t="shared" si="382"/>
        <v>0</v>
      </c>
      <c r="AE1908" s="252"/>
    </row>
    <row r="1909" hidden="1" outlineLevel="1" spans="1:31">
      <c r="A1909" s="299"/>
      <c r="B1909" s="150">
        <v>120701199</v>
      </c>
      <c r="C1909" s="346"/>
      <c r="D1909" s="346"/>
      <c r="E1909" s="299" t="s">
        <v>311</v>
      </c>
      <c r="F1909" s="343"/>
      <c r="G1909" s="350"/>
      <c r="H1909" s="394"/>
      <c r="I1909" s="403"/>
      <c r="J1909" s="394"/>
      <c r="K1909" s="403"/>
      <c r="L1909" s="350">
        <f t="shared" si="379"/>
        <v>0</v>
      </c>
      <c r="M1909" s="394"/>
      <c r="N1909" s="403"/>
      <c r="O1909" s="394"/>
      <c r="P1909" s="403"/>
      <c r="Q1909" s="350">
        <f t="shared" si="380"/>
        <v>0</v>
      </c>
      <c r="R1909" s="350"/>
      <c r="S1909" s="350"/>
      <c r="T1909" s="350"/>
      <c r="U1909" s="350"/>
      <c r="V1909" s="350"/>
      <c r="W1909" s="350"/>
      <c r="X1909" s="350"/>
      <c r="Y1909" s="350">
        <f t="shared" si="381"/>
        <v>0</v>
      </c>
      <c r="Z1909" s="394"/>
      <c r="AA1909" s="403"/>
      <c r="AB1909" s="394"/>
      <c r="AC1909" s="403"/>
      <c r="AD1909" s="350">
        <f t="shared" si="382"/>
        <v>0</v>
      </c>
      <c r="AE1909" s="252"/>
    </row>
    <row r="1910" hidden="1" outlineLevel="1" spans="1:31">
      <c r="A1910" s="299"/>
      <c r="B1910" s="150">
        <v>120701200</v>
      </c>
      <c r="C1910" s="346"/>
      <c r="D1910" s="346"/>
      <c r="E1910" s="299" t="s">
        <v>312</v>
      </c>
      <c r="F1910" s="343"/>
      <c r="G1910" s="350"/>
      <c r="H1910" s="394"/>
      <c r="I1910" s="403"/>
      <c r="J1910" s="394"/>
      <c r="K1910" s="403"/>
      <c r="L1910" s="350">
        <f t="shared" ref="L1910:L1918" si="383">G1910+I1910-K1910</f>
        <v>0</v>
      </c>
      <c r="M1910" s="394"/>
      <c r="N1910" s="403"/>
      <c r="O1910" s="394"/>
      <c r="P1910" s="403"/>
      <c r="Q1910" s="350">
        <f t="shared" ref="Q1910:Q1918" si="384">L1910+N1910-P1910</f>
        <v>0</v>
      </c>
      <c r="R1910" s="350"/>
      <c r="S1910" s="350"/>
      <c r="T1910" s="350"/>
      <c r="U1910" s="350"/>
      <c r="V1910" s="350"/>
      <c r="W1910" s="350"/>
      <c r="X1910" s="350"/>
      <c r="Y1910" s="350">
        <f t="shared" ref="Y1910:Y1915" si="385">SUM(Q1910:X1910)</f>
        <v>0</v>
      </c>
      <c r="Z1910" s="394"/>
      <c r="AA1910" s="403"/>
      <c r="AB1910" s="394"/>
      <c r="AC1910" s="403"/>
      <c r="AD1910" s="350">
        <f t="shared" ref="AD1910:AD1918" si="386">Y1910+AA1910-AC1910</f>
        <v>0</v>
      </c>
      <c r="AE1910" s="252"/>
    </row>
    <row r="1911" hidden="1" outlineLevel="1" spans="1:31">
      <c r="A1911" s="299"/>
      <c r="B1911" s="150">
        <v>120701201</v>
      </c>
      <c r="C1911" s="346"/>
      <c r="D1911" s="346"/>
      <c r="E1911" s="299" t="s">
        <v>313</v>
      </c>
      <c r="F1911" s="343"/>
      <c r="G1911" s="350"/>
      <c r="H1911" s="394"/>
      <c r="I1911" s="403"/>
      <c r="J1911" s="394"/>
      <c r="K1911" s="403"/>
      <c r="L1911" s="350">
        <f t="shared" si="383"/>
        <v>0</v>
      </c>
      <c r="M1911" s="394"/>
      <c r="N1911" s="403"/>
      <c r="O1911" s="394"/>
      <c r="P1911" s="403"/>
      <c r="Q1911" s="350">
        <f t="shared" si="384"/>
        <v>0</v>
      </c>
      <c r="R1911" s="350"/>
      <c r="S1911" s="350"/>
      <c r="T1911" s="350"/>
      <c r="U1911" s="350"/>
      <c r="V1911" s="350"/>
      <c r="W1911" s="350"/>
      <c r="X1911" s="350"/>
      <c r="Y1911" s="350">
        <f t="shared" si="385"/>
        <v>0</v>
      </c>
      <c r="Z1911" s="394"/>
      <c r="AA1911" s="403"/>
      <c r="AB1911" s="394"/>
      <c r="AC1911" s="403"/>
      <c r="AD1911" s="350">
        <f t="shared" si="386"/>
        <v>0</v>
      </c>
      <c r="AE1911" s="252"/>
    </row>
    <row r="1912" hidden="1" outlineLevel="1" spans="1:31">
      <c r="A1912" s="299"/>
      <c r="B1912" s="150">
        <v>120701202</v>
      </c>
      <c r="C1912" s="346"/>
      <c r="D1912" s="346"/>
      <c r="E1912" s="299" t="s">
        <v>314</v>
      </c>
      <c r="F1912" s="343"/>
      <c r="G1912" s="350"/>
      <c r="H1912" s="394"/>
      <c r="I1912" s="403"/>
      <c r="J1912" s="394"/>
      <c r="K1912" s="403"/>
      <c r="L1912" s="350">
        <f t="shared" si="383"/>
        <v>0</v>
      </c>
      <c r="M1912" s="394"/>
      <c r="N1912" s="403"/>
      <c r="O1912" s="394"/>
      <c r="P1912" s="403"/>
      <c r="Q1912" s="350">
        <f t="shared" si="384"/>
        <v>0</v>
      </c>
      <c r="R1912" s="350"/>
      <c r="S1912" s="350"/>
      <c r="T1912" s="350"/>
      <c r="U1912" s="350"/>
      <c r="V1912" s="350"/>
      <c r="W1912" s="350"/>
      <c r="X1912" s="350"/>
      <c r="Y1912" s="350">
        <f t="shared" si="385"/>
        <v>0</v>
      </c>
      <c r="Z1912" s="394"/>
      <c r="AA1912" s="403"/>
      <c r="AB1912" s="394"/>
      <c r="AC1912" s="403"/>
      <c r="AD1912" s="350">
        <f t="shared" si="386"/>
        <v>0</v>
      </c>
      <c r="AE1912" s="252"/>
    </row>
    <row r="1913" hidden="1" outlineLevel="1" spans="1:31">
      <c r="A1913" s="299"/>
      <c r="B1913" s="150">
        <v>120701203</v>
      </c>
      <c r="C1913" s="346"/>
      <c r="D1913" s="346"/>
      <c r="E1913" s="299" t="s">
        <v>315</v>
      </c>
      <c r="F1913" s="343"/>
      <c r="G1913" s="350"/>
      <c r="H1913" s="394"/>
      <c r="I1913" s="403"/>
      <c r="J1913" s="394"/>
      <c r="K1913" s="403"/>
      <c r="L1913" s="350">
        <f t="shared" si="383"/>
        <v>0</v>
      </c>
      <c r="M1913" s="394"/>
      <c r="N1913" s="403"/>
      <c r="O1913" s="394"/>
      <c r="P1913" s="403"/>
      <c r="Q1913" s="350">
        <f t="shared" si="384"/>
        <v>0</v>
      </c>
      <c r="R1913" s="350"/>
      <c r="S1913" s="350"/>
      <c r="T1913" s="350"/>
      <c r="U1913" s="350"/>
      <c r="V1913" s="350"/>
      <c r="W1913" s="350"/>
      <c r="X1913" s="350"/>
      <c r="Y1913" s="350">
        <f t="shared" si="385"/>
        <v>0</v>
      </c>
      <c r="Z1913" s="394"/>
      <c r="AA1913" s="403"/>
      <c r="AB1913" s="394"/>
      <c r="AC1913" s="403"/>
      <c r="AD1913" s="350">
        <f t="shared" si="386"/>
        <v>0</v>
      </c>
      <c r="AE1913" s="252"/>
    </row>
    <row r="1914" hidden="1" outlineLevel="1" spans="1:31">
      <c r="A1914" s="299"/>
      <c r="B1914" s="150">
        <v>120701204</v>
      </c>
      <c r="C1914" s="346"/>
      <c r="D1914" s="346"/>
      <c r="E1914" s="299" t="s">
        <v>316</v>
      </c>
      <c r="F1914" s="343"/>
      <c r="G1914" s="350"/>
      <c r="H1914" s="394"/>
      <c r="I1914" s="403"/>
      <c r="J1914" s="394"/>
      <c r="K1914" s="403"/>
      <c r="L1914" s="350">
        <f t="shared" si="383"/>
        <v>0</v>
      </c>
      <c r="M1914" s="394"/>
      <c r="N1914" s="403"/>
      <c r="O1914" s="394"/>
      <c r="P1914" s="403"/>
      <c r="Q1914" s="350">
        <f t="shared" si="384"/>
        <v>0</v>
      </c>
      <c r="R1914" s="350"/>
      <c r="S1914" s="350"/>
      <c r="T1914" s="350"/>
      <c r="U1914" s="350"/>
      <c r="V1914" s="350"/>
      <c r="W1914" s="350"/>
      <c r="X1914" s="350"/>
      <c r="Y1914" s="350">
        <f t="shared" si="385"/>
        <v>0</v>
      </c>
      <c r="Z1914" s="394"/>
      <c r="AA1914" s="403"/>
      <c r="AB1914" s="394"/>
      <c r="AC1914" s="403"/>
      <c r="AD1914" s="350">
        <f t="shared" si="386"/>
        <v>0</v>
      </c>
      <c r="AE1914" s="252"/>
    </row>
    <row r="1915" hidden="1" outlineLevel="1" spans="1:31">
      <c r="A1915" s="299"/>
      <c r="B1915" s="150">
        <v>120701205</v>
      </c>
      <c r="C1915" s="346"/>
      <c r="D1915" s="346"/>
      <c r="E1915" s="299" t="s">
        <v>317</v>
      </c>
      <c r="F1915" s="343"/>
      <c r="G1915" s="350"/>
      <c r="H1915" s="394"/>
      <c r="I1915" s="403"/>
      <c r="J1915" s="394"/>
      <c r="K1915" s="403"/>
      <c r="L1915" s="350">
        <f t="shared" si="383"/>
        <v>0</v>
      </c>
      <c r="M1915" s="394"/>
      <c r="N1915" s="403"/>
      <c r="O1915" s="394"/>
      <c r="P1915" s="403"/>
      <c r="Q1915" s="350">
        <f t="shared" si="384"/>
        <v>0</v>
      </c>
      <c r="R1915" s="350"/>
      <c r="S1915" s="350"/>
      <c r="T1915" s="350"/>
      <c r="U1915" s="350"/>
      <c r="V1915" s="350"/>
      <c r="W1915" s="350"/>
      <c r="X1915" s="350"/>
      <c r="Y1915" s="350">
        <f t="shared" si="385"/>
        <v>0</v>
      </c>
      <c r="Z1915" s="394"/>
      <c r="AA1915" s="403"/>
      <c r="AB1915" s="394"/>
      <c r="AC1915" s="403"/>
      <c r="AD1915" s="350">
        <f t="shared" si="386"/>
        <v>0</v>
      </c>
      <c r="AE1915" s="252"/>
    </row>
    <row r="1916" hidden="1" outlineLevel="1" spans="1:31">
      <c r="A1916" s="299"/>
      <c r="B1916" s="150"/>
      <c r="C1916" s="346"/>
      <c r="D1916" s="346"/>
      <c r="E1916" s="375"/>
      <c r="F1916" s="343"/>
      <c r="G1916" s="348"/>
      <c r="H1916" s="394"/>
      <c r="I1916" s="403"/>
      <c r="J1916" s="394"/>
      <c r="K1916" s="403"/>
      <c r="L1916" s="350">
        <f t="shared" si="383"/>
        <v>0</v>
      </c>
      <c r="M1916" s="394"/>
      <c r="N1916" s="403"/>
      <c r="O1916" s="394"/>
      <c r="P1916" s="403"/>
      <c r="Q1916" s="350">
        <f t="shared" si="384"/>
        <v>0</v>
      </c>
      <c r="R1916" s="350"/>
      <c r="S1916" s="350"/>
      <c r="T1916" s="350"/>
      <c r="U1916" s="350"/>
      <c r="V1916" s="350"/>
      <c r="W1916" s="350"/>
      <c r="X1916" s="350"/>
      <c r="Y1916" s="350">
        <f t="shared" ref="Y1916:Y1919" si="387">SUM(Q1916:X1916)</f>
        <v>0</v>
      </c>
      <c r="Z1916" s="394"/>
      <c r="AA1916" s="403"/>
      <c r="AB1916" s="394"/>
      <c r="AC1916" s="403"/>
      <c r="AD1916" s="350">
        <f t="shared" si="386"/>
        <v>0</v>
      </c>
      <c r="AE1916" s="252"/>
    </row>
    <row r="1917" hidden="1" outlineLevel="1" spans="1:31">
      <c r="A1917" s="299"/>
      <c r="B1917" s="150"/>
      <c r="C1917" s="346"/>
      <c r="D1917" s="346"/>
      <c r="E1917" s="375"/>
      <c r="F1917" s="343"/>
      <c r="G1917" s="348"/>
      <c r="H1917" s="394"/>
      <c r="I1917" s="403"/>
      <c r="J1917" s="394"/>
      <c r="K1917" s="403"/>
      <c r="L1917" s="350">
        <f t="shared" si="383"/>
        <v>0</v>
      </c>
      <c r="M1917" s="394"/>
      <c r="N1917" s="403"/>
      <c r="O1917" s="394"/>
      <c r="P1917" s="403"/>
      <c r="Q1917" s="350">
        <f t="shared" si="384"/>
        <v>0</v>
      </c>
      <c r="R1917" s="350"/>
      <c r="S1917" s="350"/>
      <c r="T1917" s="350"/>
      <c r="U1917" s="350"/>
      <c r="V1917" s="350"/>
      <c r="W1917" s="350"/>
      <c r="X1917" s="350"/>
      <c r="Y1917" s="350">
        <f t="shared" si="387"/>
        <v>0</v>
      </c>
      <c r="Z1917" s="394"/>
      <c r="AA1917" s="403"/>
      <c r="AB1917" s="394"/>
      <c r="AC1917" s="403"/>
      <c r="AD1917" s="350">
        <f t="shared" si="386"/>
        <v>0</v>
      </c>
      <c r="AE1917" s="252"/>
    </row>
    <row r="1918" hidden="1" outlineLevel="1" spans="1:31">
      <c r="A1918" s="299"/>
      <c r="B1918" s="150"/>
      <c r="C1918" s="346"/>
      <c r="D1918" s="346"/>
      <c r="E1918" s="375"/>
      <c r="F1918" s="343"/>
      <c r="G1918" s="348"/>
      <c r="H1918" s="394"/>
      <c r="I1918" s="403"/>
      <c r="J1918" s="394"/>
      <c r="K1918" s="403"/>
      <c r="L1918" s="350">
        <f t="shared" si="383"/>
        <v>0</v>
      </c>
      <c r="M1918" s="394"/>
      <c r="N1918" s="403"/>
      <c r="O1918" s="394"/>
      <c r="P1918" s="403"/>
      <c r="Q1918" s="350">
        <f t="shared" si="384"/>
        <v>0</v>
      </c>
      <c r="R1918" s="350"/>
      <c r="S1918" s="350"/>
      <c r="T1918" s="350"/>
      <c r="U1918" s="350"/>
      <c r="V1918" s="350"/>
      <c r="W1918" s="350"/>
      <c r="X1918" s="350"/>
      <c r="Y1918" s="350">
        <f t="shared" si="387"/>
        <v>0</v>
      </c>
      <c r="Z1918" s="394"/>
      <c r="AA1918" s="403"/>
      <c r="AB1918" s="394"/>
      <c r="AC1918" s="403"/>
      <c r="AD1918" s="350">
        <f t="shared" si="386"/>
        <v>0</v>
      </c>
      <c r="AE1918" s="252"/>
    </row>
    <row r="1919" hidden="1" outlineLevel="1" spans="1:31">
      <c r="A1919" s="299"/>
      <c r="B1919" s="150"/>
      <c r="C1919" s="346"/>
      <c r="D1919" s="346"/>
      <c r="E1919" s="375"/>
      <c r="F1919" s="343"/>
      <c r="G1919" s="348"/>
      <c r="H1919" s="394"/>
      <c r="I1919" s="403"/>
      <c r="J1919" s="394"/>
      <c r="K1919" s="403"/>
      <c r="L1919" s="350">
        <f t="shared" si="365"/>
        <v>0</v>
      </c>
      <c r="M1919" s="394"/>
      <c r="N1919" s="403"/>
      <c r="O1919" s="394"/>
      <c r="P1919" s="403"/>
      <c r="Q1919" s="350">
        <f t="shared" ref="Q1919" si="388">L1919+N1919-P1919</f>
        <v>0</v>
      </c>
      <c r="R1919" s="350"/>
      <c r="S1919" s="350"/>
      <c r="T1919" s="350"/>
      <c r="U1919" s="350"/>
      <c r="V1919" s="350"/>
      <c r="W1919" s="350"/>
      <c r="X1919" s="350"/>
      <c r="Y1919" s="350">
        <f t="shared" si="387"/>
        <v>0</v>
      </c>
      <c r="Z1919" s="394"/>
      <c r="AA1919" s="403"/>
      <c r="AB1919" s="394"/>
      <c r="AC1919" s="403"/>
      <c r="AD1919" s="350">
        <f t="shared" ref="AD1919" si="389">Y1919+AA1919-AC1919</f>
        <v>0</v>
      </c>
      <c r="AE1919" s="252"/>
    </row>
    <row r="1920" collapsed="1" spans="1:31">
      <c r="A1920" s="299"/>
      <c r="B1920" s="150"/>
      <c r="C1920" s="346"/>
      <c r="D1920" s="299"/>
      <c r="E1920" s="342"/>
      <c r="F1920" s="343"/>
      <c r="G1920" s="348"/>
      <c r="H1920" s="394"/>
      <c r="I1920" s="403"/>
      <c r="J1920" s="394"/>
      <c r="K1920" s="403"/>
      <c r="L1920" s="350"/>
      <c r="M1920" s="394"/>
      <c r="N1920" s="403"/>
      <c r="O1920" s="394"/>
      <c r="P1920" s="403"/>
      <c r="Q1920" s="350"/>
      <c r="R1920" s="350"/>
      <c r="S1920" s="350"/>
      <c r="T1920" s="350"/>
      <c r="U1920" s="350"/>
      <c r="V1920" s="350"/>
      <c r="W1920" s="350"/>
      <c r="X1920" s="350"/>
      <c r="Y1920" s="350"/>
      <c r="Z1920" s="394"/>
      <c r="AA1920" s="403"/>
      <c r="AB1920" s="394"/>
      <c r="AC1920" s="403"/>
      <c r="AD1920" s="350"/>
      <c r="AE1920" s="252"/>
    </row>
    <row r="1921" spans="1:31">
      <c r="A1921" s="346"/>
      <c r="B1921" s="358"/>
      <c r="C1921" s="396"/>
      <c r="D1921" s="396" t="s">
        <v>901</v>
      </c>
      <c r="E1921" s="360"/>
      <c r="F1921" s="361"/>
      <c r="G1921" s="397">
        <f>SUM(G1709:G1920)</f>
        <v>0</v>
      </c>
      <c r="H1921" s="398"/>
      <c r="I1921" s="404">
        <f>SUM(I1709:I1920)</f>
        <v>0</v>
      </c>
      <c r="J1921" s="398"/>
      <c r="K1921" s="404">
        <f>SUM(K1709:K1920)</f>
        <v>0</v>
      </c>
      <c r="L1921" s="397">
        <f>SUM(L1709:L1920)</f>
        <v>0</v>
      </c>
      <c r="M1921" s="398"/>
      <c r="N1921" s="404">
        <f>SUM(N1709:N1920)</f>
        <v>0</v>
      </c>
      <c r="O1921" s="398"/>
      <c r="P1921" s="404">
        <f t="shared" ref="P1921:Y1921" si="390">SUM(P1709:P1920)</f>
        <v>0</v>
      </c>
      <c r="Q1921" s="397">
        <f t="shared" si="390"/>
        <v>0</v>
      </c>
      <c r="R1921" s="397">
        <f t="shared" si="390"/>
        <v>0</v>
      </c>
      <c r="S1921" s="397">
        <f t="shared" si="390"/>
        <v>0</v>
      </c>
      <c r="T1921" s="397">
        <f t="shared" si="390"/>
        <v>0</v>
      </c>
      <c r="U1921" s="397">
        <f t="shared" si="390"/>
        <v>0</v>
      </c>
      <c r="V1921" s="397">
        <f t="shared" si="390"/>
        <v>0</v>
      </c>
      <c r="W1921" s="397">
        <f t="shared" si="390"/>
        <v>0</v>
      </c>
      <c r="X1921" s="397">
        <f t="shared" si="390"/>
        <v>0</v>
      </c>
      <c r="Y1921" s="397">
        <f t="shared" si="390"/>
        <v>0</v>
      </c>
      <c r="Z1921" s="398"/>
      <c r="AA1921" s="404">
        <f>SUM(AA1709:AA1920)</f>
        <v>0</v>
      </c>
      <c r="AB1921" s="398"/>
      <c r="AC1921" s="404">
        <f>SUM(AC1709:AC1920)</f>
        <v>0</v>
      </c>
      <c r="AD1921" s="397">
        <f>SUM(AD1709:AD1920)</f>
        <v>0</v>
      </c>
      <c r="AE1921" s="252"/>
    </row>
    <row r="1922" spans="1:31">
      <c r="A1922" s="299"/>
      <c r="B1922" s="340"/>
      <c r="C1922" s="299"/>
      <c r="D1922" s="299"/>
      <c r="E1922" s="342"/>
      <c r="F1922" s="356"/>
      <c r="G1922" s="350"/>
      <c r="H1922" s="394"/>
      <c r="I1922" s="350"/>
      <c r="J1922" s="394"/>
      <c r="K1922" s="350"/>
      <c r="L1922" s="350"/>
      <c r="M1922" s="394"/>
      <c r="N1922" s="350"/>
      <c r="O1922" s="394"/>
      <c r="P1922" s="350"/>
      <c r="Q1922" s="350"/>
      <c r="R1922" s="350"/>
      <c r="S1922" s="350"/>
      <c r="T1922" s="350"/>
      <c r="U1922" s="350"/>
      <c r="V1922" s="350"/>
      <c r="W1922" s="350"/>
      <c r="X1922" s="350"/>
      <c r="Y1922" s="350"/>
      <c r="Z1922" s="394"/>
      <c r="AA1922" s="350"/>
      <c r="AB1922" s="394"/>
      <c r="AC1922" s="350"/>
      <c r="AD1922" s="350"/>
      <c r="AE1922" s="252"/>
    </row>
    <row r="1923" spans="1:32">
      <c r="A1923" s="346"/>
      <c r="B1923" s="380"/>
      <c r="C1923" s="390" t="s">
        <v>987</v>
      </c>
      <c r="D1923" s="390"/>
      <c r="E1923" s="391"/>
      <c r="F1923" s="383"/>
      <c r="G1923" s="406">
        <f>G1921+G1707</f>
        <v>0</v>
      </c>
      <c r="H1923" s="393"/>
      <c r="I1923" s="407">
        <f>I1921+I1707</f>
        <v>0</v>
      </c>
      <c r="J1923" s="393"/>
      <c r="K1923" s="407">
        <f>K1921+K1707</f>
        <v>0</v>
      </c>
      <c r="L1923" s="406">
        <f>L1921+L1707</f>
        <v>0</v>
      </c>
      <c r="M1923" s="393"/>
      <c r="N1923" s="407">
        <f>N1921+N1707</f>
        <v>0</v>
      </c>
      <c r="O1923" s="393"/>
      <c r="P1923" s="407">
        <f t="shared" ref="P1923:Y1923" si="391">P1921+P1707</f>
        <v>0</v>
      </c>
      <c r="Q1923" s="406">
        <f t="shared" si="391"/>
        <v>0</v>
      </c>
      <c r="R1923" s="406">
        <f t="shared" si="391"/>
        <v>0</v>
      </c>
      <c r="S1923" s="406">
        <f t="shared" si="391"/>
        <v>0</v>
      </c>
      <c r="T1923" s="406">
        <f t="shared" si="391"/>
        <v>0</v>
      </c>
      <c r="U1923" s="406">
        <f t="shared" si="391"/>
        <v>0</v>
      </c>
      <c r="V1923" s="406">
        <f t="shared" si="391"/>
        <v>0</v>
      </c>
      <c r="W1923" s="406">
        <f t="shared" si="391"/>
        <v>0</v>
      </c>
      <c r="X1923" s="406">
        <f t="shared" si="391"/>
        <v>0</v>
      </c>
      <c r="Y1923" s="406">
        <f t="shared" si="391"/>
        <v>0</v>
      </c>
      <c r="Z1923" s="393"/>
      <c r="AA1923" s="407">
        <f>AA1921+AA1707</f>
        <v>0</v>
      </c>
      <c r="AB1923" s="393"/>
      <c r="AC1923" s="407">
        <f>AC1921+AC1707</f>
        <v>0</v>
      </c>
      <c r="AD1923" s="406">
        <f>AD1921+AD1707</f>
        <v>0</v>
      </c>
      <c r="AE1923" s="252"/>
      <c r="AF1923" s="300" t="s">
        <v>893</v>
      </c>
    </row>
    <row r="1924" spans="1:31">
      <c r="A1924" s="306"/>
      <c r="B1924" s="436"/>
      <c r="C1924" s="437"/>
      <c r="D1924" s="437"/>
      <c r="E1924" s="335"/>
      <c r="F1924" s="343"/>
      <c r="G1924" s="399"/>
      <c r="H1924" s="338"/>
      <c r="I1924" s="337"/>
      <c r="J1924" s="338"/>
      <c r="K1924" s="337"/>
      <c r="L1924" s="337"/>
      <c r="M1924" s="338"/>
      <c r="N1924" s="337"/>
      <c r="O1924" s="338"/>
      <c r="P1924" s="337"/>
      <c r="Q1924" s="337"/>
      <c r="R1924" s="350"/>
      <c r="S1924" s="350"/>
      <c r="T1924" s="350"/>
      <c r="U1924" s="350"/>
      <c r="V1924" s="350"/>
      <c r="W1924" s="350"/>
      <c r="X1924" s="350"/>
      <c r="Y1924" s="337"/>
      <c r="Z1924" s="338"/>
      <c r="AA1924" s="337"/>
      <c r="AB1924" s="338"/>
      <c r="AC1924" s="337"/>
      <c r="AD1924" s="337"/>
      <c r="AE1924" s="252"/>
    </row>
    <row r="1925" spans="1:31">
      <c r="A1925" s="306"/>
      <c r="B1925" s="150"/>
      <c r="C1925" s="345" t="s">
        <v>988</v>
      </c>
      <c r="D1925" s="306"/>
      <c r="E1925" s="342"/>
      <c r="F1925" s="343"/>
      <c r="G1925" s="348"/>
      <c r="H1925" s="388"/>
      <c r="I1925" s="348"/>
      <c r="J1925" s="388"/>
      <c r="K1925" s="348"/>
      <c r="L1925" s="337"/>
      <c r="M1925" s="388"/>
      <c r="N1925" s="348"/>
      <c r="O1925" s="388"/>
      <c r="P1925" s="348"/>
      <c r="Q1925" s="337"/>
      <c r="R1925" s="350"/>
      <c r="S1925" s="350"/>
      <c r="T1925" s="350"/>
      <c r="U1925" s="350"/>
      <c r="V1925" s="350"/>
      <c r="W1925" s="350"/>
      <c r="X1925" s="350"/>
      <c r="Y1925" s="337"/>
      <c r="Z1925" s="388"/>
      <c r="AA1925" s="348"/>
      <c r="AB1925" s="388"/>
      <c r="AC1925" s="348"/>
      <c r="AD1925" s="337"/>
      <c r="AE1925" s="252"/>
    </row>
    <row r="1926" hidden="1" outlineLevel="1" spans="1:31">
      <c r="A1926" s="299"/>
      <c r="B1926" s="150"/>
      <c r="C1926" s="346"/>
      <c r="D1926" s="347" t="s">
        <v>63</v>
      </c>
      <c r="E1926" s="299"/>
      <c r="F1926" s="343"/>
      <c r="G1926" s="348"/>
      <c r="H1926" s="394"/>
      <c r="I1926" s="403"/>
      <c r="J1926" s="394"/>
      <c r="K1926" s="403"/>
      <c r="L1926" s="350">
        <f t="shared" ref="L1926:L2136" si="392">G1926+I1926-K1926</f>
        <v>0</v>
      </c>
      <c r="M1926" s="394"/>
      <c r="N1926" s="403"/>
      <c r="O1926" s="394"/>
      <c r="P1926" s="403"/>
      <c r="Q1926" s="350">
        <f>L1926+N1926-P1926</f>
        <v>0</v>
      </c>
      <c r="R1926" s="350"/>
      <c r="S1926" s="350"/>
      <c r="T1926" s="350"/>
      <c r="U1926" s="350"/>
      <c r="V1926" s="350"/>
      <c r="W1926" s="350"/>
      <c r="X1926" s="350"/>
      <c r="Y1926" s="374"/>
      <c r="Z1926" s="394"/>
      <c r="AA1926" s="403"/>
      <c r="AB1926" s="394"/>
      <c r="AC1926" s="403"/>
      <c r="AD1926" s="350">
        <f>Y1926+AA1926-AC1926</f>
        <v>0</v>
      </c>
      <c r="AE1926" s="252"/>
    </row>
    <row r="1927" hidden="1" outlineLevel="1" spans="1:31">
      <c r="A1927" s="299"/>
      <c r="B1927" s="150">
        <v>120801001</v>
      </c>
      <c r="C1927" s="346"/>
      <c r="D1927" s="346"/>
      <c r="E1927" s="299" t="s">
        <v>113</v>
      </c>
      <c r="F1927" s="343"/>
      <c r="G1927" s="350"/>
      <c r="H1927" s="394"/>
      <c r="I1927" s="403"/>
      <c r="J1927" s="394"/>
      <c r="K1927" s="403"/>
      <c r="L1927" s="350">
        <f t="shared" si="392"/>
        <v>0</v>
      </c>
      <c r="M1927" s="394"/>
      <c r="N1927" s="403"/>
      <c r="O1927" s="394"/>
      <c r="P1927" s="403"/>
      <c r="Q1927" s="350">
        <f>L1927+N1927-P1927</f>
        <v>0</v>
      </c>
      <c r="R1927" s="350"/>
      <c r="S1927" s="350"/>
      <c r="T1927" s="350"/>
      <c r="U1927" s="350"/>
      <c r="V1927" s="350"/>
      <c r="W1927" s="350"/>
      <c r="X1927" s="350"/>
      <c r="Y1927" s="350">
        <f t="shared" ref="Y1927:Y1990" si="393">SUM(Q1927:X1927)</f>
        <v>0</v>
      </c>
      <c r="Z1927" s="394"/>
      <c r="AA1927" s="403"/>
      <c r="AB1927" s="394"/>
      <c r="AC1927" s="403"/>
      <c r="AD1927" s="350">
        <f>Y1927+AA1927-AC1927</f>
        <v>0</v>
      </c>
      <c r="AE1927" s="252"/>
    </row>
    <row r="1928" hidden="1" outlineLevel="1" spans="1:31">
      <c r="A1928" s="299"/>
      <c r="B1928" s="150">
        <v>120801002</v>
      </c>
      <c r="C1928" s="346"/>
      <c r="D1928" s="346"/>
      <c r="E1928" s="299" t="s">
        <v>114</v>
      </c>
      <c r="F1928" s="343"/>
      <c r="G1928" s="350"/>
      <c r="H1928" s="394"/>
      <c r="I1928" s="403"/>
      <c r="J1928" s="394"/>
      <c r="K1928" s="403"/>
      <c r="L1928" s="350">
        <f t="shared" si="392"/>
        <v>0</v>
      </c>
      <c r="M1928" s="394"/>
      <c r="N1928" s="403"/>
      <c r="O1928" s="394"/>
      <c r="P1928" s="403"/>
      <c r="Q1928" s="350">
        <f t="shared" ref="Q1928:Q1991" si="394">L1928+N1928-P1928</f>
        <v>0</v>
      </c>
      <c r="R1928" s="350"/>
      <c r="S1928" s="350"/>
      <c r="T1928" s="350"/>
      <c r="U1928" s="350"/>
      <c r="V1928" s="350"/>
      <c r="W1928" s="350"/>
      <c r="X1928" s="350"/>
      <c r="Y1928" s="350">
        <f t="shared" si="393"/>
        <v>0</v>
      </c>
      <c r="Z1928" s="394"/>
      <c r="AA1928" s="403"/>
      <c r="AB1928" s="394"/>
      <c r="AC1928" s="403"/>
      <c r="AD1928" s="350">
        <f t="shared" ref="AD1928:AD1991" si="395">Y1928+AA1928-AC1928</f>
        <v>0</v>
      </c>
      <c r="AE1928" s="252"/>
    </row>
    <row r="1929" hidden="1" outlineLevel="1" spans="1:31">
      <c r="A1929" s="299"/>
      <c r="B1929" s="150">
        <v>120801003</v>
      </c>
      <c r="C1929" s="346"/>
      <c r="D1929" s="346"/>
      <c r="E1929" s="299" t="s">
        <v>115</v>
      </c>
      <c r="F1929" s="343"/>
      <c r="G1929" s="350"/>
      <c r="H1929" s="394"/>
      <c r="I1929" s="403"/>
      <c r="J1929" s="394"/>
      <c r="K1929" s="403"/>
      <c r="L1929" s="350">
        <f t="shared" si="392"/>
        <v>0</v>
      </c>
      <c r="M1929" s="394"/>
      <c r="N1929" s="403"/>
      <c r="O1929" s="394"/>
      <c r="P1929" s="403"/>
      <c r="Q1929" s="350">
        <f t="shared" si="394"/>
        <v>0</v>
      </c>
      <c r="R1929" s="350"/>
      <c r="S1929" s="350"/>
      <c r="T1929" s="350"/>
      <c r="U1929" s="350"/>
      <c r="V1929" s="350"/>
      <c r="W1929" s="350"/>
      <c r="X1929" s="350"/>
      <c r="Y1929" s="350">
        <f t="shared" si="393"/>
        <v>0</v>
      </c>
      <c r="Z1929" s="394"/>
      <c r="AA1929" s="403"/>
      <c r="AB1929" s="394"/>
      <c r="AC1929" s="403"/>
      <c r="AD1929" s="350">
        <f t="shared" si="395"/>
        <v>0</v>
      </c>
      <c r="AE1929" s="252"/>
    </row>
    <row r="1930" hidden="1" outlineLevel="1" spans="1:31">
      <c r="A1930" s="299"/>
      <c r="B1930" s="150">
        <v>120801004</v>
      </c>
      <c r="C1930" s="346"/>
      <c r="D1930" s="346"/>
      <c r="E1930" s="299" t="s">
        <v>116</v>
      </c>
      <c r="F1930" s="343"/>
      <c r="G1930" s="350"/>
      <c r="H1930" s="394"/>
      <c r="I1930" s="403"/>
      <c r="J1930" s="394"/>
      <c r="K1930" s="403"/>
      <c r="L1930" s="350">
        <f t="shared" si="392"/>
        <v>0</v>
      </c>
      <c r="M1930" s="394"/>
      <c r="N1930" s="403"/>
      <c r="O1930" s="394"/>
      <c r="P1930" s="403"/>
      <c r="Q1930" s="350">
        <f t="shared" si="394"/>
        <v>0</v>
      </c>
      <c r="R1930" s="350"/>
      <c r="S1930" s="350"/>
      <c r="T1930" s="350"/>
      <c r="U1930" s="350"/>
      <c r="V1930" s="350"/>
      <c r="W1930" s="350"/>
      <c r="X1930" s="350"/>
      <c r="Y1930" s="350">
        <f t="shared" si="393"/>
        <v>0</v>
      </c>
      <c r="Z1930" s="394"/>
      <c r="AA1930" s="403"/>
      <c r="AB1930" s="394"/>
      <c r="AC1930" s="403"/>
      <c r="AD1930" s="350">
        <f t="shared" si="395"/>
        <v>0</v>
      </c>
      <c r="AE1930" s="252"/>
    </row>
    <row r="1931" hidden="1" outlineLevel="1" spans="1:31">
      <c r="A1931" s="299"/>
      <c r="B1931" s="150">
        <v>120801005</v>
      </c>
      <c r="C1931" s="346"/>
      <c r="D1931" s="346"/>
      <c r="E1931" s="299" t="s">
        <v>117</v>
      </c>
      <c r="F1931" s="343"/>
      <c r="G1931" s="350"/>
      <c r="H1931" s="394"/>
      <c r="I1931" s="403"/>
      <c r="J1931" s="394"/>
      <c r="K1931" s="403"/>
      <c r="L1931" s="350">
        <f t="shared" si="392"/>
        <v>0</v>
      </c>
      <c r="M1931" s="394"/>
      <c r="N1931" s="403"/>
      <c r="O1931" s="394"/>
      <c r="P1931" s="403"/>
      <c r="Q1931" s="350">
        <f t="shared" si="394"/>
        <v>0</v>
      </c>
      <c r="R1931" s="350"/>
      <c r="S1931" s="350"/>
      <c r="T1931" s="350"/>
      <c r="U1931" s="350"/>
      <c r="V1931" s="350"/>
      <c r="W1931" s="350"/>
      <c r="X1931" s="350"/>
      <c r="Y1931" s="350">
        <f t="shared" si="393"/>
        <v>0</v>
      </c>
      <c r="Z1931" s="394"/>
      <c r="AA1931" s="403"/>
      <c r="AB1931" s="394"/>
      <c r="AC1931" s="403"/>
      <c r="AD1931" s="350">
        <f t="shared" si="395"/>
        <v>0</v>
      </c>
      <c r="AE1931" s="252"/>
    </row>
    <row r="1932" hidden="1" outlineLevel="1" spans="1:31">
      <c r="A1932" s="299"/>
      <c r="B1932" s="150">
        <v>120801006</v>
      </c>
      <c r="C1932" s="346"/>
      <c r="D1932" s="346"/>
      <c r="E1932" s="299" t="s">
        <v>118</v>
      </c>
      <c r="F1932" s="343"/>
      <c r="G1932" s="350"/>
      <c r="H1932" s="394"/>
      <c r="I1932" s="403"/>
      <c r="J1932" s="394"/>
      <c r="K1932" s="403"/>
      <c r="L1932" s="350">
        <f t="shared" si="392"/>
        <v>0</v>
      </c>
      <c r="M1932" s="394"/>
      <c r="N1932" s="403"/>
      <c r="O1932" s="394"/>
      <c r="P1932" s="403"/>
      <c r="Q1932" s="350">
        <f t="shared" si="394"/>
        <v>0</v>
      </c>
      <c r="R1932" s="350"/>
      <c r="S1932" s="350"/>
      <c r="T1932" s="350"/>
      <c r="U1932" s="350"/>
      <c r="V1932" s="350"/>
      <c r="W1932" s="350"/>
      <c r="X1932" s="350"/>
      <c r="Y1932" s="350">
        <f t="shared" si="393"/>
        <v>0</v>
      </c>
      <c r="Z1932" s="394"/>
      <c r="AA1932" s="403"/>
      <c r="AB1932" s="394"/>
      <c r="AC1932" s="403"/>
      <c r="AD1932" s="350">
        <f t="shared" si="395"/>
        <v>0</v>
      </c>
      <c r="AE1932" s="252"/>
    </row>
    <row r="1933" hidden="1" outlineLevel="1" spans="1:31">
      <c r="A1933" s="299"/>
      <c r="B1933" s="150">
        <v>120801007</v>
      </c>
      <c r="C1933" s="346"/>
      <c r="D1933" s="346"/>
      <c r="E1933" s="299" t="s">
        <v>119</v>
      </c>
      <c r="F1933" s="343"/>
      <c r="G1933" s="350"/>
      <c r="H1933" s="394"/>
      <c r="I1933" s="403"/>
      <c r="J1933" s="394"/>
      <c r="K1933" s="403"/>
      <c r="L1933" s="350">
        <f t="shared" si="392"/>
        <v>0</v>
      </c>
      <c r="M1933" s="394"/>
      <c r="N1933" s="403"/>
      <c r="O1933" s="394"/>
      <c r="P1933" s="403"/>
      <c r="Q1933" s="350">
        <f t="shared" si="394"/>
        <v>0</v>
      </c>
      <c r="R1933" s="350"/>
      <c r="S1933" s="350"/>
      <c r="T1933" s="350"/>
      <c r="U1933" s="350"/>
      <c r="V1933" s="350"/>
      <c r="W1933" s="350"/>
      <c r="X1933" s="350"/>
      <c r="Y1933" s="350">
        <f t="shared" si="393"/>
        <v>0</v>
      </c>
      <c r="Z1933" s="394"/>
      <c r="AA1933" s="403"/>
      <c r="AB1933" s="394"/>
      <c r="AC1933" s="403"/>
      <c r="AD1933" s="350">
        <f t="shared" si="395"/>
        <v>0</v>
      </c>
      <c r="AE1933" s="252"/>
    </row>
    <row r="1934" hidden="1" outlineLevel="1" spans="1:31">
      <c r="A1934" s="299"/>
      <c r="B1934" s="150">
        <v>120801008</v>
      </c>
      <c r="C1934" s="346"/>
      <c r="D1934" s="346"/>
      <c r="E1934" s="299" t="s">
        <v>120</v>
      </c>
      <c r="F1934" s="343"/>
      <c r="G1934" s="350"/>
      <c r="H1934" s="394"/>
      <c r="I1934" s="403"/>
      <c r="J1934" s="394"/>
      <c r="K1934" s="403"/>
      <c r="L1934" s="350">
        <f t="shared" si="392"/>
        <v>0</v>
      </c>
      <c r="M1934" s="394"/>
      <c r="N1934" s="403"/>
      <c r="O1934" s="394"/>
      <c r="P1934" s="403"/>
      <c r="Q1934" s="350">
        <f t="shared" si="394"/>
        <v>0</v>
      </c>
      <c r="R1934" s="350"/>
      <c r="S1934" s="350"/>
      <c r="T1934" s="350"/>
      <c r="U1934" s="350"/>
      <c r="V1934" s="350"/>
      <c r="W1934" s="350"/>
      <c r="X1934" s="350"/>
      <c r="Y1934" s="350">
        <f t="shared" si="393"/>
        <v>0</v>
      </c>
      <c r="Z1934" s="394"/>
      <c r="AA1934" s="403"/>
      <c r="AB1934" s="394"/>
      <c r="AC1934" s="403"/>
      <c r="AD1934" s="350">
        <f t="shared" si="395"/>
        <v>0</v>
      </c>
      <c r="AE1934" s="252"/>
    </row>
    <row r="1935" hidden="1" outlineLevel="1" spans="1:31">
      <c r="A1935" s="299"/>
      <c r="B1935" s="150">
        <v>120801009</v>
      </c>
      <c r="C1935" s="346"/>
      <c r="D1935" s="346"/>
      <c r="E1935" s="299" t="s">
        <v>121</v>
      </c>
      <c r="F1935" s="343"/>
      <c r="G1935" s="350"/>
      <c r="H1935" s="394"/>
      <c r="I1935" s="403"/>
      <c r="J1935" s="394"/>
      <c r="K1935" s="403"/>
      <c r="L1935" s="350">
        <f t="shared" si="392"/>
        <v>0</v>
      </c>
      <c r="M1935" s="394"/>
      <c r="N1935" s="403"/>
      <c r="O1935" s="394"/>
      <c r="P1935" s="403"/>
      <c r="Q1935" s="350">
        <f t="shared" si="394"/>
        <v>0</v>
      </c>
      <c r="R1935" s="350"/>
      <c r="S1935" s="350"/>
      <c r="T1935" s="350"/>
      <c r="U1935" s="350"/>
      <c r="V1935" s="350"/>
      <c r="W1935" s="350"/>
      <c r="X1935" s="350"/>
      <c r="Y1935" s="350">
        <f t="shared" si="393"/>
        <v>0</v>
      </c>
      <c r="Z1935" s="394"/>
      <c r="AA1935" s="403"/>
      <c r="AB1935" s="394"/>
      <c r="AC1935" s="403"/>
      <c r="AD1935" s="350">
        <f t="shared" si="395"/>
        <v>0</v>
      </c>
      <c r="AE1935" s="252"/>
    </row>
    <row r="1936" hidden="1" outlineLevel="1" spans="1:31">
      <c r="A1936" s="299"/>
      <c r="B1936" s="150">
        <v>120801010</v>
      </c>
      <c r="C1936" s="346"/>
      <c r="D1936" s="346"/>
      <c r="E1936" s="299" t="s">
        <v>122</v>
      </c>
      <c r="F1936" s="343"/>
      <c r="G1936" s="350"/>
      <c r="H1936" s="394"/>
      <c r="I1936" s="403"/>
      <c r="J1936" s="394"/>
      <c r="K1936" s="403"/>
      <c r="L1936" s="350">
        <f t="shared" si="392"/>
        <v>0</v>
      </c>
      <c r="M1936" s="394"/>
      <c r="N1936" s="403"/>
      <c r="O1936" s="394"/>
      <c r="P1936" s="403"/>
      <c r="Q1936" s="350">
        <f t="shared" si="394"/>
        <v>0</v>
      </c>
      <c r="R1936" s="350"/>
      <c r="S1936" s="350"/>
      <c r="T1936" s="350"/>
      <c r="U1936" s="350"/>
      <c r="V1936" s="350"/>
      <c r="W1936" s="350"/>
      <c r="X1936" s="350"/>
      <c r="Y1936" s="350">
        <f t="shared" si="393"/>
        <v>0</v>
      </c>
      <c r="Z1936" s="394"/>
      <c r="AA1936" s="403"/>
      <c r="AB1936" s="394"/>
      <c r="AC1936" s="403"/>
      <c r="AD1936" s="350">
        <f t="shared" si="395"/>
        <v>0</v>
      </c>
      <c r="AE1936" s="252"/>
    </row>
    <row r="1937" hidden="1" outlineLevel="1" spans="1:31">
      <c r="A1937" s="299"/>
      <c r="B1937" s="150">
        <v>120801011</v>
      </c>
      <c r="C1937" s="346"/>
      <c r="D1937" s="346"/>
      <c r="E1937" s="299" t="s">
        <v>123</v>
      </c>
      <c r="F1937" s="343"/>
      <c r="G1937" s="350"/>
      <c r="H1937" s="394"/>
      <c r="I1937" s="403"/>
      <c r="J1937" s="394"/>
      <c r="K1937" s="403"/>
      <c r="L1937" s="350">
        <f t="shared" si="392"/>
        <v>0</v>
      </c>
      <c r="M1937" s="394"/>
      <c r="N1937" s="403"/>
      <c r="O1937" s="394"/>
      <c r="P1937" s="403"/>
      <c r="Q1937" s="350">
        <f t="shared" si="394"/>
        <v>0</v>
      </c>
      <c r="R1937" s="350"/>
      <c r="S1937" s="350"/>
      <c r="T1937" s="350"/>
      <c r="U1937" s="350"/>
      <c r="V1937" s="350"/>
      <c r="W1937" s="350"/>
      <c r="X1937" s="350"/>
      <c r="Y1937" s="350">
        <f t="shared" si="393"/>
        <v>0</v>
      </c>
      <c r="Z1937" s="394"/>
      <c r="AA1937" s="403"/>
      <c r="AB1937" s="394"/>
      <c r="AC1937" s="403"/>
      <c r="AD1937" s="350">
        <f t="shared" si="395"/>
        <v>0</v>
      </c>
      <c r="AE1937" s="252"/>
    </row>
    <row r="1938" hidden="1" outlineLevel="1" spans="1:31">
      <c r="A1938" s="299"/>
      <c r="B1938" s="150">
        <v>120801012</v>
      </c>
      <c r="C1938" s="346"/>
      <c r="D1938" s="346"/>
      <c r="E1938" s="299" t="s">
        <v>124</v>
      </c>
      <c r="F1938" s="343"/>
      <c r="G1938" s="350"/>
      <c r="H1938" s="394"/>
      <c r="I1938" s="403"/>
      <c r="J1938" s="394"/>
      <c r="K1938" s="403"/>
      <c r="L1938" s="350">
        <f t="shared" si="392"/>
        <v>0</v>
      </c>
      <c r="M1938" s="394"/>
      <c r="N1938" s="403"/>
      <c r="O1938" s="394"/>
      <c r="P1938" s="403"/>
      <c r="Q1938" s="350">
        <f t="shared" si="394"/>
        <v>0</v>
      </c>
      <c r="R1938" s="350"/>
      <c r="S1938" s="350"/>
      <c r="T1938" s="350"/>
      <c r="U1938" s="350"/>
      <c r="V1938" s="350"/>
      <c r="W1938" s="350"/>
      <c r="X1938" s="350"/>
      <c r="Y1938" s="350">
        <f t="shared" si="393"/>
        <v>0</v>
      </c>
      <c r="Z1938" s="394"/>
      <c r="AA1938" s="403"/>
      <c r="AB1938" s="394"/>
      <c r="AC1938" s="403"/>
      <c r="AD1938" s="350">
        <f t="shared" si="395"/>
        <v>0</v>
      </c>
      <c r="AE1938" s="252"/>
    </row>
    <row r="1939" hidden="1" outlineLevel="1" spans="1:31">
      <c r="A1939" s="299"/>
      <c r="B1939" s="150">
        <v>120801013</v>
      </c>
      <c r="C1939" s="346"/>
      <c r="D1939" s="346"/>
      <c r="E1939" s="299" t="s">
        <v>125</v>
      </c>
      <c r="F1939" s="343"/>
      <c r="G1939" s="350"/>
      <c r="H1939" s="394"/>
      <c r="I1939" s="403"/>
      <c r="J1939" s="394"/>
      <c r="K1939" s="403"/>
      <c r="L1939" s="350">
        <f t="shared" si="392"/>
        <v>0</v>
      </c>
      <c r="M1939" s="394"/>
      <c r="N1939" s="403"/>
      <c r="O1939" s="394"/>
      <c r="P1939" s="403"/>
      <c r="Q1939" s="350">
        <f t="shared" si="394"/>
        <v>0</v>
      </c>
      <c r="R1939" s="350"/>
      <c r="S1939" s="350"/>
      <c r="T1939" s="350"/>
      <c r="U1939" s="350"/>
      <c r="V1939" s="350"/>
      <c r="W1939" s="350"/>
      <c r="X1939" s="350"/>
      <c r="Y1939" s="350">
        <f t="shared" si="393"/>
        <v>0</v>
      </c>
      <c r="Z1939" s="394"/>
      <c r="AA1939" s="403"/>
      <c r="AB1939" s="394"/>
      <c r="AC1939" s="403"/>
      <c r="AD1939" s="350">
        <f t="shared" si="395"/>
        <v>0</v>
      </c>
      <c r="AE1939" s="252"/>
    </row>
    <row r="1940" hidden="1" outlineLevel="1" spans="1:31">
      <c r="A1940" s="299"/>
      <c r="B1940" s="150">
        <v>120801014</v>
      </c>
      <c r="C1940" s="346"/>
      <c r="D1940" s="346"/>
      <c r="E1940" s="299" t="s">
        <v>126</v>
      </c>
      <c r="F1940" s="343"/>
      <c r="G1940" s="350"/>
      <c r="H1940" s="394"/>
      <c r="I1940" s="403"/>
      <c r="J1940" s="394"/>
      <c r="K1940" s="403"/>
      <c r="L1940" s="350">
        <f t="shared" si="392"/>
        <v>0</v>
      </c>
      <c r="M1940" s="394"/>
      <c r="N1940" s="403"/>
      <c r="O1940" s="394"/>
      <c r="P1940" s="403"/>
      <c r="Q1940" s="350">
        <f t="shared" si="394"/>
        <v>0</v>
      </c>
      <c r="R1940" s="350"/>
      <c r="S1940" s="350"/>
      <c r="T1940" s="350"/>
      <c r="U1940" s="350"/>
      <c r="V1940" s="350"/>
      <c r="W1940" s="350"/>
      <c r="X1940" s="350"/>
      <c r="Y1940" s="350">
        <f t="shared" si="393"/>
        <v>0</v>
      </c>
      <c r="Z1940" s="394"/>
      <c r="AA1940" s="403"/>
      <c r="AB1940" s="394"/>
      <c r="AC1940" s="403"/>
      <c r="AD1940" s="350">
        <f t="shared" si="395"/>
        <v>0</v>
      </c>
      <c r="AE1940" s="252"/>
    </row>
    <row r="1941" hidden="1" outlineLevel="1" spans="1:31">
      <c r="A1941" s="299"/>
      <c r="B1941" s="150">
        <v>120801015</v>
      </c>
      <c r="C1941" s="346"/>
      <c r="D1941" s="346"/>
      <c r="E1941" s="299" t="s">
        <v>127</v>
      </c>
      <c r="F1941" s="343"/>
      <c r="G1941" s="350"/>
      <c r="H1941" s="394"/>
      <c r="I1941" s="403"/>
      <c r="J1941" s="394"/>
      <c r="K1941" s="403"/>
      <c r="L1941" s="350">
        <f t="shared" si="392"/>
        <v>0</v>
      </c>
      <c r="M1941" s="394"/>
      <c r="N1941" s="403"/>
      <c r="O1941" s="394"/>
      <c r="P1941" s="403"/>
      <c r="Q1941" s="350">
        <f t="shared" si="394"/>
        <v>0</v>
      </c>
      <c r="R1941" s="350"/>
      <c r="S1941" s="350"/>
      <c r="T1941" s="350"/>
      <c r="U1941" s="350"/>
      <c r="V1941" s="350"/>
      <c r="W1941" s="350"/>
      <c r="X1941" s="350"/>
      <c r="Y1941" s="350">
        <f t="shared" si="393"/>
        <v>0</v>
      </c>
      <c r="Z1941" s="394"/>
      <c r="AA1941" s="403"/>
      <c r="AB1941" s="394"/>
      <c r="AC1941" s="403"/>
      <c r="AD1941" s="350">
        <f t="shared" si="395"/>
        <v>0</v>
      </c>
      <c r="AE1941" s="252"/>
    </row>
    <row r="1942" hidden="1" outlineLevel="1" spans="1:31">
      <c r="A1942" s="299"/>
      <c r="B1942" s="150">
        <v>120801016</v>
      </c>
      <c r="C1942" s="346"/>
      <c r="D1942" s="346"/>
      <c r="E1942" s="299" t="s">
        <v>128</v>
      </c>
      <c r="F1942" s="343"/>
      <c r="G1942" s="350"/>
      <c r="H1942" s="394"/>
      <c r="I1942" s="403"/>
      <c r="J1942" s="394"/>
      <c r="K1942" s="403"/>
      <c r="L1942" s="350">
        <f t="shared" si="392"/>
        <v>0</v>
      </c>
      <c r="M1942" s="394"/>
      <c r="N1942" s="403"/>
      <c r="O1942" s="394"/>
      <c r="P1942" s="403"/>
      <c r="Q1942" s="350">
        <f t="shared" si="394"/>
        <v>0</v>
      </c>
      <c r="R1942" s="350"/>
      <c r="S1942" s="350"/>
      <c r="T1942" s="350"/>
      <c r="U1942" s="350"/>
      <c r="V1942" s="350"/>
      <c r="W1942" s="350"/>
      <c r="X1942" s="350"/>
      <c r="Y1942" s="350">
        <f t="shared" si="393"/>
        <v>0</v>
      </c>
      <c r="Z1942" s="394"/>
      <c r="AA1942" s="403"/>
      <c r="AB1942" s="394"/>
      <c r="AC1942" s="403"/>
      <c r="AD1942" s="350">
        <f t="shared" si="395"/>
        <v>0</v>
      </c>
      <c r="AE1942" s="252"/>
    </row>
    <row r="1943" hidden="1" outlineLevel="1" spans="1:31">
      <c r="A1943" s="299"/>
      <c r="B1943" s="150">
        <v>120801017</v>
      </c>
      <c r="C1943" s="346"/>
      <c r="D1943" s="346"/>
      <c r="E1943" s="299" t="s">
        <v>129</v>
      </c>
      <c r="F1943" s="343"/>
      <c r="G1943" s="350"/>
      <c r="H1943" s="394"/>
      <c r="I1943" s="403"/>
      <c r="J1943" s="394"/>
      <c r="K1943" s="403"/>
      <c r="L1943" s="350">
        <f t="shared" si="392"/>
        <v>0</v>
      </c>
      <c r="M1943" s="394"/>
      <c r="N1943" s="403"/>
      <c r="O1943" s="394"/>
      <c r="P1943" s="403"/>
      <c r="Q1943" s="350">
        <f t="shared" si="394"/>
        <v>0</v>
      </c>
      <c r="R1943" s="350"/>
      <c r="S1943" s="350"/>
      <c r="T1943" s="350"/>
      <c r="U1943" s="350"/>
      <c r="V1943" s="350"/>
      <c r="W1943" s="350"/>
      <c r="X1943" s="350"/>
      <c r="Y1943" s="350">
        <f t="shared" si="393"/>
        <v>0</v>
      </c>
      <c r="Z1943" s="394"/>
      <c r="AA1943" s="403"/>
      <c r="AB1943" s="394"/>
      <c r="AC1943" s="403"/>
      <c r="AD1943" s="350">
        <f t="shared" si="395"/>
        <v>0</v>
      </c>
      <c r="AE1943" s="252"/>
    </row>
    <row r="1944" hidden="1" outlineLevel="1" spans="1:31">
      <c r="A1944" s="299"/>
      <c r="B1944" s="150">
        <v>120801018</v>
      </c>
      <c r="C1944" s="346"/>
      <c r="D1944" s="346"/>
      <c r="E1944" s="299" t="s">
        <v>130</v>
      </c>
      <c r="F1944" s="343"/>
      <c r="G1944" s="350"/>
      <c r="H1944" s="394"/>
      <c r="I1944" s="403"/>
      <c r="J1944" s="394"/>
      <c r="K1944" s="403"/>
      <c r="L1944" s="350">
        <f t="shared" si="392"/>
        <v>0</v>
      </c>
      <c r="M1944" s="394"/>
      <c r="N1944" s="403"/>
      <c r="O1944" s="394"/>
      <c r="P1944" s="403"/>
      <c r="Q1944" s="350">
        <f t="shared" si="394"/>
        <v>0</v>
      </c>
      <c r="R1944" s="350"/>
      <c r="S1944" s="350"/>
      <c r="T1944" s="350"/>
      <c r="U1944" s="350"/>
      <c r="V1944" s="350"/>
      <c r="W1944" s="350"/>
      <c r="X1944" s="350"/>
      <c r="Y1944" s="350">
        <f t="shared" si="393"/>
        <v>0</v>
      </c>
      <c r="Z1944" s="394"/>
      <c r="AA1944" s="403"/>
      <c r="AB1944" s="394"/>
      <c r="AC1944" s="403"/>
      <c r="AD1944" s="350">
        <f t="shared" si="395"/>
        <v>0</v>
      </c>
      <c r="AE1944" s="252"/>
    </row>
    <row r="1945" hidden="1" outlineLevel="1" spans="1:31">
      <c r="A1945" s="299"/>
      <c r="B1945" s="150">
        <v>120801019</v>
      </c>
      <c r="C1945" s="346"/>
      <c r="D1945" s="346"/>
      <c r="E1945" s="299" t="s">
        <v>131</v>
      </c>
      <c r="F1945" s="343"/>
      <c r="G1945" s="350"/>
      <c r="H1945" s="394"/>
      <c r="I1945" s="403"/>
      <c r="J1945" s="394"/>
      <c r="K1945" s="403"/>
      <c r="L1945" s="350">
        <f t="shared" si="392"/>
        <v>0</v>
      </c>
      <c r="M1945" s="394"/>
      <c r="N1945" s="403"/>
      <c r="O1945" s="394"/>
      <c r="P1945" s="403"/>
      <c r="Q1945" s="350">
        <f t="shared" si="394"/>
        <v>0</v>
      </c>
      <c r="R1945" s="350"/>
      <c r="S1945" s="350"/>
      <c r="T1945" s="350"/>
      <c r="U1945" s="350"/>
      <c r="V1945" s="350"/>
      <c r="W1945" s="350"/>
      <c r="X1945" s="350"/>
      <c r="Y1945" s="350">
        <f t="shared" si="393"/>
        <v>0</v>
      </c>
      <c r="Z1945" s="394"/>
      <c r="AA1945" s="403"/>
      <c r="AB1945" s="394"/>
      <c r="AC1945" s="403"/>
      <c r="AD1945" s="350">
        <f t="shared" si="395"/>
        <v>0</v>
      </c>
      <c r="AE1945" s="252"/>
    </row>
    <row r="1946" hidden="1" outlineLevel="1" spans="1:31">
      <c r="A1946" s="299"/>
      <c r="B1946" s="150">
        <v>120801020</v>
      </c>
      <c r="C1946" s="346"/>
      <c r="D1946" s="346"/>
      <c r="E1946" s="299" t="s">
        <v>132</v>
      </c>
      <c r="F1946" s="343"/>
      <c r="G1946" s="350"/>
      <c r="H1946" s="394"/>
      <c r="I1946" s="403"/>
      <c r="J1946" s="394"/>
      <c r="K1946" s="403"/>
      <c r="L1946" s="350">
        <f t="shared" si="392"/>
        <v>0</v>
      </c>
      <c r="M1946" s="394"/>
      <c r="N1946" s="403"/>
      <c r="O1946" s="394"/>
      <c r="P1946" s="403"/>
      <c r="Q1946" s="350">
        <f t="shared" si="394"/>
        <v>0</v>
      </c>
      <c r="R1946" s="350"/>
      <c r="S1946" s="350"/>
      <c r="T1946" s="350"/>
      <c r="U1946" s="350"/>
      <c r="V1946" s="350"/>
      <c r="W1946" s="350"/>
      <c r="X1946" s="350"/>
      <c r="Y1946" s="350">
        <f t="shared" si="393"/>
        <v>0</v>
      </c>
      <c r="Z1946" s="394"/>
      <c r="AA1946" s="403"/>
      <c r="AB1946" s="394"/>
      <c r="AC1946" s="403"/>
      <c r="AD1946" s="350">
        <f t="shared" si="395"/>
        <v>0</v>
      </c>
      <c r="AE1946" s="252"/>
    </row>
    <row r="1947" hidden="1" outlineLevel="1" spans="1:31">
      <c r="A1947" s="299"/>
      <c r="B1947" s="150">
        <v>120801021</v>
      </c>
      <c r="C1947" s="346"/>
      <c r="D1947" s="346"/>
      <c r="E1947" s="299" t="s">
        <v>133</v>
      </c>
      <c r="F1947" s="343"/>
      <c r="G1947" s="350"/>
      <c r="H1947" s="394"/>
      <c r="I1947" s="403"/>
      <c r="J1947" s="394"/>
      <c r="K1947" s="403"/>
      <c r="L1947" s="350">
        <f t="shared" si="392"/>
        <v>0</v>
      </c>
      <c r="M1947" s="394"/>
      <c r="N1947" s="403"/>
      <c r="O1947" s="394"/>
      <c r="P1947" s="403"/>
      <c r="Q1947" s="350">
        <f t="shared" si="394"/>
        <v>0</v>
      </c>
      <c r="R1947" s="350"/>
      <c r="S1947" s="350"/>
      <c r="T1947" s="350"/>
      <c r="U1947" s="350"/>
      <c r="V1947" s="350"/>
      <c r="W1947" s="350"/>
      <c r="X1947" s="350"/>
      <c r="Y1947" s="350">
        <f t="shared" si="393"/>
        <v>0</v>
      </c>
      <c r="Z1947" s="394"/>
      <c r="AA1947" s="403"/>
      <c r="AB1947" s="394"/>
      <c r="AC1947" s="403"/>
      <c r="AD1947" s="350">
        <f t="shared" si="395"/>
        <v>0</v>
      </c>
      <c r="AE1947" s="252"/>
    </row>
    <row r="1948" hidden="1" outlineLevel="1" spans="1:31">
      <c r="A1948" s="299"/>
      <c r="B1948" s="150">
        <v>120801022</v>
      </c>
      <c r="C1948" s="346"/>
      <c r="D1948" s="346"/>
      <c r="E1948" s="299" t="s">
        <v>134</v>
      </c>
      <c r="F1948" s="343"/>
      <c r="G1948" s="350"/>
      <c r="H1948" s="394"/>
      <c r="I1948" s="403"/>
      <c r="J1948" s="394"/>
      <c r="K1948" s="403"/>
      <c r="L1948" s="350">
        <f t="shared" si="392"/>
        <v>0</v>
      </c>
      <c r="M1948" s="394"/>
      <c r="N1948" s="403"/>
      <c r="O1948" s="394"/>
      <c r="P1948" s="403"/>
      <c r="Q1948" s="350">
        <f t="shared" si="394"/>
        <v>0</v>
      </c>
      <c r="R1948" s="350"/>
      <c r="S1948" s="350"/>
      <c r="T1948" s="350"/>
      <c r="U1948" s="350"/>
      <c r="V1948" s="350"/>
      <c r="W1948" s="350"/>
      <c r="X1948" s="350"/>
      <c r="Y1948" s="350">
        <f t="shared" si="393"/>
        <v>0</v>
      </c>
      <c r="Z1948" s="394"/>
      <c r="AA1948" s="403"/>
      <c r="AB1948" s="394"/>
      <c r="AC1948" s="403"/>
      <c r="AD1948" s="350">
        <f t="shared" si="395"/>
        <v>0</v>
      </c>
      <c r="AE1948" s="252"/>
    </row>
    <row r="1949" hidden="1" outlineLevel="1" spans="1:31">
      <c r="A1949" s="299"/>
      <c r="B1949" s="150">
        <v>120801023</v>
      </c>
      <c r="C1949" s="346"/>
      <c r="D1949" s="346"/>
      <c r="E1949" s="299" t="s">
        <v>135</v>
      </c>
      <c r="F1949" s="343"/>
      <c r="G1949" s="350"/>
      <c r="H1949" s="394"/>
      <c r="I1949" s="403"/>
      <c r="J1949" s="394"/>
      <c r="K1949" s="403"/>
      <c r="L1949" s="350">
        <f t="shared" si="392"/>
        <v>0</v>
      </c>
      <c r="M1949" s="394"/>
      <c r="N1949" s="403"/>
      <c r="O1949" s="394"/>
      <c r="P1949" s="403"/>
      <c r="Q1949" s="350">
        <f t="shared" si="394"/>
        <v>0</v>
      </c>
      <c r="R1949" s="350"/>
      <c r="S1949" s="350"/>
      <c r="T1949" s="350"/>
      <c r="U1949" s="350"/>
      <c r="V1949" s="350"/>
      <c r="W1949" s="350"/>
      <c r="X1949" s="350"/>
      <c r="Y1949" s="350">
        <f t="shared" si="393"/>
        <v>0</v>
      </c>
      <c r="Z1949" s="394"/>
      <c r="AA1949" s="403"/>
      <c r="AB1949" s="394"/>
      <c r="AC1949" s="403"/>
      <c r="AD1949" s="350">
        <f t="shared" si="395"/>
        <v>0</v>
      </c>
      <c r="AE1949" s="252"/>
    </row>
    <row r="1950" hidden="1" outlineLevel="1" spans="1:31">
      <c r="A1950" s="299"/>
      <c r="B1950" s="150">
        <v>120801024</v>
      </c>
      <c r="C1950" s="346"/>
      <c r="D1950" s="346"/>
      <c r="E1950" s="299" t="s">
        <v>136</v>
      </c>
      <c r="F1950" s="343"/>
      <c r="G1950" s="350"/>
      <c r="H1950" s="394"/>
      <c r="I1950" s="403"/>
      <c r="J1950" s="394"/>
      <c r="K1950" s="403"/>
      <c r="L1950" s="350">
        <f t="shared" si="392"/>
        <v>0</v>
      </c>
      <c r="M1950" s="394"/>
      <c r="N1950" s="403"/>
      <c r="O1950" s="394"/>
      <c r="P1950" s="403"/>
      <c r="Q1950" s="350">
        <f t="shared" si="394"/>
        <v>0</v>
      </c>
      <c r="R1950" s="350"/>
      <c r="S1950" s="350"/>
      <c r="T1950" s="350"/>
      <c r="U1950" s="350"/>
      <c r="V1950" s="350"/>
      <c r="W1950" s="350"/>
      <c r="X1950" s="350"/>
      <c r="Y1950" s="350">
        <f t="shared" si="393"/>
        <v>0</v>
      </c>
      <c r="Z1950" s="394"/>
      <c r="AA1950" s="403"/>
      <c r="AB1950" s="394"/>
      <c r="AC1950" s="403"/>
      <c r="AD1950" s="350">
        <f t="shared" si="395"/>
        <v>0</v>
      </c>
      <c r="AE1950" s="252"/>
    </row>
    <row r="1951" hidden="1" outlineLevel="1" spans="1:31">
      <c r="A1951" s="299"/>
      <c r="B1951" s="150">
        <v>120801025</v>
      </c>
      <c r="C1951" s="346"/>
      <c r="D1951" s="346"/>
      <c r="E1951" s="299" t="s">
        <v>137</v>
      </c>
      <c r="F1951" s="343"/>
      <c r="G1951" s="350"/>
      <c r="H1951" s="394"/>
      <c r="I1951" s="403"/>
      <c r="J1951" s="394"/>
      <c r="K1951" s="403"/>
      <c r="L1951" s="350">
        <f t="shared" si="392"/>
        <v>0</v>
      </c>
      <c r="M1951" s="394"/>
      <c r="N1951" s="403"/>
      <c r="O1951" s="394"/>
      <c r="P1951" s="403"/>
      <c r="Q1951" s="350">
        <f t="shared" si="394"/>
        <v>0</v>
      </c>
      <c r="R1951" s="350"/>
      <c r="S1951" s="350"/>
      <c r="T1951" s="350"/>
      <c r="U1951" s="350"/>
      <c r="V1951" s="350"/>
      <c r="W1951" s="350"/>
      <c r="X1951" s="350"/>
      <c r="Y1951" s="350">
        <f t="shared" si="393"/>
        <v>0</v>
      </c>
      <c r="Z1951" s="394"/>
      <c r="AA1951" s="403"/>
      <c r="AB1951" s="394"/>
      <c r="AC1951" s="403"/>
      <c r="AD1951" s="350">
        <f t="shared" si="395"/>
        <v>0</v>
      </c>
      <c r="AE1951" s="252"/>
    </row>
    <row r="1952" hidden="1" outlineLevel="1" spans="1:31">
      <c r="A1952" s="299"/>
      <c r="B1952" s="150">
        <v>120801026</v>
      </c>
      <c r="C1952" s="346"/>
      <c r="D1952" s="346"/>
      <c r="E1952" s="299" t="s">
        <v>138</v>
      </c>
      <c r="F1952" s="343"/>
      <c r="G1952" s="350"/>
      <c r="H1952" s="394"/>
      <c r="I1952" s="403"/>
      <c r="J1952" s="394"/>
      <c r="K1952" s="403"/>
      <c r="L1952" s="350">
        <f t="shared" si="392"/>
        <v>0</v>
      </c>
      <c r="M1952" s="394"/>
      <c r="N1952" s="403"/>
      <c r="O1952" s="394"/>
      <c r="P1952" s="403"/>
      <c r="Q1952" s="350">
        <f t="shared" si="394"/>
        <v>0</v>
      </c>
      <c r="R1952" s="350"/>
      <c r="S1952" s="350"/>
      <c r="T1952" s="350"/>
      <c r="U1952" s="350"/>
      <c r="V1952" s="350"/>
      <c r="W1952" s="350"/>
      <c r="X1952" s="350"/>
      <c r="Y1952" s="350">
        <f t="shared" si="393"/>
        <v>0</v>
      </c>
      <c r="Z1952" s="394"/>
      <c r="AA1952" s="403"/>
      <c r="AB1952" s="394"/>
      <c r="AC1952" s="403"/>
      <c r="AD1952" s="350">
        <f t="shared" si="395"/>
        <v>0</v>
      </c>
      <c r="AE1952" s="252"/>
    </row>
    <row r="1953" hidden="1" outlineLevel="1" spans="1:31">
      <c r="A1953" s="299"/>
      <c r="B1953" s="150">
        <v>120801027</v>
      </c>
      <c r="C1953" s="346"/>
      <c r="D1953" s="346"/>
      <c r="E1953" s="299" t="s">
        <v>139</v>
      </c>
      <c r="F1953" s="343"/>
      <c r="G1953" s="350"/>
      <c r="H1953" s="394"/>
      <c r="I1953" s="403"/>
      <c r="J1953" s="394"/>
      <c r="K1953" s="403"/>
      <c r="L1953" s="350">
        <f t="shared" si="392"/>
        <v>0</v>
      </c>
      <c r="M1953" s="394"/>
      <c r="N1953" s="403"/>
      <c r="O1953" s="394"/>
      <c r="P1953" s="403"/>
      <c r="Q1953" s="350">
        <f t="shared" si="394"/>
        <v>0</v>
      </c>
      <c r="R1953" s="350"/>
      <c r="S1953" s="350"/>
      <c r="T1953" s="350"/>
      <c r="U1953" s="350"/>
      <c r="V1953" s="350"/>
      <c r="W1953" s="350"/>
      <c r="X1953" s="350"/>
      <c r="Y1953" s="350">
        <f t="shared" si="393"/>
        <v>0</v>
      </c>
      <c r="Z1953" s="394"/>
      <c r="AA1953" s="403"/>
      <c r="AB1953" s="394"/>
      <c r="AC1953" s="403"/>
      <c r="AD1953" s="350">
        <f t="shared" si="395"/>
        <v>0</v>
      </c>
      <c r="AE1953" s="252"/>
    </row>
    <row r="1954" hidden="1" outlineLevel="1" spans="1:31">
      <c r="A1954" s="299"/>
      <c r="B1954" s="150">
        <v>120801028</v>
      </c>
      <c r="C1954" s="346"/>
      <c r="D1954" s="346"/>
      <c r="E1954" s="299" t="s">
        <v>140</v>
      </c>
      <c r="F1954" s="343"/>
      <c r="G1954" s="350"/>
      <c r="H1954" s="394"/>
      <c r="I1954" s="403"/>
      <c r="J1954" s="394"/>
      <c r="K1954" s="403"/>
      <c r="L1954" s="350">
        <f t="shared" si="392"/>
        <v>0</v>
      </c>
      <c r="M1954" s="394"/>
      <c r="N1954" s="403"/>
      <c r="O1954" s="394"/>
      <c r="P1954" s="403"/>
      <c r="Q1954" s="350">
        <f t="shared" si="394"/>
        <v>0</v>
      </c>
      <c r="R1954" s="350"/>
      <c r="S1954" s="350"/>
      <c r="T1954" s="350"/>
      <c r="U1954" s="350"/>
      <c r="V1954" s="350"/>
      <c r="W1954" s="350"/>
      <c r="X1954" s="350"/>
      <c r="Y1954" s="350">
        <f t="shared" si="393"/>
        <v>0</v>
      </c>
      <c r="Z1954" s="394"/>
      <c r="AA1954" s="403"/>
      <c r="AB1954" s="394"/>
      <c r="AC1954" s="403"/>
      <c r="AD1954" s="350">
        <f t="shared" si="395"/>
        <v>0</v>
      </c>
      <c r="AE1954" s="252"/>
    </row>
    <row r="1955" hidden="1" outlineLevel="1" spans="1:31">
      <c r="A1955" s="299"/>
      <c r="B1955" s="150">
        <v>120801029</v>
      </c>
      <c r="C1955" s="346"/>
      <c r="D1955" s="346"/>
      <c r="E1955" s="299" t="s">
        <v>141</v>
      </c>
      <c r="F1955" s="343"/>
      <c r="G1955" s="350"/>
      <c r="H1955" s="394"/>
      <c r="I1955" s="403"/>
      <c r="J1955" s="394"/>
      <c r="K1955" s="403"/>
      <c r="L1955" s="350">
        <f t="shared" si="392"/>
        <v>0</v>
      </c>
      <c r="M1955" s="394"/>
      <c r="N1955" s="403"/>
      <c r="O1955" s="394"/>
      <c r="P1955" s="403"/>
      <c r="Q1955" s="350">
        <f t="shared" si="394"/>
        <v>0</v>
      </c>
      <c r="R1955" s="350"/>
      <c r="S1955" s="350"/>
      <c r="T1955" s="350"/>
      <c r="U1955" s="350"/>
      <c r="V1955" s="350"/>
      <c r="W1955" s="350"/>
      <c r="X1955" s="350"/>
      <c r="Y1955" s="350">
        <f t="shared" si="393"/>
        <v>0</v>
      </c>
      <c r="Z1955" s="394"/>
      <c r="AA1955" s="403"/>
      <c r="AB1955" s="394"/>
      <c r="AC1955" s="403"/>
      <c r="AD1955" s="350">
        <f t="shared" si="395"/>
        <v>0</v>
      </c>
      <c r="AE1955" s="252"/>
    </row>
    <row r="1956" hidden="1" outlineLevel="1" spans="1:31">
      <c r="A1956" s="299"/>
      <c r="B1956" s="150">
        <v>120801030</v>
      </c>
      <c r="C1956" s="346"/>
      <c r="D1956" s="346"/>
      <c r="E1956" s="299" t="s">
        <v>142</v>
      </c>
      <c r="F1956" s="343"/>
      <c r="G1956" s="350"/>
      <c r="H1956" s="394"/>
      <c r="I1956" s="403"/>
      <c r="J1956" s="394"/>
      <c r="K1956" s="403"/>
      <c r="L1956" s="350">
        <f t="shared" si="392"/>
        <v>0</v>
      </c>
      <c r="M1956" s="394"/>
      <c r="N1956" s="403"/>
      <c r="O1956" s="394"/>
      <c r="P1956" s="403"/>
      <c r="Q1956" s="350">
        <f t="shared" si="394"/>
        <v>0</v>
      </c>
      <c r="R1956" s="350"/>
      <c r="S1956" s="350"/>
      <c r="T1956" s="350"/>
      <c r="U1956" s="350"/>
      <c r="V1956" s="350"/>
      <c r="W1956" s="350"/>
      <c r="X1956" s="350"/>
      <c r="Y1956" s="350">
        <f t="shared" si="393"/>
        <v>0</v>
      </c>
      <c r="Z1956" s="394"/>
      <c r="AA1956" s="403"/>
      <c r="AB1956" s="394"/>
      <c r="AC1956" s="403"/>
      <c r="AD1956" s="350">
        <f t="shared" si="395"/>
        <v>0</v>
      </c>
      <c r="AE1956" s="252"/>
    </row>
    <row r="1957" hidden="1" outlineLevel="1" spans="1:31">
      <c r="A1957" s="299"/>
      <c r="B1957" s="150">
        <v>120801031</v>
      </c>
      <c r="C1957" s="346"/>
      <c r="D1957" s="346"/>
      <c r="E1957" s="299" t="s">
        <v>143</v>
      </c>
      <c r="F1957" s="343"/>
      <c r="G1957" s="350"/>
      <c r="H1957" s="394"/>
      <c r="I1957" s="403"/>
      <c r="J1957" s="394"/>
      <c r="K1957" s="403"/>
      <c r="L1957" s="350">
        <f t="shared" si="392"/>
        <v>0</v>
      </c>
      <c r="M1957" s="394"/>
      <c r="N1957" s="403"/>
      <c r="O1957" s="394"/>
      <c r="P1957" s="403"/>
      <c r="Q1957" s="350">
        <f t="shared" si="394"/>
        <v>0</v>
      </c>
      <c r="R1957" s="350"/>
      <c r="S1957" s="350"/>
      <c r="T1957" s="350"/>
      <c r="U1957" s="350"/>
      <c r="V1957" s="350"/>
      <c r="W1957" s="350"/>
      <c r="X1957" s="350"/>
      <c r="Y1957" s="350">
        <f t="shared" si="393"/>
        <v>0</v>
      </c>
      <c r="Z1957" s="394"/>
      <c r="AA1957" s="403"/>
      <c r="AB1957" s="394"/>
      <c r="AC1957" s="403"/>
      <c r="AD1957" s="350">
        <f t="shared" si="395"/>
        <v>0</v>
      </c>
      <c r="AE1957" s="252"/>
    </row>
    <row r="1958" hidden="1" outlineLevel="1" spans="1:31">
      <c r="A1958" s="299"/>
      <c r="B1958" s="150">
        <v>120801032</v>
      </c>
      <c r="C1958" s="346"/>
      <c r="D1958" s="346"/>
      <c r="E1958" s="299" t="s">
        <v>144</v>
      </c>
      <c r="F1958" s="343"/>
      <c r="G1958" s="350"/>
      <c r="H1958" s="394"/>
      <c r="I1958" s="403"/>
      <c r="J1958" s="394"/>
      <c r="K1958" s="403"/>
      <c r="L1958" s="350">
        <f t="shared" si="392"/>
        <v>0</v>
      </c>
      <c r="M1958" s="394"/>
      <c r="N1958" s="403"/>
      <c r="O1958" s="394"/>
      <c r="P1958" s="403"/>
      <c r="Q1958" s="350">
        <f t="shared" si="394"/>
        <v>0</v>
      </c>
      <c r="R1958" s="350"/>
      <c r="S1958" s="350"/>
      <c r="T1958" s="350"/>
      <c r="U1958" s="350"/>
      <c r="V1958" s="350"/>
      <c r="W1958" s="350"/>
      <c r="X1958" s="350"/>
      <c r="Y1958" s="350">
        <f t="shared" si="393"/>
        <v>0</v>
      </c>
      <c r="Z1958" s="394"/>
      <c r="AA1958" s="403"/>
      <c r="AB1958" s="394"/>
      <c r="AC1958" s="403"/>
      <c r="AD1958" s="350">
        <f t="shared" si="395"/>
        <v>0</v>
      </c>
      <c r="AE1958" s="252"/>
    </row>
    <row r="1959" hidden="1" outlineLevel="1" spans="1:31">
      <c r="A1959" s="299"/>
      <c r="B1959" s="150">
        <v>120801033</v>
      </c>
      <c r="C1959" s="346"/>
      <c r="D1959" s="346"/>
      <c r="E1959" s="299" t="s">
        <v>145</v>
      </c>
      <c r="F1959" s="343"/>
      <c r="G1959" s="350"/>
      <c r="H1959" s="394"/>
      <c r="I1959" s="403"/>
      <c r="J1959" s="394"/>
      <c r="K1959" s="403"/>
      <c r="L1959" s="350">
        <f t="shared" si="392"/>
        <v>0</v>
      </c>
      <c r="M1959" s="394"/>
      <c r="N1959" s="403"/>
      <c r="O1959" s="394"/>
      <c r="P1959" s="403"/>
      <c r="Q1959" s="350">
        <f t="shared" si="394"/>
        <v>0</v>
      </c>
      <c r="R1959" s="350"/>
      <c r="S1959" s="350"/>
      <c r="T1959" s="350"/>
      <c r="U1959" s="350"/>
      <c r="V1959" s="350"/>
      <c r="W1959" s="350"/>
      <c r="X1959" s="350"/>
      <c r="Y1959" s="350">
        <f t="shared" si="393"/>
        <v>0</v>
      </c>
      <c r="Z1959" s="394"/>
      <c r="AA1959" s="403"/>
      <c r="AB1959" s="394"/>
      <c r="AC1959" s="403"/>
      <c r="AD1959" s="350">
        <f t="shared" si="395"/>
        <v>0</v>
      </c>
      <c r="AE1959" s="252"/>
    </row>
    <row r="1960" hidden="1" outlineLevel="1" spans="1:31">
      <c r="A1960" s="299"/>
      <c r="B1960" s="150">
        <v>120801034</v>
      </c>
      <c r="C1960" s="346"/>
      <c r="D1960" s="346"/>
      <c r="E1960" s="299" t="s">
        <v>146</v>
      </c>
      <c r="F1960" s="343"/>
      <c r="G1960" s="350"/>
      <c r="H1960" s="394"/>
      <c r="I1960" s="403"/>
      <c r="J1960" s="394"/>
      <c r="K1960" s="403"/>
      <c r="L1960" s="350">
        <f t="shared" si="392"/>
        <v>0</v>
      </c>
      <c r="M1960" s="394"/>
      <c r="N1960" s="403"/>
      <c r="O1960" s="394"/>
      <c r="P1960" s="403"/>
      <c r="Q1960" s="350">
        <f t="shared" si="394"/>
        <v>0</v>
      </c>
      <c r="R1960" s="350"/>
      <c r="S1960" s="350"/>
      <c r="T1960" s="350"/>
      <c r="U1960" s="350"/>
      <c r="V1960" s="350"/>
      <c r="W1960" s="350"/>
      <c r="X1960" s="350"/>
      <c r="Y1960" s="350">
        <f t="shared" si="393"/>
        <v>0</v>
      </c>
      <c r="Z1960" s="394"/>
      <c r="AA1960" s="403"/>
      <c r="AB1960" s="394"/>
      <c r="AC1960" s="403"/>
      <c r="AD1960" s="350">
        <f t="shared" si="395"/>
        <v>0</v>
      </c>
      <c r="AE1960" s="252"/>
    </row>
    <row r="1961" hidden="1" outlineLevel="1" spans="1:31">
      <c r="A1961" s="299"/>
      <c r="B1961" s="150">
        <v>120801035</v>
      </c>
      <c r="C1961" s="346"/>
      <c r="D1961" s="346"/>
      <c r="E1961" s="299" t="s">
        <v>147</v>
      </c>
      <c r="F1961" s="343"/>
      <c r="G1961" s="350"/>
      <c r="H1961" s="394"/>
      <c r="I1961" s="403"/>
      <c r="J1961" s="394"/>
      <c r="K1961" s="403"/>
      <c r="L1961" s="350">
        <f t="shared" si="392"/>
        <v>0</v>
      </c>
      <c r="M1961" s="394"/>
      <c r="N1961" s="403"/>
      <c r="O1961" s="394"/>
      <c r="P1961" s="403"/>
      <c r="Q1961" s="350">
        <f t="shared" si="394"/>
        <v>0</v>
      </c>
      <c r="R1961" s="350"/>
      <c r="S1961" s="350"/>
      <c r="T1961" s="350"/>
      <c r="U1961" s="350"/>
      <c r="V1961" s="350"/>
      <c r="W1961" s="350"/>
      <c r="X1961" s="350"/>
      <c r="Y1961" s="350">
        <f t="shared" si="393"/>
        <v>0</v>
      </c>
      <c r="Z1961" s="394"/>
      <c r="AA1961" s="403"/>
      <c r="AB1961" s="394"/>
      <c r="AC1961" s="403"/>
      <c r="AD1961" s="350">
        <f t="shared" si="395"/>
        <v>0</v>
      </c>
      <c r="AE1961" s="252"/>
    </row>
    <row r="1962" hidden="1" outlineLevel="1" spans="1:31">
      <c r="A1962" s="299"/>
      <c r="B1962" s="150">
        <v>120801036</v>
      </c>
      <c r="C1962" s="346"/>
      <c r="D1962" s="346"/>
      <c r="E1962" s="299" t="s">
        <v>148</v>
      </c>
      <c r="F1962" s="343"/>
      <c r="G1962" s="350"/>
      <c r="H1962" s="394"/>
      <c r="I1962" s="403"/>
      <c r="J1962" s="394"/>
      <c r="K1962" s="403"/>
      <c r="L1962" s="350">
        <f t="shared" si="392"/>
        <v>0</v>
      </c>
      <c r="M1962" s="394"/>
      <c r="N1962" s="403"/>
      <c r="O1962" s="394"/>
      <c r="P1962" s="403"/>
      <c r="Q1962" s="350">
        <f t="shared" si="394"/>
        <v>0</v>
      </c>
      <c r="R1962" s="350"/>
      <c r="S1962" s="350"/>
      <c r="T1962" s="350"/>
      <c r="U1962" s="350"/>
      <c r="V1962" s="350"/>
      <c r="W1962" s="350"/>
      <c r="X1962" s="350"/>
      <c r="Y1962" s="350">
        <f t="shared" si="393"/>
        <v>0</v>
      </c>
      <c r="Z1962" s="394"/>
      <c r="AA1962" s="403"/>
      <c r="AB1962" s="394"/>
      <c r="AC1962" s="403"/>
      <c r="AD1962" s="350">
        <f t="shared" si="395"/>
        <v>0</v>
      </c>
      <c r="AE1962" s="252"/>
    </row>
    <row r="1963" hidden="1" outlineLevel="1" spans="1:31">
      <c r="A1963" s="299"/>
      <c r="B1963" s="150">
        <v>120801037</v>
      </c>
      <c r="C1963" s="346"/>
      <c r="D1963" s="346"/>
      <c r="E1963" s="299" t="s">
        <v>149</v>
      </c>
      <c r="F1963" s="343"/>
      <c r="G1963" s="350"/>
      <c r="H1963" s="394"/>
      <c r="I1963" s="403"/>
      <c r="J1963" s="394"/>
      <c r="K1963" s="403"/>
      <c r="L1963" s="350">
        <f t="shared" si="392"/>
        <v>0</v>
      </c>
      <c r="M1963" s="394"/>
      <c r="N1963" s="403"/>
      <c r="O1963" s="394"/>
      <c r="P1963" s="403"/>
      <c r="Q1963" s="350">
        <f t="shared" si="394"/>
        <v>0</v>
      </c>
      <c r="R1963" s="350"/>
      <c r="S1963" s="350"/>
      <c r="T1963" s="350"/>
      <c r="U1963" s="350"/>
      <c r="V1963" s="350"/>
      <c r="W1963" s="350"/>
      <c r="X1963" s="350"/>
      <c r="Y1963" s="350">
        <f t="shared" si="393"/>
        <v>0</v>
      </c>
      <c r="Z1963" s="394"/>
      <c r="AA1963" s="403"/>
      <c r="AB1963" s="394"/>
      <c r="AC1963" s="403"/>
      <c r="AD1963" s="350">
        <f t="shared" si="395"/>
        <v>0</v>
      </c>
      <c r="AE1963" s="252"/>
    </row>
    <row r="1964" hidden="1" outlineLevel="1" spans="1:31">
      <c r="A1964" s="299"/>
      <c r="B1964" s="150">
        <v>120801038</v>
      </c>
      <c r="C1964" s="346"/>
      <c r="D1964" s="346"/>
      <c r="E1964" s="299" t="s">
        <v>150</v>
      </c>
      <c r="F1964" s="343"/>
      <c r="G1964" s="350"/>
      <c r="H1964" s="394"/>
      <c r="I1964" s="403"/>
      <c r="J1964" s="394"/>
      <c r="K1964" s="403"/>
      <c r="L1964" s="350">
        <f t="shared" si="392"/>
        <v>0</v>
      </c>
      <c r="M1964" s="394"/>
      <c r="N1964" s="403"/>
      <c r="O1964" s="394"/>
      <c r="P1964" s="403"/>
      <c r="Q1964" s="350">
        <f t="shared" si="394"/>
        <v>0</v>
      </c>
      <c r="R1964" s="350"/>
      <c r="S1964" s="350"/>
      <c r="T1964" s="350"/>
      <c r="U1964" s="350"/>
      <c r="V1964" s="350"/>
      <c r="W1964" s="350"/>
      <c r="X1964" s="350"/>
      <c r="Y1964" s="350">
        <f t="shared" si="393"/>
        <v>0</v>
      </c>
      <c r="Z1964" s="394"/>
      <c r="AA1964" s="403"/>
      <c r="AB1964" s="394"/>
      <c r="AC1964" s="403"/>
      <c r="AD1964" s="350">
        <f t="shared" si="395"/>
        <v>0</v>
      </c>
      <c r="AE1964" s="252"/>
    </row>
    <row r="1965" hidden="1" outlineLevel="1" spans="1:31">
      <c r="A1965" s="299"/>
      <c r="B1965" s="150">
        <v>120801039</v>
      </c>
      <c r="C1965" s="346"/>
      <c r="D1965" s="346"/>
      <c r="E1965" s="299" t="s">
        <v>151</v>
      </c>
      <c r="F1965" s="343"/>
      <c r="G1965" s="350"/>
      <c r="H1965" s="394"/>
      <c r="I1965" s="403"/>
      <c r="J1965" s="394"/>
      <c r="K1965" s="403"/>
      <c r="L1965" s="350">
        <f t="shared" si="392"/>
        <v>0</v>
      </c>
      <c r="M1965" s="394"/>
      <c r="N1965" s="403"/>
      <c r="O1965" s="394"/>
      <c r="P1965" s="403"/>
      <c r="Q1965" s="350">
        <f t="shared" si="394"/>
        <v>0</v>
      </c>
      <c r="R1965" s="350"/>
      <c r="S1965" s="350"/>
      <c r="T1965" s="350"/>
      <c r="U1965" s="350"/>
      <c r="V1965" s="350"/>
      <c r="W1965" s="350"/>
      <c r="X1965" s="350"/>
      <c r="Y1965" s="350">
        <f t="shared" si="393"/>
        <v>0</v>
      </c>
      <c r="Z1965" s="394"/>
      <c r="AA1965" s="403"/>
      <c r="AB1965" s="394"/>
      <c r="AC1965" s="403"/>
      <c r="AD1965" s="350">
        <f t="shared" si="395"/>
        <v>0</v>
      </c>
      <c r="AE1965" s="252"/>
    </row>
    <row r="1966" hidden="1" outlineLevel="1" spans="1:31">
      <c r="A1966" s="299"/>
      <c r="B1966" s="150">
        <v>120801040</v>
      </c>
      <c r="C1966" s="346"/>
      <c r="D1966" s="346"/>
      <c r="E1966" s="299" t="s">
        <v>152</v>
      </c>
      <c r="F1966" s="343"/>
      <c r="G1966" s="350"/>
      <c r="H1966" s="394"/>
      <c r="I1966" s="403"/>
      <c r="J1966" s="394"/>
      <c r="K1966" s="403"/>
      <c r="L1966" s="350">
        <f t="shared" si="392"/>
        <v>0</v>
      </c>
      <c r="M1966" s="394"/>
      <c r="N1966" s="403"/>
      <c r="O1966" s="394"/>
      <c r="P1966" s="403"/>
      <c r="Q1966" s="350">
        <f t="shared" si="394"/>
        <v>0</v>
      </c>
      <c r="R1966" s="350"/>
      <c r="S1966" s="350"/>
      <c r="T1966" s="350"/>
      <c r="U1966" s="350"/>
      <c r="V1966" s="350"/>
      <c r="W1966" s="350"/>
      <c r="X1966" s="350"/>
      <c r="Y1966" s="350">
        <f t="shared" si="393"/>
        <v>0</v>
      </c>
      <c r="Z1966" s="394"/>
      <c r="AA1966" s="403"/>
      <c r="AB1966" s="394"/>
      <c r="AC1966" s="403"/>
      <c r="AD1966" s="350">
        <f t="shared" si="395"/>
        <v>0</v>
      </c>
      <c r="AE1966" s="252"/>
    </row>
    <row r="1967" hidden="1" outlineLevel="1" spans="1:31">
      <c r="A1967" s="299"/>
      <c r="B1967" s="150">
        <v>120801041</v>
      </c>
      <c r="C1967" s="346"/>
      <c r="D1967" s="346"/>
      <c r="E1967" s="299" t="s">
        <v>153</v>
      </c>
      <c r="F1967" s="343"/>
      <c r="G1967" s="350"/>
      <c r="H1967" s="394"/>
      <c r="I1967" s="403"/>
      <c r="J1967" s="394"/>
      <c r="K1967" s="403"/>
      <c r="L1967" s="350">
        <f t="shared" si="392"/>
        <v>0</v>
      </c>
      <c r="M1967" s="394"/>
      <c r="N1967" s="403"/>
      <c r="O1967" s="394"/>
      <c r="P1967" s="403"/>
      <c r="Q1967" s="350">
        <f t="shared" si="394"/>
        <v>0</v>
      </c>
      <c r="R1967" s="350"/>
      <c r="S1967" s="350"/>
      <c r="T1967" s="350"/>
      <c r="U1967" s="350"/>
      <c r="V1967" s="350"/>
      <c r="W1967" s="350"/>
      <c r="X1967" s="350"/>
      <c r="Y1967" s="350">
        <f t="shared" si="393"/>
        <v>0</v>
      </c>
      <c r="Z1967" s="394"/>
      <c r="AA1967" s="403"/>
      <c r="AB1967" s="394"/>
      <c r="AC1967" s="403"/>
      <c r="AD1967" s="350">
        <f t="shared" si="395"/>
        <v>0</v>
      </c>
      <c r="AE1967" s="252"/>
    </row>
    <row r="1968" hidden="1" outlineLevel="1" spans="1:31">
      <c r="A1968" s="299"/>
      <c r="B1968" s="150">
        <v>120801042</v>
      </c>
      <c r="C1968" s="346"/>
      <c r="D1968" s="346"/>
      <c r="E1968" s="299" t="s">
        <v>154</v>
      </c>
      <c r="F1968" s="343"/>
      <c r="G1968" s="350"/>
      <c r="H1968" s="394"/>
      <c r="I1968" s="403"/>
      <c r="J1968" s="394"/>
      <c r="K1968" s="403"/>
      <c r="L1968" s="350">
        <f t="shared" si="392"/>
        <v>0</v>
      </c>
      <c r="M1968" s="394"/>
      <c r="N1968" s="403"/>
      <c r="O1968" s="394"/>
      <c r="P1968" s="403"/>
      <c r="Q1968" s="350">
        <f t="shared" si="394"/>
        <v>0</v>
      </c>
      <c r="R1968" s="350"/>
      <c r="S1968" s="350"/>
      <c r="T1968" s="350"/>
      <c r="U1968" s="350"/>
      <c r="V1968" s="350"/>
      <c r="W1968" s="350"/>
      <c r="X1968" s="350"/>
      <c r="Y1968" s="350">
        <f t="shared" si="393"/>
        <v>0</v>
      </c>
      <c r="Z1968" s="394"/>
      <c r="AA1968" s="403"/>
      <c r="AB1968" s="394"/>
      <c r="AC1968" s="403"/>
      <c r="AD1968" s="350">
        <f t="shared" si="395"/>
        <v>0</v>
      </c>
      <c r="AE1968" s="252"/>
    </row>
    <row r="1969" hidden="1" outlineLevel="1" spans="1:31">
      <c r="A1969" s="299"/>
      <c r="B1969" s="150">
        <v>120801043</v>
      </c>
      <c r="C1969" s="346"/>
      <c r="D1969" s="346"/>
      <c r="E1969" s="299" t="s">
        <v>155</v>
      </c>
      <c r="F1969" s="343"/>
      <c r="G1969" s="350"/>
      <c r="H1969" s="394"/>
      <c r="I1969" s="403"/>
      <c r="J1969" s="394"/>
      <c r="K1969" s="403"/>
      <c r="L1969" s="350">
        <f t="shared" si="392"/>
        <v>0</v>
      </c>
      <c r="M1969" s="394"/>
      <c r="N1969" s="403"/>
      <c r="O1969" s="394"/>
      <c r="P1969" s="403"/>
      <c r="Q1969" s="350">
        <f t="shared" si="394"/>
        <v>0</v>
      </c>
      <c r="R1969" s="350"/>
      <c r="S1969" s="350"/>
      <c r="T1969" s="350"/>
      <c r="U1969" s="350"/>
      <c r="V1969" s="350"/>
      <c r="W1969" s="350"/>
      <c r="X1969" s="350"/>
      <c r="Y1969" s="350">
        <f t="shared" si="393"/>
        <v>0</v>
      </c>
      <c r="Z1969" s="394"/>
      <c r="AA1969" s="403"/>
      <c r="AB1969" s="394"/>
      <c r="AC1969" s="403"/>
      <c r="AD1969" s="350">
        <f t="shared" si="395"/>
        <v>0</v>
      </c>
      <c r="AE1969" s="252"/>
    </row>
    <row r="1970" hidden="1" outlineLevel="1" spans="1:31">
      <c r="A1970" s="299"/>
      <c r="B1970" s="150">
        <v>120801044</v>
      </c>
      <c r="C1970" s="346"/>
      <c r="D1970" s="346"/>
      <c r="E1970" s="299" t="s">
        <v>156</v>
      </c>
      <c r="F1970" s="343"/>
      <c r="G1970" s="350"/>
      <c r="H1970" s="394"/>
      <c r="I1970" s="403"/>
      <c r="J1970" s="394"/>
      <c r="K1970" s="403"/>
      <c r="L1970" s="350">
        <f t="shared" si="392"/>
        <v>0</v>
      </c>
      <c r="M1970" s="394"/>
      <c r="N1970" s="403"/>
      <c r="O1970" s="394"/>
      <c r="P1970" s="403"/>
      <c r="Q1970" s="350">
        <f t="shared" si="394"/>
        <v>0</v>
      </c>
      <c r="R1970" s="350"/>
      <c r="S1970" s="350"/>
      <c r="T1970" s="350"/>
      <c r="U1970" s="350"/>
      <c r="V1970" s="350"/>
      <c r="W1970" s="350"/>
      <c r="X1970" s="350"/>
      <c r="Y1970" s="350">
        <f t="shared" si="393"/>
        <v>0</v>
      </c>
      <c r="Z1970" s="394"/>
      <c r="AA1970" s="403"/>
      <c r="AB1970" s="394"/>
      <c r="AC1970" s="403"/>
      <c r="AD1970" s="350">
        <f t="shared" si="395"/>
        <v>0</v>
      </c>
      <c r="AE1970" s="252"/>
    </row>
    <row r="1971" hidden="1" outlineLevel="1" spans="1:31">
      <c r="A1971" s="299"/>
      <c r="B1971" s="150">
        <v>120801045</v>
      </c>
      <c r="C1971" s="346"/>
      <c r="D1971" s="346"/>
      <c r="E1971" s="299" t="s">
        <v>157</v>
      </c>
      <c r="F1971" s="343"/>
      <c r="G1971" s="350"/>
      <c r="H1971" s="394"/>
      <c r="I1971" s="403"/>
      <c r="J1971" s="394"/>
      <c r="K1971" s="403"/>
      <c r="L1971" s="350">
        <f t="shared" si="392"/>
        <v>0</v>
      </c>
      <c r="M1971" s="394"/>
      <c r="N1971" s="403"/>
      <c r="O1971" s="394"/>
      <c r="P1971" s="403"/>
      <c r="Q1971" s="350">
        <f t="shared" si="394"/>
        <v>0</v>
      </c>
      <c r="R1971" s="350"/>
      <c r="S1971" s="350"/>
      <c r="T1971" s="350"/>
      <c r="U1971" s="350"/>
      <c r="V1971" s="350"/>
      <c r="W1971" s="350"/>
      <c r="X1971" s="350"/>
      <c r="Y1971" s="350">
        <f t="shared" si="393"/>
        <v>0</v>
      </c>
      <c r="Z1971" s="394"/>
      <c r="AA1971" s="403"/>
      <c r="AB1971" s="394"/>
      <c r="AC1971" s="403"/>
      <c r="AD1971" s="350">
        <f t="shared" si="395"/>
        <v>0</v>
      </c>
      <c r="AE1971" s="252"/>
    </row>
    <row r="1972" hidden="1" outlineLevel="1" spans="1:31">
      <c r="A1972" s="299"/>
      <c r="B1972" s="150">
        <v>120801046</v>
      </c>
      <c r="C1972" s="346"/>
      <c r="D1972" s="346"/>
      <c r="E1972" s="299" t="s">
        <v>158</v>
      </c>
      <c r="F1972" s="343"/>
      <c r="G1972" s="350"/>
      <c r="H1972" s="394"/>
      <c r="I1972" s="403"/>
      <c r="J1972" s="394"/>
      <c r="K1972" s="403"/>
      <c r="L1972" s="350">
        <f t="shared" si="392"/>
        <v>0</v>
      </c>
      <c r="M1972" s="394"/>
      <c r="N1972" s="403"/>
      <c r="O1972" s="394"/>
      <c r="P1972" s="403"/>
      <c r="Q1972" s="350">
        <f t="shared" si="394"/>
        <v>0</v>
      </c>
      <c r="R1972" s="350"/>
      <c r="S1972" s="350"/>
      <c r="T1972" s="350"/>
      <c r="U1972" s="350"/>
      <c r="V1972" s="350"/>
      <c r="W1972" s="350"/>
      <c r="X1972" s="350"/>
      <c r="Y1972" s="350">
        <f t="shared" si="393"/>
        <v>0</v>
      </c>
      <c r="Z1972" s="394"/>
      <c r="AA1972" s="403"/>
      <c r="AB1972" s="394"/>
      <c r="AC1972" s="403"/>
      <c r="AD1972" s="350">
        <f t="shared" si="395"/>
        <v>0</v>
      </c>
      <c r="AE1972" s="252"/>
    </row>
    <row r="1973" hidden="1" outlineLevel="1" spans="1:31">
      <c r="A1973" s="299"/>
      <c r="B1973" s="150">
        <v>120801047</v>
      </c>
      <c r="C1973" s="346"/>
      <c r="D1973" s="346"/>
      <c r="E1973" s="299" t="s">
        <v>159</v>
      </c>
      <c r="F1973" s="343"/>
      <c r="G1973" s="350"/>
      <c r="H1973" s="394"/>
      <c r="I1973" s="403"/>
      <c r="J1973" s="394"/>
      <c r="K1973" s="403"/>
      <c r="L1973" s="350">
        <f t="shared" si="392"/>
        <v>0</v>
      </c>
      <c r="M1973" s="394"/>
      <c r="N1973" s="403"/>
      <c r="O1973" s="394"/>
      <c r="P1973" s="403"/>
      <c r="Q1973" s="350">
        <f t="shared" si="394"/>
        <v>0</v>
      </c>
      <c r="R1973" s="350"/>
      <c r="S1973" s="350"/>
      <c r="T1973" s="350"/>
      <c r="U1973" s="350"/>
      <c r="V1973" s="350"/>
      <c r="W1973" s="350"/>
      <c r="X1973" s="350"/>
      <c r="Y1973" s="350">
        <f t="shared" si="393"/>
        <v>0</v>
      </c>
      <c r="Z1973" s="394"/>
      <c r="AA1973" s="403"/>
      <c r="AB1973" s="394"/>
      <c r="AC1973" s="403"/>
      <c r="AD1973" s="350">
        <f t="shared" si="395"/>
        <v>0</v>
      </c>
      <c r="AE1973" s="252"/>
    </row>
    <row r="1974" hidden="1" outlineLevel="1" spans="1:31">
      <c r="A1974" s="299"/>
      <c r="B1974" s="150">
        <v>120801048</v>
      </c>
      <c r="C1974" s="346"/>
      <c r="D1974" s="346"/>
      <c r="E1974" s="299" t="s">
        <v>160</v>
      </c>
      <c r="F1974" s="343"/>
      <c r="G1974" s="350"/>
      <c r="H1974" s="394"/>
      <c r="I1974" s="403"/>
      <c r="J1974" s="394"/>
      <c r="K1974" s="403"/>
      <c r="L1974" s="350">
        <f t="shared" si="392"/>
        <v>0</v>
      </c>
      <c r="M1974" s="394"/>
      <c r="N1974" s="403"/>
      <c r="O1974" s="394"/>
      <c r="P1974" s="403"/>
      <c r="Q1974" s="350">
        <f t="shared" si="394"/>
        <v>0</v>
      </c>
      <c r="R1974" s="350"/>
      <c r="S1974" s="350"/>
      <c r="T1974" s="350"/>
      <c r="U1974" s="350"/>
      <c r="V1974" s="350"/>
      <c r="W1974" s="350"/>
      <c r="X1974" s="350"/>
      <c r="Y1974" s="350">
        <f t="shared" si="393"/>
        <v>0</v>
      </c>
      <c r="Z1974" s="394"/>
      <c r="AA1974" s="403"/>
      <c r="AB1974" s="394"/>
      <c r="AC1974" s="403"/>
      <c r="AD1974" s="350">
        <f t="shared" si="395"/>
        <v>0</v>
      </c>
      <c r="AE1974" s="252"/>
    </row>
    <row r="1975" hidden="1" outlineLevel="1" spans="1:31">
      <c r="A1975" s="299"/>
      <c r="B1975" s="150">
        <v>120801049</v>
      </c>
      <c r="C1975" s="346"/>
      <c r="D1975" s="346"/>
      <c r="E1975" s="299" t="s">
        <v>161</v>
      </c>
      <c r="F1975" s="343"/>
      <c r="G1975" s="350"/>
      <c r="H1975" s="394"/>
      <c r="I1975" s="403"/>
      <c r="J1975" s="394"/>
      <c r="K1975" s="403"/>
      <c r="L1975" s="350">
        <f t="shared" si="392"/>
        <v>0</v>
      </c>
      <c r="M1975" s="394"/>
      <c r="N1975" s="403"/>
      <c r="O1975" s="394"/>
      <c r="P1975" s="403"/>
      <c r="Q1975" s="350">
        <f t="shared" si="394"/>
        <v>0</v>
      </c>
      <c r="R1975" s="350"/>
      <c r="S1975" s="350"/>
      <c r="T1975" s="350"/>
      <c r="U1975" s="350"/>
      <c r="V1975" s="350"/>
      <c r="W1975" s="350"/>
      <c r="X1975" s="350"/>
      <c r="Y1975" s="350">
        <f t="shared" si="393"/>
        <v>0</v>
      </c>
      <c r="Z1975" s="394"/>
      <c r="AA1975" s="403"/>
      <c r="AB1975" s="394"/>
      <c r="AC1975" s="403"/>
      <c r="AD1975" s="350">
        <f t="shared" si="395"/>
        <v>0</v>
      </c>
      <c r="AE1975" s="252"/>
    </row>
    <row r="1976" hidden="1" outlineLevel="1" spans="1:31">
      <c r="A1976" s="299"/>
      <c r="B1976" s="150">
        <v>120801050</v>
      </c>
      <c r="C1976" s="346"/>
      <c r="D1976" s="346"/>
      <c r="E1976" s="299" t="s">
        <v>162</v>
      </c>
      <c r="F1976" s="343"/>
      <c r="G1976" s="350"/>
      <c r="H1976" s="394"/>
      <c r="I1976" s="403"/>
      <c r="J1976" s="394"/>
      <c r="K1976" s="403"/>
      <c r="L1976" s="350">
        <f t="shared" si="392"/>
        <v>0</v>
      </c>
      <c r="M1976" s="394"/>
      <c r="N1976" s="403"/>
      <c r="O1976" s="394"/>
      <c r="P1976" s="403"/>
      <c r="Q1976" s="350">
        <f t="shared" si="394"/>
        <v>0</v>
      </c>
      <c r="R1976" s="350"/>
      <c r="S1976" s="350"/>
      <c r="T1976" s="350"/>
      <c r="U1976" s="350"/>
      <c r="V1976" s="350"/>
      <c r="W1976" s="350"/>
      <c r="X1976" s="350"/>
      <c r="Y1976" s="350">
        <f t="shared" si="393"/>
        <v>0</v>
      </c>
      <c r="Z1976" s="394"/>
      <c r="AA1976" s="403"/>
      <c r="AB1976" s="394"/>
      <c r="AC1976" s="403"/>
      <c r="AD1976" s="350">
        <f t="shared" si="395"/>
        <v>0</v>
      </c>
      <c r="AE1976" s="252"/>
    </row>
    <row r="1977" hidden="1" outlineLevel="1" spans="1:31">
      <c r="A1977" s="299"/>
      <c r="B1977" s="150">
        <v>120801051</v>
      </c>
      <c r="C1977" s="346"/>
      <c r="D1977" s="346"/>
      <c r="E1977" s="299" t="s">
        <v>163</v>
      </c>
      <c r="F1977" s="343"/>
      <c r="G1977" s="350"/>
      <c r="H1977" s="394"/>
      <c r="I1977" s="403"/>
      <c r="J1977" s="394"/>
      <c r="K1977" s="403"/>
      <c r="L1977" s="350">
        <f t="shared" si="392"/>
        <v>0</v>
      </c>
      <c r="M1977" s="394"/>
      <c r="N1977" s="403"/>
      <c r="O1977" s="394"/>
      <c r="P1977" s="403"/>
      <c r="Q1977" s="350">
        <f t="shared" si="394"/>
        <v>0</v>
      </c>
      <c r="R1977" s="350"/>
      <c r="S1977" s="350"/>
      <c r="T1977" s="350"/>
      <c r="U1977" s="350"/>
      <c r="V1977" s="350"/>
      <c r="W1977" s="350"/>
      <c r="X1977" s="350"/>
      <c r="Y1977" s="350">
        <f t="shared" si="393"/>
        <v>0</v>
      </c>
      <c r="Z1977" s="394"/>
      <c r="AA1977" s="403"/>
      <c r="AB1977" s="394"/>
      <c r="AC1977" s="403"/>
      <c r="AD1977" s="350">
        <f t="shared" si="395"/>
        <v>0</v>
      </c>
      <c r="AE1977" s="252"/>
    </row>
    <row r="1978" hidden="1" outlineLevel="1" spans="1:31">
      <c r="A1978" s="299"/>
      <c r="B1978" s="150">
        <v>120801052</v>
      </c>
      <c r="C1978" s="346"/>
      <c r="D1978" s="346"/>
      <c r="E1978" s="299" t="s">
        <v>164</v>
      </c>
      <c r="F1978" s="343"/>
      <c r="G1978" s="350"/>
      <c r="H1978" s="394"/>
      <c r="I1978" s="403"/>
      <c r="J1978" s="394"/>
      <c r="K1978" s="403"/>
      <c r="L1978" s="350">
        <f t="shared" si="392"/>
        <v>0</v>
      </c>
      <c r="M1978" s="394"/>
      <c r="N1978" s="403"/>
      <c r="O1978" s="394"/>
      <c r="P1978" s="403"/>
      <c r="Q1978" s="350">
        <f t="shared" si="394"/>
        <v>0</v>
      </c>
      <c r="R1978" s="350"/>
      <c r="S1978" s="350"/>
      <c r="T1978" s="350"/>
      <c r="U1978" s="350"/>
      <c r="V1978" s="350"/>
      <c r="W1978" s="350"/>
      <c r="X1978" s="350"/>
      <c r="Y1978" s="350">
        <f t="shared" si="393"/>
        <v>0</v>
      </c>
      <c r="Z1978" s="394"/>
      <c r="AA1978" s="403"/>
      <c r="AB1978" s="394"/>
      <c r="AC1978" s="403"/>
      <c r="AD1978" s="350">
        <f t="shared" si="395"/>
        <v>0</v>
      </c>
      <c r="AE1978" s="252"/>
    </row>
    <row r="1979" hidden="1" outlineLevel="1" spans="1:31">
      <c r="A1979" s="299"/>
      <c r="B1979" s="150">
        <v>120801053</v>
      </c>
      <c r="C1979" s="346"/>
      <c r="D1979" s="346"/>
      <c r="E1979" s="299" t="s">
        <v>165</v>
      </c>
      <c r="F1979" s="343"/>
      <c r="G1979" s="350"/>
      <c r="H1979" s="394"/>
      <c r="I1979" s="403"/>
      <c r="J1979" s="394"/>
      <c r="K1979" s="403"/>
      <c r="L1979" s="350">
        <f t="shared" si="392"/>
        <v>0</v>
      </c>
      <c r="M1979" s="394"/>
      <c r="N1979" s="403"/>
      <c r="O1979" s="394"/>
      <c r="P1979" s="403"/>
      <c r="Q1979" s="350">
        <f t="shared" si="394"/>
        <v>0</v>
      </c>
      <c r="R1979" s="350"/>
      <c r="S1979" s="350"/>
      <c r="T1979" s="350"/>
      <c r="U1979" s="350"/>
      <c r="V1979" s="350"/>
      <c r="W1979" s="350"/>
      <c r="X1979" s="350"/>
      <c r="Y1979" s="350">
        <f t="shared" si="393"/>
        <v>0</v>
      </c>
      <c r="Z1979" s="394"/>
      <c r="AA1979" s="403"/>
      <c r="AB1979" s="394"/>
      <c r="AC1979" s="403"/>
      <c r="AD1979" s="350">
        <f t="shared" si="395"/>
        <v>0</v>
      </c>
      <c r="AE1979" s="252"/>
    </row>
    <row r="1980" hidden="1" outlineLevel="1" spans="1:31">
      <c r="A1980" s="299"/>
      <c r="B1980" s="150">
        <v>120801054</v>
      </c>
      <c r="C1980" s="346"/>
      <c r="D1980" s="346"/>
      <c r="E1980" s="299" t="s">
        <v>166</v>
      </c>
      <c r="F1980" s="343"/>
      <c r="G1980" s="350"/>
      <c r="H1980" s="394"/>
      <c r="I1980" s="403"/>
      <c r="J1980" s="394"/>
      <c r="K1980" s="403"/>
      <c r="L1980" s="350">
        <f t="shared" si="392"/>
        <v>0</v>
      </c>
      <c r="M1980" s="394"/>
      <c r="N1980" s="403"/>
      <c r="O1980" s="394"/>
      <c r="P1980" s="403"/>
      <c r="Q1980" s="350">
        <f t="shared" si="394"/>
        <v>0</v>
      </c>
      <c r="R1980" s="350"/>
      <c r="S1980" s="350"/>
      <c r="T1980" s="350"/>
      <c r="U1980" s="350"/>
      <c r="V1980" s="350"/>
      <c r="W1980" s="350"/>
      <c r="X1980" s="350"/>
      <c r="Y1980" s="350">
        <f t="shared" si="393"/>
        <v>0</v>
      </c>
      <c r="Z1980" s="394"/>
      <c r="AA1980" s="403"/>
      <c r="AB1980" s="394"/>
      <c r="AC1980" s="403"/>
      <c r="AD1980" s="350">
        <f t="shared" si="395"/>
        <v>0</v>
      </c>
      <c r="AE1980" s="252"/>
    </row>
    <row r="1981" hidden="1" outlineLevel="1" spans="1:31">
      <c r="A1981" s="299"/>
      <c r="B1981" s="150">
        <v>120801055</v>
      </c>
      <c r="C1981" s="346"/>
      <c r="D1981" s="346"/>
      <c r="E1981" s="299" t="s">
        <v>167</v>
      </c>
      <c r="F1981" s="343"/>
      <c r="G1981" s="350"/>
      <c r="H1981" s="394"/>
      <c r="I1981" s="403"/>
      <c r="J1981" s="394"/>
      <c r="K1981" s="403"/>
      <c r="L1981" s="350">
        <f t="shared" si="392"/>
        <v>0</v>
      </c>
      <c r="M1981" s="394"/>
      <c r="N1981" s="403"/>
      <c r="O1981" s="394"/>
      <c r="P1981" s="403"/>
      <c r="Q1981" s="350">
        <f t="shared" si="394"/>
        <v>0</v>
      </c>
      <c r="R1981" s="350"/>
      <c r="S1981" s="350"/>
      <c r="T1981" s="350"/>
      <c r="U1981" s="350"/>
      <c r="V1981" s="350"/>
      <c r="W1981" s="350"/>
      <c r="X1981" s="350"/>
      <c r="Y1981" s="350">
        <f t="shared" si="393"/>
        <v>0</v>
      </c>
      <c r="Z1981" s="394"/>
      <c r="AA1981" s="403"/>
      <c r="AB1981" s="394"/>
      <c r="AC1981" s="403"/>
      <c r="AD1981" s="350">
        <f t="shared" si="395"/>
        <v>0</v>
      </c>
      <c r="AE1981" s="252"/>
    </row>
    <row r="1982" hidden="1" outlineLevel="1" spans="1:31">
      <c r="A1982" s="299"/>
      <c r="B1982" s="150">
        <v>120801056</v>
      </c>
      <c r="C1982" s="346"/>
      <c r="D1982" s="346"/>
      <c r="E1982" s="299" t="s">
        <v>168</v>
      </c>
      <c r="F1982" s="343"/>
      <c r="G1982" s="350"/>
      <c r="H1982" s="394"/>
      <c r="I1982" s="403"/>
      <c r="J1982" s="394"/>
      <c r="K1982" s="403"/>
      <c r="L1982" s="350">
        <f t="shared" si="392"/>
        <v>0</v>
      </c>
      <c r="M1982" s="394"/>
      <c r="N1982" s="403"/>
      <c r="O1982" s="394"/>
      <c r="P1982" s="403"/>
      <c r="Q1982" s="350">
        <f t="shared" si="394"/>
        <v>0</v>
      </c>
      <c r="R1982" s="350"/>
      <c r="S1982" s="350"/>
      <c r="T1982" s="350"/>
      <c r="U1982" s="350"/>
      <c r="V1982" s="350"/>
      <c r="W1982" s="350"/>
      <c r="X1982" s="350"/>
      <c r="Y1982" s="350">
        <f t="shared" si="393"/>
        <v>0</v>
      </c>
      <c r="Z1982" s="394"/>
      <c r="AA1982" s="403"/>
      <c r="AB1982" s="394"/>
      <c r="AC1982" s="403"/>
      <c r="AD1982" s="350">
        <f t="shared" si="395"/>
        <v>0</v>
      </c>
      <c r="AE1982" s="252"/>
    </row>
    <row r="1983" hidden="1" outlineLevel="1" spans="1:31">
      <c r="A1983" s="299"/>
      <c r="B1983" s="150">
        <v>120801057</v>
      </c>
      <c r="C1983" s="346"/>
      <c r="D1983" s="346"/>
      <c r="E1983" s="299" t="s">
        <v>169</v>
      </c>
      <c r="F1983" s="343"/>
      <c r="G1983" s="350"/>
      <c r="H1983" s="394"/>
      <c r="I1983" s="403"/>
      <c r="J1983" s="394"/>
      <c r="K1983" s="403"/>
      <c r="L1983" s="350">
        <f t="shared" si="392"/>
        <v>0</v>
      </c>
      <c r="M1983" s="394"/>
      <c r="N1983" s="403"/>
      <c r="O1983" s="394"/>
      <c r="P1983" s="403"/>
      <c r="Q1983" s="350">
        <f t="shared" si="394"/>
        <v>0</v>
      </c>
      <c r="R1983" s="350"/>
      <c r="S1983" s="350"/>
      <c r="T1983" s="350"/>
      <c r="U1983" s="350"/>
      <c r="V1983" s="350"/>
      <c r="W1983" s="350"/>
      <c r="X1983" s="350"/>
      <c r="Y1983" s="350">
        <f t="shared" si="393"/>
        <v>0</v>
      </c>
      <c r="Z1983" s="394"/>
      <c r="AA1983" s="403"/>
      <c r="AB1983" s="394"/>
      <c r="AC1983" s="403"/>
      <c r="AD1983" s="350">
        <f t="shared" si="395"/>
        <v>0</v>
      </c>
      <c r="AE1983" s="252"/>
    </row>
    <row r="1984" hidden="1" outlineLevel="1" spans="1:31">
      <c r="A1984" s="299"/>
      <c r="B1984" s="150">
        <v>120801058</v>
      </c>
      <c r="C1984" s="346"/>
      <c r="D1984" s="346"/>
      <c r="E1984" s="299" t="s">
        <v>170</v>
      </c>
      <c r="F1984" s="343"/>
      <c r="G1984" s="350"/>
      <c r="H1984" s="394"/>
      <c r="I1984" s="403"/>
      <c r="J1984" s="394"/>
      <c r="K1984" s="403"/>
      <c r="L1984" s="350">
        <f t="shared" si="392"/>
        <v>0</v>
      </c>
      <c r="M1984" s="394"/>
      <c r="N1984" s="403"/>
      <c r="O1984" s="394"/>
      <c r="P1984" s="403"/>
      <c r="Q1984" s="350">
        <f t="shared" si="394"/>
        <v>0</v>
      </c>
      <c r="R1984" s="350"/>
      <c r="S1984" s="350"/>
      <c r="T1984" s="350"/>
      <c r="U1984" s="350"/>
      <c r="V1984" s="350"/>
      <c r="W1984" s="350"/>
      <c r="X1984" s="350"/>
      <c r="Y1984" s="350">
        <f t="shared" si="393"/>
        <v>0</v>
      </c>
      <c r="Z1984" s="394"/>
      <c r="AA1984" s="403"/>
      <c r="AB1984" s="394"/>
      <c r="AC1984" s="403"/>
      <c r="AD1984" s="350">
        <f t="shared" si="395"/>
        <v>0</v>
      </c>
      <c r="AE1984" s="252"/>
    </row>
    <row r="1985" hidden="1" outlineLevel="1" spans="1:31">
      <c r="A1985" s="299"/>
      <c r="B1985" s="150">
        <v>120801059</v>
      </c>
      <c r="C1985" s="346"/>
      <c r="D1985" s="346"/>
      <c r="E1985" s="299" t="s">
        <v>171</v>
      </c>
      <c r="F1985" s="343"/>
      <c r="G1985" s="350"/>
      <c r="H1985" s="394"/>
      <c r="I1985" s="403"/>
      <c r="J1985" s="394"/>
      <c r="K1985" s="403"/>
      <c r="L1985" s="350">
        <f t="shared" si="392"/>
        <v>0</v>
      </c>
      <c r="M1985" s="394"/>
      <c r="N1985" s="403"/>
      <c r="O1985" s="394"/>
      <c r="P1985" s="403"/>
      <c r="Q1985" s="350">
        <f t="shared" si="394"/>
        <v>0</v>
      </c>
      <c r="R1985" s="350"/>
      <c r="S1985" s="350"/>
      <c r="T1985" s="350"/>
      <c r="U1985" s="350"/>
      <c r="V1985" s="350"/>
      <c r="W1985" s="350"/>
      <c r="X1985" s="350"/>
      <c r="Y1985" s="350">
        <f t="shared" si="393"/>
        <v>0</v>
      </c>
      <c r="Z1985" s="394"/>
      <c r="AA1985" s="403"/>
      <c r="AB1985" s="394"/>
      <c r="AC1985" s="403"/>
      <c r="AD1985" s="350">
        <f t="shared" si="395"/>
        <v>0</v>
      </c>
      <c r="AE1985" s="252"/>
    </row>
    <row r="1986" hidden="1" outlineLevel="1" spans="1:31">
      <c r="A1986" s="299"/>
      <c r="B1986" s="150">
        <v>120801060</v>
      </c>
      <c r="C1986" s="346"/>
      <c r="D1986" s="346"/>
      <c r="E1986" s="299" t="s">
        <v>172</v>
      </c>
      <c r="F1986" s="343"/>
      <c r="G1986" s="350"/>
      <c r="H1986" s="394"/>
      <c r="I1986" s="403"/>
      <c r="J1986" s="394"/>
      <c r="K1986" s="403"/>
      <c r="L1986" s="350">
        <f t="shared" si="392"/>
        <v>0</v>
      </c>
      <c r="M1986" s="394"/>
      <c r="N1986" s="403"/>
      <c r="O1986" s="394"/>
      <c r="P1986" s="403"/>
      <c r="Q1986" s="350">
        <f t="shared" si="394"/>
        <v>0</v>
      </c>
      <c r="R1986" s="350"/>
      <c r="S1986" s="350"/>
      <c r="T1986" s="350"/>
      <c r="U1986" s="350"/>
      <c r="V1986" s="350"/>
      <c r="W1986" s="350"/>
      <c r="X1986" s="350"/>
      <c r="Y1986" s="350">
        <f t="shared" si="393"/>
        <v>0</v>
      </c>
      <c r="Z1986" s="394"/>
      <c r="AA1986" s="403"/>
      <c r="AB1986" s="394"/>
      <c r="AC1986" s="403"/>
      <c r="AD1986" s="350">
        <f t="shared" si="395"/>
        <v>0</v>
      </c>
      <c r="AE1986" s="252"/>
    </row>
    <row r="1987" hidden="1" outlineLevel="1" spans="1:31">
      <c r="A1987" s="299"/>
      <c r="B1987" s="150">
        <v>120801061</v>
      </c>
      <c r="C1987" s="346"/>
      <c r="D1987" s="346"/>
      <c r="E1987" s="299" t="s">
        <v>173</v>
      </c>
      <c r="F1987" s="343"/>
      <c r="G1987" s="350"/>
      <c r="H1987" s="394"/>
      <c r="I1987" s="403"/>
      <c r="J1987" s="394"/>
      <c r="K1987" s="403"/>
      <c r="L1987" s="350">
        <f t="shared" si="392"/>
        <v>0</v>
      </c>
      <c r="M1987" s="394"/>
      <c r="N1987" s="403"/>
      <c r="O1987" s="394"/>
      <c r="P1987" s="403"/>
      <c r="Q1987" s="350">
        <f t="shared" si="394"/>
        <v>0</v>
      </c>
      <c r="R1987" s="350"/>
      <c r="S1987" s="350"/>
      <c r="T1987" s="350"/>
      <c r="U1987" s="350"/>
      <c r="V1987" s="350"/>
      <c r="W1987" s="350"/>
      <c r="X1987" s="350"/>
      <c r="Y1987" s="350">
        <f t="shared" si="393"/>
        <v>0</v>
      </c>
      <c r="Z1987" s="394"/>
      <c r="AA1987" s="403"/>
      <c r="AB1987" s="394"/>
      <c r="AC1987" s="403"/>
      <c r="AD1987" s="350">
        <f t="shared" si="395"/>
        <v>0</v>
      </c>
      <c r="AE1987" s="252"/>
    </row>
    <row r="1988" hidden="1" outlineLevel="1" spans="1:31">
      <c r="A1988" s="299"/>
      <c r="B1988" s="150">
        <v>120801062</v>
      </c>
      <c r="C1988" s="346"/>
      <c r="D1988" s="346"/>
      <c r="E1988" s="299" t="s">
        <v>174</v>
      </c>
      <c r="F1988" s="343"/>
      <c r="G1988" s="350"/>
      <c r="H1988" s="394"/>
      <c r="I1988" s="403"/>
      <c r="J1988" s="394"/>
      <c r="K1988" s="403"/>
      <c r="L1988" s="350">
        <f t="shared" si="392"/>
        <v>0</v>
      </c>
      <c r="M1988" s="394"/>
      <c r="N1988" s="403"/>
      <c r="O1988" s="394"/>
      <c r="P1988" s="403"/>
      <c r="Q1988" s="350">
        <f t="shared" si="394"/>
        <v>0</v>
      </c>
      <c r="R1988" s="350"/>
      <c r="S1988" s="350"/>
      <c r="T1988" s="350"/>
      <c r="U1988" s="350"/>
      <c r="V1988" s="350"/>
      <c r="W1988" s="350"/>
      <c r="X1988" s="350"/>
      <c r="Y1988" s="350">
        <f t="shared" si="393"/>
        <v>0</v>
      </c>
      <c r="Z1988" s="394"/>
      <c r="AA1988" s="403"/>
      <c r="AB1988" s="394"/>
      <c r="AC1988" s="403"/>
      <c r="AD1988" s="350">
        <f t="shared" si="395"/>
        <v>0</v>
      </c>
      <c r="AE1988" s="252"/>
    </row>
    <row r="1989" hidden="1" outlineLevel="1" spans="1:31">
      <c r="A1989" s="299"/>
      <c r="B1989" s="150">
        <v>120801063</v>
      </c>
      <c r="C1989" s="346"/>
      <c r="D1989" s="346"/>
      <c r="E1989" s="299" t="s">
        <v>175</v>
      </c>
      <c r="F1989" s="343"/>
      <c r="G1989" s="350"/>
      <c r="H1989" s="394"/>
      <c r="I1989" s="403"/>
      <c r="J1989" s="394"/>
      <c r="K1989" s="403"/>
      <c r="L1989" s="350">
        <f t="shared" si="392"/>
        <v>0</v>
      </c>
      <c r="M1989" s="394"/>
      <c r="N1989" s="403"/>
      <c r="O1989" s="394"/>
      <c r="P1989" s="403"/>
      <c r="Q1989" s="350">
        <f t="shared" si="394"/>
        <v>0</v>
      </c>
      <c r="R1989" s="350"/>
      <c r="S1989" s="350"/>
      <c r="T1989" s="350"/>
      <c r="U1989" s="350"/>
      <c r="V1989" s="350"/>
      <c r="W1989" s="350"/>
      <c r="X1989" s="350"/>
      <c r="Y1989" s="350">
        <f t="shared" si="393"/>
        <v>0</v>
      </c>
      <c r="Z1989" s="394"/>
      <c r="AA1989" s="403"/>
      <c r="AB1989" s="394"/>
      <c r="AC1989" s="403"/>
      <c r="AD1989" s="350">
        <f t="shared" si="395"/>
        <v>0</v>
      </c>
      <c r="AE1989" s="252"/>
    </row>
    <row r="1990" hidden="1" outlineLevel="1" spans="1:31">
      <c r="A1990" s="299"/>
      <c r="B1990" s="150">
        <v>120801064</v>
      </c>
      <c r="C1990" s="346"/>
      <c r="D1990" s="346"/>
      <c r="E1990" s="299" t="s">
        <v>176</v>
      </c>
      <c r="F1990" s="343"/>
      <c r="G1990" s="350"/>
      <c r="H1990" s="394"/>
      <c r="I1990" s="403"/>
      <c r="J1990" s="394"/>
      <c r="K1990" s="403"/>
      <c r="L1990" s="350">
        <f t="shared" si="392"/>
        <v>0</v>
      </c>
      <c r="M1990" s="394"/>
      <c r="N1990" s="403"/>
      <c r="O1990" s="394"/>
      <c r="P1990" s="403"/>
      <c r="Q1990" s="350">
        <f t="shared" si="394"/>
        <v>0</v>
      </c>
      <c r="R1990" s="350"/>
      <c r="S1990" s="350"/>
      <c r="T1990" s="350"/>
      <c r="U1990" s="350"/>
      <c r="V1990" s="350"/>
      <c r="W1990" s="350"/>
      <c r="X1990" s="350"/>
      <c r="Y1990" s="350">
        <f t="shared" si="393"/>
        <v>0</v>
      </c>
      <c r="Z1990" s="394"/>
      <c r="AA1990" s="403"/>
      <c r="AB1990" s="394"/>
      <c r="AC1990" s="403"/>
      <c r="AD1990" s="350">
        <f t="shared" si="395"/>
        <v>0</v>
      </c>
      <c r="AE1990" s="252"/>
    </row>
    <row r="1991" hidden="1" outlineLevel="1" spans="1:31">
      <c r="A1991" s="299"/>
      <c r="B1991" s="150">
        <v>120801065</v>
      </c>
      <c r="C1991" s="346"/>
      <c r="D1991" s="346"/>
      <c r="E1991" s="299" t="s">
        <v>177</v>
      </c>
      <c r="F1991" s="343"/>
      <c r="G1991" s="350"/>
      <c r="H1991" s="394"/>
      <c r="I1991" s="403"/>
      <c r="J1991" s="394"/>
      <c r="K1991" s="403"/>
      <c r="L1991" s="350">
        <f t="shared" si="392"/>
        <v>0</v>
      </c>
      <c r="M1991" s="394"/>
      <c r="N1991" s="403"/>
      <c r="O1991" s="394"/>
      <c r="P1991" s="403"/>
      <c r="Q1991" s="350">
        <f t="shared" si="394"/>
        <v>0</v>
      </c>
      <c r="R1991" s="350"/>
      <c r="S1991" s="350"/>
      <c r="T1991" s="350"/>
      <c r="U1991" s="350"/>
      <c r="V1991" s="350"/>
      <c r="W1991" s="350"/>
      <c r="X1991" s="350"/>
      <c r="Y1991" s="350">
        <f t="shared" ref="Y1991:Y2054" si="396">SUM(Q1991:X1991)</f>
        <v>0</v>
      </c>
      <c r="Z1991" s="394"/>
      <c r="AA1991" s="403"/>
      <c r="AB1991" s="394"/>
      <c r="AC1991" s="403"/>
      <c r="AD1991" s="350">
        <f t="shared" si="395"/>
        <v>0</v>
      </c>
      <c r="AE1991" s="252"/>
    </row>
    <row r="1992" hidden="1" outlineLevel="1" spans="1:31">
      <c r="A1992" s="299"/>
      <c r="B1992" s="150">
        <v>120801066</v>
      </c>
      <c r="C1992" s="346"/>
      <c r="D1992" s="346"/>
      <c r="E1992" s="299" t="s">
        <v>178</v>
      </c>
      <c r="F1992" s="343"/>
      <c r="G1992" s="350"/>
      <c r="H1992" s="394"/>
      <c r="I1992" s="403"/>
      <c r="J1992" s="394"/>
      <c r="K1992" s="403"/>
      <c r="L1992" s="350">
        <f t="shared" si="392"/>
        <v>0</v>
      </c>
      <c r="M1992" s="394"/>
      <c r="N1992" s="403"/>
      <c r="O1992" s="394"/>
      <c r="P1992" s="403"/>
      <c r="Q1992" s="350">
        <f t="shared" ref="Q1992:Q2055" si="397">L1992+N1992-P1992</f>
        <v>0</v>
      </c>
      <c r="R1992" s="350"/>
      <c r="S1992" s="350"/>
      <c r="T1992" s="350"/>
      <c r="U1992" s="350"/>
      <c r="V1992" s="350"/>
      <c r="W1992" s="350"/>
      <c r="X1992" s="350"/>
      <c r="Y1992" s="350">
        <f t="shared" si="396"/>
        <v>0</v>
      </c>
      <c r="Z1992" s="394"/>
      <c r="AA1992" s="403"/>
      <c r="AB1992" s="394"/>
      <c r="AC1992" s="403"/>
      <c r="AD1992" s="350">
        <f t="shared" ref="AD1992:AD2055" si="398">Y1992+AA1992-AC1992</f>
        <v>0</v>
      </c>
      <c r="AE1992" s="252"/>
    </row>
    <row r="1993" hidden="1" outlineLevel="1" spans="1:31">
      <c r="A1993" s="299"/>
      <c r="B1993" s="150">
        <v>120801067</v>
      </c>
      <c r="C1993" s="346"/>
      <c r="D1993" s="346"/>
      <c r="E1993" s="299" t="s">
        <v>179</v>
      </c>
      <c r="F1993" s="343"/>
      <c r="G1993" s="350"/>
      <c r="H1993" s="394"/>
      <c r="I1993" s="403"/>
      <c r="J1993" s="394"/>
      <c r="K1993" s="403"/>
      <c r="L1993" s="350">
        <f t="shared" si="392"/>
        <v>0</v>
      </c>
      <c r="M1993" s="394"/>
      <c r="N1993" s="403"/>
      <c r="O1993" s="394"/>
      <c r="P1993" s="403"/>
      <c r="Q1993" s="350">
        <f t="shared" si="397"/>
        <v>0</v>
      </c>
      <c r="R1993" s="350"/>
      <c r="S1993" s="350"/>
      <c r="T1993" s="350"/>
      <c r="U1993" s="350"/>
      <c r="V1993" s="350"/>
      <c r="W1993" s="350"/>
      <c r="X1993" s="350"/>
      <c r="Y1993" s="350">
        <f t="shared" si="396"/>
        <v>0</v>
      </c>
      <c r="Z1993" s="394"/>
      <c r="AA1993" s="403"/>
      <c r="AB1993" s="394"/>
      <c r="AC1993" s="403"/>
      <c r="AD1993" s="350">
        <f t="shared" si="398"/>
        <v>0</v>
      </c>
      <c r="AE1993" s="252"/>
    </row>
    <row r="1994" hidden="1" outlineLevel="1" spans="1:31">
      <c r="A1994" s="299"/>
      <c r="B1994" s="150">
        <v>120801068</v>
      </c>
      <c r="C1994" s="346"/>
      <c r="D1994" s="346"/>
      <c r="E1994" s="299" t="s">
        <v>180</v>
      </c>
      <c r="F1994" s="343"/>
      <c r="G1994" s="350"/>
      <c r="H1994" s="394"/>
      <c r="I1994" s="403"/>
      <c r="J1994" s="394"/>
      <c r="K1994" s="403"/>
      <c r="L1994" s="350">
        <f t="shared" si="392"/>
        <v>0</v>
      </c>
      <c r="M1994" s="394"/>
      <c r="N1994" s="403"/>
      <c r="O1994" s="394"/>
      <c r="P1994" s="403"/>
      <c r="Q1994" s="350">
        <f t="shared" si="397"/>
        <v>0</v>
      </c>
      <c r="R1994" s="350"/>
      <c r="S1994" s="350"/>
      <c r="T1994" s="350"/>
      <c r="U1994" s="350"/>
      <c r="V1994" s="350"/>
      <c r="W1994" s="350"/>
      <c r="X1994" s="350"/>
      <c r="Y1994" s="350">
        <f t="shared" si="396"/>
        <v>0</v>
      </c>
      <c r="Z1994" s="394"/>
      <c r="AA1994" s="403"/>
      <c r="AB1994" s="394"/>
      <c r="AC1994" s="403"/>
      <c r="AD1994" s="350">
        <f t="shared" si="398"/>
        <v>0</v>
      </c>
      <c r="AE1994" s="252"/>
    </row>
    <row r="1995" hidden="1" outlineLevel="1" spans="1:31">
      <c r="A1995" s="299"/>
      <c r="B1995" s="150">
        <v>120801069</v>
      </c>
      <c r="C1995" s="346"/>
      <c r="D1995" s="346"/>
      <c r="E1995" s="299" t="s">
        <v>181</v>
      </c>
      <c r="F1995" s="343"/>
      <c r="G1995" s="350"/>
      <c r="H1995" s="394"/>
      <c r="I1995" s="403"/>
      <c r="J1995" s="394"/>
      <c r="K1995" s="403"/>
      <c r="L1995" s="350">
        <f t="shared" si="392"/>
        <v>0</v>
      </c>
      <c r="M1995" s="394"/>
      <c r="N1995" s="403"/>
      <c r="O1995" s="394"/>
      <c r="P1995" s="403"/>
      <c r="Q1995" s="350">
        <f t="shared" si="397"/>
        <v>0</v>
      </c>
      <c r="R1995" s="350"/>
      <c r="S1995" s="350"/>
      <c r="T1995" s="350"/>
      <c r="U1995" s="350"/>
      <c r="V1995" s="350"/>
      <c r="W1995" s="350"/>
      <c r="X1995" s="350"/>
      <c r="Y1995" s="350">
        <f t="shared" si="396"/>
        <v>0</v>
      </c>
      <c r="Z1995" s="394"/>
      <c r="AA1995" s="403"/>
      <c r="AB1995" s="394"/>
      <c r="AC1995" s="403"/>
      <c r="AD1995" s="350">
        <f t="shared" si="398"/>
        <v>0</v>
      </c>
      <c r="AE1995" s="252"/>
    </row>
    <row r="1996" hidden="1" outlineLevel="1" spans="1:31">
      <c r="A1996" s="299"/>
      <c r="B1996" s="150">
        <v>120801070</v>
      </c>
      <c r="C1996" s="346"/>
      <c r="D1996" s="346"/>
      <c r="E1996" s="299" t="s">
        <v>182</v>
      </c>
      <c r="F1996" s="343"/>
      <c r="G1996" s="350"/>
      <c r="H1996" s="394"/>
      <c r="I1996" s="403"/>
      <c r="J1996" s="394"/>
      <c r="K1996" s="403"/>
      <c r="L1996" s="350">
        <f t="shared" si="392"/>
        <v>0</v>
      </c>
      <c r="M1996" s="394"/>
      <c r="N1996" s="403"/>
      <c r="O1996" s="394"/>
      <c r="P1996" s="403"/>
      <c r="Q1996" s="350">
        <f t="shared" si="397"/>
        <v>0</v>
      </c>
      <c r="R1996" s="350"/>
      <c r="S1996" s="350"/>
      <c r="T1996" s="350"/>
      <c r="U1996" s="350"/>
      <c r="V1996" s="350"/>
      <c r="W1996" s="350"/>
      <c r="X1996" s="350"/>
      <c r="Y1996" s="350">
        <f t="shared" si="396"/>
        <v>0</v>
      </c>
      <c r="Z1996" s="394"/>
      <c r="AA1996" s="403"/>
      <c r="AB1996" s="394"/>
      <c r="AC1996" s="403"/>
      <c r="AD1996" s="350">
        <f t="shared" si="398"/>
        <v>0</v>
      </c>
      <c r="AE1996" s="252"/>
    </row>
    <row r="1997" hidden="1" outlineLevel="1" spans="1:31">
      <c r="A1997" s="299"/>
      <c r="B1997" s="150">
        <v>120801071</v>
      </c>
      <c r="C1997" s="346"/>
      <c r="D1997" s="346"/>
      <c r="E1997" s="299" t="s">
        <v>183</v>
      </c>
      <c r="F1997" s="343"/>
      <c r="G1997" s="350"/>
      <c r="H1997" s="394"/>
      <c r="I1997" s="403"/>
      <c r="J1997" s="394"/>
      <c r="K1997" s="403"/>
      <c r="L1997" s="350">
        <f t="shared" si="392"/>
        <v>0</v>
      </c>
      <c r="M1997" s="394"/>
      <c r="N1997" s="403"/>
      <c r="O1997" s="394"/>
      <c r="P1997" s="403"/>
      <c r="Q1997" s="350">
        <f t="shared" si="397"/>
        <v>0</v>
      </c>
      <c r="R1997" s="350"/>
      <c r="S1997" s="350"/>
      <c r="T1997" s="350"/>
      <c r="U1997" s="350"/>
      <c r="V1997" s="350"/>
      <c r="W1997" s="350"/>
      <c r="X1997" s="350"/>
      <c r="Y1997" s="350">
        <f t="shared" si="396"/>
        <v>0</v>
      </c>
      <c r="Z1997" s="394"/>
      <c r="AA1997" s="403"/>
      <c r="AB1997" s="394"/>
      <c r="AC1997" s="403"/>
      <c r="AD1997" s="350">
        <f t="shared" si="398"/>
        <v>0</v>
      </c>
      <c r="AE1997" s="252"/>
    </row>
    <row r="1998" hidden="1" outlineLevel="1" spans="1:31">
      <c r="A1998" s="299"/>
      <c r="B1998" s="150">
        <v>120801072</v>
      </c>
      <c r="C1998" s="346"/>
      <c r="D1998" s="346"/>
      <c r="E1998" s="299" t="s">
        <v>184</v>
      </c>
      <c r="F1998" s="343"/>
      <c r="G1998" s="350"/>
      <c r="H1998" s="394"/>
      <c r="I1998" s="403"/>
      <c r="J1998" s="394"/>
      <c r="K1998" s="403"/>
      <c r="L1998" s="350">
        <f t="shared" si="392"/>
        <v>0</v>
      </c>
      <c r="M1998" s="394"/>
      <c r="N1998" s="403"/>
      <c r="O1998" s="394"/>
      <c r="P1998" s="403"/>
      <c r="Q1998" s="350">
        <f t="shared" si="397"/>
        <v>0</v>
      </c>
      <c r="R1998" s="350"/>
      <c r="S1998" s="350"/>
      <c r="T1998" s="350"/>
      <c r="U1998" s="350"/>
      <c r="V1998" s="350"/>
      <c r="W1998" s="350"/>
      <c r="X1998" s="350"/>
      <c r="Y1998" s="350">
        <f t="shared" si="396"/>
        <v>0</v>
      </c>
      <c r="Z1998" s="394"/>
      <c r="AA1998" s="403"/>
      <c r="AB1998" s="394"/>
      <c r="AC1998" s="403"/>
      <c r="AD1998" s="350">
        <f t="shared" si="398"/>
        <v>0</v>
      </c>
      <c r="AE1998" s="252"/>
    </row>
    <row r="1999" hidden="1" outlineLevel="1" spans="1:31">
      <c r="A1999" s="299"/>
      <c r="B1999" s="150">
        <v>120801073</v>
      </c>
      <c r="C1999" s="346"/>
      <c r="D1999" s="346"/>
      <c r="E1999" s="299" t="s">
        <v>185</v>
      </c>
      <c r="F1999" s="343"/>
      <c r="G1999" s="350"/>
      <c r="H1999" s="394"/>
      <c r="I1999" s="403"/>
      <c r="J1999" s="394"/>
      <c r="K1999" s="403"/>
      <c r="L1999" s="350">
        <f t="shared" si="392"/>
        <v>0</v>
      </c>
      <c r="M1999" s="394"/>
      <c r="N1999" s="403"/>
      <c r="O1999" s="394"/>
      <c r="P1999" s="403"/>
      <c r="Q1999" s="350">
        <f t="shared" si="397"/>
        <v>0</v>
      </c>
      <c r="R1999" s="350"/>
      <c r="S1999" s="350"/>
      <c r="T1999" s="350"/>
      <c r="U1999" s="350"/>
      <c r="V1999" s="350"/>
      <c r="W1999" s="350"/>
      <c r="X1999" s="350"/>
      <c r="Y1999" s="350">
        <f t="shared" si="396"/>
        <v>0</v>
      </c>
      <c r="Z1999" s="394"/>
      <c r="AA1999" s="403"/>
      <c r="AB1999" s="394"/>
      <c r="AC1999" s="403"/>
      <c r="AD1999" s="350">
        <f t="shared" si="398"/>
        <v>0</v>
      </c>
      <c r="AE1999" s="252"/>
    </row>
    <row r="2000" hidden="1" outlineLevel="1" spans="1:31">
      <c r="A2000" s="299"/>
      <c r="B2000" s="150">
        <v>120801074</v>
      </c>
      <c r="C2000" s="346"/>
      <c r="D2000" s="346"/>
      <c r="E2000" s="299" t="s">
        <v>186</v>
      </c>
      <c r="F2000" s="343"/>
      <c r="G2000" s="350"/>
      <c r="H2000" s="394"/>
      <c r="I2000" s="403"/>
      <c r="J2000" s="394"/>
      <c r="K2000" s="403"/>
      <c r="L2000" s="350">
        <f t="shared" si="392"/>
        <v>0</v>
      </c>
      <c r="M2000" s="394"/>
      <c r="N2000" s="403"/>
      <c r="O2000" s="394"/>
      <c r="P2000" s="403"/>
      <c r="Q2000" s="350">
        <f t="shared" si="397"/>
        <v>0</v>
      </c>
      <c r="R2000" s="350"/>
      <c r="S2000" s="350"/>
      <c r="T2000" s="350"/>
      <c r="U2000" s="350"/>
      <c r="V2000" s="350"/>
      <c r="W2000" s="350"/>
      <c r="X2000" s="350"/>
      <c r="Y2000" s="350">
        <f t="shared" si="396"/>
        <v>0</v>
      </c>
      <c r="Z2000" s="394"/>
      <c r="AA2000" s="403"/>
      <c r="AB2000" s="394"/>
      <c r="AC2000" s="403"/>
      <c r="AD2000" s="350">
        <f t="shared" si="398"/>
        <v>0</v>
      </c>
      <c r="AE2000" s="252"/>
    </row>
    <row r="2001" hidden="1" outlineLevel="1" spans="1:31">
      <c r="A2001" s="299"/>
      <c r="B2001" s="150">
        <v>120801075</v>
      </c>
      <c r="C2001" s="346"/>
      <c r="D2001" s="346"/>
      <c r="E2001" s="299" t="s">
        <v>187</v>
      </c>
      <c r="F2001" s="343"/>
      <c r="G2001" s="350"/>
      <c r="H2001" s="394"/>
      <c r="I2001" s="403"/>
      <c r="J2001" s="394"/>
      <c r="K2001" s="403"/>
      <c r="L2001" s="350">
        <f t="shared" si="392"/>
        <v>0</v>
      </c>
      <c r="M2001" s="394"/>
      <c r="N2001" s="403"/>
      <c r="O2001" s="394"/>
      <c r="P2001" s="403"/>
      <c r="Q2001" s="350">
        <f t="shared" si="397"/>
        <v>0</v>
      </c>
      <c r="R2001" s="350"/>
      <c r="S2001" s="350"/>
      <c r="T2001" s="350"/>
      <c r="U2001" s="350"/>
      <c r="V2001" s="350"/>
      <c r="W2001" s="350"/>
      <c r="X2001" s="350"/>
      <c r="Y2001" s="350">
        <f t="shared" si="396"/>
        <v>0</v>
      </c>
      <c r="Z2001" s="394"/>
      <c r="AA2001" s="403"/>
      <c r="AB2001" s="394"/>
      <c r="AC2001" s="403"/>
      <c r="AD2001" s="350">
        <f t="shared" si="398"/>
        <v>0</v>
      </c>
      <c r="AE2001" s="252"/>
    </row>
    <row r="2002" hidden="1" outlineLevel="1" spans="1:31">
      <c r="A2002" s="299"/>
      <c r="B2002" s="150">
        <v>120801076</v>
      </c>
      <c r="C2002" s="346"/>
      <c r="D2002" s="346"/>
      <c r="E2002" s="299" t="s">
        <v>188</v>
      </c>
      <c r="F2002" s="343"/>
      <c r="G2002" s="350"/>
      <c r="H2002" s="394"/>
      <c r="I2002" s="403"/>
      <c r="J2002" s="394"/>
      <c r="K2002" s="403"/>
      <c r="L2002" s="350">
        <f t="shared" si="392"/>
        <v>0</v>
      </c>
      <c r="M2002" s="394"/>
      <c r="N2002" s="403"/>
      <c r="O2002" s="394"/>
      <c r="P2002" s="403"/>
      <c r="Q2002" s="350">
        <f t="shared" si="397"/>
        <v>0</v>
      </c>
      <c r="R2002" s="350"/>
      <c r="S2002" s="350"/>
      <c r="T2002" s="350"/>
      <c r="U2002" s="350"/>
      <c r="V2002" s="350"/>
      <c r="W2002" s="350"/>
      <c r="X2002" s="350"/>
      <c r="Y2002" s="350">
        <f t="shared" si="396"/>
        <v>0</v>
      </c>
      <c r="Z2002" s="394"/>
      <c r="AA2002" s="403"/>
      <c r="AB2002" s="394"/>
      <c r="AC2002" s="403"/>
      <c r="AD2002" s="350">
        <f t="shared" si="398"/>
        <v>0</v>
      </c>
      <c r="AE2002" s="252"/>
    </row>
    <row r="2003" hidden="1" outlineLevel="1" spans="1:31">
      <c r="A2003" s="299"/>
      <c r="B2003" s="150">
        <v>120801077</v>
      </c>
      <c r="C2003" s="346"/>
      <c r="D2003" s="346"/>
      <c r="E2003" s="299" t="s">
        <v>189</v>
      </c>
      <c r="F2003" s="343"/>
      <c r="G2003" s="350"/>
      <c r="H2003" s="394"/>
      <c r="I2003" s="403"/>
      <c r="J2003" s="394"/>
      <c r="K2003" s="403"/>
      <c r="L2003" s="350">
        <f t="shared" si="392"/>
        <v>0</v>
      </c>
      <c r="M2003" s="394"/>
      <c r="N2003" s="403"/>
      <c r="O2003" s="394"/>
      <c r="P2003" s="403"/>
      <c r="Q2003" s="350">
        <f t="shared" si="397"/>
        <v>0</v>
      </c>
      <c r="R2003" s="350"/>
      <c r="S2003" s="350"/>
      <c r="T2003" s="350"/>
      <c r="U2003" s="350"/>
      <c r="V2003" s="350"/>
      <c r="W2003" s="350"/>
      <c r="X2003" s="350"/>
      <c r="Y2003" s="350">
        <f t="shared" si="396"/>
        <v>0</v>
      </c>
      <c r="Z2003" s="394"/>
      <c r="AA2003" s="403"/>
      <c r="AB2003" s="394"/>
      <c r="AC2003" s="403"/>
      <c r="AD2003" s="350">
        <f t="shared" si="398"/>
        <v>0</v>
      </c>
      <c r="AE2003" s="252"/>
    </row>
    <row r="2004" hidden="1" outlineLevel="1" spans="1:31">
      <c r="A2004" s="299"/>
      <c r="B2004" s="150">
        <v>120801078</v>
      </c>
      <c r="C2004" s="346"/>
      <c r="D2004" s="346"/>
      <c r="E2004" s="299" t="s">
        <v>190</v>
      </c>
      <c r="F2004" s="343"/>
      <c r="G2004" s="350"/>
      <c r="H2004" s="394"/>
      <c r="I2004" s="403"/>
      <c r="J2004" s="394"/>
      <c r="K2004" s="403"/>
      <c r="L2004" s="350">
        <f t="shared" si="392"/>
        <v>0</v>
      </c>
      <c r="M2004" s="394"/>
      <c r="N2004" s="403"/>
      <c r="O2004" s="394"/>
      <c r="P2004" s="403"/>
      <c r="Q2004" s="350">
        <f t="shared" si="397"/>
        <v>0</v>
      </c>
      <c r="R2004" s="350"/>
      <c r="S2004" s="350"/>
      <c r="T2004" s="350"/>
      <c r="U2004" s="350"/>
      <c r="V2004" s="350"/>
      <c r="W2004" s="350"/>
      <c r="X2004" s="350"/>
      <c r="Y2004" s="350">
        <f t="shared" si="396"/>
        <v>0</v>
      </c>
      <c r="Z2004" s="394"/>
      <c r="AA2004" s="403"/>
      <c r="AB2004" s="394"/>
      <c r="AC2004" s="403"/>
      <c r="AD2004" s="350">
        <f t="shared" si="398"/>
        <v>0</v>
      </c>
      <c r="AE2004" s="252"/>
    </row>
    <row r="2005" hidden="1" outlineLevel="1" spans="1:31">
      <c r="A2005" s="299"/>
      <c r="B2005" s="150">
        <v>120801079</v>
      </c>
      <c r="C2005" s="346"/>
      <c r="D2005" s="346"/>
      <c r="E2005" s="299" t="s">
        <v>191</v>
      </c>
      <c r="F2005" s="343"/>
      <c r="G2005" s="350"/>
      <c r="H2005" s="394"/>
      <c r="I2005" s="403"/>
      <c r="J2005" s="394"/>
      <c r="K2005" s="403"/>
      <c r="L2005" s="350">
        <f t="shared" si="392"/>
        <v>0</v>
      </c>
      <c r="M2005" s="394"/>
      <c r="N2005" s="403"/>
      <c r="O2005" s="394"/>
      <c r="P2005" s="403"/>
      <c r="Q2005" s="350">
        <f t="shared" si="397"/>
        <v>0</v>
      </c>
      <c r="R2005" s="350"/>
      <c r="S2005" s="350"/>
      <c r="T2005" s="350"/>
      <c r="U2005" s="350"/>
      <c r="V2005" s="350"/>
      <c r="W2005" s="350"/>
      <c r="X2005" s="350"/>
      <c r="Y2005" s="350">
        <f t="shared" si="396"/>
        <v>0</v>
      </c>
      <c r="Z2005" s="394"/>
      <c r="AA2005" s="403"/>
      <c r="AB2005" s="394"/>
      <c r="AC2005" s="403"/>
      <c r="AD2005" s="350">
        <f t="shared" si="398"/>
        <v>0</v>
      </c>
      <c r="AE2005" s="252"/>
    </row>
    <row r="2006" hidden="1" outlineLevel="1" spans="1:31">
      <c r="A2006" s="299"/>
      <c r="B2006" s="150">
        <v>120801080</v>
      </c>
      <c r="C2006" s="346"/>
      <c r="D2006" s="346"/>
      <c r="E2006" s="299" t="s">
        <v>192</v>
      </c>
      <c r="F2006" s="343"/>
      <c r="G2006" s="350"/>
      <c r="H2006" s="394"/>
      <c r="I2006" s="403"/>
      <c r="J2006" s="394"/>
      <c r="K2006" s="403"/>
      <c r="L2006" s="350">
        <f t="shared" si="392"/>
        <v>0</v>
      </c>
      <c r="M2006" s="394"/>
      <c r="N2006" s="403"/>
      <c r="O2006" s="394"/>
      <c r="P2006" s="403"/>
      <c r="Q2006" s="350">
        <f t="shared" si="397"/>
        <v>0</v>
      </c>
      <c r="R2006" s="350"/>
      <c r="S2006" s="350"/>
      <c r="T2006" s="350"/>
      <c r="U2006" s="350"/>
      <c r="V2006" s="350"/>
      <c r="W2006" s="350"/>
      <c r="X2006" s="350"/>
      <c r="Y2006" s="350">
        <f t="shared" si="396"/>
        <v>0</v>
      </c>
      <c r="Z2006" s="394"/>
      <c r="AA2006" s="403"/>
      <c r="AB2006" s="394"/>
      <c r="AC2006" s="403"/>
      <c r="AD2006" s="350">
        <f t="shared" si="398"/>
        <v>0</v>
      </c>
      <c r="AE2006" s="252"/>
    </row>
    <row r="2007" hidden="1" outlineLevel="1" spans="1:31">
      <c r="A2007" s="299"/>
      <c r="B2007" s="150">
        <v>120801081</v>
      </c>
      <c r="C2007" s="346"/>
      <c r="D2007" s="346"/>
      <c r="E2007" s="299" t="s">
        <v>193</v>
      </c>
      <c r="F2007" s="343"/>
      <c r="G2007" s="350"/>
      <c r="H2007" s="394"/>
      <c r="I2007" s="403"/>
      <c r="J2007" s="394"/>
      <c r="K2007" s="403"/>
      <c r="L2007" s="350">
        <f t="shared" si="392"/>
        <v>0</v>
      </c>
      <c r="M2007" s="394"/>
      <c r="N2007" s="403"/>
      <c r="O2007" s="394"/>
      <c r="P2007" s="403"/>
      <c r="Q2007" s="350">
        <f t="shared" si="397"/>
        <v>0</v>
      </c>
      <c r="R2007" s="350"/>
      <c r="S2007" s="350"/>
      <c r="T2007" s="350"/>
      <c r="U2007" s="350"/>
      <c r="V2007" s="350"/>
      <c r="W2007" s="350"/>
      <c r="X2007" s="350"/>
      <c r="Y2007" s="350">
        <f t="shared" si="396"/>
        <v>0</v>
      </c>
      <c r="Z2007" s="394"/>
      <c r="AA2007" s="403"/>
      <c r="AB2007" s="394"/>
      <c r="AC2007" s="403"/>
      <c r="AD2007" s="350">
        <f t="shared" si="398"/>
        <v>0</v>
      </c>
      <c r="AE2007" s="252"/>
    </row>
    <row r="2008" hidden="1" outlineLevel="1" spans="1:31">
      <c r="A2008" s="299"/>
      <c r="B2008" s="150">
        <v>120801082</v>
      </c>
      <c r="C2008" s="346"/>
      <c r="D2008" s="346"/>
      <c r="E2008" s="299" t="s">
        <v>194</v>
      </c>
      <c r="F2008" s="343"/>
      <c r="G2008" s="350"/>
      <c r="H2008" s="394"/>
      <c r="I2008" s="403"/>
      <c r="J2008" s="394"/>
      <c r="K2008" s="403"/>
      <c r="L2008" s="350">
        <f t="shared" si="392"/>
        <v>0</v>
      </c>
      <c r="M2008" s="394"/>
      <c r="N2008" s="403"/>
      <c r="O2008" s="394"/>
      <c r="P2008" s="403"/>
      <c r="Q2008" s="350">
        <f t="shared" si="397"/>
        <v>0</v>
      </c>
      <c r="R2008" s="350"/>
      <c r="S2008" s="350"/>
      <c r="T2008" s="350"/>
      <c r="U2008" s="350"/>
      <c r="V2008" s="350"/>
      <c r="W2008" s="350"/>
      <c r="X2008" s="350"/>
      <c r="Y2008" s="350">
        <f t="shared" si="396"/>
        <v>0</v>
      </c>
      <c r="Z2008" s="394"/>
      <c r="AA2008" s="403"/>
      <c r="AB2008" s="394"/>
      <c r="AC2008" s="403"/>
      <c r="AD2008" s="350">
        <f t="shared" si="398"/>
        <v>0</v>
      </c>
      <c r="AE2008" s="252"/>
    </row>
    <row r="2009" hidden="1" outlineLevel="1" spans="1:31">
      <c r="A2009" s="299"/>
      <c r="B2009" s="150">
        <v>120801083</v>
      </c>
      <c r="C2009" s="346"/>
      <c r="D2009" s="346"/>
      <c r="E2009" s="299" t="s">
        <v>195</v>
      </c>
      <c r="F2009" s="343"/>
      <c r="G2009" s="350"/>
      <c r="H2009" s="394"/>
      <c r="I2009" s="403"/>
      <c r="J2009" s="394"/>
      <c r="K2009" s="403"/>
      <c r="L2009" s="350">
        <f t="shared" si="392"/>
        <v>0</v>
      </c>
      <c r="M2009" s="394"/>
      <c r="N2009" s="403"/>
      <c r="O2009" s="394"/>
      <c r="P2009" s="403"/>
      <c r="Q2009" s="350">
        <f t="shared" si="397"/>
        <v>0</v>
      </c>
      <c r="R2009" s="350"/>
      <c r="S2009" s="350"/>
      <c r="T2009" s="350"/>
      <c r="U2009" s="350"/>
      <c r="V2009" s="350"/>
      <c r="W2009" s="350"/>
      <c r="X2009" s="350"/>
      <c r="Y2009" s="350">
        <f t="shared" si="396"/>
        <v>0</v>
      </c>
      <c r="Z2009" s="394"/>
      <c r="AA2009" s="403"/>
      <c r="AB2009" s="394"/>
      <c r="AC2009" s="403"/>
      <c r="AD2009" s="350">
        <f t="shared" si="398"/>
        <v>0</v>
      </c>
      <c r="AE2009" s="252"/>
    </row>
    <row r="2010" hidden="1" outlineLevel="1" spans="1:31">
      <c r="A2010" s="299"/>
      <c r="B2010" s="150">
        <v>120801084</v>
      </c>
      <c r="C2010" s="346"/>
      <c r="D2010" s="346"/>
      <c r="E2010" s="299" t="s">
        <v>196</v>
      </c>
      <c r="F2010" s="343"/>
      <c r="G2010" s="350"/>
      <c r="H2010" s="394"/>
      <c r="I2010" s="403"/>
      <c r="J2010" s="394"/>
      <c r="K2010" s="403"/>
      <c r="L2010" s="350">
        <f t="shared" si="392"/>
        <v>0</v>
      </c>
      <c r="M2010" s="394"/>
      <c r="N2010" s="403"/>
      <c r="O2010" s="394"/>
      <c r="P2010" s="403"/>
      <c r="Q2010" s="350">
        <f t="shared" si="397"/>
        <v>0</v>
      </c>
      <c r="R2010" s="350"/>
      <c r="S2010" s="350"/>
      <c r="T2010" s="350"/>
      <c r="U2010" s="350"/>
      <c r="V2010" s="350"/>
      <c r="W2010" s="350"/>
      <c r="X2010" s="350"/>
      <c r="Y2010" s="350">
        <f t="shared" si="396"/>
        <v>0</v>
      </c>
      <c r="Z2010" s="394"/>
      <c r="AA2010" s="403"/>
      <c r="AB2010" s="394"/>
      <c r="AC2010" s="403"/>
      <c r="AD2010" s="350">
        <f t="shared" si="398"/>
        <v>0</v>
      </c>
      <c r="AE2010" s="252"/>
    </row>
    <row r="2011" hidden="1" outlineLevel="1" spans="1:31">
      <c r="A2011" s="299"/>
      <c r="B2011" s="150">
        <v>120801085</v>
      </c>
      <c r="C2011" s="346"/>
      <c r="D2011" s="346"/>
      <c r="E2011" s="299" t="s">
        <v>197</v>
      </c>
      <c r="F2011" s="343"/>
      <c r="G2011" s="350"/>
      <c r="H2011" s="394"/>
      <c r="I2011" s="403"/>
      <c r="J2011" s="394"/>
      <c r="K2011" s="403"/>
      <c r="L2011" s="350">
        <f t="shared" si="392"/>
        <v>0</v>
      </c>
      <c r="M2011" s="394"/>
      <c r="N2011" s="403"/>
      <c r="O2011" s="394"/>
      <c r="P2011" s="403"/>
      <c r="Q2011" s="350">
        <f t="shared" si="397"/>
        <v>0</v>
      </c>
      <c r="R2011" s="350"/>
      <c r="S2011" s="350"/>
      <c r="T2011" s="350"/>
      <c r="U2011" s="350"/>
      <c r="V2011" s="350"/>
      <c r="W2011" s="350"/>
      <c r="X2011" s="350"/>
      <c r="Y2011" s="350">
        <f t="shared" si="396"/>
        <v>0</v>
      </c>
      <c r="Z2011" s="394"/>
      <c r="AA2011" s="403"/>
      <c r="AB2011" s="394"/>
      <c r="AC2011" s="403"/>
      <c r="AD2011" s="350">
        <f t="shared" si="398"/>
        <v>0</v>
      </c>
      <c r="AE2011" s="252"/>
    </row>
    <row r="2012" hidden="1" outlineLevel="1" spans="1:31">
      <c r="A2012" s="299"/>
      <c r="B2012" s="150">
        <v>120801086</v>
      </c>
      <c r="C2012" s="346"/>
      <c r="D2012" s="346"/>
      <c r="E2012" s="299" t="s">
        <v>198</v>
      </c>
      <c r="F2012" s="343"/>
      <c r="G2012" s="350"/>
      <c r="H2012" s="394"/>
      <c r="I2012" s="403"/>
      <c r="J2012" s="394"/>
      <c r="K2012" s="403"/>
      <c r="L2012" s="350">
        <f t="shared" si="392"/>
        <v>0</v>
      </c>
      <c r="M2012" s="394"/>
      <c r="N2012" s="403"/>
      <c r="O2012" s="394"/>
      <c r="P2012" s="403"/>
      <c r="Q2012" s="350">
        <f t="shared" si="397"/>
        <v>0</v>
      </c>
      <c r="R2012" s="350"/>
      <c r="S2012" s="350"/>
      <c r="T2012" s="350"/>
      <c r="U2012" s="350"/>
      <c r="V2012" s="350"/>
      <c r="W2012" s="350"/>
      <c r="X2012" s="350"/>
      <c r="Y2012" s="350">
        <f t="shared" si="396"/>
        <v>0</v>
      </c>
      <c r="Z2012" s="394"/>
      <c r="AA2012" s="403"/>
      <c r="AB2012" s="394"/>
      <c r="AC2012" s="403"/>
      <c r="AD2012" s="350">
        <f t="shared" si="398"/>
        <v>0</v>
      </c>
      <c r="AE2012" s="252"/>
    </row>
    <row r="2013" hidden="1" outlineLevel="1" spans="1:31">
      <c r="A2013" s="299"/>
      <c r="B2013" s="150">
        <v>120801087</v>
      </c>
      <c r="C2013" s="346"/>
      <c r="D2013" s="346"/>
      <c r="E2013" s="299" t="s">
        <v>199</v>
      </c>
      <c r="F2013" s="343"/>
      <c r="G2013" s="350"/>
      <c r="H2013" s="394"/>
      <c r="I2013" s="403"/>
      <c r="J2013" s="394"/>
      <c r="K2013" s="403"/>
      <c r="L2013" s="350">
        <f t="shared" si="392"/>
        <v>0</v>
      </c>
      <c r="M2013" s="394"/>
      <c r="N2013" s="403"/>
      <c r="O2013" s="394"/>
      <c r="P2013" s="403"/>
      <c r="Q2013" s="350">
        <f t="shared" si="397"/>
        <v>0</v>
      </c>
      <c r="R2013" s="350"/>
      <c r="S2013" s="350"/>
      <c r="T2013" s="350"/>
      <c r="U2013" s="350"/>
      <c r="V2013" s="350"/>
      <c r="W2013" s="350"/>
      <c r="X2013" s="350"/>
      <c r="Y2013" s="350">
        <f t="shared" si="396"/>
        <v>0</v>
      </c>
      <c r="Z2013" s="394"/>
      <c r="AA2013" s="403"/>
      <c r="AB2013" s="394"/>
      <c r="AC2013" s="403"/>
      <c r="AD2013" s="350">
        <f t="shared" si="398"/>
        <v>0</v>
      </c>
      <c r="AE2013" s="252"/>
    </row>
    <row r="2014" hidden="1" outlineLevel="1" spans="1:31">
      <c r="A2014" s="299"/>
      <c r="B2014" s="150">
        <v>120801088</v>
      </c>
      <c r="C2014" s="346"/>
      <c r="D2014" s="346"/>
      <c r="E2014" s="299" t="s">
        <v>200</v>
      </c>
      <c r="F2014" s="343"/>
      <c r="G2014" s="350"/>
      <c r="H2014" s="394"/>
      <c r="I2014" s="403"/>
      <c r="J2014" s="394"/>
      <c r="K2014" s="403"/>
      <c r="L2014" s="350">
        <f t="shared" si="392"/>
        <v>0</v>
      </c>
      <c r="M2014" s="394"/>
      <c r="N2014" s="403"/>
      <c r="O2014" s="394"/>
      <c r="P2014" s="403"/>
      <c r="Q2014" s="350">
        <f t="shared" si="397"/>
        <v>0</v>
      </c>
      <c r="R2014" s="350"/>
      <c r="S2014" s="350"/>
      <c r="T2014" s="350"/>
      <c r="U2014" s="350"/>
      <c r="V2014" s="350"/>
      <c r="W2014" s="350"/>
      <c r="X2014" s="350"/>
      <c r="Y2014" s="350">
        <f t="shared" si="396"/>
        <v>0</v>
      </c>
      <c r="Z2014" s="394"/>
      <c r="AA2014" s="403"/>
      <c r="AB2014" s="394"/>
      <c r="AC2014" s="403"/>
      <c r="AD2014" s="350">
        <f t="shared" si="398"/>
        <v>0</v>
      </c>
      <c r="AE2014" s="252"/>
    </row>
    <row r="2015" hidden="1" outlineLevel="1" spans="1:31">
      <c r="A2015" s="299"/>
      <c r="B2015" s="150">
        <v>120801089</v>
      </c>
      <c r="C2015" s="346"/>
      <c r="D2015" s="346"/>
      <c r="E2015" s="299" t="s">
        <v>201</v>
      </c>
      <c r="F2015" s="343"/>
      <c r="G2015" s="350"/>
      <c r="H2015" s="394"/>
      <c r="I2015" s="403"/>
      <c r="J2015" s="394"/>
      <c r="K2015" s="403"/>
      <c r="L2015" s="350">
        <f t="shared" si="392"/>
        <v>0</v>
      </c>
      <c r="M2015" s="394"/>
      <c r="N2015" s="403"/>
      <c r="O2015" s="394"/>
      <c r="P2015" s="403"/>
      <c r="Q2015" s="350">
        <f t="shared" si="397"/>
        <v>0</v>
      </c>
      <c r="R2015" s="350"/>
      <c r="S2015" s="350"/>
      <c r="T2015" s="350"/>
      <c r="U2015" s="350"/>
      <c r="V2015" s="350"/>
      <c r="W2015" s="350"/>
      <c r="X2015" s="350"/>
      <c r="Y2015" s="350">
        <f t="shared" si="396"/>
        <v>0</v>
      </c>
      <c r="Z2015" s="394"/>
      <c r="AA2015" s="403"/>
      <c r="AB2015" s="394"/>
      <c r="AC2015" s="403"/>
      <c r="AD2015" s="350">
        <f t="shared" si="398"/>
        <v>0</v>
      </c>
      <c r="AE2015" s="252"/>
    </row>
    <row r="2016" hidden="1" outlineLevel="1" spans="1:31">
      <c r="A2016" s="299"/>
      <c r="B2016" s="150">
        <v>120801090</v>
      </c>
      <c r="C2016" s="346"/>
      <c r="D2016" s="346"/>
      <c r="E2016" s="299" t="s">
        <v>202</v>
      </c>
      <c r="F2016" s="343"/>
      <c r="G2016" s="350"/>
      <c r="H2016" s="394"/>
      <c r="I2016" s="403"/>
      <c r="J2016" s="394"/>
      <c r="K2016" s="403"/>
      <c r="L2016" s="350">
        <f t="shared" si="392"/>
        <v>0</v>
      </c>
      <c r="M2016" s="394"/>
      <c r="N2016" s="403"/>
      <c r="O2016" s="394"/>
      <c r="P2016" s="403"/>
      <c r="Q2016" s="350">
        <f t="shared" si="397"/>
        <v>0</v>
      </c>
      <c r="R2016" s="350"/>
      <c r="S2016" s="350"/>
      <c r="T2016" s="350"/>
      <c r="U2016" s="350"/>
      <c r="V2016" s="350"/>
      <c r="W2016" s="350"/>
      <c r="X2016" s="350"/>
      <c r="Y2016" s="350">
        <f t="shared" si="396"/>
        <v>0</v>
      </c>
      <c r="Z2016" s="394"/>
      <c r="AA2016" s="403"/>
      <c r="AB2016" s="394"/>
      <c r="AC2016" s="403"/>
      <c r="AD2016" s="350">
        <f t="shared" si="398"/>
        <v>0</v>
      </c>
      <c r="AE2016" s="252"/>
    </row>
    <row r="2017" hidden="1" outlineLevel="1" spans="1:31">
      <c r="A2017" s="299"/>
      <c r="B2017" s="150">
        <v>120801091</v>
      </c>
      <c r="C2017" s="346"/>
      <c r="D2017" s="346"/>
      <c r="E2017" s="299" t="s">
        <v>203</v>
      </c>
      <c r="F2017" s="343"/>
      <c r="G2017" s="350"/>
      <c r="H2017" s="394"/>
      <c r="I2017" s="403"/>
      <c r="J2017" s="394"/>
      <c r="K2017" s="403"/>
      <c r="L2017" s="350">
        <f t="shared" si="392"/>
        <v>0</v>
      </c>
      <c r="M2017" s="394"/>
      <c r="N2017" s="403"/>
      <c r="O2017" s="394"/>
      <c r="P2017" s="403"/>
      <c r="Q2017" s="350">
        <f t="shared" si="397"/>
        <v>0</v>
      </c>
      <c r="R2017" s="350"/>
      <c r="S2017" s="350"/>
      <c r="T2017" s="350"/>
      <c r="U2017" s="350"/>
      <c r="V2017" s="350"/>
      <c r="W2017" s="350"/>
      <c r="X2017" s="350"/>
      <c r="Y2017" s="350">
        <f t="shared" si="396"/>
        <v>0</v>
      </c>
      <c r="Z2017" s="394"/>
      <c r="AA2017" s="403"/>
      <c r="AB2017" s="394"/>
      <c r="AC2017" s="403"/>
      <c r="AD2017" s="350">
        <f t="shared" si="398"/>
        <v>0</v>
      </c>
      <c r="AE2017" s="252"/>
    </row>
    <row r="2018" hidden="1" outlineLevel="1" spans="1:31">
      <c r="A2018" s="299"/>
      <c r="B2018" s="150">
        <v>120801092</v>
      </c>
      <c r="C2018" s="346"/>
      <c r="D2018" s="346"/>
      <c r="E2018" s="299" t="s">
        <v>204</v>
      </c>
      <c r="F2018" s="343"/>
      <c r="G2018" s="350"/>
      <c r="H2018" s="394"/>
      <c r="I2018" s="403"/>
      <c r="J2018" s="394"/>
      <c r="K2018" s="403"/>
      <c r="L2018" s="350">
        <f t="shared" si="392"/>
        <v>0</v>
      </c>
      <c r="M2018" s="394"/>
      <c r="N2018" s="403"/>
      <c r="O2018" s="394"/>
      <c r="P2018" s="403"/>
      <c r="Q2018" s="350">
        <f t="shared" si="397"/>
        <v>0</v>
      </c>
      <c r="R2018" s="350"/>
      <c r="S2018" s="350"/>
      <c r="T2018" s="350"/>
      <c r="U2018" s="350"/>
      <c r="V2018" s="350"/>
      <c r="W2018" s="350"/>
      <c r="X2018" s="350"/>
      <c r="Y2018" s="350">
        <f t="shared" si="396"/>
        <v>0</v>
      </c>
      <c r="Z2018" s="394"/>
      <c r="AA2018" s="403"/>
      <c r="AB2018" s="394"/>
      <c r="AC2018" s="403"/>
      <c r="AD2018" s="350">
        <f t="shared" si="398"/>
        <v>0</v>
      </c>
      <c r="AE2018" s="252"/>
    </row>
    <row r="2019" hidden="1" outlineLevel="1" spans="1:31">
      <c r="A2019" s="299"/>
      <c r="B2019" s="150">
        <v>120801093</v>
      </c>
      <c r="C2019" s="346"/>
      <c r="D2019" s="346"/>
      <c r="E2019" s="299" t="s">
        <v>205</v>
      </c>
      <c r="F2019" s="343"/>
      <c r="G2019" s="350"/>
      <c r="H2019" s="394"/>
      <c r="I2019" s="403"/>
      <c r="J2019" s="394"/>
      <c r="K2019" s="403"/>
      <c r="L2019" s="350">
        <f t="shared" si="392"/>
        <v>0</v>
      </c>
      <c r="M2019" s="394"/>
      <c r="N2019" s="403"/>
      <c r="O2019" s="394"/>
      <c r="P2019" s="403"/>
      <c r="Q2019" s="350">
        <f t="shared" si="397"/>
        <v>0</v>
      </c>
      <c r="R2019" s="350"/>
      <c r="S2019" s="350"/>
      <c r="T2019" s="350"/>
      <c r="U2019" s="350"/>
      <c r="V2019" s="350"/>
      <c r="W2019" s="350"/>
      <c r="X2019" s="350"/>
      <c r="Y2019" s="350">
        <f t="shared" si="396"/>
        <v>0</v>
      </c>
      <c r="Z2019" s="394"/>
      <c r="AA2019" s="403"/>
      <c r="AB2019" s="394"/>
      <c r="AC2019" s="403"/>
      <c r="AD2019" s="350">
        <f t="shared" si="398"/>
        <v>0</v>
      </c>
      <c r="AE2019" s="252"/>
    </row>
    <row r="2020" hidden="1" outlineLevel="1" spans="1:31">
      <c r="A2020" s="299"/>
      <c r="B2020" s="150">
        <v>120801094</v>
      </c>
      <c r="C2020" s="346"/>
      <c r="D2020" s="346"/>
      <c r="E2020" s="299" t="s">
        <v>206</v>
      </c>
      <c r="F2020" s="343"/>
      <c r="G2020" s="350"/>
      <c r="H2020" s="394"/>
      <c r="I2020" s="403"/>
      <c r="J2020" s="394"/>
      <c r="K2020" s="403"/>
      <c r="L2020" s="350">
        <f t="shared" si="392"/>
        <v>0</v>
      </c>
      <c r="M2020" s="394"/>
      <c r="N2020" s="403"/>
      <c r="O2020" s="394"/>
      <c r="P2020" s="403"/>
      <c r="Q2020" s="350">
        <f t="shared" si="397"/>
        <v>0</v>
      </c>
      <c r="R2020" s="350"/>
      <c r="S2020" s="350"/>
      <c r="T2020" s="350"/>
      <c r="U2020" s="350"/>
      <c r="V2020" s="350"/>
      <c r="W2020" s="350"/>
      <c r="X2020" s="350"/>
      <c r="Y2020" s="350">
        <f t="shared" si="396"/>
        <v>0</v>
      </c>
      <c r="Z2020" s="394"/>
      <c r="AA2020" s="403"/>
      <c r="AB2020" s="394"/>
      <c r="AC2020" s="403"/>
      <c r="AD2020" s="350">
        <f t="shared" si="398"/>
        <v>0</v>
      </c>
      <c r="AE2020" s="252"/>
    </row>
    <row r="2021" hidden="1" outlineLevel="1" spans="1:31">
      <c r="A2021" s="299"/>
      <c r="B2021" s="150">
        <v>120801095</v>
      </c>
      <c r="C2021" s="346"/>
      <c r="D2021" s="346"/>
      <c r="E2021" s="299" t="s">
        <v>207</v>
      </c>
      <c r="F2021" s="343"/>
      <c r="G2021" s="350"/>
      <c r="H2021" s="394"/>
      <c r="I2021" s="403"/>
      <c r="J2021" s="394"/>
      <c r="K2021" s="403"/>
      <c r="L2021" s="350">
        <f t="shared" si="392"/>
        <v>0</v>
      </c>
      <c r="M2021" s="394"/>
      <c r="N2021" s="403"/>
      <c r="O2021" s="394"/>
      <c r="P2021" s="403"/>
      <c r="Q2021" s="350">
        <f t="shared" si="397"/>
        <v>0</v>
      </c>
      <c r="R2021" s="350"/>
      <c r="S2021" s="350"/>
      <c r="T2021" s="350"/>
      <c r="U2021" s="350"/>
      <c r="V2021" s="350"/>
      <c r="W2021" s="350"/>
      <c r="X2021" s="350"/>
      <c r="Y2021" s="350">
        <f t="shared" si="396"/>
        <v>0</v>
      </c>
      <c r="Z2021" s="394"/>
      <c r="AA2021" s="403"/>
      <c r="AB2021" s="394"/>
      <c r="AC2021" s="403"/>
      <c r="AD2021" s="350">
        <f t="shared" si="398"/>
        <v>0</v>
      </c>
      <c r="AE2021" s="252"/>
    </row>
    <row r="2022" hidden="1" outlineLevel="1" spans="1:31">
      <c r="A2022" s="299"/>
      <c r="B2022" s="150">
        <v>120801096</v>
      </c>
      <c r="C2022" s="346"/>
      <c r="D2022" s="346"/>
      <c r="E2022" s="299" t="s">
        <v>208</v>
      </c>
      <c r="F2022" s="343"/>
      <c r="G2022" s="350"/>
      <c r="H2022" s="394"/>
      <c r="I2022" s="403"/>
      <c r="J2022" s="394"/>
      <c r="K2022" s="403"/>
      <c r="L2022" s="350">
        <f t="shared" si="392"/>
        <v>0</v>
      </c>
      <c r="M2022" s="394"/>
      <c r="N2022" s="403"/>
      <c r="O2022" s="394"/>
      <c r="P2022" s="403"/>
      <c r="Q2022" s="350">
        <f t="shared" si="397"/>
        <v>0</v>
      </c>
      <c r="R2022" s="350"/>
      <c r="S2022" s="350"/>
      <c r="T2022" s="350"/>
      <c r="U2022" s="350"/>
      <c r="V2022" s="350"/>
      <c r="W2022" s="350"/>
      <c r="X2022" s="350"/>
      <c r="Y2022" s="350">
        <f t="shared" si="396"/>
        <v>0</v>
      </c>
      <c r="Z2022" s="394"/>
      <c r="AA2022" s="403"/>
      <c r="AB2022" s="394"/>
      <c r="AC2022" s="403"/>
      <c r="AD2022" s="350">
        <f t="shared" si="398"/>
        <v>0</v>
      </c>
      <c r="AE2022" s="252"/>
    </row>
    <row r="2023" hidden="1" outlineLevel="1" spans="1:31">
      <c r="A2023" s="299"/>
      <c r="B2023" s="150">
        <v>120801097</v>
      </c>
      <c r="C2023" s="346"/>
      <c r="D2023" s="346"/>
      <c r="E2023" s="299" t="s">
        <v>209</v>
      </c>
      <c r="F2023" s="343"/>
      <c r="G2023" s="350"/>
      <c r="H2023" s="394"/>
      <c r="I2023" s="403"/>
      <c r="J2023" s="394"/>
      <c r="K2023" s="403"/>
      <c r="L2023" s="350">
        <f t="shared" si="392"/>
        <v>0</v>
      </c>
      <c r="M2023" s="394"/>
      <c r="N2023" s="403"/>
      <c r="O2023" s="394"/>
      <c r="P2023" s="403"/>
      <c r="Q2023" s="350">
        <f t="shared" si="397"/>
        <v>0</v>
      </c>
      <c r="R2023" s="350"/>
      <c r="S2023" s="350"/>
      <c r="T2023" s="350"/>
      <c r="U2023" s="350"/>
      <c r="V2023" s="350"/>
      <c r="W2023" s="350"/>
      <c r="X2023" s="350"/>
      <c r="Y2023" s="350">
        <f t="shared" si="396"/>
        <v>0</v>
      </c>
      <c r="Z2023" s="394"/>
      <c r="AA2023" s="403"/>
      <c r="AB2023" s="394"/>
      <c r="AC2023" s="403"/>
      <c r="AD2023" s="350">
        <f t="shared" si="398"/>
        <v>0</v>
      </c>
      <c r="AE2023" s="252"/>
    </row>
    <row r="2024" hidden="1" outlineLevel="1" spans="1:31">
      <c r="A2024" s="299"/>
      <c r="B2024" s="150">
        <v>120801098</v>
      </c>
      <c r="C2024" s="346"/>
      <c r="D2024" s="346"/>
      <c r="E2024" s="299" t="s">
        <v>210</v>
      </c>
      <c r="F2024" s="343"/>
      <c r="G2024" s="350"/>
      <c r="H2024" s="394"/>
      <c r="I2024" s="403"/>
      <c r="J2024" s="394"/>
      <c r="K2024" s="403"/>
      <c r="L2024" s="350">
        <f t="shared" si="392"/>
        <v>0</v>
      </c>
      <c r="M2024" s="394"/>
      <c r="N2024" s="403"/>
      <c r="O2024" s="394"/>
      <c r="P2024" s="403"/>
      <c r="Q2024" s="350">
        <f t="shared" si="397"/>
        <v>0</v>
      </c>
      <c r="R2024" s="350"/>
      <c r="S2024" s="350"/>
      <c r="T2024" s="350"/>
      <c r="U2024" s="350"/>
      <c r="V2024" s="350"/>
      <c r="W2024" s="350"/>
      <c r="X2024" s="350"/>
      <c r="Y2024" s="350">
        <f t="shared" si="396"/>
        <v>0</v>
      </c>
      <c r="Z2024" s="394"/>
      <c r="AA2024" s="403"/>
      <c r="AB2024" s="394"/>
      <c r="AC2024" s="403"/>
      <c r="AD2024" s="350">
        <f t="shared" si="398"/>
        <v>0</v>
      </c>
      <c r="AE2024" s="252"/>
    </row>
    <row r="2025" hidden="1" outlineLevel="1" spans="1:31">
      <c r="A2025" s="299"/>
      <c r="B2025" s="150">
        <v>120801099</v>
      </c>
      <c r="C2025" s="346"/>
      <c r="D2025" s="346"/>
      <c r="E2025" s="299" t="s">
        <v>211</v>
      </c>
      <c r="F2025" s="343"/>
      <c r="G2025" s="350"/>
      <c r="H2025" s="394"/>
      <c r="I2025" s="403"/>
      <c r="J2025" s="394"/>
      <c r="K2025" s="403"/>
      <c r="L2025" s="350">
        <f t="shared" si="392"/>
        <v>0</v>
      </c>
      <c r="M2025" s="394"/>
      <c r="N2025" s="403"/>
      <c r="O2025" s="394"/>
      <c r="P2025" s="403"/>
      <c r="Q2025" s="350">
        <f t="shared" si="397"/>
        <v>0</v>
      </c>
      <c r="R2025" s="350"/>
      <c r="S2025" s="350"/>
      <c r="T2025" s="350"/>
      <c r="U2025" s="350"/>
      <c r="V2025" s="350"/>
      <c r="W2025" s="350"/>
      <c r="X2025" s="350"/>
      <c r="Y2025" s="350">
        <f t="shared" si="396"/>
        <v>0</v>
      </c>
      <c r="Z2025" s="394"/>
      <c r="AA2025" s="403"/>
      <c r="AB2025" s="394"/>
      <c r="AC2025" s="403"/>
      <c r="AD2025" s="350">
        <f t="shared" si="398"/>
        <v>0</v>
      </c>
      <c r="AE2025" s="252"/>
    </row>
    <row r="2026" hidden="1" outlineLevel="1" spans="1:31">
      <c r="A2026" s="299"/>
      <c r="B2026" s="150">
        <v>120801100</v>
      </c>
      <c r="C2026" s="346"/>
      <c r="D2026" s="346"/>
      <c r="E2026" s="299" t="s">
        <v>212</v>
      </c>
      <c r="F2026" s="343"/>
      <c r="G2026" s="350"/>
      <c r="H2026" s="394"/>
      <c r="I2026" s="403"/>
      <c r="J2026" s="394"/>
      <c r="K2026" s="403"/>
      <c r="L2026" s="350">
        <f t="shared" si="392"/>
        <v>0</v>
      </c>
      <c r="M2026" s="394"/>
      <c r="N2026" s="403"/>
      <c r="O2026" s="394"/>
      <c r="P2026" s="403"/>
      <c r="Q2026" s="350">
        <f t="shared" si="397"/>
        <v>0</v>
      </c>
      <c r="R2026" s="350"/>
      <c r="S2026" s="350"/>
      <c r="T2026" s="350"/>
      <c r="U2026" s="350"/>
      <c r="V2026" s="350"/>
      <c r="W2026" s="350"/>
      <c r="X2026" s="350"/>
      <c r="Y2026" s="350">
        <f t="shared" si="396"/>
        <v>0</v>
      </c>
      <c r="Z2026" s="394"/>
      <c r="AA2026" s="403"/>
      <c r="AB2026" s="394"/>
      <c r="AC2026" s="403"/>
      <c r="AD2026" s="350">
        <f t="shared" si="398"/>
        <v>0</v>
      </c>
      <c r="AE2026" s="252"/>
    </row>
    <row r="2027" hidden="1" outlineLevel="1" spans="1:31">
      <c r="A2027" s="299"/>
      <c r="B2027" s="150">
        <v>120801101</v>
      </c>
      <c r="C2027" s="346"/>
      <c r="D2027" s="346"/>
      <c r="E2027" s="299" t="s">
        <v>213</v>
      </c>
      <c r="F2027" s="343"/>
      <c r="G2027" s="350"/>
      <c r="H2027" s="394"/>
      <c r="I2027" s="403"/>
      <c r="J2027" s="394"/>
      <c r="K2027" s="403"/>
      <c r="L2027" s="350">
        <f t="shared" si="392"/>
        <v>0</v>
      </c>
      <c r="M2027" s="394"/>
      <c r="N2027" s="403"/>
      <c r="O2027" s="394"/>
      <c r="P2027" s="403"/>
      <c r="Q2027" s="350">
        <f t="shared" si="397"/>
        <v>0</v>
      </c>
      <c r="R2027" s="350"/>
      <c r="S2027" s="350"/>
      <c r="T2027" s="350"/>
      <c r="U2027" s="350"/>
      <c r="V2027" s="350"/>
      <c r="W2027" s="350"/>
      <c r="X2027" s="350"/>
      <c r="Y2027" s="350">
        <f t="shared" si="396"/>
        <v>0</v>
      </c>
      <c r="Z2027" s="394"/>
      <c r="AA2027" s="403"/>
      <c r="AB2027" s="394"/>
      <c r="AC2027" s="403"/>
      <c r="AD2027" s="350">
        <f t="shared" si="398"/>
        <v>0</v>
      </c>
      <c r="AE2027" s="252"/>
    </row>
    <row r="2028" hidden="1" outlineLevel="1" spans="1:31">
      <c r="A2028" s="299"/>
      <c r="B2028" s="150">
        <v>120801102</v>
      </c>
      <c r="C2028" s="346"/>
      <c r="D2028" s="346"/>
      <c r="E2028" s="299" t="s">
        <v>214</v>
      </c>
      <c r="F2028" s="343"/>
      <c r="G2028" s="350"/>
      <c r="H2028" s="394"/>
      <c r="I2028" s="403"/>
      <c r="J2028" s="394"/>
      <c r="K2028" s="403"/>
      <c r="L2028" s="350">
        <f t="shared" si="392"/>
        <v>0</v>
      </c>
      <c r="M2028" s="394"/>
      <c r="N2028" s="403"/>
      <c r="O2028" s="394"/>
      <c r="P2028" s="403"/>
      <c r="Q2028" s="350">
        <f t="shared" si="397"/>
        <v>0</v>
      </c>
      <c r="R2028" s="350"/>
      <c r="S2028" s="350"/>
      <c r="T2028" s="350"/>
      <c r="U2028" s="350"/>
      <c r="V2028" s="350"/>
      <c r="W2028" s="350"/>
      <c r="X2028" s="350"/>
      <c r="Y2028" s="350">
        <f t="shared" si="396"/>
        <v>0</v>
      </c>
      <c r="Z2028" s="394"/>
      <c r="AA2028" s="403"/>
      <c r="AB2028" s="394"/>
      <c r="AC2028" s="403"/>
      <c r="AD2028" s="350">
        <f t="shared" si="398"/>
        <v>0</v>
      </c>
      <c r="AE2028" s="252"/>
    </row>
    <row r="2029" hidden="1" outlineLevel="1" spans="1:31">
      <c r="A2029" s="299"/>
      <c r="B2029" s="150">
        <v>120801103</v>
      </c>
      <c r="C2029" s="346"/>
      <c r="D2029" s="346"/>
      <c r="E2029" s="299" t="s">
        <v>215</v>
      </c>
      <c r="F2029" s="343"/>
      <c r="G2029" s="350"/>
      <c r="H2029" s="394"/>
      <c r="I2029" s="403"/>
      <c r="J2029" s="394"/>
      <c r="K2029" s="403"/>
      <c r="L2029" s="350">
        <f t="shared" si="392"/>
        <v>0</v>
      </c>
      <c r="M2029" s="394"/>
      <c r="N2029" s="403"/>
      <c r="O2029" s="394"/>
      <c r="P2029" s="403"/>
      <c r="Q2029" s="350">
        <f t="shared" si="397"/>
        <v>0</v>
      </c>
      <c r="R2029" s="350"/>
      <c r="S2029" s="350"/>
      <c r="T2029" s="350"/>
      <c r="U2029" s="350"/>
      <c r="V2029" s="350"/>
      <c r="W2029" s="350"/>
      <c r="X2029" s="350"/>
      <c r="Y2029" s="350">
        <f t="shared" si="396"/>
        <v>0</v>
      </c>
      <c r="Z2029" s="394"/>
      <c r="AA2029" s="403"/>
      <c r="AB2029" s="394"/>
      <c r="AC2029" s="403"/>
      <c r="AD2029" s="350">
        <f t="shared" si="398"/>
        <v>0</v>
      </c>
      <c r="AE2029" s="252"/>
    </row>
    <row r="2030" hidden="1" outlineLevel="1" spans="1:31">
      <c r="A2030" s="299"/>
      <c r="B2030" s="150">
        <v>120801104</v>
      </c>
      <c r="C2030" s="346"/>
      <c r="D2030" s="346"/>
      <c r="E2030" s="299" t="s">
        <v>216</v>
      </c>
      <c r="F2030" s="343"/>
      <c r="G2030" s="350"/>
      <c r="H2030" s="394"/>
      <c r="I2030" s="403"/>
      <c r="J2030" s="394"/>
      <c r="K2030" s="403"/>
      <c r="L2030" s="350">
        <f t="shared" si="392"/>
        <v>0</v>
      </c>
      <c r="M2030" s="394"/>
      <c r="N2030" s="403"/>
      <c r="O2030" s="394"/>
      <c r="P2030" s="403"/>
      <c r="Q2030" s="350">
        <f t="shared" si="397"/>
        <v>0</v>
      </c>
      <c r="R2030" s="350"/>
      <c r="S2030" s="350"/>
      <c r="T2030" s="350"/>
      <c r="U2030" s="350"/>
      <c r="V2030" s="350"/>
      <c r="W2030" s="350"/>
      <c r="X2030" s="350"/>
      <c r="Y2030" s="350">
        <f t="shared" si="396"/>
        <v>0</v>
      </c>
      <c r="Z2030" s="394"/>
      <c r="AA2030" s="403"/>
      <c r="AB2030" s="394"/>
      <c r="AC2030" s="403"/>
      <c r="AD2030" s="350">
        <f t="shared" si="398"/>
        <v>0</v>
      </c>
      <c r="AE2030" s="252"/>
    </row>
    <row r="2031" hidden="1" outlineLevel="1" spans="1:31">
      <c r="A2031" s="299"/>
      <c r="B2031" s="150">
        <v>120801105</v>
      </c>
      <c r="C2031" s="346"/>
      <c r="D2031" s="346"/>
      <c r="E2031" s="299" t="s">
        <v>217</v>
      </c>
      <c r="F2031" s="343"/>
      <c r="G2031" s="350"/>
      <c r="H2031" s="394"/>
      <c r="I2031" s="403"/>
      <c r="J2031" s="394"/>
      <c r="K2031" s="403"/>
      <c r="L2031" s="350">
        <f t="shared" si="392"/>
        <v>0</v>
      </c>
      <c r="M2031" s="394"/>
      <c r="N2031" s="403"/>
      <c r="O2031" s="394"/>
      <c r="P2031" s="403"/>
      <c r="Q2031" s="350">
        <f t="shared" si="397"/>
        <v>0</v>
      </c>
      <c r="R2031" s="350"/>
      <c r="S2031" s="350"/>
      <c r="T2031" s="350"/>
      <c r="U2031" s="350"/>
      <c r="V2031" s="350"/>
      <c r="W2031" s="350"/>
      <c r="X2031" s="350"/>
      <c r="Y2031" s="350">
        <f t="shared" si="396"/>
        <v>0</v>
      </c>
      <c r="Z2031" s="394"/>
      <c r="AA2031" s="403"/>
      <c r="AB2031" s="394"/>
      <c r="AC2031" s="403"/>
      <c r="AD2031" s="350">
        <f t="shared" si="398"/>
        <v>0</v>
      </c>
      <c r="AE2031" s="252"/>
    </row>
    <row r="2032" hidden="1" outlineLevel="1" spans="1:31">
      <c r="A2032" s="299"/>
      <c r="B2032" s="150">
        <v>120801106</v>
      </c>
      <c r="C2032" s="346"/>
      <c r="D2032" s="346"/>
      <c r="E2032" s="299" t="s">
        <v>218</v>
      </c>
      <c r="F2032" s="343"/>
      <c r="G2032" s="350"/>
      <c r="H2032" s="394"/>
      <c r="I2032" s="403"/>
      <c r="J2032" s="394"/>
      <c r="K2032" s="403"/>
      <c r="L2032" s="350">
        <f t="shared" si="392"/>
        <v>0</v>
      </c>
      <c r="M2032" s="394"/>
      <c r="N2032" s="403"/>
      <c r="O2032" s="394"/>
      <c r="P2032" s="403"/>
      <c r="Q2032" s="350">
        <f t="shared" si="397"/>
        <v>0</v>
      </c>
      <c r="R2032" s="350"/>
      <c r="S2032" s="350"/>
      <c r="T2032" s="350"/>
      <c r="U2032" s="350"/>
      <c r="V2032" s="350"/>
      <c r="W2032" s="350"/>
      <c r="X2032" s="350"/>
      <c r="Y2032" s="350">
        <f t="shared" si="396"/>
        <v>0</v>
      </c>
      <c r="Z2032" s="394"/>
      <c r="AA2032" s="403"/>
      <c r="AB2032" s="394"/>
      <c r="AC2032" s="403"/>
      <c r="AD2032" s="350">
        <f t="shared" si="398"/>
        <v>0</v>
      </c>
      <c r="AE2032" s="252"/>
    </row>
    <row r="2033" hidden="1" outlineLevel="1" spans="1:31">
      <c r="A2033" s="299"/>
      <c r="B2033" s="150">
        <v>120801107</v>
      </c>
      <c r="C2033" s="346"/>
      <c r="D2033" s="346"/>
      <c r="E2033" s="299" t="s">
        <v>219</v>
      </c>
      <c r="F2033" s="343"/>
      <c r="G2033" s="350"/>
      <c r="H2033" s="394"/>
      <c r="I2033" s="403"/>
      <c r="J2033" s="394"/>
      <c r="K2033" s="403"/>
      <c r="L2033" s="350">
        <f t="shared" si="392"/>
        <v>0</v>
      </c>
      <c r="M2033" s="394"/>
      <c r="N2033" s="403"/>
      <c r="O2033" s="394"/>
      <c r="P2033" s="403"/>
      <c r="Q2033" s="350">
        <f t="shared" si="397"/>
        <v>0</v>
      </c>
      <c r="R2033" s="350"/>
      <c r="S2033" s="350"/>
      <c r="T2033" s="350"/>
      <c r="U2033" s="350"/>
      <c r="V2033" s="350"/>
      <c r="W2033" s="350"/>
      <c r="X2033" s="350"/>
      <c r="Y2033" s="350">
        <f t="shared" si="396"/>
        <v>0</v>
      </c>
      <c r="Z2033" s="394"/>
      <c r="AA2033" s="403"/>
      <c r="AB2033" s="394"/>
      <c r="AC2033" s="403"/>
      <c r="AD2033" s="350">
        <f t="shared" si="398"/>
        <v>0</v>
      </c>
      <c r="AE2033" s="252"/>
    </row>
    <row r="2034" hidden="1" outlineLevel="1" spans="1:31">
      <c r="A2034" s="299"/>
      <c r="B2034" s="150">
        <v>120801108</v>
      </c>
      <c r="C2034" s="346"/>
      <c r="D2034" s="346"/>
      <c r="E2034" s="299" t="s">
        <v>220</v>
      </c>
      <c r="F2034" s="343"/>
      <c r="G2034" s="350"/>
      <c r="H2034" s="394"/>
      <c r="I2034" s="403"/>
      <c r="J2034" s="394"/>
      <c r="K2034" s="403"/>
      <c r="L2034" s="350">
        <f t="shared" si="392"/>
        <v>0</v>
      </c>
      <c r="M2034" s="394"/>
      <c r="N2034" s="403"/>
      <c r="O2034" s="394"/>
      <c r="P2034" s="403"/>
      <c r="Q2034" s="350">
        <f t="shared" si="397"/>
        <v>0</v>
      </c>
      <c r="R2034" s="350"/>
      <c r="S2034" s="350"/>
      <c r="T2034" s="350"/>
      <c r="U2034" s="350"/>
      <c r="V2034" s="350"/>
      <c r="W2034" s="350"/>
      <c r="X2034" s="350"/>
      <c r="Y2034" s="350">
        <f t="shared" si="396"/>
        <v>0</v>
      </c>
      <c r="Z2034" s="394"/>
      <c r="AA2034" s="403"/>
      <c r="AB2034" s="394"/>
      <c r="AC2034" s="403"/>
      <c r="AD2034" s="350">
        <f t="shared" si="398"/>
        <v>0</v>
      </c>
      <c r="AE2034" s="252"/>
    </row>
    <row r="2035" hidden="1" outlineLevel="1" spans="1:31">
      <c r="A2035" s="299"/>
      <c r="B2035" s="150">
        <v>120801109</v>
      </c>
      <c r="C2035" s="346"/>
      <c r="D2035" s="346"/>
      <c r="E2035" s="299" t="s">
        <v>221</v>
      </c>
      <c r="F2035" s="343"/>
      <c r="G2035" s="350"/>
      <c r="H2035" s="394"/>
      <c r="I2035" s="403"/>
      <c r="J2035" s="394"/>
      <c r="K2035" s="403"/>
      <c r="L2035" s="350">
        <f t="shared" si="392"/>
        <v>0</v>
      </c>
      <c r="M2035" s="394"/>
      <c r="N2035" s="403"/>
      <c r="O2035" s="394"/>
      <c r="P2035" s="403"/>
      <c r="Q2035" s="350">
        <f t="shared" si="397"/>
        <v>0</v>
      </c>
      <c r="R2035" s="350"/>
      <c r="S2035" s="350"/>
      <c r="T2035" s="350"/>
      <c r="U2035" s="350"/>
      <c r="V2035" s="350"/>
      <c r="W2035" s="350"/>
      <c r="X2035" s="350"/>
      <c r="Y2035" s="350">
        <f t="shared" si="396"/>
        <v>0</v>
      </c>
      <c r="Z2035" s="394"/>
      <c r="AA2035" s="403"/>
      <c r="AB2035" s="394"/>
      <c r="AC2035" s="403"/>
      <c r="AD2035" s="350">
        <f t="shared" si="398"/>
        <v>0</v>
      </c>
      <c r="AE2035" s="252"/>
    </row>
    <row r="2036" hidden="1" outlineLevel="1" spans="1:31">
      <c r="A2036" s="299"/>
      <c r="B2036" s="150">
        <v>120801110</v>
      </c>
      <c r="C2036" s="346"/>
      <c r="D2036" s="346"/>
      <c r="E2036" s="299" t="s">
        <v>222</v>
      </c>
      <c r="F2036" s="343"/>
      <c r="G2036" s="350"/>
      <c r="H2036" s="394"/>
      <c r="I2036" s="403"/>
      <c r="J2036" s="394"/>
      <c r="K2036" s="403"/>
      <c r="L2036" s="350">
        <f t="shared" si="392"/>
        <v>0</v>
      </c>
      <c r="M2036" s="394"/>
      <c r="N2036" s="403"/>
      <c r="O2036" s="394"/>
      <c r="P2036" s="403"/>
      <c r="Q2036" s="350">
        <f t="shared" si="397"/>
        <v>0</v>
      </c>
      <c r="R2036" s="350"/>
      <c r="S2036" s="350"/>
      <c r="T2036" s="350"/>
      <c r="U2036" s="350"/>
      <c r="V2036" s="350"/>
      <c r="W2036" s="350"/>
      <c r="X2036" s="350"/>
      <c r="Y2036" s="350">
        <f t="shared" si="396"/>
        <v>0</v>
      </c>
      <c r="Z2036" s="394"/>
      <c r="AA2036" s="403"/>
      <c r="AB2036" s="394"/>
      <c r="AC2036" s="403"/>
      <c r="AD2036" s="350">
        <f t="shared" si="398"/>
        <v>0</v>
      </c>
      <c r="AE2036" s="252"/>
    </row>
    <row r="2037" hidden="1" outlineLevel="1" spans="1:31">
      <c r="A2037" s="299"/>
      <c r="B2037" s="150">
        <v>120801111</v>
      </c>
      <c r="C2037" s="346"/>
      <c r="D2037" s="346"/>
      <c r="E2037" s="299" t="s">
        <v>223</v>
      </c>
      <c r="F2037" s="343"/>
      <c r="G2037" s="350"/>
      <c r="H2037" s="394"/>
      <c r="I2037" s="403"/>
      <c r="J2037" s="394"/>
      <c r="K2037" s="403"/>
      <c r="L2037" s="350">
        <f t="shared" si="392"/>
        <v>0</v>
      </c>
      <c r="M2037" s="394"/>
      <c r="N2037" s="403"/>
      <c r="O2037" s="394"/>
      <c r="P2037" s="403"/>
      <c r="Q2037" s="350">
        <f t="shared" si="397"/>
        <v>0</v>
      </c>
      <c r="R2037" s="350"/>
      <c r="S2037" s="350"/>
      <c r="T2037" s="350"/>
      <c r="U2037" s="350"/>
      <c r="V2037" s="350"/>
      <c r="W2037" s="350"/>
      <c r="X2037" s="350"/>
      <c r="Y2037" s="350">
        <f t="shared" si="396"/>
        <v>0</v>
      </c>
      <c r="Z2037" s="394"/>
      <c r="AA2037" s="403"/>
      <c r="AB2037" s="394"/>
      <c r="AC2037" s="403"/>
      <c r="AD2037" s="350">
        <f t="shared" si="398"/>
        <v>0</v>
      </c>
      <c r="AE2037" s="252"/>
    </row>
    <row r="2038" hidden="1" outlineLevel="1" spans="1:31">
      <c r="A2038" s="299"/>
      <c r="B2038" s="150">
        <v>120801112</v>
      </c>
      <c r="C2038" s="346"/>
      <c r="D2038" s="346"/>
      <c r="E2038" s="299" t="s">
        <v>224</v>
      </c>
      <c r="F2038" s="343"/>
      <c r="G2038" s="350"/>
      <c r="H2038" s="394"/>
      <c r="I2038" s="403"/>
      <c r="J2038" s="394"/>
      <c r="K2038" s="403"/>
      <c r="L2038" s="350">
        <f t="shared" si="392"/>
        <v>0</v>
      </c>
      <c r="M2038" s="394"/>
      <c r="N2038" s="403"/>
      <c r="O2038" s="394"/>
      <c r="P2038" s="403"/>
      <c r="Q2038" s="350">
        <f t="shared" si="397"/>
        <v>0</v>
      </c>
      <c r="R2038" s="350"/>
      <c r="S2038" s="350"/>
      <c r="T2038" s="350"/>
      <c r="U2038" s="350"/>
      <c r="V2038" s="350"/>
      <c r="W2038" s="350"/>
      <c r="X2038" s="350"/>
      <c r="Y2038" s="350">
        <f t="shared" si="396"/>
        <v>0</v>
      </c>
      <c r="Z2038" s="394"/>
      <c r="AA2038" s="403"/>
      <c r="AB2038" s="394"/>
      <c r="AC2038" s="403"/>
      <c r="AD2038" s="350">
        <f t="shared" si="398"/>
        <v>0</v>
      </c>
      <c r="AE2038" s="252"/>
    </row>
    <row r="2039" hidden="1" outlineLevel="1" spans="1:31">
      <c r="A2039" s="299"/>
      <c r="B2039" s="150">
        <v>120801113</v>
      </c>
      <c r="C2039" s="346"/>
      <c r="D2039" s="346"/>
      <c r="E2039" s="299" t="s">
        <v>225</v>
      </c>
      <c r="F2039" s="343"/>
      <c r="G2039" s="350"/>
      <c r="H2039" s="394"/>
      <c r="I2039" s="403"/>
      <c r="J2039" s="394"/>
      <c r="K2039" s="403"/>
      <c r="L2039" s="350">
        <f t="shared" si="392"/>
        <v>0</v>
      </c>
      <c r="M2039" s="394"/>
      <c r="N2039" s="403"/>
      <c r="O2039" s="394"/>
      <c r="P2039" s="403"/>
      <c r="Q2039" s="350">
        <f t="shared" si="397"/>
        <v>0</v>
      </c>
      <c r="R2039" s="350"/>
      <c r="S2039" s="350"/>
      <c r="T2039" s="350"/>
      <c r="U2039" s="350"/>
      <c r="V2039" s="350"/>
      <c r="W2039" s="350"/>
      <c r="X2039" s="350"/>
      <c r="Y2039" s="350">
        <f t="shared" si="396"/>
        <v>0</v>
      </c>
      <c r="Z2039" s="394"/>
      <c r="AA2039" s="403"/>
      <c r="AB2039" s="394"/>
      <c r="AC2039" s="403"/>
      <c r="AD2039" s="350">
        <f t="shared" si="398"/>
        <v>0</v>
      </c>
      <c r="AE2039" s="252"/>
    </row>
    <row r="2040" hidden="1" outlineLevel="1" spans="1:31">
      <c r="A2040" s="299"/>
      <c r="B2040" s="150">
        <v>120801114</v>
      </c>
      <c r="C2040" s="346"/>
      <c r="D2040" s="346"/>
      <c r="E2040" s="299" t="s">
        <v>226</v>
      </c>
      <c r="F2040" s="343"/>
      <c r="G2040" s="350"/>
      <c r="H2040" s="394"/>
      <c r="I2040" s="403"/>
      <c r="J2040" s="394"/>
      <c r="K2040" s="403"/>
      <c r="L2040" s="350">
        <f t="shared" si="392"/>
        <v>0</v>
      </c>
      <c r="M2040" s="394"/>
      <c r="N2040" s="403"/>
      <c r="O2040" s="394"/>
      <c r="P2040" s="403"/>
      <c r="Q2040" s="350">
        <f t="shared" si="397"/>
        <v>0</v>
      </c>
      <c r="R2040" s="350"/>
      <c r="S2040" s="350"/>
      <c r="T2040" s="350"/>
      <c r="U2040" s="350"/>
      <c r="V2040" s="350"/>
      <c r="W2040" s="350"/>
      <c r="X2040" s="350"/>
      <c r="Y2040" s="350">
        <f t="shared" si="396"/>
        <v>0</v>
      </c>
      <c r="Z2040" s="394"/>
      <c r="AA2040" s="403"/>
      <c r="AB2040" s="394"/>
      <c r="AC2040" s="403"/>
      <c r="AD2040" s="350">
        <f t="shared" si="398"/>
        <v>0</v>
      </c>
      <c r="AE2040" s="252"/>
    </row>
    <row r="2041" hidden="1" outlineLevel="1" spans="1:31">
      <c r="A2041" s="299"/>
      <c r="B2041" s="150">
        <v>120801115</v>
      </c>
      <c r="C2041" s="346"/>
      <c r="D2041" s="346"/>
      <c r="E2041" s="299" t="s">
        <v>227</v>
      </c>
      <c r="F2041" s="343"/>
      <c r="G2041" s="350"/>
      <c r="H2041" s="394"/>
      <c r="I2041" s="403"/>
      <c r="J2041" s="394"/>
      <c r="K2041" s="403"/>
      <c r="L2041" s="350">
        <f t="shared" si="392"/>
        <v>0</v>
      </c>
      <c r="M2041" s="394"/>
      <c r="N2041" s="403"/>
      <c r="O2041" s="394"/>
      <c r="P2041" s="403"/>
      <c r="Q2041" s="350">
        <f t="shared" si="397"/>
        <v>0</v>
      </c>
      <c r="R2041" s="350"/>
      <c r="S2041" s="350"/>
      <c r="T2041" s="350"/>
      <c r="U2041" s="350"/>
      <c r="V2041" s="350"/>
      <c r="W2041" s="350"/>
      <c r="X2041" s="350"/>
      <c r="Y2041" s="350">
        <f t="shared" si="396"/>
        <v>0</v>
      </c>
      <c r="Z2041" s="394"/>
      <c r="AA2041" s="403"/>
      <c r="AB2041" s="394"/>
      <c r="AC2041" s="403"/>
      <c r="AD2041" s="350">
        <f t="shared" si="398"/>
        <v>0</v>
      </c>
      <c r="AE2041" s="252"/>
    </row>
    <row r="2042" hidden="1" outlineLevel="1" spans="1:31">
      <c r="A2042" s="299"/>
      <c r="B2042" s="150">
        <v>120801116</v>
      </c>
      <c r="C2042" s="346"/>
      <c r="D2042" s="346"/>
      <c r="E2042" s="299" t="s">
        <v>228</v>
      </c>
      <c r="F2042" s="343"/>
      <c r="G2042" s="350"/>
      <c r="H2042" s="394"/>
      <c r="I2042" s="403"/>
      <c r="J2042" s="394"/>
      <c r="K2042" s="403"/>
      <c r="L2042" s="350">
        <f t="shared" si="392"/>
        <v>0</v>
      </c>
      <c r="M2042" s="394"/>
      <c r="N2042" s="403"/>
      <c r="O2042" s="394"/>
      <c r="P2042" s="403"/>
      <c r="Q2042" s="350">
        <f t="shared" si="397"/>
        <v>0</v>
      </c>
      <c r="R2042" s="350"/>
      <c r="S2042" s="350"/>
      <c r="T2042" s="350"/>
      <c r="U2042" s="350"/>
      <c r="V2042" s="350"/>
      <c r="W2042" s="350"/>
      <c r="X2042" s="350"/>
      <c r="Y2042" s="350">
        <f t="shared" si="396"/>
        <v>0</v>
      </c>
      <c r="Z2042" s="394"/>
      <c r="AA2042" s="403"/>
      <c r="AB2042" s="394"/>
      <c r="AC2042" s="403"/>
      <c r="AD2042" s="350">
        <f t="shared" si="398"/>
        <v>0</v>
      </c>
      <c r="AE2042" s="252"/>
    </row>
    <row r="2043" hidden="1" outlineLevel="1" spans="1:31">
      <c r="A2043" s="299"/>
      <c r="B2043" s="150">
        <v>120801117</v>
      </c>
      <c r="C2043" s="346"/>
      <c r="D2043" s="346"/>
      <c r="E2043" s="299" t="s">
        <v>229</v>
      </c>
      <c r="F2043" s="343"/>
      <c r="G2043" s="350"/>
      <c r="H2043" s="394"/>
      <c r="I2043" s="403"/>
      <c r="J2043" s="394"/>
      <c r="K2043" s="403"/>
      <c r="L2043" s="350">
        <f t="shared" si="392"/>
        <v>0</v>
      </c>
      <c r="M2043" s="394"/>
      <c r="N2043" s="403"/>
      <c r="O2043" s="394"/>
      <c r="P2043" s="403"/>
      <c r="Q2043" s="350">
        <f t="shared" si="397"/>
        <v>0</v>
      </c>
      <c r="R2043" s="350"/>
      <c r="S2043" s="350"/>
      <c r="T2043" s="350"/>
      <c r="U2043" s="350"/>
      <c r="V2043" s="350"/>
      <c r="W2043" s="350"/>
      <c r="X2043" s="350"/>
      <c r="Y2043" s="350">
        <f t="shared" si="396"/>
        <v>0</v>
      </c>
      <c r="Z2043" s="394"/>
      <c r="AA2043" s="403"/>
      <c r="AB2043" s="394"/>
      <c r="AC2043" s="403"/>
      <c r="AD2043" s="350">
        <f t="shared" si="398"/>
        <v>0</v>
      </c>
      <c r="AE2043" s="252"/>
    </row>
    <row r="2044" hidden="1" outlineLevel="1" spans="1:31">
      <c r="A2044" s="299"/>
      <c r="B2044" s="150">
        <v>120801118</v>
      </c>
      <c r="C2044" s="346"/>
      <c r="D2044" s="346"/>
      <c r="E2044" s="299" t="s">
        <v>230</v>
      </c>
      <c r="F2044" s="343"/>
      <c r="G2044" s="350"/>
      <c r="H2044" s="394"/>
      <c r="I2044" s="403"/>
      <c r="J2044" s="394"/>
      <c r="K2044" s="403"/>
      <c r="L2044" s="350">
        <f t="shared" si="392"/>
        <v>0</v>
      </c>
      <c r="M2044" s="394"/>
      <c r="N2044" s="403"/>
      <c r="O2044" s="394"/>
      <c r="P2044" s="403"/>
      <c r="Q2044" s="350">
        <f t="shared" si="397"/>
        <v>0</v>
      </c>
      <c r="R2044" s="350"/>
      <c r="S2044" s="350"/>
      <c r="T2044" s="350"/>
      <c r="U2044" s="350"/>
      <c r="V2044" s="350"/>
      <c r="W2044" s="350"/>
      <c r="X2044" s="350"/>
      <c r="Y2044" s="350">
        <f t="shared" si="396"/>
        <v>0</v>
      </c>
      <c r="Z2044" s="394"/>
      <c r="AA2044" s="403"/>
      <c r="AB2044" s="394"/>
      <c r="AC2044" s="403"/>
      <c r="AD2044" s="350">
        <f t="shared" si="398"/>
        <v>0</v>
      </c>
      <c r="AE2044" s="252"/>
    </row>
    <row r="2045" hidden="1" outlineLevel="1" spans="1:31">
      <c r="A2045" s="299"/>
      <c r="B2045" s="150">
        <v>120801119</v>
      </c>
      <c r="C2045" s="346"/>
      <c r="D2045" s="346"/>
      <c r="E2045" s="299" t="s">
        <v>231</v>
      </c>
      <c r="F2045" s="343"/>
      <c r="G2045" s="350"/>
      <c r="H2045" s="394"/>
      <c r="I2045" s="403"/>
      <c r="J2045" s="394"/>
      <c r="K2045" s="403"/>
      <c r="L2045" s="350">
        <f t="shared" si="392"/>
        <v>0</v>
      </c>
      <c r="M2045" s="394"/>
      <c r="N2045" s="403"/>
      <c r="O2045" s="394"/>
      <c r="P2045" s="403"/>
      <c r="Q2045" s="350">
        <f t="shared" si="397"/>
        <v>0</v>
      </c>
      <c r="R2045" s="350"/>
      <c r="S2045" s="350"/>
      <c r="T2045" s="350"/>
      <c r="U2045" s="350"/>
      <c r="V2045" s="350"/>
      <c r="W2045" s="350"/>
      <c r="X2045" s="350"/>
      <c r="Y2045" s="350">
        <f t="shared" si="396"/>
        <v>0</v>
      </c>
      <c r="Z2045" s="394"/>
      <c r="AA2045" s="403"/>
      <c r="AB2045" s="394"/>
      <c r="AC2045" s="403"/>
      <c r="AD2045" s="350">
        <f t="shared" si="398"/>
        <v>0</v>
      </c>
      <c r="AE2045" s="252"/>
    </row>
    <row r="2046" hidden="1" outlineLevel="1" spans="1:31">
      <c r="A2046" s="299"/>
      <c r="B2046" s="150">
        <v>120801120</v>
      </c>
      <c r="C2046" s="346"/>
      <c r="D2046" s="346"/>
      <c r="E2046" s="299" t="s">
        <v>232</v>
      </c>
      <c r="F2046" s="343"/>
      <c r="G2046" s="350"/>
      <c r="H2046" s="394"/>
      <c r="I2046" s="403"/>
      <c r="J2046" s="394"/>
      <c r="K2046" s="403"/>
      <c r="L2046" s="350">
        <f t="shared" si="392"/>
        <v>0</v>
      </c>
      <c r="M2046" s="394"/>
      <c r="N2046" s="403"/>
      <c r="O2046" s="394"/>
      <c r="P2046" s="403"/>
      <c r="Q2046" s="350">
        <f t="shared" si="397"/>
        <v>0</v>
      </c>
      <c r="R2046" s="350"/>
      <c r="S2046" s="350"/>
      <c r="T2046" s="350"/>
      <c r="U2046" s="350"/>
      <c r="V2046" s="350"/>
      <c r="W2046" s="350"/>
      <c r="X2046" s="350"/>
      <c r="Y2046" s="350">
        <f t="shared" si="396"/>
        <v>0</v>
      </c>
      <c r="Z2046" s="394"/>
      <c r="AA2046" s="403"/>
      <c r="AB2046" s="394"/>
      <c r="AC2046" s="403"/>
      <c r="AD2046" s="350">
        <f t="shared" si="398"/>
        <v>0</v>
      </c>
      <c r="AE2046" s="252"/>
    </row>
    <row r="2047" hidden="1" outlineLevel="1" spans="1:31">
      <c r="A2047" s="299"/>
      <c r="B2047" s="150">
        <v>120801121</v>
      </c>
      <c r="C2047" s="346"/>
      <c r="D2047" s="346"/>
      <c r="E2047" s="299" t="s">
        <v>233</v>
      </c>
      <c r="F2047" s="343"/>
      <c r="G2047" s="350"/>
      <c r="H2047" s="394"/>
      <c r="I2047" s="403"/>
      <c r="J2047" s="394"/>
      <c r="K2047" s="403"/>
      <c r="L2047" s="350">
        <f t="shared" si="392"/>
        <v>0</v>
      </c>
      <c r="M2047" s="394"/>
      <c r="N2047" s="403"/>
      <c r="O2047" s="394"/>
      <c r="P2047" s="403"/>
      <c r="Q2047" s="350">
        <f t="shared" si="397"/>
        <v>0</v>
      </c>
      <c r="R2047" s="350"/>
      <c r="S2047" s="350"/>
      <c r="T2047" s="350"/>
      <c r="U2047" s="350"/>
      <c r="V2047" s="350"/>
      <c r="W2047" s="350"/>
      <c r="X2047" s="350"/>
      <c r="Y2047" s="350">
        <f t="shared" si="396"/>
        <v>0</v>
      </c>
      <c r="Z2047" s="394"/>
      <c r="AA2047" s="403"/>
      <c r="AB2047" s="394"/>
      <c r="AC2047" s="403"/>
      <c r="AD2047" s="350">
        <f t="shared" si="398"/>
        <v>0</v>
      </c>
      <c r="AE2047" s="252"/>
    </row>
    <row r="2048" hidden="1" outlineLevel="1" spans="1:31">
      <c r="A2048" s="299"/>
      <c r="B2048" s="150">
        <v>120801122</v>
      </c>
      <c r="C2048" s="346"/>
      <c r="D2048" s="346"/>
      <c r="E2048" s="299" t="s">
        <v>234</v>
      </c>
      <c r="F2048" s="343"/>
      <c r="G2048" s="350"/>
      <c r="H2048" s="394"/>
      <c r="I2048" s="403"/>
      <c r="J2048" s="394"/>
      <c r="K2048" s="403"/>
      <c r="L2048" s="350">
        <f t="shared" si="392"/>
        <v>0</v>
      </c>
      <c r="M2048" s="394"/>
      <c r="N2048" s="403"/>
      <c r="O2048" s="394"/>
      <c r="P2048" s="403"/>
      <c r="Q2048" s="350">
        <f t="shared" si="397"/>
        <v>0</v>
      </c>
      <c r="R2048" s="350"/>
      <c r="S2048" s="350"/>
      <c r="T2048" s="350"/>
      <c r="U2048" s="350"/>
      <c r="V2048" s="350"/>
      <c r="W2048" s="350"/>
      <c r="X2048" s="350"/>
      <c r="Y2048" s="350">
        <f t="shared" si="396"/>
        <v>0</v>
      </c>
      <c r="Z2048" s="394"/>
      <c r="AA2048" s="403"/>
      <c r="AB2048" s="394"/>
      <c r="AC2048" s="403"/>
      <c r="AD2048" s="350">
        <f t="shared" si="398"/>
        <v>0</v>
      </c>
      <c r="AE2048" s="252"/>
    </row>
    <row r="2049" hidden="1" outlineLevel="1" spans="1:31">
      <c r="A2049" s="299"/>
      <c r="B2049" s="150">
        <v>120801123</v>
      </c>
      <c r="C2049" s="346"/>
      <c r="D2049" s="346"/>
      <c r="E2049" s="299" t="s">
        <v>235</v>
      </c>
      <c r="F2049" s="343"/>
      <c r="G2049" s="350"/>
      <c r="H2049" s="394"/>
      <c r="I2049" s="403"/>
      <c r="J2049" s="394"/>
      <c r="K2049" s="403"/>
      <c r="L2049" s="350">
        <f t="shared" si="392"/>
        <v>0</v>
      </c>
      <c r="M2049" s="394"/>
      <c r="N2049" s="403"/>
      <c r="O2049" s="394"/>
      <c r="P2049" s="403"/>
      <c r="Q2049" s="350">
        <f t="shared" si="397"/>
        <v>0</v>
      </c>
      <c r="R2049" s="350"/>
      <c r="S2049" s="350"/>
      <c r="T2049" s="350"/>
      <c r="U2049" s="350"/>
      <c r="V2049" s="350"/>
      <c r="W2049" s="350"/>
      <c r="X2049" s="350"/>
      <c r="Y2049" s="350">
        <f t="shared" si="396"/>
        <v>0</v>
      </c>
      <c r="Z2049" s="394"/>
      <c r="AA2049" s="403"/>
      <c r="AB2049" s="394"/>
      <c r="AC2049" s="403"/>
      <c r="AD2049" s="350">
        <f t="shared" si="398"/>
        <v>0</v>
      </c>
      <c r="AE2049" s="252"/>
    </row>
    <row r="2050" hidden="1" outlineLevel="1" spans="1:31">
      <c r="A2050" s="299"/>
      <c r="B2050" s="150">
        <v>120801124</v>
      </c>
      <c r="C2050" s="346"/>
      <c r="D2050" s="346"/>
      <c r="E2050" s="299" t="s">
        <v>236</v>
      </c>
      <c r="F2050" s="343"/>
      <c r="G2050" s="350"/>
      <c r="H2050" s="394"/>
      <c r="I2050" s="403"/>
      <c r="J2050" s="394"/>
      <c r="K2050" s="403"/>
      <c r="L2050" s="350">
        <f t="shared" si="392"/>
        <v>0</v>
      </c>
      <c r="M2050" s="394"/>
      <c r="N2050" s="403"/>
      <c r="O2050" s="394"/>
      <c r="P2050" s="403"/>
      <c r="Q2050" s="350">
        <f t="shared" si="397"/>
        <v>0</v>
      </c>
      <c r="R2050" s="350"/>
      <c r="S2050" s="350"/>
      <c r="T2050" s="350"/>
      <c r="U2050" s="350"/>
      <c r="V2050" s="350"/>
      <c r="W2050" s="350"/>
      <c r="X2050" s="350"/>
      <c r="Y2050" s="350">
        <f t="shared" si="396"/>
        <v>0</v>
      </c>
      <c r="Z2050" s="394"/>
      <c r="AA2050" s="403"/>
      <c r="AB2050" s="394"/>
      <c r="AC2050" s="403"/>
      <c r="AD2050" s="350">
        <f t="shared" si="398"/>
        <v>0</v>
      </c>
      <c r="AE2050" s="252"/>
    </row>
    <row r="2051" hidden="1" outlineLevel="1" spans="1:31">
      <c r="A2051" s="299"/>
      <c r="B2051" s="150">
        <v>120801125</v>
      </c>
      <c r="C2051" s="346"/>
      <c r="D2051" s="346"/>
      <c r="E2051" s="299" t="s">
        <v>237</v>
      </c>
      <c r="F2051" s="343"/>
      <c r="G2051" s="350"/>
      <c r="H2051" s="394"/>
      <c r="I2051" s="403"/>
      <c r="J2051" s="394"/>
      <c r="K2051" s="403"/>
      <c r="L2051" s="350">
        <f t="shared" si="392"/>
        <v>0</v>
      </c>
      <c r="M2051" s="394"/>
      <c r="N2051" s="403"/>
      <c r="O2051" s="394"/>
      <c r="P2051" s="403"/>
      <c r="Q2051" s="350">
        <f t="shared" si="397"/>
        <v>0</v>
      </c>
      <c r="R2051" s="350"/>
      <c r="S2051" s="350"/>
      <c r="T2051" s="350"/>
      <c r="U2051" s="350"/>
      <c r="V2051" s="350"/>
      <c r="W2051" s="350"/>
      <c r="X2051" s="350"/>
      <c r="Y2051" s="350">
        <f t="shared" si="396"/>
        <v>0</v>
      </c>
      <c r="Z2051" s="394"/>
      <c r="AA2051" s="403"/>
      <c r="AB2051" s="394"/>
      <c r="AC2051" s="403"/>
      <c r="AD2051" s="350">
        <f t="shared" si="398"/>
        <v>0</v>
      </c>
      <c r="AE2051" s="252"/>
    </row>
    <row r="2052" hidden="1" outlineLevel="1" spans="1:31">
      <c r="A2052" s="299"/>
      <c r="B2052" s="150">
        <v>120801126</v>
      </c>
      <c r="C2052" s="346"/>
      <c r="D2052" s="346"/>
      <c r="E2052" s="299" t="s">
        <v>238</v>
      </c>
      <c r="F2052" s="343"/>
      <c r="G2052" s="350"/>
      <c r="H2052" s="394"/>
      <c r="I2052" s="403"/>
      <c r="J2052" s="394"/>
      <c r="K2052" s="403"/>
      <c r="L2052" s="350">
        <f t="shared" si="392"/>
        <v>0</v>
      </c>
      <c r="M2052" s="394"/>
      <c r="N2052" s="403"/>
      <c r="O2052" s="394"/>
      <c r="P2052" s="403"/>
      <c r="Q2052" s="350">
        <f t="shared" si="397"/>
        <v>0</v>
      </c>
      <c r="R2052" s="350"/>
      <c r="S2052" s="350"/>
      <c r="T2052" s="350"/>
      <c r="U2052" s="350"/>
      <c r="V2052" s="350"/>
      <c r="W2052" s="350"/>
      <c r="X2052" s="350"/>
      <c r="Y2052" s="350">
        <f t="shared" si="396"/>
        <v>0</v>
      </c>
      <c r="Z2052" s="394"/>
      <c r="AA2052" s="403"/>
      <c r="AB2052" s="394"/>
      <c r="AC2052" s="403"/>
      <c r="AD2052" s="350">
        <f t="shared" si="398"/>
        <v>0</v>
      </c>
      <c r="AE2052" s="252"/>
    </row>
    <row r="2053" hidden="1" outlineLevel="1" spans="1:31">
      <c r="A2053" s="299"/>
      <c r="B2053" s="150">
        <v>120801127</v>
      </c>
      <c r="C2053" s="346"/>
      <c r="D2053" s="346"/>
      <c r="E2053" s="299" t="s">
        <v>239</v>
      </c>
      <c r="F2053" s="343"/>
      <c r="G2053" s="350"/>
      <c r="H2053" s="394"/>
      <c r="I2053" s="403"/>
      <c r="J2053" s="394"/>
      <c r="K2053" s="403"/>
      <c r="L2053" s="350">
        <f t="shared" si="392"/>
        <v>0</v>
      </c>
      <c r="M2053" s="394"/>
      <c r="N2053" s="403"/>
      <c r="O2053" s="394"/>
      <c r="P2053" s="403"/>
      <c r="Q2053" s="350">
        <f t="shared" si="397"/>
        <v>0</v>
      </c>
      <c r="R2053" s="350"/>
      <c r="S2053" s="350"/>
      <c r="T2053" s="350"/>
      <c r="U2053" s="350"/>
      <c r="V2053" s="350"/>
      <c r="W2053" s="350"/>
      <c r="X2053" s="350"/>
      <c r="Y2053" s="350">
        <f t="shared" si="396"/>
        <v>0</v>
      </c>
      <c r="Z2053" s="394"/>
      <c r="AA2053" s="403"/>
      <c r="AB2053" s="394"/>
      <c r="AC2053" s="403"/>
      <c r="AD2053" s="350">
        <f t="shared" si="398"/>
        <v>0</v>
      </c>
      <c r="AE2053" s="252"/>
    </row>
    <row r="2054" hidden="1" outlineLevel="1" spans="1:31">
      <c r="A2054" s="299"/>
      <c r="B2054" s="150">
        <v>120801128</v>
      </c>
      <c r="C2054" s="346"/>
      <c r="D2054" s="346"/>
      <c r="E2054" s="299" t="s">
        <v>240</v>
      </c>
      <c r="F2054" s="343"/>
      <c r="G2054" s="350"/>
      <c r="H2054" s="394"/>
      <c r="I2054" s="403"/>
      <c r="J2054" s="394"/>
      <c r="K2054" s="403"/>
      <c r="L2054" s="350">
        <f t="shared" si="392"/>
        <v>0</v>
      </c>
      <c r="M2054" s="394"/>
      <c r="N2054" s="403"/>
      <c r="O2054" s="394"/>
      <c r="P2054" s="403"/>
      <c r="Q2054" s="350">
        <f t="shared" si="397"/>
        <v>0</v>
      </c>
      <c r="R2054" s="350"/>
      <c r="S2054" s="350"/>
      <c r="T2054" s="350"/>
      <c r="U2054" s="350"/>
      <c r="V2054" s="350"/>
      <c r="W2054" s="350"/>
      <c r="X2054" s="350"/>
      <c r="Y2054" s="350">
        <f t="shared" si="396"/>
        <v>0</v>
      </c>
      <c r="Z2054" s="394"/>
      <c r="AA2054" s="403"/>
      <c r="AB2054" s="394"/>
      <c r="AC2054" s="403"/>
      <c r="AD2054" s="350">
        <f t="shared" si="398"/>
        <v>0</v>
      </c>
      <c r="AE2054" s="252"/>
    </row>
    <row r="2055" hidden="1" outlineLevel="1" spans="1:31">
      <c r="A2055" s="299"/>
      <c r="B2055" s="150">
        <v>120801129</v>
      </c>
      <c r="C2055" s="346"/>
      <c r="D2055" s="346"/>
      <c r="E2055" s="299" t="s">
        <v>241</v>
      </c>
      <c r="F2055" s="343"/>
      <c r="G2055" s="350"/>
      <c r="H2055" s="394"/>
      <c r="I2055" s="403"/>
      <c r="J2055" s="394"/>
      <c r="K2055" s="403"/>
      <c r="L2055" s="350">
        <f t="shared" si="392"/>
        <v>0</v>
      </c>
      <c r="M2055" s="394"/>
      <c r="N2055" s="403"/>
      <c r="O2055" s="394"/>
      <c r="P2055" s="403"/>
      <c r="Q2055" s="350">
        <f t="shared" si="397"/>
        <v>0</v>
      </c>
      <c r="R2055" s="350"/>
      <c r="S2055" s="350"/>
      <c r="T2055" s="350"/>
      <c r="U2055" s="350"/>
      <c r="V2055" s="350"/>
      <c r="W2055" s="350"/>
      <c r="X2055" s="350"/>
      <c r="Y2055" s="350">
        <f t="shared" ref="Y2055:Y2118" si="399">SUM(Q2055:X2055)</f>
        <v>0</v>
      </c>
      <c r="Z2055" s="394"/>
      <c r="AA2055" s="403"/>
      <c r="AB2055" s="394"/>
      <c r="AC2055" s="403"/>
      <c r="AD2055" s="350">
        <f t="shared" si="398"/>
        <v>0</v>
      </c>
      <c r="AE2055" s="252"/>
    </row>
    <row r="2056" hidden="1" outlineLevel="1" spans="1:31">
      <c r="A2056" s="299"/>
      <c r="B2056" s="150">
        <v>120801130</v>
      </c>
      <c r="C2056" s="346"/>
      <c r="D2056" s="346"/>
      <c r="E2056" s="299" t="s">
        <v>242</v>
      </c>
      <c r="F2056" s="343"/>
      <c r="G2056" s="350"/>
      <c r="H2056" s="394"/>
      <c r="I2056" s="403"/>
      <c r="J2056" s="394"/>
      <c r="K2056" s="403"/>
      <c r="L2056" s="350">
        <f t="shared" si="392"/>
        <v>0</v>
      </c>
      <c r="M2056" s="394"/>
      <c r="N2056" s="403"/>
      <c r="O2056" s="394"/>
      <c r="P2056" s="403"/>
      <c r="Q2056" s="350">
        <f t="shared" ref="Q2056:Q2119" si="400">L2056+N2056-P2056</f>
        <v>0</v>
      </c>
      <c r="R2056" s="350"/>
      <c r="S2056" s="350"/>
      <c r="T2056" s="350"/>
      <c r="U2056" s="350"/>
      <c r="V2056" s="350"/>
      <c r="W2056" s="350"/>
      <c r="X2056" s="350"/>
      <c r="Y2056" s="350">
        <f t="shared" si="399"/>
        <v>0</v>
      </c>
      <c r="Z2056" s="394"/>
      <c r="AA2056" s="403"/>
      <c r="AB2056" s="394"/>
      <c r="AC2056" s="403"/>
      <c r="AD2056" s="350">
        <f t="shared" ref="AD2056:AD2119" si="401">Y2056+AA2056-AC2056</f>
        <v>0</v>
      </c>
      <c r="AE2056" s="252"/>
    </row>
    <row r="2057" hidden="1" outlineLevel="1" spans="1:31">
      <c r="A2057" s="299"/>
      <c r="B2057" s="150">
        <v>120801131</v>
      </c>
      <c r="C2057" s="346"/>
      <c r="D2057" s="346"/>
      <c r="E2057" s="299" t="s">
        <v>243</v>
      </c>
      <c r="F2057" s="343"/>
      <c r="G2057" s="350"/>
      <c r="H2057" s="394"/>
      <c r="I2057" s="403"/>
      <c r="J2057" s="394"/>
      <c r="K2057" s="403"/>
      <c r="L2057" s="350">
        <f t="shared" si="392"/>
        <v>0</v>
      </c>
      <c r="M2057" s="394"/>
      <c r="N2057" s="403"/>
      <c r="O2057" s="394"/>
      <c r="P2057" s="403"/>
      <c r="Q2057" s="350">
        <f t="shared" si="400"/>
        <v>0</v>
      </c>
      <c r="R2057" s="350"/>
      <c r="S2057" s="350"/>
      <c r="T2057" s="350"/>
      <c r="U2057" s="350"/>
      <c r="V2057" s="350"/>
      <c r="W2057" s="350"/>
      <c r="X2057" s="350"/>
      <c r="Y2057" s="350">
        <f t="shared" si="399"/>
        <v>0</v>
      </c>
      <c r="Z2057" s="394"/>
      <c r="AA2057" s="403"/>
      <c r="AB2057" s="394"/>
      <c r="AC2057" s="403"/>
      <c r="AD2057" s="350">
        <f t="shared" si="401"/>
        <v>0</v>
      </c>
      <c r="AE2057" s="252"/>
    </row>
    <row r="2058" hidden="1" outlineLevel="1" spans="1:31">
      <c r="A2058" s="299"/>
      <c r="B2058" s="150">
        <v>120801132</v>
      </c>
      <c r="C2058" s="346"/>
      <c r="D2058" s="346"/>
      <c r="E2058" s="299" t="s">
        <v>244</v>
      </c>
      <c r="F2058" s="343"/>
      <c r="G2058" s="350"/>
      <c r="H2058" s="394"/>
      <c r="I2058" s="403"/>
      <c r="J2058" s="394"/>
      <c r="K2058" s="403"/>
      <c r="L2058" s="350">
        <f t="shared" si="392"/>
        <v>0</v>
      </c>
      <c r="M2058" s="394"/>
      <c r="N2058" s="403"/>
      <c r="O2058" s="394"/>
      <c r="P2058" s="403"/>
      <c r="Q2058" s="350">
        <f t="shared" si="400"/>
        <v>0</v>
      </c>
      <c r="R2058" s="350"/>
      <c r="S2058" s="350"/>
      <c r="T2058" s="350"/>
      <c r="U2058" s="350"/>
      <c r="V2058" s="350"/>
      <c r="W2058" s="350"/>
      <c r="X2058" s="350"/>
      <c r="Y2058" s="350">
        <f t="shared" si="399"/>
        <v>0</v>
      </c>
      <c r="Z2058" s="394"/>
      <c r="AA2058" s="403"/>
      <c r="AB2058" s="394"/>
      <c r="AC2058" s="403"/>
      <c r="AD2058" s="350">
        <f t="shared" si="401"/>
        <v>0</v>
      </c>
      <c r="AE2058" s="252"/>
    </row>
    <row r="2059" hidden="1" outlineLevel="1" spans="1:31">
      <c r="A2059" s="299"/>
      <c r="B2059" s="150">
        <v>120801133</v>
      </c>
      <c r="C2059" s="346"/>
      <c r="D2059" s="346"/>
      <c r="E2059" s="299" t="s">
        <v>245</v>
      </c>
      <c r="F2059" s="343"/>
      <c r="G2059" s="350"/>
      <c r="H2059" s="394"/>
      <c r="I2059" s="403"/>
      <c r="J2059" s="394"/>
      <c r="K2059" s="403"/>
      <c r="L2059" s="350">
        <f t="shared" si="392"/>
        <v>0</v>
      </c>
      <c r="M2059" s="394"/>
      <c r="N2059" s="403"/>
      <c r="O2059" s="394"/>
      <c r="P2059" s="403"/>
      <c r="Q2059" s="350">
        <f t="shared" si="400"/>
        <v>0</v>
      </c>
      <c r="R2059" s="350"/>
      <c r="S2059" s="350"/>
      <c r="T2059" s="350"/>
      <c r="U2059" s="350"/>
      <c r="V2059" s="350"/>
      <c r="W2059" s="350"/>
      <c r="X2059" s="350"/>
      <c r="Y2059" s="350">
        <f t="shared" si="399"/>
        <v>0</v>
      </c>
      <c r="Z2059" s="394"/>
      <c r="AA2059" s="403"/>
      <c r="AB2059" s="394"/>
      <c r="AC2059" s="403"/>
      <c r="AD2059" s="350">
        <f t="shared" si="401"/>
        <v>0</v>
      </c>
      <c r="AE2059" s="252"/>
    </row>
    <row r="2060" hidden="1" outlineLevel="1" spans="1:31">
      <c r="A2060" s="299"/>
      <c r="B2060" s="150">
        <v>120801134</v>
      </c>
      <c r="C2060" s="346"/>
      <c r="D2060" s="346"/>
      <c r="E2060" s="299" t="s">
        <v>246</v>
      </c>
      <c r="F2060" s="343"/>
      <c r="G2060" s="350"/>
      <c r="H2060" s="394"/>
      <c r="I2060" s="403"/>
      <c r="J2060" s="394"/>
      <c r="K2060" s="403"/>
      <c r="L2060" s="350">
        <f t="shared" si="392"/>
        <v>0</v>
      </c>
      <c r="M2060" s="394"/>
      <c r="N2060" s="403"/>
      <c r="O2060" s="394"/>
      <c r="P2060" s="403"/>
      <c r="Q2060" s="350">
        <f t="shared" si="400"/>
        <v>0</v>
      </c>
      <c r="R2060" s="350"/>
      <c r="S2060" s="350"/>
      <c r="T2060" s="350"/>
      <c r="U2060" s="350"/>
      <c r="V2060" s="350"/>
      <c r="W2060" s="350"/>
      <c r="X2060" s="350"/>
      <c r="Y2060" s="350">
        <f t="shared" si="399"/>
        <v>0</v>
      </c>
      <c r="Z2060" s="394"/>
      <c r="AA2060" s="403"/>
      <c r="AB2060" s="394"/>
      <c r="AC2060" s="403"/>
      <c r="AD2060" s="350">
        <f t="shared" si="401"/>
        <v>0</v>
      </c>
      <c r="AE2060" s="252"/>
    </row>
    <row r="2061" hidden="1" outlineLevel="1" spans="1:31">
      <c r="A2061" s="299"/>
      <c r="B2061" s="150">
        <v>120801135</v>
      </c>
      <c r="C2061" s="346"/>
      <c r="D2061" s="346"/>
      <c r="E2061" s="299" t="s">
        <v>247</v>
      </c>
      <c r="F2061" s="343"/>
      <c r="G2061" s="350"/>
      <c r="H2061" s="394"/>
      <c r="I2061" s="403"/>
      <c r="J2061" s="394"/>
      <c r="K2061" s="403"/>
      <c r="L2061" s="350">
        <f t="shared" si="392"/>
        <v>0</v>
      </c>
      <c r="M2061" s="394"/>
      <c r="N2061" s="403"/>
      <c r="O2061" s="394"/>
      <c r="P2061" s="403"/>
      <c r="Q2061" s="350">
        <f t="shared" si="400"/>
        <v>0</v>
      </c>
      <c r="R2061" s="350"/>
      <c r="S2061" s="350"/>
      <c r="T2061" s="350"/>
      <c r="U2061" s="350"/>
      <c r="V2061" s="350"/>
      <c r="W2061" s="350"/>
      <c r="X2061" s="350"/>
      <c r="Y2061" s="350">
        <f t="shared" si="399"/>
        <v>0</v>
      </c>
      <c r="Z2061" s="394"/>
      <c r="AA2061" s="403"/>
      <c r="AB2061" s="394"/>
      <c r="AC2061" s="403"/>
      <c r="AD2061" s="350">
        <f t="shared" si="401"/>
        <v>0</v>
      </c>
      <c r="AE2061" s="252"/>
    </row>
    <row r="2062" hidden="1" outlineLevel="1" spans="1:31">
      <c r="A2062" s="299"/>
      <c r="B2062" s="150">
        <v>120801136</v>
      </c>
      <c r="C2062" s="346"/>
      <c r="D2062" s="346"/>
      <c r="E2062" s="299" t="s">
        <v>248</v>
      </c>
      <c r="F2062" s="343"/>
      <c r="G2062" s="350"/>
      <c r="H2062" s="394"/>
      <c r="I2062" s="403"/>
      <c r="J2062" s="394"/>
      <c r="K2062" s="403"/>
      <c r="L2062" s="350">
        <f t="shared" si="392"/>
        <v>0</v>
      </c>
      <c r="M2062" s="394"/>
      <c r="N2062" s="403"/>
      <c r="O2062" s="394"/>
      <c r="P2062" s="403"/>
      <c r="Q2062" s="350">
        <f t="shared" si="400"/>
        <v>0</v>
      </c>
      <c r="R2062" s="350"/>
      <c r="S2062" s="350"/>
      <c r="T2062" s="350"/>
      <c r="U2062" s="350"/>
      <c r="V2062" s="350"/>
      <c r="W2062" s="350"/>
      <c r="X2062" s="350"/>
      <c r="Y2062" s="350">
        <f t="shared" si="399"/>
        <v>0</v>
      </c>
      <c r="Z2062" s="394"/>
      <c r="AA2062" s="403"/>
      <c r="AB2062" s="394"/>
      <c r="AC2062" s="403"/>
      <c r="AD2062" s="350">
        <f t="shared" si="401"/>
        <v>0</v>
      </c>
      <c r="AE2062" s="252"/>
    </row>
    <row r="2063" hidden="1" outlineLevel="1" spans="1:31">
      <c r="A2063" s="299"/>
      <c r="B2063" s="150">
        <v>120801137</v>
      </c>
      <c r="C2063" s="346"/>
      <c r="D2063" s="346"/>
      <c r="E2063" s="299" t="s">
        <v>249</v>
      </c>
      <c r="F2063" s="343"/>
      <c r="G2063" s="350"/>
      <c r="H2063" s="394"/>
      <c r="I2063" s="403"/>
      <c r="J2063" s="394"/>
      <c r="K2063" s="403"/>
      <c r="L2063" s="350">
        <f t="shared" si="392"/>
        <v>0</v>
      </c>
      <c r="M2063" s="394"/>
      <c r="N2063" s="403"/>
      <c r="O2063" s="394"/>
      <c r="P2063" s="403"/>
      <c r="Q2063" s="350">
        <f t="shared" si="400"/>
        <v>0</v>
      </c>
      <c r="R2063" s="350"/>
      <c r="S2063" s="350"/>
      <c r="T2063" s="350"/>
      <c r="U2063" s="350"/>
      <c r="V2063" s="350"/>
      <c r="W2063" s="350"/>
      <c r="X2063" s="350"/>
      <c r="Y2063" s="350">
        <f t="shared" si="399"/>
        <v>0</v>
      </c>
      <c r="Z2063" s="394"/>
      <c r="AA2063" s="403"/>
      <c r="AB2063" s="394"/>
      <c r="AC2063" s="403"/>
      <c r="AD2063" s="350">
        <f t="shared" si="401"/>
        <v>0</v>
      </c>
      <c r="AE2063" s="252"/>
    </row>
    <row r="2064" hidden="1" outlineLevel="1" spans="1:31">
      <c r="A2064" s="299"/>
      <c r="B2064" s="150">
        <v>120801138</v>
      </c>
      <c r="C2064" s="346"/>
      <c r="D2064" s="346"/>
      <c r="E2064" s="299" t="s">
        <v>250</v>
      </c>
      <c r="F2064" s="343"/>
      <c r="G2064" s="350"/>
      <c r="H2064" s="394"/>
      <c r="I2064" s="403"/>
      <c r="J2064" s="394"/>
      <c r="K2064" s="403"/>
      <c r="L2064" s="350">
        <f t="shared" si="392"/>
        <v>0</v>
      </c>
      <c r="M2064" s="394"/>
      <c r="N2064" s="403"/>
      <c r="O2064" s="394"/>
      <c r="P2064" s="403"/>
      <c r="Q2064" s="350">
        <f t="shared" si="400"/>
        <v>0</v>
      </c>
      <c r="R2064" s="350"/>
      <c r="S2064" s="350"/>
      <c r="T2064" s="350"/>
      <c r="U2064" s="350"/>
      <c r="V2064" s="350"/>
      <c r="W2064" s="350"/>
      <c r="X2064" s="350"/>
      <c r="Y2064" s="350">
        <f t="shared" si="399"/>
        <v>0</v>
      </c>
      <c r="Z2064" s="394"/>
      <c r="AA2064" s="403"/>
      <c r="AB2064" s="394"/>
      <c r="AC2064" s="403"/>
      <c r="AD2064" s="350">
        <f t="shared" si="401"/>
        <v>0</v>
      </c>
      <c r="AE2064" s="252"/>
    </row>
    <row r="2065" hidden="1" outlineLevel="1" spans="1:31">
      <c r="A2065" s="299"/>
      <c r="B2065" s="150">
        <v>120801139</v>
      </c>
      <c r="C2065" s="346"/>
      <c r="D2065" s="346"/>
      <c r="E2065" s="299" t="s">
        <v>251</v>
      </c>
      <c r="F2065" s="343"/>
      <c r="G2065" s="350"/>
      <c r="H2065" s="394"/>
      <c r="I2065" s="403"/>
      <c r="J2065" s="394"/>
      <c r="K2065" s="403"/>
      <c r="L2065" s="350">
        <f t="shared" si="392"/>
        <v>0</v>
      </c>
      <c r="M2065" s="394"/>
      <c r="N2065" s="403"/>
      <c r="O2065" s="394"/>
      <c r="P2065" s="403"/>
      <c r="Q2065" s="350">
        <f t="shared" si="400"/>
        <v>0</v>
      </c>
      <c r="R2065" s="350"/>
      <c r="S2065" s="350"/>
      <c r="T2065" s="350"/>
      <c r="U2065" s="350"/>
      <c r="V2065" s="350"/>
      <c r="W2065" s="350"/>
      <c r="X2065" s="350"/>
      <c r="Y2065" s="350">
        <f t="shared" si="399"/>
        <v>0</v>
      </c>
      <c r="Z2065" s="394"/>
      <c r="AA2065" s="403"/>
      <c r="AB2065" s="394"/>
      <c r="AC2065" s="403"/>
      <c r="AD2065" s="350">
        <f t="shared" si="401"/>
        <v>0</v>
      </c>
      <c r="AE2065" s="252"/>
    </row>
    <row r="2066" hidden="1" outlineLevel="1" spans="1:31">
      <c r="A2066" s="299"/>
      <c r="B2066" s="150">
        <v>120801140</v>
      </c>
      <c r="C2066" s="346"/>
      <c r="D2066" s="346"/>
      <c r="E2066" s="299" t="s">
        <v>252</v>
      </c>
      <c r="F2066" s="343"/>
      <c r="G2066" s="350"/>
      <c r="H2066" s="394"/>
      <c r="I2066" s="403"/>
      <c r="J2066" s="394"/>
      <c r="K2066" s="403"/>
      <c r="L2066" s="350">
        <f t="shared" si="392"/>
        <v>0</v>
      </c>
      <c r="M2066" s="394"/>
      <c r="N2066" s="403"/>
      <c r="O2066" s="394"/>
      <c r="P2066" s="403"/>
      <c r="Q2066" s="350">
        <f t="shared" si="400"/>
        <v>0</v>
      </c>
      <c r="R2066" s="350"/>
      <c r="S2066" s="350"/>
      <c r="T2066" s="350"/>
      <c r="U2066" s="350"/>
      <c r="V2066" s="350"/>
      <c r="W2066" s="350"/>
      <c r="X2066" s="350"/>
      <c r="Y2066" s="350">
        <f t="shared" si="399"/>
        <v>0</v>
      </c>
      <c r="Z2066" s="394"/>
      <c r="AA2066" s="403"/>
      <c r="AB2066" s="394"/>
      <c r="AC2066" s="403"/>
      <c r="AD2066" s="350">
        <f t="shared" si="401"/>
        <v>0</v>
      </c>
      <c r="AE2066" s="252"/>
    </row>
    <row r="2067" hidden="1" outlineLevel="1" spans="1:31">
      <c r="A2067" s="299"/>
      <c r="B2067" s="150">
        <v>120801141</v>
      </c>
      <c r="C2067" s="346"/>
      <c r="D2067" s="346"/>
      <c r="E2067" s="299" t="s">
        <v>253</v>
      </c>
      <c r="F2067" s="343"/>
      <c r="G2067" s="350"/>
      <c r="H2067" s="394"/>
      <c r="I2067" s="403"/>
      <c r="J2067" s="394"/>
      <c r="K2067" s="403"/>
      <c r="L2067" s="350">
        <f t="shared" si="392"/>
        <v>0</v>
      </c>
      <c r="M2067" s="394"/>
      <c r="N2067" s="403"/>
      <c r="O2067" s="394"/>
      <c r="P2067" s="403"/>
      <c r="Q2067" s="350">
        <f t="shared" si="400"/>
        <v>0</v>
      </c>
      <c r="R2067" s="350"/>
      <c r="S2067" s="350"/>
      <c r="T2067" s="350"/>
      <c r="U2067" s="350"/>
      <c r="V2067" s="350"/>
      <c r="W2067" s="350"/>
      <c r="X2067" s="350"/>
      <c r="Y2067" s="350">
        <f t="shared" si="399"/>
        <v>0</v>
      </c>
      <c r="Z2067" s="394"/>
      <c r="AA2067" s="403"/>
      <c r="AB2067" s="394"/>
      <c r="AC2067" s="403"/>
      <c r="AD2067" s="350">
        <f t="shared" si="401"/>
        <v>0</v>
      </c>
      <c r="AE2067" s="252"/>
    </row>
    <row r="2068" hidden="1" outlineLevel="1" spans="1:31">
      <c r="A2068" s="299"/>
      <c r="B2068" s="150">
        <v>120801142</v>
      </c>
      <c r="C2068" s="346"/>
      <c r="D2068" s="346"/>
      <c r="E2068" s="299" t="s">
        <v>254</v>
      </c>
      <c r="F2068" s="343"/>
      <c r="G2068" s="350"/>
      <c r="H2068" s="394"/>
      <c r="I2068" s="403"/>
      <c r="J2068" s="394"/>
      <c r="K2068" s="403"/>
      <c r="L2068" s="350">
        <f t="shared" si="392"/>
        <v>0</v>
      </c>
      <c r="M2068" s="394"/>
      <c r="N2068" s="403"/>
      <c r="O2068" s="394"/>
      <c r="P2068" s="403"/>
      <c r="Q2068" s="350">
        <f t="shared" si="400"/>
        <v>0</v>
      </c>
      <c r="R2068" s="350"/>
      <c r="S2068" s="350"/>
      <c r="T2068" s="350"/>
      <c r="U2068" s="350"/>
      <c r="V2068" s="350"/>
      <c r="W2068" s="350"/>
      <c r="X2068" s="350"/>
      <c r="Y2068" s="350">
        <f t="shared" si="399"/>
        <v>0</v>
      </c>
      <c r="Z2068" s="394"/>
      <c r="AA2068" s="403"/>
      <c r="AB2068" s="394"/>
      <c r="AC2068" s="403"/>
      <c r="AD2068" s="350">
        <f t="shared" si="401"/>
        <v>0</v>
      </c>
      <c r="AE2068" s="252"/>
    </row>
    <row r="2069" hidden="1" outlineLevel="1" spans="1:31">
      <c r="A2069" s="299"/>
      <c r="B2069" s="150">
        <v>120801143</v>
      </c>
      <c r="C2069" s="346"/>
      <c r="D2069" s="346"/>
      <c r="E2069" s="299" t="s">
        <v>255</v>
      </c>
      <c r="F2069" s="343"/>
      <c r="G2069" s="350"/>
      <c r="H2069" s="394"/>
      <c r="I2069" s="403"/>
      <c r="J2069" s="394"/>
      <c r="K2069" s="403"/>
      <c r="L2069" s="350">
        <f t="shared" si="392"/>
        <v>0</v>
      </c>
      <c r="M2069" s="394"/>
      <c r="N2069" s="403"/>
      <c r="O2069" s="394"/>
      <c r="P2069" s="403"/>
      <c r="Q2069" s="350">
        <f t="shared" si="400"/>
        <v>0</v>
      </c>
      <c r="R2069" s="350"/>
      <c r="S2069" s="350"/>
      <c r="T2069" s="350"/>
      <c r="U2069" s="350"/>
      <c r="V2069" s="350"/>
      <c r="W2069" s="350"/>
      <c r="X2069" s="350"/>
      <c r="Y2069" s="350">
        <f t="shared" si="399"/>
        <v>0</v>
      </c>
      <c r="Z2069" s="394"/>
      <c r="AA2069" s="403"/>
      <c r="AB2069" s="394"/>
      <c r="AC2069" s="403"/>
      <c r="AD2069" s="350">
        <f t="shared" si="401"/>
        <v>0</v>
      </c>
      <c r="AE2069" s="252"/>
    </row>
    <row r="2070" hidden="1" outlineLevel="1" spans="1:31">
      <c r="A2070" s="299"/>
      <c r="B2070" s="150">
        <v>120801144</v>
      </c>
      <c r="C2070" s="346"/>
      <c r="D2070" s="346"/>
      <c r="E2070" s="299" t="s">
        <v>256</v>
      </c>
      <c r="F2070" s="343"/>
      <c r="G2070" s="350"/>
      <c r="H2070" s="394"/>
      <c r="I2070" s="403"/>
      <c r="J2070" s="394"/>
      <c r="K2070" s="403"/>
      <c r="L2070" s="350">
        <f t="shared" si="392"/>
        <v>0</v>
      </c>
      <c r="M2070" s="394"/>
      <c r="N2070" s="403"/>
      <c r="O2070" s="394"/>
      <c r="P2070" s="403"/>
      <c r="Q2070" s="350">
        <f t="shared" si="400"/>
        <v>0</v>
      </c>
      <c r="R2070" s="350"/>
      <c r="S2070" s="350"/>
      <c r="T2070" s="350"/>
      <c r="U2070" s="350"/>
      <c r="V2070" s="350"/>
      <c r="W2070" s="350"/>
      <c r="X2070" s="350"/>
      <c r="Y2070" s="350">
        <f t="shared" si="399"/>
        <v>0</v>
      </c>
      <c r="Z2070" s="394"/>
      <c r="AA2070" s="403"/>
      <c r="AB2070" s="394"/>
      <c r="AC2070" s="403"/>
      <c r="AD2070" s="350">
        <f t="shared" si="401"/>
        <v>0</v>
      </c>
      <c r="AE2070" s="252"/>
    </row>
    <row r="2071" hidden="1" outlineLevel="1" spans="1:31">
      <c r="A2071" s="299"/>
      <c r="B2071" s="150">
        <v>120801145</v>
      </c>
      <c r="C2071" s="346"/>
      <c r="D2071" s="346"/>
      <c r="E2071" s="299" t="s">
        <v>257</v>
      </c>
      <c r="F2071" s="343"/>
      <c r="G2071" s="350"/>
      <c r="H2071" s="394"/>
      <c r="I2071" s="403"/>
      <c r="J2071" s="394"/>
      <c r="K2071" s="403"/>
      <c r="L2071" s="350">
        <f t="shared" si="392"/>
        <v>0</v>
      </c>
      <c r="M2071" s="394"/>
      <c r="N2071" s="403"/>
      <c r="O2071" s="394"/>
      <c r="P2071" s="403"/>
      <c r="Q2071" s="350">
        <f t="shared" si="400"/>
        <v>0</v>
      </c>
      <c r="R2071" s="350"/>
      <c r="S2071" s="350"/>
      <c r="T2071" s="350"/>
      <c r="U2071" s="350"/>
      <c r="V2071" s="350"/>
      <c r="W2071" s="350"/>
      <c r="X2071" s="350"/>
      <c r="Y2071" s="350">
        <f t="shared" si="399"/>
        <v>0</v>
      </c>
      <c r="Z2071" s="394"/>
      <c r="AA2071" s="403"/>
      <c r="AB2071" s="394"/>
      <c r="AC2071" s="403"/>
      <c r="AD2071" s="350">
        <f t="shared" si="401"/>
        <v>0</v>
      </c>
      <c r="AE2071" s="252"/>
    </row>
    <row r="2072" hidden="1" outlineLevel="1" spans="1:31">
      <c r="A2072" s="299"/>
      <c r="B2072" s="150">
        <v>120801146</v>
      </c>
      <c r="C2072" s="346"/>
      <c r="D2072" s="346"/>
      <c r="E2072" s="299" t="s">
        <v>258</v>
      </c>
      <c r="F2072" s="343"/>
      <c r="G2072" s="350"/>
      <c r="H2072" s="394"/>
      <c r="I2072" s="403"/>
      <c r="J2072" s="394"/>
      <c r="K2072" s="403"/>
      <c r="L2072" s="350">
        <f t="shared" si="392"/>
        <v>0</v>
      </c>
      <c r="M2072" s="394"/>
      <c r="N2072" s="403"/>
      <c r="O2072" s="394"/>
      <c r="P2072" s="403"/>
      <c r="Q2072" s="350">
        <f t="shared" si="400"/>
        <v>0</v>
      </c>
      <c r="R2072" s="350"/>
      <c r="S2072" s="350"/>
      <c r="T2072" s="350"/>
      <c r="U2072" s="350"/>
      <c r="V2072" s="350"/>
      <c r="W2072" s="350"/>
      <c r="X2072" s="350"/>
      <c r="Y2072" s="350">
        <f t="shared" si="399"/>
        <v>0</v>
      </c>
      <c r="Z2072" s="394"/>
      <c r="AA2072" s="403"/>
      <c r="AB2072" s="394"/>
      <c r="AC2072" s="403"/>
      <c r="AD2072" s="350">
        <f t="shared" si="401"/>
        <v>0</v>
      </c>
      <c r="AE2072" s="252"/>
    </row>
    <row r="2073" hidden="1" outlineLevel="1" spans="1:31">
      <c r="A2073" s="299"/>
      <c r="B2073" s="150">
        <v>120801147</v>
      </c>
      <c r="C2073" s="346"/>
      <c r="D2073" s="346"/>
      <c r="E2073" s="299" t="s">
        <v>259</v>
      </c>
      <c r="F2073" s="343"/>
      <c r="G2073" s="350"/>
      <c r="H2073" s="394"/>
      <c r="I2073" s="403"/>
      <c r="J2073" s="394"/>
      <c r="K2073" s="403"/>
      <c r="L2073" s="350">
        <f t="shared" si="392"/>
        <v>0</v>
      </c>
      <c r="M2073" s="394"/>
      <c r="N2073" s="403"/>
      <c r="O2073" s="394"/>
      <c r="P2073" s="403"/>
      <c r="Q2073" s="350">
        <f t="shared" si="400"/>
        <v>0</v>
      </c>
      <c r="R2073" s="350"/>
      <c r="S2073" s="350"/>
      <c r="T2073" s="350"/>
      <c r="U2073" s="350"/>
      <c r="V2073" s="350"/>
      <c r="W2073" s="350"/>
      <c r="X2073" s="350"/>
      <c r="Y2073" s="350">
        <f t="shared" si="399"/>
        <v>0</v>
      </c>
      <c r="Z2073" s="394"/>
      <c r="AA2073" s="403"/>
      <c r="AB2073" s="394"/>
      <c r="AC2073" s="403"/>
      <c r="AD2073" s="350">
        <f t="shared" si="401"/>
        <v>0</v>
      </c>
      <c r="AE2073" s="252"/>
    </row>
    <row r="2074" hidden="1" outlineLevel="1" spans="1:31">
      <c r="A2074" s="299"/>
      <c r="B2074" s="150">
        <v>120801148</v>
      </c>
      <c r="C2074" s="346"/>
      <c r="D2074" s="346"/>
      <c r="E2074" s="299" t="s">
        <v>260</v>
      </c>
      <c r="F2074" s="343"/>
      <c r="G2074" s="350"/>
      <c r="H2074" s="394"/>
      <c r="I2074" s="403"/>
      <c r="J2074" s="394"/>
      <c r="K2074" s="403"/>
      <c r="L2074" s="350">
        <f t="shared" si="392"/>
        <v>0</v>
      </c>
      <c r="M2074" s="394"/>
      <c r="N2074" s="403"/>
      <c r="O2074" s="394"/>
      <c r="P2074" s="403"/>
      <c r="Q2074" s="350">
        <f t="shared" si="400"/>
        <v>0</v>
      </c>
      <c r="R2074" s="350"/>
      <c r="S2074" s="350"/>
      <c r="T2074" s="350"/>
      <c r="U2074" s="350"/>
      <c r="V2074" s="350"/>
      <c r="W2074" s="350"/>
      <c r="X2074" s="350"/>
      <c r="Y2074" s="350">
        <f t="shared" si="399"/>
        <v>0</v>
      </c>
      <c r="Z2074" s="394"/>
      <c r="AA2074" s="403"/>
      <c r="AB2074" s="394"/>
      <c r="AC2074" s="403"/>
      <c r="AD2074" s="350">
        <f t="shared" si="401"/>
        <v>0</v>
      </c>
      <c r="AE2074" s="252"/>
    </row>
    <row r="2075" hidden="1" outlineLevel="1" spans="1:31">
      <c r="A2075" s="299"/>
      <c r="B2075" s="150">
        <v>120801149</v>
      </c>
      <c r="C2075" s="346"/>
      <c r="D2075" s="346"/>
      <c r="E2075" s="299" t="s">
        <v>261</v>
      </c>
      <c r="F2075" s="343"/>
      <c r="G2075" s="350"/>
      <c r="H2075" s="394"/>
      <c r="I2075" s="403"/>
      <c r="J2075" s="394"/>
      <c r="K2075" s="403"/>
      <c r="L2075" s="350">
        <f t="shared" si="392"/>
        <v>0</v>
      </c>
      <c r="M2075" s="394"/>
      <c r="N2075" s="403"/>
      <c r="O2075" s="394"/>
      <c r="P2075" s="403"/>
      <c r="Q2075" s="350">
        <f t="shared" si="400"/>
        <v>0</v>
      </c>
      <c r="R2075" s="350"/>
      <c r="S2075" s="350"/>
      <c r="T2075" s="350"/>
      <c r="U2075" s="350"/>
      <c r="V2075" s="350"/>
      <c r="W2075" s="350"/>
      <c r="X2075" s="350"/>
      <c r="Y2075" s="350">
        <f t="shared" si="399"/>
        <v>0</v>
      </c>
      <c r="Z2075" s="394"/>
      <c r="AA2075" s="403"/>
      <c r="AB2075" s="394"/>
      <c r="AC2075" s="403"/>
      <c r="AD2075" s="350">
        <f t="shared" si="401"/>
        <v>0</v>
      </c>
      <c r="AE2075" s="252"/>
    </row>
    <row r="2076" hidden="1" outlineLevel="1" spans="1:31">
      <c r="A2076" s="299"/>
      <c r="B2076" s="150">
        <v>120801150</v>
      </c>
      <c r="C2076" s="346"/>
      <c r="D2076" s="346"/>
      <c r="E2076" s="299" t="s">
        <v>262</v>
      </c>
      <c r="F2076" s="343"/>
      <c r="G2076" s="350"/>
      <c r="H2076" s="394"/>
      <c r="I2076" s="403"/>
      <c r="J2076" s="394"/>
      <c r="K2076" s="403"/>
      <c r="L2076" s="350">
        <f t="shared" si="392"/>
        <v>0</v>
      </c>
      <c r="M2076" s="394"/>
      <c r="N2076" s="403"/>
      <c r="O2076" s="394"/>
      <c r="P2076" s="403"/>
      <c r="Q2076" s="350">
        <f t="shared" si="400"/>
        <v>0</v>
      </c>
      <c r="R2076" s="350"/>
      <c r="S2076" s="350"/>
      <c r="T2076" s="350"/>
      <c r="U2076" s="350"/>
      <c r="V2076" s="350"/>
      <c r="W2076" s="350"/>
      <c r="X2076" s="350"/>
      <c r="Y2076" s="350">
        <f t="shared" si="399"/>
        <v>0</v>
      </c>
      <c r="Z2076" s="394"/>
      <c r="AA2076" s="403"/>
      <c r="AB2076" s="394"/>
      <c r="AC2076" s="403"/>
      <c r="AD2076" s="350">
        <f t="shared" si="401"/>
        <v>0</v>
      </c>
      <c r="AE2076" s="252"/>
    </row>
    <row r="2077" hidden="1" outlineLevel="1" spans="1:31">
      <c r="A2077" s="299"/>
      <c r="B2077" s="150">
        <v>120801151</v>
      </c>
      <c r="C2077" s="346"/>
      <c r="D2077" s="346"/>
      <c r="E2077" s="299" t="s">
        <v>263</v>
      </c>
      <c r="F2077" s="343"/>
      <c r="G2077" s="350"/>
      <c r="H2077" s="394"/>
      <c r="I2077" s="403"/>
      <c r="J2077" s="394"/>
      <c r="K2077" s="403"/>
      <c r="L2077" s="350">
        <f t="shared" si="392"/>
        <v>0</v>
      </c>
      <c r="M2077" s="394"/>
      <c r="N2077" s="403"/>
      <c r="O2077" s="394"/>
      <c r="P2077" s="403"/>
      <c r="Q2077" s="350">
        <f t="shared" si="400"/>
        <v>0</v>
      </c>
      <c r="R2077" s="350"/>
      <c r="S2077" s="350"/>
      <c r="T2077" s="350"/>
      <c r="U2077" s="350"/>
      <c r="V2077" s="350"/>
      <c r="W2077" s="350"/>
      <c r="X2077" s="350"/>
      <c r="Y2077" s="350">
        <f t="shared" si="399"/>
        <v>0</v>
      </c>
      <c r="Z2077" s="394"/>
      <c r="AA2077" s="403"/>
      <c r="AB2077" s="394"/>
      <c r="AC2077" s="403"/>
      <c r="AD2077" s="350">
        <f t="shared" si="401"/>
        <v>0</v>
      </c>
      <c r="AE2077" s="252"/>
    </row>
    <row r="2078" hidden="1" outlineLevel="1" spans="1:31">
      <c r="A2078" s="299"/>
      <c r="B2078" s="150">
        <v>120801152</v>
      </c>
      <c r="C2078" s="346"/>
      <c r="D2078" s="346"/>
      <c r="E2078" s="299" t="s">
        <v>264</v>
      </c>
      <c r="F2078" s="343"/>
      <c r="G2078" s="350"/>
      <c r="H2078" s="394"/>
      <c r="I2078" s="403"/>
      <c r="J2078" s="394"/>
      <c r="K2078" s="403"/>
      <c r="L2078" s="350">
        <f t="shared" si="392"/>
        <v>0</v>
      </c>
      <c r="M2078" s="394"/>
      <c r="N2078" s="403"/>
      <c r="O2078" s="394"/>
      <c r="P2078" s="403"/>
      <c r="Q2078" s="350">
        <f t="shared" si="400"/>
        <v>0</v>
      </c>
      <c r="R2078" s="350"/>
      <c r="S2078" s="350"/>
      <c r="T2078" s="350"/>
      <c r="U2078" s="350"/>
      <c r="V2078" s="350"/>
      <c r="W2078" s="350"/>
      <c r="X2078" s="350"/>
      <c r="Y2078" s="350">
        <f t="shared" si="399"/>
        <v>0</v>
      </c>
      <c r="Z2078" s="394"/>
      <c r="AA2078" s="403"/>
      <c r="AB2078" s="394"/>
      <c r="AC2078" s="403"/>
      <c r="AD2078" s="350">
        <f t="shared" si="401"/>
        <v>0</v>
      </c>
      <c r="AE2078" s="252"/>
    </row>
    <row r="2079" hidden="1" outlineLevel="1" spans="1:31">
      <c r="A2079" s="299"/>
      <c r="B2079" s="150">
        <v>120801153</v>
      </c>
      <c r="C2079" s="346"/>
      <c r="D2079" s="346"/>
      <c r="E2079" s="299" t="s">
        <v>265</v>
      </c>
      <c r="F2079" s="343"/>
      <c r="G2079" s="350"/>
      <c r="H2079" s="394"/>
      <c r="I2079" s="403"/>
      <c r="J2079" s="394"/>
      <c r="K2079" s="403"/>
      <c r="L2079" s="350">
        <f t="shared" si="392"/>
        <v>0</v>
      </c>
      <c r="M2079" s="394"/>
      <c r="N2079" s="403"/>
      <c r="O2079" s="394"/>
      <c r="P2079" s="403"/>
      <c r="Q2079" s="350">
        <f t="shared" si="400"/>
        <v>0</v>
      </c>
      <c r="R2079" s="350"/>
      <c r="S2079" s="350"/>
      <c r="T2079" s="350"/>
      <c r="U2079" s="350"/>
      <c r="V2079" s="350"/>
      <c r="W2079" s="350"/>
      <c r="X2079" s="350"/>
      <c r="Y2079" s="350">
        <f t="shared" si="399"/>
        <v>0</v>
      </c>
      <c r="Z2079" s="394"/>
      <c r="AA2079" s="403"/>
      <c r="AB2079" s="394"/>
      <c r="AC2079" s="403"/>
      <c r="AD2079" s="350">
        <f t="shared" si="401"/>
        <v>0</v>
      </c>
      <c r="AE2079" s="252"/>
    </row>
    <row r="2080" hidden="1" outlineLevel="1" spans="1:31">
      <c r="A2080" s="299"/>
      <c r="B2080" s="150">
        <v>120801154</v>
      </c>
      <c r="C2080" s="346"/>
      <c r="D2080" s="346"/>
      <c r="E2080" s="299" t="s">
        <v>266</v>
      </c>
      <c r="F2080" s="343"/>
      <c r="G2080" s="350"/>
      <c r="H2080" s="394"/>
      <c r="I2080" s="403"/>
      <c r="J2080" s="394"/>
      <c r="K2080" s="403"/>
      <c r="L2080" s="350">
        <f t="shared" si="392"/>
        <v>0</v>
      </c>
      <c r="M2080" s="394"/>
      <c r="N2080" s="403"/>
      <c r="O2080" s="394"/>
      <c r="P2080" s="403"/>
      <c r="Q2080" s="350">
        <f t="shared" si="400"/>
        <v>0</v>
      </c>
      <c r="R2080" s="350"/>
      <c r="S2080" s="350"/>
      <c r="T2080" s="350"/>
      <c r="U2080" s="350"/>
      <c r="V2080" s="350"/>
      <c r="W2080" s="350"/>
      <c r="X2080" s="350"/>
      <c r="Y2080" s="350">
        <f t="shared" si="399"/>
        <v>0</v>
      </c>
      <c r="Z2080" s="394"/>
      <c r="AA2080" s="403"/>
      <c r="AB2080" s="394"/>
      <c r="AC2080" s="403"/>
      <c r="AD2080" s="350">
        <f t="shared" si="401"/>
        <v>0</v>
      </c>
      <c r="AE2080" s="252"/>
    </row>
    <row r="2081" hidden="1" outlineLevel="1" spans="1:31">
      <c r="A2081" s="299"/>
      <c r="B2081" s="150">
        <v>120801155</v>
      </c>
      <c r="C2081" s="346"/>
      <c r="D2081" s="346"/>
      <c r="E2081" s="299" t="s">
        <v>267</v>
      </c>
      <c r="F2081" s="343"/>
      <c r="G2081" s="350"/>
      <c r="H2081" s="394"/>
      <c r="I2081" s="403"/>
      <c r="J2081" s="394"/>
      <c r="K2081" s="403"/>
      <c r="L2081" s="350">
        <f t="shared" si="392"/>
        <v>0</v>
      </c>
      <c r="M2081" s="394"/>
      <c r="N2081" s="403"/>
      <c r="O2081" s="394"/>
      <c r="P2081" s="403"/>
      <c r="Q2081" s="350">
        <f t="shared" si="400"/>
        <v>0</v>
      </c>
      <c r="R2081" s="350"/>
      <c r="S2081" s="350"/>
      <c r="T2081" s="350"/>
      <c r="U2081" s="350"/>
      <c r="V2081" s="350"/>
      <c r="W2081" s="350"/>
      <c r="X2081" s="350"/>
      <c r="Y2081" s="350">
        <f t="shared" si="399"/>
        <v>0</v>
      </c>
      <c r="Z2081" s="394"/>
      <c r="AA2081" s="403"/>
      <c r="AB2081" s="394"/>
      <c r="AC2081" s="403"/>
      <c r="AD2081" s="350">
        <f t="shared" si="401"/>
        <v>0</v>
      </c>
      <c r="AE2081" s="252"/>
    </row>
    <row r="2082" hidden="1" outlineLevel="1" spans="1:31">
      <c r="A2082" s="299"/>
      <c r="B2082" s="150">
        <v>120801156</v>
      </c>
      <c r="C2082" s="346"/>
      <c r="D2082" s="346"/>
      <c r="E2082" s="299" t="s">
        <v>268</v>
      </c>
      <c r="F2082" s="343"/>
      <c r="G2082" s="350"/>
      <c r="H2082" s="394"/>
      <c r="I2082" s="403"/>
      <c r="J2082" s="394"/>
      <c r="K2082" s="403"/>
      <c r="L2082" s="350">
        <f t="shared" si="392"/>
        <v>0</v>
      </c>
      <c r="M2082" s="394"/>
      <c r="N2082" s="403"/>
      <c r="O2082" s="394"/>
      <c r="P2082" s="403"/>
      <c r="Q2082" s="350">
        <f t="shared" si="400"/>
        <v>0</v>
      </c>
      <c r="R2082" s="350"/>
      <c r="S2082" s="350"/>
      <c r="T2082" s="350"/>
      <c r="U2082" s="350"/>
      <c r="V2082" s="350"/>
      <c r="W2082" s="350"/>
      <c r="X2082" s="350"/>
      <c r="Y2082" s="350">
        <f t="shared" si="399"/>
        <v>0</v>
      </c>
      <c r="Z2082" s="394"/>
      <c r="AA2082" s="403"/>
      <c r="AB2082" s="394"/>
      <c r="AC2082" s="403"/>
      <c r="AD2082" s="350">
        <f t="shared" si="401"/>
        <v>0</v>
      </c>
      <c r="AE2082" s="252"/>
    </row>
    <row r="2083" hidden="1" outlineLevel="1" spans="1:31">
      <c r="A2083" s="299"/>
      <c r="B2083" s="150">
        <v>120801157</v>
      </c>
      <c r="C2083" s="346"/>
      <c r="D2083" s="346"/>
      <c r="E2083" s="299" t="s">
        <v>269</v>
      </c>
      <c r="F2083" s="343"/>
      <c r="G2083" s="350"/>
      <c r="H2083" s="394"/>
      <c r="I2083" s="403"/>
      <c r="J2083" s="394"/>
      <c r="K2083" s="403"/>
      <c r="L2083" s="350">
        <f t="shared" si="392"/>
        <v>0</v>
      </c>
      <c r="M2083" s="394"/>
      <c r="N2083" s="403"/>
      <c r="O2083" s="394"/>
      <c r="P2083" s="403"/>
      <c r="Q2083" s="350">
        <f t="shared" si="400"/>
        <v>0</v>
      </c>
      <c r="R2083" s="350"/>
      <c r="S2083" s="350"/>
      <c r="T2083" s="350"/>
      <c r="U2083" s="350"/>
      <c r="V2083" s="350"/>
      <c r="W2083" s="350"/>
      <c r="X2083" s="350"/>
      <c r="Y2083" s="350">
        <f t="shared" si="399"/>
        <v>0</v>
      </c>
      <c r="Z2083" s="394"/>
      <c r="AA2083" s="403"/>
      <c r="AB2083" s="394"/>
      <c r="AC2083" s="403"/>
      <c r="AD2083" s="350">
        <f t="shared" si="401"/>
        <v>0</v>
      </c>
      <c r="AE2083" s="252"/>
    </row>
    <row r="2084" hidden="1" outlineLevel="1" spans="1:31">
      <c r="A2084" s="299"/>
      <c r="B2084" s="150">
        <v>120801158</v>
      </c>
      <c r="C2084" s="346"/>
      <c r="D2084" s="346"/>
      <c r="E2084" s="299" t="s">
        <v>270</v>
      </c>
      <c r="F2084" s="343"/>
      <c r="G2084" s="350"/>
      <c r="H2084" s="394"/>
      <c r="I2084" s="403"/>
      <c r="J2084" s="394"/>
      <c r="K2084" s="403"/>
      <c r="L2084" s="350">
        <f t="shared" si="392"/>
        <v>0</v>
      </c>
      <c r="M2084" s="394"/>
      <c r="N2084" s="403"/>
      <c r="O2084" s="394"/>
      <c r="P2084" s="403"/>
      <c r="Q2084" s="350">
        <f t="shared" si="400"/>
        <v>0</v>
      </c>
      <c r="R2084" s="350"/>
      <c r="S2084" s="350"/>
      <c r="T2084" s="350"/>
      <c r="U2084" s="350"/>
      <c r="V2084" s="350"/>
      <c r="W2084" s="350"/>
      <c r="X2084" s="350"/>
      <c r="Y2084" s="350">
        <f t="shared" si="399"/>
        <v>0</v>
      </c>
      <c r="Z2084" s="394"/>
      <c r="AA2084" s="403"/>
      <c r="AB2084" s="394"/>
      <c r="AC2084" s="403"/>
      <c r="AD2084" s="350">
        <f t="shared" si="401"/>
        <v>0</v>
      </c>
      <c r="AE2084" s="252"/>
    </row>
    <row r="2085" hidden="1" outlineLevel="1" spans="1:31">
      <c r="A2085" s="299"/>
      <c r="B2085" s="150">
        <v>120801159</v>
      </c>
      <c r="C2085" s="346"/>
      <c r="D2085" s="346"/>
      <c r="E2085" s="299" t="s">
        <v>271</v>
      </c>
      <c r="F2085" s="343"/>
      <c r="G2085" s="350"/>
      <c r="H2085" s="394"/>
      <c r="I2085" s="403"/>
      <c r="J2085" s="394"/>
      <c r="K2085" s="403"/>
      <c r="L2085" s="350">
        <f t="shared" si="392"/>
        <v>0</v>
      </c>
      <c r="M2085" s="394"/>
      <c r="N2085" s="403"/>
      <c r="O2085" s="394"/>
      <c r="P2085" s="403"/>
      <c r="Q2085" s="350">
        <f t="shared" si="400"/>
        <v>0</v>
      </c>
      <c r="R2085" s="350"/>
      <c r="S2085" s="350"/>
      <c r="T2085" s="350"/>
      <c r="U2085" s="350"/>
      <c r="V2085" s="350"/>
      <c r="W2085" s="350"/>
      <c r="X2085" s="350"/>
      <c r="Y2085" s="350">
        <f t="shared" si="399"/>
        <v>0</v>
      </c>
      <c r="Z2085" s="394"/>
      <c r="AA2085" s="403"/>
      <c r="AB2085" s="394"/>
      <c r="AC2085" s="403"/>
      <c r="AD2085" s="350">
        <f t="shared" si="401"/>
        <v>0</v>
      </c>
      <c r="AE2085" s="252"/>
    </row>
    <row r="2086" hidden="1" outlineLevel="1" spans="1:31">
      <c r="A2086" s="299"/>
      <c r="B2086" s="150">
        <v>120801160</v>
      </c>
      <c r="C2086" s="346"/>
      <c r="D2086" s="346"/>
      <c r="E2086" s="299" t="s">
        <v>272</v>
      </c>
      <c r="F2086" s="343"/>
      <c r="G2086" s="350"/>
      <c r="H2086" s="394"/>
      <c r="I2086" s="403"/>
      <c r="J2086" s="394"/>
      <c r="K2086" s="403"/>
      <c r="L2086" s="350">
        <f t="shared" si="392"/>
        <v>0</v>
      </c>
      <c r="M2086" s="394"/>
      <c r="N2086" s="403"/>
      <c r="O2086" s="394"/>
      <c r="P2086" s="403"/>
      <c r="Q2086" s="350">
        <f t="shared" si="400"/>
        <v>0</v>
      </c>
      <c r="R2086" s="350"/>
      <c r="S2086" s="350"/>
      <c r="T2086" s="350"/>
      <c r="U2086" s="350"/>
      <c r="V2086" s="350"/>
      <c r="W2086" s="350"/>
      <c r="X2086" s="350"/>
      <c r="Y2086" s="350">
        <f t="shared" si="399"/>
        <v>0</v>
      </c>
      <c r="Z2086" s="394"/>
      <c r="AA2086" s="403"/>
      <c r="AB2086" s="394"/>
      <c r="AC2086" s="403"/>
      <c r="AD2086" s="350">
        <f t="shared" si="401"/>
        <v>0</v>
      </c>
      <c r="AE2086" s="252"/>
    </row>
    <row r="2087" hidden="1" outlineLevel="1" spans="1:31">
      <c r="A2087" s="299"/>
      <c r="B2087" s="150">
        <v>120801161</v>
      </c>
      <c r="C2087" s="346"/>
      <c r="D2087" s="346"/>
      <c r="E2087" s="299" t="s">
        <v>273</v>
      </c>
      <c r="F2087" s="343"/>
      <c r="G2087" s="350"/>
      <c r="H2087" s="394"/>
      <c r="I2087" s="403"/>
      <c r="J2087" s="394"/>
      <c r="K2087" s="403"/>
      <c r="L2087" s="350">
        <f t="shared" si="392"/>
        <v>0</v>
      </c>
      <c r="M2087" s="394"/>
      <c r="N2087" s="403"/>
      <c r="O2087" s="394"/>
      <c r="P2087" s="403"/>
      <c r="Q2087" s="350">
        <f t="shared" si="400"/>
        <v>0</v>
      </c>
      <c r="R2087" s="350"/>
      <c r="S2087" s="350"/>
      <c r="T2087" s="350"/>
      <c r="U2087" s="350"/>
      <c r="V2087" s="350"/>
      <c r="W2087" s="350"/>
      <c r="X2087" s="350"/>
      <c r="Y2087" s="350">
        <f t="shared" si="399"/>
        <v>0</v>
      </c>
      <c r="Z2087" s="394"/>
      <c r="AA2087" s="403"/>
      <c r="AB2087" s="394"/>
      <c r="AC2087" s="403"/>
      <c r="AD2087" s="350">
        <f t="shared" si="401"/>
        <v>0</v>
      </c>
      <c r="AE2087" s="252"/>
    </row>
    <row r="2088" hidden="1" outlineLevel="1" spans="1:31">
      <c r="A2088" s="299"/>
      <c r="B2088" s="150">
        <v>120801162</v>
      </c>
      <c r="C2088" s="346"/>
      <c r="D2088" s="346"/>
      <c r="E2088" s="299" t="s">
        <v>274</v>
      </c>
      <c r="F2088" s="343"/>
      <c r="G2088" s="350"/>
      <c r="H2088" s="394"/>
      <c r="I2088" s="403"/>
      <c r="J2088" s="394"/>
      <c r="K2088" s="403"/>
      <c r="L2088" s="350">
        <f t="shared" si="392"/>
        <v>0</v>
      </c>
      <c r="M2088" s="394"/>
      <c r="N2088" s="403"/>
      <c r="O2088" s="394"/>
      <c r="P2088" s="403"/>
      <c r="Q2088" s="350">
        <f t="shared" si="400"/>
        <v>0</v>
      </c>
      <c r="R2088" s="350"/>
      <c r="S2088" s="350"/>
      <c r="T2088" s="350"/>
      <c r="U2088" s="350"/>
      <c r="V2088" s="350"/>
      <c r="W2088" s="350"/>
      <c r="X2088" s="350"/>
      <c r="Y2088" s="350">
        <f t="shared" si="399"/>
        <v>0</v>
      </c>
      <c r="Z2088" s="394"/>
      <c r="AA2088" s="403"/>
      <c r="AB2088" s="394"/>
      <c r="AC2088" s="403"/>
      <c r="AD2088" s="350">
        <f t="shared" si="401"/>
        <v>0</v>
      </c>
      <c r="AE2088" s="252"/>
    </row>
    <row r="2089" hidden="1" outlineLevel="1" spans="1:31">
      <c r="A2089" s="299"/>
      <c r="B2089" s="150">
        <v>120801163</v>
      </c>
      <c r="C2089" s="346"/>
      <c r="D2089" s="346"/>
      <c r="E2089" s="299" t="s">
        <v>275</v>
      </c>
      <c r="F2089" s="343"/>
      <c r="G2089" s="350"/>
      <c r="H2089" s="394"/>
      <c r="I2089" s="403"/>
      <c r="J2089" s="394"/>
      <c r="K2089" s="403"/>
      <c r="L2089" s="350">
        <f t="shared" si="392"/>
        <v>0</v>
      </c>
      <c r="M2089" s="394"/>
      <c r="N2089" s="403"/>
      <c r="O2089" s="394"/>
      <c r="P2089" s="403"/>
      <c r="Q2089" s="350">
        <f t="shared" si="400"/>
        <v>0</v>
      </c>
      <c r="R2089" s="350"/>
      <c r="S2089" s="350"/>
      <c r="T2089" s="350"/>
      <c r="U2089" s="350"/>
      <c r="V2089" s="350"/>
      <c r="W2089" s="350"/>
      <c r="X2089" s="350"/>
      <c r="Y2089" s="350">
        <f t="shared" si="399"/>
        <v>0</v>
      </c>
      <c r="Z2089" s="394"/>
      <c r="AA2089" s="403"/>
      <c r="AB2089" s="394"/>
      <c r="AC2089" s="403"/>
      <c r="AD2089" s="350">
        <f t="shared" si="401"/>
        <v>0</v>
      </c>
      <c r="AE2089" s="252"/>
    </row>
    <row r="2090" hidden="1" outlineLevel="1" spans="1:31">
      <c r="A2090" s="299"/>
      <c r="B2090" s="150">
        <v>120801164</v>
      </c>
      <c r="C2090" s="346"/>
      <c r="D2090" s="346"/>
      <c r="E2090" s="299" t="s">
        <v>276</v>
      </c>
      <c r="F2090" s="343"/>
      <c r="G2090" s="350"/>
      <c r="H2090" s="394"/>
      <c r="I2090" s="403"/>
      <c r="J2090" s="394"/>
      <c r="K2090" s="403"/>
      <c r="L2090" s="350">
        <f t="shared" si="392"/>
        <v>0</v>
      </c>
      <c r="M2090" s="394"/>
      <c r="N2090" s="403"/>
      <c r="O2090" s="394"/>
      <c r="P2090" s="403"/>
      <c r="Q2090" s="350">
        <f t="shared" si="400"/>
        <v>0</v>
      </c>
      <c r="R2090" s="350"/>
      <c r="S2090" s="350"/>
      <c r="T2090" s="350"/>
      <c r="U2090" s="350"/>
      <c r="V2090" s="350"/>
      <c r="W2090" s="350"/>
      <c r="X2090" s="350"/>
      <c r="Y2090" s="350">
        <f t="shared" si="399"/>
        <v>0</v>
      </c>
      <c r="Z2090" s="394"/>
      <c r="AA2090" s="403"/>
      <c r="AB2090" s="394"/>
      <c r="AC2090" s="403"/>
      <c r="AD2090" s="350">
        <f t="shared" si="401"/>
        <v>0</v>
      </c>
      <c r="AE2090" s="252"/>
    </row>
    <row r="2091" hidden="1" outlineLevel="1" spans="1:31">
      <c r="A2091" s="299"/>
      <c r="B2091" s="150">
        <v>120801165</v>
      </c>
      <c r="C2091" s="346"/>
      <c r="D2091" s="346"/>
      <c r="E2091" s="299" t="s">
        <v>277</v>
      </c>
      <c r="F2091" s="343"/>
      <c r="G2091" s="350"/>
      <c r="H2091" s="394"/>
      <c r="I2091" s="403"/>
      <c r="J2091" s="394"/>
      <c r="K2091" s="403"/>
      <c r="L2091" s="350">
        <f t="shared" si="392"/>
        <v>0</v>
      </c>
      <c r="M2091" s="394"/>
      <c r="N2091" s="403"/>
      <c r="O2091" s="394"/>
      <c r="P2091" s="403"/>
      <c r="Q2091" s="350">
        <f t="shared" si="400"/>
        <v>0</v>
      </c>
      <c r="R2091" s="350"/>
      <c r="S2091" s="350"/>
      <c r="T2091" s="350"/>
      <c r="U2091" s="350"/>
      <c r="V2091" s="350"/>
      <c r="W2091" s="350"/>
      <c r="X2091" s="350"/>
      <c r="Y2091" s="350">
        <f t="shared" si="399"/>
        <v>0</v>
      </c>
      <c r="Z2091" s="394"/>
      <c r="AA2091" s="403"/>
      <c r="AB2091" s="394"/>
      <c r="AC2091" s="403"/>
      <c r="AD2091" s="350">
        <f t="shared" si="401"/>
        <v>0</v>
      </c>
      <c r="AE2091" s="252"/>
    </row>
    <row r="2092" hidden="1" outlineLevel="1" spans="1:31">
      <c r="A2092" s="299"/>
      <c r="B2092" s="150">
        <v>120801166</v>
      </c>
      <c r="C2092" s="346"/>
      <c r="D2092" s="346"/>
      <c r="E2092" s="299" t="s">
        <v>278</v>
      </c>
      <c r="F2092" s="343"/>
      <c r="G2092" s="350"/>
      <c r="H2092" s="394"/>
      <c r="I2092" s="403"/>
      <c r="J2092" s="394"/>
      <c r="K2092" s="403"/>
      <c r="L2092" s="350">
        <f t="shared" si="392"/>
        <v>0</v>
      </c>
      <c r="M2092" s="394"/>
      <c r="N2092" s="403"/>
      <c r="O2092" s="394"/>
      <c r="P2092" s="403"/>
      <c r="Q2092" s="350">
        <f t="shared" si="400"/>
        <v>0</v>
      </c>
      <c r="R2092" s="350"/>
      <c r="S2092" s="350"/>
      <c r="T2092" s="350"/>
      <c r="U2092" s="350"/>
      <c r="V2092" s="350"/>
      <c r="W2092" s="350"/>
      <c r="X2092" s="350"/>
      <c r="Y2092" s="350">
        <f t="shared" si="399"/>
        <v>0</v>
      </c>
      <c r="Z2092" s="394"/>
      <c r="AA2092" s="403"/>
      <c r="AB2092" s="394"/>
      <c r="AC2092" s="403"/>
      <c r="AD2092" s="350">
        <f t="shared" si="401"/>
        <v>0</v>
      </c>
      <c r="AE2092" s="252"/>
    </row>
    <row r="2093" hidden="1" outlineLevel="1" spans="1:31">
      <c r="A2093" s="299"/>
      <c r="B2093" s="150">
        <v>120801167</v>
      </c>
      <c r="C2093" s="346"/>
      <c r="D2093" s="346"/>
      <c r="E2093" s="299" t="s">
        <v>279</v>
      </c>
      <c r="F2093" s="343"/>
      <c r="G2093" s="350"/>
      <c r="H2093" s="394"/>
      <c r="I2093" s="403"/>
      <c r="J2093" s="394"/>
      <c r="K2093" s="403"/>
      <c r="L2093" s="350">
        <f t="shared" si="392"/>
        <v>0</v>
      </c>
      <c r="M2093" s="394"/>
      <c r="N2093" s="403"/>
      <c r="O2093" s="394"/>
      <c r="P2093" s="403"/>
      <c r="Q2093" s="350">
        <f t="shared" si="400"/>
        <v>0</v>
      </c>
      <c r="R2093" s="350"/>
      <c r="S2093" s="350"/>
      <c r="T2093" s="350"/>
      <c r="U2093" s="350"/>
      <c r="V2093" s="350"/>
      <c r="W2093" s="350"/>
      <c r="X2093" s="350"/>
      <c r="Y2093" s="350">
        <f t="shared" si="399"/>
        <v>0</v>
      </c>
      <c r="Z2093" s="394"/>
      <c r="AA2093" s="403"/>
      <c r="AB2093" s="394"/>
      <c r="AC2093" s="403"/>
      <c r="AD2093" s="350">
        <f t="shared" si="401"/>
        <v>0</v>
      </c>
      <c r="AE2093" s="252"/>
    </row>
    <row r="2094" hidden="1" outlineLevel="1" spans="1:31">
      <c r="A2094" s="299"/>
      <c r="B2094" s="150">
        <v>120801168</v>
      </c>
      <c r="C2094" s="346"/>
      <c r="D2094" s="346"/>
      <c r="E2094" s="299" t="s">
        <v>280</v>
      </c>
      <c r="F2094" s="343"/>
      <c r="G2094" s="350"/>
      <c r="H2094" s="394"/>
      <c r="I2094" s="403"/>
      <c r="J2094" s="394"/>
      <c r="K2094" s="403"/>
      <c r="L2094" s="350">
        <f t="shared" si="392"/>
        <v>0</v>
      </c>
      <c r="M2094" s="394"/>
      <c r="N2094" s="403"/>
      <c r="O2094" s="394"/>
      <c r="P2094" s="403"/>
      <c r="Q2094" s="350">
        <f t="shared" si="400"/>
        <v>0</v>
      </c>
      <c r="R2094" s="350"/>
      <c r="S2094" s="350"/>
      <c r="T2094" s="350"/>
      <c r="U2094" s="350"/>
      <c r="V2094" s="350"/>
      <c r="W2094" s="350"/>
      <c r="X2094" s="350"/>
      <c r="Y2094" s="350">
        <f t="shared" si="399"/>
        <v>0</v>
      </c>
      <c r="Z2094" s="394"/>
      <c r="AA2094" s="403"/>
      <c r="AB2094" s="394"/>
      <c r="AC2094" s="403"/>
      <c r="AD2094" s="350">
        <f t="shared" si="401"/>
        <v>0</v>
      </c>
      <c r="AE2094" s="252"/>
    </row>
    <row r="2095" hidden="1" outlineLevel="1" spans="1:31">
      <c r="A2095" s="299"/>
      <c r="B2095" s="150">
        <v>120801169</v>
      </c>
      <c r="C2095" s="346"/>
      <c r="D2095" s="346"/>
      <c r="E2095" s="299" t="s">
        <v>281</v>
      </c>
      <c r="F2095" s="343"/>
      <c r="G2095" s="350"/>
      <c r="H2095" s="394"/>
      <c r="I2095" s="403"/>
      <c r="J2095" s="394"/>
      <c r="K2095" s="403"/>
      <c r="L2095" s="350">
        <f t="shared" si="392"/>
        <v>0</v>
      </c>
      <c r="M2095" s="394"/>
      <c r="N2095" s="403"/>
      <c r="O2095" s="394"/>
      <c r="P2095" s="403"/>
      <c r="Q2095" s="350">
        <f t="shared" si="400"/>
        <v>0</v>
      </c>
      <c r="R2095" s="350"/>
      <c r="S2095" s="350"/>
      <c r="T2095" s="350"/>
      <c r="U2095" s="350"/>
      <c r="V2095" s="350"/>
      <c r="W2095" s="350"/>
      <c r="X2095" s="350"/>
      <c r="Y2095" s="350">
        <f t="shared" si="399"/>
        <v>0</v>
      </c>
      <c r="Z2095" s="394"/>
      <c r="AA2095" s="403"/>
      <c r="AB2095" s="394"/>
      <c r="AC2095" s="403"/>
      <c r="AD2095" s="350">
        <f t="shared" si="401"/>
        <v>0</v>
      </c>
      <c r="AE2095" s="252"/>
    </row>
    <row r="2096" hidden="1" outlineLevel="1" spans="1:31">
      <c r="A2096" s="299"/>
      <c r="B2096" s="150">
        <v>120801170</v>
      </c>
      <c r="C2096" s="346"/>
      <c r="D2096" s="346"/>
      <c r="E2096" s="299" t="s">
        <v>282</v>
      </c>
      <c r="F2096" s="343"/>
      <c r="G2096" s="350"/>
      <c r="H2096" s="394"/>
      <c r="I2096" s="403"/>
      <c r="J2096" s="394"/>
      <c r="K2096" s="403"/>
      <c r="L2096" s="350">
        <f t="shared" si="392"/>
        <v>0</v>
      </c>
      <c r="M2096" s="394"/>
      <c r="N2096" s="403"/>
      <c r="O2096" s="394"/>
      <c r="P2096" s="403"/>
      <c r="Q2096" s="350">
        <f t="shared" si="400"/>
        <v>0</v>
      </c>
      <c r="R2096" s="350"/>
      <c r="S2096" s="350"/>
      <c r="T2096" s="350"/>
      <c r="U2096" s="350"/>
      <c r="V2096" s="350"/>
      <c r="W2096" s="350"/>
      <c r="X2096" s="350"/>
      <c r="Y2096" s="350">
        <f t="shared" si="399"/>
        <v>0</v>
      </c>
      <c r="Z2096" s="394"/>
      <c r="AA2096" s="403"/>
      <c r="AB2096" s="394"/>
      <c r="AC2096" s="403"/>
      <c r="AD2096" s="350">
        <f t="shared" si="401"/>
        <v>0</v>
      </c>
      <c r="AE2096" s="252"/>
    </row>
    <row r="2097" hidden="1" outlineLevel="1" spans="1:31">
      <c r="A2097" s="299"/>
      <c r="B2097" s="150">
        <v>120801171</v>
      </c>
      <c r="C2097" s="346"/>
      <c r="D2097" s="346"/>
      <c r="E2097" s="299" t="s">
        <v>283</v>
      </c>
      <c r="F2097" s="343"/>
      <c r="G2097" s="350"/>
      <c r="H2097" s="394"/>
      <c r="I2097" s="403"/>
      <c r="J2097" s="394"/>
      <c r="K2097" s="403"/>
      <c r="L2097" s="350">
        <f t="shared" si="392"/>
        <v>0</v>
      </c>
      <c r="M2097" s="394"/>
      <c r="N2097" s="403"/>
      <c r="O2097" s="394"/>
      <c r="P2097" s="403"/>
      <c r="Q2097" s="350">
        <f t="shared" si="400"/>
        <v>0</v>
      </c>
      <c r="R2097" s="350"/>
      <c r="S2097" s="350"/>
      <c r="T2097" s="350"/>
      <c r="U2097" s="350"/>
      <c r="V2097" s="350"/>
      <c r="W2097" s="350"/>
      <c r="X2097" s="350"/>
      <c r="Y2097" s="350">
        <f t="shared" si="399"/>
        <v>0</v>
      </c>
      <c r="Z2097" s="394"/>
      <c r="AA2097" s="403"/>
      <c r="AB2097" s="394"/>
      <c r="AC2097" s="403"/>
      <c r="AD2097" s="350">
        <f t="shared" si="401"/>
        <v>0</v>
      </c>
      <c r="AE2097" s="252"/>
    </row>
    <row r="2098" hidden="1" outlineLevel="1" spans="1:31">
      <c r="A2098" s="299"/>
      <c r="B2098" s="150">
        <v>120801172</v>
      </c>
      <c r="C2098" s="346"/>
      <c r="D2098" s="346"/>
      <c r="E2098" s="299" t="s">
        <v>284</v>
      </c>
      <c r="F2098" s="343"/>
      <c r="G2098" s="350"/>
      <c r="H2098" s="394"/>
      <c r="I2098" s="403"/>
      <c r="J2098" s="394"/>
      <c r="K2098" s="403"/>
      <c r="L2098" s="350">
        <f t="shared" si="392"/>
        <v>0</v>
      </c>
      <c r="M2098" s="394"/>
      <c r="N2098" s="403"/>
      <c r="O2098" s="394"/>
      <c r="P2098" s="403"/>
      <c r="Q2098" s="350">
        <f t="shared" si="400"/>
        <v>0</v>
      </c>
      <c r="R2098" s="350"/>
      <c r="S2098" s="350"/>
      <c r="T2098" s="350"/>
      <c r="U2098" s="350"/>
      <c r="V2098" s="350"/>
      <c r="W2098" s="350"/>
      <c r="X2098" s="350"/>
      <c r="Y2098" s="350">
        <f t="shared" si="399"/>
        <v>0</v>
      </c>
      <c r="Z2098" s="394"/>
      <c r="AA2098" s="403"/>
      <c r="AB2098" s="394"/>
      <c r="AC2098" s="403"/>
      <c r="AD2098" s="350">
        <f t="shared" si="401"/>
        <v>0</v>
      </c>
      <c r="AE2098" s="252"/>
    </row>
    <row r="2099" hidden="1" outlineLevel="1" spans="1:31">
      <c r="A2099" s="299"/>
      <c r="B2099" s="150">
        <v>120801173</v>
      </c>
      <c r="C2099" s="346"/>
      <c r="D2099" s="346"/>
      <c r="E2099" s="299" t="s">
        <v>285</v>
      </c>
      <c r="F2099" s="343"/>
      <c r="G2099" s="350"/>
      <c r="H2099" s="394"/>
      <c r="I2099" s="403"/>
      <c r="J2099" s="394"/>
      <c r="K2099" s="403"/>
      <c r="L2099" s="350">
        <f t="shared" si="392"/>
        <v>0</v>
      </c>
      <c r="M2099" s="394"/>
      <c r="N2099" s="403"/>
      <c r="O2099" s="394"/>
      <c r="P2099" s="403"/>
      <c r="Q2099" s="350">
        <f t="shared" si="400"/>
        <v>0</v>
      </c>
      <c r="R2099" s="350"/>
      <c r="S2099" s="350"/>
      <c r="T2099" s="350"/>
      <c r="U2099" s="350"/>
      <c r="V2099" s="350"/>
      <c r="W2099" s="350"/>
      <c r="X2099" s="350"/>
      <c r="Y2099" s="350">
        <f t="shared" si="399"/>
        <v>0</v>
      </c>
      <c r="Z2099" s="394"/>
      <c r="AA2099" s="403"/>
      <c r="AB2099" s="394"/>
      <c r="AC2099" s="403"/>
      <c r="AD2099" s="350">
        <f t="shared" si="401"/>
        <v>0</v>
      </c>
      <c r="AE2099" s="252"/>
    </row>
    <row r="2100" hidden="1" outlineLevel="1" spans="1:31">
      <c r="A2100" s="299"/>
      <c r="B2100" s="150">
        <v>120801174</v>
      </c>
      <c r="C2100" s="346"/>
      <c r="D2100" s="346"/>
      <c r="E2100" s="299" t="s">
        <v>286</v>
      </c>
      <c r="F2100" s="343"/>
      <c r="G2100" s="350"/>
      <c r="H2100" s="394"/>
      <c r="I2100" s="403"/>
      <c r="J2100" s="394"/>
      <c r="K2100" s="403"/>
      <c r="L2100" s="350">
        <f t="shared" si="392"/>
        <v>0</v>
      </c>
      <c r="M2100" s="394"/>
      <c r="N2100" s="403"/>
      <c r="O2100" s="394"/>
      <c r="P2100" s="403"/>
      <c r="Q2100" s="350">
        <f t="shared" si="400"/>
        <v>0</v>
      </c>
      <c r="R2100" s="350"/>
      <c r="S2100" s="350"/>
      <c r="T2100" s="350"/>
      <c r="U2100" s="350"/>
      <c r="V2100" s="350"/>
      <c r="W2100" s="350"/>
      <c r="X2100" s="350"/>
      <c r="Y2100" s="350">
        <f t="shared" si="399"/>
        <v>0</v>
      </c>
      <c r="Z2100" s="394"/>
      <c r="AA2100" s="403"/>
      <c r="AB2100" s="394"/>
      <c r="AC2100" s="403"/>
      <c r="AD2100" s="350">
        <f t="shared" si="401"/>
        <v>0</v>
      </c>
      <c r="AE2100" s="252"/>
    </row>
    <row r="2101" hidden="1" outlineLevel="1" spans="1:31">
      <c r="A2101" s="299"/>
      <c r="B2101" s="150">
        <v>120801175</v>
      </c>
      <c r="C2101" s="346"/>
      <c r="D2101" s="346"/>
      <c r="E2101" s="299" t="s">
        <v>287</v>
      </c>
      <c r="F2101" s="343"/>
      <c r="G2101" s="350"/>
      <c r="H2101" s="394"/>
      <c r="I2101" s="403"/>
      <c r="J2101" s="394"/>
      <c r="K2101" s="403"/>
      <c r="L2101" s="350">
        <f t="shared" si="392"/>
        <v>0</v>
      </c>
      <c r="M2101" s="394"/>
      <c r="N2101" s="403"/>
      <c r="O2101" s="394"/>
      <c r="P2101" s="403"/>
      <c r="Q2101" s="350">
        <f t="shared" si="400"/>
        <v>0</v>
      </c>
      <c r="R2101" s="350"/>
      <c r="S2101" s="350"/>
      <c r="T2101" s="350"/>
      <c r="U2101" s="350"/>
      <c r="V2101" s="350"/>
      <c r="W2101" s="350"/>
      <c r="X2101" s="350"/>
      <c r="Y2101" s="350">
        <f t="shared" si="399"/>
        <v>0</v>
      </c>
      <c r="Z2101" s="394"/>
      <c r="AA2101" s="403"/>
      <c r="AB2101" s="394"/>
      <c r="AC2101" s="403"/>
      <c r="AD2101" s="350">
        <f t="shared" si="401"/>
        <v>0</v>
      </c>
      <c r="AE2101" s="252"/>
    </row>
    <row r="2102" hidden="1" outlineLevel="1" spans="1:31">
      <c r="A2102" s="299"/>
      <c r="B2102" s="150">
        <v>120801176</v>
      </c>
      <c r="C2102" s="346"/>
      <c r="D2102" s="346"/>
      <c r="E2102" s="299" t="s">
        <v>288</v>
      </c>
      <c r="F2102" s="343"/>
      <c r="G2102" s="350"/>
      <c r="H2102" s="394"/>
      <c r="I2102" s="403"/>
      <c r="J2102" s="394"/>
      <c r="K2102" s="403"/>
      <c r="L2102" s="350">
        <f t="shared" si="392"/>
        <v>0</v>
      </c>
      <c r="M2102" s="394"/>
      <c r="N2102" s="403"/>
      <c r="O2102" s="394"/>
      <c r="P2102" s="403"/>
      <c r="Q2102" s="350">
        <f t="shared" si="400"/>
        <v>0</v>
      </c>
      <c r="R2102" s="350"/>
      <c r="S2102" s="350"/>
      <c r="T2102" s="350"/>
      <c r="U2102" s="350"/>
      <c r="V2102" s="350"/>
      <c r="W2102" s="350"/>
      <c r="X2102" s="350"/>
      <c r="Y2102" s="350">
        <f t="shared" si="399"/>
        <v>0</v>
      </c>
      <c r="Z2102" s="394"/>
      <c r="AA2102" s="403"/>
      <c r="AB2102" s="394"/>
      <c r="AC2102" s="403"/>
      <c r="AD2102" s="350">
        <f t="shared" si="401"/>
        <v>0</v>
      </c>
      <c r="AE2102" s="252"/>
    </row>
    <row r="2103" hidden="1" outlineLevel="1" spans="1:31">
      <c r="A2103" s="299"/>
      <c r="B2103" s="150">
        <v>120801177</v>
      </c>
      <c r="C2103" s="346"/>
      <c r="D2103" s="346"/>
      <c r="E2103" s="299" t="s">
        <v>289</v>
      </c>
      <c r="F2103" s="343"/>
      <c r="G2103" s="350"/>
      <c r="H2103" s="394"/>
      <c r="I2103" s="403"/>
      <c r="J2103" s="394"/>
      <c r="K2103" s="403"/>
      <c r="L2103" s="350">
        <f t="shared" si="392"/>
        <v>0</v>
      </c>
      <c r="M2103" s="394"/>
      <c r="N2103" s="403"/>
      <c r="O2103" s="394"/>
      <c r="P2103" s="403"/>
      <c r="Q2103" s="350">
        <f t="shared" si="400"/>
        <v>0</v>
      </c>
      <c r="R2103" s="350"/>
      <c r="S2103" s="350"/>
      <c r="T2103" s="350"/>
      <c r="U2103" s="350"/>
      <c r="V2103" s="350"/>
      <c r="W2103" s="350"/>
      <c r="X2103" s="350"/>
      <c r="Y2103" s="350">
        <f t="shared" si="399"/>
        <v>0</v>
      </c>
      <c r="Z2103" s="394"/>
      <c r="AA2103" s="403"/>
      <c r="AB2103" s="394"/>
      <c r="AC2103" s="403"/>
      <c r="AD2103" s="350">
        <f t="shared" si="401"/>
        <v>0</v>
      </c>
      <c r="AE2103" s="252"/>
    </row>
    <row r="2104" hidden="1" outlineLevel="1" spans="1:31">
      <c r="A2104" s="299"/>
      <c r="B2104" s="150">
        <v>120801178</v>
      </c>
      <c r="C2104" s="346"/>
      <c r="D2104" s="346"/>
      <c r="E2104" s="299" t="s">
        <v>290</v>
      </c>
      <c r="F2104" s="343"/>
      <c r="G2104" s="350"/>
      <c r="H2104" s="394"/>
      <c r="I2104" s="403"/>
      <c r="J2104" s="394"/>
      <c r="K2104" s="403"/>
      <c r="L2104" s="350">
        <f t="shared" si="392"/>
        <v>0</v>
      </c>
      <c r="M2104" s="394"/>
      <c r="N2104" s="403"/>
      <c r="O2104" s="394"/>
      <c r="P2104" s="403"/>
      <c r="Q2104" s="350">
        <f t="shared" si="400"/>
        <v>0</v>
      </c>
      <c r="R2104" s="350"/>
      <c r="S2104" s="350"/>
      <c r="T2104" s="350"/>
      <c r="U2104" s="350"/>
      <c r="V2104" s="350"/>
      <c r="W2104" s="350"/>
      <c r="X2104" s="350"/>
      <c r="Y2104" s="350">
        <f t="shared" si="399"/>
        <v>0</v>
      </c>
      <c r="Z2104" s="394"/>
      <c r="AA2104" s="403"/>
      <c r="AB2104" s="394"/>
      <c r="AC2104" s="403"/>
      <c r="AD2104" s="350">
        <f t="shared" si="401"/>
        <v>0</v>
      </c>
      <c r="AE2104" s="252"/>
    </row>
    <row r="2105" hidden="1" outlineLevel="1" spans="1:31">
      <c r="A2105" s="299"/>
      <c r="B2105" s="150">
        <v>120801179</v>
      </c>
      <c r="C2105" s="346"/>
      <c r="D2105" s="346"/>
      <c r="E2105" s="299" t="s">
        <v>291</v>
      </c>
      <c r="F2105" s="343"/>
      <c r="G2105" s="350"/>
      <c r="H2105" s="394"/>
      <c r="I2105" s="403"/>
      <c r="J2105" s="394"/>
      <c r="K2105" s="403"/>
      <c r="L2105" s="350">
        <f t="shared" si="392"/>
        <v>0</v>
      </c>
      <c r="M2105" s="394"/>
      <c r="N2105" s="403"/>
      <c r="O2105" s="394"/>
      <c r="P2105" s="403"/>
      <c r="Q2105" s="350">
        <f t="shared" si="400"/>
        <v>0</v>
      </c>
      <c r="R2105" s="350"/>
      <c r="S2105" s="350"/>
      <c r="T2105" s="350"/>
      <c r="U2105" s="350"/>
      <c r="V2105" s="350"/>
      <c r="W2105" s="350"/>
      <c r="X2105" s="350"/>
      <c r="Y2105" s="350">
        <f t="shared" si="399"/>
        <v>0</v>
      </c>
      <c r="Z2105" s="394"/>
      <c r="AA2105" s="403"/>
      <c r="AB2105" s="394"/>
      <c r="AC2105" s="403"/>
      <c r="AD2105" s="350">
        <f t="shared" si="401"/>
        <v>0</v>
      </c>
      <c r="AE2105" s="252"/>
    </row>
    <row r="2106" hidden="1" outlineLevel="1" spans="1:31">
      <c r="A2106" s="299"/>
      <c r="B2106" s="150">
        <v>120801180</v>
      </c>
      <c r="C2106" s="346"/>
      <c r="D2106" s="346"/>
      <c r="E2106" s="299" t="s">
        <v>292</v>
      </c>
      <c r="F2106" s="343"/>
      <c r="G2106" s="350"/>
      <c r="H2106" s="394"/>
      <c r="I2106" s="403"/>
      <c r="J2106" s="394"/>
      <c r="K2106" s="403"/>
      <c r="L2106" s="350">
        <f t="shared" ref="L2106:L2125" si="402">G2106+I2106-K2106</f>
        <v>0</v>
      </c>
      <c r="M2106" s="394"/>
      <c r="N2106" s="403"/>
      <c r="O2106" s="394"/>
      <c r="P2106" s="403"/>
      <c r="Q2106" s="350">
        <f t="shared" si="400"/>
        <v>0</v>
      </c>
      <c r="R2106" s="350"/>
      <c r="S2106" s="350"/>
      <c r="T2106" s="350"/>
      <c r="U2106" s="350"/>
      <c r="V2106" s="350"/>
      <c r="W2106" s="350"/>
      <c r="X2106" s="350"/>
      <c r="Y2106" s="350">
        <f t="shared" si="399"/>
        <v>0</v>
      </c>
      <c r="Z2106" s="394"/>
      <c r="AA2106" s="403"/>
      <c r="AB2106" s="394"/>
      <c r="AC2106" s="403"/>
      <c r="AD2106" s="350">
        <f t="shared" si="401"/>
        <v>0</v>
      </c>
      <c r="AE2106" s="252"/>
    </row>
    <row r="2107" hidden="1" outlineLevel="1" spans="1:31">
      <c r="A2107" s="299"/>
      <c r="B2107" s="150">
        <v>120801181</v>
      </c>
      <c r="C2107" s="346"/>
      <c r="D2107" s="346"/>
      <c r="E2107" s="299" t="s">
        <v>293</v>
      </c>
      <c r="F2107" s="343"/>
      <c r="G2107" s="350"/>
      <c r="H2107" s="394"/>
      <c r="I2107" s="403"/>
      <c r="J2107" s="394"/>
      <c r="K2107" s="403"/>
      <c r="L2107" s="350">
        <f t="shared" si="402"/>
        <v>0</v>
      </c>
      <c r="M2107" s="394"/>
      <c r="N2107" s="403"/>
      <c r="O2107" s="394"/>
      <c r="P2107" s="403"/>
      <c r="Q2107" s="350">
        <f t="shared" si="400"/>
        <v>0</v>
      </c>
      <c r="R2107" s="350"/>
      <c r="S2107" s="350"/>
      <c r="T2107" s="350"/>
      <c r="U2107" s="350"/>
      <c r="V2107" s="350"/>
      <c r="W2107" s="350"/>
      <c r="X2107" s="350"/>
      <c r="Y2107" s="350">
        <f t="shared" si="399"/>
        <v>0</v>
      </c>
      <c r="Z2107" s="394"/>
      <c r="AA2107" s="403"/>
      <c r="AB2107" s="394"/>
      <c r="AC2107" s="403"/>
      <c r="AD2107" s="350">
        <f t="shared" si="401"/>
        <v>0</v>
      </c>
      <c r="AE2107" s="252"/>
    </row>
    <row r="2108" hidden="1" outlineLevel="1" spans="1:31">
      <c r="A2108" s="299"/>
      <c r="B2108" s="150">
        <v>120801182</v>
      </c>
      <c r="C2108" s="346"/>
      <c r="D2108" s="346"/>
      <c r="E2108" s="299" t="s">
        <v>294</v>
      </c>
      <c r="F2108" s="343"/>
      <c r="G2108" s="350"/>
      <c r="H2108" s="394"/>
      <c r="I2108" s="403"/>
      <c r="J2108" s="394"/>
      <c r="K2108" s="403"/>
      <c r="L2108" s="350">
        <f t="shared" si="402"/>
        <v>0</v>
      </c>
      <c r="M2108" s="394"/>
      <c r="N2108" s="403"/>
      <c r="O2108" s="394"/>
      <c r="P2108" s="403"/>
      <c r="Q2108" s="350">
        <f t="shared" si="400"/>
        <v>0</v>
      </c>
      <c r="R2108" s="350"/>
      <c r="S2108" s="350"/>
      <c r="T2108" s="350"/>
      <c r="U2108" s="350"/>
      <c r="V2108" s="350"/>
      <c r="W2108" s="350"/>
      <c r="X2108" s="350"/>
      <c r="Y2108" s="350">
        <f t="shared" si="399"/>
        <v>0</v>
      </c>
      <c r="Z2108" s="394"/>
      <c r="AA2108" s="403"/>
      <c r="AB2108" s="394"/>
      <c r="AC2108" s="403"/>
      <c r="AD2108" s="350">
        <f t="shared" si="401"/>
        <v>0</v>
      </c>
      <c r="AE2108" s="252"/>
    </row>
    <row r="2109" hidden="1" outlineLevel="1" spans="1:31">
      <c r="A2109" s="299"/>
      <c r="B2109" s="150">
        <v>120801183</v>
      </c>
      <c r="C2109" s="346"/>
      <c r="D2109" s="346"/>
      <c r="E2109" s="299" t="s">
        <v>295</v>
      </c>
      <c r="F2109" s="343"/>
      <c r="G2109" s="350"/>
      <c r="H2109" s="394"/>
      <c r="I2109" s="403"/>
      <c r="J2109" s="394"/>
      <c r="K2109" s="403"/>
      <c r="L2109" s="350">
        <f t="shared" si="402"/>
        <v>0</v>
      </c>
      <c r="M2109" s="394"/>
      <c r="N2109" s="403"/>
      <c r="O2109" s="394"/>
      <c r="P2109" s="403"/>
      <c r="Q2109" s="350">
        <f t="shared" si="400"/>
        <v>0</v>
      </c>
      <c r="R2109" s="350"/>
      <c r="S2109" s="350"/>
      <c r="T2109" s="350"/>
      <c r="U2109" s="350"/>
      <c r="V2109" s="350"/>
      <c r="W2109" s="350"/>
      <c r="X2109" s="350"/>
      <c r="Y2109" s="350">
        <f t="shared" si="399"/>
        <v>0</v>
      </c>
      <c r="Z2109" s="394"/>
      <c r="AA2109" s="403"/>
      <c r="AB2109" s="394"/>
      <c r="AC2109" s="403"/>
      <c r="AD2109" s="350">
        <f t="shared" si="401"/>
        <v>0</v>
      </c>
      <c r="AE2109" s="252"/>
    </row>
    <row r="2110" hidden="1" outlineLevel="1" spans="1:31">
      <c r="A2110" s="299"/>
      <c r="B2110" s="150">
        <v>120801184</v>
      </c>
      <c r="C2110" s="346"/>
      <c r="D2110" s="346"/>
      <c r="E2110" s="299" t="s">
        <v>296</v>
      </c>
      <c r="F2110" s="343"/>
      <c r="G2110" s="350"/>
      <c r="H2110" s="394"/>
      <c r="I2110" s="403"/>
      <c r="J2110" s="394"/>
      <c r="K2110" s="403"/>
      <c r="L2110" s="350">
        <f t="shared" si="402"/>
        <v>0</v>
      </c>
      <c r="M2110" s="394"/>
      <c r="N2110" s="403"/>
      <c r="O2110" s="394"/>
      <c r="P2110" s="403"/>
      <c r="Q2110" s="350">
        <f t="shared" si="400"/>
        <v>0</v>
      </c>
      <c r="R2110" s="350"/>
      <c r="S2110" s="350"/>
      <c r="T2110" s="350"/>
      <c r="U2110" s="350"/>
      <c r="V2110" s="350"/>
      <c r="W2110" s="350"/>
      <c r="X2110" s="350"/>
      <c r="Y2110" s="350">
        <f t="shared" si="399"/>
        <v>0</v>
      </c>
      <c r="Z2110" s="394"/>
      <c r="AA2110" s="403"/>
      <c r="AB2110" s="394"/>
      <c r="AC2110" s="403"/>
      <c r="AD2110" s="350">
        <f t="shared" si="401"/>
        <v>0</v>
      </c>
      <c r="AE2110" s="252"/>
    </row>
    <row r="2111" hidden="1" outlineLevel="1" spans="1:31">
      <c r="A2111" s="299"/>
      <c r="B2111" s="150">
        <v>120801185</v>
      </c>
      <c r="C2111" s="346"/>
      <c r="D2111" s="346"/>
      <c r="E2111" s="299" t="s">
        <v>297</v>
      </c>
      <c r="F2111" s="343"/>
      <c r="G2111" s="350"/>
      <c r="H2111" s="394"/>
      <c r="I2111" s="403"/>
      <c r="J2111" s="394"/>
      <c r="K2111" s="403"/>
      <c r="L2111" s="350">
        <f t="shared" si="402"/>
        <v>0</v>
      </c>
      <c r="M2111" s="394"/>
      <c r="N2111" s="403"/>
      <c r="O2111" s="394"/>
      <c r="P2111" s="403"/>
      <c r="Q2111" s="350">
        <f t="shared" si="400"/>
        <v>0</v>
      </c>
      <c r="R2111" s="350"/>
      <c r="S2111" s="350"/>
      <c r="T2111" s="350"/>
      <c r="U2111" s="350"/>
      <c r="V2111" s="350"/>
      <c r="W2111" s="350"/>
      <c r="X2111" s="350"/>
      <c r="Y2111" s="350">
        <f t="shared" si="399"/>
        <v>0</v>
      </c>
      <c r="Z2111" s="394"/>
      <c r="AA2111" s="403"/>
      <c r="AB2111" s="394"/>
      <c r="AC2111" s="403"/>
      <c r="AD2111" s="350">
        <f t="shared" si="401"/>
        <v>0</v>
      </c>
      <c r="AE2111" s="252"/>
    </row>
    <row r="2112" hidden="1" outlineLevel="1" spans="1:31">
      <c r="A2112" s="299"/>
      <c r="B2112" s="150">
        <v>120801186</v>
      </c>
      <c r="C2112" s="346"/>
      <c r="D2112" s="346"/>
      <c r="E2112" s="299" t="s">
        <v>298</v>
      </c>
      <c r="F2112" s="343"/>
      <c r="G2112" s="350"/>
      <c r="H2112" s="394"/>
      <c r="I2112" s="403"/>
      <c r="J2112" s="394"/>
      <c r="K2112" s="403"/>
      <c r="L2112" s="350">
        <f t="shared" si="402"/>
        <v>0</v>
      </c>
      <c r="M2112" s="394"/>
      <c r="N2112" s="403"/>
      <c r="O2112" s="394"/>
      <c r="P2112" s="403"/>
      <c r="Q2112" s="350">
        <f t="shared" si="400"/>
        <v>0</v>
      </c>
      <c r="R2112" s="350"/>
      <c r="S2112" s="350"/>
      <c r="T2112" s="350"/>
      <c r="U2112" s="350"/>
      <c r="V2112" s="350"/>
      <c r="W2112" s="350"/>
      <c r="X2112" s="350"/>
      <c r="Y2112" s="350">
        <f t="shared" si="399"/>
        <v>0</v>
      </c>
      <c r="Z2112" s="394"/>
      <c r="AA2112" s="403"/>
      <c r="AB2112" s="394"/>
      <c r="AC2112" s="403"/>
      <c r="AD2112" s="350">
        <f t="shared" si="401"/>
        <v>0</v>
      </c>
      <c r="AE2112" s="252"/>
    </row>
    <row r="2113" hidden="1" outlineLevel="1" spans="1:31">
      <c r="A2113" s="299"/>
      <c r="B2113" s="150">
        <v>120801187</v>
      </c>
      <c r="C2113" s="346"/>
      <c r="D2113" s="346"/>
      <c r="E2113" s="299" t="s">
        <v>299</v>
      </c>
      <c r="F2113" s="343"/>
      <c r="G2113" s="350"/>
      <c r="H2113" s="394"/>
      <c r="I2113" s="403"/>
      <c r="J2113" s="394"/>
      <c r="K2113" s="403"/>
      <c r="L2113" s="350">
        <f t="shared" si="402"/>
        <v>0</v>
      </c>
      <c r="M2113" s="394"/>
      <c r="N2113" s="403"/>
      <c r="O2113" s="394"/>
      <c r="P2113" s="403"/>
      <c r="Q2113" s="350">
        <f t="shared" si="400"/>
        <v>0</v>
      </c>
      <c r="R2113" s="350"/>
      <c r="S2113" s="350"/>
      <c r="T2113" s="350"/>
      <c r="U2113" s="350"/>
      <c r="V2113" s="350"/>
      <c r="W2113" s="350"/>
      <c r="X2113" s="350"/>
      <c r="Y2113" s="350">
        <f t="shared" si="399"/>
        <v>0</v>
      </c>
      <c r="Z2113" s="394"/>
      <c r="AA2113" s="403"/>
      <c r="AB2113" s="394"/>
      <c r="AC2113" s="403"/>
      <c r="AD2113" s="350">
        <f t="shared" si="401"/>
        <v>0</v>
      </c>
      <c r="AE2113" s="252"/>
    </row>
    <row r="2114" hidden="1" outlineLevel="1" spans="1:31">
      <c r="A2114" s="299"/>
      <c r="B2114" s="150">
        <v>120801188</v>
      </c>
      <c r="C2114" s="346"/>
      <c r="D2114" s="346"/>
      <c r="E2114" s="299" t="s">
        <v>300</v>
      </c>
      <c r="F2114" s="343"/>
      <c r="G2114" s="350"/>
      <c r="H2114" s="394"/>
      <c r="I2114" s="403"/>
      <c r="J2114" s="394"/>
      <c r="K2114" s="403"/>
      <c r="L2114" s="350">
        <f t="shared" si="402"/>
        <v>0</v>
      </c>
      <c r="M2114" s="394"/>
      <c r="N2114" s="403"/>
      <c r="O2114" s="394"/>
      <c r="P2114" s="403"/>
      <c r="Q2114" s="350">
        <f t="shared" si="400"/>
        <v>0</v>
      </c>
      <c r="R2114" s="350"/>
      <c r="S2114" s="350"/>
      <c r="T2114" s="350"/>
      <c r="U2114" s="350"/>
      <c r="V2114" s="350"/>
      <c r="W2114" s="350"/>
      <c r="X2114" s="350"/>
      <c r="Y2114" s="350">
        <f t="shared" si="399"/>
        <v>0</v>
      </c>
      <c r="Z2114" s="394"/>
      <c r="AA2114" s="403"/>
      <c r="AB2114" s="394"/>
      <c r="AC2114" s="403"/>
      <c r="AD2114" s="350">
        <f t="shared" si="401"/>
        <v>0</v>
      </c>
      <c r="AE2114" s="252"/>
    </row>
    <row r="2115" hidden="1" outlineLevel="1" spans="1:31">
      <c r="A2115" s="299"/>
      <c r="B2115" s="150">
        <v>120801189</v>
      </c>
      <c r="C2115" s="346"/>
      <c r="D2115" s="346"/>
      <c r="E2115" s="299" t="s">
        <v>301</v>
      </c>
      <c r="F2115" s="343"/>
      <c r="G2115" s="350"/>
      <c r="H2115" s="394"/>
      <c r="I2115" s="403"/>
      <c r="J2115" s="394"/>
      <c r="K2115" s="403"/>
      <c r="L2115" s="350">
        <f t="shared" si="402"/>
        <v>0</v>
      </c>
      <c r="M2115" s="394"/>
      <c r="N2115" s="403"/>
      <c r="O2115" s="394"/>
      <c r="P2115" s="403"/>
      <c r="Q2115" s="350">
        <f t="shared" si="400"/>
        <v>0</v>
      </c>
      <c r="R2115" s="350"/>
      <c r="S2115" s="350"/>
      <c r="T2115" s="350"/>
      <c r="U2115" s="350"/>
      <c r="V2115" s="350"/>
      <c r="W2115" s="350"/>
      <c r="X2115" s="350"/>
      <c r="Y2115" s="350">
        <f t="shared" si="399"/>
        <v>0</v>
      </c>
      <c r="Z2115" s="394"/>
      <c r="AA2115" s="403"/>
      <c r="AB2115" s="394"/>
      <c r="AC2115" s="403"/>
      <c r="AD2115" s="350">
        <f t="shared" si="401"/>
        <v>0</v>
      </c>
      <c r="AE2115" s="252"/>
    </row>
    <row r="2116" hidden="1" outlineLevel="1" spans="1:31">
      <c r="A2116" s="299"/>
      <c r="B2116" s="150">
        <v>120801190</v>
      </c>
      <c r="C2116" s="346"/>
      <c r="D2116" s="346"/>
      <c r="E2116" s="299" t="s">
        <v>302</v>
      </c>
      <c r="F2116" s="343"/>
      <c r="G2116" s="350"/>
      <c r="H2116" s="394"/>
      <c r="I2116" s="403"/>
      <c r="J2116" s="394"/>
      <c r="K2116" s="403"/>
      <c r="L2116" s="350">
        <f t="shared" si="402"/>
        <v>0</v>
      </c>
      <c r="M2116" s="394"/>
      <c r="N2116" s="403"/>
      <c r="O2116" s="394"/>
      <c r="P2116" s="403"/>
      <c r="Q2116" s="350">
        <f t="shared" si="400"/>
        <v>0</v>
      </c>
      <c r="R2116" s="350"/>
      <c r="S2116" s="350"/>
      <c r="T2116" s="350"/>
      <c r="U2116" s="350"/>
      <c r="V2116" s="350"/>
      <c r="W2116" s="350"/>
      <c r="X2116" s="350"/>
      <c r="Y2116" s="350">
        <f t="shared" si="399"/>
        <v>0</v>
      </c>
      <c r="Z2116" s="394"/>
      <c r="AA2116" s="403"/>
      <c r="AB2116" s="394"/>
      <c r="AC2116" s="403"/>
      <c r="AD2116" s="350">
        <f t="shared" si="401"/>
        <v>0</v>
      </c>
      <c r="AE2116" s="252"/>
    </row>
    <row r="2117" hidden="1" outlineLevel="1" spans="1:31">
      <c r="A2117" s="299"/>
      <c r="B2117" s="150">
        <v>120801191</v>
      </c>
      <c r="C2117" s="346"/>
      <c r="D2117" s="346"/>
      <c r="E2117" s="299" t="s">
        <v>303</v>
      </c>
      <c r="F2117" s="343"/>
      <c r="G2117" s="350"/>
      <c r="H2117" s="394"/>
      <c r="I2117" s="403"/>
      <c r="J2117" s="394"/>
      <c r="K2117" s="403"/>
      <c r="L2117" s="350">
        <f t="shared" si="402"/>
        <v>0</v>
      </c>
      <c r="M2117" s="394"/>
      <c r="N2117" s="403"/>
      <c r="O2117" s="394"/>
      <c r="P2117" s="403"/>
      <c r="Q2117" s="350">
        <f t="shared" si="400"/>
        <v>0</v>
      </c>
      <c r="R2117" s="350"/>
      <c r="S2117" s="350"/>
      <c r="T2117" s="350"/>
      <c r="U2117" s="350"/>
      <c r="V2117" s="350"/>
      <c r="W2117" s="350"/>
      <c r="X2117" s="350"/>
      <c r="Y2117" s="350">
        <f t="shared" si="399"/>
        <v>0</v>
      </c>
      <c r="Z2117" s="394"/>
      <c r="AA2117" s="403"/>
      <c r="AB2117" s="394"/>
      <c r="AC2117" s="403"/>
      <c r="AD2117" s="350">
        <f t="shared" si="401"/>
        <v>0</v>
      </c>
      <c r="AE2117" s="252"/>
    </row>
    <row r="2118" hidden="1" outlineLevel="1" spans="1:31">
      <c r="A2118" s="299"/>
      <c r="B2118" s="150">
        <v>120801192</v>
      </c>
      <c r="C2118" s="346"/>
      <c r="D2118" s="346"/>
      <c r="E2118" s="299" t="s">
        <v>304</v>
      </c>
      <c r="F2118" s="343"/>
      <c r="G2118" s="350"/>
      <c r="H2118" s="394"/>
      <c r="I2118" s="403"/>
      <c r="J2118" s="394"/>
      <c r="K2118" s="403"/>
      <c r="L2118" s="350">
        <f t="shared" si="402"/>
        <v>0</v>
      </c>
      <c r="M2118" s="394"/>
      <c r="N2118" s="403"/>
      <c r="O2118" s="394"/>
      <c r="P2118" s="403"/>
      <c r="Q2118" s="350">
        <f t="shared" si="400"/>
        <v>0</v>
      </c>
      <c r="R2118" s="350"/>
      <c r="S2118" s="350"/>
      <c r="T2118" s="350"/>
      <c r="U2118" s="350"/>
      <c r="V2118" s="350"/>
      <c r="W2118" s="350"/>
      <c r="X2118" s="350"/>
      <c r="Y2118" s="350">
        <f t="shared" si="399"/>
        <v>0</v>
      </c>
      <c r="Z2118" s="394"/>
      <c r="AA2118" s="403"/>
      <c r="AB2118" s="394"/>
      <c r="AC2118" s="403"/>
      <c r="AD2118" s="350">
        <f t="shared" si="401"/>
        <v>0</v>
      </c>
      <c r="AE2118" s="252"/>
    </row>
    <row r="2119" hidden="1" outlineLevel="1" spans="1:31">
      <c r="A2119" s="299"/>
      <c r="B2119" s="150">
        <v>120801193</v>
      </c>
      <c r="C2119" s="346"/>
      <c r="D2119" s="346"/>
      <c r="E2119" s="299" t="s">
        <v>305</v>
      </c>
      <c r="F2119" s="343"/>
      <c r="G2119" s="350"/>
      <c r="H2119" s="394"/>
      <c r="I2119" s="403"/>
      <c r="J2119" s="394"/>
      <c r="K2119" s="403"/>
      <c r="L2119" s="350">
        <f t="shared" si="402"/>
        <v>0</v>
      </c>
      <c r="M2119" s="394"/>
      <c r="N2119" s="403"/>
      <c r="O2119" s="394"/>
      <c r="P2119" s="403"/>
      <c r="Q2119" s="350">
        <f t="shared" si="400"/>
        <v>0</v>
      </c>
      <c r="R2119" s="350"/>
      <c r="S2119" s="350"/>
      <c r="T2119" s="350"/>
      <c r="U2119" s="350"/>
      <c r="V2119" s="350"/>
      <c r="W2119" s="350"/>
      <c r="X2119" s="350"/>
      <c r="Y2119" s="350">
        <f t="shared" ref="Y2119:Y2125" si="403">SUM(Q2119:X2119)</f>
        <v>0</v>
      </c>
      <c r="Z2119" s="394"/>
      <c r="AA2119" s="403"/>
      <c r="AB2119" s="394"/>
      <c r="AC2119" s="403"/>
      <c r="AD2119" s="350">
        <f t="shared" si="401"/>
        <v>0</v>
      </c>
      <c r="AE2119" s="252"/>
    </row>
    <row r="2120" hidden="1" outlineLevel="1" spans="1:31">
      <c r="A2120" s="299"/>
      <c r="B2120" s="150">
        <v>120801194</v>
      </c>
      <c r="C2120" s="346"/>
      <c r="D2120" s="346"/>
      <c r="E2120" s="299" t="s">
        <v>306</v>
      </c>
      <c r="F2120" s="343"/>
      <c r="G2120" s="350"/>
      <c r="H2120" s="394"/>
      <c r="I2120" s="403"/>
      <c r="J2120" s="394"/>
      <c r="K2120" s="403"/>
      <c r="L2120" s="350">
        <f t="shared" si="402"/>
        <v>0</v>
      </c>
      <c r="M2120" s="394"/>
      <c r="N2120" s="403"/>
      <c r="O2120" s="394"/>
      <c r="P2120" s="403"/>
      <c r="Q2120" s="350">
        <f t="shared" ref="Q2120:Q2125" si="404">L2120+N2120-P2120</f>
        <v>0</v>
      </c>
      <c r="R2120" s="350"/>
      <c r="S2120" s="350"/>
      <c r="T2120" s="350"/>
      <c r="U2120" s="350"/>
      <c r="V2120" s="350"/>
      <c r="W2120" s="350"/>
      <c r="X2120" s="350"/>
      <c r="Y2120" s="350">
        <f t="shared" si="403"/>
        <v>0</v>
      </c>
      <c r="Z2120" s="394"/>
      <c r="AA2120" s="403"/>
      <c r="AB2120" s="394"/>
      <c r="AC2120" s="403"/>
      <c r="AD2120" s="350">
        <f t="shared" ref="AD2120:AD2125" si="405">Y2120+AA2120-AC2120</f>
        <v>0</v>
      </c>
      <c r="AE2120" s="252"/>
    </row>
    <row r="2121" hidden="1" outlineLevel="1" spans="1:31">
      <c r="A2121" s="299"/>
      <c r="B2121" s="150">
        <v>120801195</v>
      </c>
      <c r="C2121" s="346"/>
      <c r="D2121" s="346"/>
      <c r="E2121" s="299" t="s">
        <v>307</v>
      </c>
      <c r="F2121" s="343"/>
      <c r="G2121" s="350"/>
      <c r="H2121" s="394"/>
      <c r="I2121" s="403"/>
      <c r="J2121" s="394"/>
      <c r="K2121" s="403"/>
      <c r="L2121" s="350">
        <f t="shared" si="402"/>
        <v>0</v>
      </c>
      <c r="M2121" s="394"/>
      <c r="N2121" s="403"/>
      <c r="O2121" s="394"/>
      <c r="P2121" s="403"/>
      <c r="Q2121" s="350">
        <f t="shared" si="404"/>
        <v>0</v>
      </c>
      <c r="R2121" s="350"/>
      <c r="S2121" s="350"/>
      <c r="T2121" s="350"/>
      <c r="U2121" s="350"/>
      <c r="V2121" s="350"/>
      <c r="W2121" s="350"/>
      <c r="X2121" s="350"/>
      <c r="Y2121" s="350">
        <f t="shared" si="403"/>
        <v>0</v>
      </c>
      <c r="Z2121" s="394"/>
      <c r="AA2121" s="403"/>
      <c r="AB2121" s="394"/>
      <c r="AC2121" s="403"/>
      <c r="AD2121" s="350">
        <f t="shared" si="405"/>
        <v>0</v>
      </c>
      <c r="AE2121" s="252"/>
    </row>
    <row r="2122" hidden="1" outlineLevel="1" spans="1:31">
      <c r="A2122" s="299"/>
      <c r="B2122" s="150">
        <v>120801196</v>
      </c>
      <c r="C2122" s="346"/>
      <c r="D2122" s="346"/>
      <c r="E2122" s="299" t="s">
        <v>308</v>
      </c>
      <c r="F2122" s="343"/>
      <c r="G2122" s="350"/>
      <c r="H2122" s="394"/>
      <c r="I2122" s="403"/>
      <c r="J2122" s="394"/>
      <c r="K2122" s="403"/>
      <c r="L2122" s="350">
        <f t="shared" si="402"/>
        <v>0</v>
      </c>
      <c r="M2122" s="394"/>
      <c r="N2122" s="403"/>
      <c r="O2122" s="394"/>
      <c r="P2122" s="403"/>
      <c r="Q2122" s="350">
        <f t="shared" si="404"/>
        <v>0</v>
      </c>
      <c r="R2122" s="350"/>
      <c r="S2122" s="350"/>
      <c r="T2122" s="350"/>
      <c r="U2122" s="350"/>
      <c r="V2122" s="350"/>
      <c r="W2122" s="350"/>
      <c r="X2122" s="350"/>
      <c r="Y2122" s="350">
        <f t="shared" si="403"/>
        <v>0</v>
      </c>
      <c r="Z2122" s="394"/>
      <c r="AA2122" s="403"/>
      <c r="AB2122" s="394"/>
      <c r="AC2122" s="403"/>
      <c r="AD2122" s="350">
        <f t="shared" si="405"/>
        <v>0</v>
      </c>
      <c r="AE2122" s="252"/>
    </row>
    <row r="2123" hidden="1" outlineLevel="1" spans="1:31">
      <c r="A2123" s="299"/>
      <c r="B2123" s="150">
        <v>120801197</v>
      </c>
      <c r="C2123" s="346"/>
      <c r="D2123" s="346"/>
      <c r="E2123" s="299" t="s">
        <v>309</v>
      </c>
      <c r="F2123" s="343"/>
      <c r="G2123" s="350"/>
      <c r="H2123" s="394"/>
      <c r="I2123" s="403"/>
      <c r="J2123" s="394"/>
      <c r="K2123" s="403"/>
      <c r="L2123" s="350">
        <f t="shared" si="402"/>
        <v>0</v>
      </c>
      <c r="M2123" s="394"/>
      <c r="N2123" s="403"/>
      <c r="O2123" s="394"/>
      <c r="P2123" s="403"/>
      <c r="Q2123" s="350">
        <f t="shared" si="404"/>
        <v>0</v>
      </c>
      <c r="R2123" s="350"/>
      <c r="S2123" s="350"/>
      <c r="T2123" s="350"/>
      <c r="U2123" s="350"/>
      <c r="V2123" s="350"/>
      <c r="W2123" s="350"/>
      <c r="X2123" s="350"/>
      <c r="Y2123" s="350">
        <f t="shared" si="403"/>
        <v>0</v>
      </c>
      <c r="Z2123" s="394"/>
      <c r="AA2123" s="403"/>
      <c r="AB2123" s="394"/>
      <c r="AC2123" s="403"/>
      <c r="AD2123" s="350">
        <f t="shared" si="405"/>
        <v>0</v>
      </c>
      <c r="AE2123" s="252"/>
    </row>
    <row r="2124" hidden="1" outlineLevel="1" spans="1:31">
      <c r="A2124" s="299"/>
      <c r="B2124" s="150">
        <v>120801198</v>
      </c>
      <c r="C2124" s="346"/>
      <c r="D2124" s="346"/>
      <c r="E2124" s="299" t="s">
        <v>310</v>
      </c>
      <c r="F2124" s="343"/>
      <c r="G2124" s="350"/>
      <c r="H2124" s="394"/>
      <c r="I2124" s="403"/>
      <c r="J2124" s="394"/>
      <c r="K2124" s="403"/>
      <c r="L2124" s="350">
        <f t="shared" si="402"/>
        <v>0</v>
      </c>
      <c r="M2124" s="394"/>
      <c r="N2124" s="403"/>
      <c r="O2124" s="394"/>
      <c r="P2124" s="403"/>
      <c r="Q2124" s="350">
        <f t="shared" si="404"/>
        <v>0</v>
      </c>
      <c r="R2124" s="350"/>
      <c r="S2124" s="350"/>
      <c r="T2124" s="350"/>
      <c r="U2124" s="350"/>
      <c r="V2124" s="350"/>
      <c r="W2124" s="350"/>
      <c r="X2124" s="350"/>
      <c r="Y2124" s="350">
        <f t="shared" si="403"/>
        <v>0</v>
      </c>
      <c r="Z2124" s="394"/>
      <c r="AA2124" s="403"/>
      <c r="AB2124" s="394"/>
      <c r="AC2124" s="403"/>
      <c r="AD2124" s="350">
        <f t="shared" si="405"/>
        <v>0</v>
      </c>
      <c r="AE2124" s="252"/>
    </row>
    <row r="2125" hidden="1" outlineLevel="1" spans="1:31">
      <c r="A2125" s="299"/>
      <c r="B2125" s="150">
        <v>120801199</v>
      </c>
      <c r="C2125" s="346"/>
      <c r="D2125" s="346"/>
      <c r="E2125" s="299" t="s">
        <v>311</v>
      </c>
      <c r="F2125" s="343"/>
      <c r="G2125" s="350"/>
      <c r="H2125" s="394"/>
      <c r="I2125" s="403"/>
      <c r="J2125" s="394"/>
      <c r="K2125" s="403"/>
      <c r="L2125" s="350">
        <f t="shared" si="402"/>
        <v>0</v>
      </c>
      <c r="M2125" s="394"/>
      <c r="N2125" s="403"/>
      <c r="O2125" s="394"/>
      <c r="P2125" s="403"/>
      <c r="Q2125" s="350">
        <f t="shared" si="404"/>
        <v>0</v>
      </c>
      <c r="R2125" s="350"/>
      <c r="S2125" s="350"/>
      <c r="T2125" s="350"/>
      <c r="U2125" s="350"/>
      <c r="V2125" s="350"/>
      <c r="W2125" s="350"/>
      <c r="X2125" s="350"/>
      <c r="Y2125" s="350">
        <f t="shared" si="403"/>
        <v>0</v>
      </c>
      <c r="Z2125" s="394"/>
      <c r="AA2125" s="403"/>
      <c r="AB2125" s="394"/>
      <c r="AC2125" s="403"/>
      <c r="AD2125" s="350">
        <f t="shared" si="405"/>
        <v>0</v>
      </c>
      <c r="AE2125" s="252"/>
    </row>
    <row r="2126" hidden="1" outlineLevel="1" spans="1:31">
      <c r="A2126" s="299"/>
      <c r="B2126" s="150">
        <v>120801200</v>
      </c>
      <c r="C2126" s="346"/>
      <c r="D2126" s="346"/>
      <c r="E2126" s="299" t="s">
        <v>312</v>
      </c>
      <c r="F2126" s="343"/>
      <c r="G2126" s="350"/>
      <c r="H2126" s="394"/>
      <c r="I2126" s="403"/>
      <c r="J2126" s="394"/>
      <c r="K2126" s="403"/>
      <c r="L2126" s="350">
        <f t="shared" ref="L2126:L2131" si="406">G2126+I2126-K2126</f>
        <v>0</v>
      </c>
      <c r="M2126" s="394"/>
      <c r="N2126" s="403"/>
      <c r="O2126" s="394"/>
      <c r="P2126" s="403"/>
      <c r="Q2126" s="350">
        <f t="shared" ref="Q2126:Q2131" si="407">L2126+N2126-P2126</f>
        <v>0</v>
      </c>
      <c r="R2126" s="350"/>
      <c r="S2126" s="350"/>
      <c r="T2126" s="350"/>
      <c r="U2126" s="350"/>
      <c r="V2126" s="350"/>
      <c r="W2126" s="350"/>
      <c r="X2126" s="350"/>
      <c r="Y2126" s="350">
        <f t="shared" ref="Y2126:Y2131" si="408">SUM(Q2126:X2126)</f>
        <v>0</v>
      </c>
      <c r="Z2126" s="394"/>
      <c r="AA2126" s="403"/>
      <c r="AB2126" s="394"/>
      <c r="AC2126" s="403"/>
      <c r="AD2126" s="350">
        <f t="shared" ref="AD2126:AD2131" si="409">Y2126+AA2126-AC2126</f>
        <v>0</v>
      </c>
      <c r="AE2126" s="252"/>
    </row>
    <row r="2127" hidden="1" outlineLevel="1" spans="1:31">
      <c r="A2127" s="299"/>
      <c r="B2127" s="150">
        <v>120801201</v>
      </c>
      <c r="C2127" s="346"/>
      <c r="D2127" s="346"/>
      <c r="E2127" s="299" t="s">
        <v>313</v>
      </c>
      <c r="F2127" s="343"/>
      <c r="G2127" s="350"/>
      <c r="H2127" s="394"/>
      <c r="I2127" s="403"/>
      <c r="J2127" s="394"/>
      <c r="K2127" s="403"/>
      <c r="L2127" s="350">
        <f t="shared" si="406"/>
        <v>0</v>
      </c>
      <c r="M2127" s="394"/>
      <c r="N2127" s="403"/>
      <c r="O2127" s="394"/>
      <c r="P2127" s="403"/>
      <c r="Q2127" s="350">
        <f t="shared" si="407"/>
        <v>0</v>
      </c>
      <c r="R2127" s="350"/>
      <c r="S2127" s="350"/>
      <c r="T2127" s="350"/>
      <c r="U2127" s="350"/>
      <c r="V2127" s="350"/>
      <c r="W2127" s="350"/>
      <c r="X2127" s="350"/>
      <c r="Y2127" s="350">
        <f t="shared" si="408"/>
        <v>0</v>
      </c>
      <c r="Z2127" s="394"/>
      <c r="AA2127" s="403"/>
      <c r="AB2127" s="394"/>
      <c r="AC2127" s="403"/>
      <c r="AD2127" s="350">
        <f t="shared" si="409"/>
        <v>0</v>
      </c>
      <c r="AE2127" s="252"/>
    </row>
    <row r="2128" hidden="1" outlineLevel="1" spans="1:31">
      <c r="A2128" s="299"/>
      <c r="B2128" s="150">
        <v>120801202</v>
      </c>
      <c r="C2128" s="346"/>
      <c r="D2128" s="346"/>
      <c r="E2128" s="299" t="s">
        <v>314</v>
      </c>
      <c r="F2128" s="343"/>
      <c r="G2128" s="350"/>
      <c r="H2128" s="394"/>
      <c r="I2128" s="403"/>
      <c r="J2128" s="394"/>
      <c r="K2128" s="403"/>
      <c r="L2128" s="350">
        <f t="shared" si="406"/>
        <v>0</v>
      </c>
      <c r="M2128" s="394"/>
      <c r="N2128" s="403"/>
      <c r="O2128" s="394"/>
      <c r="P2128" s="403"/>
      <c r="Q2128" s="350">
        <f t="shared" si="407"/>
        <v>0</v>
      </c>
      <c r="R2128" s="350"/>
      <c r="S2128" s="350"/>
      <c r="T2128" s="350"/>
      <c r="U2128" s="350"/>
      <c r="V2128" s="350"/>
      <c r="W2128" s="350"/>
      <c r="X2128" s="350"/>
      <c r="Y2128" s="350">
        <f t="shared" si="408"/>
        <v>0</v>
      </c>
      <c r="Z2128" s="394"/>
      <c r="AA2128" s="403"/>
      <c r="AB2128" s="394"/>
      <c r="AC2128" s="403"/>
      <c r="AD2128" s="350">
        <f t="shared" si="409"/>
        <v>0</v>
      </c>
      <c r="AE2128" s="252"/>
    </row>
    <row r="2129" hidden="1" outlineLevel="1" spans="1:31">
      <c r="A2129" s="299"/>
      <c r="B2129" s="150">
        <v>120801203</v>
      </c>
      <c r="C2129" s="346"/>
      <c r="D2129" s="346"/>
      <c r="E2129" s="299" t="s">
        <v>315</v>
      </c>
      <c r="F2129" s="343"/>
      <c r="G2129" s="350"/>
      <c r="H2129" s="394"/>
      <c r="I2129" s="403"/>
      <c r="J2129" s="394"/>
      <c r="K2129" s="403"/>
      <c r="L2129" s="350">
        <f t="shared" si="406"/>
        <v>0</v>
      </c>
      <c r="M2129" s="394"/>
      <c r="N2129" s="403"/>
      <c r="O2129" s="394"/>
      <c r="P2129" s="403"/>
      <c r="Q2129" s="350">
        <f t="shared" si="407"/>
        <v>0</v>
      </c>
      <c r="R2129" s="350"/>
      <c r="S2129" s="350"/>
      <c r="T2129" s="350"/>
      <c r="U2129" s="350"/>
      <c r="V2129" s="350"/>
      <c r="W2129" s="350"/>
      <c r="X2129" s="350"/>
      <c r="Y2129" s="350">
        <f t="shared" si="408"/>
        <v>0</v>
      </c>
      <c r="Z2129" s="394"/>
      <c r="AA2129" s="403"/>
      <c r="AB2129" s="394"/>
      <c r="AC2129" s="403"/>
      <c r="AD2129" s="350">
        <f t="shared" si="409"/>
        <v>0</v>
      </c>
      <c r="AE2129" s="252"/>
    </row>
    <row r="2130" hidden="1" outlineLevel="1" spans="1:31">
      <c r="A2130" s="299"/>
      <c r="B2130" s="150">
        <v>120801204</v>
      </c>
      <c r="C2130" s="346"/>
      <c r="D2130" s="346"/>
      <c r="E2130" s="299" t="s">
        <v>316</v>
      </c>
      <c r="F2130" s="343"/>
      <c r="G2130" s="350"/>
      <c r="H2130" s="394"/>
      <c r="I2130" s="403"/>
      <c r="J2130" s="394"/>
      <c r="K2130" s="403"/>
      <c r="L2130" s="350">
        <f t="shared" si="406"/>
        <v>0</v>
      </c>
      <c r="M2130" s="394"/>
      <c r="N2130" s="403"/>
      <c r="O2130" s="394"/>
      <c r="P2130" s="403"/>
      <c r="Q2130" s="350">
        <f t="shared" si="407"/>
        <v>0</v>
      </c>
      <c r="R2130" s="350"/>
      <c r="S2130" s="350"/>
      <c r="T2130" s="350"/>
      <c r="U2130" s="350"/>
      <c r="V2130" s="350"/>
      <c r="W2130" s="350"/>
      <c r="X2130" s="350"/>
      <c r="Y2130" s="350">
        <f t="shared" si="408"/>
        <v>0</v>
      </c>
      <c r="Z2130" s="394"/>
      <c r="AA2130" s="403"/>
      <c r="AB2130" s="394"/>
      <c r="AC2130" s="403"/>
      <c r="AD2130" s="350">
        <f t="shared" si="409"/>
        <v>0</v>
      </c>
      <c r="AE2130" s="252"/>
    </row>
    <row r="2131" hidden="1" outlineLevel="1" spans="1:31">
      <c r="A2131" s="299"/>
      <c r="B2131" s="150">
        <v>120801205</v>
      </c>
      <c r="C2131" s="346"/>
      <c r="D2131" s="346"/>
      <c r="E2131" s="299" t="s">
        <v>317</v>
      </c>
      <c r="F2131" s="343"/>
      <c r="G2131" s="350"/>
      <c r="H2131" s="394"/>
      <c r="I2131" s="403"/>
      <c r="J2131" s="394"/>
      <c r="K2131" s="403"/>
      <c r="L2131" s="350">
        <f t="shared" si="406"/>
        <v>0</v>
      </c>
      <c r="M2131" s="394"/>
      <c r="N2131" s="403"/>
      <c r="O2131" s="394"/>
      <c r="P2131" s="403"/>
      <c r="Q2131" s="350">
        <f t="shared" si="407"/>
        <v>0</v>
      </c>
      <c r="R2131" s="350"/>
      <c r="S2131" s="350"/>
      <c r="T2131" s="350"/>
      <c r="U2131" s="350"/>
      <c r="V2131" s="350"/>
      <c r="W2131" s="350"/>
      <c r="X2131" s="350"/>
      <c r="Y2131" s="350">
        <f t="shared" si="408"/>
        <v>0</v>
      </c>
      <c r="Z2131" s="394"/>
      <c r="AA2131" s="403"/>
      <c r="AB2131" s="394"/>
      <c r="AC2131" s="403"/>
      <c r="AD2131" s="350">
        <f t="shared" si="409"/>
        <v>0</v>
      </c>
      <c r="AE2131" s="252"/>
    </row>
    <row r="2132" hidden="1" outlineLevel="1" spans="1:31">
      <c r="A2132" s="299"/>
      <c r="B2132" s="150"/>
      <c r="C2132" s="346"/>
      <c r="D2132" s="346"/>
      <c r="E2132" s="375"/>
      <c r="F2132" s="343"/>
      <c r="G2132" s="348"/>
      <c r="H2132" s="394"/>
      <c r="I2132" s="403"/>
      <c r="J2132" s="394"/>
      <c r="K2132" s="403"/>
      <c r="L2132" s="350">
        <f t="shared" si="392"/>
        <v>0</v>
      </c>
      <c r="M2132" s="394"/>
      <c r="N2132" s="403"/>
      <c r="O2132" s="394"/>
      <c r="P2132" s="403"/>
      <c r="Q2132" s="350">
        <f t="shared" ref="Q2132:Q2136" si="410">L2132+N2132-P2132</f>
        <v>0</v>
      </c>
      <c r="R2132" s="350"/>
      <c r="S2132" s="350"/>
      <c r="T2132" s="350"/>
      <c r="U2132" s="350"/>
      <c r="V2132" s="350"/>
      <c r="W2132" s="350"/>
      <c r="X2132" s="350"/>
      <c r="Y2132" s="350">
        <f t="shared" ref="Y2132:Y2136" si="411">SUM(Q2132:X2132)</f>
        <v>0</v>
      </c>
      <c r="Z2132" s="394"/>
      <c r="AA2132" s="403"/>
      <c r="AB2132" s="394"/>
      <c r="AC2132" s="403"/>
      <c r="AD2132" s="350">
        <f t="shared" ref="AD2132:AD2136" si="412">Y2132+AA2132-AC2132</f>
        <v>0</v>
      </c>
      <c r="AE2132" s="252"/>
    </row>
    <row r="2133" hidden="1" outlineLevel="1" spans="1:31">
      <c r="A2133" s="299"/>
      <c r="B2133" s="150"/>
      <c r="C2133" s="346"/>
      <c r="D2133" s="346"/>
      <c r="E2133" s="375"/>
      <c r="F2133" s="343"/>
      <c r="G2133" s="348"/>
      <c r="H2133" s="394"/>
      <c r="I2133" s="403"/>
      <c r="J2133" s="394"/>
      <c r="K2133" s="403"/>
      <c r="L2133" s="350">
        <f t="shared" si="392"/>
        <v>0</v>
      </c>
      <c r="M2133" s="394"/>
      <c r="N2133" s="403"/>
      <c r="O2133" s="394"/>
      <c r="P2133" s="403"/>
      <c r="Q2133" s="350">
        <f t="shared" si="410"/>
        <v>0</v>
      </c>
      <c r="R2133" s="350"/>
      <c r="S2133" s="350"/>
      <c r="T2133" s="350"/>
      <c r="U2133" s="350"/>
      <c r="V2133" s="350"/>
      <c r="W2133" s="350"/>
      <c r="X2133" s="350"/>
      <c r="Y2133" s="350">
        <f t="shared" si="411"/>
        <v>0</v>
      </c>
      <c r="Z2133" s="394"/>
      <c r="AA2133" s="403"/>
      <c r="AB2133" s="394"/>
      <c r="AC2133" s="403"/>
      <c r="AD2133" s="350">
        <f t="shared" si="412"/>
        <v>0</v>
      </c>
      <c r="AE2133" s="252"/>
    </row>
    <row r="2134" hidden="1" outlineLevel="1" spans="1:31">
      <c r="A2134" s="299"/>
      <c r="B2134" s="150"/>
      <c r="C2134" s="346"/>
      <c r="D2134" s="346"/>
      <c r="E2134" s="375"/>
      <c r="F2134" s="343"/>
      <c r="G2134" s="348"/>
      <c r="H2134" s="394"/>
      <c r="I2134" s="403"/>
      <c r="J2134" s="394"/>
      <c r="K2134" s="403"/>
      <c r="L2134" s="350">
        <f t="shared" si="392"/>
        <v>0</v>
      </c>
      <c r="M2134" s="394"/>
      <c r="N2134" s="403"/>
      <c r="O2134" s="394"/>
      <c r="P2134" s="403"/>
      <c r="Q2134" s="350">
        <f t="shared" si="410"/>
        <v>0</v>
      </c>
      <c r="R2134" s="350"/>
      <c r="S2134" s="350"/>
      <c r="T2134" s="350"/>
      <c r="U2134" s="350"/>
      <c r="V2134" s="350"/>
      <c r="W2134" s="350"/>
      <c r="X2134" s="350"/>
      <c r="Y2134" s="350">
        <f t="shared" si="411"/>
        <v>0</v>
      </c>
      <c r="Z2134" s="394"/>
      <c r="AA2134" s="403"/>
      <c r="AB2134" s="394"/>
      <c r="AC2134" s="403"/>
      <c r="AD2134" s="350">
        <f t="shared" si="412"/>
        <v>0</v>
      </c>
      <c r="AE2134" s="252"/>
    </row>
    <row r="2135" hidden="1" outlineLevel="1" spans="1:31">
      <c r="A2135" s="299"/>
      <c r="B2135" s="150"/>
      <c r="C2135" s="346"/>
      <c r="D2135" s="346"/>
      <c r="E2135" s="375"/>
      <c r="F2135" s="343"/>
      <c r="G2135" s="348"/>
      <c r="H2135" s="394"/>
      <c r="I2135" s="403"/>
      <c r="J2135" s="394"/>
      <c r="K2135" s="403"/>
      <c r="L2135" s="350">
        <f t="shared" si="392"/>
        <v>0</v>
      </c>
      <c r="M2135" s="394"/>
      <c r="N2135" s="403"/>
      <c r="O2135" s="394"/>
      <c r="P2135" s="403"/>
      <c r="Q2135" s="350">
        <f t="shared" si="410"/>
        <v>0</v>
      </c>
      <c r="R2135" s="350"/>
      <c r="S2135" s="350"/>
      <c r="T2135" s="350"/>
      <c r="U2135" s="350"/>
      <c r="V2135" s="350"/>
      <c r="W2135" s="350"/>
      <c r="X2135" s="350"/>
      <c r="Y2135" s="350">
        <f t="shared" si="411"/>
        <v>0</v>
      </c>
      <c r="Z2135" s="394"/>
      <c r="AA2135" s="403"/>
      <c r="AB2135" s="394"/>
      <c r="AC2135" s="403"/>
      <c r="AD2135" s="350">
        <f t="shared" si="412"/>
        <v>0</v>
      </c>
      <c r="AE2135" s="252"/>
    </row>
    <row r="2136" hidden="1" outlineLevel="1" spans="1:31">
      <c r="A2136" s="299"/>
      <c r="B2136" s="150"/>
      <c r="C2136" s="346"/>
      <c r="D2136" s="346"/>
      <c r="E2136" s="375"/>
      <c r="F2136" s="343"/>
      <c r="G2136" s="348"/>
      <c r="H2136" s="394"/>
      <c r="I2136" s="403"/>
      <c r="J2136" s="394"/>
      <c r="K2136" s="403"/>
      <c r="L2136" s="350">
        <f t="shared" si="392"/>
        <v>0</v>
      </c>
      <c r="M2136" s="394"/>
      <c r="N2136" s="403"/>
      <c r="O2136" s="394"/>
      <c r="P2136" s="403"/>
      <c r="Q2136" s="350">
        <f t="shared" si="410"/>
        <v>0</v>
      </c>
      <c r="R2136" s="350"/>
      <c r="S2136" s="350"/>
      <c r="T2136" s="350"/>
      <c r="U2136" s="350"/>
      <c r="V2136" s="350"/>
      <c r="W2136" s="350"/>
      <c r="X2136" s="350"/>
      <c r="Y2136" s="350">
        <f t="shared" si="411"/>
        <v>0</v>
      </c>
      <c r="Z2136" s="394"/>
      <c r="AA2136" s="403"/>
      <c r="AB2136" s="394"/>
      <c r="AC2136" s="403"/>
      <c r="AD2136" s="350">
        <f t="shared" si="412"/>
        <v>0</v>
      </c>
      <c r="AE2136" s="252"/>
    </row>
    <row r="2137" collapsed="1" spans="1:31">
      <c r="A2137" s="306"/>
      <c r="B2137" s="150"/>
      <c r="C2137" s="357"/>
      <c r="D2137" s="306"/>
      <c r="E2137" s="342"/>
      <c r="F2137" s="343"/>
      <c r="G2137" s="348"/>
      <c r="H2137" s="388"/>
      <c r="I2137" s="348"/>
      <c r="J2137" s="388"/>
      <c r="K2137" s="348"/>
      <c r="L2137" s="337"/>
      <c r="M2137" s="388"/>
      <c r="N2137" s="348"/>
      <c r="O2137" s="388"/>
      <c r="P2137" s="348"/>
      <c r="Q2137" s="337"/>
      <c r="R2137" s="350"/>
      <c r="S2137" s="350"/>
      <c r="T2137" s="350"/>
      <c r="U2137" s="350"/>
      <c r="V2137" s="350"/>
      <c r="W2137" s="350"/>
      <c r="X2137" s="350"/>
      <c r="Y2137" s="337"/>
      <c r="Z2137" s="388"/>
      <c r="AA2137" s="348"/>
      <c r="AB2137" s="388"/>
      <c r="AC2137" s="348"/>
      <c r="AD2137" s="337"/>
      <c r="AE2137" s="252"/>
    </row>
    <row r="2138" spans="1:32">
      <c r="A2138" s="346"/>
      <c r="B2138" s="380"/>
      <c r="C2138" s="390" t="s">
        <v>989</v>
      </c>
      <c r="D2138" s="382"/>
      <c r="E2138" s="391"/>
      <c r="F2138" s="383"/>
      <c r="G2138" s="392">
        <f>SUM(G1925:G2137)</f>
        <v>0</v>
      </c>
      <c r="H2138" s="393"/>
      <c r="I2138" s="402">
        <f>SUM(I1925:I2137)</f>
        <v>0</v>
      </c>
      <c r="J2138" s="393"/>
      <c r="K2138" s="402">
        <f>SUM(K1925:K2137)</f>
        <v>0</v>
      </c>
      <c r="L2138" s="392">
        <f>SUM(L1925:L2137)</f>
        <v>0</v>
      </c>
      <c r="M2138" s="393"/>
      <c r="N2138" s="402">
        <f>SUM(N1925:N2137)</f>
        <v>0</v>
      </c>
      <c r="O2138" s="393"/>
      <c r="P2138" s="402">
        <f t="shared" ref="P2138:Y2138" si="413">SUM(P1925:P2137)</f>
        <v>0</v>
      </c>
      <c r="Q2138" s="392">
        <f t="shared" si="413"/>
        <v>0</v>
      </c>
      <c r="R2138" s="392">
        <f t="shared" si="413"/>
        <v>0</v>
      </c>
      <c r="S2138" s="392">
        <f t="shared" si="413"/>
        <v>0</v>
      </c>
      <c r="T2138" s="392">
        <f t="shared" si="413"/>
        <v>0</v>
      </c>
      <c r="U2138" s="392">
        <f t="shared" si="413"/>
        <v>0</v>
      </c>
      <c r="V2138" s="392">
        <f t="shared" si="413"/>
        <v>0</v>
      </c>
      <c r="W2138" s="392">
        <f t="shared" si="413"/>
        <v>0</v>
      </c>
      <c r="X2138" s="392">
        <f t="shared" si="413"/>
        <v>0</v>
      </c>
      <c r="Y2138" s="392">
        <f t="shared" si="413"/>
        <v>0</v>
      </c>
      <c r="Z2138" s="393"/>
      <c r="AA2138" s="402">
        <f>SUM(AA1925:AA2137)</f>
        <v>0</v>
      </c>
      <c r="AB2138" s="393"/>
      <c r="AC2138" s="402">
        <f>SUM(AC1925:AC2137)</f>
        <v>0</v>
      </c>
      <c r="AD2138" s="392">
        <f>SUM(AD1925:AD2137)</f>
        <v>0</v>
      </c>
      <c r="AE2138" s="252"/>
      <c r="AF2138" s="300" t="s">
        <v>893</v>
      </c>
    </row>
    <row r="2139" spans="1:31">
      <c r="A2139" s="306"/>
      <c r="B2139" s="436"/>
      <c r="C2139" s="437"/>
      <c r="D2139" s="437"/>
      <c r="E2139" s="335"/>
      <c r="F2139" s="343"/>
      <c r="G2139" s="399"/>
      <c r="H2139" s="338"/>
      <c r="I2139" s="337"/>
      <c r="J2139" s="338"/>
      <c r="K2139" s="337"/>
      <c r="L2139" s="337"/>
      <c r="M2139" s="338"/>
      <c r="N2139" s="337"/>
      <c r="O2139" s="338"/>
      <c r="P2139" s="337"/>
      <c r="Q2139" s="337"/>
      <c r="R2139" s="350"/>
      <c r="S2139" s="350"/>
      <c r="T2139" s="350"/>
      <c r="U2139" s="350"/>
      <c r="V2139" s="350"/>
      <c r="W2139" s="350"/>
      <c r="X2139" s="350"/>
      <c r="Y2139" s="374"/>
      <c r="Z2139" s="338"/>
      <c r="AA2139" s="337"/>
      <c r="AB2139" s="338"/>
      <c r="AC2139" s="337"/>
      <c r="AD2139" s="337"/>
      <c r="AE2139" s="252"/>
    </row>
    <row r="2140" spans="1:31">
      <c r="A2140" s="306"/>
      <c r="B2140" s="150"/>
      <c r="C2140" s="345" t="s">
        <v>990</v>
      </c>
      <c r="D2140" s="303"/>
      <c r="E2140" s="342"/>
      <c r="F2140" s="343"/>
      <c r="G2140" s="348"/>
      <c r="H2140" s="338"/>
      <c r="I2140" s="337"/>
      <c r="J2140" s="338"/>
      <c r="K2140" s="337"/>
      <c r="L2140" s="337">
        <f>G2140+I2140-K2140</f>
        <v>0</v>
      </c>
      <c r="M2140" s="338"/>
      <c r="N2140" s="337"/>
      <c r="O2140" s="338"/>
      <c r="P2140" s="337"/>
      <c r="Q2140" s="337">
        <f>L2140+N2140-P2140</f>
        <v>0</v>
      </c>
      <c r="R2140" s="350"/>
      <c r="S2140" s="350"/>
      <c r="T2140" s="350"/>
      <c r="U2140" s="350"/>
      <c r="V2140" s="350"/>
      <c r="W2140" s="350"/>
      <c r="X2140" s="350"/>
      <c r="Y2140" s="374"/>
      <c r="Z2140" s="338"/>
      <c r="AA2140" s="337"/>
      <c r="AB2140" s="338"/>
      <c r="AC2140" s="337"/>
      <c r="AD2140" s="337">
        <f>Y2140+AA2140-AC2140</f>
        <v>0</v>
      </c>
      <c r="AE2140" s="252"/>
    </row>
    <row r="2141" spans="1:31">
      <c r="A2141" s="306"/>
      <c r="B2141" s="150">
        <v>120901001</v>
      </c>
      <c r="C2141" s="303"/>
      <c r="D2141" s="303" t="s">
        <v>405</v>
      </c>
      <c r="E2141" s="342"/>
      <c r="F2141" s="343"/>
      <c r="G2141" s="350"/>
      <c r="H2141" s="338"/>
      <c r="I2141" s="337"/>
      <c r="J2141" s="338"/>
      <c r="K2141" s="337"/>
      <c r="L2141" s="337">
        <f>G2141+I2141-K2141</f>
        <v>0</v>
      </c>
      <c r="M2141" s="338"/>
      <c r="N2141" s="337"/>
      <c r="O2141" s="338"/>
      <c r="P2141" s="337"/>
      <c r="Q2141" s="337">
        <f>L2141+N2141-P2141</f>
        <v>0</v>
      </c>
      <c r="R2141" s="350"/>
      <c r="S2141" s="350"/>
      <c r="T2141" s="350"/>
      <c r="U2141" s="350"/>
      <c r="V2141" s="350"/>
      <c r="W2141" s="350"/>
      <c r="X2141" s="350"/>
      <c r="Y2141" s="350">
        <f>SUM(Q2141:X2141)</f>
        <v>0</v>
      </c>
      <c r="Z2141" s="338"/>
      <c r="AA2141" s="337"/>
      <c r="AB2141" s="338"/>
      <c r="AC2141" s="337"/>
      <c r="AD2141" s="337">
        <f>Y2141+AA2141-AC2141</f>
        <v>0</v>
      </c>
      <c r="AE2141" s="252"/>
    </row>
    <row r="2142" spans="1:31">
      <c r="A2142" s="306"/>
      <c r="B2142" s="436"/>
      <c r="C2142" s="437"/>
      <c r="D2142" s="437"/>
      <c r="E2142" s="335"/>
      <c r="F2142" s="343"/>
      <c r="G2142" s="348"/>
      <c r="H2142" s="338"/>
      <c r="I2142" s="337"/>
      <c r="J2142" s="338"/>
      <c r="K2142" s="337"/>
      <c r="L2142" s="337"/>
      <c r="M2142" s="338"/>
      <c r="N2142" s="337"/>
      <c r="O2142" s="338"/>
      <c r="P2142" s="337"/>
      <c r="Q2142" s="337"/>
      <c r="R2142" s="350"/>
      <c r="S2142" s="350"/>
      <c r="T2142" s="350"/>
      <c r="U2142" s="350"/>
      <c r="V2142" s="350"/>
      <c r="W2142" s="350"/>
      <c r="X2142" s="350"/>
      <c r="Y2142" s="337"/>
      <c r="Z2142" s="338"/>
      <c r="AA2142" s="337"/>
      <c r="AB2142" s="338"/>
      <c r="AC2142" s="337"/>
      <c r="AD2142" s="337"/>
      <c r="AE2142" s="252"/>
    </row>
    <row r="2143" spans="1:32">
      <c r="A2143" s="306"/>
      <c r="B2143" s="446"/>
      <c r="C2143" s="452" t="s">
        <v>991</v>
      </c>
      <c r="D2143" s="453"/>
      <c r="E2143" s="449"/>
      <c r="F2143" s="383"/>
      <c r="G2143" s="392">
        <f>SUM(G2139:G2142)</f>
        <v>0</v>
      </c>
      <c r="H2143" s="393"/>
      <c r="I2143" s="402">
        <f>SUM(I2139:I2142)</f>
        <v>0</v>
      </c>
      <c r="J2143" s="393"/>
      <c r="K2143" s="402">
        <f>SUM(K2139:K2142)</f>
        <v>0</v>
      </c>
      <c r="L2143" s="392">
        <f>SUM(L2139:L2142)</f>
        <v>0</v>
      </c>
      <c r="M2143" s="393"/>
      <c r="N2143" s="402">
        <f>SUM(N2139:N2142)</f>
        <v>0</v>
      </c>
      <c r="O2143" s="393"/>
      <c r="P2143" s="402">
        <f>SUM(P2139:P2142)</f>
        <v>0</v>
      </c>
      <c r="Q2143" s="392">
        <f>SUM(Q2139:Q2142)</f>
        <v>0</v>
      </c>
      <c r="R2143" s="392">
        <f t="shared" ref="R2143:Y2143" si="414">SUM(R2140:R2142)</f>
        <v>0</v>
      </c>
      <c r="S2143" s="392">
        <f t="shared" si="414"/>
        <v>0</v>
      </c>
      <c r="T2143" s="392">
        <f t="shared" si="414"/>
        <v>0</v>
      </c>
      <c r="U2143" s="392">
        <f t="shared" si="414"/>
        <v>0</v>
      </c>
      <c r="V2143" s="392">
        <f t="shared" si="414"/>
        <v>0</v>
      </c>
      <c r="W2143" s="392">
        <f t="shared" si="414"/>
        <v>0</v>
      </c>
      <c r="X2143" s="392">
        <f t="shared" si="414"/>
        <v>0</v>
      </c>
      <c r="Y2143" s="392">
        <f t="shared" si="414"/>
        <v>0</v>
      </c>
      <c r="Z2143" s="393"/>
      <c r="AA2143" s="402">
        <f>SUM(AA2139:AA2142)</f>
        <v>0</v>
      </c>
      <c r="AB2143" s="393"/>
      <c r="AC2143" s="402">
        <f>SUM(AC2139:AC2142)</f>
        <v>0</v>
      </c>
      <c r="AD2143" s="392">
        <f>SUM(AD2139:AD2142)</f>
        <v>0</v>
      </c>
      <c r="AE2143" s="252"/>
      <c r="AF2143" s="300" t="s">
        <v>893</v>
      </c>
    </row>
    <row r="2144" spans="1:31">
      <c r="A2144" s="299"/>
      <c r="B2144" s="340"/>
      <c r="C2144" s="299"/>
      <c r="D2144" s="299"/>
      <c r="E2144" s="342"/>
      <c r="F2144" s="356"/>
      <c r="G2144" s="399"/>
      <c r="H2144" s="394"/>
      <c r="I2144" s="403"/>
      <c r="J2144" s="394"/>
      <c r="K2144" s="403"/>
      <c r="L2144" s="350"/>
      <c r="M2144" s="394"/>
      <c r="N2144" s="403"/>
      <c r="O2144" s="394"/>
      <c r="P2144" s="403"/>
      <c r="Q2144" s="374"/>
      <c r="R2144" s="350"/>
      <c r="S2144" s="350"/>
      <c r="T2144" s="350"/>
      <c r="U2144" s="350"/>
      <c r="V2144" s="350"/>
      <c r="W2144" s="350"/>
      <c r="X2144" s="350"/>
      <c r="Y2144" s="374"/>
      <c r="Z2144" s="394"/>
      <c r="AA2144" s="403"/>
      <c r="AB2144" s="394"/>
      <c r="AC2144" s="403"/>
      <c r="AD2144" s="374"/>
      <c r="AE2144" s="252"/>
    </row>
    <row r="2145" spans="1:31">
      <c r="A2145" s="306"/>
      <c r="B2145" s="340"/>
      <c r="C2145" s="345" t="s">
        <v>992</v>
      </c>
      <c r="D2145" s="306"/>
      <c r="E2145" s="342"/>
      <c r="F2145" s="343"/>
      <c r="G2145" s="348"/>
      <c r="H2145" s="388"/>
      <c r="I2145" s="348"/>
      <c r="J2145" s="388"/>
      <c r="K2145" s="348"/>
      <c r="L2145" s="337"/>
      <c r="M2145" s="388"/>
      <c r="N2145" s="348"/>
      <c r="O2145" s="388"/>
      <c r="P2145" s="348"/>
      <c r="Q2145" s="337"/>
      <c r="R2145" s="350"/>
      <c r="S2145" s="350"/>
      <c r="T2145" s="350"/>
      <c r="U2145" s="350"/>
      <c r="V2145" s="350"/>
      <c r="W2145" s="350"/>
      <c r="X2145" s="350"/>
      <c r="Y2145" s="337"/>
      <c r="Z2145" s="388"/>
      <c r="AA2145" s="348"/>
      <c r="AB2145" s="388"/>
      <c r="AC2145" s="348"/>
      <c r="AD2145" s="337"/>
      <c r="AE2145" s="252"/>
    </row>
    <row r="2146" spans="1:31">
      <c r="A2146" s="306"/>
      <c r="B2146" s="408">
        <v>121001001</v>
      </c>
      <c r="C2146" s="299"/>
      <c r="D2146" s="299" t="s">
        <v>340</v>
      </c>
      <c r="E2146" s="342"/>
      <c r="F2146" s="343"/>
      <c r="G2146" s="348"/>
      <c r="H2146" s="388"/>
      <c r="I2146" s="348"/>
      <c r="J2146" s="388"/>
      <c r="K2146" s="348"/>
      <c r="L2146" s="337">
        <f>G2146+I2146-K2146</f>
        <v>0</v>
      </c>
      <c r="M2146" s="388"/>
      <c r="N2146" s="348"/>
      <c r="O2146" s="388"/>
      <c r="P2146" s="348"/>
      <c r="Q2146" s="337">
        <f>L2146+N2146-P2146</f>
        <v>0</v>
      </c>
      <c r="R2146" s="350"/>
      <c r="S2146" s="350"/>
      <c r="T2146" s="350"/>
      <c r="U2146" s="350"/>
      <c r="V2146" s="350"/>
      <c r="W2146" s="350"/>
      <c r="X2146" s="350"/>
      <c r="Y2146" s="350">
        <f>SUM(Q2146:X2146)</f>
        <v>0</v>
      </c>
      <c r="Z2146" s="388"/>
      <c r="AA2146" s="348"/>
      <c r="AB2146" s="388"/>
      <c r="AC2146" s="348"/>
      <c r="AD2146" s="337">
        <f>Y2146+AA2146-AC2146</f>
        <v>0</v>
      </c>
      <c r="AE2146" s="252"/>
    </row>
    <row r="2147" spans="1:31">
      <c r="A2147" s="306"/>
      <c r="B2147" s="408"/>
      <c r="C2147" s="299"/>
      <c r="D2147" s="299"/>
      <c r="E2147" s="342"/>
      <c r="F2147" s="343"/>
      <c r="G2147" s="348"/>
      <c r="H2147" s="388"/>
      <c r="I2147" s="348"/>
      <c r="J2147" s="388"/>
      <c r="K2147" s="348"/>
      <c r="L2147" s="337">
        <f>G2147+I2147-K2147</f>
        <v>0</v>
      </c>
      <c r="M2147" s="388"/>
      <c r="N2147" s="348"/>
      <c r="O2147" s="388"/>
      <c r="P2147" s="348"/>
      <c r="Q2147" s="337">
        <f>L2147+N2147-P2147</f>
        <v>0</v>
      </c>
      <c r="R2147" s="350"/>
      <c r="S2147" s="350"/>
      <c r="T2147" s="350"/>
      <c r="U2147" s="350"/>
      <c r="V2147" s="350"/>
      <c r="W2147" s="350"/>
      <c r="X2147" s="350"/>
      <c r="Y2147" s="350">
        <f>SUM(Q2147:X2147)</f>
        <v>0</v>
      </c>
      <c r="Z2147" s="388"/>
      <c r="AA2147" s="348"/>
      <c r="AB2147" s="388"/>
      <c r="AC2147" s="348"/>
      <c r="AD2147" s="337">
        <f>Y2147+AA2147-AC2147</f>
        <v>0</v>
      </c>
      <c r="AE2147" s="252"/>
    </row>
    <row r="2148" spans="1:31">
      <c r="A2148" s="303"/>
      <c r="B2148" s="340"/>
      <c r="C2148" s="303"/>
      <c r="D2148" s="303"/>
      <c r="E2148" s="342"/>
      <c r="F2148" s="386"/>
      <c r="G2148" s="348"/>
      <c r="H2148" s="387"/>
      <c r="I2148" s="401"/>
      <c r="J2148" s="387"/>
      <c r="K2148" s="401"/>
      <c r="L2148" s="337"/>
      <c r="M2148" s="387"/>
      <c r="N2148" s="401"/>
      <c r="O2148" s="387"/>
      <c r="P2148" s="401"/>
      <c r="Q2148" s="337"/>
      <c r="R2148" s="350"/>
      <c r="S2148" s="350"/>
      <c r="T2148" s="350"/>
      <c r="U2148" s="350"/>
      <c r="V2148" s="350"/>
      <c r="W2148" s="350"/>
      <c r="X2148" s="350"/>
      <c r="Y2148" s="337"/>
      <c r="Z2148" s="387"/>
      <c r="AA2148" s="401"/>
      <c r="AB2148" s="387"/>
      <c r="AC2148" s="401"/>
      <c r="AD2148" s="337"/>
      <c r="AE2148" s="252"/>
    </row>
    <row r="2149" spans="1:31">
      <c r="A2149" s="346"/>
      <c r="B2149" s="380"/>
      <c r="C2149" s="390" t="s">
        <v>993</v>
      </c>
      <c r="D2149" s="382"/>
      <c r="E2149" s="391"/>
      <c r="F2149" s="383"/>
      <c r="G2149" s="392">
        <f>SUM(G2146:G2148)</f>
        <v>0</v>
      </c>
      <c r="H2149" s="393"/>
      <c r="I2149" s="402">
        <f>SUM(I2146:I2148)</f>
        <v>0</v>
      </c>
      <c r="J2149" s="393"/>
      <c r="K2149" s="402">
        <f>SUM(K2146:K2148)</f>
        <v>0</v>
      </c>
      <c r="L2149" s="392">
        <f>SUM(L2146:L2148)</f>
        <v>0</v>
      </c>
      <c r="M2149" s="393"/>
      <c r="N2149" s="402">
        <f>SUM(N2146:N2148)</f>
        <v>0</v>
      </c>
      <c r="O2149" s="393"/>
      <c r="P2149" s="402">
        <f>SUM(P2146:P2148)</f>
        <v>0</v>
      </c>
      <c r="Q2149" s="392">
        <f>SUM(Q2146:Q2148)</f>
        <v>0</v>
      </c>
      <c r="R2149" s="392">
        <f t="shared" ref="R2149:Y2149" si="415">SUM(R2146:R2148)</f>
        <v>0</v>
      </c>
      <c r="S2149" s="392">
        <f t="shared" si="415"/>
        <v>0</v>
      </c>
      <c r="T2149" s="392">
        <f t="shared" si="415"/>
        <v>0</v>
      </c>
      <c r="U2149" s="392">
        <f t="shared" si="415"/>
        <v>0</v>
      </c>
      <c r="V2149" s="392">
        <f t="shared" si="415"/>
        <v>0</v>
      </c>
      <c r="W2149" s="392">
        <f t="shared" si="415"/>
        <v>0</v>
      </c>
      <c r="X2149" s="392">
        <f t="shared" si="415"/>
        <v>0</v>
      </c>
      <c r="Y2149" s="392">
        <f t="shared" si="415"/>
        <v>0</v>
      </c>
      <c r="Z2149" s="393"/>
      <c r="AA2149" s="402">
        <f>SUM(AA2146:AA2148)</f>
        <v>0</v>
      </c>
      <c r="AB2149" s="393"/>
      <c r="AC2149" s="402">
        <f>SUM(AC2146:AC2148)</f>
        <v>0</v>
      </c>
      <c r="AD2149" s="392">
        <f>SUM(AD2146:AD2148)</f>
        <v>0</v>
      </c>
      <c r="AE2149" s="252"/>
    </row>
    <row r="2150" spans="1:31">
      <c r="A2150" s="303"/>
      <c r="B2150" s="340"/>
      <c r="C2150" s="303"/>
      <c r="D2150" s="303"/>
      <c r="E2150" s="342"/>
      <c r="F2150" s="386"/>
      <c r="G2150" s="374"/>
      <c r="H2150" s="387"/>
      <c r="I2150" s="401"/>
      <c r="J2150" s="387"/>
      <c r="K2150" s="401"/>
      <c r="L2150" s="350"/>
      <c r="M2150" s="387"/>
      <c r="N2150" s="401"/>
      <c r="O2150" s="387"/>
      <c r="P2150" s="401"/>
      <c r="Q2150" s="350"/>
      <c r="R2150" s="350"/>
      <c r="S2150" s="350"/>
      <c r="T2150" s="350"/>
      <c r="U2150" s="350"/>
      <c r="V2150" s="350"/>
      <c r="W2150" s="350"/>
      <c r="X2150" s="350"/>
      <c r="Y2150" s="374"/>
      <c r="Z2150" s="387"/>
      <c r="AA2150" s="401"/>
      <c r="AB2150" s="387"/>
      <c r="AC2150" s="401"/>
      <c r="AD2150" s="350"/>
      <c r="AE2150" s="252"/>
    </row>
    <row r="2151" spans="1:31">
      <c r="A2151" s="306"/>
      <c r="B2151" s="339"/>
      <c r="C2151" s="345" t="s">
        <v>994</v>
      </c>
      <c r="D2151" s="417"/>
      <c r="E2151" s="342"/>
      <c r="F2151" s="343"/>
      <c r="G2151" s="348"/>
      <c r="H2151" s="388"/>
      <c r="I2151" s="348"/>
      <c r="J2151" s="388"/>
      <c r="K2151" s="348"/>
      <c r="L2151" s="337"/>
      <c r="M2151" s="388"/>
      <c r="N2151" s="348"/>
      <c r="O2151" s="388"/>
      <c r="P2151" s="348"/>
      <c r="Q2151" s="337"/>
      <c r="R2151" s="350"/>
      <c r="S2151" s="350"/>
      <c r="T2151" s="350"/>
      <c r="U2151" s="350"/>
      <c r="V2151" s="350"/>
      <c r="W2151" s="350"/>
      <c r="X2151" s="350"/>
      <c r="Y2151" s="337"/>
      <c r="Z2151" s="388"/>
      <c r="AA2151" s="348"/>
      <c r="AB2151" s="388"/>
      <c r="AC2151" s="348"/>
      <c r="AD2151" s="337"/>
      <c r="AE2151" s="252"/>
    </row>
    <row r="2152" hidden="1" outlineLevel="1" spans="1:30">
      <c r="A2152" s="346"/>
      <c r="B2152" s="150"/>
      <c r="D2152" s="347" t="s">
        <v>771</v>
      </c>
      <c r="E2152" s="346"/>
      <c r="F2152" s="343"/>
      <c r="G2152" s="348"/>
      <c r="H2152" s="349"/>
      <c r="I2152" s="350"/>
      <c r="J2152" s="349"/>
      <c r="K2152" s="350"/>
      <c r="L2152" s="337"/>
      <c r="M2152" s="349"/>
      <c r="N2152" s="350"/>
      <c r="O2152" s="349"/>
      <c r="P2152" s="350"/>
      <c r="Q2152" s="337"/>
      <c r="R2152" s="350"/>
      <c r="S2152" s="350"/>
      <c r="T2152" s="350"/>
      <c r="U2152" s="350"/>
      <c r="V2152" s="350"/>
      <c r="W2152" s="350"/>
      <c r="X2152" s="350"/>
      <c r="Y2152" s="337"/>
      <c r="Z2152" s="349"/>
      <c r="AA2152" s="350"/>
      <c r="AB2152" s="349"/>
      <c r="AC2152" s="350"/>
      <c r="AD2152" s="337"/>
    </row>
    <row r="2153" hidden="1" outlineLevel="1" spans="1:31">
      <c r="A2153" s="346"/>
      <c r="B2153" s="150">
        <v>121101001</v>
      </c>
      <c r="D2153" s="346"/>
      <c r="E2153" s="299" t="s">
        <v>926</v>
      </c>
      <c r="F2153" s="343"/>
      <c r="G2153" s="350"/>
      <c r="H2153" s="349"/>
      <c r="I2153" s="350"/>
      <c r="J2153" s="349"/>
      <c r="K2153" s="350"/>
      <c r="L2153" s="337">
        <f>G2153+I2153-K2153</f>
        <v>0</v>
      </c>
      <c r="M2153" s="349"/>
      <c r="N2153" s="350"/>
      <c r="O2153" s="349"/>
      <c r="P2153" s="350"/>
      <c r="Q2153" s="337">
        <f t="shared" ref="Q2153:Q2172" si="416">L2153+N2153-P2153</f>
        <v>0</v>
      </c>
      <c r="R2153" s="350"/>
      <c r="S2153" s="350"/>
      <c r="T2153" s="350"/>
      <c r="U2153" s="350"/>
      <c r="V2153" s="350"/>
      <c r="W2153" s="350"/>
      <c r="X2153" s="350"/>
      <c r="Y2153" s="350">
        <f t="shared" ref="Y2153:Y2177" si="417">SUM(Q2153:X2153)</f>
        <v>0</v>
      </c>
      <c r="Z2153" s="349"/>
      <c r="AA2153" s="350"/>
      <c r="AB2153" s="349"/>
      <c r="AC2153" s="350"/>
      <c r="AD2153" s="337">
        <f t="shared" ref="AD2153:AD2178" si="418">Y2153+AA2153-AC2153</f>
        <v>0</v>
      </c>
      <c r="AE2153" s="252"/>
    </row>
    <row r="2154" hidden="1" outlineLevel="1" spans="1:31">
      <c r="A2154" s="346"/>
      <c r="B2154" s="150">
        <v>121101002</v>
      </c>
      <c r="D2154" s="346"/>
      <c r="E2154" s="299" t="s">
        <v>927</v>
      </c>
      <c r="F2154" s="343"/>
      <c r="G2154" s="350"/>
      <c r="H2154" s="349"/>
      <c r="I2154" s="350"/>
      <c r="J2154" s="349"/>
      <c r="K2154" s="350"/>
      <c r="L2154" s="337">
        <f t="shared" ref="L2154:L2171" si="419">G2154+I2154-K2154</f>
        <v>0</v>
      </c>
      <c r="M2154" s="349"/>
      <c r="N2154" s="350"/>
      <c r="O2154" s="349"/>
      <c r="P2154" s="350"/>
      <c r="Q2154" s="337">
        <f t="shared" si="416"/>
        <v>0</v>
      </c>
      <c r="R2154" s="350"/>
      <c r="S2154" s="350"/>
      <c r="T2154" s="350"/>
      <c r="U2154" s="350"/>
      <c r="V2154" s="350"/>
      <c r="W2154" s="350"/>
      <c r="X2154" s="350"/>
      <c r="Y2154" s="350">
        <f t="shared" si="417"/>
        <v>0</v>
      </c>
      <c r="Z2154" s="349"/>
      <c r="AA2154" s="350"/>
      <c r="AB2154" s="349"/>
      <c r="AC2154" s="350"/>
      <c r="AD2154" s="337">
        <f t="shared" si="418"/>
        <v>0</v>
      </c>
      <c r="AE2154" s="252"/>
    </row>
    <row r="2155" hidden="1" outlineLevel="1" spans="1:31">
      <c r="A2155" s="346"/>
      <c r="B2155" s="150">
        <v>121101003</v>
      </c>
      <c r="D2155" s="346"/>
      <c r="E2155" s="299" t="s">
        <v>928</v>
      </c>
      <c r="F2155" s="343"/>
      <c r="G2155" s="350"/>
      <c r="H2155" s="349"/>
      <c r="I2155" s="350"/>
      <c r="J2155" s="349"/>
      <c r="K2155" s="350"/>
      <c r="L2155" s="337">
        <f t="shared" si="419"/>
        <v>0</v>
      </c>
      <c r="M2155" s="349"/>
      <c r="N2155" s="350"/>
      <c r="O2155" s="349"/>
      <c r="P2155" s="350"/>
      <c r="Q2155" s="337">
        <f t="shared" si="416"/>
        <v>0</v>
      </c>
      <c r="R2155" s="350"/>
      <c r="S2155" s="350"/>
      <c r="T2155" s="350"/>
      <c r="U2155" s="350"/>
      <c r="V2155" s="350"/>
      <c r="W2155" s="350"/>
      <c r="X2155" s="350"/>
      <c r="Y2155" s="350">
        <f t="shared" si="417"/>
        <v>0</v>
      </c>
      <c r="Z2155" s="349"/>
      <c r="AA2155" s="350"/>
      <c r="AB2155" s="349"/>
      <c r="AC2155" s="350"/>
      <c r="AD2155" s="337">
        <f t="shared" si="418"/>
        <v>0</v>
      </c>
      <c r="AE2155" s="252"/>
    </row>
    <row r="2156" hidden="1" outlineLevel="1" spans="1:31">
      <c r="A2156" s="346"/>
      <c r="B2156" s="150">
        <v>121101004</v>
      </c>
      <c r="D2156" s="346"/>
      <c r="E2156" s="299" t="s">
        <v>929</v>
      </c>
      <c r="F2156" s="343"/>
      <c r="G2156" s="350"/>
      <c r="H2156" s="349"/>
      <c r="I2156" s="350"/>
      <c r="J2156" s="349"/>
      <c r="K2156" s="350"/>
      <c r="L2156" s="337">
        <f t="shared" si="419"/>
        <v>0</v>
      </c>
      <c r="M2156" s="349"/>
      <c r="N2156" s="350"/>
      <c r="O2156" s="349"/>
      <c r="P2156" s="350"/>
      <c r="Q2156" s="337">
        <f t="shared" si="416"/>
        <v>0</v>
      </c>
      <c r="R2156" s="350"/>
      <c r="S2156" s="350"/>
      <c r="T2156" s="350"/>
      <c r="U2156" s="350"/>
      <c r="V2156" s="350"/>
      <c r="W2156" s="350"/>
      <c r="X2156" s="350"/>
      <c r="Y2156" s="350">
        <f t="shared" si="417"/>
        <v>0</v>
      </c>
      <c r="Z2156" s="349"/>
      <c r="AA2156" s="350"/>
      <c r="AB2156" s="349"/>
      <c r="AC2156" s="350"/>
      <c r="AD2156" s="337">
        <f t="shared" si="418"/>
        <v>0</v>
      </c>
      <c r="AE2156" s="252"/>
    </row>
    <row r="2157" hidden="1" outlineLevel="1" spans="1:31">
      <c r="A2157" s="346"/>
      <c r="B2157" s="150">
        <v>121101005</v>
      </c>
      <c r="D2157" s="346"/>
      <c r="E2157" s="299" t="s">
        <v>930</v>
      </c>
      <c r="F2157" s="343"/>
      <c r="G2157" s="350"/>
      <c r="H2157" s="349"/>
      <c r="I2157" s="350"/>
      <c r="J2157" s="349"/>
      <c r="K2157" s="350"/>
      <c r="L2157" s="337">
        <f t="shared" si="419"/>
        <v>0</v>
      </c>
      <c r="M2157" s="349"/>
      <c r="N2157" s="350"/>
      <c r="O2157" s="349"/>
      <c r="P2157" s="350"/>
      <c r="Q2157" s="337">
        <f t="shared" si="416"/>
        <v>0</v>
      </c>
      <c r="R2157" s="350"/>
      <c r="S2157" s="350"/>
      <c r="T2157" s="350"/>
      <c r="U2157" s="350"/>
      <c r="V2157" s="350"/>
      <c r="W2157" s="350"/>
      <c r="X2157" s="350"/>
      <c r="Y2157" s="350">
        <f t="shared" si="417"/>
        <v>0</v>
      </c>
      <c r="Z2157" s="349"/>
      <c r="AA2157" s="350"/>
      <c r="AB2157" s="349"/>
      <c r="AC2157" s="350"/>
      <c r="AD2157" s="337">
        <f t="shared" si="418"/>
        <v>0</v>
      </c>
      <c r="AE2157" s="252"/>
    </row>
    <row r="2158" hidden="1" outlineLevel="1" spans="1:31">
      <c r="A2158" s="346"/>
      <c r="B2158" s="150">
        <v>121101006</v>
      </c>
      <c r="D2158" s="346"/>
      <c r="E2158" s="299" t="s">
        <v>931</v>
      </c>
      <c r="F2158" s="343"/>
      <c r="G2158" s="350"/>
      <c r="H2158" s="349"/>
      <c r="I2158" s="350"/>
      <c r="J2158" s="349"/>
      <c r="K2158" s="350"/>
      <c r="L2158" s="337">
        <f t="shared" si="419"/>
        <v>0</v>
      </c>
      <c r="M2158" s="349"/>
      <c r="N2158" s="350"/>
      <c r="O2158" s="349"/>
      <c r="P2158" s="350"/>
      <c r="Q2158" s="337">
        <f t="shared" si="416"/>
        <v>0</v>
      </c>
      <c r="R2158" s="350"/>
      <c r="S2158" s="350"/>
      <c r="T2158" s="350"/>
      <c r="U2158" s="350"/>
      <c r="V2158" s="350"/>
      <c r="W2158" s="350"/>
      <c r="X2158" s="350"/>
      <c r="Y2158" s="350">
        <f t="shared" si="417"/>
        <v>0</v>
      </c>
      <c r="Z2158" s="349"/>
      <c r="AA2158" s="350"/>
      <c r="AB2158" s="349"/>
      <c r="AC2158" s="350"/>
      <c r="AD2158" s="337">
        <f t="shared" si="418"/>
        <v>0</v>
      </c>
      <c r="AE2158" s="252"/>
    </row>
    <row r="2159" hidden="1" outlineLevel="1" spans="1:31">
      <c r="A2159" s="346"/>
      <c r="B2159" s="150">
        <v>121101007</v>
      </c>
      <c r="D2159" s="346"/>
      <c r="E2159" s="299" t="s">
        <v>932</v>
      </c>
      <c r="F2159" s="343"/>
      <c r="G2159" s="350"/>
      <c r="H2159" s="349"/>
      <c r="I2159" s="350"/>
      <c r="J2159" s="349"/>
      <c r="K2159" s="350"/>
      <c r="L2159" s="337">
        <f t="shared" si="419"/>
        <v>0</v>
      </c>
      <c r="M2159" s="349"/>
      <c r="N2159" s="350"/>
      <c r="O2159" s="349"/>
      <c r="P2159" s="350"/>
      <c r="Q2159" s="337">
        <f t="shared" si="416"/>
        <v>0</v>
      </c>
      <c r="R2159" s="350"/>
      <c r="S2159" s="350"/>
      <c r="T2159" s="350"/>
      <c r="U2159" s="350"/>
      <c r="V2159" s="350"/>
      <c r="W2159" s="350"/>
      <c r="X2159" s="350"/>
      <c r="Y2159" s="350">
        <f t="shared" si="417"/>
        <v>0</v>
      </c>
      <c r="Z2159" s="349"/>
      <c r="AA2159" s="350"/>
      <c r="AB2159" s="349"/>
      <c r="AC2159" s="350"/>
      <c r="AD2159" s="337">
        <f t="shared" si="418"/>
        <v>0</v>
      </c>
      <c r="AE2159" s="252"/>
    </row>
    <row r="2160" hidden="1" outlineLevel="1" spans="1:31">
      <c r="A2160" s="346"/>
      <c r="B2160" s="150">
        <v>121101008</v>
      </c>
      <c r="D2160" s="346"/>
      <c r="E2160" s="299" t="s">
        <v>933</v>
      </c>
      <c r="F2160" s="343"/>
      <c r="G2160" s="350"/>
      <c r="H2160" s="349"/>
      <c r="I2160" s="350"/>
      <c r="J2160" s="349"/>
      <c r="K2160" s="350"/>
      <c r="L2160" s="337">
        <f t="shared" si="419"/>
        <v>0</v>
      </c>
      <c r="M2160" s="349"/>
      <c r="N2160" s="350"/>
      <c r="O2160" s="349"/>
      <c r="P2160" s="350"/>
      <c r="Q2160" s="337">
        <f t="shared" si="416"/>
        <v>0</v>
      </c>
      <c r="R2160" s="350"/>
      <c r="S2160" s="350"/>
      <c r="T2160" s="350"/>
      <c r="U2160" s="350"/>
      <c r="V2160" s="350"/>
      <c r="W2160" s="350"/>
      <c r="X2160" s="350"/>
      <c r="Y2160" s="350">
        <f t="shared" si="417"/>
        <v>0</v>
      </c>
      <c r="Z2160" s="349"/>
      <c r="AA2160" s="350"/>
      <c r="AB2160" s="349"/>
      <c r="AC2160" s="350"/>
      <c r="AD2160" s="337">
        <f t="shared" si="418"/>
        <v>0</v>
      </c>
      <c r="AE2160" s="252"/>
    </row>
    <row r="2161" hidden="1" outlineLevel="1" spans="1:31">
      <c r="A2161" s="346"/>
      <c r="B2161" s="150">
        <v>121101009</v>
      </c>
      <c r="D2161" s="346"/>
      <c r="E2161" s="299" t="s">
        <v>934</v>
      </c>
      <c r="F2161" s="343"/>
      <c r="G2161" s="350"/>
      <c r="H2161" s="349"/>
      <c r="I2161" s="350"/>
      <c r="J2161" s="349"/>
      <c r="K2161" s="350"/>
      <c r="L2161" s="337">
        <f t="shared" si="419"/>
        <v>0</v>
      </c>
      <c r="M2161" s="349"/>
      <c r="N2161" s="350"/>
      <c r="O2161" s="349"/>
      <c r="P2161" s="350"/>
      <c r="Q2161" s="337">
        <f t="shared" si="416"/>
        <v>0</v>
      </c>
      <c r="R2161" s="350"/>
      <c r="S2161" s="350"/>
      <c r="T2161" s="350"/>
      <c r="U2161" s="350"/>
      <c r="V2161" s="350"/>
      <c r="W2161" s="350"/>
      <c r="X2161" s="350"/>
      <c r="Y2161" s="350">
        <f t="shared" si="417"/>
        <v>0</v>
      </c>
      <c r="Z2161" s="349"/>
      <c r="AA2161" s="350"/>
      <c r="AB2161" s="349"/>
      <c r="AC2161" s="350"/>
      <c r="AD2161" s="337">
        <f t="shared" si="418"/>
        <v>0</v>
      </c>
      <c r="AE2161" s="252"/>
    </row>
    <row r="2162" hidden="1" outlineLevel="1" spans="1:31">
      <c r="A2162" s="346"/>
      <c r="B2162" s="150">
        <v>121101010</v>
      </c>
      <c r="D2162" s="346"/>
      <c r="E2162" s="299" t="s">
        <v>935</v>
      </c>
      <c r="F2162" s="343"/>
      <c r="G2162" s="350"/>
      <c r="H2162" s="349"/>
      <c r="I2162" s="350"/>
      <c r="J2162" s="349"/>
      <c r="K2162" s="350"/>
      <c r="L2162" s="337">
        <f t="shared" si="419"/>
        <v>0</v>
      </c>
      <c r="M2162" s="349"/>
      <c r="N2162" s="350"/>
      <c r="O2162" s="349"/>
      <c r="P2162" s="350"/>
      <c r="Q2162" s="337">
        <f t="shared" si="416"/>
        <v>0</v>
      </c>
      <c r="R2162" s="350"/>
      <c r="S2162" s="350"/>
      <c r="T2162" s="350"/>
      <c r="U2162" s="350"/>
      <c r="V2162" s="350"/>
      <c r="W2162" s="350"/>
      <c r="X2162" s="350"/>
      <c r="Y2162" s="350">
        <f t="shared" si="417"/>
        <v>0</v>
      </c>
      <c r="Z2162" s="349"/>
      <c r="AA2162" s="350"/>
      <c r="AB2162" s="349"/>
      <c r="AC2162" s="350"/>
      <c r="AD2162" s="337">
        <f t="shared" si="418"/>
        <v>0</v>
      </c>
      <c r="AE2162" s="252"/>
    </row>
    <row r="2163" hidden="1" outlineLevel="1" spans="1:31">
      <c r="A2163" s="346"/>
      <c r="B2163" s="150">
        <v>121101011</v>
      </c>
      <c r="D2163" s="346"/>
      <c r="E2163" s="299" t="s">
        <v>936</v>
      </c>
      <c r="F2163" s="343"/>
      <c r="G2163" s="350"/>
      <c r="H2163" s="349"/>
      <c r="I2163" s="350"/>
      <c r="J2163" s="349"/>
      <c r="K2163" s="350"/>
      <c r="L2163" s="337">
        <f t="shared" si="419"/>
        <v>0</v>
      </c>
      <c r="M2163" s="349"/>
      <c r="N2163" s="350"/>
      <c r="O2163" s="349"/>
      <c r="P2163" s="350"/>
      <c r="Q2163" s="337">
        <f t="shared" si="416"/>
        <v>0</v>
      </c>
      <c r="R2163" s="350"/>
      <c r="S2163" s="350"/>
      <c r="T2163" s="350"/>
      <c r="U2163" s="350"/>
      <c r="V2163" s="350"/>
      <c r="W2163" s="350"/>
      <c r="X2163" s="350"/>
      <c r="Y2163" s="350">
        <f t="shared" si="417"/>
        <v>0</v>
      </c>
      <c r="Z2163" s="349"/>
      <c r="AA2163" s="350"/>
      <c r="AB2163" s="349"/>
      <c r="AC2163" s="350"/>
      <c r="AD2163" s="337">
        <f t="shared" si="418"/>
        <v>0</v>
      </c>
      <c r="AE2163" s="252"/>
    </row>
    <row r="2164" hidden="1" outlineLevel="1" spans="1:31">
      <c r="A2164" s="346"/>
      <c r="B2164" s="150">
        <v>121101012</v>
      </c>
      <c r="D2164" s="346"/>
      <c r="E2164" s="299" t="s">
        <v>937</v>
      </c>
      <c r="F2164" s="343"/>
      <c r="G2164" s="350"/>
      <c r="H2164" s="349"/>
      <c r="I2164" s="350"/>
      <c r="J2164" s="349"/>
      <c r="K2164" s="350"/>
      <c r="L2164" s="337">
        <f t="shared" si="419"/>
        <v>0</v>
      </c>
      <c r="M2164" s="349"/>
      <c r="N2164" s="350"/>
      <c r="O2164" s="349"/>
      <c r="P2164" s="350"/>
      <c r="Q2164" s="337">
        <f t="shared" si="416"/>
        <v>0</v>
      </c>
      <c r="R2164" s="350"/>
      <c r="S2164" s="350"/>
      <c r="T2164" s="350"/>
      <c r="U2164" s="350"/>
      <c r="V2164" s="350"/>
      <c r="W2164" s="350"/>
      <c r="X2164" s="350"/>
      <c r="Y2164" s="350">
        <f t="shared" si="417"/>
        <v>0</v>
      </c>
      <c r="Z2164" s="349"/>
      <c r="AA2164" s="350"/>
      <c r="AB2164" s="349"/>
      <c r="AC2164" s="350"/>
      <c r="AD2164" s="337">
        <f t="shared" si="418"/>
        <v>0</v>
      </c>
      <c r="AE2164" s="252"/>
    </row>
    <row r="2165" hidden="1" outlineLevel="1" spans="1:31">
      <c r="A2165" s="346"/>
      <c r="B2165" s="150">
        <v>121101013</v>
      </c>
      <c r="D2165" s="346"/>
      <c r="E2165" s="299" t="s">
        <v>938</v>
      </c>
      <c r="F2165" s="343"/>
      <c r="G2165" s="350"/>
      <c r="H2165" s="349"/>
      <c r="I2165" s="350"/>
      <c r="J2165" s="349"/>
      <c r="K2165" s="350"/>
      <c r="L2165" s="337">
        <f t="shared" si="419"/>
        <v>0</v>
      </c>
      <c r="M2165" s="349"/>
      <c r="N2165" s="350"/>
      <c r="O2165" s="349"/>
      <c r="P2165" s="350"/>
      <c r="Q2165" s="337">
        <f t="shared" si="416"/>
        <v>0</v>
      </c>
      <c r="R2165" s="350"/>
      <c r="S2165" s="350"/>
      <c r="T2165" s="350"/>
      <c r="U2165" s="350"/>
      <c r="V2165" s="350"/>
      <c r="W2165" s="350"/>
      <c r="X2165" s="350"/>
      <c r="Y2165" s="350">
        <f t="shared" si="417"/>
        <v>0</v>
      </c>
      <c r="Z2165" s="349"/>
      <c r="AA2165" s="350"/>
      <c r="AB2165" s="349"/>
      <c r="AC2165" s="350"/>
      <c r="AD2165" s="337">
        <f t="shared" si="418"/>
        <v>0</v>
      </c>
      <c r="AE2165" s="252"/>
    </row>
    <row r="2166" hidden="1" outlineLevel="1" spans="1:31">
      <c r="A2166" s="346"/>
      <c r="B2166" s="150">
        <v>121101014</v>
      </c>
      <c r="D2166" s="346"/>
      <c r="E2166" s="299" t="s">
        <v>939</v>
      </c>
      <c r="F2166" s="343"/>
      <c r="G2166" s="350"/>
      <c r="H2166" s="349"/>
      <c r="I2166" s="350"/>
      <c r="J2166" s="349"/>
      <c r="K2166" s="350"/>
      <c r="L2166" s="337">
        <f t="shared" si="419"/>
        <v>0</v>
      </c>
      <c r="M2166" s="349"/>
      <c r="N2166" s="350"/>
      <c r="O2166" s="349"/>
      <c r="P2166" s="350"/>
      <c r="Q2166" s="337">
        <f t="shared" si="416"/>
        <v>0</v>
      </c>
      <c r="R2166" s="350"/>
      <c r="S2166" s="350"/>
      <c r="T2166" s="350"/>
      <c r="U2166" s="350"/>
      <c r="V2166" s="350"/>
      <c r="W2166" s="350"/>
      <c r="X2166" s="350"/>
      <c r="Y2166" s="350">
        <f t="shared" si="417"/>
        <v>0</v>
      </c>
      <c r="Z2166" s="349"/>
      <c r="AA2166" s="350"/>
      <c r="AB2166" s="349"/>
      <c r="AC2166" s="350"/>
      <c r="AD2166" s="337">
        <f t="shared" si="418"/>
        <v>0</v>
      </c>
      <c r="AE2166" s="252"/>
    </row>
    <row r="2167" hidden="1" outlineLevel="1" spans="1:31">
      <c r="A2167" s="346"/>
      <c r="B2167" s="150">
        <v>121101015</v>
      </c>
      <c r="D2167" s="346"/>
      <c r="E2167" s="299" t="s">
        <v>940</v>
      </c>
      <c r="F2167" s="343"/>
      <c r="G2167" s="350"/>
      <c r="H2167" s="349"/>
      <c r="I2167" s="350"/>
      <c r="J2167" s="349"/>
      <c r="K2167" s="350"/>
      <c r="L2167" s="337">
        <f t="shared" si="419"/>
        <v>0</v>
      </c>
      <c r="M2167" s="349"/>
      <c r="N2167" s="350"/>
      <c r="O2167" s="349"/>
      <c r="P2167" s="350"/>
      <c r="Q2167" s="337">
        <f t="shared" si="416"/>
        <v>0</v>
      </c>
      <c r="R2167" s="350"/>
      <c r="S2167" s="350"/>
      <c r="T2167" s="350"/>
      <c r="U2167" s="350"/>
      <c r="V2167" s="350"/>
      <c r="W2167" s="350"/>
      <c r="X2167" s="350"/>
      <c r="Y2167" s="350">
        <f t="shared" si="417"/>
        <v>0</v>
      </c>
      <c r="Z2167" s="349"/>
      <c r="AA2167" s="350"/>
      <c r="AB2167" s="349"/>
      <c r="AC2167" s="350"/>
      <c r="AD2167" s="337">
        <f t="shared" si="418"/>
        <v>0</v>
      </c>
      <c r="AE2167" s="252"/>
    </row>
    <row r="2168" hidden="1" outlineLevel="1" spans="1:31">
      <c r="A2168" s="346"/>
      <c r="B2168" s="150">
        <v>121101016</v>
      </c>
      <c r="D2168" s="346"/>
      <c r="E2168" s="299" t="s">
        <v>941</v>
      </c>
      <c r="F2168" s="343"/>
      <c r="G2168" s="350"/>
      <c r="H2168" s="349"/>
      <c r="I2168" s="350"/>
      <c r="J2168" s="349"/>
      <c r="K2168" s="350"/>
      <c r="L2168" s="337">
        <f t="shared" si="419"/>
        <v>0</v>
      </c>
      <c r="M2168" s="349"/>
      <c r="N2168" s="350"/>
      <c r="O2168" s="349"/>
      <c r="P2168" s="350"/>
      <c r="Q2168" s="337">
        <f t="shared" si="416"/>
        <v>0</v>
      </c>
      <c r="R2168" s="350"/>
      <c r="S2168" s="350"/>
      <c r="T2168" s="350"/>
      <c r="U2168" s="350"/>
      <c r="V2168" s="350"/>
      <c r="W2168" s="350"/>
      <c r="X2168" s="350"/>
      <c r="Y2168" s="350">
        <f t="shared" si="417"/>
        <v>0</v>
      </c>
      <c r="Z2168" s="349"/>
      <c r="AA2168" s="350"/>
      <c r="AB2168" s="349"/>
      <c r="AC2168" s="350"/>
      <c r="AD2168" s="337">
        <f t="shared" si="418"/>
        <v>0</v>
      </c>
      <c r="AE2168" s="252"/>
    </row>
    <row r="2169" hidden="1" outlineLevel="1" spans="1:31">
      <c r="A2169" s="346"/>
      <c r="B2169" s="150">
        <v>121101017</v>
      </c>
      <c r="D2169" s="346"/>
      <c r="E2169" s="299" t="s">
        <v>942</v>
      </c>
      <c r="F2169" s="343"/>
      <c r="G2169" s="350"/>
      <c r="H2169" s="349"/>
      <c r="I2169" s="350"/>
      <c r="J2169" s="349"/>
      <c r="K2169" s="350"/>
      <c r="L2169" s="337">
        <f t="shared" si="419"/>
        <v>0</v>
      </c>
      <c r="M2169" s="349"/>
      <c r="N2169" s="350"/>
      <c r="O2169" s="349"/>
      <c r="P2169" s="350"/>
      <c r="Q2169" s="337">
        <f t="shared" si="416"/>
        <v>0</v>
      </c>
      <c r="R2169" s="350"/>
      <c r="S2169" s="350"/>
      <c r="T2169" s="350"/>
      <c r="U2169" s="350"/>
      <c r="V2169" s="350"/>
      <c r="W2169" s="350"/>
      <c r="X2169" s="350"/>
      <c r="Y2169" s="350">
        <f t="shared" si="417"/>
        <v>0</v>
      </c>
      <c r="Z2169" s="349"/>
      <c r="AA2169" s="350"/>
      <c r="AB2169" s="349"/>
      <c r="AC2169" s="350"/>
      <c r="AD2169" s="337">
        <f t="shared" si="418"/>
        <v>0</v>
      </c>
      <c r="AE2169" s="252"/>
    </row>
    <row r="2170" hidden="1" outlineLevel="1" spans="1:31">
      <c r="A2170" s="346"/>
      <c r="B2170" s="150">
        <v>121101018</v>
      </c>
      <c r="D2170" s="346"/>
      <c r="E2170" s="299" t="s">
        <v>943</v>
      </c>
      <c r="F2170" s="343"/>
      <c r="G2170" s="350"/>
      <c r="H2170" s="349"/>
      <c r="I2170" s="350"/>
      <c r="J2170" s="349"/>
      <c r="K2170" s="350"/>
      <c r="L2170" s="337">
        <f t="shared" si="419"/>
        <v>0</v>
      </c>
      <c r="M2170" s="349"/>
      <c r="N2170" s="350"/>
      <c r="O2170" s="349"/>
      <c r="P2170" s="350"/>
      <c r="Q2170" s="337">
        <f t="shared" si="416"/>
        <v>0</v>
      </c>
      <c r="R2170" s="350"/>
      <c r="S2170" s="350"/>
      <c r="T2170" s="350"/>
      <c r="U2170" s="350"/>
      <c r="V2170" s="350"/>
      <c r="W2170" s="350"/>
      <c r="X2170" s="350"/>
      <c r="Y2170" s="350">
        <f t="shared" si="417"/>
        <v>0</v>
      </c>
      <c r="Z2170" s="349"/>
      <c r="AA2170" s="350"/>
      <c r="AB2170" s="349"/>
      <c r="AC2170" s="350"/>
      <c r="AD2170" s="337">
        <f t="shared" si="418"/>
        <v>0</v>
      </c>
      <c r="AE2170" s="252"/>
    </row>
    <row r="2171" hidden="1" outlineLevel="1" spans="1:31">
      <c r="A2171" s="346"/>
      <c r="B2171" s="150">
        <v>121101019</v>
      </c>
      <c r="D2171" s="346"/>
      <c r="E2171" s="299" t="s">
        <v>944</v>
      </c>
      <c r="F2171" s="343"/>
      <c r="G2171" s="350"/>
      <c r="H2171" s="349"/>
      <c r="I2171" s="350"/>
      <c r="J2171" s="349"/>
      <c r="K2171" s="350"/>
      <c r="L2171" s="337">
        <f t="shared" si="419"/>
        <v>0</v>
      </c>
      <c r="M2171" s="349"/>
      <c r="N2171" s="350"/>
      <c r="O2171" s="349"/>
      <c r="P2171" s="350"/>
      <c r="Q2171" s="337">
        <f t="shared" si="416"/>
        <v>0</v>
      </c>
      <c r="R2171" s="350"/>
      <c r="S2171" s="350"/>
      <c r="T2171" s="350"/>
      <c r="U2171" s="350"/>
      <c r="V2171" s="350"/>
      <c r="W2171" s="350"/>
      <c r="X2171" s="350"/>
      <c r="Y2171" s="350">
        <f t="shared" si="417"/>
        <v>0</v>
      </c>
      <c r="Z2171" s="349"/>
      <c r="AA2171" s="350"/>
      <c r="AB2171" s="349"/>
      <c r="AC2171" s="350"/>
      <c r="AD2171" s="337">
        <f t="shared" si="418"/>
        <v>0</v>
      </c>
      <c r="AE2171" s="252"/>
    </row>
    <row r="2172" hidden="1" outlineLevel="1" spans="1:31">
      <c r="A2172" s="346"/>
      <c r="B2172" s="150">
        <v>121101020</v>
      </c>
      <c r="D2172" s="346"/>
      <c r="E2172" s="299" t="s">
        <v>945</v>
      </c>
      <c r="F2172" s="343"/>
      <c r="G2172" s="350"/>
      <c r="H2172" s="349"/>
      <c r="I2172" s="350"/>
      <c r="J2172" s="349"/>
      <c r="K2172" s="350"/>
      <c r="L2172" s="337">
        <f t="shared" ref="L2172:L2178" si="420">G2172+I2172-K2172</f>
        <v>0</v>
      </c>
      <c r="M2172" s="349"/>
      <c r="N2172" s="350"/>
      <c r="O2172" s="349"/>
      <c r="P2172" s="350"/>
      <c r="Q2172" s="337">
        <f t="shared" si="416"/>
        <v>0</v>
      </c>
      <c r="R2172" s="350"/>
      <c r="S2172" s="350"/>
      <c r="T2172" s="350"/>
      <c r="U2172" s="350"/>
      <c r="V2172" s="350"/>
      <c r="W2172" s="350"/>
      <c r="X2172" s="350"/>
      <c r="Y2172" s="350">
        <f t="shared" si="417"/>
        <v>0</v>
      </c>
      <c r="Z2172" s="349"/>
      <c r="AA2172" s="350"/>
      <c r="AB2172" s="349"/>
      <c r="AC2172" s="350"/>
      <c r="AD2172" s="337">
        <f t="shared" si="418"/>
        <v>0</v>
      </c>
      <c r="AE2172" s="252"/>
    </row>
    <row r="2173" hidden="1" outlineLevel="1" spans="1:31">
      <c r="A2173" s="346"/>
      <c r="B2173" s="150">
        <v>121101021</v>
      </c>
      <c r="D2173" s="346"/>
      <c r="E2173" s="299" t="s">
        <v>946</v>
      </c>
      <c r="F2173" s="343"/>
      <c r="G2173" s="350"/>
      <c r="H2173" s="349"/>
      <c r="I2173" s="350"/>
      <c r="J2173" s="349"/>
      <c r="K2173" s="350"/>
      <c r="L2173" s="337">
        <f t="shared" si="420"/>
        <v>0</v>
      </c>
      <c r="M2173" s="349"/>
      <c r="N2173" s="350"/>
      <c r="O2173" s="349"/>
      <c r="P2173" s="350"/>
      <c r="Q2173" s="337">
        <f t="shared" ref="Q2173:Q2178" si="421">L2173+N2173-P2173</f>
        <v>0</v>
      </c>
      <c r="R2173" s="350"/>
      <c r="S2173" s="350"/>
      <c r="T2173" s="350"/>
      <c r="U2173" s="350"/>
      <c r="V2173" s="350"/>
      <c r="W2173" s="350"/>
      <c r="X2173" s="350"/>
      <c r="Y2173" s="350">
        <f t="shared" si="417"/>
        <v>0</v>
      </c>
      <c r="Z2173" s="349"/>
      <c r="AA2173" s="350"/>
      <c r="AB2173" s="349"/>
      <c r="AC2173" s="350"/>
      <c r="AD2173" s="337">
        <f t="shared" si="418"/>
        <v>0</v>
      </c>
      <c r="AE2173" s="252"/>
    </row>
    <row r="2174" hidden="1" outlineLevel="1" spans="1:31">
      <c r="A2174" s="346"/>
      <c r="B2174" s="150">
        <v>121101022</v>
      </c>
      <c r="D2174" s="346"/>
      <c r="E2174" s="299" t="s">
        <v>947</v>
      </c>
      <c r="F2174" s="343"/>
      <c r="G2174" s="350"/>
      <c r="H2174" s="349"/>
      <c r="I2174" s="350"/>
      <c r="J2174" s="349"/>
      <c r="K2174" s="350"/>
      <c r="L2174" s="337">
        <f t="shared" si="420"/>
        <v>0</v>
      </c>
      <c r="M2174" s="349"/>
      <c r="N2174" s="350"/>
      <c r="O2174" s="349"/>
      <c r="P2174" s="350"/>
      <c r="Q2174" s="337">
        <f t="shared" si="421"/>
        <v>0</v>
      </c>
      <c r="R2174" s="350"/>
      <c r="S2174" s="350"/>
      <c r="T2174" s="350"/>
      <c r="U2174" s="350"/>
      <c r="V2174" s="350"/>
      <c r="W2174" s="350"/>
      <c r="X2174" s="350"/>
      <c r="Y2174" s="350">
        <f t="shared" si="417"/>
        <v>0</v>
      </c>
      <c r="Z2174" s="349"/>
      <c r="AA2174" s="350"/>
      <c r="AB2174" s="349"/>
      <c r="AC2174" s="350"/>
      <c r="AD2174" s="337">
        <f t="shared" si="418"/>
        <v>0</v>
      </c>
      <c r="AE2174" s="252"/>
    </row>
    <row r="2175" hidden="1" outlineLevel="1" spans="1:31">
      <c r="A2175" s="346"/>
      <c r="B2175" s="150">
        <v>121101023</v>
      </c>
      <c r="D2175" s="346"/>
      <c r="E2175" s="299" t="s">
        <v>948</v>
      </c>
      <c r="F2175" s="343"/>
      <c r="G2175" s="350"/>
      <c r="H2175" s="349"/>
      <c r="I2175" s="350"/>
      <c r="J2175" s="349"/>
      <c r="K2175" s="350"/>
      <c r="L2175" s="337">
        <f t="shared" si="420"/>
        <v>0</v>
      </c>
      <c r="M2175" s="349"/>
      <c r="N2175" s="350"/>
      <c r="O2175" s="349"/>
      <c r="P2175" s="350"/>
      <c r="Q2175" s="337">
        <f t="shared" si="421"/>
        <v>0</v>
      </c>
      <c r="R2175" s="350"/>
      <c r="S2175" s="350"/>
      <c r="T2175" s="350"/>
      <c r="U2175" s="350"/>
      <c r="V2175" s="350"/>
      <c r="W2175" s="350"/>
      <c r="X2175" s="350"/>
      <c r="Y2175" s="350">
        <f t="shared" si="417"/>
        <v>0</v>
      </c>
      <c r="Z2175" s="349"/>
      <c r="AA2175" s="350"/>
      <c r="AB2175" s="349"/>
      <c r="AC2175" s="350"/>
      <c r="AD2175" s="337">
        <f t="shared" si="418"/>
        <v>0</v>
      </c>
      <c r="AE2175" s="252"/>
    </row>
    <row r="2176" hidden="1" outlineLevel="1" spans="1:31">
      <c r="A2176" s="346"/>
      <c r="B2176" s="150">
        <v>121101024</v>
      </c>
      <c r="D2176" s="346"/>
      <c r="E2176" s="299" t="s">
        <v>949</v>
      </c>
      <c r="F2176" s="343"/>
      <c r="G2176" s="350"/>
      <c r="H2176" s="349"/>
      <c r="I2176" s="350"/>
      <c r="J2176" s="349"/>
      <c r="K2176" s="350"/>
      <c r="L2176" s="337">
        <f t="shared" si="420"/>
        <v>0</v>
      </c>
      <c r="M2176" s="349"/>
      <c r="N2176" s="350"/>
      <c r="O2176" s="349"/>
      <c r="P2176" s="350"/>
      <c r="Q2176" s="337">
        <f t="shared" si="421"/>
        <v>0</v>
      </c>
      <c r="R2176" s="350"/>
      <c r="S2176" s="350"/>
      <c r="T2176" s="350"/>
      <c r="U2176" s="350"/>
      <c r="V2176" s="350"/>
      <c r="W2176" s="350"/>
      <c r="X2176" s="350"/>
      <c r="Y2176" s="350">
        <f t="shared" si="417"/>
        <v>0</v>
      </c>
      <c r="Z2176" s="349"/>
      <c r="AA2176" s="350"/>
      <c r="AB2176" s="349"/>
      <c r="AC2176" s="350"/>
      <c r="AD2176" s="337">
        <f t="shared" si="418"/>
        <v>0</v>
      </c>
      <c r="AE2176" s="252"/>
    </row>
    <row r="2177" hidden="1" outlineLevel="1" spans="1:31">
      <c r="A2177" s="346"/>
      <c r="B2177" s="150">
        <v>121101025</v>
      </c>
      <c r="D2177" s="346"/>
      <c r="E2177" s="299" t="s">
        <v>950</v>
      </c>
      <c r="F2177" s="343"/>
      <c r="G2177" s="350"/>
      <c r="H2177" s="349"/>
      <c r="I2177" s="350"/>
      <c r="J2177" s="349"/>
      <c r="K2177" s="350"/>
      <c r="L2177" s="337">
        <f t="shared" si="420"/>
        <v>0</v>
      </c>
      <c r="M2177" s="349"/>
      <c r="N2177" s="350"/>
      <c r="O2177" s="349"/>
      <c r="P2177" s="350"/>
      <c r="Q2177" s="337">
        <f t="shared" si="421"/>
        <v>0</v>
      </c>
      <c r="R2177" s="350"/>
      <c r="S2177" s="350"/>
      <c r="T2177" s="350"/>
      <c r="U2177" s="350"/>
      <c r="V2177" s="350"/>
      <c r="W2177" s="350"/>
      <c r="X2177" s="350"/>
      <c r="Y2177" s="350">
        <f t="shared" si="417"/>
        <v>0</v>
      </c>
      <c r="Z2177" s="349"/>
      <c r="AA2177" s="350"/>
      <c r="AB2177" s="349"/>
      <c r="AC2177" s="350"/>
      <c r="AD2177" s="337">
        <f t="shared" si="418"/>
        <v>0</v>
      </c>
      <c r="AE2177" s="252"/>
    </row>
    <row r="2178" hidden="1" outlineLevel="1" spans="1:31">
      <c r="A2178" s="346"/>
      <c r="B2178" s="150"/>
      <c r="D2178" s="346"/>
      <c r="E2178" s="299"/>
      <c r="F2178" s="343"/>
      <c r="G2178" s="350"/>
      <c r="H2178" s="349"/>
      <c r="I2178" s="350"/>
      <c r="J2178" s="349"/>
      <c r="K2178" s="350"/>
      <c r="L2178" s="337">
        <f t="shared" si="420"/>
        <v>0</v>
      </c>
      <c r="M2178" s="349"/>
      <c r="N2178" s="350"/>
      <c r="O2178" s="349"/>
      <c r="P2178" s="350"/>
      <c r="Q2178" s="337">
        <f t="shared" si="421"/>
        <v>0</v>
      </c>
      <c r="R2178" s="350"/>
      <c r="S2178" s="350"/>
      <c r="T2178" s="350"/>
      <c r="U2178" s="350"/>
      <c r="V2178" s="350"/>
      <c r="W2178" s="350"/>
      <c r="X2178" s="350"/>
      <c r="Y2178" s="374"/>
      <c r="Z2178" s="349"/>
      <c r="AA2178" s="350"/>
      <c r="AB2178" s="349"/>
      <c r="AC2178" s="350"/>
      <c r="AD2178" s="337">
        <f t="shared" si="418"/>
        <v>0</v>
      </c>
      <c r="AE2178" s="252"/>
    </row>
    <row r="2179" hidden="1" outlineLevel="1" spans="1:31">
      <c r="A2179" s="346"/>
      <c r="B2179" s="150"/>
      <c r="D2179" s="351" t="s">
        <v>765</v>
      </c>
      <c r="E2179" s="352"/>
      <c r="F2179" s="353"/>
      <c r="G2179" s="354">
        <f>SUM(G2152:G2178)</f>
        <v>0</v>
      </c>
      <c r="H2179" s="355"/>
      <c r="I2179" s="354">
        <f>SUM(I2152:I2178)</f>
        <v>0</v>
      </c>
      <c r="J2179" s="355"/>
      <c r="K2179" s="354">
        <f>SUM(K2152:K2178)</f>
        <v>0</v>
      </c>
      <c r="L2179" s="354">
        <f>SUM(L2152:L2178)</f>
        <v>0</v>
      </c>
      <c r="M2179" s="355"/>
      <c r="N2179" s="354">
        <f>SUM(N2152:N2178)</f>
        <v>0</v>
      </c>
      <c r="O2179" s="355"/>
      <c r="P2179" s="354">
        <f t="shared" ref="P2179:Y2179" si="422">SUM(P2152:P2178)</f>
        <v>0</v>
      </c>
      <c r="Q2179" s="354">
        <f t="shared" si="422"/>
        <v>0</v>
      </c>
      <c r="R2179" s="354">
        <f t="shared" si="422"/>
        <v>0</v>
      </c>
      <c r="S2179" s="354">
        <f t="shared" si="422"/>
        <v>0</v>
      </c>
      <c r="T2179" s="354">
        <f t="shared" si="422"/>
        <v>0</v>
      </c>
      <c r="U2179" s="354">
        <f t="shared" si="422"/>
        <v>0</v>
      </c>
      <c r="V2179" s="354">
        <f t="shared" si="422"/>
        <v>0</v>
      </c>
      <c r="W2179" s="354">
        <f t="shared" si="422"/>
        <v>0</v>
      </c>
      <c r="X2179" s="354">
        <f t="shared" si="422"/>
        <v>0</v>
      </c>
      <c r="Y2179" s="354">
        <f t="shared" si="422"/>
        <v>0</v>
      </c>
      <c r="Z2179" s="355"/>
      <c r="AA2179" s="354">
        <f>SUM(AA2152:AA2178)</f>
        <v>0</v>
      </c>
      <c r="AB2179" s="355"/>
      <c r="AC2179" s="354">
        <f>SUM(AC2152:AC2178)</f>
        <v>0</v>
      </c>
      <c r="AD2179" s="354">
        <f>SUM(AD2152:AD2178)</f>
        <v>0</v>
      </c>
      <c r="AE2179" s="252"/>
    </row>
    <row r="2180" hidden="1" outlineLevel="1" spans="1:31">
      <c r="A2180" s="346"/>
      <c r="B2180" s="150"/>
      <c r="D2180" s="346"/>
      <c r="E2180" s="299"/>
      <c r="F2180" s="343"/>
      <c r="G2180" s="350"/>
      <c r="H2180" s="349"/>
      <c r="I2180" s="350"/>
      <c r="J2180" s="349"/>
      <c r="K2180" s="350"/>
      <c r="L2180" s="337"/>
      <c r="M2180" s="349"/>
      <c r="N2180" s="350"/>
      <c r="O2180" s="349"/>
      <c r="P2180" s="350"/>
      <c r="Q2180" s="337"/>
      <c r="R2180" s="350"/>
      <c r="S2180" s="350"/>
      <c r="T2180" s="350"/>
      <c r="U2180" s="350"/>
      <c r="V2180" s="350"/>
      <c r="W2180" s="350"/>
      <c r="X2180" s="350"/>
      <c r="Y2180" s="374"/>
      <c r="Z2180" s="349"/>
      <c r="AA2180" s="350"/>
      <c r="AB2180" s="349"/>
      <c r="AC2180" s="350"/>
      <c r="AD2180" s="337"/>
      <c r="AE2180" s="252"/>
    </row>
    <row r="2181" hidden="1" outlineLevel="1" spans="1:31">
      <c r="A2181" s="346"/>
      <c r="B2181" s="150"/>
      <c r="D2181" s="347" t="s">
        <v>797</v>
      </c>
      <c r="E2181" s="299"/>
      <c r="F2181" s="343"/>
      <c r="G2181" s="350"/>
      <c r="H2181" s="349"/>
      <c r="I2181" s="350"/>
      <c r="J2181" s="349"/>
      <c r="K2181" s="350"/>
      <c r="L2181" s="337">
        <f>G2181+I2181-K2181</f>
        <v>0</v>
      </c>
      <c r="M2181" s="349"/>
      <c r="N2181" s="350"/>
      <c r="O2181" s="349"/>
      <c r="P2181" s="350"/>
      <c r="Q2181" s="337">
        <f>L2181+N2181-P2181</f>
        <v>0</v>
      </c>
      <c r="R2181" s="350"/>
      <c r="S2181" s="350"/>
      <c r="T2181" s="350"/>
      <c r="U2181" s="350"/>
      <c r="V2181" s="350"/>
      <c r="W2181" s="350"/>
      <c r="X2181" s="350"/>
      <c r="Y2181" s="350">
        <f>SUM(Q2181:X2181)</f>
        <v>0</v>
      </c>
      <c r="Z2181" s="349"/>
      <c r="AA2181" s="350"/>
      <c r="AB2181" s="349"/>
      <c r="AC2181" s="350"/>
      <c r="AD2181" s="337">
        <f>Y2181+AA2181-AC2181</f>
        <v>0</v>
      </c>
      <c r="AE2181" s="252"/>
    </row>
    <row r="2182" hidden="1" outlineLevel="1" spans="1:31">
      <c r="A2182" s="346"/>
      <c r="B2182" s="150"/>
      <c r="D2182" s="346"/>
      <c r="E2182" s="299" t="s">
        <v>951</v>
      </c>
      <c r="F2182" s="343"/>
      <c r="G2182" s="350"/>
      <c r="H2182" s="349"/>
      <c r="I2182" s="350"/>
      <c r="J2182" s="349"/>
      <c r="K2182" s="350"/>
      <c r="L2182" s="337">
        <f>G2182+I2182-K2182</f>
        <v>0</v>
      </c>
      <c r="M2182" s="349"/>
      <c r="N2182" s="350"/>
      <c r="O2182" s="349"/>
      <c r="P2182" s="350"/>
      <c r="Q2182" s="337">
        <f>L2182+N2182-P2182</f>
        <v>0</v>
      </c>
      <c r="R2182" s="350"/>
      <c r="S2182" s="350"/>
      <c r="T2182" s="350"/>
      <c r="U2182" s="350"/>
      <c r="V2182" s="350"/>
      <c r="W2182" s="350"/>
      <c r="X2182" s="350"/>
      <c r="Y2182" s="350">
        <f>SUM(Q2182:X2182)</f>
        <v>0</v>
      </c>
      <c r="Z2182" s="349"/>
      <c r="AA2182" s="350"/>
      <c r="AB2182" s="349"/>
      <c r="AC2182" s="350"/>
      <c r="AD2182" s="337">
        <f>Y2182+AA2182-AC2182</f>
        <v>0</v>
      </c>
      <c r="AE2182" s="252"/>
    </row>
    <row r="2183" hidden="1" outlineLevel="1" spans="1:31">
      <c r="A2183" s="346"/>
      <c r="B2183" s="150"/>
      <c r="D2183" s="346"/>
      <c r="E2183" s="299" t="s">
        <v>951</v>
      </c>
      <c r="F2183" s="343"/>
      <c r="G2183" s="350"/>
      <c r="H2183" s="349"/>
      <c r="I2183" s="350"/>
      <c r="J2183" s="349"/>
      <c r="K2183" s="350"/>
      <c r="L2183" s="337">
        <f>G2183+I2183-K2183</f>
        <v>0</v>
      </c>
      <c r="M2183" s="349"/>
      <c r="N2183" s="350"/>
      <c r="O2183" s="349"/>
      <c r="P2183" s="350"/>
      <c r="Q2183" s="337">
        <f>L2183+N2183-P2183</f>
        <v>0</v>
      </c>
      <c r="R2183" s="350"/>
      <c r="S2183" s="350"/>
      <c r="T2183" s="350"/>
      <c r="U2183" s="350"/>
      <c r="V2183" s="350"/>
      <c r="W2183" s="350"/>
      <c r="X2183" s="350"/>
      <c r="Y2183" s="350">
        <f>SUM(Q2183:X2183)</f>
        <v>0</v>
      </c>
      <c r="Z2183" s="349"/>
      <c r="AA2183" s="350"/>
      <c r="AB2183" s="349"/>
      <c r="AC2183" s="350"/>
      <c r="AD2183" s="337">
        <f>Y2183+AA2183-AC2183</f>
        <v>0</v>
      </c>
      <c r="AE2183" s="252"/>
    </row>
    <row r="2184" hidden="1" outlineLevel="1" spans="1:31">
      <c r="A2184" s="346"/>
      <c r="B2184" s="150"/>
      <c r="D2184" s="299"/>
      <c r="E2184" s="342"/>
      <c r="F2184" s="343"/>
      <c r="G2184" s="350"/>
      <c r="H2184" s="349"/>
      <c r="I2184" s="350"/>
      <c r="J2184" s="349"/>
      <c r="K2184" s="350"/>
      <c r="L2184" s="337">
        <f>G2184+I2184-K2184</f>
        <v>0</v>
      </c>
      <c r="M2184" s="349"/>
      <c r="N2184" s="350"/>
      <c r="O2184" s="349"/>
      <c r="P2184" s="350"/>
      <c r="Q2184" s="337">
        <f>L2184+N2184-P2184</f>
        <v>0</v>
      </c>
      <c r="R2184" s="350"/>
      <c r="S2184" s="350"/>
      <c r="T2184" s="350"/>
      <c r="U2184" s="350"/>
      <c r="V2184" s="350"/>
      <c r="W2184" s="350"/>
      <c r="X2184" s="350"/>
      <c r="Y2184" s="350">
        <f>SUM(Q2184:X2184)</f>
        <v>0</v>
      </c>
      <c r="Z2184" s="349"/>
      <c r="AA2184" s="350"/>
      <c r="AB2184" s="349"/>
      <c r="AC2184" s="350"/>
      <c r="AD2184" s="337">
        <f>Y2184+AA2184-AC2184</f>
        <v>0</v>
      </c>
      <c r="AE2184" s="252"/>
    </row>
    <row r="2185" hidden="1" outlineLevel="1" spans="1:31">
      <c r="A2185" s="346"/>
      <c r="B2185" s="150"/>
      <c r="D2185" s="351" t="s">
        <v>765</v>
      </c>
      <c r="E2185" s="376"/>
      <c r="F2185" s="353"/>
      <c r="G2185" s="354">
        <f>SUM(G2181:G2184)</f>
        <v>0</v>
      </c>
      <c r="H2185" s="355"/>
      <c r="I2185" s="354">
        <f>SUM(I2181:I2184)</f>
        <v>0</v>
      </c>
      <c r="J2185" s="355"/>
      <c r="K2185" s="354">
        <f>SUM(K2181:K2184)</f>
        <v>0</v>
      </c>
      <c r="L2185" s="354">
        <f>SUM(L2181:L2184)</f>
        <v>0</v>
      </c>
      <c r="M2185" s="355"/>
      <c r="N2185" s="354">
        <f>SUM(N2181:N2184)</f>
        <v>0</v>
      </c>
      <c r="O2185" s="355"/>
      <c r="P2185" s="354">
        <f>SUM(P2181:P2184)</f>
        <v>0</v>
      </c>
      <c r="Q2185" s="354">
        <f>SUM(Q2181:Q2184)</f>
        <v>0</v>
      </c>
      <c r="R2185" s="354">
        <f t="shared" ref="R2185:Y2185" si="423">SUM(R2181:R2184)</f>
        <v>0</v>
      </c>
      <c r="S2185" s="354">
        <f t="shared" si="423"/>
        <v>0</v>
      </c>
      <c r="T2185" s="354">
        <f t="shared" si="423"/>
        <v>0</v>
      </c>
      <c r="U2185" s="354">
        <f t="shared" si="423"/>
        <v>0</v>
      </c>
      <c r="V2185" s="354">
        <f t="shared" si="423"/>
        <v>0</v>
      </c>
      <c r="W2185" s="354">
        <f t="shared" si="423"/>
        <v>0</v>
      </c>
      <c r="X2185" s="354">
        <f t="shared" si="423"/>
        <v>0</v>
      </c>
      <c r="Y2185" s="354">
        <f t="shared" si="423"/>
        <v>0</v>
      </c>
      <c r="Z2185" s="355"/>
      <c r="AA2185" s="354">
        <f>SUM(AA2181:AA2184)</f>
        <v>0</v>
      </c>
      <c r="AB2185" s="355"/>
      <c r="AC2185" s="354">
        <f>SUM(AC2181:AC2184)</f>
        <v>0</v>
      </c>
      <c r="AD2185" s="354">
        <f>SUM(AD2181:AD2184)</f>
        <v>0</v>
      </c>
      <c r="AE2185" s="252"/>
    </row>
    <row r="2186" hidden="1" outlineLevel="1" spans="1:31">
      <c r="A2186" s="346"/>
      <c r="B2186" s="150"/>
      <c r="D2186" s="299"/>
      <c r="E2186" s="342"/>
      <c r="F2186" s="343"/>
      <c r="G2186" s="350"/>
      <c r="H2186" s="349"/>
      <c r="I2186" s="350"/>
      <c r="J2186" s="349"/>
      <c r="K2186" s="350"/>
      <c r="L2186" s="337"/>
      <c r="M2186" s="349"/>
      <c r="N2186" s="350"/>
      <c r="O2186" s="349"/>
      <c r="P2186" s="350"/>
      <c r="Q2186" s="337"/>
      <c r="R2186" s="350"/>
      <c r="S2186" s="350"/>
      <c r="T2186" s="350"/>
      <c r="U2186" s="350"/>
      <c r="V2186" s="350"/>
      <c r="W2186" s="350"/>
      <c r="X2186" s="350"/>
      <c r="Y2186" s="374"/>
      <c r="Z2186" s="349"/>
      <c r="AA2186" s="350"/>
      <c r="AB2186" s="349"/>
      <c r="AC2186" s="350"/>
      <c r="AD2186" s="337"/>
      <c r="AE2186" s="252"/>
    </row>
    <row r="2187" hidden="1" outlineLevel="1" spans="1:31">
      <c r="A2187" s="346"/>
      <c r="B2187" s="150"/>
      <c r="D2187" s="347" t="s">
        <v>823</v>
      </c>
      <c r="E2187" s="299"/>
      <c r="F2187" s="343"/>
      <c r="G2187" s="350"/>
      <c r="H2187" s="349"/>
      <c r="I2187" s="350"/>
      <c r="J2187" s="349"/>
      <c r="K2187" s="350"/>
      <c r="L2187" s="337">
        <f>G2187+I2187-K2187</f>
        <v>0</v>
      </c>
      <c r="M2187" s="349"/>
      <c r="N2187" s="350"/>
      <c r="O2187" s="349"/>
      <c r="P2187" s="350"/>
      <c r="Q2187" s="337">
        <f>L2187+N2187-P2187</f>
        <v>0</v>
      </c>
      <c r="R2187" s="350"/>
      <c r="S2187" s="350"/>
      <c r="T2187" s="350"/>
      <c r="U2187" s="350"/>
      <c r="V2187" s="350"/>
      <c r="W2187" s="350"/>
      <c r="X2187" s="350"/>
      <c r="Y2187" s="350">
        <f>SUM(Q2187:X2187)</f>
        <v>0</v>
      </c>
      <c r="Z2187" s="349"/>
      <c r="AA2187" s="350"/>
      <c r="AB2187" s="349"/>
      <c r="AC2187" s="350"/>
      <c r="AD2187" s="337">
        <f>Y2187+AA2187-AC2187</f>
        <v>0</v>
      </c>
      <c r="AE2187" s="252"/>
    </row>
    <row r="2188" hidden="1" outlineLevel="1" spans="1:31">
      <c r="A2188" s="346"/>
      <c r="B2188" s="150"/>
      <c r="D2188" s="346"/>
      <c r="E2188" s="299" t="s">
        <v>951</v>
      </c>
      <c r="F2188" s="343"/>
      <c r="G2188" s="350"/>
      <c r="H2188" s="349"/>
      <c r="I2188" s="350"/>
      <c r="J2188" s="349"/>
      <c r="K2188" s="350"/>
      <c r="L2188" s="337">
        <f>G2188+I2188-K2188</f>
        <v>0</v>
      </c>
      <c r="M2188" s="349"/>
      <c r="N2188" s="350"/>
      <c r="O2188" s="349"/>
      <c r="P2188" s="350"/>
      <c r="Q2188" s="337">
        <f>L2188+N2188-P2188</f>
        <v>0</v>
      </c>
      <c r="R2188" s="350"/>
      <c r="S2188" s="350"/>
      <c r="T2188" s="350"/>
      <c r="U2188" s="350"/>
      <c r="V2188" s="350"/>
      <c r="W2188" s="350"/>
      <c r="X2188" s="350"/>
      <c r="Y2188" s="350">
        <f>SUM(Q2188:X2188)</f>
        <v>0</v>
      </c>
      <c r="Z2188" s="349"/>
      <c r="AA2188" s="350"/>
      <c r="AB2188" s="349"/>
      <c r="AC2188" s="350"/>
      <c r="AD2188" s="337">
        <f>Y2188+AA2188-AC2188</f>
        <v>0</v>
      </c>
      <c r="AE2188" s="252"/>
    </row>
    <row r="2189" hidden="1" outlineLevel="1" spans="1:31">
      <c r="A2189" s="346"/>
      <c r="B2189" s="150"/>
      <c r="D2189" s="346"/>
      <c r="E2189" s="299" t="s">
        <v>951</v>
      </c>
      <c r="F2189" s="343"/>
      <c r="G2189" s="350"/>
      <c r="H2189" s="349"/>
      <c r="I2189" s="350"/>
      <c r="J2189" s="349"/>
      <c r="K2189" s="350"/>
      <c r="L2189" s="337">
        <f>G2189+I2189-K2189</f>
        <v>0</v>
      </c>
      <c r="M2189" s="349"/>
      <c r="N2189" s="350"/>
      <c r="O2189" s="349"/>
      <c r="P2189" s="350"/>
      <c r="Q2189" s="337">
        <f>L2189+N2189-P2189</f>
        <v>0</v>
      </c>
      <c r="R2189" s="350"/>
      <c r="S2189" s="350"/>
      <c r="T2189" s="350"/>
      <c r="U2189" s="350"/>
      <c r="V2189" s="350"/>
      <c r="W2189" s="350"/>
      <c r="X2189" s="350"/>
      <c r="Y2189" s="350">
        <f>SUM(Q2189:X2189)</f>
        <v>0</v>
      </c>
      <c r="Z2189" s="349"/>
      <c r="AA2189" s="350"/>
      <c r="AB2189" s="349"/>
      <c r="AC2189" s="350"/>
      <c r="AD2189" s="337">
        <f>Y2189+AA2189-AC2189</f>
        <v>0</v>
      </c>
      <c r="AE2189" s="252"/>
    </row>
    <row r="2190" hidden="1" outlineLevel="1" spans="1:31">
      <c r="A2190" s="346"/>
      <c r="B2190" s="150"/>
      <c r="D2190" s="346"/>
      <c r="E2190" s="299"/>
      <c r="F2190" s="343"/>
      <c r="G2190" s="350"/>
      <c r="H2190" s="349"/>
      <c r="I2190" s="350"/>
      <c r="J2190" s="349"/>
      <c r="K2190" s="350"/>
      <c r="L2190" s="337">
        <f>G2190+I2190-K2190</f>
        <v>0</v>
      </c>
      <c r="M2190" s="349"/>
      <c r="N2190" s="350"/>
      <c r="O2190" s="349"/>
      <c r="P2190" s="350"/>
      <c r="Q2190" s="337">
        <f>L2190+N2190-P2190</f>
        <v>0</v>
      </c>
      <c r="R2190" s="350"/>
      <c r="S2190" s="350"/>
      <c r="T2190" s="350"/>
      <c r="U2190" s="350"/>
      <c r="V2190" s="350"/>
      <c r="W2190" s="350"/>
      <c r="X2190" s="350"/>
      <c r="Y2190" s="350">
        <f>SUM(Q2190:X2190)</f>
        <v>0</v>
      </c>
      <c r="Z2190" s="349"/>
      <c r="AA2190" s="350"/>
      <c r="AB2190" s="349"/>
      <c r="AC2190" s="350"/>
      <c r="AD2190" s="337">
        <f>Y2190+AA2190-AC2190</f>
        <v>0</v>
      </c>
      <c r="AE2190" s="252"/>
    </row>
    <row r="2191" hidden="1" outlineLevel="1" spans="1:31">
      <c r="A2191" s="346"/>
      <c r="B2191" s="150"/>
      <c r="D2191" s="351" t="s">
        <v>765</v>
      </c>
      <c r="E2191" s="352"/>
      <c r="F2191" s="353"/>
      <c r="G2191" s="354">
        <f>SUM(G2187:G2190)</f>
        <v>0</v>
      </c>
      <c r="H2191" s="355"/>
      <c r="I2191" s="354">
        <f>SUM(I2187:I2190)</f>
        <v>0</v>
      </c>
      <c r="J2191" s="355"/>
      <c r="K2191" s="354">
        <f>SUM(K2187:K2190)</f>
        <v>0</v>
      </c>
      <c r="L2191" s="354">
        <f>SUM(L2187:L2190)</f>
        <v>0</v>
      </c>
      <c r="M2191" s="355"/>
      <c r="N2191" s="354">
        <f>SUM(N2187:N2190)</f>
        <v>0</v>
      </c>
      <c r="O2191" s="355"/>
      <c r="P2191" s="354">
        <f>SUM(P2187:P2190)</f>
        <v>0</v>
      </c>
      <c r="Q2191" s="354">
        <f>SUM(Q2187:Q2190)</f>
        <v>0</v>
      </c>
      <c r="R2191" s="354">
        <f t="shared" ref="R2191:Y2191" si="424">SUM(R2187:R2190)</f>
        <v>0</v>
      </c>
      <c r="S2191" s="354">
        <f t="shared" si="424"/>
        <v>0</v>
      </c>
      <c r="T2191" s="354">
        <f t="shared" si="424"/>
        <v>0</v>
      </c>
      <c r="U2191" s="354">
        <f t="shared" si="424"/>
        <v>0</v>
      </c>
      <c r="V2191" s="354">
        <f t="shared" si="424"/>
        <v>0</v>
      </c>
      <c r="W2191" s="354">
        <f t="shared" si="424"/>
        <v>0</v>
      </c>
      <c r="X2191" s="354">
        <f t="shared" si="424"/>
        <v>0</v>
      </c>
      <c r="Y2191" s="354">
        <f t="shared" si="424"/>
        <v>0</v>
      </c>
      <c r="Z2191" s="355"/>
      <c r="AA2191" s="354">
        <f>SUM(AA2187:AA2190)</f>
        <v>0</v>
      </c>
      <c r="AB2191" s="355"/>
      <c r="AC2191" s="354">
        <f>SUM(AC2187:AC2190)</f>
        <v>0</v>
      </c>
      <c r="AD2191" s="354">
        <f>SUM(AD2187:AD2190)</f>
        <v>0</v>
      </c>
      <c r="AE2191" s="252"/>
    </row>
    <row r="2192" collapsed="1" spans="1:31">
      <c r="A2192" s="303"/>
      <c r="B2192" s="340"/>
      <c r="C2192" s="303"/>
      <c r="D2192" s="303"/>
      <c r="E2192" s="342"/>
      <c r="F2192" s="386"/>
      <c r="G2192" s="401"/>
      <c r="H2192" s="387"/>
      <c r="I2192" s="401"/>
      <c r="J2192" s="387"/>
      <c r="K2192" s="401"/>
      <c r="L2192" s="401"/>
      <c r="M2192" s="387"/>
      <c r="N2192" s="401"/>
      <c r="O2192" s="387"/>
      <c r="P2192" s="401"/>
      <c r="Q2192" s="401"/>
      <c r="R2192" s="401"/>
      <c r="S2192" s="401"/>
      <c r="T2192" s="401"/>
      <c r="U2192" s="401"/>
      <c r="V2192" s="401"/>
      <c r="W2192" s="401"/>
      <c r="X2192" s="401"/>
      <c r="Y2192" s="401"/>
      <c r="Z2192" s="387"/>
      <c r="AA2192" s="401"/>
      <c r="AB2192" s="387"/>
      <c r="AC2192" s="401"/>
      <c r="AD2192" s="401"/>
      <c r="AE2192" s="252"/>
    </row>
    <row r="2193" spans="1:31">
      <c r="A2193" s="346"/>
      <c r="B2193" s="380"/>
      <c r="C2193" s="390" t="s">
        <v>995</v>
      </c>
      <c r="D2193" s="382"/>
      <c r="E2193" s="391"/>
      <c r="F2193" s="383"/>
      <c r="G2193" s="392">
        <f>G2191+G2185+G2179</f>
        <v>0</v>
      </c>
      <c r="H2193" s="393"/>
      <c r="I2193" s="402">
        <f>I2191+I2185+I2179</f>
        <v>0</v>
      </c>
      <c r="J2193" s="393"/>
      <c r="K2193" s="402">
        <f>K2191+K2185+K2179</f>
        <v>0</v>
      </c>
      <c r="L2193" s="392">
        <f>L2191+L2185+L2179</f>
        <v>0</v>
      </c>
      <c r="M2193" s="393"/>
      <c r="N2193" s="402">
        <f>N2191+N2185+N2179</f>
        <v>0</v>
      </c>
      <c r="O2193" s="393"/>
      <c r="P2193" s="402">
        <f>P2191+P2185+P2179</f>
        <v>0</v>
      </c>
      <c r="Q2193" s="392">
        <f>Q2191+Q2185+Q2179</f>
        <v>0</v>
      </c>
      <c r="R2193" s="392">
        <f t="shared" ref="R2193:Y2193" si="425">R2191+R2185+R2179</f>
        <v>0</v>
      </c>
      <c r="S2193" s="392">
        <f t="shared" si="425"/>
        <v>0</v>
      </c>
      <c r="T2193" s="392">
        <f t="shared" si="425"/>
        <v>0</v>
      </c>
      <c r="U2193" s="392">
        <f t="shared" si="425"/>
        <v>0</v>
      </c>
      <c r="V2193" s="392">
        <f t="shared" si="425"/>
        <v>0</v>
      </c>
      <c r="W2193" s="392">
        <f t="shared" si="425"/>
        <v>0</v>
      </c>
      <c r="X2193" s="392">
        <f t="shared" si="425"/>
        <v>0</v>
      </c>
      <c r="Y2193" s="392">
        <f t="shared" si="425"/>
        <v>0</v>
      </c>
      <c r="Z2193" s="393"/>
      <c r="AA2193" s="402">
        <f>AA2191+AA2185+AA2179</f>
        <v>0</v>
      </c>
      <c r="AB2193" s="393"/>
      <c r="AC2193" s="402">
        <f>AC2191+AC2185+AC2179</f>
        <v>0</v>
      </c>
      <c r="AD2193" s="392">
        <f>AD2191+AD2185+AD2179</f>
        <v>0</v>
      </c>
      <c r="AE2193" s="252"/>
    </row>
    <row r="2194" spans="1:31">
      <c r="A2194" s="299"/>
      <c r="B2194" s="340"/>
      <c r="C2194" s="299"/>
      <c r="D2194" s="299"/>
      <c r="E2194" s="342"/>
      <c r="F2194" s="356"/>
      <c r="G2194" s="399"/>
      <c r="H2194" s="394"/>
      <c r="I2194" s="403"/>
      <c r="J2194" s="394"/>
      <c r="K2194" s="403"/>
      <c r="L2194" s="350"/>
      <c r="M2194" s="394"/>
      <c r="N2194" s="403"/>
      <c r="O2194" s="394"/>
      <c r="P2194" s="403"/>
      <c r="Q2194" s="374"/>
      <c r="R2194" s="350"/>
      <c r="S2194" s="350"/>
      <c r="T2194" s="350"/>
      <c r="U2194" s="350"/>
      <c r="V2194" s="350"/>
      <c r="W2194" s="350"/>
      <c r="X2194" s="350"/>
      <c r="Y2194" s="374"/>
      <c r="Z2194" s="394"/>
      <c r="AA2194" s="403"/>
      <c r="AB2194" s="394"/>
      <c r="AC2194" s="403"/>
      <c r="AD2194" s="374"/>
      <c r="AE2194" s="252"/>
    </row>
    <row r="2195" spans="1:31">
      <c r="A2195" s="306"/>
      <c r="B2195" s="340"/>
      <c r="C2195" s="345" t="s">
        <v>996</v>
      </c>
      <c r="D2195" s="306"/>
      <c r="E2195" s="342"/>
      <c r="F2195" s="343"/>
      <c r="G2195" s="348"/>
      <c r="H2195" s="388"/>
      <c r="I2195" s="348"/>
      <c r="J2195" s="388"/>
      <c r="K2195" s="348"/>
      <c r="L2195" s="337"/>
      <c r="M2195" s="388"/>
      <c r="N2195" s="348"/>
      <c r="O2195" s="388"/>
      <c r="P2195" s="348"/>
      <c r="Q2195" s="337"/>
      <c r="R2195" s="350"/>
      <c r="S2195" s="350"/>
      <c r="T2195" s="350"/>
      <c r="U2195" s="350"/>
      <c r="V2195" s="350"/>
      <c r="W2195" s="350"/>
      <c r="X2195" s="350"/>
      <c r="Y2195" s="337"/>
      <c r="Z2195" s="388"/>
      <c r="AA2195" s="348"/>
      <c r="AB2195" s="388"/>
      <c r="AC2195" s="348"/>
      <c r="AD2195" s="337"/>
      <c r="AE2195" s="252"/>
    </row>
    <row r="2196" spans="1:31">
      <c r="A2196" s="306"/>
      <c r="B2196" s="408">
        <v>121201001</v>
      </c>
      <c r="C2196" s="299"/>
      <c r="D2196" s="299" t="s">
        <v>997</v>
      </c>
      <c r="E2196" s="342"/>
      <c r="F2196" s="343"/>
      <c r="G2196" s="348"/>
      <c r="H2196" s="388"/>
      <c r="I2196" s="348"/>
      <c r="J2196" s="388"/>
      <c r="K2196" s="348"/>
      <c r="L2196" s="337">
        <f>G2196+I2196-K2196</f>
        <v>0</v>
      </c>
      <c r="M2196" s="388"/>
      <c r="N2196" s="348"/>
      <c r="O2196" s="388"/>
      <c r="P2196" s="348"/>
      <c r="Q2196" s="337">
        <f>L2196+N2196-P2196</f>
        <v>0</v>
      </c>
      <c r="R2196" s="350"/>
      <c r="S2196" s="350"/>
      <c r="T2196" s="350"/>
      <c r="U2196" s="350"/>
      <c r="V2196" s="350"/>
      <c r="W2196" s="350"/>
      <c r="X2196" s="350"/>
      <c r="Y2196" s="350">
        <f>SUM(Q2196:X2196)</f>
        <v>0</v>
      </c>
      <c r="Z2196" s="388"/>
      <c r="AA2196" s="348"/>
      <c r="AB2196" s="388"/>
      <c r="AC2196" s="348"/>
      <c r="AD2196" s="337">
        <f>Y2196+AA2196-AC2196</f>
        <v>0</v>
      </c>
      <c r="AE2196" s="252"/>
    </row>
    <row r="2197" spans="1:31">
      <c r="A2197" s="306"/>
      <c r="B2197" s="408">
        <v>121201002</v>
      </c>
      <c r="C2197" s="299"/>
      <c r="D2197" s="299" t="s">
        <v>998</v>
      </c>
      <c r="E2197" s="342"/>
      <c r="F2197" s="343"/>
      <c r="G2197" s="348"/>
      <c r="H2197" s="388"/>
      <c r="I2197" s="348"/>
      <c r="J2197" s="388"/>
      <c r="K2197" s="348"/>
      <c r="L2197" s="337">
        <f>G2197+I2197-K2197</f>
        <v>0</v>
      </c>
      <c r="M2197" s="388"/>
      <c r="N2197" s="348"/>
      <c r="O2197" s="388"/>
      <c r="P2197" s="348"/>
      <c r="Q2197" s="337">
        <f>L2197+N2197-P2197</f>
        <v>0</v>
      </c>
      <c r="R2197" s="350"/>
      <c r="S2197" s="350"/>
      <c r="T2197" s="350"/>
      <c r="U2197" s="350"/>
      <c r="V2197" s="350"/>
      <c r="W2197" s="350"/>
      <c r="X2197" s="350"/>
      <c r="Y2197" s="350">
        <f>SUM(Q2197:X2197)</f>
        <v>0</v>
      </c>
      <c r="Z2197" s="388"/>
      <c r="AA2197" s="348"/>
      <c r="AB2197" s="388"/>
      <c r="AC2197" s="348"/>
      <c r="AD2197" s="337">
        <f>Y2197+AA2197-AC2197</f>
        <v>0</v>
      </c>
      <c r="AE2197" s="252"/>
    </row>
    <row r="2198" spans="1:31">
      <c r="A2198" s="306"/>
      <c r="B2198" s="408">
        <v>121201003</v>
      </c>
      <c r="C2198" s="299"/>
      <c r="D2198" s="299" t="s">
        <v>999</v>
      </c>
      <c r="E2198" s="342"/>
      <c r="F2198" s="343"/>
      <c r="G2198" s="348"/>
      <c r="H2198" s="388"/>
      <c r="I2198" s="348"/>
      <c r="J2198" s="388"/>
      <c r="K2198" s="348"/>
      <c r="L2198" s="337">
        <f t="shared" ref="L2198:L2200" si="426">G2198+I2198-K2198</f>
        <v>0</v>
      </c>
      <c r="M2198" s="388"/>
      <c r="N2198" s="348"/>
      <c r="O2198" s="388"/>
      <c r="P2198" s="348"/>
      <c r="Q2198" s="337">
        <f t="shared" ref="Q2198:Q2200" si="427">L2198+N2198-P2198</f>
        <v>0</v>
      </c>
      <c r="R2198" s="350"/>
      <c r="S2198" s="350"/>
      <c r="T2198" s="350"/>
      <c r="U2198" s="350"/>
      <c r="V2198" s="350"/>
      <c r="W2198" s="350"/>
      <c r="X2198" s="350"/>
      <c r="Y2198" s="350">
        <f t="shared" ref="Y2198:Y2200" si="428">SUM(Q2198:X2198)</f>
        <v>0</v>
      </c>
      <c r="Z2198" s="388"/>
      <c r="AA2198" s="348"/>
      <c r="AB2198" s="388"/>
      <c r="AC2198" s="348"/>
      <c r="AD2198" s="337">
        <f t="shared" ref="AD2198:AD2200" si="429">Y2198+AA2198-AC2198</f>
        <v>0</v>
      </c>
      <c r="AE2198" s="252"/>
    </row>
    <row r="2199" spans="1:31">
      <c r="A2199" s="306"/>
      <c r="B2199" s="408">
        <v>121201004</v>
      </c>
      <c r="C2199" s="299"/>
      <c r="D2199" s="299" t="s">
        <v>1000</v>
      </c>
      <c r="E2199" s="342"/>
      <c r="F2199" s="343"/>
      <c r="G2199" s="348"/>
      <c r="H2199" s="388"/>
      <c r="I2199" s="348"/>
      <c r="J2199" s="388"/>
      <c r="K2199" s="348"/>
      <c r="L2199" s="337">
        <f t="shared" si="426"/>
        <v>0</v>
      </c>
      <c r="M2199" s="388"/>
      <c r="N2199" s="348"/>
      <c r="O2199" s="388"/>
      <c r="P2199" s="348"/>
      <c r="Q2199" s="337">
        <f t="shared" si="427"/>
        <v>0</v>
      </c>
      <c r="R2199" s="350"/>
      <c r="S2199" s="350"/>
      <c r="T2199" s="350"/>
      <c r="U2199" s="350"/>
      <c r="V2199" s="350"/>
      <c r="W2199" s="350"/>
      <c r="X2199" s="350"/>
      <c r="Y2199" s="350">
        <f t="shared" si="428"/>
        <v>0</v>
      </c>
      <c r="Z2199" s="388"/>
      <c r="AA2199" s="348"/>
      <c r="AB2199" s="388"/>
      <c r="AC2199" s="348"/>
      <c r="AD2199" s="337">
        <f t="shared" si="429"/>
        <v>0</v>
      </c>
      <c r="AE2199" s="252"/>
    </row>
    <row r="2200" spans="1:31">
      <c r="A2200" s="306"/>
      <c r="B2200" s="408">
        <v>121201005</v>
      </c>
      <c r="C2200" s="299"/>
      <c r="D2200" s="299" t="s">
        <v>1001</v>
      </c>
      <c r="E2200" s="342"/>
      <c r="F2200" s="343"/>
      <c r="G2200" s="348"/>
      <c r="H2200" s="388"/>
      <c r="I2200" s="348"/>
      <c r="J2200" s="388"/>
      <c r="K2200" s="348"/>
      <c r="L2200" s="337">
        <f t="shared" si="426"/>
        <v>0</v>
      </c>
      <c r="M2200" s="388"/>
      <c r="N2200" s="348"/>
      <c r="O2200" s="388"/>
      <c r="P2200" s="348"/>
      <c r="Q2200" s="337">
        <f t="shared" si="427"/>
        <v>0</v>
      </c>
      <c r="R2200" s="350"/>
      <c r="S2200" s="350"/>
      <c r="T2200" s="350"/>
      <c r="U2200" s="350"/>
      <c r="V2200" s="350"/>
      <c r="W2200" s="350"/>
      <c r="X2200" s="350"/>
      <c r="Y2200" s="350">
        <f t="shared" si="428"/>
        <v>0</v>
      </c>
      <c r="Z2200" s="388"/>
      <c r="AA2200" s="348"/>
      <c r="AB2200" s="388"/>
      <c r="AC2200" s="348"/>
      <c r="AD2200" s="337">
        <f t="shared" si="429"/>
        <v>0</v>
      </c>
      <c r="AE2200" s="252"/>
    </row>
    <row r="2201" spans="1:31">
      <c r="A2201" s="303"/>
      <c r="B2201" s="340"/>
      <c r="C2201" s="303"/>
      <c r="D2201" s="303"/>
      <c r="E2201" s="342"/>
      <c r="F2201" s="386"/>
      <c r="G2201" s="348"/>
      <c r="H2201" s="387"/>
      <c r="I2201" s="401"/>
      <c r="J2201" s="387"/>
      <c r="K2201" s="401"/>
      <c r="L2201" s="337"/>
      <c r="M2201" s="387"/>
      <c r="N2201" s="401"/>
      <c r="O2201" s="387"/>
      <c r="P2201" s="401"/>
      <c r="Q2201" s="337"/>
      <c r="R2201" s="350"/>
      <c r="S2201" s="350"/>
      <c r="T2201" s="350"/>
      <c r="U2201" s="350"/>
      <c r="V2201" s="350"/>
      <c r="W2201" s="350"/>
      <c r="X2201" s="350"/>
      <c r="Y2201" s="337"/>
      <c r="Z2201" s="387"/>
      <c r="AA2201" s="401"/>
      <c r="AB2201" s="387"/>
      <c r="AC2201" s="401"/>
      <c r="AD2201" s="337"/>
      <c r="AE2201" s="252"/>
    </row>
    <row r="2202" spans="1:31">
      <c r="A2202" s="346"/>
      <c r="B2202" s="380"/>
      <c r="C2202" s="390" t="s">
        <v>1002</v>
      </c>
      <c r="D2202" s="382"/>
      <c r="E2202" s="391"/>
      <c r="F2202" s="383"/>
      <c r="G2202" s="392">
        <f>SUM(G2196:G2201)</f>
        <v>0</v>
      </c>
      <c r="H2202" s="393"/>
      <c r="I2202" s="402">
        <f>SUM(I2196:I2201)</f>
        <v>0</v>
      </c>
      <c r="J2202" s="393"/>
      <c r="K2202" s="402">
        <f>SUM(K2196:K2201)</f>
        <v>0</v>
      </c>
      <c r="L2202" s="392">
        <f>SUM(L2196:L2201)</f>
        <v>0</v>
      </c>
      <c r="M2202" s="393"/>
      <c r="N2202" s="402">
        <f>SUM(N2196:N2201)</f>
        <v>0</v>
      </c>
      <c r="O2202" s="393"/>
      <c r="P2202" s="402">
        <f t="shared" ref="P2202:Y2202" si="430">SUM(P2196:P2201)</f>
        <v>0</v>
      </c>
      <c r="Q2202" s="392">
        <f t="shared" si="430"/>
        <v>0</v>
      </c>
      <c r="R2202" s="392">
        <f t="shared" si="430"/>
        <v>0</v>
      </c>
      <c r="S2202" s="392">
        <f t="shared" si="430"/>
        <v>0</v>
      </c>
      <c r="T2202" s="392">
        <f t="shared" si="430"/>
        <v>0</v>
      </c>
      <c r="U2202" s="392">
        <f t="shared" si="430"/>
        <v>0</v>
      </c>
      <c r="V2202" s="392">
        <f t="shared" si="430"/>
        <v>0</v>
      </c>
      <c r="W2202" s="392">
        <f t="shared" si="430"/>
        <v>0</v>
      </c>
      <c r="X2202" s="392">
        <f t="shared" si="430"/>
        <v>0</v>
      </c>
      <c r="Y2202" s="392">
        <f t="shared" si="430"/>
        <v>0</v>
      </c>
      <c r="Z2202" s="393"/>
      <c r="AA2202" s="402">
        <f>SUM(AA2196:AA2201)</f>
        <v>0</v>
      </c>
      <c r="AB2202" s="393"/>
      <c r="AC2202" s="402">
        <f>SUM(AC2196:AC2201)</f>
        <v>0</v>
      </c>
      <c r="AD2202" s="392">
        <f>SUM(AD2196:AD2201)</f>
        <v>0</v>
      </c>
      <c r="AE2202" s="252"/>
    </row>
    <row r="2203" spans="1:31">
      <c r="A2203" s="303"/>
      <c r="B2203" s="340"/>
      <c r="C2203" s="303"/>
      <c r="D2203" s="303"/>
      <c r="E2203" s="342"/>
      <c r="F2203" s="386"/>
      <c r="G2203" s="374"/>
      <c r="H2203" s="387"/>
      <c r="I2203" s="401"/>
      <c r="J2203" s="387"/>
      <c r="K2203" s="401"/>
      <c r="L2203" s="350"/>
      <c r="M2203" s="387"/>
      <c r="N2203" s="401"/>
      <c r="O2203" s="387"/>
      <c r="P2203" s="401"/>
      <c r="Q2203" s="350"/>
      <c r="R2203" s="350"/>
      <c r="S2203" s="350"/>
      <c r="T2203" s="350"/>
      <c r="U2203" s="350"/>
      <c r="V2203" s="350"/>
      <c r="W2203" s="350"/>
      <c r="X2203" s="350"/>
      <c r="Y2203" s="374"/>
      <c r="Z2203" s="387"/>
      <c r="AA2203" s="401"/>
      <c r="AB2203" s="387"/>
      <c r="AC2203" s="401"/>
      <c r="AD2203" s="350"/>
      <c r="AE2203" s="252"/>
    </row>
    <row r="2204" spans="1:31">
      <c r="A2204" s="306"/>
      <c r="B2204" s="150"/>
      <c r="C2204" s="345" t="s">
        <v>1003</v>
      </c>
      <c r="D2204" s="306"/>
      <c r="E2204" s="342"/>
      <c r="F2204" s="343"/>
      <c r="G2204" s="348"/>
      <c r="H2204" s="388"/>
      <c r="I2204" s="348"/>
      <c r="J2204" s="388"/>
      <c r="K2204" s="348"/>
      <c r="L2204" s="337"/>
      <c r="M2204" s="388"/>
      <c r="N2204" s="348"/>
      <c r="O2204" s="388"/>
      <c r="P2204" s="348"/>
      <c r="Q2204" s="337"/>
      <c r="R2204" s="350"/>
      <c r="S2204" s="350"/>
      <c r="T2204" s="350"/>
      <c r="U2204" s="350"/>
      <c r="V2204" s="350"/>
      <c r="W2204" s="350"/>
      <c r="X2204" s="350"/>
      <c r="Y2204" s="337"/>
      <c r="Z2204" s="388"/>
      <c r="AA2204" s="348"/>
      <c r="AB2204" s="388"/>
      <c r="AC2204" s="348"/>
      <c r="AD2204" s="337"/>
      <c r="AE2204" s="252"/>
    </row>
    <row r="2205" spans="1:31">
      <c r="A2205" s="306"/>
      <c r="B2205" s="150">
        <v>121301001</v>
      </c>
      <c r="C2205" s="357"/>
      <c r="D2205" s="306" t="s">
        <v>1004</v>
      </c>
      <c r="E2205" s="342"/>
      <c r="F2205" s="343"/>
      <c r="G2205" s="348"/>
      <c r="H2205" s="388"/>
      <c r="I2205" s="348"/>
      <c r="J2205" s="388"/>
      <c r="K2205" s="348"/>
      <c r="L2205" s="337">
        <f t="shared" ref="L2205:L2207" si="431">G2205+I2205-K2205</f>
        <v>0</v>
      </c>
      <c r="M2205" s="388"/>
      <c r="N2205" s="348"/>
      <c r="O2205" s="388"/>
      <c r="P2205" s="348"/>
      <c r="Q2205" s="337">
        <f t="shared" ref="Q2205:Q2207" si="432">L2205+N2205-P2205</f>
        <v>0</v>
      </c>
      <c r="R2205" s="350"/>
      <c r="S2205" s="350"/>
      <c r="T2205" s="350"/>
      <c r="U2205" s="350"/>
      <c r="V2205" s="350"/>
      <c r="W2205" s="350"/>
      <c r="X2205" s="350"/>
      <c r="Y2205" s="350">
        <f t="shared" ref="Y2205:Y2207" si="433">SUM(Q2205:X2205)</f>
        <v>0</v>
      </c>
      <c r="Z2205" s="388"/>
      <c r="AA2205" s="348"/>
      <c r="AB2205" s="388"/>
      <c r="AC2205" s="348"/>
      <c r="AD2205" s="337">
        <f t="shared" ref="AD2205:AD2207" si="434">Y2205+AA2205-AC2205</f>
        <v>0</v>
      </c>
      <c r="AE2205" s="252"/>
    </row>
    <row r="2206" spans="1:31">
      <c r="A2206" s="306"/>
      <c r="B2206" s="150">
        <v>121301002</v>
      </c>
      <c r="C2206" s="357"/>
      <c r="D2206" s="306" t="s">
        <v>1005</v>
      </c>
      <c r="E2206" s="342"/>
      <c r="F2206" s="343"/>
      <c r="G2206" s="348"/>
      <c r="H2206" s="388"/>
      <c r="I2206" s="348"/>
      <c r="J2206" s="388"/>
      <c r="K2206" s="348"/>
      <c r="L2206" s="337">
        <f t="shared" si="431"/>
        <v>0</v>
      </c>
      <c r="M2206" s="388"/>
      <c r="N2206" s="348"/>
      <c r="O2206" s="388"/>
      <c r="P2206" s="348"/>
      <c r="Q2206" s="337">
        <f t="shared" si="432"/>
        <v>0</v>
      </c>
      <c r="R2206" s="350"/>
      <c r="S2206" s="350"/>
      <c r="T2206" s="350"/>
      <c r="U2206" s="350"/>
      <c r="V2206" s="350"/>
      <c r="W2206" s="350"/>
      <c r="X2206" s="350"/>
      <c r="Y2206" s="350">
        <f t="shared" si="433"/>
        <v>0</v>
      </c>
      <c r="Z2206" s="388"/>
      <c r="AA2206" s="348"/>
      <c r="AB2206" s="388"/>
      <c r="AC2206" s="348"/>
      <c r="AD2206" s="337">
        <f t="shared" si="434"/>
        <v>0</v>
      </c>
      <c r="AE2206" s="252"/>
    </row>
    <row r="2207" spans="1:31">
      <c r="A2207" s="306"/>
      <c r="B2207" s="150">
        <v>121301003</v>
      </c>
      <c r="C2207" s="357"/>
      <c r="D2207" s="306" t="s">
        <v>364</v>
      </c>
      <c r="E2207" s="342"/>
      <c r="F2207" s="343"/>
      <c r="G2207" s="348"/>
      <c r="H2207" s="388"/>
      <c r="I2207" s="348"/>
      <c r="J2207" s="388"/>
      <c r="K2207" s="348"/>
      <c r="L2207" s="337">
        <f t="shared" si="431"/>
        <v>0</v>
      </c>
      <c r="M2207" s="388"/>
      <c r="N2207" s="348"/>
      <c r="O2207" s="388"/>
      <c r="P2207" s="348"/>
      <c r="Q2207" s="337">
        <f t="shared" si="432"/>
        <v>0</v>
      </c>
      <c r="R2207" s="350"/>
      <c r="S2207" s="350"/>
      <c r="T2207" s="350"/>
      <c r="U2207" s="350"/>
      <c r="V2207" s="350"/>
      <c r="W2207" s="350"/>
      <c r="X2207" s="350"/>
      <c r="Y2207" s="350">
        <f t="shared" si="433"/>
        <v>0</v>
      </c>
      <c r="Z2207" s="388"/>
      <c r="AA2207" s="348"/>
      <c r="AB2207" s="388"/>
      <c r="AC2207" s="348"/>
      <c r="AD2207" s="337">
        <f t="shared" si="434"/>
        <v>0</v>
      </c>
      <c r="AE2207" s="252"/>
    </row>
    <row r="2208" spans="1:31">
      <c r="A2208" s="303"/>
      <c r="B2208" s="340"/>
      <c r="C2208" s="303"/>
      <c r="D2208" s="303"/>
      <c r="E2208" s="342"/>
      <c r="F2208" s="386"/>
      <c r="G2208" s="401"/>
      <c r="H2208" s="387"/>
      <c r="I2208" s="401"/>
      <c r="J2208" s="387"/>
      <c r="K2208" s="401"/>
      <c r="L2208" s="401"/>
      <c r="M2208" s="387"/>
      <c r="N2208" s="401"/>
      <c r="O2208" s="387"/>
      <c r="P2208" s="401"/>
      <c r="Q2208" s="401"/>
      <c r="R2208" s="401"/>
      <c r="S2208" s="401"/>
      <c r="T2208" s="401"/>
      <c r="U2208" s="401"/>
      <c r="V2208" s="401"/>
      <c r="W2208" s="401"/>
      <c r="X2208" s="401"/>
      <c r="Y2208" s="401"/>
      <c r="Z2208" s="387"/>
      <c r="AA2208" s="401"/>
      <c r="AB2208" s="387"/>
      <c r="AC2208" s="401"/>
      <c r="AD2208" s="401"/>
      <c r="AE2208" s="252"/>
    </row>
    <row r="2209" spans="1:31">
      <c r="A2209" s="346"/>
      <c r="B2209" s="380"/>
      <c r="C2209" s="390" t="s">
        <v>1006</v>
      </c>
      <c r="D2209" s="382"/>
      <c r="E2209" s="391"/>
      <c r="F2209" s="383"/>
      <c r="G2209" s="392">
        <f>SUM(G2204:G2208)</f>
        <v>0</v>
      </c>
      <c r="H2209" s="393"/>
      <c r="I2209" s="402">
        <f>SUM(I2204:I2208)</f>
        <v>0</v>
      </c>
      <c r="J2209" s="393"/>
      <c r="K2209" s="402">
        <f>SUM(K2204:K2208)</f>
        <v>0</v>
      </c>
      <c r="L2209" s="392">
        <f>SUM(L2204:L2208)</f>
        <v>0</v>
      </c>
      <c r="M2209" s="393"/>
      <c r="N2209" s="402">
        <f>SUM(N2204:N2208)</f>
        <v>0</v>
      </c>
      <c r="O2209" s="393"/>
      <c r="P2209" s="402">
        <f t="shared" ref="P2209:Y2209" si="435">SUM(P2204:P2208)</f>
        <v>0</v>
      </c>
      <c r="Q2209" s="392">
        <f t="shared" si="435"/>
        <v>0</v>
      </c>
      <c r="R2209" s="392">
        <f t="shared" si="435"/>
        <v>0</v>
      </c>
      <c r="S2209" s="392">
        <f t="shared" si="435"/>
        <v>0</v>
      </c>
      <c r="T2209" s="392">
        <f t="shared" si="435"/>
        <v>0</v>
      </c>
      <c r="U2209" s="392">
        <f t="shared" si="435"/>
        <v>0</v>
      </c>
      <c r="V2209" s="392">
        <f t="shared" si="435"/>
        <v>0</v>
      </c>
      <c r="W2209" s="392">
        <f t="shared" si="435"/>
        <v>0</v>
      </c>
      <c r="X2209" s="392">
        <f t="shared" si="435"/>
        <v>0</v>
      </c>
      <c r="Y2209" s="392">
        <f t="shared" si="435"/>
        <v>0</v>
      </c>
      <c r="Z2209" s="393"/>
      <c r="AA2209" s="402">
        <f>SUM(AA2204:AA2208)</f>
        <v>0</v>
      </c>
      <c r="AB2209" s="393"/>
      <c r="AC2209" s="402">
        <f>SUM(AC2204:AC2208)</f>
        <v>0</v>
      </c>
      <c r="AD2209" s="392">
        <f>SUM(AD2204:AD2208)</f>
        <v>0</v>
      </c>
      <c r="AE2209" s="252"/>
    </row>
    <row r="2210" spans="1:31">
      <c r="A2210" s="306"/>
      <c r="B2210" s="454"/>
      <c r="C2210" s="455"/>
      <c r="D2210" s="455"/>
      <c r="E2210" s="456"/>
      <c r="F2210" s="457"/>
      <c r="G2210" s="458"/>
      <c r="H2210" s="459"/>
      <c r="I2210" s="492"/>
      <c r="J2210" s="459"/>
      <c r="K2210" s="492"/>
      <c r="L2210" s="493"/>
      <c r="M2210" s="459"/>
      <c r="N2210" s="492"/>
      <c r="O2210" s="459"/>
      <c r="P2210" s="492"/>
      <c r="Q2210" s="493"/>
      <c r="R2210" s="501"/>
      <c r="S2210" s="501"/>
      <c r="T2210" s="501"/>
      <c r="U2210" s="501"/>
      <c r="V2210" s="501"/>
      <c r="W2210" s="501"/>
      <c r="X2210" s="501"/>
      <c r="Y2210" s="508"/>
      <c r="Z2210" s="459"/>
      <c r="AA2210" s="492"/>
      <c r="AB2210" s="459"/>
      <c r="AC2210" s="492"/>
      <c r="AD2210" s="493"/>
      <c r="AE2210" s="252"/>
    </row>
    <row r="2211" spans="1:31">
      <c r="A2211" s="306"/>
      <c r="B2211" s="420"/>
      <c r="C2211" s="460" t="s">
        <v>1007</v>
      </c>
      <c r="D2211" s="460"/>
      <c r="E2211" s="461"/>
      <c r="F2211" s="462"/>
      <c r="G2211" s="463">
        <f>G1028+G1053+G1078+G1698+G1923+G2138+G2143+G2149+G2193+G2202+G2209+G1072</f>
        <v>0</v>
      </c>
      <c r="H2211" s="464"/>
      <c r="I2211" s="463">
        <f>I1028+I1053+I1078+I1698+I1923+I2138+I2143+I2149+I2193+I2202+I2209+I1072</f>
        <v>0</v>
      </c>
      <c r="J2211" s="464"/>
      <c r="K2211" s="463">
        <f>K1028+K1053+K1078+K1698+K1923+K2138+K2143+K2149+K2193+K2202+K2209+K1072</f>
        <v>0</v>
      </c>
      <c r="L2211" s="463">
        <f>L1028+L1053+L1078+L1698+L1923+L2138+L2143+L2149+L2193+L2202+L2209+L1072</f>
        <v>0</v>
      </c>
      <c r="M2211" s="464"/>
      <c r="N2211" s="463">
        <f>N1028+N1053+N1078+N1698+N1923+N2138+N2143+N2149+N2193+N2202+N2209+N1072</f>
        <v>0</v>
      </c>
      <c r="O2211" s="464"/>
      <c r="P2211" s="463">
        <f t="shared" ref="P2211:Y2211" si="436">P1028+P1053+P1078+P1698+P1923+P2138+P2143+P2149+P2193+P2202+P2209+P1072</f>
        <v>0</v>
      </c>
      <c r="Q2211" s="463">
        <f t="shared" si="436"/>
        <v>0</v>
      </c>
      <c r="R2211" s="463">
        <f t="shared" si="436"/>
        <v>0</v>
      </c>
      <c r="S2211" s="463">
        <f t="shared" si="436"/>
        <v>0</v>
      </c>
      <c r="T2211" s="463">
        <f t="shared" si="436"/>
        <v>0</v>
      </c>
      <c r="U2211" s="463">
        <f t="shared" si="436"/>
        <v>0</v>
      </c>
      <c r="V2211" s="463">
        <f t="shared" si="436"/>
        <v>0</v>
      </c>
      <c r="W2211" s="463">
        <f t="shared" si="436"/>
        <v>0</v>
      </c>
      <c r="X2211" s="463">
        <f t="shared" si="436"/>
        <v>0</v>
      </c>
      <c r="Y2211" s="463">
        <f t="shared" si="436"/>
        <v>0</v>
      </c>
      <c r="Z2211" s="464"/>
      <c r="AA2211" s="463">
        <f>AA1028+AA1053+AA1078+AA1698+AA1923+AA2138+AA2143+AA2149+AA2193+AA2202+AA2209+AA1072</f>
        <v>0</v>
      </c>
      <c r="AB2211" s="464"/>
      <c r="AC2211" s="463">
        <f>AC1028+AC1053+AC1078+AC1698+AC1923+AC2138+AC2143+AC2149+AC2193+AC2202+AC2209+AC1072</f>
        <v>0</v>
      </c>
      <c r="AD2211" s="463">
        <f>AD1028+AD1053+AD1078+AD1698+AD1923+AD2138+AD2143+AD2149+AD2193+AD2202+AD2209+AD1072</f>
        <v>0</v>
      </c>
      <c r="AE2211" s="252"/>
    </row>
    <row r="2212" s="300" customFormat="1" spans="1:31">
      <c r="A2212" s="465"/>
      <c r="B2212" s="426"/>
      <c r="C2212" s="427" t="s">
        <v>893</v>
      </c>
      <c r="D2212" s="312"/>
      <c r="E2212" s="428"/>
      <c r="F2212" s="466"/>
      <c r="G2212" s="467"/>
      <c r="H2212" s="468"/>
      <c r="I2212" s="494"/>
      <c r="J2212" s="468"/>
      <c r="K2212" s="494"/>
      <c r="L2212" s="495"/>
      <c r="M2212" s="468"/>
      <c r="N2212" s="494"/>
      <c r="O2212" s="468"/>
      <c r="P2212" s="494"/>
      <c r="Q2212" s="495"/>
      <c r="R2212" s="495"/>
      <c r="S2212" s="495"/>
      <c r="T2212" s="495"/>
      <c r="U2212" s="495"/>
      <c r="V2212" s="495"/>
      <c r="W2212" s="495"/>
      <c r="X2212" s="495"/>
      <c r="Y2212" s="495"/>
      <c r="Z2212" s="468"/>
      <c r="AA2212" s="494"/>
      <c r="AB2212" s="468"/>
      <c r="AC2212" s="494"/>
      <c r="AD2212" s="495"/>
      <c r="AE2212" s="445"/>
    </row>
    <row r="2213" spans="1:31">
      <c r="A2213" s="306"/>
      <c r="B2213" s="469"/>
      <c r="C2213" s="470"/>
      <c r="D2213" s="470"/>
      <c r="E2213" s="471"/>
      <c r="F2213" s="472"/>
      <c r="G2213" s="473"/>
      <c r="H2213" s="474"/>
      <c r="I2213" s="496"/>
      <c r="J2213" s="474"/>
      <c r="K2213" s="496"/>
      <c r="L2213" s="497"/>
      <c r="M2213" s="474"/>
      <c r="N2213" s="496"/>
      <c r="O2213" s="474"/>
      <c r="P2213" s="496"/>
      <c r="Q2213" s="497"/>
      <c r="R2213" s="502"/>
      <c r="S2213" s="502"/>
      <c r="T2213" s="502"/>
      <c r="U2213" s="502"/>
      <c r="V2213" s="502"/>
      <c r="W2213" s="502"/>
      <c r="X2213" s="502"/>
      <c r="Y2213" s="497"/>
      <c r="Z2213" s="474"/>
      <c r="AA2213" s="496"/>
      <c r="AB2213" s="474"/>
      <c r="AC2213" s="496"/>
      <c r="AD2213" s="497"/>
      <c r="AE2213" s="252"/>
    </row>
    <row r="2214" spans="1:32">
      <c r="A2214" s="306"/>
      <c r="B2214" s="475"/>
      <c r="C2214" s="476" t="s">
        <v>1008</v>
      </c>
      <c r="D2214" s="476"/>
      <c r="E2214" s="477"/>
      <c r="F2214" s="478"/>
      <c r="G2214" s="479">
        <f>G994+G2211</f>
        <v>0</v>
      </c>
      <c r="H2214" s="480"/>
      <c r="I2214" s="498">
        <f>I994+I2211</f>
        <v>0</v>
      </c>
      <c r="J2214" s="480"/>
      <c r="K2214" s="498">
        <f>K994+K2211</f>
        <v>0</v>
      </c>
      <c r="L2214" s="479">
        <f>L994+L2211</f>
        <v>0</v>
      </c>
      <c r="M2214" s="480"/>
      <c r="N2214" s="498">
        <f>N994+N2211</f>
        <v>0</v>
      </c>
      <c r="O2214" s="480"/>
      <c r="P2214" s="498">
        <f t="shared" ref="P2214:Y2214" si="437">P994+P2211</f>
        <v>0</v>
      </c>
      <c r="Q2214" s="479">
        <f t="shared" si="437"/>
        <v>0</v>
      </c>
      <c r="R2214" s="503">
        <f t="shared" si="437"/>
        <v>0</v>
      </c>
      <c r="S2214" s="503">
        <f t="shared" si="437"/>
        <v>0</v>
      </c>
      <c r="T2214" s="503">
        <f t="shared" si="437"/>
        <v>0</v>
      </c>
      <c r="U2214" s="503">
        <f t="shared" si="437"/>
        <v>0</v>
      </c>
      <c r="V2214" s="503">
        <f t="shared" si="437"/>
        <v>0</v>
      </c>
      <c r="W2214" s="503">
        <f t="shared" si="437"/>
        <v>0</v>
      </c>
      <c r="X2214" s="503">
        <f t="shared" si="437"/>
        <v>0</v>
      </c>
      <c r="Y2214" s="479">
        <f t="shared" si="437"/>
        <v>0</v>
      </c>
      <c r="Z2214" s="480"/>
      <c r="AA2214" s="498">
        <f>AA994+AA2211</f>
        <v>10000000</v>
      </c>
      <c r="AB2214" s="480"/>
      <c r="AC2214" s="498">
        <f>AC994+AC2211</f>
        <v>0</v>
      </c>
      <c r="AD2214" s="479">
        <f>AD994+AD2211</f>
        <v>10000000</v>
      </c>
      <c r="AE2214" s="252"/>
      <c r="AF2214" s="300" t="s">
        <v>893</v>
      </c>
    </row>
    <row r="2215" spans="1:30">
      <c r="A2215" s="306"/>
      <c r="B2215" s="307"/>
      <c r="C2215" s="307"/>
      <c r="D2215" s="307"/>
      <c r="E2215" s="307"/>
      <c r="F2215" s="481"/>
      <c r="G2215" s="482" t="s">
        <v>1009</v>
      </c>
      <c r="H2215" s="483"/>
      <c r="I2215" s="488"/>
      <c r="J2215" s="483"/>
      <c r="K2215" s="488"/>
      <c r="L2215" s="499" t="s">
        <v>1009</v>
      </c>
      <c r="M2215" s="483"/>
      <c r="N2215" s="488"/>
      <c r="O2215" s="483"/>
      <c r="P2215" s="488"/>
      <c r="Q2215" s="499" t="s">
        <v>1009</v>
      </c>
      <c r="R2215" s="504"/>
      <c r="S2215" s="504"/>
      <c r="T2215" s="504"/>
      <c r="U2215" s="504">
        <v>-4165837700.66359</v>
      </c>
      <c r="V2215" s="504"/>
      <c r="W2215" s="504"/>
      <c r="X2215" s="504"/>
      <c r="Y2215" s="499"/>
      <c r="Z2215" s="483"/>
      <c r="AA2215" s="488"/>
      <c r="AB2215" s="483"/>
      <c r="AC2215" s="488"/>
      <c r="AD2215" s="499" t="s">
        <v>1009</v>
      </c>
    </row>
    <row r="2216" s="300" customFormat="1" ht="13.5" spans="1:30">
      <c r="A2216" s="465"/>
      <c r="B2216" s="465"/>
      <c r="C2216" s="484" t="s">
        <v>1010</v>
      </c>
      <c r="D2216" s="465"/>
      <c r="E2216" s="465"/>
      <c r="F2216" s="313"/>
      <c r="G2216" s="485">
        <f>G2214-G3732</f>
        <v>0</v>
      </c>
      <c r="H2216" s="486"/>
      <c r="I2216" s="500"/>
      <c r="J2216" s="486"/>
      <c r="K2216" s="500"/>
      <c r="L2216" s="485">
        <f>L2214-L3732</f>
        <v>0</v>
      </c>
      <c r="M2216" s="486"/>
      <c r="N2216" s="500"/>
      <c r="O2216" s="486"/>
      <c r="P2216" s="500"/>
      <c r="Q2216" s="485">
        <f t="shared" ref="Q2216:Y2216" si="438">Q2214-Q3732</f>
        <v>0</v>
      </c>
      <c r="R2216" s="485">
        <f t="shared" si="438"/>
        <v>0</v>
      </c>
      <c r="S2216" s="485">
        <f t="shared" si="438"/>
        <v>0</v>
      </c>
      <c r="T2216" s="485">
        <f t="shared" si="438"/>
        <v>0</v>
      </c>
      <c r="U2216" s="485">
        <f t="shared" si="438"/>
        <v>0</v>
      </c>
      <c r="V2216" s="485">
        <f t="shared" si="438"/>
        <v>0</v>
      </c>
      <c r="W2216" s="485">
        <f t="shared" si="438"/>
        <v>0</v>
      </c>
      <c r="X2216" s="485">
        <f t="shared" si="438"/>
        <v>0</v>
      </c>
      <c r="Y2216" s="485">
        <f t="shared" si="438"/>
        <v>0</v>
      </c>
      <c r="Z2216" s="486"/>
      <c r="AA2216" s="500"/>
      <c r="AB2216" s="486"/>
      <c r="AC2216" s="500"/>
      <c r="AD2216" s="485">
        <f>AD2214-AD3732</f>
        <v>10000000</v>
      </c>
    </row>
    <row r="2217" ht="13.5" spans="1:30">
      <c r="A2217" s="311"/>
      <c r="B2217" s="465"/>
      <c r="C2217" s="465"/>
      <c r="D2217" s="465"/>
      <c r="E2217" s="465"/>
      <c r="F2217" s="313"/>
      <c r="G2217" s="487"/>
      <c r="H2217" s="486"/>
      <c r="I2217" s="500"/>
      <c r="J2217" s="486"/>
      <c r="K2217" s="500"/>
      <c r="L2217" s="487">
        <f>G2214+I2214-K2214-L2214</f>
        <v>0</v>
      </c>
      <c r="M2217" s="486"/>
      <c r="N2217" s="500"/>
      <c r="O2217" s="486"/>
      <c r="P2217" s="500"/>
      <c r="Q2217" s="487">
        <f>L2214+N2214-P2214-Q2214</f>
        <v>0</v>
      </c>
      <c r="R2217" s="505">
        <v>6624506539.68143</v>
      </c>
      <c r="S2217" s="505"/>
      <c r="T2217" s="506"/>
      <c r="U2217" s="505"/>
      <c r="V2217" s="505"/>
      <c r="W2217" s="505"/>
      <c r="X2217" s="505"/>
      <c r="Y2217" s="487"/>
      <c r="Z2217" s="486"/>
      <c r="AA2217" s="500"/>
      <c r="AB2217" s="486"/>
      <c r="AC2217" s="500"/>
      <c r="AD2217" s="487">
        <f>Y2214+AA2214-AC2214-AD2214</f>
        <v>0</v>
      </c>
    </row>
    <row r="2218" spans="1:30">
      <c r="A2218" s="306"/>
      <c r="B2218" s="306"/>
      <c r="C2218" s="306"/>
      <c r="D2218" s="306"/>
      <c r="E2218" s="306"/>
      <c r="F2218" s="481"/>
      <c r="G2218" s="488"/>
      <c r="H2218" s="483"/>
      <c r="I2218" s="488"/>
      <c r="J2218" s="483"/>
      <c r="K2218" s="488"/>
      <c r="L2218" s="488"/>
      <c r="M2218" s="483"/>
      <c r="N2218" s="488"/>
      <c r="O2218" s="483"/>
      <c r="P2218" s="488"/>
      <c r="Q2218" s="488"/>
      <c r="R2218" s="507"/>
      <c r="S2218" s="507"/>
      <c r="T2218" s="507"/>
      <c r="U2218" s="507"/>
      <c r="V2218" s="507"/>
      <c r="W2218" s="507"/>
      <c r="X2218" s="507"/>
      <c r="Y2218" s="488"/>
      <c r="Z2218" s="483"/>
      <c r="AA2218" s="488"/>
      <c r="AB2218" s="483"/>
      <c r="AC2218" s="488"/>
      <c r="AD2218" s="488"/>
    </row>
    <row r="2219" spans="1:30">
      <c r="A2219" s="306"/>
      <c r="B2219" s="316" t="s">
        <v>754</v>
      </c>
      <c r="C2219" s="317" t="s">
        <v>755</v>
      </c>
      <c r="D2219" s="317"/>
      <c r="E2219" s="318"/>
      <c r="F2219" s="319" t="s">
        <v>756</v>
      </c>
      <c r="G2219" s="320" t="str">
        <f>G6</f>
        <v>PT xxx</v>
      </c>
      <c r="H2219" s="489" t="str">
        <f>H6</f>
        <v>Proforma Modal</v>
      </c>
      <c r="I2219" s="489"/>
      <c r="J2219" s="489"/>
      <c r="K2219" s="489"/>
      <c r="L2219" s="320" t="str">
        <f>G2219</f>
        <v>PT xxx</v>
      </c>
      <c r="M2219" s="489" t="str">
        <f>M6</f>
        <v>Cost to Equity</v>
      </c>
      <c r="N2219" s="489"/>
      <c r="O2219" s="489"/>
      <c r="P2219" s="489"/>
      <c r="Q2219" s="320" t="str">
        <f>Q6</f>
        <v>PT xxx</v>
      </c>
      <c r="R2219" s="370" t="s">
        <v>1342</v>
      </c>
      <c r="S2219" s="370" t="s">
        <v>1343</v>
      </c>
      <c r="T2219" s="370" t="s">
        <v>1344</v>
      </c>
      <c r="U2219" s="370" t="s">
        <v>1345</v>
      </c>
      <c r="V2219" s="370" t="s">
        <v>1346</v>
      </c>
      <c r="W2219" s="370" t="s">
        <v>1347</v>
      </c>
      <c r="X2219" s="370" t="s">
        <v>1347</v>
      </c>
      <c r="Y2219" s="320" t="s">
        <v>1337</v>
      </c>
      <c r="Z2219" s="321" t="s">
        <v>1338</v>
      </c>
      <c r="AA2219" s="321"/>
      <c r="AB2219" s="321"/>
      <c r="AC2219" s="321"/>
      <c r="AD2219" s="320" t="s">
        <v>1348</v>
      </c>
    </row>
    <row r="2220" spans="1:30">
      <c r="A2220" s="306"/>
      <c r="B2220" s="322"/>
      <c r="C2220" s="323"/>
      <c r="D2220" s="323"/>
      <c r="E2220" s="324"/>
      <c r="F2220" s="325"/>
      <c r="G2220" s="326" t="s">
        <v>758</v>
      </c>
      <c r="H2220" s="490"/>
      <c r="I2220" s="490"/>
      <c r="J2220" s="490"/>
      <c r="K2220" s="490"/>
      <c r="L2220" s="326" t="str">
        <f>G2220</f>
        <v>Unaudited</v>
      </c>
      <c r="M2220" s="490"/>
      <c r="N2220" s="490"/>
      <c r="O2220" s="490"/>
      <c r="P2220" s="490"/>
      <c r="Q2220" s="326" t="s">
        <v>1349</v>
      </c>
      <c r="R2220" s="371" t="s">
        <v>758</v>
      </c>
      <c r="S2220" s="371" t="s">
        <v>758</v>
      </c>
      <c r="T2220" s="371" t="s">
        <v>758</v>
      </c>
      <c r="U2220" s="371" t="s">
        <v>758</v>
      </c>
      <c r="V2220" s="371" t="s">
        <v>758</v>
      </c>
      <c r="W2220" s="371" t="s">
        <v>758</v>
      </c>
      <c r="X2220" s="371" t="s">
        <v>758</v>
      </c>
      <c r="Y2220" s="326" t="str">
        <f>T2220</f>
        <v>Unaudited</v>
      </c>
      <c r="Z2220" s="327"/>
      <c r="AA2220" s="327"/>
      <c r="AB2220" s="327"/>
      <c r="AC2220" s="327"/>
      <c r="AD2220" s="326" t="s">
        <v>758</v>
      </c>
    </row>
    <row r="2221" spans="1:30">
      <c r="A2221" s="306"/>
      <c r="B2221" s="328"/>
      <c r="C2221" s="329"/>
      <c r="D2221" s="329"/>
      <c r="E2221" s="330"/>
      <c r="F2221" s="331"/>
      <c r="G2221" s="332">
        <f>G8</f>
        <v>44561</v>
      </c>
      <c r="H2221" s="333"/>
      <c r="I2221" s="367" t="s">
        <v>759</v>
      </c>
      <c r="J2221" s="367"/>
      <c r="K2221" s="367" t="s">
        <v>760</v>
      </c>
      <c r="L2221" s="332">
        <f>G2221</f>
        <v>44561</v>
      </c>
      <c r="M2221" s="367"/>
      <c r="N2221" s="367" t="s">
        <v>759</v>
      </c>
      <c r="O2221" s="367"/>
      <c r="P2221" s="367" t="s">
        <v>760</v>
      </c>
      <c r="Q2221" s="332">
        <f>L2221</f>
        <v>44561</v>
      </c>
      <c r="R2221" s="372">
        <f t="shared" ref="R2221:Y2221" si="439">Q2221</f>
        <v>44561</v>
      </c>
      <c r="S2221" s="372">
        <f t="shared" si="439"/>
        <v>44561</v>
      </c>
      <c r="T2221" s="372">
        <f t="shared" si="439"/>
        <v>44561</v>
      </c>
      <c r="U2221" s="372">
        <f t="shared" si="439"/>
        <v>44561</v>
      </c>
      <c r="V2221" s="372">
        <f t="shared" si="439"/>
        <v>44561</v>
      </c>
      <c r="W2221" s="372">
        <f>U2221</f>
        <v>44561</v>
      </c>
      <c r="X2221" s="372">
        <f>V2221</f>
        <v>44561</v>
      </c>
      <c r="Y2221" s="332">
        <f t="shared" si="439"/>
        <v>44561</v>
      </c>
      <c r="Z2221" s="367"/>
      <c r="AA2221" s="367" t="s">
        <v>759</v>
      </c>
      <c r="AB2221" s="367"/>
      <c r="AC2221" s="367" t="s">
        <v>760</v>
      </c>
      <c r="AD2221" s="332">
        <f>Y2221</f>
        <v>44561</v>
      </c>
    </row>
    <row r="2222" spans="1:30">
      <c r="A2222" s="306"/>
      <c r="B2222" s="334"/>
      <c r="C2222" s="306"/>
      <c r="D2222" s="306"/>
      <c r="E2222" s="335"/>
      <c r="F2222" s="343"/>
      <c r="G2222" s="348"/>
      <c r="H2222" s="338"/>
      <c r="I2222" s="337"/>
      <c r="J2222" s="338"/>
      <c r="K2222" s="337"/>
      <c r="L2222" s="337"/>
      <c r="M2222" s="338"/>
      <c r="N2222" s="337"/>
      <c r="O2222" s="338"/>
      <c r="P2222" s="337"/>
      <c r="Q2222" s="337"/>
      <c r="R2222" s="350"/>
      <c r="S2222" s="350"/>
      <c r="T2222" s="350"/>
      <c r="U2222" s="350"/>
      <c r="V2222" s="350"/>
      <c r="W2222" s="350"/>
      <c r="X2222" s="350"/>
      <c r="Y2222" s="337"/>
      <c r="Z2222" s="338"/>
      <c r="AA2222" s="337"/>
      <c r="AB2222" s="338"/>
      <c r="AC2222" s="337"/>
      <c r="AD2222" s="337"/>
    </row>
    <row r="2223" spans="1:30">
      <c r="A2223" s="306"/>
      <c r="B2223" s="334" t="s">
        <v>1011</v>
      </c>
      <c r="C2223" s="306"/>
      <c r="D2223" s="306"/>
      <c r="E2223" s="335"/>
      <c r="F2223" s="343"/>
      <c r="G2223" s="348"/>
      <c r="H2223" s="338"/>
      <c r="I2223" s="337"/>
      <c r="J2223" s="338"/>
      <c r="K2223" s="337"/>
      <c r="L2223" s="337"/>
      <c r="M2223" s="338"/>
      <c r="N2223" s="337"/>
      <c r="O2223" s="338"/>
      <c r="P2223" s="337"/>
      <c r="Q2223" s="337"/>
      <c r="R2223" s="350"/>
      <c r="S2223" s="350"/>
      <c r="T2223" s="350"/>
      <c r="U2223" s="350"/>
      <c r="V2223" s="350"/>
      <c r="W2223" s="350"/>
      <c r="X2223" s="350"/>
      <c r="Y2223" s="337"/>
      <c r="Z2223" s="338"/>
      <c r="AA2223" s="337"/>
      <c r="AB2223" s="338"/>
      <c r="AC2223" s="337"/>
      <c r="AD2223" s="337"/>
    </row>
    <row r="2224" spans="1:30">
      <c r="A2224" s="306"/>
      <c r="B2224" s="339"/>
      <c r="C2224" s="306"/>
      <c r="D2224" s="306"/>
      <c r="E2224" s="335"/>
      <c r="F2224" s="343"/>
      <c r="G2224" s="348"/>
      <c r="H2224" s="338"/>
      <c r="I2224" s="337"/>
      <c r="J2224" s="338"/>
      <c r="K2224" s="337"/>
      <c r="L2224" s="337"/>
      <c r="M2224" s="338"/>
      <c r="N2224" s="337"/>
      <c r="O2224" s="338"/>
      <c r="P2224" s="337"/>
      <c r="Q2224" s="337"/>
      <c r="R2224" s="350"/>
      <c r="S2224" s="350"/>
      <c r="T2224" s="350"/>
      <c r="U2224" s="350"/>
      <c r="V2224" s="350"/>
      <c r="W2224" s="350"/>
      <c r="X2224" s="350"/>
      <c r="Y2224" s="337"/>
      <c r="Z2224" s="338"/>
      <c r="AA2224" s="337"/>
      <c r="AB2224" s="338"/>
      <c r="AC2224" s="337"/>
      <c r="AD2224" s="337"/>
    </row>
    <row r="2225" spans="1:30">
      <c r="A2225" s="306"/>
      <c r="B2225" s="433"/>
      <c r="C2225" s="345" t="s">
        <v>1012</v>
      </c>
      <c r="D2225" s="306"/>
      <c r="E2225" s="491"/>
      <c r="F2225" s="343"/>
      <c r="G2225" s="337"/>
      <c r="H2225" s="388"/>
      <c r="I2225" s="348"/>
      <c r="J2225" s="388"/>
      <c r="K2225" s="348"/>
      <c r="L2225" s="337"/>
      <c r="M2225" s="388"/>
      <c r="N2225" s="348"/>
      <c r="O2225" s="388"/>
      <c r="P2225" s="348"/>
      <c r="Q2225" s="337"/>
      <c r="R2225" s="350"/>
      <c r="S2225" s="350"/>
      <c r="T2225" s="350"/>
      <c r="U2225" s="350"/>
      <c r="V2225" s="350"/>
      <c r="W2225" s="350"/>
      <c r="X2225" s="350"/>
      <c r="Y2225" s="337"/>
      <c r="Z2225" s="388"/>
      <c r="AA2225" s="348"/>
      <c r="AB2225" s="388"/>
      <c r="AC2225" s="348"/>
      <c r="AD2225" s="337"/>
    </row>
    <row r="2226" hidden="1" outlineLevel="1" spans="1:30">
      <c r="A2226" s="346"/>
      <c r="B2226" s="150"/>
      <c r="D2226" s="347" t="s">
        <v>771</v>
      </c>
      <c r="E2226" s="346"/>
      <c r="F2226" s="343"/>
      <c r="G2226" s="348"/>
      <c r="H2226" s="349"/>
      <c r="I2226" s="350"/>
      <c r="J2226" s="349"/>
      <c r="K2226" s="350"/>
      <c r="L2226" s="337"/>
      <c r="M2226" s="349"/>
      <c r="N2226" s="350"/>
      <c r="O2226" s="349"/>
      <c r="P2226" s="350"/>
      <c r="Q2226" s="337"/>
      <c r="R2226" s="350"/>
      <c r="S2226" s="350"/>
      <c r="T2226" s="350"/>
      <c r="U2226" s="350"/>
      <c r="V2226" s="350"/>
      <c r="W2226" s="350"/>
      <c r="X2226" s="350"/>
      <c r="Y2226" s="337"/>
      <c r="Z2226" s="349"/>
      <c r="AA2226" s="350"/>
      <c r="AB2226" s="349"/>
      <c r="AC2226" s="350"/>
      <c r="AD2226" s="337"/>
    </row>
    <row r="2227" hidden="1" outlineLevel="1" spans="1:31">
      <c r="A2227" s="346"/>
      <c r="B2227" s="150">
        <v>210101001</v>
      </c>
      <c r="D2227" s="346"/>
      <c r="E2227" s="299" t="s">
        <v>1013</v>
      </c>
      <c r="F2227" s="343"/>
      <c r="G2227" s="350"/>
      <c r="H2227" s="349"/>
      <c r="I2227" s="350"/>
      <c r="J2227" s="349"/>
      <c r="K2227" s="350"/>
      <c r="L2227" s="337">
        <f t="shared" ref="L2227:L2252" si="440">G2227-I2227+K2227</f>
        <v>0</v>
      </c>
      <c r="M2227" s="388"/>
      <c r="N2227" s="348"/>
      <c r="O2227" s="388"/>
      <c r="P2227" s="348"/>
      <c r="Q2227" s="337">
        <f t="shared" ref="Q2227:Q2252" si="441">L2227-N2227+P2227</f>
        <v>0</v>
      </c>
      <c r="R2227" s="350"/>
      <c r="S2227" s="350"/>
      <c r="T2227" s="350"/>
      <c r="U2227" s="350"/>
      <c r="V2227" s="350"/>
      <c r="W2227" s="350"/>
      <c r="X2227" s="350"/>
      <c r="Y2227" s="350">
        <f>SUM(Q2227:X2227)</f>
        <v>0</v>
      </c>
      <c r="Z2227" s="388"/>
      <c r="AA2227" s="348"/>
      <c r="AB2227" s="388"/>
      <c r="AC2227" s="348"/>
      <c r="AD2227" s="337">
        <f t="shared" ref="AD2227:AD2252" si="442">Y2227-AA2227+AC2227</f>
        <v>0</v>
      </c>
      <c r="AE2227" s="252"/>
    </row>
    <row r="2228" hidden="1" outlineLevel="1" spans="1:31">
      <c r="A2228" s="346"/>
      <c r="B2228" s="150">
        <v>210101002</v>
      </c>
      <c r="D2228" s="346"/>
      <c r="E2228" s="299" t="s">
        <v>1014</v>
      </c>
      <c r="F2228" s="343"/>
      <c r="G2228" s="350"/>
      <c r="H2228" s="349"/>
      <c r="I2228" s="350"/>
      <c r="J2228" s="349"/>
      <c r="K2228" s="350"/>
      <c r="L2228" s="337">
        <f t="shared" ref="L2228:L2251" si="443">G2228-I2228+K2228</f>
        <v>0</v>
      </c>
      <c r="M2228" s="388"/>
      <c r="N2228" s="348"/>
      <c r="O2228" s="388"/>
      <c r="P2228" s="348"/>
      <c r="Q2228" s="337">
        <f t="shared" ref="Q2228:Q2251" si="444">L2228-N2228+P2228</f>
        <v>0</v>
      </c>
      <c r="R2228" s="350"/>
      <c r="S2228" s="350"/>
      <c r="T2228" s="350"/>
      <c r="U2228" s="350"/>
      <c r="V2228" s="350"/>
      <c r="W2228" s="350"/>
      <c r="X2228" s="350"/>
      <c r="Y2228" s="350">
        <f t="shared" ref="Y2228:Y2251" si="445">SUM(Q2228:X2228)</f>
        <v>0</v>
      </c>
      <c r="Z2228" s="388"/>
      <c r="AA2228" s="348"/>
      <c r="AB2228" s="388"/>
      <c r="AC2228" s="348"/>
      <c r="AD2228" s="337">
        <f t="shared" ref="AD2228:AD2251" si="446">Y2228-AA2228+AC2228</f>
        <v>0</v>
      </c>
      <c r="AE2228" s="252"/>
    </row>
    <row r="2229" hidden="1" outlineLevel="1" spans="1:31">
      <c r="A2229" s="346"/>
      <c r="B2229" s="150">
        <v>210101003</v>
      </c>
      <c r="D2229" s="346"/>
      <c r="E2229" s="299" t="s">
        <v>1015</v>
      </c>
      <c r="F2229" s="343"/>
      <c r="G2229" s="350"/>
      <c r="H2229" s="349"/>
      <c r="I2229" s="350"/>
      <c r="J2229" s="349"/>
      <c r="K2229" s="350"/>
      <c r="L2229" s="337">
        <f t="shared" si="443"/>
        <v>0</v>
      </c>
      <c r="M2229" s="388"/>
      <c r="N2229" s="348"/>
      <c r="O2229" s="388"/>
      <c r="P2229" s="348"/>
      <c r="Q2229" s="337">
        <f t="shared" si="444"/>
        <v>0</v>
      </c>
      <c r="R2229" s="350"/>
      <c r="S2229" s="350"/>
      <c r="T2229" s="350"/>
      <c r="U2229" s="350"/>
      <c r="V2229" s="350"/>
      <c r="W2229" s="350"/>
      <c r="X2229" s="350"/>
      <c r="Y2229" s="350">
        <f t="shared" si="445"/>
        <v>0</v>
      </c>
      <c r="Z2229" s="388"/>
      <c r="AA2229" s="348"/>
      <c r="AB2229" s="388"/>
      <c r="AC2229" s="348"/>
      <c r="AD2229" s="337">
        <f t="shared" si="446"/>
        <v>0</v>
      </c>
      <c r="AE2229" s="252"/>
    </row>
    <row r="2230" hidden="1" outlineLevel="1" spans="1:31">
      <c r="A2230" s="346"/>
      <c r="B2230" s="150">
        <v>210101004</v>
      </c>
      <c r="D2230" s="346"/>
      <c r="E2230" s="299" t="s">
        <v>1016</v>
      </c>
      <c r="F2230" s="343"/>
      <c r="G2230" s="350"/>
      <c r="H2230" s="349"/>
      <c r="I2230" s="350"/>
      <c r="J2230" s="349"/>
      <c r="K2230" s="350"/>
      <c r="L2230" s="337">
        <f t="shared" si="443"/>
        <v>0</v>
      </c>
      <c r="M2230" s="388"/>
      <c r="N2230" s="348"/>
      <c r="O2230" s="388"/>
      <c r="P2230" s="348"/>
      <c r="Q2230" s="337">
        <f t="shared" si="444"/>
        <v>0</v>
      </c>
      <c r="R2230" s="350"/>
      <c r="S2230" s="350"/>
      <c r="T2230" s="350"/>
      <c r="U2230" s="350"/>
      <c r="V2230" s="350"/>
      <c r="W2230" s="350"/>
      <c r="X2230" s="350"/>
      <c r="Y2230" s="350">
        <f t="shared" si="445"/>
        <v>0</v>
      </c>
      <c r="Z2230" s="388"/>
      <c r="AA2230" s="348"/>
      <c r="AB2230" s="388"/>
      <c r="AC2230" s="348"/>
      <c r="AD2230" s="337">
        <f t="shared" si="446"/>
        <v>0</v>
      </c>
      <c r="AE2230" s="252"/>
    </row>
    <row r="2231" hidden="1" outlineLevel="1" spans="1:31">
      <c r="A2231" s="346"/>
      <c r="B2231" s="150">
        <v>210101005</v>
      </c>
      <c r="D2231" s="346"/>
      <c r="E2231" s="299" t="s">
        <v>1017</v>
      </c>
      <c r="F2231" s="343"/>
      <c r="G2231" s="350"/>
      <c r="H2231" s="349"/>
      <c r="I2231" s="350"/>
      <c r="J2231" s="349"/>
      <c r="K2231" s="350"/>
      <c r="L2231" s="337">
        <f t="shared" si="443"/>
        <v>0</v>
      </c>
      <c r="M2231" s="388"/>
      <c r="N2231" s="348"/>
      <c r="O2231" s="388"/>
      <c r="P2231" s="348"/>
      <c r="Q2231" s="337">
        <f t="shared" si="444"/>
        <v>0</v>
      </c>
      <c r="R2231" s="350"/>
      <c r="S2231" s="350"/>
      <c r="T2231" s="350"/>
      <c r="U2231" s="350"/>
      <c r="V2231" s="350"/>
      <c r="W2231" s="350"/>
      <c r="X2231" s="350"/>
      <c r="Y2231" s="350">
        <f t="shared" si="445"/>
        <v>0</v>
      </c>
      <c r="Z2231" s="388"/>
      <c r="AA2231" s="348"/>
      <c r="AB2231" s="388"/>
      <c r="AC2231" s="348"/>
      <c r="AD2231" s="337">
        <f t="shared" si="446"/>
        <v>0</v>
      </c>
      <c r="AE2231" s="252"/>
    </row>
    <row r="2232" hidden="1" outlineLevel="1" spans="1:31">
      <c r="A2232" s="346"/>
      <c r="B2232" s="150">
        <v>210101006</v>
      </c>
      <c r="D2232" s="346"/>
      <c r="E2232" s="299" t="s">
        <v>1018</v>
      </c>
      <c r="F2232" s="343"/>
      <c r="G2232" s="350"/>
      <c r="H2232" s="349"/>
      <c r="I2232" s="350"/>
      <c r="J2232" s="349"/>
      <c r="K2232" s="350"/>
      <c r="L2232" s="337">
        <f t="shared" si="443"/>
        <v>0</v>
      </c>
      <c r="M2232" s="388"/>
      <c r="N2232" s="348"/>
      <c r="O2232" s="388"/>
      <c r="P2232" s="348"/>
      <c r="Q2232" s="337">
        <f t="shared" si="444"/>
        <v>0</v>
      </c>
      <c r="R2232" s="350"/>
      <c r="S2232" s="350"/>
      <c r="T2232" s="350"/>
      <c r="U2232" s="350"/>
      <c r="V2232" s="350"/>
      <c r="W2232" s="350"/>
      <c r="X2232" s="350"/>
      <c r="Y2232" s="350">
        <f t="shared" si="445"/>
        <v>0</v>
      </c>
      <c r="Z2232" s="388"/>
      <c r="AA2232" s="348"/>
      <c r="AB2232" s="388"/>
      <c r="AC2232" s="348"/>
      <c r="AD2232" s="337">
        <f t="shared" si="446"/>
        <v>0</v>
      </c>
      <c r="AE2232" s="252"/>
    </row>
    <row r="2233" hidden="1" outlineLevel="1" spans="1:31">
      <c r="A2233" s="346"/>
      <c r="B2233" s="150">
        <v>210101007</v>
      </c>
      <c r="D2233" s="346"/>
      <c r="E2233" s="299" t="s">
        <v>1019</v>
      </c>
      <c r="F2233" s="343"/>
      <c r="G2233" s="350"/>
      <c r="H2233" s="349"/>
      <c r="I2233" s="350"/>
      <c r="J2233" s="349"/>
      <c r="K2233" s="350"/>
      <c r="L2233" s="337">
        <f t="shared" si="443"/>
        <v>0</v>
      </c>
      <c r="M2233" s="388"/>
      <c r="N2233" s="348"/>
      <c r="O2233" s="388"/>
      <c r="P2233" s="348"/>
      <c r="Q2233" s="337">
        <f t="shared" si="444"/>
        <v>0</v>
      </c>
      <c r="R2233" s="350"/>
      <c r="S2233" s="350"/>
      <c r="T2233" s="350"/>
      <c r="U2233" s="350"/>
      <c r="V2233" s="350"/>
      <c r="W2233" s="350"/>
      <c r="X2233" s="350"/>
      <c r="Y2233" s="350">
        <f t="shared" si="445"/>
        <v>0</v>
      </c>
      <c r="Z2233" s="388"/>
      <c r="AA2233" s="348"/>
      <c r="AB2233" s="388"/>
      <c r="AC2233" s="348"/>
      <c r="AD2233" s="337">
        <f t="shared" si="446"/>
        <v>0</v>
      </c>
      <c r="AE2233" s="252"/>
    </row>
    <row r="2234" hidden="1" outlineLevel="1" spans="1:31">
      <c r="A2234" s="346"/>
      <c r="B2234" s="150">
        <v>210101008</v>
      </c>
      <c r="D2234" s="346"/>
      <c r="E2234" s="299" t="s">
        <v>1020</v>
      </c>
      <c r="F2234" s="343"/>
      <c r="G2234" s="350"/>
      <c r="H2234" s="349"/>
      <c r="I2234" s="350"/>
      <c r="J2234" s="349"/>
      <c r="K2234" s="350"/>
      <c r="L2234" s="337">
        <f t="shared" si="443"/>
        <v>0</v>
      </c>
      <c r="M2234" s="388"/>
      <c r="N2234" s="348"/>
      <c r="O2234" s="388"/>
      <c r="P2234" s="348"/>
      <c r="Q2234" s="337">
        <f t="shared" si="444"/>
        <v>0</v>
      </c>
      <c r="R2234" s="350"/>
      <c r="S2234" s="350"/>
      <c r="T2234" s="350"/>
      <c r="U2234" s="350"/>
      <c r="V2234" s="350"/>
      <c r="W2234" s="350"/>
      <c r="X2234" s="350"/>
      <c r="Y2234" s="350">
        <f t="shared" si="445"/>
        <v>0</v>
      </c>
      <c r="Z2234" s="388"/>
      <c r="AA2234" s="348"/>
      <c r="AB2234" s="388"/>
      <c r="AC2234" s="348"/>
      <c r="AD2234" s="337">
        <f t="shared" si="446"/>
        <v>0</v>
      </c>
      <c r="AE2234" s="252"/>
    </row>
    <row r="2235" hidden="1" outlineLevel="1" spans="1:31">
      <c r="A2235" s="346"/>
      <c r="B2235" s="150">
        <v>210101009</v>
      </c>
      <c r="D2235" s="346"/>
      <c r="E2235" s="299" t="s">
        <v>1021</v>
      </c>
      <c r="F2235" s="343"/>
      <c r="G2235" s="350"/>
      <c r="H2235" s="349"/>
      <c r="I2235" s="350"/>
      <c r="J2235" s="349"/>
      <c r="K2235" s="350"/>
      <c r="L2235" s="337">
        <f t="shared" si="443"/>
        <v>0</v>
      </c>
      <c r="M2235" s="388"/>
      <c r="N2235" s="348"/>
      <c r="O2235" s="388"/>
      <c r="P2235" s="348"/>
      <c r="Q2235" s="337">
        <f t="shared" si="444"/>
        <v>0</v>
      </c>
      <c r="R2235" s="350"/>
      <c r="S2235" s="350"/>
      <c r="T2235" s="350"/>
      <c r="U2235" s="350"/>
      <c r="V2235" s="350"/>
      <c r="W2235" s="350"/>
      <c r="X2235" s="350"/>
      <c r="Y2235" s="350">
        <f t="shared" si="445"/>
        <v>0</v>
      </c>
      <c r="Z2235" s="388"/>
      <c r="AA2235" s="348"/>
      <c r="AB2235" s="388"/>
      <c r="AC2235" s="348"/>
      <c r="AD2235" s="337">
        <f t="shared" si="446"/>
        <v>0</v>
      </c>
      <c r="AE2235" s="252"/>
    </row>
    <row r="2236" hidden="1" outlineLevel="1" spans="1:31">
      <c r="A2236" s="346"/>
      <c r="B2236" s="150">
        <v>210101010</v>
      </c>
      <c r="D2236" s="346"/>
      <c r="E2236" s="299" t="s">
        <v>1022</v>
      </c>
      <c r="F2236" s="343"/>
      <c r="G2236" s="350"/>
      <c r="H2236" s="349"/>
      <c r="I2236" s="350"/>
      <c r="J2236" s="349"/>
      <c r="K2236" s="350"/>
      <c r="L2236" s="337">
        <f t="shared" si="443"/>
        <v>0</v>
      </c>
      <c r="M2236" s="388"/>
      <c r="N2236" s="348"/>
      <c r="O2236" s="388"/>
      <c r="P2236" s="348"/>
      <c r="Q2236" s="337">
        <f t="shared" si="444"/>
        <v>0</v>
      </c>
      <c r="R2236" s="350"/>
      <c r="S2236" s="350"/>
      <c r="T2236" s="350"/>
      <c r="U2236" s="350"/>
      <c r="V2236" s="350"/>
      <c r="W2236" s="350"/>
      <c r="X2236" s="350"/>
      <c r="Y2236" s="350">
        <f t="shared" si="445"/>
        <v>0</v>
      </c>
      <c r="Z2236" s="388"/>
      <c r="AA2236" s="348"/>
      <c r="AB2236" s="388"/>
      <c r="AC2236" s="348"/>
      <c r="AD2236" s="337">
        <f t="shared" si="446"/>
        <v>0</v>
      </c>
      <c r="AE2236" s="252"/>
    </row>
    <row r="2237" hidden="1" outlineLevel="1" spans="1:31">
      <c r="A2237" s="346"/>
      <c r="B2237" s="150">
        <v>210101011</v>
      </c>
      <c r="D2237" s="346"/>
      <c r="E2237" s="299" t="s">
        <v>1023</v>
      </c>
      <c r="F2237" s="343"/>
      <c r="G2237" s="350"/>
      <c r="H2237" s="349"/>
      <c r="I2237" s="350"/>
      <c r="J2237" s="349"/>
      <c r="K2237" s="350"/>
      <c r="L2237" s="337">
        <f t="shared" si="443"/>
        <v>0</v>
      </c>
      <c r="M2237" s="388"/>
      <c r="N2237" s="348"/>
      <c r="O2237" s="388"/>
      <c r="P2237" s="348"/>
      <c r="Q2237" s="337">
        <f t="shared" si="444"/>
        <v>0</v>
      </c>
      <c r="R2237" s="350"/>
      <c r="S2237" s="350"/>
      <c r="T2237" s="350"/>
      <c r="U2237" s="350"/>
      <c r="V2237" s="350"/>
      <c r="W2237" s="350"/>
      <c r="X2237" s="350"/>
      <c r="Y2237" s="350">
        <f t="shared" si="445"/>
        <v>0</v>
      </c>
      <c r="Z2237" s="388"/>
      <c r="AA2237" s="348"/>
      <c r="AB2237" s="388"/>
      <c r="AC2237" s="348"/>
      <c r="AD2237" s="337">
        <f t="shared" si="446"/>
        <v>0</v>
      </c>
      <c r="AE2237" s="252"/>
    </row>
    <row r="2238" hidden="1" outlineLevel="1" spans="1:31">
      <c r="A2238" s="346"/>
      <c r="B2238" s="150">
        <v>210101012</v>
      </c>
      <c r="D2238" s="346"/>
      <c r="E2238" s="299" t="s">
        <v>1024</v>
      </c>
      <c r="F2238" s="343"/>
      <c r="G2238" s="350"/>
      <c r="H2238" s="349"/>
      <c r="I2238" s="350"/>
      <c r="J2238" s="349"/>
      <c r="K2238" s="350"/>
      <c r="L2238" s="337">
        <f t="shared" si="443"/>
        <v>0</v>
      </c>
      <c r="M2238" s="388"/>
      <c r="N2238" s="348"/>
      <c r="O2238" s="388"/>
      <c r="P2238" s="348"/>
      <c r="Q2238" s="337">
        <f t="shared" si="444"/>
        <v>0</v>
      </c>
      <c r="R2238" s="350"/>
      <c r="S2238" s="350"/>
      <c r="T2238" s="350"/>
      <c r="U2238" s="350"/>
      <c r="V2238" s="350"/>
      <c r="W2238" s="350"/>
      <c r="X2238" s="350"/>
      <c r="Y2238" s="350">
        <f t="shared" si="445"/>
        <v>0</v>
      </c>
      <c r="Z2238" s="388"/>
      <c r="AA2238" s="348"/>
      <c r="AB2238" s="388"/>
      <c r="AC2238" s="348"/>
      <c r="AD2238" s="337">
        <f t="shared" si="446"/>
        <v>0</v>
      </c>
      <c r="AE2238" s="252"/>
    </row>
    <row r="2239" hidden="1" outlineLevel="1" spans="1:31">
      <c r="A2239" s="346"/>
      <c r="B2239" s="150">
        <v>210101013</v>
      </c>
      <c r="D2239" s="346"/>
      <c r="E2239" s="299" t="s">
        <v>1025</v>
      </c>
      <c r="F2239" s="343"/>
      <c r="G2239" s="350"/>
      <c r="H2239" s="349"/>
      <c r="I2239" s="350"/>
      <c r="J2239" s="349"/>
      <c r="K2239" s="350"/>
      <c r="L2239" s="337">
        <f t="shared" si="443"/>
        <v>0</v>
      </c>
      <c r="M2239" s="388"/>
      <c r="N2239" s="348"/>
      <c r="O2239" s="388"/>
      <c r="P2239" s="348"/>
      <c r="Q2239" s="337">
        <f t="shared" si="444"/>
        <v>0</v>
      </c>
      <c r="R2239" s="350"/>
      <c r="S2239" s="350"/>
      <c r="T2239" s="350"/>
      <c r="U2239" s="350"/>
      <c r="V2239" s="350"/>
      <c r="W2239" s="350"/>
      <c r="X2239" s="350"/>
      <c r="Y2239" s="350">
        <f t="shared" si="445"/>
        <v>0</v>
      </c>
      <c r="Z2239" s="388"/>
      <c r="AA2239" s="348"/>
      <c r="AB2239" s="388"/>
      <c r="AC2239" s="348"/>
      <c r="AD2239" s="337">
        <f t="shared" si="446"/>
        <v>0</v>
      </c>
      <c r="AE2239" s="252"/>
    </row>
    <row r="2240" hidden="1" outlineLevel="1" spans="1:31">
      <c r="A2240" s="346"/>
      <c r="B2240" s="150">
        <v>210101014</v>
      </c>
      <c r="D2240" s="346"/>
      <c r="E2240" s="299" t="s">
        <v>1026</v>
      </c>
      <c r="F2240" s="343"/>
      <c r="G2240" s="350"/>
      <c r="H2240" s="349"/>
      <c r="I2240" s="350"/>
      <c r="J2240" s="349"/>
      <c r="K2240" s="350"/>
      <c r="L2240" s="337">
        <f t="shared" si="443"/>
        <v>0</v>
      </c>
      <c r="M2240" s="388"/>
      <c r="N2240" s="348"/>
      <c r="O2240" s="388"/>
      <c r="P2240" s="348"/>
      <c r="Q2240" s="337">
        <f t="shared" si="444"/>
        <v>0</v>
      </c>
      <c r="R2240" s="350"/>
      <c r="S2240" s="350"/>
      <c r="T2240" s="350"/>
      <c r="U2240" s="350"/>
      <c r="V2240" s="350"/>
      <c r="W2240" s="350"/>
      <c r="X2240" s="350"/>
      <c r="Y2240" s="350">
        <f t="shared" si="445"/>
        <v>0</v>
      </c>
      <c r="Z2240" s="388"/>
      <c r="AA2240" s="348"/>
      <c r="AB2240" s="388"/>
      <c r="AC2240" s="348"/>
      <c r="AD2240" s="337">
        <f t="shared" si="446"/>
        <v>0</v>
      </c>
      <c r="AE2240" s="252"/>
    </row>
    <row r="2241" hidden="1" outlineLevel="1" spans="1:31">
      <c r="A2241" s="346"/>
      <c r="B2241" s="150">
        <v>210101015</v>
      </c>
      <c r="D2241" s="346"/>
      <c r="E2241" s="299" t="s">
        <v>1027</v>
      </c>
      <c r="F2241" s="343"/>
      <c r="G2241" s="350"/>
      <c r="H2241" s="349"/>
      <c r="I2241" s="350"/>
      <c r="J2241" s="349"/>
      <c r="K2241" s="350"/>
      <c r="L2241" s="337">
        <f t="shared" si="443"/>
        <v>0</v>
      </c>
      <c r="M2241" s="388"/>
      <c r="N2241" s="348"/>
      <c r="O2241" s="388"/>
      <c r="P2241" s="348"/>
      <c r="Q2241" s="337">
        <f t="shared" si="444"/>
        <v>0</v>
      </c>
      <c r="R2241" s="350"/>
      <c r="S2241" s="350"/>
      <c r="T2241" s="350"/>
      <c r="U2241" s="350"/>
      <c r="V2241" s="350"/>
      <c r="W2241" s="350"/>
      <c r="X2241" s="350"/>
      <c r="Y2241" s="350">
        <f t="shared" si="445"/>
        <v>0</v>
      </c>
      <c r="Z2241" s="388"/>
      <c r="AA2241" s="348"/>
      <c r="AB2241" s="388"/>
      <c r="AC2241" s="348"/>
      <c r="AD2241" s="337">
        <f t="shared" si="446"/>
        <v>0</v>
      </c>
      <c r="AE2241" s="252"/>
    </row>
    <row r="2242" hidden="1" outlineLevel="1" spans="1:31">
      <c r="A2242" s="346"/>
      <c r="B2242" s="150">
        <v>210101016</v>
      </c>
      <c r="D2242" s="346"/>
      <c r="E2242" s="299" t="s">
        <v>1028</v>
      </c>
      <c r="F2242" s="343"/>
      <c r="G2242" s="350"/>
      <c r="H2242" s="349"/>
      <c r="I2242" s="350"/>
      <c r="J2242" s="349"/>
      <c r="K2242" s="350"/>
      <c r="L2242" s="337">
        <f t="shared" si="443"/>
        <v>0</v>
      </c>
      <c r="M2242" s="388"/>
      <c r="N2242" s="348"/>
      <c r="O2242" s="388"/>
      <c r="P2242" s="348"/>
      <c r="Q2242" s="337">
        <f t="shared" si="444"/>
        <v>0</v>
      </c>
      <c r="R2242" s="350"/>
      <c r="S2242" s="350"/>
      <c r="T2242" s="350"/>
      <c r="U2242" s="350"/>
      <c r="V2242" s="350"/>
      <c r="W2242" s="350"/>
      <c r="X2242" s="350"/>
      <c r="Y2242" s="350">
        <f t="shared" si="445"/>
        <v>0</v>
      </c>
      <c r="Z2242" s="388"/>
      <c r="AA2242" s="348"/>
      <c r="AB2242" s="388"/>
      <c r="AC2242" s="348"/>
      <c r="AD2242" s="337">
        <f t="shared" si="446"/>
        <v>0</v>
      </c>
      <c r="AE2242" s="252"/>
    </row>
    <row r="2243" hidden="1" outlineLevel="1" spans="1:31">
      <c r="A2243" s="346"/>
      <c r="B2243" s="150">
        <v>210101017</v>
      </c>
      <c r="D2243" s="346"/>
      <c r="E2243" s="299" t="s">
        <v>1029</v>
      </c>
      <c r="F2243" s="343"/>
      <c r="G2243" s="350"/>
      <c r="H2243" s="349"/>
      <c r="I2243" s="350"/>
      <c r="J2243" s="349"/>
      <c r="K2243" s="350"/>
      <c r="L2243" s="337">
        <f t="shared" si="443"/>
        <v>0</v>
      </c>
      <c r="M2243" s="388"/>
      <c r="N2243" s="348"/>
      <c r="O2243" s="388"/>
      <c r="P2243" s="348"/>
      <c r="Q2243" s="337">
        <f t="shared" si="444"/>
        <v>0</v>
      </c>
      <c r="R2243" s="350"/>
      <c r="S2243" s="350"/>
      <c r="T2243" s="350"/>
      <c r="U2243" s="350"/>
      <c r="V2243" s="350"/>
      <c r="W2243" s="350"/>
      <c r="X2243" s="350"/>
      <c r="Y2243" s="350">
        <f t="shared" si="445"/>
        <v>0</v>
      </c>
      <c r="Z2243" s="388"/>
      <c r="AA2243" s="348"/>
      <c r="AB2243" s="388"/>
      <c r="AC2243" s="348"/>
      <c r="AD2243" s="337">
        <f t="shared" si="446"/>
        <v>0</v>
      </c>
      <c r="AE2243" s="252"/>
    </row>
    <row r="2244" hidden="1" outlineLevel="1" spans="1:31">
      <c r="A2244" s="346"/>
      <c r="B2244" s="150">
        <v>210101018</v>
      </c>
      <c r="D2244" s="346"/>
      <c r="E2244" s="299" t="s">
        <v>1030</v>
      </c>
      <c r="F2244" s="343"/>
      <c r="G2244" s="350"/>
      <c r="H2244" s="349"/>
      <c r="I2244" s="350"/>
      <c r="J2244" s="349"/>
      <c r="K2244" s="350"/>
      <c r="L2244" s="337">
        <f t="shared" si="443"/>
        <v>0</v>
      </c>
      <c r="M2244" s="388"/>
      <c r="N2244" s="348"/>
      <c r="O2244" s="388"/>
      <c r="P2244" s="348"/>
      <c r="Q2244" s="337">
        <f t="shared" si="444"/>
        <v>0</v>
      </c>
      <c r="R2244" s="350"/>
      <c r="S2244" s="350"/>
      <c r="T2244" s="350"/>
      <c r="U2244" s="350"/>
      <c r="V2244" s="350"/>
      <c r="W2244" s="350"/>
      <c r="X2244" s="350"/>
      <c r="Y2244" s="350">
        <f t="shared" si="445"/>
        <v>0</v>
      </c>
      <c r="Z2244" s="388"/>
      <c r="AA2244" s="348"/>
      <c r="AB2244" s="388"/>
      <c r="AC2244" s="348"/>
      <c r="AD2244" s="337">
        <f t="shared" si="446"/>
        <v>0</v>
      </c>
      <c r="AE2244" s="252"/>
    </row>
    <row r="2245" hidden="1" outlineLevel="1" spans="1:31">
      <c r="A2245" s="346"/>
      <c r="B2245" s="150">
        <v>210101019</v>
      </c>
      <c r="D2245" s="346"/>
      <c r="E2245" s="299" t="s">
        <v>1031</v>
      </c>
      <c r="F2245" s="343"/>
      <c r="G2245" s="350"/>
      <c r="H2245" s="349"/>
      <c r="I2245" s="350"/>
      <c r="J2245" s="349"/>
      <c r="K2245" s="350"/>
      <c r="L2245" s="337">
        <f t="shared" si="443"/>
        <v>0</v>
      </c>
      <c r="M2245" s="388"/>
      <c r="N2245" s="348"/>
      <c r="O2245" s="388"/>
      <c r="P2245" s="348"/>
      <c r="Q2245" s="337">
        <f t="shared" si="444"/>
        <v>0</v>
      </c>
      <c r="R2245" s="350"/>
      <c r="S2245" s="350"/>
      <c r="T2245" s="350"/>
      <c r="U2245" s="350"/>
      <c r="V2245" s="350"/>
      <c r="W2245" s="350"/>
      <c r="X2245" s="350"/>
      <c r="Y2245" s="350">
        <f t="shared" si="445"/>
        <v>0</v>
      </c>
      <c r="Z2245" s="388"/>
      <c r="AA2245" s="348"/>
      <c r="AB2245" s="388"/>
      <c r="AC2245" s="348"/>
      <c r="AD2245" s="337">
        <f t="shared" si="446"/>
        <v>0</v>
      </c>
      <c r="AE2245" s="252"/>
    </row>
    <row r="2246" hidden="1" outlineLevel="1" spans="1:31">
      <c r="A2246" s="346"/>
      <c r="B2246" s="150">
        <v>210101020</v>
      </c>
      <c r="D2246" s="346"/>
      <c r="E2246" s="299" t="s">
        <v>1032</v>
      </c>
      <c r="F2246" s="343"/>
      <c r="G2246" s="350"/>
      <c r="H2246" s="349"/>
      <c r="I2246" s="350"/>
      <c r="J2246" s="349"/>
      <c r="K2246" s="350"/>
      <c r="L2246" s="337">
        <f t="shared" si="443"/>
        <v>0</v>
      </c>
      <c r="M2246" s="388"/>
      <c r="N2246" s="348"/>
      <c r="O2246" s="388"/>
      <c r="P2246" s="348"/>
      <c r="Q2246" s="337">
        <f t="shared" si="444"/>
        <v>0</v>
      </c>
      <c r="R2246" s="350"/>
      <c r="S2246" s="350"/>
      <c r="T2246" s="350"/>
      <c r="U2246" s="350"/>
      <c r="V2246" s="350"/>
      <c r="W2246" s="350"/>
      <c r="X2246" s="350"/>
      <c r="Y2246" s="350">
        <f t="shared" si="445"/>
        <v>0</v>
      </c>
      <c r="Z2246" s="388"/>
      <c r="AA2246" s="348"/>
      <c r="AB2246" s="388"/>
      <c r="AC2246" s="348"/>
      <c r="AD2246" s="337">
        <f t="shared" si="446"/>
        <v>0</v>
      </c>
      <c r="AE2246" s="252"/>
    </row>
    <row r="2247" hidden="1" outlineLevel="1" spans="1:31">
      <c r="A2247" s="346"/>
      <c r="B2247" s="150">
        <v>210101021</v>
      </c>
      <c r="D2247" s="346"/>
      <c r="E2247" s="299" t="s">
        <v>1033</v>
      </c>
      <c r="F2247" s="343"/>
      <c r="G2247" s="350"/>
      <c r="H2247" s="349"/>
      <c r="I2247" s="350"/>
      <c r="J2247" s="349"/>
      <c r="K2247" s="350"/>
      <c r="L2247" s="337">
        <f t="shared" si="443"/>
        <v>0</v>
      </c>
      <c r="M2247" s="388"/>
      <c r="N2247" s="348"/>
      <c r="O2247" s="388"/>
      <c r="P2247" s="348"/>
      <c r="Q2247" s="337">
        <f t="shared" si="444"/>
        <v>0</v>
      </c>
      <c r="R2247" s="350"/>
      <c r="S2247" s="350"/>
      <c r="T2247" s="350"/>
      <c r="U2247" s="350"/>
      <c r="V2247" s="350"/>
      <c r="W2247" s="350"/>
      <c r="X2247" s="350"/>
      <c r="Y2247" s="350">
        <f t="shared" si="445"/>
        <v>0</v>
      </c>
      <c r="Z2247" s="388"/>
      <c r="AA2247" s="348"/>
      <c r="AB2247" s="388"/>
      <c r="AC2247" s="348"/>
      <c r="AD2247" s="337">
        <f t="shared" si="446"/>
        <v>0</v>
      </c>
      <c r="AE2247" s="252"/>
    </row>
    <row r="2248" hidden="1" outlineLevel="1" spans="1:31">
      <c r="A2248" s="346"/>
      <c r="B2248" s="150">
        <v>210101022</v>
      </c>
      <c r="D2248" s="346"/>
      <c r="E2248" s="299" t="s">
        <v>1034</v>
      </c>
      <c r="F2248" s="343"/>
      <c r="G2248" s="350"/>
      <c r="H2248" s="349"/>
      <c r="I2248" s="350"/>
      <c r="J2248" s="349"/>
      <c r="K2248" s="350"/>
      <c r="L2248" s="337">
        <f t="shared" si="443"/>
        <v>0</v>
      </c>
      <c r="M2248" s="388"/>
      <c r="N2248" s="348"/>
      <c r="O2248" s="388"/>
      <c r="P2248" s="348"/>
      <c r="Q2248" s="337">
        <f t="shared" si="444"/>
        <v>0</v>
      </c>
      <c r="R2248" s="350"/>
      <c r="S2248" s="350"/>
      <c r="T2248" s="350"/>
      <c r="U2248" s="350"/>
      <c r="V2248" s="350"/>
      <c r="W2248" s="350"/>
      <c r="X2248" s="350"/>
      <c r="Y2248" s="350">
        <f t="shared" si="445"/>
        <v>0</v>
      </c>
      <c r="Z2248" s="388"/>
      <c r="AA2248" s="348"/>
      <c r="AB2248" s="388"/>
      <c r="AC2248" s="348"/>
      <c r="AD2248" s="337">
        <f t="shared" si="446"/>
        <v>0</v>
      </c>
      <c r="AE2248" s="252"/>
    </row>
    <row r="2249" hidden="1" outlineLevel="1" spans="1:31">
      <c r="A2249" s="346"/>
      <c r="B2249" s="150">
        <v>210101023</v>
      </c>
      <c r="D2249" s="346"/>
      <c r="E2249" s="299" t="s">
        <v>1035</v>
      </c>
      <c r="F2249" s="343"/>
      <c r="G2249" s="350"/>
      <c r="H2249" s="349"/>
      <c r="I2249" s="350"/>
      <c r="J2249" s="349"/>
      <c r="K2249" s="350"/>
      <c r="L2249" s="337">
        <f t="shared" si="443"/>
        <v>0</v>
      </c>
      <c r="M2249" s="388"/>
      <c r="N2249" s="348"/>
      <c r="O2249" s="388"/>
      <c r="P2249" s="348"/>
      <c r="Q2249" s="337">
        <f t="shared" si="444"/>
        <v>0</v>
      </c>
      <c r="R2249" s="350"/>
      <c r="S2249" s="350"/>
      <c r="T2249" s="350"/>
      <c r="U2249" s="350"/>
      <c r="V2249" s="350"/>
      <c r="W2249" s="350"/>
      <c r="X2249" s="350"/>
      <c r="Y2249" s="350">
        <f t="shared" si="445"/>
        <v>0</v>
      </c>
      <c r="Z2249" s="388"/>
      <c r="AA2249" s="348"/>
      <c r="AB2249" s="388"/>
      <c r="AC2249" s="348"/>
      <c r="AD2249" s="337">
        <f t="shared" si="446"/>
        <v>0</v>
      </c>
      <c r="AE2249" s="252"/>
    </row>
    <row r="2250" hidden="1" outlineLevel="1" spans="1:31">
      <c r="A2250" s="346"/>
      <c r="B2250" s="150">
        <v>210101024</v>
      </c>
      <c r="D2250" s="346"/>
      <c r="E2250" s="299" t="s">
        <v>1036</v>
      </c>
      <c r="F2250" s="343"/>
      <c r="G2250" s="350"/>
      <c r="H2250" s="349"/>
      <c r="I2250" s="350"/>
      <c r="J2250" s="349"/>
      <c r="K2250" s="350"/>
      <c r="L2250" s="337">
        <f t="shared" si="443"/>
        <v>0</v>
      </c>
      <c r="M2250" s="388"/>
      <c r="N2250" s="348"/>
      <c r="O2250" s="388"/>
      <c r="P2250" s="348"/>
      <c r="Q2250" s="337">
        <f t="shared" si="444"/>
        <v>0</v>
      </c>
      <c r="R2250" s="350"/>
      <c r="S2250" s="350"/>
      <c r="T2250" s="350"/>
      <c r="U2250" s="350"/>
      <c r="V2250" s="350"/>
      <c r="W2250" s="350"/>
      <c r="X2250" s="350"/>
      <c r="Y2250" s="350">
        <f t="shared" si="445"/>
        <v>0</v>
      </c>
      <c r="Z2250" s="388"/>
      <c r="AA2250" s="348"/>
      <c r="AB2250" s="388"/>
      <c r="AC2250" s="348"/>
      <c r="AD2250" s="337">
        <f t="shared" si="446"/>
        <v>0</v>
      </c>
      <c r="AE2250" s="252"/>
    </row>
    <row r="2251" hidden="1" outlineLevel="1" spans="1:31">
      <c r="A2251" s="346"/>
      <c r="B2251" s="150">
        <v>210101025</v>
      </c>
      <c r="D2251" s="346"/>
      <c r="E2251" s="299" t="s">
        <v>1037</v>
      </c>
      <c r="F2251" s="343"/>
      <c r="G2251" s="350"/>
      <c r="H2251" s="349"/>
      <c r="I2251" s="350"/>
      <c r="J2251" s="349"/>
      <c r="K2251" s="350"/>
      <c r="L2251" s="337">
        <f t="shared" si="443"/>
        <v>0</v>
      </c>
      <c r="M2251" s="388"/>
      <c r="N2251" s="348"/>
      <c r="O2251" s="388"/>
      <c r="P2251" s="348"/>
      <c r="Q2251" s="337">
        <f t="shared" si="444"/>
        <v>0</v>
      </c>
      <c r="R2251" s="350"/>
      <c r="S2251" s="350"/>
      <c r="T2251" s="350"/>
      <c r="U2251" s="350"/>
      <c r="V2251" s="350"/>
      <c r="W2251" s="350"/>
      <c r="X2251" s="350"/>
      <c r="Y2251" s="350">
        <f t="shared" si="445"/>
        <v>0</v>
      </c>
      <c r="Z2251" s="388"/>
      <c r="AA2251" s="348"/>
      <c r="AB2251" s="388"/>
      <c r="AC2251" s="348"/>
      <c r="AD2251" s="337">
        <f t="shared" si="446"/>
        <v>0</v>
      </c>
      <c r="AE2251" s="252"/>
    </row>
    <row r="2252" hidden="1" outlineLevel="1" spans="1:31">
      <c r="A2252" s="346"/>
      <c r="B2252" s="150"/>
      <c r="D2252" s="346"/>
      <c r="E2252" s="299"/>
      <c r="F2252" s="343"/>
      <c r="G2252" s="350"/>
      <c r="H2252" s="349"/>
      <c r="I2252" s="350"/>
      <c r="J2252" s="349"/>
      <c r="K2252" s="350"/>
      <c r="L2252" s="337">
        <f t="shared" si="440"/>
        <v>0</v>
      </c>
      <c r="M2252" s="388"/>
      <c r="N2252" s="348"/>
      <c r="O2252" s="388"/>
      <c r="P2252" s="348"/>
      <c r="Q2252" s="337">
        <f t="shared" si="441"/>
        <v>0</v>
      </c>
      <c r="R2252" s="350"/>
      <c r="S2252" s="350"/>
      <c r="T2252" s="350"/>
      <c r="U2252" s="350"/>
      <c r="V2252" s="350"/>
      <c r="W2252" s="350"/>
      <c r="X2252" s="350"/>
      <c r="Y2252" s="374"/>
      <c r="Z2252" s="388"/>
      <c r="AA2252" s="348"/>
      <c r="AB2252" s="388"/>
      <c r="AC2252" s="348"/>
      <c r="AD2252" s="337">
        <f t="shared" si="442"/>
        <v>0</v>
      </c>
      <c r="AE2252" s="252"/>
    </row>
    <row r="2253" hidden="1" outlineLevel="1" spans="1:31">
      <c r="A2253" s="346"/>
      <c r="B2253" s="150"/>
      <c r="D2253" s="351" t="s">
        <v>765</v>
      </c>
      <c r="E2253" s="352"/>
      <c r="F2253" s="353"/>
      <c r="G2253" s="354">
        <f>SUM(G2226:G2252)</f>
        <v>0</v>
      </c>
      <c r="H2253" s="355"/>
      <c r="I2253" s="354">
        <f>SUM(I2226:I2252)</f>
        <v>0</v>
      </c>
      <c r="J2253" s="355"/>
      <c r="K2253" s="354">
        <f>SUM(K2226:K2252)</f>
        <v>0</v>
      </c>
      <c r="L2253" s="354">
        <f>SUM(L2226:L2252)</f>
        <v>0</v>
      </c>
      <c r="M2253" s="355"/>
      <c r="N2253" s="354">
        <f>SUM(N2226:N2252)</f>
        <v>0</v>
      </c>
      <c r="O2253" s="355"/>
      <c r="P2253" s="354">
        <f t="shared" ref="P2253:Y2253" si="447">SUM(P2226:P2252)</f>
        <v>0</v>
      </c>
      <c r="Q2253" s="354">
        <f t="shared" si="447"/>
        <v>0</v>
      </c>
      <c r="R2253" s="354">
        <f t="shared" si="447"/>
        <v>0</v>
      </c>
      <c r="S2253" s="354">
        <f t="shared" si="447"/>
        <v>0</v>
      </c>
      <c r="T2253" s="354">
        <f t="shared" si="447"/>
        <v>0</v>
      </c>
      <c r="U2253" s="354">
        <f t="shared" si="447"/>
        <v>0</v>
      </c>
      <c r="V2253" s="354">
        <f t="shared" si="447"/>
        <v>0</v>
      </c>
      <c r="W2253" s="354">
        <f t="shared" si="447"/>
        <v>0</v>
      </c>
      <c r="X2253" s="354">
        <f t="shared" si="447"/>
        <v>0</v>
      </c>
      <c r="Y2253" s="354">
        <f t="shared" si="447"/>
        <v>0</v>
      </c>
      <c r="Z2253" s="355"/>
      <c r="AA2253" s="354">
        <f>SUM(AA2226:AA2252)</f>
        <v>0</v>
      </c>
      <c r="AB2253" s="355"/>
      <c r="AC2253" s="354">
        <f>SUM(AC2226:AC2252)</f>
        <v>0</v>
      </c>
      <c r="AD2253" s="354">
        <f>SUM(AD2226:AD2252)</f>
        <v>0</v>
      </c>
      <c r="AE2253" s="252"/>
    </row>
    <row r="2254" hidden="1" outlineLevel="1" spans="1:31">
      <c r="A2254" s="346"/>
      <c r="B2254" s="150"/>
      <c r="D2254" s="346"/>
      <c r="E2254" s="299"/>
      <c r="F2254" s="343"/>
      <c r="G2254" s="350"/>
      <c r="H2254" s="349"/>
      <c r="I2254" s="350"/>
      <c r="J2254" s="349"/>
      <c r="K2254" s="350"/>
      <c r="L2254" s="337"/>
      <c r="M2254" s="349"/>
      <c r="N2254" s="350"/>
      <c r="O2254" s="349"/>
      <c r="P2254" s="350"/>
      <c r="Q2254" s="337"/>
      <c r="R2254" s="350"/>
      <c r="S2254" s="350"/>
      <c r="T2254" s="350"/>
      <c r="U2254" s="350"/>
      <c r="V2254" s="350"/>
      <c r="W2254" s="350"/>
      <c r="X2254" s="350"/>
      <c r="Y2254" s="374"/>
      <c r="Z2254" s="349"/>
      <c r="AA2254" s="350"/>
      <c r="AB2254" s="349"/>
      <c r="AC2254" s="350"/>
      <c r="AD2254" s="337"/>
      <c r="AE2254" s="252"/>
    </row>
    <row r="2255" hidden="1" outlineLevel="1" spans="1:31">
      <c r="A2255" s="346"/>
      <c r="B2255" s="150"/>
      <c r="D2255" s="347" t="s">
        <v>797</v>
      </c>
      <c r="E2255" s="299"/>
      <c r="F2255" s="343"/>
      <c r="G2255" s="350"/>
      <c r="H2255" s="349"/>
      <c r="I2255" s="350"/>
      <c r="J2255" s="349"/>
      <c r="K2255" s="350"/>
      <c r="L2255" s="337">
        <f>G2255-I2255+K2255</f>
        <v>0</v>
      </c>
      <c r="M2255" s="388"/>
      <c r="N2255" s="348"/>
      <c r="O2255" s="388"/>
      <c r="P2255" s="348"/>
      <c r="Q2255" s="337">
        <f>L2255-N2255+P2255</f>
        <v>0</v>
      </c>
      <c r="R2255" s="350"/>
      <c r="S2255" s="350"/>
      <c r="T2255" s="350"/>
      <c r="U2255" s="350"/>
      <c r="V2255" s="350"/>
      <c r="W2255" s="350"/>
      <c r="X2255" s="350"/>
      <c r="Y2255" s="350">
        <f>SUM(Q2255:X2255)</f>
        <v>0</v>
      </c>
      <c r="Z2255" s="388"/>
      <c r="AA2255" s="348"/>
      <c r="AB2255" s="388"/>
      <c r="AC2255" s="348"/>
      <c r="AD2255" s="337">
        <f>Y2255-AA2255+AC2255</f>
        <v>0</v>
      </c>
      <c r="AE2255" s="252"/>
    </row>
    <row r="2256" hidden="1" outlineLevel="1" spans="1:31">
      <c r="A2256" s="346"/>
      <c r="B2256" s="150"/>
      <c r="D2256" s="346"/>
      <c r="E2256" s="299" t="s">
        <v>951</v>
      </c>
      <c r="F2256" s="343"/>
      <c r="G2256" s="350"/>
      <c r="H2256" s="349"/>
      <c r="I2256" s="350"/>
      <c r="J2256" s="349"/>
      <c r="K2256" s="350"/>
      <c r="L2256" s="337">
        <f>G2256-I2256+K2256</f>
        <v>0</v>
      </c>
      <c r="M2256" s="388"/>
      <c r="N2256" s="348"/>
      <c r="O2256" s="388"/>
      <c r="P2256" s="348"/>
      <c r="Q2256" s="337">
        <f>L2256-N2256+P2256</f>
        <v>0</v>
      </c>
      <c r="R2256" s="350"/>
      <c r="S2256" s="350"/>
      <c r="T2256" s="350"/>
      <c r="U2256" s="350"/>
      <c r="V2256" s="350"/>
      <c r="W2256" s="350"/>
      <c r="X2256" s="350"/>
      <c r="Y2256" s="350">
        <f>SUM(Q2256:X2256)</f>
        <v>0</v>
      </c>
      <c r="Z2256" s="388"/>
      <c r="AA2256" s="348"/>
      <c r="AB2256" s="388"/>
      <c r="AC2256" s="348"/>
      <c r="AD2256" s="337">
        <f>Y2256-AA2256+AC2256</f>
        <v>0</v>
      </c>
      <c r="AE2256" s="252"/>
    </row>
    <row r="2257" hidden="1" outlineLevel="1" spans="1:31">
      <c r="A2257" s="346"/>
      <c r="B2257" s="150"/>
      <c r="D2257" s="346"/>
      <c r="E2257" s="299" t="s">
        <v>951</v>
      </c>
      <c r="F2257" s="343"/>
      <c r="G2257" s="350"/>
      <c r="H2257" s="349"/>
      <c r="I2257" s="350"/>
      <c r="J2257" s="349"/>
      <c r="K2257" s="350"/>
      <c r="L2257" s="337">
        <f>G2257-I2257+K2257</f>
        <v>0</v>
      </c>
      <c r="M2257" s="388"/>
      <c r="N2257" s="348"/>
      <c r="O2257" s="388"/>
      <c r="P2257" s="348"/>
      <c r="Q2257" s="337">
        <f>L2257-N2257+P2257</f>
        <v>0</v>
      </c>
      <c r="R2257" s="350"/>
      <c r="S2257" s="350"/>
      <c r="T2257" s="350"/>
      <c r="U2257" s="350"/>
      <c r="V2257" s="350"/>
      <c r="W2257" s="350"/>
      <c r="X2257" s="350"/>
      <c r="Y2257" s="350">
        <f>SUM(Q2257:X2257)</f>
        <v>0</v>
      </c>
      <c r="Z2257" s="388"/>
      <c r="AA2257" s="348"/>
      <c r="AB2257" s="388"/>
      <c r="AC2257" s="348"/>
      <c r="AD2257" s="337">
        <f>Y2257-AA2257+AC2257</f>
        <v>0</v>
      </c>
      <c r="AE2257" s="252"/>
    </row>
    <row r="2258" hidden="1" outlineLevel="1" spans="1:31">
      <c r="A2258" s="346"/>
      <c r="B2258" s="150"/>
      <c r="D2258" s="299"/>
      <c r="E2258" s="342"/>
      <c r="F2258" s="343"/>
      <c r="G2258" s="350"/>
      <c r="H2258" s="349"/>
      <c r="I2258" s="350"/>
      <c r="J2258" s="349"/>
      <c r="K2258" s="350"/>
      <c r="L2258" s="337">
        <f>G2258-I2258+K2258</f>
        <v>0</v>
      </c>
      <c r="M2258" s="388"/>
      <c r="N2258" s="348"/>
      <c r="O2258" s="388"/>
      <c r="P2258" s="348"/>
      <c r="Q2258" s="337">
        <f>L2258-N2258+P2258</f>
        <v>0</v>
      </c>
      <c r="R2258" s="350"/>
      <c r="S2258" s="350"/>
      <c r="T2258" s="350"/>
      <c r="U2258" s="350"/>
      <c r="V2258" s="350"/>
      <c r="W2258" s="350"/>
      <c r="X2258" s="350"/>
      <c r="Y2258" s="374"/>
      <c r="Z2258" s="388"/>
      <c r="AA2258" s="348"/>
      <c r="AB2258" s="388"/>
      <c r="AC2258" s="348"/>
      <c r="AD2258" s="337">
        <f>Y2258-AA2258+AC2258</f>
        <v>0</v>
      </c>
      <c r="AE2258" s="252"/>
    </row>
    <row r="2259" hidden="1" outlineLevel="1" spans="1:31">
      <c r="A2259" s="346"/>
      <c r="B2259" s="150"/>
      <c r="D2259" s="351" t="s">
        <v>765</v>
      </c>
      <c r="E2259" s="376"/>
      <c r="F2259" s="353"/>
      <c r="G2259" s="354">
        <f>SUM(G2255:G2258)</f>
        <v>0</v>
      </c>
      <c r="H2259" s="355"/>
      <c r="I2259" s="354">
        <f>SUM(I2255:I2258)</f>
        <v>0</v>
      </c>
      <c r="J2259" s="355"/>
      <c r="K2259" s="354">
        <f>SUM(K2255:K2258)</f>
        <v>0</v>
      </c>
      <c r="L2259" s="354">
        <f>SUM(L2255:L2258)</f>
        <v>0</v>
      </c>
      <c r="M2259" s="355"/>
      <c r="N2259" s="354">
        <f>SUM(N2255:N2258)</f>
        <v>0</v>
      </c>
      <c r="O2259" s="355"/>
      <c r="P2259" s="354">
        <f>SUM(P2255:P2258)</f>
        <v>0</v>
      </c>
      <c r="Q2259" s="354">
        <f>SUM(Q2255:Q2258)</f>
        <v>0</v>
      </c>
      <c r="R2259" s="354">
        <f t="shared" ref="R2259:Y2259" si="448">SUM(R2255:R2258)</f>
        <v>0</v>
      </c>
      <c r="S2259" s="354">
        <f t="shared" si="448"/>
        <v>0</v>
      </c>
      <c r="T2259" s="354">
        <f t="shared" si="448"/>
        <v>0</v>
      </c>
      <c r="U2259" s="354">
        <f t="shared" si="448"/>
        <v>0</v>
      </c>
      <c r="V2259" s="354">
        <f t="shared" si="448"/>
        <v>0</v>
      </c>
      <c r="W2259" s="354">
        <f t="shared" si="448"/>
        <v>0</v>
      </c>
      <c r="X2259" s="354">
        <f t="shared" si="448"/>
        <v>0</v>
      </c>
      <c r="Y2259" s="354">
        <f t="shared" si="448"/>
        <v>0</v>
      </c>
      <c r="Z2259" s="355"/>
      <c r="AA2259" s="354">
        <f>SUM(AA2255:AA2258)</f>
        <v>0</v>
      </c>
      <c r="AB2259" s="355"/>
      <c r="AC2259" s="354">
        <f>SUM(AC2255:AC2258)</f>
        <v>0</v>
      </c>
      <c r="AD2259" s="354">
        <f>SUM(AD2255:AD2258)</f>
        <v>0</v>
      </c>
      <c r="AE2259" s="252"/>
    </row>
    <row r="2260" hidden="1" outlineLevel="1" spans="1:31">
      <c r="A2260" s="346"/>
      <c r="B2260" s="150"/>
      <c r="D2260" s="299"/>
      <c r="E2260" s="342"/>
      <c r="F2260" s="343"/>
      <c r="G2260" s="350"/>
      <c r="H2260" s="349"/>
      <c r="I2260" s="350"/>
      <c r="J2260" s="349"/>
      <c r="K2260" s="350"/>
      <c r="L2260" s="337"/>
      <c r="M2260" s="349"/>
      <c r="N2260" s="350"/>
      <c r="O2260" s="349"/>
      <c r="P2260" s="350"/>
      <c r="Q2260" s="337"/>
      <c r="R2260" s="350"/>
      <c r="S2260" s="350"/>
      <c r="T2260" s="350"/>
      <c r="U2260" s="350"/>
      <c r="V2260" s="350"/>
      <c r="W2260" s="350"/>
      <c r="X2260" s="350"/>
      <c r="Y2260" s="374"/>
      <c r="Z2260" s="349"/>
      <c r="AA2260" s="350"/>
      <c r="AB2260" s="349"/>
      <c r="AC2260" s="350"/>
      <c r="AD2260" s="337"/>
      <c r="AE2260" s="252"/>
    </row>
    <row r="2261" hidden="1" outlineLevel="1" spans="1:31">
      <c r="A2261" s="346"/>
      <c r="B2261" s="150"/>
      <c r="D2261" s="347" t="s">
        <v>823</v>
      </c>
      <c r="E2261" s="299"/>
      <c r="F2261" s="343"/>
      <c r="G2261" s="350"/>
      <c r="H2261" s="349"/>
      <c r="I2261" s="350"/>
      <c r="J2261" s="349"/>
      <c r="K2261" s="350"/>
      <c r="L2261" s="337">
        <f>G2261-I2261+K2261</f>
        <v>0</v>
      </c>
      <c r="M2261" s="388"/>
      <c r="N2261" s="348"/>
      <c r="O2261" s="388"/>
      <c r="P2261" s="348"/>
      <c r="Q2261" s="337">
        <f>L2261-N2261+P2261</f>
        <v>0</v>
      </c>
      <c r="R2261" s="350"/>
      <c r="S2261" s="350"/>
      <c r="T2261" s="350"/>
      <c r="U2261" s="350"/>
      <c r="V2261" s="350"/>
      <c r="W2261" s="350"/>
      <c r="X2261" s="350"/>
      <c r="Y2261" s="350">
        <f>SUM(Q2261:X2261)</f>
        <v>0</v>
      </c>
      <c r="Z2261" s="388"/>
      <c r="AA2261" s="348"/>
      <c r="AB2261" s="388"/>
      <c r="AC2261" s="348"/>
      <c r="AD2261" s="337">
        <f>Y2261-AA2261+AC2261</f>
        <v>0</v>
      </c>
      <c r="AE2261" s="252"/>
    </row>
    <row r="2262" hidden="1" outlineLevel="1" spans="1:31">
      <c r="A2262" s="346"/>
      <c r="B2262" s="150"/>
      <c r="D2262" s="346"/>
      <c r="E2262" s="299" t="s">
        <v>951</v>
      </c>
      <c r="F2262" s="343"/>
      <c r="G2262" s="350"/>
      <c r="H2262" s="349"/>
      <c r="I2262" s="350"/>
      <c r="J2262" s="349"/>
      <c r="K2262" s="350"/>
      <c r="L2262" s="337">
        <f>G2262-I2262+K2262</f>
        <v>0</v>
      </c>
      <c r="M2262" s="388"/>
      <c r="N2262" s="348"/>
      <c r="O2262" s="388"/>
      <c r="P2262" s="348"/>
      <c r="Q2262" s="337">
        <f>L2262-N2262+P2262</f>
        <v>0</v>
      </c>
      <c r="R2262" s="350"/>
      <c r="S2262" s="350"/>
      <c r="T2262" s="350"/>
      <c r="U2262" s="350"/>
      <c r="V2262" s="350"/>
      <c r="W2262" s="350"/>
      <c r="X2262" s="350"/>
      <c r="Y2262" s="350">
        <f>SUM(Q2262:X2262)</f>
        <v>0</v>
      </c>
      <c r="Z2262" s="388"/>
      <c r="AA2262" s="348"/>
      <c r="AB2262" s="388"/>
      <c r="AC2262" s="348"/>
      <c r="AD2262" s="337">
        <f>Y2262-AA2262+AC2262</f>
        <v>0</v>
      </c>
      <c r="AE2262" s="252"/>
    </row>
    <row r="2263" hidden="1" outlineLevel="1" spans="1:31">
      <c r="A2263" s="346"/>
      <c r="B2263" s="150"/>
      <c r="D2263" s="346"/>
      <c r="E2263" s="299" t="s">
        <v>951</v>
      </c>
      <c r="F2263" s="343"/>
      <c r="G2263" s="350"/>
      <c r="H2263" s="349"/>
      <c r="I2263" s="350"/>
      <c r="J2263" s="349"/>
      <c r="K2263" s="350"/>
      <c r="L2263" s="337">
        <f>G2263-I2263+K2263</f>
        <v>0</v>
      </c>
      <c r="M2263" s="388"/>
      <c r="N2263" s="348"/>
      <c r="O2263" s="388"/>
      <c r="P2263" s="348"/>
      <c r="Q2263" s="337">
        <f>L2263-N2263+P2263</f>
        <v>0</v>
      </c>
      <c r="R2263" s="350"/>
      <c r="S2263" s="350"/>
      <c r="T2263" s="350"/>
      <c r="U2263" s="350"/>
      <c r="V2263" s="350"/>
      <c r="W2263" s="350"/>
      <c r="X2263" s="350"/>
      <c r="Y2263" s="350">
        <f>SUM(Q2263:X2263)</f>
        <v>0</v>
      </c>
      <c r="Z2263" s="388"/>
      <c r="AA2263" s="348"/>
      <c r="AB2263" s="388"/>
      <c r="AC2263" s="348"/>
      <c r="AD2263" s="337">
        <f>Y2263-AA2263+AC2263</f>
        <v>0</v>
      </c>
      <c r="AE2263" s="252"/>
    </row>
    <row r="2264" hidden="1" outlineLevel="1" spans="1:31">
      <c r="A2264" s="346"/>
      <c r="B2264" s="150"/>
      <c r="D2264" s="346"/>
      <c r="E2264" s="299"/>
      <c r="F2264" s="343"/>
      <c r="G2264" s="350"/>
      <c r="H2264" s="349"/>
      <c r="I2264" s="350"/>
      <c r="J2264" s="349"/>
      <c r="K2264" s="350"/>
      <c r="L2264" s="337">
        <f>G2264-I2264+K2264</f>
        <v>0</v>
      </c>
      <c r="M2264" s="388"/>
      <c r="N2264" s="348"/>
      <c r="O2264" s="388"/>
      <c r="P2264" s="348"/>
      <c r="Q2264" s="337">
        <f>L2264-N2264+P2264</f>
        <v>0</v>
      </c>
      <c r="R2264" s="350"/>
      <c r="S2264" s="350"/>
      <c r="T2264" s="350"/>
      <c r="U2264" s="350"/>
      <c r="V2264" s="350"/>
      <c r="W2264" s="350"/>
      <c r="X2264" s="350"/>
      <c r="Y2264" s="350">
        <f>SUM(Q2264:X2264)</f>
        <v>0</v>
      </c>
      <c r="Z2264" s="388"/>
      <c r="AA2264" s="348"/>
      <c r="AB2264" s="388"/>
      <c r="AC2264" s="348"/>
      <c r="AD2264" s="337">
        <f>Y2264-AA2264+AC2264</f>
        <v>0</v>
      </c>
      <c r="AE2264" s="252"/>
    </row>
    <row r="2265" hidden="1" outlineLevel="1" spans="1:31">
      <c r="A2265" s="346"/>
      <c r="B2265" s="150"/>
      <c r="D2265" s="351" t="s">
        <v>765</v>
      </c>
      <c r="E2265" s="352"/>
      <c r="F2265" s="353"/>
      <c r="G2265" s="354">
        <f>SUM(G2261:G2264)</f>
        <v>0</v>
      </c>
      <c r="H2265" s="355"/>
      <c r="I2265" s="354">
        <f>SUM(I2261:I2264)</f>
        <v>0</v>
      </c>
      <c r="J2265" s="355"/>
      <c r="K2265" s="354">
        <f>SUM(K2261:K2264)</f>
        <v>0</v>
      </c>
      <c r="L2265" s="354">
        <f>SUM(L2261:L2264)</f>
        <v>0</v>
      </c>
      <c r="M2265" s="355"/>
      <c r="N2265" s="354">
        <f>SUM(N2261:N2264)</f>
        <v>0</v>
      </c>
      <c r="O2265" s="355"/>
      <c r="P2265" s="354">
        <f>SUM(P2261:P2264)</f>
        <v>0</v>
      </c>
      <c r="Q2265" s="354">
        <f>SUM(Q2261:Q2264)</f>
        <v>0</v>
      </c>
      <c r="R2265" s="354">
        <f t="shared" ref="R2265:Y2265" si="449">SUM(R2261:R2264)</f>
        <v>0</v>
      </c>
      <c r="S2265" s="354">
        <f t="shared" si="449"/>
        <v>0</v>
      </c>
      <c r="T2265" s="354">
        <f t="shared" si="449"/>
        <v>0</v>
      </c>
      <c r="U2265" s="354">
        <f t="shared" si="449"/>
        <v>0</v>
      </c>
      <c r="V2265" s="354">
        <f t="shared" si="449"/>
        <v>0</v>
      </c>
      <c r="W2265" s="354">
        <f t="shared" si="449"/>
        <v>0</v>
      </c>
      <c r="X2265" s="354">
        <f t="shared" si="449"/>
        <v>0</v>
      </c>
      <c r="Y2265" s="354">
        <f t="shared" si="449"/>
        <v>0</v>
      </c>
      <c r="Z2265" s="355"/>
      <c r="AA2265" s="354">
        <f>SUM(AA2261:AA2264)</f>
        <v>0</v>
      </c>
      <c r="AB2265" s="355"/>
      <c r="AC2265" s="354">
        <f>SUM(AC2261:AC2264)</f>
        <v>0</v>
      </c>
      <c r="AD2265" s="354">
        <f>SUM(AD2261:AD2264)</f>
        <v>0</v>
      </c>
      <c r="AE2265" s="252"/>
    </row>
    <row r="2266" collapsed="1" spans="1:31">
      <c r="A2266" s="306"/>
      <c r="B2266" s="433"/>
      <c r="C2266" s="357"/>
      <c r="D2266" s="306"/>
      <c r="E2266" s="491"/>
      <c r="F2266" s="343"/>
      <c r="G2266" s="509"/>
      <c r="H2266" s="388"/>
      <c r="I2266" s="348"/>
      <c r="J2266" s="388"/>
      <c r="K2266" s="348"/>
      <c r="L2266" s="509"/>
      <c r="M2266" s="388"/>
      <c r="N2266" s="348"/>
      <c r="O2266" s="388"/>
      <c r="P2266" s="348"/>
      <c r="Q2266" s="509"/>
      <c r="R2266" s="512"/>
      <c r="S2266" s="512"/>
      <c r="T2266" s="512"/>
      <c r="U2266" s="512"/>
      <c r="V2266" s="512"/>
      <c r="W2266" s="512"/>
      <c r="X2266" s="512"/>
      <c r="Y2266" s="509"/>
      <c r="Z2266" s="388"/>
      <c r="AA2266" s="348"/>
      <c r="AB2266" s="388"/>
      <c r="AC2266" s="348"/>
      <c r="AD2266" s="509"/>
      <c r="AE2266" s="252"/>
    </row>
    <row r="2267" spans="1:31">
      <c r="A2267" s="306"/>
      <c r="B2267" s="510"/>
      <c r="C2267" s="381" t="s">
        <v>1038</v>
      </c>
      <c r="D2267" s="381"/>
      <c r="E2267" s="511"/>
      <c r="F2267" s="383"/>
      <c r="G2267" s="384">
        <f>G2265+G2259+G2253</f>
        <v>0</v>
      </c>
      <c r="H2267" s="385"/>
      <c r="I2267" s="400">
        <f>I2265+I2259+I2253</f>
        <v>0</v>
      </c>
      <c r="J2267" s="385"/>
      <c r="K2267" s="400">
        <f>K2265+K2259+K2253</f>
        <v>0</v>
      </c>
      <c r="L2267" s="384">
        <f>L2265+L2259+L2253</f>
        <v>0</v>
      </c>
      <c r="M2267" s="385"/>
      <c r="N2267" s="400">
        <f>N2265+N2259+N2253</f>
        <v>0</v>
      </c>
      <c r="O2267" s="385"/>
      <c r="P2267" s="400">
        <f>P2265+P2259+P2253</f>
        <v>0</v>
      </c>
      <c r="Q2267" s="384">
        <f>Q2265+Q2259+Q2253</f>
        <v>0</v>
      </c>
      <c r="R2267" s="392">
        <f t="shared" ref="R2267:Y2267" si="450">R2265+R2259+R2253</f>
        <v>0</v>
      </c>
      <c r="S2267" s="392">
        <f t="shared" si="450"/>
        <v>0</v>
      </c>
      <c r="T2267" s="392">
        <f t="shared" si="450"/>
        <v>0</v>
      </c>
      <c r="U2267" s="392">
        <f t="shared" si="450"/>
        <v>0</v>
      </c>
      <c r="V2267" s="392">
        <f t="shared" si="450"/>
        <v>0</v>
      </c>
      <c r="W2267" s="392">
        <f t="shared" si="450"/>
        <v>0</v>
      </c>
      <c r="X2267" s="392">
        <f t="shared" si="450"/>
        <v>0</v>
      </c>
      <c r="Y2267" s="384">
        <f t="shared" si="450"/>
        <v>0</v>
      </c>
      <c r="Z2267" s="385"/>
      <c r="AA2267" s="400">
        <f>AA2265+AA2259+AA2253</f>
        <v>0</v>
      </c>
      <c r="AB2267" s="385"/>
      <c r="AC2267" s="400">
        <f>AC2265+AC2259+AC2253</f>
        <v>0</v>
      </c>
      <c r="AD2267" s="384">
        <f>AD2265+AD2259+AD2253</f>
        <v>0</v>
      </c>
      <c r="AE2267" s="252"/>
    </row>
    <row r="2268" spans="1:31">
      <c r="A2268" s="306"/>
      <c r="B2268" s="339"/>
      <c r="C2268" s="306"/>
      <c r="D2268" s="306"/>
      <c r="E2268" s="335"/>
      <c r="F2268" s="343"/>
      <c r="G2268" s="399"/>
      <c r="H2268" s="338"/>
      <c r="I2268" s="337"/>
      <c r="J2268" s="338"/>
      <c r="K2268" s="337"/>
      <c r="L2268" s="337"/>
      <c r="M2268" s="338"/>
      <c r="N2268" s="337"/>
      <c r="O2268" s="338"/>
      <c r="P2268" s="337"/>
      <c r="Q2268" s="374"/>
      <c r="R2268" s="350"/>
      <c r="S2268" s="350"/>
      <c r="T2268" s="350"/>
      <c r="U2268" s="350"/>
      <c r="V2268" s="350"/>
      <c r="W2268" s="350"/>
      <c r="X2268" s="350"/>
      <c r="Y2268" s="374"/>
      <c r="Z2268" s="338"/>
      <c r="AA2268" s="337"/>
      <c r="AB2268" s="338"/>
      <c r="AC2268" s="337"/>
      <c r="AD2268" s="374"/>
      <c r="AE2268" s="252"/>
    </row>
    <row r="2269" spans="1:31">
      <c r="A2269" s="306"/>
      <c r="B2269" s="339"/>
      <c r="C2269" s="345" t="s">
        <v>1039</v>
      </c>
      <c r="D2269" s="306"/>
      <c r="E2269" s="335"/>
      <c r="F2269" s="343"/>
      <c r="G2269" s="348"/>
      <c r="H2269" s="387"/>
      <c r="I2269" s="415"/>
      <c r="J2269" s="410"/>
      <c r="K2269" s="415"/>
      <c r="L2269" s="337"/>
      <c r="M2269" s="387"/>
      <c r="N2269" s="415"/>
      <c r="O2269" s="410"/>
      <c r="P2269" s="415"/>
      <c r="Q2269" s="337"/>
      <c r="R2269" s="350"/>
      <c r="S2269" s="350"/>
      <c r="T2269" s="350"/>
      <c r="U2269" s="350"/>
      <c r="V2269" s="350"/>
      <c r="W2269" s="350"/>
      <c r="X2269" s="350"/>
      <c r="Y2269" s="337"/>
      <c r="Z2269" s="387"/>
      <c r="AA2269" s="415"/>
      <c r="AB2269" s="410"/>
      <c r="AC2269" s="415"/>
      <c r="AD2269" s="337"/>
      <c r="AE2269" s="252"/>
    </row>
    <row r="2270" spans="1:30">
      <c r="A2270" s="346"/>
      <c r="B2270" s="150"/>
      <c r="D2270" s="389" t="s">
        <v>890</v>
      </c>
      <c r="E2270" s="346"/>
      <c r="F2270" s="343"/>
      <c r="G2270" s="348"/>
      <c r="H2270" s="349"/>
      <c r="I2270" s="350"/>
      <c r="J2270" s="349"/>
      <c r="K2270" s="350"/>
      <c r="L2270" s="337"/>
      <c r="M2270" s="349"/>
      <c r="N2270" s="350"/>
      <c r="O2270" s="349"/>
      <c r="P2270" s="350"/>
      <c r="Q2270" s="337"/>
      <c r="R2270" s="350"/>
      <c r="S2270" s="350"/>
      <c r="T2270" s="350"/>
      <c r="U2270" s="350"/>
      <c r="V2270" s="350"/>
      <c r="W2270" s="350"/>
      <c r="X2270" s="350"/>
      <c r="Y2270" s="337"/>
      <c r="Z2270" s="349"/>
      <c r="AA2270" s="350"/>
      <c r="AB2270" s="349"/>
      <c r="AC2270" s="350"/>
      <c r="AD2270" s="337"/>
    </row>
    <row r="2271" hidden="1" outlineLevel="1" spans="1:31">
      <c r="A2271" s="346"/>
      <c r="B2271" s="150"/>
      <c r="D2271" s="347" t="s">
        <v>63</v>
      </c>
      <c r="E2271" s="299"/>
      <c r="F2271" s="343"/>
      <c r="G2271" s="350"/>
      <c r="H2271" s="349"/>
      <c r="I2271" s="350"/>
      <c r="J2271" s="349"/>
      <c r="K2271" s="350"/>
      <c r="L2271" s="337">
        <f t="shared" ref="L2271:L2275" si="451">G2271-I2271+K2271</f>
        <v>0</v>
      </c>
      <c r="M2271" s="338"/>
      <c r="N2271" s="337"/>
      <c r="O2271" s="338"/>
      <c r="P2271" s="337"/>
      <c r="Q2271" s="337">
        <f t="shared" ref="Q2271:Q2275" si="452">L2271-N2271+P2271</f>
        <v>0</v>
      </c>
      <c r="R2271" s="350"/>
      <c r="S2271" s="350"/>
      <c r="T2271" s="350"/>
      <c r="U2271" s="350"/>
      <c r="V2271" s="350"/>
      <c r="W2271" s="350"/>
      <c r="X2271" s="350"/>
      <c r="Y2271" s="350">
        <f t="shared" ref="Y2271:Y2276" si="453">SUM(Q2271:X2271)</f>
        <v>0</v>
      </c>
      <c r="Z2271" s="338"/>
      <c r="AA2271" s="337"/>
      <c r="AB2271" s="338"/>
      <c r="AC2271" s="337"/>
      <c r="AD2271" s="337">
        <f t="shared" ref="AD2271:AD2275" si="454">Y2271-AA2271+AC2271</f>
        <v>0</v>
      </c>
      <c r="AE2271" s="252"/>
    </row>
    <row r="2272" hidden="1" outlineLevel="1" spans="1:31">
      <c r="A2272" s="346"/>
      <c r="B2272" s="150">
        <v>210201001</v>
      </c>
      <c r="D2272" s="346"/>
      <c r="E2272" s="299" t="s">
        <v>1040</v>
      </c>
      <c r="F2272" s="343"/>
      <c r="G2272" s="350"/>
      <c r="H2272" s="349"/>
      <c r="I2272" s="350"/>
      <c r="J2272" s="349"/>
      <c r="K2272" s="350"/>
      <c r="L2272" s="337">
        <f t="shared" si="451"/>
        <v>0</v>
      </c>
      <c r="M2272" s="338"/>
      <c r="N2272" s="337"/>
      <c r="O2272" s="338"/>
      <c r="P2272" s="337"/>
      <c r="Q2272" s="337">
        <f t="shared" si="452"/>
        <v>0</v>
      </c>
      <c r="R2272" s="350"/>
      <c r="S2272" s="350"/>
      <c r="T2272" s="350"/>
      <c r="U2272" s="350"/>
      <c r="V2272" s="350"/>
      <c r="W2272" s="350"/>
      <c r="X2272" s="350"/>
      <c r="Y2272" s="350">
        <f t="shared" si="453"/>
        <v>0</v>
      </c>
      <c r="Z2272" s="338"/>
      <c r="AA2272" s="337"/>
      <c r="AB2272" s="338"/>
      <c r="AC2272" s="337"/>
      <c r="AD2272" s="337">
        <f t="shared" si="454"/>
        <v>0</v>
      </c>
      <c r="AE2272" s="252"/>
    </row>
    <row r="2273" hidden="1" outlineLevel="1" spans="1:31">
      <c r="A2273" s="346"/>
      <c r="B2273" s="150">
        <v>210201002</v>
      </c>
      <c r="D2273" s="346"/>
      <c r="E2273" s="299" t="s">
        <v>1041</v>
      </c>
      <c r="F2273" s="343"/>
      <c r="G2273" s="350"/>
      <c r="H2273" s="349"/>
      <c r="I2273" s="350"/>
      <c r="J2273" s="349"/>
      <c r="K2273" s="350"/>
      <c r="L2273" s="337">
        <f t="shared" si="451"/>
        <v>0</v>
      </c>
      <c r="M2273" s="338"/>
      <c r="N2273" s="337"/>
      <c r="O2273" s="338"/>
      <c r="P2273" s="337"/>
      <c r="Q2273" s="337">
        <f t="shared" si="452"/>
        <v>0</v>
      </c>
      <c r="R2273" s="350"/>
      <c r="S2273" s="350"/>
      <c r="T2273" s="350"/>
      <c r="U2273" s="350"/>
      <c r="V2273" s="350"/>
      <c r="W2273" s="350"/>
      <c r="X2273" s="350"/>
      <c r="Y2273" s="350">
        <f t="shared" si="453"/>
        <v>0</v>
      </c>
      <c r="Z2273" s="338"/>
      <c r="AA2273" s="337"/>
      <c r="AB2273" s="338"/>
      <c r="AC2273" s="337"/>
      <c r="AD2273" s="337">
        <f t="shared" si="454"/>
        <v>0</v>
      </c>
      <c r="AE2273" s="252"/>
    </row>
    <row r="2274" hidden="1" outlineLevel="1" spans="1:31">
      <c r="A2274" s="346"/>
      <c r="B2274" s="150">
        <v>210201003</v>
      </c>
      <c r="D2274" s="346"/>
      <c r="E2274" s="299" t="s">
        <v>1042</v>
      </c>
      <c r="F2274" s="343"/>
      <c r="G2274" s="350"/>
      <c r="H2274" s="349"/>
      <c r="I2274" s="350"/>
      <c r="J2274" s="349"/>
      <c r="K2274" s="350"/>
      <c r="L2274" s="337">
        <f t="shared" si="451"/>
        <v>0</v>
      </c>
      <c r="M2274" s="338"/>
      <c r="N2274" s="337"/>
      <c r="O2274" s="338"/>
      <c r="P2274" s="337"/>
      <c r="Q2274" s="337">
        <f t="shared" si="452"/>
        <v>0</v>
      </c>
      <c r="R2274" s="350"/>
      <c r="S2274" s="350"/>
      <c r="T2274" s="350"/>
      <c r="U2274" s="350"/>
      <c r="V2274" s="350"/>
      <c r="W2274" s="350"/>
      <c r="X2274" s="350"/>
      <c r="Y2274" s="350">
        <f t="shared" si="453"/>
        <v>0</v>
      </c>
      <c r="Z2274" s="338"/>
      <c r="AA2274" s="337"/>
      <c r="AB2274" s="338"/>
      <c r="AC2274" s="337"/>
      <c r="AD2274" s="337">
        <f t="shared" si="454"/>
        <v>0</v>
      </c>
      <c r="AE2274" s="252"/>
    </row>
    <row r="2275" hidden="1" outlineLevel="1" spans="1:31">
      <c r="A2275" s="346"/>
      <c r="B2275" s="150">
        <v>210201004</v>
      </c>
      <c r="D2275" s="346"/>
      <c r="E2275" s="299" t="s">
        <v>1043</v>
      </c>
      <c r="F2275" s="343"/>
      <c r="G2275" s="350"/>
      <c r="H2275" s="349"/>
      <c r="I2275" s="350"/>
      <c r="J2275" s="349"/>
      <c r="K2275" s="350"/>
      <c r="L2275" s="337">
        <f t="shared" si="451"/>
        <v>0</v>
      </c>
      <c r="M2275" s="338"/>
      <c r="N2275" s="337"/>
      <c r="O2275" s="338"/>
      <c r="P2275" s="337"/>
      <c r="Q2275" s="337">
        <f t="shared" si="452"/>
        <v>0</v>
      </c>
      <c r="R2275" s="350"/>
      <c r="S2275" s="350"/>
      <c r="T2275" s="350"/>
      <c r="U2275" s="350"/>
      <c r="V2275" s="350"/>
      <c r="W2275" s="350"/>
      <c r="X2275" s="350"/>
      <c r="Y2275" s="350">
        <f t="shared" si="453"/>
        <v>0</v>
      </c>
      <c r="Z2275" s="338"/>
      <c r="AA2275" s="337"/>
      <c r="AB2275" s="338"/>
      <c r="AC2275" s="337"/>
      <c r="AD2275" s="337">
        <f t="shared" si="454"/>
        <v>0</v>
      </c>
      <c r="AE2275" s="252"/>
    </row>
    <row r="2276" hidden="1" outlineLevel="1" spans="1:31">
      <c r="A2276" s="346"/>
      <c r="B2276" s="150"/>
      <c r="D2276" s="346"/>
      <c r="E2276" s="299"/>
      <c r="F2276" s="343"/>
      <c r="G2276" s="350"/>
      <c r="H2276" s="349"/>
      <c r="I2276" s="350"/>
      <c r="J2276" s="349"/>
      <c r="K2276" s="350"/>
      <c r="L2276" s="337">
        <f t="shared" ref="L2276" si="455">G2276-I2276+K2276</f>
        <v>0</v>
      </c>
      <c r="M2276" s="338"/>
      <c r="N2276" s="337"/>
      <c r="O2276" s="338"/>
      <c r="P2276" s="337"/>
      <c r="Q2276" s="337">
        <f t="shared" ref="Q2276" si="456">L2276-N2276+P2276</f>
        <v>0</v>
      </c>
      <c r="R2276" s="350"/>
      <c r="S2276" s="350"/>
      <c r="T2276" s="350"/>
      <c r="U2276" s="350"/>
      <c r="V2276" s="350"/>
      <c r="W2276" s="350"/>
      <c r="X2276" s="350"/>
      <c r="Y2276" s="350">
        <f t="shared" si="453"/>
        <v>0</v>
      </c>
      <c r="Z2276" s="338"/>
      <c r="AA2276" s="337"/>
      <c r="AB2276" s="338"/>
      <c r="AC2276" s="337"/>
      <c r="AD2276" s="337">
        <f t="shared" ref="AD2276" si="457">Y2276-AA2276+AC2276</f>
        <v>0</v>
      </c>
      <c r="AE2276" s="252"/>
    </row>
    <row r="2277" collapsed="1" spans="1:31">
      <c r="A2277" s="299"/>
      <c r="B2277" s="150"/>
      <c r="C2277" s="346"/>
      <c r="D2277" s="395"/>
      <c r="E2277" s="342"/>
      <c r="F2277" s="343"/>
      <c r="G2277" s="348"/>
      <c r="H2277" s="394"/>
      <c r="I2277" s="403"/>
      <c r="J2277" s="394"/>
      <c r="K2277" s="403"/>
      <c r="L2277" s="350"/>
      <c r="M2277" s="394"/>
      <c r="N2277" s="403"/>
      <c r="O2277" s="394"/>
      <c r="P2277" s="403"/>
      <c r="Q2277" s="350"/>
      <c r="R2277" s="350"/>
      <c r="S2277" s="350"/>
      <c r="T2277" s="350"/>
      <c r="U2277" s="350"/>
      <c r="V2277" s="350"/>
      <c r="W2277" s="350"/>
      <c r="X2277" s="350"/>
      <c r="Y2277" s="350"/>
      <c r="Z2277" s="394"/>
      <c r="AA2277" s="403"/>
      <c r="AB2277" s="394"/>
      <c r="AC2277" s="403"/>
      <c r="AD2277" s="350"/>
      <c r="AE2277" s="252"/>
    </row>
    <row r="2278" spans="1:31">
      <c r="A2278" s="346"/>
      <c r="B2278" s="358"/>
      <c r="C2278" s="396"/>
      <c r="D2278" s="396" t="s">
        <v>1044</v>
      </c>
      <c r="E2278" s="360"/>
      <c r="F2278" s="361"/>
      <c r="G2278" s="397">
        <f>SUM(G2270:G2277)</f>
        <v>0</v>
      </c>
      <c r="H2278" s="398"/>
      <c r="I2278" s="404">
        <f>SUM(I2270:I2277)</f>
        <v>0</v>
      </c>
      <c r="J2278" s="398"/>
      <c r="K2278" s="404">
        <f>SUM(K2270:K2277)</f>
        <v>0</v>
      </c>
      <c r="L2278" s="397">
        <f>SUM(L2270:L2277)</f>
        <v>0</v>
      </c>
      <c r="M2278" s="398"/>
      <c r="N2278" s="404">
        <f>SUM(N2270:N2277)</f>
        <v>0</v>
      </c>
      <c r="O2278" s="398"/>
      <c r="P2278" s="404">
        <f t="shared" ref="P2278:Y2278" si="458">SUM(P2270:P2277)</f>
        <v>0</v>
      </c>
      <c r="Q2278" s="397">
        <f t="shared" si="458"/>
        <v>0</v>
      </c>
      <c r="R2278" s="397">
        <f t="shared" si="458"/>
        <v>0</v>
      </c>
      <c r="S2278" s="397">
        <f t="shared" si="458"/>
        <v>0</v>
      </c>
      <c r="T2278" s="397">
        <f t="shared" si="458"/>
        <v>0</v>
      </c>
      <c r="U2278" s="397">
        <f t="shared" si="458"/>
        <v>0</v>
      </c>
      <c r="V2278" s="397">
        <f t="shared" si="458"/>
        <v>0</v>
      </c>
      <c r="W2278" s="397">
        <f t="shared" si="458"/>
        <v>0</v>
      </c>
      <c r="X2278" s="397">
        <f t="shared" si="458"/>
        <v>0</v>
      </c>
      <c r="Y2278" s="397">
        <f t="shared" si="458"/>
        <v>0</v>
      </c>
      <c r="Z2278" s="398"/>
      <c r="AA2278" s="404">
        <f>SUM(AA2270:AA2277)</f>
        <v>0</v>
      </c>
      <c r="AB2278" s="398"/>
      <c r="AC2278" s="404">
        <f>SUM(AC2270:AC2277)</f>
        <v>0</v>
      </c>
      <c r="AD2278" s="397">
        <f>SUM(AD2270:AD2277)</f>
        <v>0</v>
      </c>
      <c r="AE2278" s="252"/>
    </row>
    <row r="2279" spans="1:31">
      <c r="A2279" s="299"/>
      <c r="B2279" s="150"/>
      <c r="C2279" s="346"/>
      <c r="D2279" s="299"/>
      <c r="E2279" s="342"/>
      <c r="F2279" s="343"/>
      <c r="G2279" s="399"/>
      <c r="H2279" s="394"/>
      <c r="I2279" s="403"/>
      <c r="J2279" s="394"/>
      <c r="K2279" s="403"/>
      <c r="L2279" s="350"/>
      <c r="M2279" s="394"/>
      <c r="N2279" s="403"/>
      <c r="O2279" s="394"/>
      <c r="P2279" s="403"/>
      <c r="Q2279" s="350"/>
      <c r="R2279" s="350"/>
      <c r="S2279" s="350"/>
      <c r="T2279" s="350"/>
      <c r="U2279" s="350"/>
      <c r="V2279" s="350"/>
      <c r="W2279" s="350"/>
      <c r="X2279" s="350"/>
      <c r="Y2279" s="350"/>
      <c r="Z2279" s="394"/>
      <c r="AA2279" s="403"/>
      <c r="AB2279" s="394"/>
      <c r="AC2279" s="403"/>
      <c r="AD2279" s="350"/>
      <c r="AE2279" s="252"/>
    </row>
    <row r="2280" spans="1:31">
      <c r="A2280" s="299"/>
      <c r="B2280" s="150"/>
      <c r="C2280" s="389"/>
      <c r="D2280" s="389" t="s">
        <v>895</v>
      </c>
      <c r="E2280" s="346"/>
      <c r="F2280" s="343"/>
      <c r="G2280" s="348"/>
      <c r="H2280" s="394"/>
      <c r="I2280" s="403"/>
      <c r="J2280" s="394"/>
      <c r="K2280" s="403"/>
      <c r="L2280" s="350"/>
      <c r="M2280" s="394"/>
      <c r="N2280" s="403"/>
      <c r="O2280" s="394"/>
      <c r="P2280" s="403"/>
      <c r="Q2280" s="350"/>
      <c r="R2280" s="350"/>
      <c r="S2280" s="350"/>
      <c r="T2280" s="350"/>
      <c r="U2280" s="350"/>
      <c r="V2280" s="350"/>
      <c r="W2280" s="350"/>
      <c r="X2280" s="350"/>
      <c r="Y2280" s="350"/>
      <c r="Z2280" s="394"/>
      <c r="AA2280" s="403"/>
      <c r="AB2280" s="394"/>
      <c r="AC2280" s="403"/>
      <c r="AD2280" s="350"/>
      <c r="AE2280" s="252"/>
    </row>
    <row r="2281" hidden="1" outlineLevel="1" spans="1:31">
      <c r="A2281" s="299"/>
      <c r="B2281" s="150"/>
      <c r="C2281" s="346"/>
      <c r="D2281" s="347" t="s">
        <v>63</v>
      </c>
      <c r="E2281" s="299"/>
      <c r="F2281" s="343"/>
      <c r="G2281" s="348"/>
      <c r="H2281" s="394"/>
      <c r="I2281" s="403"/>
      <c r="J2281" s="394"/>
      <c r="K2281" s="403"/>
      <c r="L2281" s="337">
        <f>G2281-I2281+K2281</f>
        <v>0</v>
      </c>
      <c r="M2281" s="338"/>
      <c r="N2281" s="337"/>
      <c r="O2281" s="338"/>
      <c r="P2281" s="337"/>
      <c r="Q2281" s="337">
        <f>L2281-N2281+P2281</f>
        <v>0</v>
      </c>
      <c r="R2281" s="350"/>
      <c r="S2281" s="350"/>
      <c r="T2281" s="350"/>
      <c r="U2281" s="350">
        <v>0</v>
      </c>
      <c r="V2281" s="350"/>
      <c r="W2281" s="350"/>
      <c r="X2281" s="350"/>
      <c r="Y2281" s="350">
        <f>SUM(Q2281:X2281)</f>
        <v>0</v>
      </c>
      <c r="Z2281" s="338"/>
      <c r="AA2281" s="337"/>
      <c r="AB2281" s="338"/>
      <c r="AC2281" s="337"/>
      <c r="AD2281" s="337">
        <f>Y2281-AA2281+AC2281</f>
        <v>0</v>
      </c>
      <c r="AE2281" s="252"/>
    </row>
    <row r="2282" hidden="1" outlineLevel="1" spans="1:31">
      <c r="A2282" s="299"/>
      <c r="B2282" s="150">
        <v>210301001</v>
      </c>
      <c r="C2282" s="346"/>
      <c r="D2282" s="346"/>
      <c r="E2282" s="299" t="s">
        <v>113</v>
      </c>
      <c r="F2282" s="343"/>
      <c r="G2282" s="350"/>
      <c r="H2282" s="394"/>
      <c r="I2282" s="403"/>
      <c r="J2282" s="394"/>
      <c r="K2282" s="403"/>
      <c r="L2282" s="337">
        <f t="shared" ref="L2282" si="459">G2282-I2282+K2282</f>
        <v>0</v>
      </c>
      <c r="M2282" s="338"/>
      <c r="N2282" s="337"/>
      <c r="O2282" s="338"/>
      <c r="P2282" s="337"/>
      <c r="Q2282" s="337">
        <f t="shared" ref="Q2282" si="460">L2282-N2282+P2282</f>
        <v>0</v>
      </c>
      <c r="R2282" s="350"/>
      <c r="S2282" s="350"/>
      <c r="T2282" s="350"/>
      <c r="U2282" s="350"/>
      <c r="V2282" s="350"/>
      <c r="W2282" s="350"/>
      <c r="X2282" s="350"/>
      <c r="Y2282" s="350">
        <f>SUM(Q2282:X2282)</f>
        <v>0</v>
      </c>
      <c r="Z2282" s="338"/>
      <c r="AA2282" s="337"/>
      <c r="AB2282" s="338"/>
      <c r="AC2282" s="337"/>
      <c r="AD2282" s="451"/>
      <c r="AE2282" s="252"/>
    </row>
    <row r="2283" hidden="1" outlineLevel="1" spans="1:31">
      <c r="A2283" s="299"/>
      <c r="B2283" s="150">
        <v>210301002</v>
      </c>
      <c r="C2283" s="346"/>
      <c r="D2283" s="346"/>
      <c r="E2283" s="299" t="s">
        <v>114</v>
      </c>
      <c r="F2283" s="343"/>
      <c r="G2283" s="350"/>
      <c r="H2283" s="394"/>
      <c r="I2283" s="403"/>
      <c r="J2283" s="394"/>
      <c r="K2283" s="403"/>
      <c r="L2283" s="337">
        <f t="shared" ref="L2283:L2346" si="461">G2283-I2283+K2283</f>
        <v>0</v>
      </c>
      <c r="M2283" s="338"/>
      <c r="N2283" s="337"/>
      <c r="O2283" s="338"/>
      <c r="P2283" s="337"/>
      <c r="Q2283" s="337">
        <f t="shared" ref="Q2283:Q2346" si="462">L2283-N2283+P2283</f>
        <v>0</v>
      </c>
      <c r="R2283" s="350"/>
      <c r="S2283" s="350"/>
      <c r="T2283" s="350"/>
      <c r="U2283" s="350"/>
      <c r="V2283" s="350"/>
      <c r="W2283" s="350"/>
      <c r="X2283" s="350"/>
      <c r="Y2283" s="350">
        <f t="shared" ref="Y2283:Y2346" si="463">SUM(Q2283:X2283)</f>
        <v>0</v>
      </c>
      <c r="Z2283" s="338"/>
      <c r="AA2283" s="337"/>
      <c r="AB2283" s="338"/>
      <c r="AC2283" s="337"/>
      <c r="AD2283" s="451"/>
      <c r="AE2283" s="252"/>
    </row>
    <row r="2284" hidden="1" outlineLevel="1" spans="1:31">
      <c r="A2284" s="299"/>
      <c r="B2284" s="150">
        <v>210301003</v>
      </c>
      <c r="C2284" s="346"/>
      <c r="D2284" s="346"/>
      <c r="E2284" s="299" t="s">
        <v>115</v>
      </c>
      <c r="F2284" s="343"/>
      <c r="G2284" s="350"/>
      <c r="H2284" s="394"/>
      <c r="I2284" s="403"/>
      <c r="J2284" s="394"/>
      <c r="K2284" s="403"/>
      <c r="L2284" s="337">
        <f t="shared" si="461"/>
        <v>0</v>
      </c>
      <c r="M2284" s="338"/>
      <c r="N2284" s="337"/>
      <c r="O2284" s="338"/>
      <c r="P2284" s="337"/>
      <c r="Q2284" s="337">
        <f t="shared" si="462"/>
        <v>0</v>
      </c>
      <c r="R2284" s="350"/>
      <c r="S2284" s="350"/>
      <c r="T2284" s="350"/>
      <c r="U2284" s="350"/>
      <c r="V2284" s="350"/>
      <c r="W2284" s="350"/>
      <c r="X2284" s="350"/>
      <c r="Y2284" s="350">
        <f t="shared" si="463"/>
        <v>0</v>
      </c>
      <c r="Z2284" s="338"/>
      <c r="AA2284" s="337"/>
      <c r="AB2284" s="338"/>
      <c r="AC2284" s="337"/>
      <c r="AD2284" s="451"/>
      <c r="AE2284" s="252"/>
    </row>
    <row r="2285" hidden="1" outlineLevel="1" spans="1:31">
      <c r="A2285" s="299"/>
      <c r="B2285" s="150">
        <v>210301004</v>
      </c>
      <c r="C2285" s="346"/>
      <c r="D2285" s="346"/>
      <c r="E2285" s="299" t="s">
        <v>116</v>
      </c>
      <c r="F2285" s="343"/>
      <c r="G2285" s="350"/>
      <c r="H2285" s="394"/>
      <c r="I2285" s="403"/>
      <c r="J2285" s="394"/>
      <c r="K2285" s="403"/>
      <c r="L2285" s="337">
        <f t="shared" si="461"/>
        <v>0</v>
      </c>
      <c r="M2285" s="338"/>
      <c r="N2285" s="337"/>
      <c r="O2285" s="338"/>
      <c r="P2285" s="337"/>
      <c r="Q2285" s="337">
        <f t="shared" si="462"/>
        <v>0</v>
      </c>
      <c r="R2285" s="350"/>
      <c r="S2285" s="350"/>
      <c r="T2285" s="350"/>
      <c r="U2285" s="350"/>
      <c r="V2285" s="350"/>
      <c r="W2285" s="350"/>
      <c r="X2285" s="350"/>
      <c r="Y2285" s="350">
        <f t="shared" si="463"/>
        <v>0</v>
      </c>
      <c r="Z2285" s="338"/>
      <c r="AA2285" s="337"/>
      <c r="AB2285" s="338"/>
      <c r="AC2285" s="337"/>
      <c r="AD2285" s="451"/>
      <c r="AE2285" s="252"/>
    </row>
    <row r="2286" hidden="1" outlineLevel="1" spans="1:31">
      <c r="A2286" s="299"/>
      <c r="B2286" s="150">
        <v>210301005</v>
      </c>
      <c r="C2286" s="346"/>
      <c r="D2286" s="346"/>
      <c r="E2286" s="299" t="s">
        <v>117</v>
      </c>
      <c r="F2286" s="343"/>
      <c r="G2286" s="350"/>
      <c r="H2286" s="394"/>
      <c r="I2286" s="403"/>
      <c r="J2286" s="394"/>
      <c r="K2286" s="403"/>
      <c r="L2286" s="337">
        <f t="shared" si="461"/>
        <v>0</v>
      </c>
      <c r="M2286" s="338"/>
      <c r="N2286" s="337"/>
      <c r="O2286" s="338"/>
      <c r="P2286" s="337"/>
      <c r="Q2286" s="337">
        <f t="shared" si="462"/>
        <v>0</v>
      </c>
      <c r="R2286" s="350"/>
      <c r="S2286" s="350"/>
      <c r="T2286" s="350"/>
      <c r="U2286" s="350"/>
      <c r="V2286" s="350"/>
      <c r="W2286" s="350"/>
      <c r="X2286" s="350"/>
      <c r="Y2286" s="350">
        <f t="shared" si="463"/>
        <v>0</v>
      </c>
      <c r="Z2286" s="338"/>
      <c r="AA2286" s="337"/>
      <c r="AB2286" s="338"/>
      <c r="AC2286" s="337"/>
      <c r="AD2286" s="451"/>
      <c r="AE2286" s="252"/>
    </row>
    <row r="2287" hidden="1" outlineLevel="1" spans="1:31">
      <c r="A2287" s="299"/>
      <c r="B2287" s="150">
        <v>210301006</v>
      </c>
      <c r="C2287" s="346"/>
      <c r="D2287" s="346"/>
      <c r="E2287" s="299" t="s">
        <v>118</v>
      </c>
      <c r="F2287" s="343"/>
      <c r="G2287" s="350"/>
      <c r="H2287" s="394"/>
      <c r="I2287" s="403"/>
      <c r="J2287" s="394"/>
      <c r="K2287" s="403"/>
      <c r="L2287" s="337">
        <f t="shared" si="461"/>
        <v>0</v>
      </c>
      <c r="M2287" s="338"/>
      <c r="N2287" s="337"/>
      <c r="O2287" s="338"/>
      <c r="P2287" s="337"/>
      <c r="Q2287" s="337">
        <f t="shared" si="462"/>
        <v>0</v>
      </c>
      <c r="R2287" s="350"/>
      <c r="S2287" s="350"/>
      <c r="T2287" s="350"/>
      <c r="U2287" s="350"/>
      <c r="V2287" s="350"/>
      <c r="W2287" s="350"/>
      <c r="X2287" s="350"/>
      <c r="Y2287" s="350">
        <f t="shared" si="463"/>
        <v>0</v>
      </c>
      <c r="Z2287" s="338"/>
      <c r="AA2287" s="337"/>
      <c r="AB2287" s="338"/>
      <c r="AC2287" s="337"/>
      <c r="AD2287" s="451"/>
      <c r="AE2287" s="252"/>
    </row>
    <row r="2288" hidden="1" outlineLevel="1" spans="1:31">
      <c r="A2288" s="299"/>
      <c r="B2288" s="150">
        <v>210301007</v>
      </c>
      <c r="C2288" s="346"/>
      <c r="D2288" s="346"/>
      <c r="E2288" s="299" t="s">
        <v>119</v>
      </c>
      <c r="F2288" s="343"/>
      <c r="G2288" s="350"/>
      <c r="H2288" s="394"/>
      <c r="I2288" s="403"/>
      <c r="J2288" s="394"/>
      <c r="K2288" s="403"/>
      <c r="L2288" s="337">
        <f t="shared" si="461"/>
        <v>0</v>
      </c>
      <c r="M2288" s="338"/>
      <c r="N2288" s="337"/>
      <c r="O2288" s="338"/>
      <c r="P2288" s="337"/>
      <c r="Q2288" s="337">
        <f t="shared" si="462"/>
        <v>0</v>
      </c>
      <c r="R2288" s="350"/>
      <c r="S2288" s="350"/>
      <c r="T2288" s="350"/>
      <c r="U2288" s="350"/>
      <c r="V2288" s="350"/>
      <c r="W2288" s="350"/>
      <c r="X2288" s="350"/>
      <c r="Y2288" s="350">
        <f t="shared" si="463"/>
        <v>0</v>
      </c>
      <c r="Z2288" s="338"/>
      <c r="AA2288" s="337"/>
      <c r="AB2288" s="338"/>
      <c r="AC2288" s="337"/>
      <c r="AD2288" s="451"/>
      <c r="AE2288" s="252"/>
    </row>
    <row r="2289" hidden="1" outlineLevel="1" spans="1:31">
      <c r="A2289" s="299"/>
      <c r="B2289" s="150">
        <v>210301008</v>
      </c>
      <c r="C2289" s="346"/>
      <c r="D2289" s="346"/>
      <c r="E2289" s="299" t="s">
        <v>120</v>
      </c>
      <c r="F2289" s="343"/>
      <c r="G2289" s="350"/>
      <c r="H2289" s="394"/>
      <c r="I2289" s="403"/>
      <c r="J2289" s="394"/>
      <c r="K2289" s="403"/>
      <c r="L2289" s="337">
        <f t="shared" si="461"/>
        <v>0</v>
      </c>
      <c r="M2289" s="338"/>
      <c r="N2289" s="337"/>
      <c r="O2289" s="338"/>
      <c r="P2289" s="337"/>
      <c r="Q2289" s="337">
        <f t="shared" si="462"/>
        <v>0</v>
      </c>
      <c r="R2289" s="350"/>
      <c r="S2289" s="350"/>
      <c r="T2289" s="350"/>
      <c r="U2289" s="350"/>
      <c r="V2289" s="350"/>
      <c r="W2289" s="350"/>
      <c r="X2289" s="350"/>
      <c r="Y2289" s="350">
        <f t="shared" si="463"/>
        <v>0</v>
      </c>
      <c r="Z2289" s="338"/>
      <c r="AA2289" s="337"/>
      <c r="AB2289" s="338"/>
      <c r="AC2289" s="337"/>
      <c r="AD2289" s="451"/>
      <c r="AE2289" s="252"/>
    </row>
    <row r="2290" hidden="1" outlineLevel="1" spans="1:31">
      <c r="A2290" s="299"/>
      <c r="B2290" s="150">
        <v>210301009</v>
      </c>
      <c r="C2290" s="346"/>
      <c r="D2290" s="346"/>
      <c r="E2290" s="299" t="s">
        <v>121</v>
      </c>
      <c r="F2290" s="343"/>
      <c r="G2290" s="350"/>
      <c r="H2290" s="394"/>
      <c r="I2290" s="403"/>
      <c r="J2290" s="394"/>
      <c r="K2290" s="403"/>
      <c r="L2290" s="337">
        <f t="shared" si="461"/>
        <v>0</v>
      </c>
      <c r="M2290" s="338"/>
      <c r="N2290" s="337"/>
      <c r="O2290" s="338"/>
      <c r="P2290" s="337"/>
      <c r="Q2290" s="337">
        <f t="shared" si="462"/>
        <v>0</v>
      </c>
      <c r="R2290" s="350"/>
      <c r="S2290" s="350"/>
      <c r="T2290" s="350"/>
      <c r="U2290" s="350"/>
      <c r="V2290" s="350"/>
      <c r="W2290" s="350"/>
      <c r="X2290" s="350"/>
      <c r="Y2290" s="350">
        <f t="shared" si="463"/>
        <v>0</v>
      </c>
      <c r="Z2290" s="338"/>
      <c r="AA2290" s="337"/>
      <c r="AB2290" s="338"/>
      <c r="AC2290" s="337"/>
      <c r="AD2290" s="451"/>
      <c r="AE2290" s="252"/>
    </row>
    <row r="2291" hidden="1" outlineLevel="1" spans="1:31">
      <c r="A2291" s="299"/>
      <c r="B2291" s="150">
        <v>210301010</v>
      </c>
      <c r="C2291" s="346"/>
      <c r="D2291" s="346"/>
      <c r="E2291" s="299" t="s">
        <v>122</v>
      </c>
      <c r="F2291" s="343"/>
      <c r="G2291" s="350"/>
      <c r="H2291" s="394"/>
      <c r="I2291" s="403"/>
      <c r="J2291" s="394"/>
      <c r="K2291" s="403"/>
      <c r="L2291" s="337">
        <f t="shared" si="461"/>
        <v>0</v>
      </c>
      <c r="M2291" s="338"/>
      <c r="N2291" s="337"/>
      <c r="O2291" s="338"/>
      <c r="P2291" s="337"/>
      <c r="Q2291" s="337">
        <f t="shared" si="462"/>
        <v>0</v>
      </c>
      <c r="R2291" s="350"/>
      <c r="S2291" s="350"/>
      <c r="T2291" s="350"/>
      <c r="U2291" s="350"/>
      <c r="V2291" s="350"/>
      <c r="W2291" s="350"/>
      <c r="X2291" s="350"/>
      <c r="Y2291" s="350">
        <f t="shared" si="463"/>
        <v>0</v>
      </c>
      <c r="Z2291" s="338"/>
      <c r="AA2291" s="337"/>
      <c r="AB2291" s="338"/>
      <c r="AC2291" s="337"/>
      <c r="AD2291" s="451"/>
      <c r="AE2291" s="252"/>
    </row>
    <row r="2292" hidden="1" outlineLevel="1" spans="1:31">
      <c r="A2292" s="299"/>
      <c r="B2292" s="150">
        <v>210301011</v>
      </c>
      <c r="C2292" s="346"/>
      <c r="D2292" s="346"/>
      <c r="E2292" s="299" t="s">
        <v>123</v>
      </c>
      <c r="F2292" s="343"/>
      <c r="G2292" s="350"/>
      <c r="H2292" s="394"/>
      <c r="I2292" s="403"/>
      <c r="J2292" s="394"/>
      <c r="K2292" s="403"/>
      <c r="L2292" s="337">
        <f t="shared" si="461"/>
        <v>0</v>
      </c>
      <c r="M2292" s="338"/>
      <c r="N2292" s="337"/>
      <c r="O2292" s="338"/>
      <c r="P2292" s="337"/>
      <c r="Q2292" s="337">
        <f t="shared" si="462"/>
        <v>0</v>
      </c>
      <c r="R2292" s="350"/>
      <c r="S2292" s="350"/>
      <c r="T2292" s="350"/>
      <c r="U2292" s="350"/>
      <c r="V2292" s="350"/>
      <c r="W2292" s="350"/>
      <c r="X2292" s="350"/>
      <c r="Y2292" s="350">
        <f t="shared" si="463"/>
        <v>0</v>
      </c>
      <c r="Z2292" s="338"/>
      <c r="AA2292" s="337"/>
      <c r="AB2292" s="338"/>
      <c r="AC2292" s="337"/>
      <c r="AD2292" s="451"/>
      <c r="AE2292" s="252"/>
    </row>
    <row r="2293" hidden="1" outlineLevel="1" spans="1:31">
      <c r="A2293" s="299"/>
      <c r="B2293" s="150">
        <v>210301012</v>
      </c>
      <c r="C2293" s="346"/>
      <c r="D2293" s="346"/>
      <c r="E2293" s="299" t="s">
        <v>124</v>
      </c>
      <c r="F2293" s="343"/>
      <c r="G2293" s="350"/>
      <c r="H2293" s="394"/>
      <c r="I2293" s="403"/>
      <c r="J2293" s="394"/>
      <c r="K2293" s="403"/>
      <c r="L2293" s="337">
        <f t="shared" si="461"/>
        <v>0</v>
      </c>
      <c r="M2293" s="338"/>
      <c r="N2293" s="337"/>
      <c r="O2293" s="338"/>
      <c r="P2293" s="337"/>
      <c r="Q2293" s="337">
        <f t="shared" si="462"/>
        <v>0</v>
      </c>
      <c r="R2293" s="350"/>
      <c r="S2293" s="350"/>
      <c r="T2293" s="350"/>
      <c r="U2293" s="350"/>
      <c r="V2293" s="350"/>
      <c r="W2293" s="350"/>
      <c r="X2293" s="350"/>
      <c r="Y2293" s="350">
        <f t="shared" si="463"/>
        <v>0</v>
      </c>
      <c r="Z2293" s="338"/>
      <c r="AA2293" s="337"/>
      <c r="AB2293" s="338"/>
      <c r="AC2293" s="337"/>
      <c r="AD2293" s="451"/>
      <c r="AE2293" s="252"/>
    </row>
    <row r="2294" hidden="1" outlineLevel="1" spans="1:31">
      <c r="A2294" s="299"/>
      <c r="B2294" s="150">
        <v>210301013</v>
      </c>
      <c r="C2294" s="346"/>
      <c r="D2294" s="346"/>
      <c r="E2294" s="299" t="s">
        <v>125</v>
      </c>
      <c r="F2294" s="343"/>
      <c r="G2294" s="350"/>
      <c r="H2294" s="394"/>
      <c r="I2294" s="403"/>
      <c r="J2294" s="394"/>
      <c r="K2294" s="403"/>
      <c r="L2294" s="337">
        <f t="shared" si="461"/>
        <v>0</v>
      </c>
      <c r="M2294" s="338"/>
      <c r="N2294" s="337"/>
      <c r="O2294" s="338"/>
      <c r="P2294" s="337"/>
      <c r="Q2294" s="337">
        <f t="shared" si="462"/>
        <v>0</v>
      </c>
      <c r="R2294" s="350"/>
      <c r="S2294" s="350"/>
      <c r="T2294" s="350"/>
      <c r="U2294" s="350"/>
      <c r="V2294" s="350"/>
      <c r="W2294" s="350"/>
      <c r="X2294" s="350"/>
      <c r="Y2294" s="350">
        <f t="shared" si="463"/>
        <v>0</v>
      </c>
      <c r="Z2294" s="338"/>
      <c r="AA2294" s="337"/>
      <c r="AB2294" s="338"/>
      <c r="AC2294" s="337"/>
      <c r="AD2294" s="451"/>
      <c r="AE2294" s="252"/>
    </row>
    <row r="2295" hidden="1" outlineLevel="1" spans="1:31">
      <c r="A2295" s="299"/>
      <c r="B2295" s="150">
        <v>210301014</v>
      </c>
      <c r="C2295" s="346"/>
      <c r="D2295" s="346"/>
      <c r="E2295" s="299" t="s">
        <v>126</v>
      </c>
      <c r="F2295" s="343"/>
      <c r="G2295" s="350"/>
      <c r="H2295" s="394"/>
      <c r="I2295" s="403"/>
      <c r="J2295" s="394"/>
      <c r="K2295" s="403"/>
      <c r="L2295" s="337">
        <f t="shared" si="461"/>
        <v>0</v>
      </c>
      <c r="M2295" s="338"/>
      <c r="N2295" s="337"/>
      <c r="O2295" s="338"/>
      <c r="P2295" s="337"/>
      <c r="Q2295" s="337">
        <f t="shared" si="462"/>
        <v>0</v>
      </c>
      <c r="R2295" s="350"/>
      <c r="S2295" s="350"/>
      <c r="T2295" s="350"/>
      <c r="U2295" s="350"/>
      <c r="V2295" s="350"/>
      <c r="W2295" s="350"/>
      <c r="X2295" s="350"/>
      <c r="Y2295" s="350">
        <f t="shared" si="463"/>
        <v>0</v>
      </c>
      <c r="Z2295" s="338"/>
      <c r="AA2295" s="337"/>
      <c r="AB2295" s="338"/>
      <c r="AC2295" s="337"/>
      <c r="AD2295" s="451"/>
      <c r="AE2295" s="252"/>
    </row>
    <row r="2296" hidden="1" outlineLevel="1" spans="1:31">
      <c r="A2296" s="299"/>
      <c r="B2296" s="150">
        <v>210301015</v>
      </c>
      <c r="C2296" s="346"/>
      <c r="D2296" s="346"/>
      <c r="E2296" s="299" t="s">
        <v>127</v>
      </c>
      <c r="F2296" s="343"/>
      <c r="G2296" s="350"/>
      <c r="H2296" s="394"/>
      <c r="I2296" s="403"/>
      <c r="J2296" s="394"/>
      <c r="K2296" s="403"/>
      <c r="L2296" s="337">
        <f t="shared" si="461"/>
        <v>0</v>
      </c>
      <c r="M2296" s="338"/>
      <c r="N2296" s="337"/>
      <c r="O2296" s="338"/>
      <c r="P2296" s="337"/>
      <c r="Q2296" s="337">
        <f t="shared" si="462"/>
        <v>0</v>
      </c>
      <c r="R2296" s="350"/>
      <c r="S2296" s="350"/>
      <c r="T2296" s="350"/>
      <c r="U2296" s="350"/>
      <c r="V2296" s="350"/>
      <c r="W2296" s="350"/>
      <c r="X2296" s="350"/>
      <c r="Y2296" s="350">
        <f t="shared" si="463"/>
        <v>0</v>
      </c>
      <c r="Z2296" s="338"/>
      <c r="AA2296" s="337"/>
      <c r="AB2296" s="338"/>
      <c r="AC2296" s="337"/>
      <c r="AD2296" s="451"/>
      <c r="AE2296" s="252"/>
    </row>
    <row r="2297" hidden="1" outlineLevel="1" spans="1:31">
      <c r="A2297" s="299"/>
      <c r="B2297" s="150">
        <v>210301016</v>
      </c>
      <c r="C2297" s="346"/>
      <c r="D2297" s="346"/>
      <c r="E2297" s="299" t="s">
        <v>128</v>
      </c>
      <c r="F2297" s="343"/>
      <c r="G2297" s="350"/>
      <c r="H2297" s="394"/>
      <c r="I2297" s="403"/>
      <c r="J2297" s="394"/>
      <c r="K2297" s="403"/>
      <c r="L2297" s="337">
        <f t="shared" si="461"/>
        <v>0</v>
      </c>
      <c r="M2297" s="338"/>
      <c r="N2297" s="337"/>
      <c r="O2297" s="338"/>
      <c r="P2297" s="337"/>
      <c r="Q2297" s="337">
        <f t="shared" si="462"/>
        <v>0</v>
      </c>
      <c r="R2297" s="350"/>
      <c r="S2297" s="350"/>
      <c r="T2297" s="350"/>
      <c r="U2297" s="350"/>
      <c r="V2297" s="350"/>
      <c r="W2297" s="350"/>
      <c r="X2297" s="350"/>
      <c r="Y2297" s="350">
        <f t="shared" si="463"/>
        <v>0</v>
      </c>
      <c r="Z2297" s="338"/>
      <c r="AA2297" s="337"/>
      <c r="AB2297" s="338"/>
      <c r="AC2297" s="337"/>
      <c r="AD2297" s="451"/>
      <c r="AE2297" s="252"/>
    </row>
    <row r="2298" hidden="1" outlineLevel="1" spans="1:31">
      <c r="A2298" s="299"/>
      <c r="B2298" s="150">
        <v>210301017</v>
      </c>
      <c r="C2298" s="346"/>
      <c r="D2298" s="346"/>
      <c r="E2298" s="299" t="s">
        <v>129</v>
      </c>
      <c r="F2298" s="343"/>
      <c r="G2298" s="350"/>
      <c r="H2298" s="394"/>
      <c r="I2298" s="403"/>
      <c r="J2298" s="394"/>
      <c r="K2298" s="403"/>
      <c r="L2298" s="337">
        <f t="shared" si="461"/>
        <v>0</v>
      </c>
      <c r="M2298" s="338"/>
      <c r="N2298" s="337"/>
      <c r="O2298" s="338"/>
      <c r="P2298" s="337"/>
      <c r="Q2298" s="337">
        <f t="shared" si="462"/>
        <v>0</v>
      </c>
      <c r="R2298" s="350"/>
      <c r="S2298" s="350"/>
      <c r="T2298" s="350"/>
      <c r="U2298" s="350"/>
      <c r="V2298" s="350"/>
      <c r="W2298" s="350"/>
      <c r="X2298" s="350"/>
      <c r="Y2298" s="350">
        <f t="shared" si="463"/>
        <v>0</v>
      </c>
      <c r="Z2298" s="338"/>
      <c r="AA2298" s="337"/>
      <c r="AB2298" s="338"/>
      <c r="AC2298" s="337"/>
      <c r="AD2298" s="451"/>
      <c r="AE2298" s="252"/>
    </row>
    <row r="2299" hidden="1" outlineLevel="1" spans="1:31">
      <c r="A2299" s="299"/>
      <c r="B2299" s="150">
        <v>210301018</v>
      </c>
      <c r="C2299" s="346"/>
      <c r="D2299" s="346"/>
      <c r="E2299" s="299" t="s">
        <v>130</v>
      </c>
      <c r="F2299" s="343"/>
      <c r="G2299" s="350"/>
      <c r="H2299" s="394"/>
      <c r="I2299" s="403"/>
      <c r="J2299" s="394"/>
      <c r="K2299" s="403"/>
      <c r="L2299" s="337">
        <f t="shared" si="461"/>
        <v>0</v>
      </c>
      <c r="M2299" s="338"/>
      <c r="N2299" s="337"/>
      <c r="O2299" s="338"/>
      <c r="P2299" s="337"/>
      <c r="Q2299" s="337">
        <f t="shared" si="462"/>
        <v>0</v>
      </c>
      <c r="R2299" s="350"/>
      <c r="S2299" s="350"/>
      <c r="T2299" s="350"/>
      <c r="U2299" s="350"/>
      <c r="V2299" s="350"/>
      <c r="W2299" s="350"/>
      <c r="X2299" s="350"/>
      <c r="Y2299" s="350">
        <f t="shared" si="463"/>
        <v>0</v>
      </c>
      <c r="Z2299" s="338"/>
      <c r="AA2299" s="337"/>
      <c r="AB2299" s="338"/>
      <c r="AC2299" s="337"/>
      <c r="AD2299" s="451"/>
      <c r="AE2299" s="252"/>
    </row>
    <row r="2300" hidden="1" outlineLevel="1" spans="1:31">
      <c r="A2300" s="299"/>
      <c r="B2300" s="150">
        <v>210301019</v>
      </c>
      <c r="C2300" s="346"/>
      <c r="D2300" s="346"/>
      <c r="E2300" s="299" t="s">
        <v>131</v>
      </c>
      <c r="F2300" s="343"/>
      <c r="G2300" s="350"/>
      <c r="H2300" s="394"/>
      <c r="I2300" s="403"/>
      <c r="J2300" s="394"/>
      <c r="K2300" s="403"/>
      <c r="L2300" s="337">
        <f t="shared" si="461"/>
        <v>0</v>
      </c>
      <c r="M2300" s="338"/>
      <c r="N2300" s="337"/>
      <c r="O2300" s="338"/>
      <c r="P2300" s="337"/>
      <c r="Q2300" s="337">
        <f t="shared" si="462"/>
        <v>0</v>
      </c>
      <c r="R2300" s="350"/>
      <c r="S2300" s="350"/>
      <c r="T2300" s="350"/>
      <c r="U2300" s="350"/>
      <c r="V2300" s="350"/>
      <c r="W2300" s="350"/>
      <c r="X2300" s="350"/>
      <c r="Y2300" s="350">
        <f t="shared" si="463"/>
        <v>0</v>
      </c>
      <c r="Z2300" s="338"/>
      <c r="AA2300" s="337"/>
      <c r="AB2300" s="338"/>
      <c r="AC2300" s="337"/>
      <c r="AD2300" s="451"/>
      <c r="AE2300" s="252"/>
    </row>
    <row r="2301" hidden="1" outlineLevel="1" spans="1:31">
      <c r="A2301" s="299"/>
      <c r="B2301" s="150">
        <v>210301020</v>
      </c>
      <c r="C2301" s="346"/>
      <c r="D2301" s="346"/>
      <c r="E2301" s="299" t="s">
        <v>132</v>
      </c>
      <c r="F2301" s="343"/>
      <c r="G2301" s="350"/>
      <c r="H2301" s="394"/>
      <c r="I2301" s="403"/>
      <c r="J2301" s="394"/>
      <c r="K2301" s="403"/>
      <c r="L2301" s="337">
        <f t="shared" si="461"/>
        <v>0</v>
      </c>
      <c r="M2301" s="338"/>
      <c r="N2301" s="337"/>
      <c r="O2301" s="338"/>
      <c r="P2301" s="337"/>
      <c r="Q2301" s="337">
        <f t="shared" si="462"/>
        <v>0</v>
      </c>
      <c r="R2301" s="350"/>
      <c r="S2301" s="350"/>
      <c r="T2301" s="350"/>
      <c r="U2301" s="350"/>
      <c r="V2301" s="350"/>
      <c r="W2301" s="350"/>
      <c r="X2301" s="350"/>
      <c r="Y2301" s="350">
        <f t="shared" si="463"/>
        <v>0</v>
      </c>
      <c r="Z2301" s="338"/>
      <c r="AA2301" s="337"/>
      <c r="AB2301" s="338"/>
      <c r="AC2301" s="337"/>
      <c r="AD2301" s="451"/>
      <c r="AE2301" s="252"/>
    </row>
    <row r="2302" hidden="1" outlineLevel="1" spans="1:31">
      <c r="A2302" s="299"/>
      <c r="B2302" s="150">
        <v>210301021</v>
      </c>
      <c r="C2302" s="346"/>
      <c r="D2302" s="346"/>
      <c r="E2302" s="299" t="s">
        <v>133</v>
      </c>
      <c r="F2302" s="343"/>
      <c r="G2302" s="350"/>
      <c r="H2302" s="394"/>
      <c r="I2302" s="403"/>
      <c r="J2302" s="394"/>
      <c r="K2302" s="403"/>
      <c r="L2302" s="337">
        <f t="shared" si="461"/>
        <v>0</v>
      </c>
      <c r="M2302" s="338"/>
      <c r="N2302" s="337"/>
      <c r="O2302" s="338"/>
      <c r="P2302" s="337"/>
      <c r="Q2302" s="337">
        <f t="shared" si="462"/>
        <v>0</v>
      </c>
      <c r="R2302" s="350"/>
      <c r="S2302" s="350"/>
      <c r="T2302" s="350"/>
      <c r="U2302" s="350"/>
      <c r="V2302" s="350"/>
      <c r="W2302" s="350"/>
      <c r="X2302" s="350"/>
      <c r="Y2302" s="350">
        <f t="shared" si="463"/>
        <v>0</v>
      </c>
      <c r="Z2302" s="338"/>
      <c r="AA2302" s="337"/>
      <c r="AB2302" s="338"/>
      <c r="AC2302" s="337"/>
      <c r="AD2302" s="451"/>
      <c r="AE2302" s="252"/>
    </row>
    <row r="2303" hidden="1" outlineLevel="1" spans="1:31">
      <c r="A2303" s="299"/>
      <c r="B2303" s="150">
        <v>210301022</v>
      </c>
      <c r="C2303" s="346"/>
      <c r="D2303" s="346"/>
      <c r="E2303" s="299" t="s">
        <v>134</v>
      </c>
      <c r="F2303" s="343"/>
      <c r="G2303" s="350"/>
      <c r="H2303" s="394"/>
      <c r="I2303" s="403"/>
      <c r="J2303" s="394"/>
      <c r="K2303" s="403"/>
      <c r="L2303" s="337">
        <f t="shared" si="461"/>
        <v>0</v>
      </c>
      <c r="M2303" s="338"/>
      <c r="N2303" s="337"/>
      <c r="O2303" s="338"/>
      <c r="P2303" s="337"/>
      <c r="Q2303" s="337">
        <f t="shared" si="462"/>
        <v>0</v>
      </c>
      <c r="R2303" s="350"/>
      <c r="S2303" s="350"/>
      <c r="T2303" s="350"/>
      <c r="U2303" s="350"/>
      <c r="V2303" s="350"/>
      <c r="W2303" s="350"/>
      <c r="X2303" s="350"/>
      <c r="Y2303" s="350">
        <f t="shared" si="463"/>
        <v>0</v>
      </c>
      <c r="Z2303" s="338"/>
      <c r="AA2303" s="337"/>
      <c r="AB2303" s="338"/>
      <c r="AC2303" s="337"/>
      <c r="AD2303" s="451"/>
      <c r="AE2303" s="252"/>
    </row>
    <row r="2304" hidden="1" outlineLevel="1" spans="1:31">
      <c r="A2304" s="299"/>
      <c r="B2304" s="150">
        <v>210301023</v>
      </c>
      <c r="C2304" s="346"/>
      <c r="D2304" s="346"/>
      <c r="E2304" s="299" t="s">
        <v>135</v>
      </c>
      <c r="F2304" s="343"/>
      <c r="G2304" s="350"/>
      <c r="H2304" s="394"/>
      <c r="I2304" s="403"/>
      <c r="J2304" s="394"/>
      <c r="K2304" s="403"/>
      <c r="L2304" s="337">
        <f t="shared" si="461"/>
        <v>0</v>
      </c>
      <c r="M2304" s="338"/>
      <c r="N2304" s="337"/>
      <c r="O2304" s="338"/>
      <c r="P2304" s="337"/>
      <c r="Q2304" s="337">
        <f t="shared" si="462"/>
        <v>0</v>
      </c>
      <c r="R2304" s="350"/>
      <c r="S2304" s="350"/>
      <c r="T2304" s="350"/>
      <c r="U2304" s="350"/>
      <c r="V2304" s="350"/>
      <c r="W2304" s="350"/>
      <c r="X2304" s="350"/>
      <c r="Y2304" s="350">
        <f t="shared" si="463"/>
        <v>0</v>
      </c>
      <c r="Z2304" s="338"/>
      <c r="AA2304" s="337"/>
      <c r="AB2304" s="338"/>
      <c r="AC2304" s="337"/>
      <c r="AD2304" s="451"/>
      <c r="AE2304" s="252"/>
    </row>
    <row r="2305" hidden="1" outlineLevel="1" spans="1:31">
      <c r="A2305" s="299"/>
      <c r="B2305" s="150">
        <v>210301024</v>
      </c>
      <c r="C2305" s="346"/>
      <c r="D2305" s="346"/>
      <c r="E2305" s="299" t="s">
        <v>136</v>
      </c>
      <c r="F2305" s="343"/>
      <c r="G2305" s="350"/>
      <c r="H2305" s="394"/>
      <c r="I2305" s="403"/>
      <c r="J2305" s="394"/>
      <c r="K2305" s="403"/>
      <c r="L2305" s="337">
        <f t="shared" si="461"/>
        <v>0</v>
      </c>
      <c r="M2305" s="338"/>
      <c r="N2305" s="337"/>
      <c r="O2305" s="338"/>
      <c r="P2305" s="337"/>
      <c r="Q2305" s="337">
        <f t="shared" si="462"/>
        <v>0</v>
      </c>
      <c r="R2305" s="350"/>
      <c r="S2305" s="350"/>
      <c r="T2305" s="350"/>
      <c r="U2305" s="350"/>
      <c r="V2305" s="350"/>
      <c r="W2305" s="350"/>
      <c r="X2305" s="350"/>
      <c r="Y2305" s="350">
        <f t="shared" si="463"/>
        <v>0</v>
      </c>
      <c r="Z2305" s="338"/>
      <c r="AA2305" s="337"/>
      <c r="AB2305" s="338"/>
      <c r="AC2305" s="337"/>
      <c r="AD2305" s="451"/>
      <c r="AE2305" s="252"/>
    </row>
    <row r="2306" hidden="1" outlineLevel="1" spans="1:31">
      <c r="A2306" s="299"/>
      <c r="B2306" s="150">
        <v>210301025</v>
      </c>
      <c r="C2306" s="346"/>
      <c r="D2306" s="346"/>
      <c r="E2306" s="299" t="s">
        <v>137</v>
      </c>
      <c r="F2306" s="343"/>
      <c r="G2306" s="350"/>
      <c r="H2306" s="394"/>
      <c r="I2306" s="403"/>
      <c r="J2306" s="394"/>
      <c r="K2306" s="403"/>
      <c r="L2306" s="337">
        <f t="shared" si="461"/>
        <v>0</v>
      </c>
      <c r="M2306" s="338"/>
      <c r="N2306" s="337"/>
      <c r="O2306" s="338"/>
      <c r="P2306" s="337"/>
      <c r="Q2306" s="337">
        <f t="shared" si="462"/>
        <v>0</v>
      </c>
      <c r="R2306" s="350"/>
      <c r="S2306" s="350"/>
      <c r="T2306" s="350"/>
      <c r="U2306" s="350"/>
      <c r="V2306" s="350"/>
      <c r="W2306" s="350"/>
      <c r="X2306" s="350"/>
      <c r="Y2306" s="350">
        <f t="shared" si="463"/>
        <v>0</v>
      </c>
      <c r="Z2306" s="338"/>
      <c r="AA2306" s="337"/>
      <c r="AB2306" s="338"/>
      <c r="AC2306" s="337"/>
      <c r="AD2306" s="451"/>
      <c r="AE2306" s="252"/>
    </row>
    <row r="2307" hidden="1" outlineLevel="1" spans="1:31">
      <c r="A2307" s="299"/>
      <c r="B2307" s="150">
        <v>210301026</v>
      </c>
      <c r="C2307" s="346"/>
      <c r="D2307" s="346"/>
      <c r="E2307" s="299" t="s">
        <v>138</v>
      </c>
      <c r="F2307" s="343"/>
      <c r="G2307" s="350"/>
      <c r="H2307" s="394"/>
      <c r="I2307" s="403"/>
      <c r="J2307" s="394"/>
      <c r="K2307" s="403"/>
      <c r="L2307" s="337">
        <f t="shared" si="461"/>
        <v>0</v>
      </c>
      <c r="M2307" s="338"/>
      <c r="N2307" s="337"/>
      <c r="O2307" s="338"/>
      <c r="P2307" s="337"/>
      <c r="Q2307" s="337">
        <f t="shared" si="462"/>
        <v>0</v>
      </c>
      <c r="R2307" s="350"/>
      <c r="S2307" s="350"/>
      <c r="T2307" s="350"/>
      <c r="U2307" s="350"/>
      <c r="V2307" s="350"/>
      <c r="W2307" s="350"/>
      <c r="X2307" s="350"/>
      <c r="Y2307" s="350">
        <f t="shared" si="463"/>
        <v>0</v>
      </c>
      <c r="Z2307" s="338"/>
      <c r="AA2307" s="337"/>
      <c r="AB2307" s="338"/>
      <c r="AC2307" s="337"/>
      <c r="AD2307" s="451"/>
      <c r="AE2307" s="252"/>
    </row>
    <row r="2308" hidden="1" outlineLevel="1" spans="1:31">
      <c r="A2308" s="299"/>
      <c r="B2308" s="150">
        <v>210301027</v>
      </c>
      <c r="C2308" s="346"/>
      <c r="D2308" s="346"/>
      <c r="E2308" s="299" t="s">
        <v>139</v>
      </c>
      <c r="F2308" s="343"/>
      <c r="G2308" s="350"/>
      <c r="H2308" s="394"/>
      <c r="I2308" s="403"/>
      <c r="J2308" s="394"/>
      <c r="K2308" s="403"/>
      <c r="L2308" s="337">
        <f t="shared" si="461"/>
        <v>0</v>
      </c>
      <c r="M2308" s="338"/>
      <c r="N2308" s="337"/>
      <c r="O2308" s="338"/>
      <c r="P2308" s="337"/>
      <c r="Q2308" s="337">
        <f t="shared" si="462"/>
        <v>0</v>
      </c>
      <c r="R2308" s="350"/>
      <c r="S2308" s="350"/>
      <c r="T2308" s="350"/>
      <c r="U2308" s="350"/>
      <c r="V2308" s="350"/>
      <c r="W2308" s="350"/>
      <c r="X2308" s="350"/>
      <c r="Y2308" s="350">
        <f t="shared" si="463"/>
        <v>0</v>
      </c>
      <c r="Z2308" s="338"/>
      <c r="AA2308" s="337"/>
      <c r="AB2308" s="338"/>
      <c r="AC2308" s="337"/>
      <c r="AD2308" s="451"/>
      <c r="AE2308" s="252"/>
    </row>
    <row r="2309" hidden="1" outlineLevel="1" spans="1:31">
      <c r="A2309" s="299"/>
      <c r="B2309" s="150">
        <v>210301028</v>
      </c>
      <c r="C2309" s="346"/>
      <c r="D2309" s="346"/>
      <c r="E2309" s="299" t="s">
        <v>140</v>
      </c>
      <c r="F2309" s="343"/>
      <c r="G2309" s="350"/>
      <c r="H2309" s="394"/>
      <c r="I2309" s="403"/>
      <c r="J2309" s="394"/>
      <c r="K2309" s="403"/>
      <c r="L2309" s="337">
        <f t="shared" si="461"/>
        <v>0</v>
      </c>
      <c r="M2309" s="338"/>
      <c r="N2309" s="337"/>
      <c r="O2309" s="338"/>
      <c r="P2309" s="337"/>
      <c r="Q2309" s="337">
        <f t="shared" si="462"/>
        <v>0</v>
      </c>
      <c r="R2309" s="350"/>
      <c r="S2309" s="350"/>
      <c r="T2309" s="350"/>
      <c r="U2309" s="350"/>
      <c r="V2309" s="350"/>
      <c r="W2309" s="350"/>
      <c r="X2309" s="350"/>
      <c r="Y2309" s="350">
        <f t="shared" si="463"/>
        <v>0</v>
      </c>
      <c r="Z2309" s="338"/>
      <c r="AA2309" s="337"/>
      <c r="AB2309" s="338"/>
      <c r="AC2309" s="337"/>
      <c r="AD2309" s="451"/>
      <c r="AE2309" s="252"/>
    </row>
    <row r="2310" hidden="1" outlineLevel="1" spans="1:31">
      <c r="A2310" s="299"/>
      <c r="B2310" s="150">
        <v>210301029</v>
      </c>
      <c r="C2310" s="346"/>
      <c r="D2310" s="346"/>
      <c r="E2310" s="299" t="s">
        <v>141</v>
      </c>
      <c r="F2310" s="343"/>
      <c r="G2310" s="350"/>
      <c r="H2310" s="394"/>
      <c r="I2310" s="403"/>
      <c r="J2310" s="394"/>
      <c r="K2310" s="403"/>
      <c r="L2310" s="337">
        <f t="shared" si="461"/>
        <v>0</v>
      </c>
      <c r="M2310" s="338"/>
      <c r="N2310" s="337"/>
      <c r="O2310" s="338"/>
      <c r="P2310" s="337"/>
      <c r="Q2310" s="337">
        <f t="shared" si="462"/>
        <v>0</v>
      </c>
      <c r="R2310" s="350"/>
      <c r="S2310" s="350"/>
      <c r="T2310" s="350"/>
      <c r="U2310" s="350"/>
      <c r="V2310" s="350"/>
      <c r="W2310" s="350"/>
      <c r="X2310" s="350"/>
      <c r="Y2310" s="350">
        <f t="shared" si="463"/>
        <v>0</v>
      </c>
      <c r="Z2310" s="338"/>
      <c r="AA2310" s="337"/>
      <c r="AB2310" s="338"/>
      <c r="AC2310" s="337"/>
      <c r="AD2310" s="451"/>
      <c r="AE2310" s="252"/>
    </row>
    <row r="2311" hidden="1" outlineLevel="1" spans="1:31">
      <c r="A2311" s="299"/>
      <c r="B2311" s="150">
        <v>210301030</v>
      </c>
      <c r="C2311" s="346"/>
      <c r="D2311" s="346"/>
      <c r="E2311" s="299" t="s">
        <v>142</v>
      </c>
      <c r="F2311" s="343"/>
      <c r="G2311" s="350"/>
      <c r="H2311" s="394"/>
      <c r="I2311" s="403"/>
      <c r="J2311" s="394"/>
      <c r="K2311" s="403"/>
      <c r="L2311" s="337">
        <f t="shared" si="461"/>
        <v>0</v>
      </c>
      <c r="M2311" s="338"/>
      <c r="N2311" s="337"/>
      <c r="O2311" s="338"/>
      <c r="P2311" s="337"/>
      <c r="Q2311" s="337">
        <f t="shared" si="462"/>
        <v>0</v>
      </c>
      <c r="R2311" s="350"/>
      <c r="S2311" s="350"/>
      <c r="T2311" s="350"/>
      <c r="U2311" s="350"/>
      <c r="V2311" s="350"/>
      <c r="W2311" s="350"/>
      <c r="X2311" s="350"/>
      <c r="Y2311" s="350">
        <f t="shared" si="463"/>
        <v>0</v>
      </c>
      <c r="Z2311" s="338"/>
      <c r="AA2311" s="337"/>
      <c r="AB2311" s="338"/>
      <c r="AC2311" s="337"/>
      <c r="AD2311" s="451"/>
      <c r="AE2311" s="252"/>
    </row>
    <row r="2312" hidden="1" outlineLevel="1" spans="1:31">
      <c r="A2312" s="299"/>
      <c r="B2312" s="150">
        <v>210301031</v>
      </c>
      <c r="C2312" s="346"/>
      <c r="D2312" s="346"/>
      <c r="E2312" s="299" t="s">
        <v>143</v>
      </c>
      <c r="F2312" s="343"/>
      <c r="G2312" s="350"/>
      <c r="H2312" s="394"/>
      <c r="I2312" s="403"/>
      <c r="J2312" s="394"/>
      <c r="K2312" s="403"/>
      <c r="L2312" s="337">
        <f t="shared" si="461"/>
        <v>0</v>
      </c>
      <c r="M2312" s="338"/>
      <c r="N2312" s="337"/>
      <c r="O2312" s="338"/>
      <c r="P2312" s="337"/>
      <c r="Q2312" s="337">
        <f t="shared" si="462"/>
        <v>0</v>
      </c>
      <c r="R2312" s="350"/>
      <c r="S2312" s="350"/>
      <c r="T2312" s="350"/>
      <c r="U2312" s="350"/>
      <c r="V2312" s="350"/>
      <c r="W2312" s="350"/>
      <c r="X2312" s="350"/>
      <c r="Y2312" s="350">
        <f t="shared" si="463"/>
        <v>0</v>
      </c>
      <c r="Z2312" s="338"/>
      <c r="AA2312" s="337"/>
      <c r="AB2312" s="338"/>
      <c r="AC2312" s="337"/>
      <c r="AD2312" s="451"/>
      <c r="AE2312" s="252"/>
    </row>
    <row r="2313" hidden="1" outlineLevel="1" spans="1:31">
      <c r="A2313" s="299"/>
      <c r="B2313" s="150">
        <v>210301032</v>
      </c>
      <c r="C2313" s="346"/>
      <c r="D2313" s="346"/>
      <c r="E2313" s="299" t="s">
        <v>144</v>
      </c>
      <c r="F2313" s="343"/>
      <c r="G2313" s="350"/>
      <c r="H2313" s="394"/>
      <c r="I2313" s="403"/>
      <c r="J2313" s="394"/>
      <c r="K2313" s="403"/>
      <c r="L2313" s="337">
        <f t="shared" si="461"/>
        <v>0</v>
      </c>
      <c r="M2313" s="338"/>
      <c r="N2313" s="337"/>
      <c r="O2313" s="338"/>
      <c r="P2313" s="337"/>
      <c r="Q2313" s="337">
        <f t="shared" si="462"/>
        <v>0</v>
      </c>
      <c r="R2313" s="350"/>
      <c r="S2313" s="350"/>
      <c r="T2313" s="350"/>
      <c r="U2313" s="350"/>
      <c r="V2313" s="350"/>
      <c r="W2313" s="350"/>
      <c r="X2313" s="350"/>
      <c r="Y2313" s="350">
        <f t="shared" si="463"/>
        <v>0</v>
      </c>
      <c r="Z2313" s="338"/>
      <c r="AA2313" s="337"/>
      <c r="AB2313" s="338"/>
      <c r="AC2313" s="337"/>
      <c r="AD2313" s="451"/>
      <c r="AE2313" s="252"/>
    </row>
    <row r="2314" hidden="1" outlineLevel="1" spans="1:31">
      <c r="A2314" s="299"/>
      <c r="B2314" s="150">
        <v>210301033</v>
      </c>
      <c r="C2314" s="346"/>
      <c r="D2314" s="346"/>
      <c r="E2314" s="299" t="s">
        <v>145</v>
      </c>
      <c r="F2314" s="343"/>
      <c r="G2314" s="350"/>
      <c r="H2314" s="394"/>
      <c r="I2314" s="403"/>
      <c r="J2314" s="394"/>
      <c r="K2314" s="403"/>
      <c r="L2314" s="337">
        <f t="shared" si="461"/>
        <v>0</v>
      </c>
      <c r="M2314" s="338"/>
      <c r="N2314" s="337"/>
      <c r="O2314" s="338"/>
      <c r="P2314" s="337"/>
      <c r="Q2314" s="337">
        <f t="shared" si="462"/>
        <v>0</v>
      </c>
      <c r="R2314" s="350"/>
      <c r="S2314" s="350"/>
      <c r="T2314" s="350"/>
      <c r="U2314" s="350"/>
      <c r="V2314" s="350"/>
      <c r="W2314" s="350"/>
      <c r="X2314" s="350"/>
      <c r="Y2314" s="350">
        <f t="shared" si="463"/>
        <v>0</v>
      </c>
      <c r="Z2314" s="338"/>
      <c r="AA2314" s="337"/>
      <c r="AB2314" s="338"/>
      <c r="AC2314" s="337"/>
      <c r="AD2314" s="451"/>
      <c r="AE2314" s="252"/>
    </row>
    <row r="2315" hidden="1" outlineLevel="1" spans="1:31">
      <c r="A2315" s="299"/>
      <c r="B2315" s="150">
        <v>210301034</v>
      </c>
      <c r="C2315" s="346"/>
      <c r="D2315" s="346"/>
      <c r="E2315" s="299" t="s">
        <v>146</v>
      </c>
      <c r="F2315" s="343"/>
      <c r="G2315" s="350"/>
      <c r="H2315" s="394"/>
      <c r="I2315" s="403"/>
      <c r="J2315" s="394"/>
      <c r="K2315" s="403"/>
      <c r="L2315" s="337">
        <f t="shared" si="461"/>
        <v>0</v>
      </c>
      <c r="M2315" s="338"/>
      <c r="N2315" s="337"/>
      <c r="O2315" s="338"/>
      <c r="P2315" s="337"/>
      <c r="Q2315" s="337">
        <f t="shared" si="462"/>
        <v>0</v>
      </c>
      <c r="R2315" s="350"/>
      <c r="S2315" s="350"/>
      <c r="T2315" s="350"/>
      <c r="U2315" s="350"/>
      <c r="V2315" s="350"/>
      <c r="W2315" s="350"/>
      <c r="X2315" s="350"/>
      <c r="Y2315" s="350">
        <f t="shared" si="463"/>
        <v>0</v>
      </c>
      <c r="Z2315" s="338"/>
      <c r="AA2315" s="337"/>
      <c r="AB2315" s="338"/>
      <c r="AC2315" s="337"/>
      <c r="AD2315" s="451"/>
      <c r="AE2315" s="252"/>
    </row>
    <row r="2316" hidden="1" outlineLevel="1" spans="1:31">
      <c r="A2316" s="299"/>
      <c r="B2316" s="150">
        <v>210301035</v>
      </c>
      <c r="C2316" s="346"/>
      <c r="D2316" s="346"/>
      <c r="E2316" s="299" t="s">
        <v>147</v>
      </c>
      <c r="F2316" s="343"/>
      <c r="G2316" s="350"/>
      <c r="H2316" s="394"/>
      <c r="I2316" s="403"/>
      <c r="J2316" s="394"/>
      <c r="K2316" s="403"/>
      <c r="L2316" s="337">
        <f t="shared" si="461"/>
        <v>0</v>
      </c>
      <c r="M2316" s="338"/>
      <c r="N2316" s="337"/>
      <c r="O2316" s="338"/>
      <c r="P2316" s="337"/>
      <c r="Q2316" s="337">
        <f t="shared" si="462"/>
        <v>0</v>
      </c>
      <c r="R2316" s="350"/>
      <c r="S2316" s="350"/>
      <c r="T2316" s="350"/>
      <c r="U2316" s="350"/>
      <c r="V2316" s="350"/>
      <c r="W2316" s="350"/>
      <c r="X2316" s="350"/>
      <c r="Y2316" s="350">
        <f t="shared" si="463"/>
        <v>0</v>
      </c>
      <c r="Z2316" s="338"/>
      <c r="AA2316" s="337"/>
      <c r="AB2316" s="338"/>
      <c r="AC2316" s="337"/>
      <c r="AD2316" s="451"/>
      <c r="AE2316" s="252"/>
    </row>
    <row r="2317" hidden="1" outlineLevel="1" spans="1:31">
      <c r="A2317" s="299"/>
      <c r="B2317" s="150">
        <v>210301036</v>
      </c>
      <c r="C2317" s="346"/>
      <c r="D2317" s="346"/>
      <c r="E2317" s="299" t="s">
        <v>148</v>
      </c>
      <c r="F2317" s="343"/>
      <c r="G2317" s="350"/>
      <c r="H2317" s="394"/>
      <c r="I2317" s="403"/>
      <c r="J2317" s="394"/>
      <c r="K2317" s="403"/>
      <c r="L2317" s="337">
        <f t="shared" si="461"/>
        <v>0</v>
      </c>
      <c r="M2317" s="338"/>
      <c r="N2317" s="337"/>
      <c r="O2317" s="338"/>
      <c r="P2317" s="337"/>
      <c r="Q2317" s="337">
        <f t="shared" si="462"/>
        <v>0</v>
      </c>
      <c r="R2317" s="350"/>
      <c r="S2317" s="350"/>
      <c r="T2317" s="350"/>
      <c r="U2317" s="350"/>
      <c r="V2317" s="350"/>
      <c r="W2317" s="350"/>
      <c r="X2317" s="350"/>
      <c r="Y2317" s="350">
        <f t="shared" si="463"/>
        <v>0</v>
      </c>
      <c r="Z2317" s="338"/>
      <c r="AA2317" s="337"/>
      <c r="AB2317" s="338"/>
      <c r="AC2317" s="337"/>
      <c r="AD2317" s="451"/>
      <c r="AE2317" s="252"/>
    </row>
    <row r="2318" hidden="1" outlineLevel="1" spans="1:31">
      <c r="A2318" s="299"/>
      <c r="B2318" s="150">
        <v>210301037</v>
      </c>
      <c r="C2318" s="346"/>
      <c r="D2318" s="346"/>
      <c r="E2318" s="299" t="s">
        <v>149</v>
      </c>
      <c r="F2318" s="343"/>
      <c r="G2318" s="350"/>
      <c r="H2318" s="394"/>
      <c r="I2318" s="403"/>
      <c r="J2318" s="394"/>
      <c r="K2318" s="403"/>
      <c r="L2318" s="337">
        <f t="shared" si="461"/>
        <v>0</v>
      </c>
      <c r="M2318" s="338"/>
      <c r="N2318" s="337"/>
      <c r="O2318" s="338"/>
      <c r="P2318" s="337"/>
      <c r="Q2318" s="337">
        <f t="shared" si="462"/>
        <v>0</v>
      </c>
      <c r="R2318" s="350"/>
      <c r="S2318" s="350"/>
      <c r="T2318" s="350"/>
      <c r="U2318" s="350"/>
      <c r="V2318" s="350"/>
      <c r="W2318" s="350"/>
      <c r="X2318" s="350"/>
      <c r="Y2318" s="350">
        <f t="shared" si="463"/>
        <v>0</v>
      </c>
      <c r="Z2318" s="338"/>
      <c r="AA2318" s="337"/>
      <c r="AB2318" s="338"/>
      <c r="AC2318" s="337"/>
      <c r="AD2318" s="451"/>
      <c r="AE2318" s="252"/>
    </row>
    <row r="2319" hidden="1" outlineLevel="1" spans="1:31">
      <c r="A2319" s="299"/>
      <c r="B2319" s="150">
        <v>210301038</v>
      </c>
      <c r="C2319" s="346"/>
      <c r="D2319" s="346"/>
      <c r="E2319" s="299" t="s">
        <v>150</v>
      </c>
      <c r="F2319" s="343"/>
      <c r="G2319" s="350"/>
      <c r="H2319" s="394"/>
      <c r="I2319" s="403"/>
      <c r="J2319" s="394"/>
      <c r="K2319" s="403"/>
      <c r="L2319" s="337">
        <f t="shared" si="461"/>
        <v>0</v>
      </c>
      <c r="M2319" s="338"/>
      <c r="N2319" s="337"/>
      <c r="O2319" s="338"/>
      <c r="P2319" s="337"/>
      <c r="Q2319" s="337">
        <f t="shared" si="462"/>
        <v>0</v>
      </c>
      <c r="R2319" s="350"/>
      <c r="S2319" s="350"/>
      <c r="T2319" s="350"/>
      <c r="U2319" s="350"/>
      <c r="V2319" s="350"/>
      <c r="W2319" s="350"/>
      <c r="X2319" s="350"/>
      <c r="Y2319" s="350">
        <f t="shared" si="463"/>
        <v>0</v>
      </c>
      <c r="Z2319" s="338"/>
      <c r="AA2319" s="337"/>
      <c r="AB2319" s="338"/>
      <c r="AC2319" s="337"/>
      <c r="AD2319" s="451"/>
      <c r="AE2319" s="252"/>
    </row>
    <row r="2320" hidden="1" outlineLevel="1" spans="1:31">
      <c r="A2320" s="299"/>
      <c r="B2320" s="150">
        <v>210301039</v>
      </c>
      <c r="C2320" s="346"/>
      <c r="D2320" s="346"/>
      <c r="E2320" s="299" t="s">
        <v>151</v>
      </c>
      <c r="F2320" s="343"/>
      <c r="G2320" s="350"/>
      <c r="H2320" s="394"/>
      <c r="I2320" s="403"/>
      <c r="J2320" s="394"/>
      <c r="K2320" s="403"/>
      <c r="L2320" s="337">
        <f t="shared" si="461"/>
        <v>0</v>
      </c>
      <c r="M2320" s="338"/>
      <c r="N2320" s="337"/>
      <c r="O2320" s="338"/>
      <c r="P2320" s="337"/>
      <c r="Q2320" s="337">
        <f t="shared" si="462"/>
        <v>0</v>
      </c>
      <c r="R2320" s="350"/>
      <c r="S2320" s="350"/>
      <c r="T2320" s="350"/>
      <c r="U2320" s="350"/>
      <c r="V2320" s="350"/>
      <c r="W2320" s="350"/>
      <c r="X2320" s="350"/>
      <c r="Y2320" s="350">
        <f t="shared" si="463"/>
        <v>0</v>
      </c>
      <c r="Z2320" s="338"/>
      <c r="AA2320" s="337"/>
      <c r="AB2320" s="338"/>
      <c r="AC2320" s="337"/>
      <c r="AD2320" s="451"/>
      <c r="AE2320" s="252"/>
    </row>
    <row r="2321" hidden="1" outlineLevel="1" spans="1:31">
      <c r="A2321" s="299"/>
      <c r="B2321" s="150">
        <v>210301040</v>
      </c>
      <c r="C2321" s="346"/>
      <c r="D2321" s="346"/>
      <c r="E2321" s="299" t="s">
        <v>152</v>
      </c>
      <c r="F2321" s="343"/>
      <c r="G2321" s="350"/>
      <c r="H2321" s="394"/>
      <c r="I2321" s="403"/>
      <c r="J2321" s="394"/>
      <c r="K2321" s="403"/>
      <c r="L2321" s="337">
        <f t="shared" si="461"/>
        <v>0</v>
      </c>
      <c r="M2321" s="338"/>
      <c r="N2321" s="337"/>
      <c r="O2321" s="338"/>
      <c r="P2321" s="337"/>
      <c r="Q2321" s="337">
        <f t="shared" si="462"/>
        <v>0</v>
      </c>
      <c r="R2321" s="350"/>
      <c r="S2321" s="350"/>
      <c r="T2321" s="350"/>
      <c r="U2321" s="350"/>
      <c r="V2321" s="350"/>
      <c r="W2321" s="350"/>
      <c r="X2321" s="350"/>
      <c r="Y2321" s="350">
        <f t="shared" si="463"/>
        <v>0</v>
      </c>
      <c r="Z2321" s="338"/>
      <c r="AA2321" s="337"/>
      <c r="AB2321" s="338"/>
      <c r="AC2321" s="337"/>
      <c r="AD2321" s="451"/>
      <c r="AE2321" s="252"/>
    </row>
    <row r="2322" hidden="1" outlineLevel="1" spans="1:31">
      <c r="A2322" s="299"/>
      <c r="B2322" s="150">
        <v>210301041</v>
      </c>
      <c r="C2322" s="346"/>
      <c r="D2322" s="346"/>
      <c r="E2322" s="299" t="s">
        <v>153</v>
      </c>
      <c r="F2322" s="343"/>
      <c r="G2322" s="350"/>
      <c r="H2322" s="394"/>
      <c r="I2322" s="403"/>
      <c r="J2322" s="394"/>
      <c r="K2322" s="403"/>
      <c r="L2322" s="337">
        <f t="shared" si="461"/>
        <v>0</v>
      </c>
      <c r="M2322" s="338"/>
      <c r="N2322" s="337"/>
      <c r="O2322" s="338"/>
      <c r="P2322" s="337"/>
      <c r="Q2322" s="337">
        <f t="shared" si="462"/>
        <v>0</v>
      </c>
      <c r="R2322" s="350"/>
      <c r="S2322" s="350"/>
      <c r="T2322" s="350"/>
      <c r="U2322" s="350"/>
      <c r="V2322" s="350"/>
      <c r="W2322" s="350"/>
      <c r="X2322" s="350"/>
      <c r="Y2322" s="350">
        <f t="shared" si="463"/>
        <v>0</v>
      </c>
      <c r="Z2322" s="338"/>
      <c r="AA2322" s="337"/>
      <c r="AB2322" s="338"/>
      <c r="AC2322" s="337"/>
      <c r="AD2322" s="451"/>
      <c r="AE2322" s="252"/>
    </row>
    <row r="2323" hidden="1" outlineLevel="1" spans="1:31">
      <c r="A2323" s="299"/>
      <c r="B2323" s="150">
        <v>210301042</v>
      </c>
      <c r="C2323" s="346"/>
      <c r="D2323" s="346"/>
      <c r="E2323" s="299" t="s">
        <v>154</v>
      </c>
      <c r="F2323" s="343"/>
      <c r="G2323" s="350"/>
      <c r="H2323" s="394"/>
      <c r="I2323" s="403"/>
      <c r="J2323" s="394"/>
      <c r="K2323" s="403"/>
      <c r="L2323" s="337">
        <f t="shared" si="461"/>
        <v>0</v>
      </c>
      <c r="M2323" s="338"/>
      <c r="N2323" s="337"/>
      <c r="O2323" s="338"/>
      <c r="P2323" s="337"/>
      <c r="Q2323" s="337">
        <f t="shared" si="462"/>
        <v>0</v>
      </c>
      <c r="R2323" s="350"/>
      <c r="S2323" s="350"/>
      <c r="T2323" s="350"/>
      <c r="U2323" s="350"/>
      <c r="V2323" s="350"/>
      <c r="W2323" s="350"/>
      <c r="X2323" s="350"/>
      <c r="Y2323" s="350">
        <f t="shared" si="463"/>
        <v>0</v>
      </c>
      <c r="Z2323" s="338"/>
      <c r="AA2323" s="337"/>
      <c r="AB2323" s="338"/>
      <c r="AC2323" s="337"/>
      <c r="AD2323" s="451"/>
      <c r="AE2323" s="252"/>
    </row>
    <row r="2324" hidden="1" outlineLevel="1" spans="1:31">
      <c r="A2324" s="299"/>
      <c r="B2324" s="150">
        <v>210301043</v>
      </c>
      <c r="C2324" s="346"/>
      <c r="D2324" s="346"/>
      <c r="E2324" s="299" t="s">
        <v>155</v>
      </c>
      <c r="F2324" s="343"/>
      <c r="G2324" s="350"/>
      <c r="H2324" s="394"/>
      <c r="I2324" s="403"/>
      <c r="J2324" s="394"/>
      <c r="K2324" s="403"/>
      <c r="L2324" s="337">
        <f t="shared" si="461"/>
        <v>0</v>
      </c>
      <c r="M2324" s="338"/>
      <c r="N2324" s="337"/>
      <c r="O2324" s="338"/>
      <c r="P2324" s="337"/>
      <c r="Q2324" s="337">
        <f t="shared" si="462"/>
        <v>0</v>
      </c>
      <c r="R2324" s="350"/>
      <c r="S2324" s="350"/>
      <c r="T2324" s="350"/>
      <c r="U2324" s="350"/>
      <c r="V2324" s="350"/>
      <c r="W2324" s="350"/>
      <c r="X2324" s="350"/>
      <c r="Y2324" s="350">
        <f t="shared" si="463"/>
        <v>0</v>
      </c>
      <c r="Z2324" s="338"/>
      <c r="AA2324" s="337"/>
      <c r="AB2324" s="338"/>
      <c r="AC2324" s="337"/>
      <c r="AD2324" s="451"/>
      <c r="AE2324" s="252"/>
    </row>
    <row r="2325" hidden="1" outlineLevel="1" spans="1:31">
      <c r="A2325" s="299"/>
      <c r="B2325" s="150">
        <v>210301044</v>
      </c>
      <c r="C2325" s="346"/>
      <c r="D2325" s="346"/>
      <c r="E2325" s="299" t="s">
        <v>156</v>
      </c>
      <c r="F2325" s="343"/>
      <c r="G2325" s="350"/>
      <c r="H2325" s="394"/>
      <c r="I2325" s="403"/>
      <c r="J2325" s="394"/>
      <c r="K2325" s="403"/>
      <c r="L2325" s="337">
        <f t="shared" si="461"/>
        <v>0</v>
      </c>
      <c r="M2325" s="338"/>
      <c r="N2325" s="337"/>
      <c r="O2325" s="338"/>
      <c r="P2325" s="337"/>
      <c r="Q2325" s="337">
        <f t="shared" si="462"/>
        <v>0</v>
      </c>
      <c r="R2325" s="350"/>
      <c r="S2325" s="350"/>
      <c r="T2325" s="350"/>
      <c r="U2325" s="350"/>
      <c r="V2325" s="350"/>
      <c r="W2325" s="350"/>
      <c r="X2325" s="350"/>
      <c r="Y2325" s="350">
        <f t="shared" si="463"/>
        <v>0</v>
      </c>
      <c r="Z2325" s="338"/>
      <c r="AA2325" s="337"/>
      <c r="AB2325" s="338"/>
      <c r="AC2325" s="337"/>
      <c r="AD2325" s="451"/>
      <c r="AE2325" s="252"/>
    </row>
    <row r="2326" hidden="1" outlineLevel="1" spans="1:31">
      <c r="A2326" s="299"/>
      <c r="B2326" s="150">
        <v>210301045</v>
      </c>
      <c r="C2326" s="346"/>
      <c r="D2326" s="346"/>
      <c r="E2326" s="299" t="s">
        <v>157</v>
      </c>
      <c r="F2326" s="343"/>
      <c r="G2326" s="350"/>
      <c r="H2326" s="394"/>
      <c r="I2326" s="403"/>
      <c r="J2326" s="394"/>
      <c r="K2326" s="403"/>
      <c r="L2326" s="337">
        <f t="shared" si="461"/>
        <v>0</v>
      </c>
      <c r="M2326" s="338"/>
      <c r="N2326" s="337"/>
      <c r="O2326" s="338"/>
      <c r="P2326" s="337"/>
      <c r="Q2326" s="337">
        <f t="shared" si="462"/>
        <v>0</v>
      </c>
      <c r="R2326" s="350"/>
      <c r="S2326" s="350"/>
      <c r="T2326" s="350"/>
      <c r="U2326" s="350"/>
      <c r="V2326" s="350"/>
      <c r="W2326" s="350"/>
      <c r="X2326" s="350"/>
      <c r="Y2326" s="350">
        <f t="shared" si="463"/>
        <v>0</v>
      </c>
      <c r="Z2326" s="338"/>
      <c r="AA2326" s="337"/>
      <c r="AB2326" s="338"/>
      <c r="AC2326" s="337"/>
      <c r="AD2326" s="451"/>
      <c r="AE2326" s="252"/>
    </row>
    <row r="2327" hidden="1" outlineLevel="1" spans="1:31">
      <c r="A2327" s="299"/>
      <c r="B2327" s="150">
        <v>210301046</v>
      </c>
      <c r="C2327" s="346"/>
      <c r="D2327" s="346"/>
      <c r="E2327" s="299" t="s">
        <v>158</v>
      </c>
      <c r="F2327" s="343"/>
      <c r="G2327" s="350"/>
      <c r="H2327" s="394"/>
      <c r="I2327" s="403"/>
      <c r="J2327" s="394"/>
      <c r="K2327" s="403"/>
      <c r="L2327" s="337">
        <f t="shared" si="461"/>
        <v>0</v>
      </c>
      <c r="M2327" s="338"/>
      <c r="N2327" s="337"/>
      <c r="O2327" s="338"/>
      <c r="P2327" s="337"/>
      <c r="Q2327" s="337">
        <f t="shared" si="462"/>
        <v>0</v>
      </c>
      <c r="R2327" s="350"/>
      <c r="S2327" s="350"/>
      <c r="T2327" s="350"/>
      <c r="U2327" s="350"/>
      <c r="V2327" s="350"/>
      <c r="W2327" s="350"/>
      <c r="X2327" s="350"/>
      <c r="Y2327" s="350">
        <f t="shared" si="463"/>
        <v>0</v>
      </c>
      <c r="Z2327" s="338"/>
      <c r="AA2327" s="337"/>
      <c r="AB2327" s="338"/>
      <c r="AC2327" s="337"/>
      <c r="AD2327" s="451"/>
      <c r="AE2327" s="252"/>
    </row>
    <row r="2328" hidden="1" outlineLevel="1" spans="1:31">
      <c r="A2328" s="299"/>
      <c r="B2328" s="150">
        <v>210301047</v>
      </c>
      <c r="C2328" s="346"/>
      <c r="D2328" s="346"/>
      <c r="E2328" s="299" t="s">
        <v>159</v>
      </c>
      <c r="F2328" s="343"/>
      <c r="G2328" s="350"/>
      <c r="H2328" s="394"/>
      <c r="I2328" s="403"/>
      <c r="J2328" s="394"/>
      <c r="K2328" s="403"/>
      <c r="L2328" s="337">
        <f t="shared" si="461"/>
        <v>0</v>
      </c>
      <c r="M2328" s="338"/>
      <c r="N2328" s="337"/>
      <c r="O2328" s="338"/>
      <c r="P2328" s="337"/>
      <c r="Q2328" s="337">
        <f t="shared" si="462"/>
        <v>0</v>
      </c>
      <c r="R2328" s="350"/>
      <c r="S2328" s="350"/>
      <c r="T2328" s="350"/>
      <c r="U2328" s="350"/>
      <c r="V2328" s="350"/>
      <c r="W2328" s="350"/>
      <c r="X2328" s="350"/>
      <c r="Y2328" s="350">
        <f t="shared" si="463"/>
        <v>0</v>
      </c>
      <c r="Z2328" s="338"/>
      <c r="AA2328" s="337"/>
      <c r="AB2328" s="338"/>
      <c r="AC2328" s="337"/>
      <c r="AD2328" s="451"/>
      <c r="AE2328" s="252"/>
    </row>
    <row r="2329" hidden="1" outlineLevel="1" spans="1:31">
      <c r="A2329" s="299"/>
      <c r="B2329" s="150">
        <v>210301048</v>
      </c>
      <c r="C2329" s="346"/>
      <c r="D2329" s="346"/>
      <c r="E2329" s="299" t="s">
        <v>160</v>
      </c>
      <c r="F2329" s="343"/>
      <c r="G2329" s="350"/>
      <c r="H2329" s="394"/>
      <c r="I2329" s="403"/>
      <c r="J2329" s="394"/>
      <c r="K2329" s="403"/>
      <c r="L2329" s="337">
        <f t="shared" si="461"/>
        <v>0</v>
      </c>
      <c r="M2329" s="338"/>
      <c r="N2329" s="337"/>
      <c r="O2329" s="338"/>
      <c r="P2329" s="337"/>
      <c r="Q2329" s="337">
        <f t="shared" si="462"/>
        <v>0</v>
      </c>
      <c r="R2329" s="350"/>
      <c r="S2329" s="350"/>
      <c r="T2329" s="350"/>
      <c r="U2329" s="350"/>
      <c r="V2329" s="350"/>
      <c r="W2329" s="350"/>
      <c r="X2329" s="350"/>
      <c r="Y2329" s="350">
        <f t="shared" si="463"/>
        <v>0</v>
      </c>
      <c r="Z2329" s="338"/>
      <c r="AA2329" s="337"/>
      <c r="AB2329" s="338"/>
      <c r="AC2329" s="337"/>
      <c r="AD2329" s="451"/>
      <c r="AE2329" s="252"/>
    </row>
    <row r="2330" hidden="1" outlineLevel="1" spans="1:31">
      <c r="A2330" s="299"/>
      <c r="B2330" s="150">
        <v>210301049</v>
      </c>
      <c r="C2330" s="346"/>
      <c r="D2330" s="346"/>
      <c r="E2330" s="299" t="s">
        <v>161</v>
      </c>
      <c r="F2330" s="343"/>
      <c r="G2330" s="350"/>
      <c r="H2330" s="394"/>
      <c r="I2330" s="403"/>
      <c r="J2330" s="394"/>
      <c r="K2330" s="403"/>
      <c r="L2330" s="337">
        <f t="shared" si="461"/>
        <v>0</v>
      </c>
      <c r="M2330" s="338"/>
      <c r="N2330" s="337"/>
      <c r="O2330" s="338"/>
      <c r="P2330" s="337"/>
      <c r="Q2330" s="337">
        <f t="shared" si="462"/>
        <v>0</v>
      </c>
      <c r="R2330" s="350"/>
      <c r="S2330" s="350"/>
      <c r="T2330" s="350"/>
      <c r="U2330" s="350"/>
      <c r="V2330" s="350"/>
      <c r="W2330" s="350"/>
      <c r="X2330" s="350"/>
      <c r="Y2330" s="350">
        <f t="shared" si="463"/>
        <v>0</v>
      </c>
      <c r="Z2330" s="338"/>
      <c r="AA2330" s="337"/>
      <c r="AB2330" s="338"/>
      <c r="AC2330" s="337"/>
      <c r="AD2330" s="451"/>
      <c r="AE2330" s="252"/>
    </row>
    <row r="2331" hidden="1" outlineLevel="1" spans="1:31">
      <c r="A2331" s="299"/>
      <c r="B2331" s="150">
        <v>210301050</v>
      </c>
      <c r="C2331" s="346"/>
      <c r="D2331" s="346"/>
      <c r="E2331" s="299" t="s">
        <v>162</v>
      </c>
      <c r="F2331" s="343"/>
      <c r="G2331" s="350"/>
      <c r="H2331" s="394"/>
      <c r="I2331" s="403"/>
      <c r="J2331" s="394"/>
      <c r="K2331" s="403"/>
      <c r="L2331" s="337">
        <f t="shared" si="461"/>
        <v>0</v>
      </c>
      <c r="M2331" s="338"/>
      <c r="N2331" s="337"/>
      <c r="O2331" s="338"/>
      <c r="P2331" s="337"/>
      <c r="Q2331" s="337">
        <f t="shared" si="462"/>
        <v>0</v>
      </c>
      <c r="R2331" s="350"/>
      <c r="S2331" s="350"/>
      <c r="T2331" s="350"/>
      <c r="U2331" s="350"/>
      <c r="V2331" s="350"/>
      <c r="W2331" s="350"/>
      <c r="X2331" s="350"/>
      <c r="Y2331" s="350">
        <f t="shared" si="463"/>
        <v>0</v>
      </c>
      <c r="Z2331" s="338"/>
      <c r="AA2331" s="337"/>
      <c r="AB2331" s="338"/>
      <c r="AC2331" s="337"/>
      <c r="AD2331" s="451"/>
      <c r="AE2331" s="252"/>
    </row>
    <row r="2332" hidden="1" outlineLevel="1" spans="1:31">
      <c r="A2332" s="299"/>
      <c r="B2332" s="150">
        <v>210301051</v>
      </c>
      <c r="C2332" s="346"/>
      <c r="D2332" s="346"/>
      <c r="E2332" s="299" t="s">
        <v>163</v>
      </c>
      <c r="F2332" s="343"/>
      <c r="G2332" s="350"/>
      <c r="H2332" s="394"/>
      <c r="I2332" s="403"/>
      <c r="J2332" s="394"/>
      <c r="K2332" s="403"/>
      <c r="L2332" s="337">
        <f t="shared" si="461"/>
        <v>0</v>
      </c>
      <c r="M2332" s="338"/>
      <c r="N2332" s="337"/>
      <c r="O2332" s="338"/>
      <c r="P2332" s="337"/>
      <c r="Q2332" s="337">
        <f t="shared" si="462"/>
        <v>0</v>
      </c>
      <c r="R2332" s="350"/>
      <c r="S2332" s="350"/>
      <c r="T2332" s="350"/>
      <c r="U2332" s="350"/>
      <c r="V2332" s="350"/>
      <c r="W2332" s="350"/>
      <c r="X2332" s="350"/>
      <c r="Y2332" s="350">
        <f t="shared" si="463"/>
        <v>0</v>
      </c>
      <c r="Z2332" s="338"/>
      <c r="AA2332" s="337"/>
      <c r="AB2332" s="338"/>
      <c r="AC2332" s="337"/>
      <c r="AD2332" s="451"/>
      <c r="AE2332" s="252"/>
    </row>
    <row r="2333" hidden="1" outlineLevel="1" spans="1:31">
      <c r="A2333" s="299"/>
      <c r="B2333" s="150">
        <v>210301052</v>
      </c>
      <c r="C2333" s="346"/>
      <c r="D2333" s="346"/>
      <c r="E2333" s="299" t="s">
        <v>164</v>
      </c>
      <c r="F2333" s="343"/>
      <c r="G2333" s="350"/>
      <c r="H2333" s="394"/>
      <c r="I2333" s="403"/>
      <c r="J2333" s="394"/>
      <c r="K2333" s="403"/>
      <c r="L2333" s="337">
        <f t="shared" si="461"/>
        <v>0</v>
      </c>
      <c r="M2333" s="338"/>
      <c r="N2333" s="337"/>
      <c r="O2333" s="338"/>
      <c r="P2333" s="337"/>
      <c r="Q2333" s="337">
        <f t="shared" si="462"/>
        <v>0</v>
      </c>
      <c r="R2333" s="350"/>
      <c r="S2333" s="350"/>
      <c r="T2333" s="350"/>
      <c r="U2333" s="350"/>
      <c r="V2333" s="350"/>
      <c r="W2333" s="350"/>
      <c r="X2333" s="350"/>
      <c r="Y2333" s="350">
        <f t="shared" si="463"/>
        <v>0</v>
      </c>
      <c r="Z2333" s="338"/>
      <c r="AA2333" s="337"/>
      <c r="AB2333" s="338"/>
      <c r="AC2333" s="337"/>
      <c r="AD2333" s="451"/>
      <c r="AE2333" s="252"/>
    </row>
    <row r="2334" hidden="1" outlineLevel="1" spans="1:31">
      <c r="A2334" s="299"/>
      <c r="B2334" s="150">
        <v>210301053</v>
      </c>
      <c r="C2334" s="346"/>
      <c r="D2334" s="346"/>
      <c r="E2334" s="299" t="s">
        <v>165</v>
      </c>
      <c r="F2334" s="343"/>
      <c r="G2334" s="350"/>
      <c r="H2334" s="394"/>
      <c r="I2334" s="403"/>
      <c r="J2334" s="394"/>
      <c r="K2334" s="403"/>
      <c r="L2334" s="337">
        <f t="shared" si="461"/>
        <v>0</v>
      </c>
      <c r="M2334" s="338"/>
      <c r="N2334" s="337"/>
      <c r="O2334" s="338"/>
      <c r="P2334" s="337"/>
      <c r="Q2334" s="337">
        <f t="shared" si="462"/>
        <v>0</v>
      </c>
      <c r="R2334" s="350"/>
      <c r="S2334" s="350"/>
      <c r="T2334" s="350"/>
      <c r="U2334" s="350"/>
      <c r="V2334" s="350"/>
      <c r="W2334" s="350"/>
      <c r="X2334" s="350"/>
      <c r="Y2334" s="350">
        <f t="shared" si="463"/>
        <v>0</v>
      </c>
      <c r="Z2334" s="338"/>
      <c r="AA2334" s="337"/>
      <c r="AB2334" s="338"/>
      <c r="AC2334" s="337"/>
      <c r="AD2334" s="451"/>
      <c r="AE2334" s="252"/>
    </row>
    <row r="2335" hidden="1" outlineLevel="1" spans="1:31">
      <c r="A2335" s="299"/>
      <c r="B2335" s="150">
        <v>210301054</v>
      </c>
      <c r="C2335" s="346"/>
      <c r="D2335" s="346"/>
      <c r="E2335" s="299" t="s">
        <v>166</v>
      </c>
      <c r="F2335" s="343"/>
      <c r="G2335" s="350"/>
      <c r="H2335" s="394"/>
      <c r="I2335" s="403"/>
      <c r="J2335" s="394"/>
      <c r="K2335" s="403"/>
      <c r="L2335" s="337">
        <f t="shared" si="461"/>
        <v>0</v>
      </c>
      <c r="M2335" s="338"/>
      <c r="N2335" s="337"/>
      <c r="O2335" s="338"/>
      <c r="P2335" s="337"/>
      <c r="Q2335" s="337">
        <f t="shared" si="462"/>
        <v>0</v>
      </c>
      <c r="R2335" s="350"/>
      <c r="S2335" s="350"/>
      <c r="T2335" s="350"/>
      <c r="U2335" s="350"/>
      <c r="V2335" s="350"/>
      <c r="W2335" s="350"/>
      <c r="X2335" s="350"/>
      <c r="Y2335" s="350">
        <f t="shared" si="463"/>
        <v>0</v>
      </c>
      <c r="Z2335" s="338"/>
      <c r="AA2335" s="337"/>
      <c r="AB2335" s="338"/>
      <c r="AC2335" s="337"/>
      <c r="AD2335" s="451"/>
      <c r="AE2335" s="252"/>
    </row>
    <row r="2336" hidden="1" outlineLevel="1" spans="1:31">
      <c r="A2336" s="299"/>
      <c r="B2336" s="150">
        <v>210301055</v>
      </c>
      <c r="C2336" s="346"/>
      <c r="D2336" s="346"/>
      <c r="E2336" s="299" t="s">
        <v>167</v>
      </c>
      <c r="F2336" s="343"/>
      <c r="G2336" s="350"/>
      <c r="H2336" s="394"/>
      <c r="I2336" s="403"/>
      <c r="J2336" s="394"/>
      <c r="K2336" s="403"/>
      <c r="L2336" s="337">
        <f t="shared" si="461"/>
        <v>0</v>
      </c>
      <c r="M2336" s="338"/>
      <c r="N2336" s="337"/>
      <c r="O2336" s="338"/>
      <c r="P2336" s="337"/>
      <c r="Q2336" s="337">
        <f t="shared" si="462"/>
        <v>0</v>
      </c>
      <c r="R2336" s="350"/>
      <c r="S2336" s="350"/>
      <c r="T2336" s="350"/>
      <c r="U2336" s="350"/>
      <c r="V2336" s="350"/>
      <c r="W2336" s="350"/>
      <c r="X2336" s="350"/>
      <c r="Y2336" s="350">
        <f t="shared" si="463"/>
        <v>0</v>
      </c>
      <c r="Z2336" s="338"/>
      <c r="AA2336" s="337"/>
      <c r="AB2336" s="338"/>
      <c r="AC2336" s="337"/>
      <c r="AD2336" s="451"/>
      <c r="AE2336" s="252"/>
    </row>
    <row r="2337" hidden="1" outlineLevel="1" spans="1:31">
      <c r="A2337" s="299"/>
      <c r="B2337" s="150">
        <v>210301056</v>
      </c>
      <c r="C2337" s="346"/>
      <c r="D2337" s="346"/>
      <c r="E2337" s="299" t="s">
        <v>168</v>
      </c>
      <c r="F2337" s="343"/>
      <c r="G2337" s="350"/>
      <c r="H2337" s="394"/>
      <c r="I2337" s="403"/>
      <c r="J2337" s="394"/>
      <c r="K2337" s="403"/>
      <c r="L2337" s="337">
        <f t="shared" si="461"/>
        <v>0</v>
      </c>
      <c r="M2337" s="338"/>
      <c r="N2337" s="337"/>
      <c r="O2337" s="338"/>
      <c r="P2337" s="337"/>
      <c r="Q2337" s="337">
        <f t="shared" si="462"/>
        <v>0</v>
      </c>
      <c r="R2337" s="350"/>
      <c r="S2337" s="350"/>
      <c r="T2337" s="350"/>
      <c r="U2337" s="350"/>
      <c r="V2337" s="350"/>
      <c r="W2337" s="350"/>
      <c r="X2337" s="350"/>
      <c r="Y2337" s="350">
        <f t="shared" si="463"/>
        <v>0</v>
      </c>
      <c r="Z2337" s="338"/>
      <c r="AA2337" s="337"/>
      <c r="AB2337" s="338"/>
      <c r="AC2337" s="337"/>
      <c r="AD2337" s="451"/>
      <c r="AE2337" s="252"/>
    </row>
    <row r="2338" hidden="1" outlineLevel="1" spans="1:31">
      <c r="A2338" s="299"/>
      <c r="B2338" s="150">
        <v>210301057</v>
      </c>
      <c r="C2338" s="346"/>
      <c r="D2338" s="346"/>
      <c r="E2338" s="299" t="s">
        <v>169</v>
      </c>
      <c r="F2338" s="343"/>
      <c r="G2338" s="350"/>
      <c r="H2338" s="394"/>
      <c r="I2338" s="403"/>
      <c r="J2338" s="394"/>
      <c r="K2338" s="403"/>
      <c r="L2338" s="337">
        <f t="shared" si="461"/>
        <v>0</v>
      </c>
      <c r="M2338" s="338"/>
      <c r="N2338" s="337"/>
      <c r="O2338" s="338"/>
      <c r="P2338" s="337"/>
      <c r="Q2338" s="337">
        <f t="shared" si="462"/>
        <v>0</v>
      </c>
      <c r="R2338" s="350"/>
      <c r="S2338" s="350"/>
      <c r="T2338" s="350"/>
      <c r="U2338" s="350"/>
      <c r="V2338" s="350"/>
      <c r="W2338" s="350"/>
      <c r="X2338" s="350"/>
      <c r="Y2338" s="350">
        <f t="shared" si="463"/>
        <v>0</v>
      </c>
      <c r="Z2338" s="338"/>
      <c r="AA2338" s="337"/>
      <c r="AB2338" s="338"/>
      <c r="AC2338" s="337"/>
      <c r="AD2338" s="451"/>
      <c r="AE2338" s="252"/>
    </row>
    <row r="2339" hidden="1" outlineLevel="1" spans="1:31">
      <c r="A2339" s="299"/>
      <c r="B2339" s="150">
        <v>210301058</v>
      </c>
      <c r="C2339" s="346"/>
      <c r="D2339" s="346"/>
      <c r="E2339" s="299" t="s">
        <v>170</v>
      </c>
      <c r="F2339" s="343"/>
      <c r="G2339" s="350"/>
      <c r="H2339" s="394"/>
      <c r="I2339" s="403"/>
      <c r="J2339" s="394"/>
      <c r="K2339" s="403"/>
      <c r="L2339" s="337">
        <f t="shared" si="461"/>
        <v>0</v>
      </c>
      <c r="M2339" s="338"/>
      <c r="N2339" s="337"/>
      <c r="O2339" s="338"/>
      <c r="P2339" s="337"/>
      <c r="Q2339" s="337">
        <f t="shared" si="462"/>
        <v>0</v>
      </c>
      <c r="R2339" s="350"/>
      <c r="S2339" s="350"/>
      <c r="T2339" s="350"/>
      <c r="U2339" s="350"/>
      <c r="V2339" s="350"/>
      <c r="W2339" s="350"/>
      <c r="X2339" s="350"/>
      <c r="Y2339" s="350">
        <f t="shared" si="463"/>
        <v>0</v>
      </c>
      <c r="Z2339" s="338"/>
      <c r="AA2339" s="337"/>
      <c r="AB2339" s="338"/>
      <c r="AC2339" s="337"/>
      <c r="AD2339" s="451"/>
      <c r="AE2339" s="252"/>
    </row>
    <row r="2340" hidden="1" outlineLevel="1" spans="1:31">
      <c r="A2340" s="299"/>
      <c r="B2340" s="150">
        <v>210301059</v>
      </c>
      <c r="C2340" s="346"/>
      <c r="D2340" s="346"/>
      <c r="E2340" s="299" t="s">
        <v>171</v>
      </c>
      <c r="F2340" s="343"/>
      <c r="G2340" s="350"/>
      <c r="H2340" s="394"/>
      <c r="I2340" s="403"/>
      <c r="J2340" s="394"/>
      <c r="K2340" s="403"/>
      <c r="L2340" s="337">
        <f t="shared" si="461"/>
        <v>0</v>
      </c>
      <c r="M2340" s="338"/>
      <c r="N2340" s="337"/>
      <c r="O2340" s="338"/>
      <c r="P2340" s="337"/>
      <c r="Q2340" s="337">
        <f t="shared" si="462"/>
        <v>0</v>
      </c>
      <c r="R2340" s="350"/>
      <c r="S2340" s="350"/>
      <c r="T2340" s="350"/>
      <c r="U2340" s="350"/>
      <c r="V2340" s="350"/>
      <c r="W2340" s="350"/>
      <c r="X2340" s="350"/>
      <c r="Y2340" s="350">
        <f t="shared" si="463"/>
        <v>0</v>
      </c>
      <c r="Z2340" s="338"/>
      <c r="AA2340" s="337"/>
      <c r="AB2340" s="338"/>
      <c r="AC2340" s="337"/>
      <c r="AD2340" s="451"/>
      <c r="AE2340" s="252"/>
    </row>
    <row r="2341" hidden="1" outlineLevel="1" spans="1:31">
      <c r="A2341" s="299"/>
      <c r="B2341" s="150">
        <v>210301060</v>
      </c>
      <c r="C2341" s="346"/>
      <c r="D2341" s="346"/>
      <c r="E2341" s="299" t="s">
        <v>172</v>
      </c>
      <c r="F2341" s="343"/>
      <c r="G2341" s="350"/>
      <c r="H2341" s="394"/>
      <c r="I2341" s="403"/>
      <c r="J2341" s="394"/>
      <c r="K2341" s="403"/>
      <c r="L2341" s="337">
        <f t="shared" si="461"/>
        <v>0</v>
      </c>
      <c r="M2341" s="338"/>
      <c r="N2341" s="337"/>
      <c r="O2341" s="338"/>
      <c r="P2341" s="337"/>
      <c r="Q2341" s="337">
        <f t="shared" si="462"/>
        <v>0</v>
      </c>
      <c r="R2341" s="350"/>
      <c r="S2341" s="350"/>
      <c r="T2341" s="350"/>
      <c r="U2341" s="350"/>
      <c r="V2341" s="350"/>
      <c r="W2341" s="350"/>
      <c r="X2341" s="350"/>
      <c r="Y2341" s="350">
        <f t="shared" si="463"/>
        <v>0</v>
      </c>
      <c r="Z2341" s="338"/>
      <c r="AA2341" s="337"/>
      <c r="AB2341" s="338"/>
      <c r="AC2341" s="337"/>
      <c r="AD2341" s="451"/>
      <c r="AE2341" s="252"/>
    </row>
    <row r="2342" hidden="1" outlineLevel="1" spans="1:31">
      <c r="A2342" s="299"/>
      <c r="B2342" s="150">
        <v>210301061</v>
      </c>
      <c r="C2342" s="346"/>
      <c r="D2342" s="346"/>
      <c r="E2342" s="299" t="s">
        <v>173</v>
      </c>
      <c r="F2342" s="343"/>
      <c r="G2342" s="350"/>
      <c r="H2342" s="394"/>
      <c r="I2342" s="403"/>
      <c r="J2342" s="394"/>
      <c r="K2342" s="403"/>
      <c r="L2342" s="337">
        <f t="shared" si="461"/>
        <v>0</v>
      </c>
      <c r="M2342" s="338"/>
      <c r="N2342" s="337"/>
      <c r="O2342" s="338"/>
      <c r="P2342" s="337"/>
      <c r="Q2342" s="337">
        <f t="shared" si="462"/>
        <v>0</v>
      </c>
      <c r="R2342" s="350"/>
      <c r="S2342" s="350"/>
      <c r="T2342" s="350"/>
      <c r="U2342" s="350"/>
      <c r="V2342" s="350"/>
      <c r="W2342" s="350"/>
      <c r="X2342" s="350"/>
      <c r="Y2342" s="350">
        <f t="shared" si="463"/>
        <v>0</v>
      </c>
      <c r="Z2342" s="338"/>
      <c r="AA2342" s="337"/>
      <c r="AB2342" s="338"/>
      <c r="AC2342" s="337"/>
      <c r="AD2342" s="451"/>
      <c r="AE2342" s="252"/>
    </row>
    <row r="2343" hidden="1" outlineLevel="1" spans="1:31">
      <c r="A2343" s="299"/>
      <c r="B2343" s="150">
        <v>210301062</v>
      </c>
      <c r="C2343" s="346"/>
      <c r="D2343" s="346"/>
      <c r="E2343" s="299" t="s">
        <v>174</v>
      </c>
      <c r="F2343" s="343"/>
      <c r="G2343" s="350"/>
      <c r="H2343" s="394"/>
      <c r="I2343" s="403"/>
      <c r="J2343" s="394"/>
      <c r="K2343" s="403"/>
      <c r="L2343" s="337">
        <f t="shared" si="461"/>
        <v>0</v>
      </c>
      <c r="M2343" s="338"/>
      <c r="N2343" s="337"/>
      <c r="O2343" s="338"/>
      <c r="P2343" s="337"/>
      <c r="Q2343" s="337">
        <f t="shared" si="462"/>
        <v>0</v>
      </c>
      <c r="R2343" s="350"/>
      <c r="S2343" s="350"/>
      <c r="T2343" s="350"/>
      <c r="U2343" s="350"/>
      <c r="V2343" s="350"/>
      <c r="W2343" s="350"/>
      <c r="X2343" s="350"/>
      <c r="Y2343" s="350">
        <f t="shared" si="463"/>
        <v>0</v>
      </c>
      <c r="Z2343" s="338"/>
      <c r="AA2343" s="337"/>
      <c r="AB2343" s="338"/>
      <c r="AC2343" s="337"/>
      <c r="AD2343" s="451"/>
      <c r="AE2343" s="252"/>
    </row>
    <row r="2344" hidden="1" outlineLevel="1" spans="1:31">
      <c r="A2344" s="299"/>
      <c r="B2344" s="150">
        <v>210301063</v>
      </c>
      <c r="C2344" s="346"/>
      <c r="D2344" s="346"/>
      <c r="E2344" s="299" t="s">
        <v>175</v>
      </c>
      <c r="F2344" s="343"/>
      <c r="G2344" s="350"/>
      <c r="H2344" s="394"/>
      <c r="I2344" s="403"/>
      <c r="J2344" s="394"/>
      <c r="K2344" s="403"/>
      <c r="L2344" s="337">
        <f t="shared" si="461"/>
        <v>0</v>
      </c>
      <c r="M2344" s="338"/>
      <c r="N2344" s="337"/>
      <c r="O2344" s="338"/>
      <c r="P2344" s="337"/>
      <c r="Q2344" s="337">
        <f t="shared" si="462"/>
        <v>0</v>
      </c>
      <c r="R2344" s="350"/>
      <c r="S2344" s="350"/>
      <c r="T2344" s="350"/>
      <c r="U2344" s="350"/>
      <c r="V2344" s="350"/>
      <c r="W2344" s="350"/>
      <c r="X2344" s="350"/>
      <c r="Y2344" s="350">
        <f t="shared" si="463"/>
        <v>0</v>
      </c>
      <c r="Z2344" s="338"/>
      <c r="AA2344" s="337"/>
      <c r="AB2344" s="338"/>
      <c r="AC2344" s="337"/>
      <c r="AD2344" s="451"/>
      <c r="AE2344" s="252"/>
    </row>
    <row r="2345" hidden="1" outlineLevel="1" spans="1:31">
      <c r="A2345" s="299"/>
      <c r="B2345" s="150">
        <v>210301064</v>
      </c>
      <c r="C2345" s="346"/>
      <c r="D2345" s="346"/>
      <c r="E2345" s="299" t="s">
        <v>176</v>
      </c>
      <c r="F2345" s="343"/>
      <c r="G2345" s="350"/>
      <c r="H2345" s="394"/>
      <c r="I2345" s="403"/>
      <c r="J2345" s="394"/>
      <c r="K2345" s="403"/>
      <c r="L2345" s="337">
        <f t="shared" si="461"/>
        <v>0</v>
      </c>
      <c r="M2345" s="338"/>
      <c r="N2345" s="337"/>
      <c r="O2345" s="338"/>
      <c r="P2345" s="337"/>
      <c r="Q2345" s="337">
        <f t="shared" si="462"/>
        <v>0</v>
      </c>
      <c r="R2345" s="350"/>
      <c r="S2345" s="350"/>
      <c r="T2345" s="350"/>
      <c r="U2345" s="350"/>
      <c r="V2345" s="350"/>
      <c r="W2345" s="350"/>
      <c r="X2345" s="350"/>
      <c r="Y2345" s="350">
        <f t="shared" si="463"/>
        <v>0</v>
      </c>
      <c r="Z2345" s="338"/>
      <c r="AA2345" s="337"/>
      <c r="AB2345" s="338"/>
      <c r="AC2345" s="337"/>
      <c r="AD2345" s="451"/>
      <c r="AE2345" s="252"/>
    </row>
    <row r="2346" hidden="1" outlineLevel="1" spans="1:31">
      <c r="A2346" s="299"/>
      <c r="B2346" s="150">
        <v>210301065</v>
      </c>
      <c r="C2346" s="346"/>
      <c r="D2346" s="346"/>
      <c r="E2346" s="299" t="s">
        <v>177</v>
      </c>
      <c r="F2346" s="343"/>
      <c r="G2346" s="350"/>
      <c r="H2346" s="394"/>
      <c r="I2346" s="403"/>
      <c r="J2346" s="394"/>
      <c r="K2346" s="403"/>
      <c r="L2346" s="337">
        <f t="shared" si="461"/>
        <v>0</v>
      </c>
      <c r="M2346" s="338"/>
      <c r="N2346" s="337"/>
      <c r="O2346" s="338"/>
      <c r="P2346" s="337"/>
      <c r="Q2346" s="337">
        <f t="shared" si="462"/>
        <v>0</v>
      </c>
      <c r="R2346" s="350"/>
      <c r="S2346" s="350"/>
      <c r="T2346" s="350"/>
      <c r="U2346" s="350"/>
      <c r="V2346" s="350"/>
      <c r="W2346" s="350"/>
      <c r="X2346" s="350"/>
      <c r="Y2346" s="350">
        <f t="shared" si="463"/>
        <v>0</v>
      </c>
      <c r="Z2346" s="338"/>
      <c r="AA2346" s="337"/>
      <c r="AB2346" s="338"/>
      <c r="AC2346" s="337"/>
      <c r="AD2346" s="451"/>
      <c r="AE2346" s="252"/>
    </row>
    <row r="2347" hidden="1" outlineLevel="1" spans="1:31">
      <c r="A2347" s="299"/>
      <c r="B2347" s="150">
        <v>210301066</v>
      </c>
      <c r="C2347" s="346"/>
      <c r="D2347" s="346"/>
      <c r="E2347" s="299" t="s">
        <v>178</v>
      </c>
      <c r="F2347" s="343"/>
      <c r="G2347" s="350"/>
      <c r="H2347" s="394"/>
      <c r="I2347" s="403"/>
      <c r="J2347" s="394"/>
      <c r="K2347" s="403"/>
      <c r="L2347" s="337">
        <f t="shared" ref="L2347:L2410" si="464">G2347-I2347+K2347</f>
        <v>0</v>
      </c>
      <c r="M2347" s="338"/>
      <c r="N2347" s="337"/>
      <c r="O2347" s="338"/>
      <c r="P2347" s="337"/>
      <c r="Q2347" s="337">
        <f t="shared" ref="Q2347:Q2410" si="465">L2347-N2347+P2347</f>
        <v>0</v>
      </c>
      <c r="R2347" s="350"/>
      <c r="S2347" s="350"/>
      <c r="T2347" s="350"/>
      <c r="U2347" s="350"/>
      <c r="V2347" s="350"/>
      <c r="W2347" s="350"/>
      <c r="X2347" s="350"/>
      <c r="Y2347" s="350">
        <f t="shared" ref="Y2347:Y2410" si="466">SUM(Q2347:X2347)</f>
        <v>0</v>
      </c>
      <c r="Z2347" s="338"/>
      <c r="AA2347" s="337"/>
      <c r="AB2347" s="338"/>
      <c r="AC2347" s="337"/>
      <c r="AD2347" s="451"/>
      <c r="AE2347" s="252"/>
    </row>
    <row r="2348" hidden="1" outlineLevel="1" spans="1:31">
      <c r="A2348" s="299"/>
      <c r="B2348" s="150">
        <v>210301067</v>
      </c>
      <c r="C2348" s="346"/>
      <c r="D2348" s="346"/>
      <c r="E2348" s="299" t="s">
        <v>179</v>
      </c>
      <c r="F2348" s="343"/>
      <c r="G2348" s="350"/>
      <c r="H2348" s="394"/>
      <c r="I2348" s="403"/>
      <c r="J2348" s="394"/>
      <c r="K2348" s="403"/>
      <c r="L2348" s="337">
        <f t="shared" si="464"/>
        <v>0</v>
      </c>
      <c r="M2348" s="338"/>
      <c r="N2348" s="337"/>
      <c r="O2348" s="338"/>
      <c r="P2348" s="337"/>
      <c r="Q2348" s="337">
        <f t="shared" si="465"/>
        <v>0</v>
      </c>
      <c r="R2348" s="350"/>
      <c r="S2348" s="350"/>
      <c r="T2348" s="350"/>
      <c r="U2348" s="350"/>
      <c r="V2348" s="350"/>
      <c r="W2348" s="350"/>
      <c r="X2348" s="350"/>
      <c r="Y2348" s="350">
        <f t="shared" si="466"/>
        <v>0</v>
      </c>
      <c r="Z2348" s="338"/>
      <c r="AA2348" s="337"/>
      <c r="AB2348" s="338"/>
      <c r="AC2348" s="337"/>
      <c r="AD2348" s="451"/>
      <c r="AE2348" s="252"/>
    </row>
    <row r="2349" hidden="1" outlineLevel="1" spans="1:31">
      <c r="A2349" s="299"/>
      <c r="B2349" s="150">
        <v>210301068</v>
      </c>
      <c r="C2349" s="346"/>
      <c r="D2349" s="346"/>
      <c r="E2349" s="299" t="s">
        <v>180</v>
      </c>
      <c r="F2349" s="343"/>
      <c r="G2349" s="350"/>
      <c r="H2349" s="394"/>
      <c r="I2349" s="403"/>
      <c r="J2349" s="394"/>
      <c r="K2349" s="403"/>
      <c r="L2349" s="337">
        <f t="shared" si="464"/>
        <v>0</v>
      </c>
      <c r="M2349" s="338"/>
      <c r="N2349" s="337"/>
      <c r="O2349" s="338"/>
      <c r="P2349" s="337"/>
      <c r="Q2349" s="337">
        <f t="shared" si="465"/>
        <v>0</v>
      </c>
      <c r="R2349" s="350"/>
      <c r="S2349" s="350"/>
      <c r="T2349" s="350"/>
      <c r="U2349" s="350"/>
      <c r="V2349" s="350"/>
      <c r="W2349" s="350"/>
      <c r="X2349" s="350"/>
      <c r="Y2349" s="350">
        <f t="shared" si="466"/>
        <v>0</v>
      </c>
      <c r="Z2349" s="338"/>
      <c r="AA2349" s="337"/>
      <c r="AB2349" s="338"/>
      <c r="AC2349" s="337"/>
      <c r="AD2349" s="451"/>
      <c r="AE2349" s="252"/>
    </row>
    <row r="2350" hidden="1" outlineLevel="1" spans="1:31">
      <c r="A2350" s="299"/>
      <c r="B2350" s="150">
        <v>210301069</v>
      </c>
      <c r="C2350" s="346"/>
      <c r="D2350" s="346"/>
      <c r="E2350" s="299" t="s">
        <v>181</v>
      </c>
      <c r="F2350" s="343"/>
      <c r="G2350" s="350"/>
      <c r="H2350" s="394"/>
      <c r="I2350" s="403"/>
      <c r="J2350" s="394"/>
      <c r="K2350" s="403"/>
      <c r="L2350" s="337">
        <f t="shared" si="464"/>
        <v>0</v>
      </c>
      <c r="M2350" s="338"/>
      <c r="N2350" s="337"/>
      <c r="O2350" s="338"/>
      <c r="P2350" s="337"/>
      <c r="Q2350" s="337">
        <f t="shared" si="465"/>
        <v>0</v>
      </c>
      <c r="R2350" s="350"/>
      <c r="S2350" s="350"/>
      <c r="T2350" s="350"/>
      <c r="U2350" s="350"/>
      <c r="V2350" s="350"/>
      <c r="W2350" s="350"/>
      <c r="X2350" s="350"/>
      <c r="Y2350" s="350">
        <f t="shared" si="466"/>
        <v>0</v>
      </c>
      <c r="Z2350" s="338"/>
      <c r="AA2350" s="337"/>
      <c r="AB2350" s="338"/>
      <c r="AC2350" s="337"/>
      <c r="AD2350" s="451"/>
      <c r="AE2350" s="252"/>
    </row>
    <row r="2351" hidden="1" outlineLevel="1" spans="1:31">
      <c r="A2351" s="299"/>
      <c r="B2351" s="150">
        <v>210301070</v>
      </c>
      <c r="C2351" s="346"/>
      <c r="D2351" s="346"/>
      <c r="E2351" s="299" t="s">
        <v>182</v>
      </c>
      <c r="F2351" s="343"/>
      <c r="G2351" s="350"/>
      <c r="H2351" s="394"/>
      <c r="I2351" s="403"/>
      <c r="J2351" s="394"/>
      <c r="K2351" s="403"/>
      <c r="L2351" s="337">
        <f t="shared" si="464"/>
        <v>0</v>
      </c>
      <c r="M2351" s="338"/>
      <c r="N2351" s="337"/>
      <c r="O2351" s="338"/>
      <c r="P2351" s="337"/>
      <c r="Q2351" s="337">
        <f t="shared" si="465"/>
        <v>0</v>
      </c>
      <c r="R2351" s="350"/>
      <c r="S2351" s="350"/>
      <c r="T2351" s="350"/>
      <c r="U2351" s="350"/>
      <c r="V2351" s="350"/>
      <c r="W2351" s="350"/>
      <c r="X2351" s="350"/>
      <c r="Y2351" s="350">
        <f t="shared" si="466"/>
        <v>0</v>
      </c>
      <c r="Z2351" s="338"/>
      <c r="AA2351" s="337"/>
      <c r="AB2351" s="338"/>
      <c r="AC2351" s="337"/>
      <c r="AD2351" s="451"/>
      <c r="AE2351" s="252"/>
    </row>
    <row r="2352" hidden="1" outlineLevel="1" spans="1:31">
      <c r="A2352" s="299"/>
      <c r="B2352" s="150">
        <v>210301071</v>
      </c>
      <c r="C2352" s="346"/>
      <c r="D2352" s="346"/>
      <c r="E2352" s="299" t="s">
        <v>183</v>
      </c>
      <c r="F2352" s="343"/>
      <c r="G2352" s="350"/>
      <c r="H2352" s="394"/>
      <c r="I2352" s="403"/>
      <c r="J2352" s="394"/>
      <c r="K2352" s="403"/>
      <c r="L2352" s="337">
        <f t="shared" si="464"/>
        <v>0</v>
      </c>
      <c r="M2352" s="338"/>
      <c r="N2352" s="337"/>
      <c r="O2352" s="338"/>
      <c r="P2352" s="337"/>
      <c r="Q2352" s="337">
        <f t="shared" si="465"/>
        <v>0</v>
      </c>
      <c r="R2352" s="350"/>
      <c r="S2352" s="350"/>
      <c r="T2352" s="350"/>
      <c r="U2352" s="350"/>
      <c r="V2352" s="350"/>
      <c r="W2352" s="350"/>
      <c r="X2352" s="350"/>
      <c r="Y2352" s="350">
        <f t="shared" si="466"/>
        <v>0</v>
      </c>
      <c r="Z2352" s="338"/>
      <c r="AA2352" s="337"/>
      <c r="AB2352" s="338"/>
      <c r="AC2352" s="337"/>
      <c r="AD2352" s="451"/>
      <c r="AE2352" s="252"/>
    </row>
    <row r="2353" hidden="1" outlineLevel="1" spans="1:31">
      <c r="A2353" s="299"/>
      <c r="B2353" s="150">
        <v>210301072</v>
      </c>
      <c r="C2353" s="346"/>
      <c r="D2353" s="346"/>
      <c r="E2353" s="299" t="s">
        <v>184</v>
      </c>
      <c r="F2353" s="343"/>
      <c r="G2353" s="350"/>
      <c r="H2353" s="394"/>
      <c r="I2353" s="403"/>
      <c r="J2353" s="394"/>
      <c r="K2353" s="403"/>
      <c r="L2353" s="337">
        <f t="shared" si="464"/>
        <v>0</v>
      </c>
      <c r="M2353" s="338"/>
      <c r="N2353" s="337"/>
      <c r="O2353" s="338"/>
      <c r="P2353" s="337"/>
      <c r="Q2353" s="337">
        <f t="shared" si="465"/>
        <v>0</v>
      </c>
      <c r="R2353" s="350"/>
      <c r="S2353" s="350"/>
      <c r="T2353" s="350"/>
      <c r="U2353" s="350"/>
      <c r="V2353" s="350"/>
      <c r="W2353" s="350"/>
      <c r="X2353" s="350"/>
      <c r="Y2353" s="350">
        <f t="shared" si="466"/>
        <v>0</v>
      </c>
      <c r="Z2353" s="338"/>
      <c r="AA2353" s="337"/>
      <c r="AB2353" s="338"/>
      <c r="AC2353" s="337"/>
      <c r="AD2353" s="451"/>
      <c r="AE2353" s="252"/>
    </row>
    <row r="2354" hidden="1" outlineLevel="1" spans="1:31">
      <c r="A2354" s="299"/>
      <c r="B2354" s="150">
        <v>210301073</v>
      </c>
      <c r="C2354" s="346"/>
      <c r="D2354" s="346"/>
      <c r="E2354" s="299" t="s">
        <v>185</v>
      </c>
      <c r="F2354" s="343"/>
      <c r="G2354" s="350"/>
      <c r="H2354" s="394"/>
      <c r="I2354" s="403"/>
      <c r="J2354" s="394"/>
      <c r="K2354" s="403"/>
      <c r="L2354" s="337">
        <f t="shared" si="464"/>
        <v>0</v>
      </c>
      <c r="M2354" s="338"/>
      <c r="N2354" s="337"/>
      <c r="O2354" s="338"/>
      <c r="P2354" s="337"/>
      <c r="Q2354" s="337">
        <f t="shared" si="465"/>
        <v>0</v>
      </c>
      <c r="R2354" s="350"/>
      <c r="S2354" s="350"/>
      <c r="T2354" s="350"/>
      <c r="U2354" s="350"/>
      <c r="V2354" s="350"/>
      <c r="W2354" s="350"/>
      <c r="X2354" s="350"/>
      <c r="Y2354" s="350">
        <f t="shared" si="466"/>
        <v>0</v>
      </c>
      <c r="Z2354" s="338"/>
      <c r="AA2354" s="337"/>
      <c r="AB2354" s="338"/>
      <c r="AC2354" s="337"/>
      <c r="AD2354" s="451"/>
      <c r="AE2354" s="252"/>
    </row>
    <row r="2355" hidden="1" outlineLevel="1" spans="1:31">
      <c r="A2355" s="299"/>
      <c r="B2355" s="150">
        <v>210301074</v>
      </c>
      <c r="C2355" s="346"/>
      <c r="D2355" s="346"/>
      <c r="E2355" s="299" t="s">
        <v>186</v>
      </c>
      <c r="F2355" s="343"/>
      <c r="G2355" s="350"/>
      <c r="H2355" s="394"/>
      <c r="I2355" s="403"/>
      <c r="J2355" s="394"/>
      <c r="K2355" s="403"/>
      <c r="L2355" s="337">
        <f t="shared" si="464"/>
        <v>0</v>
      </c>
      <c r="M2355" s="338"/>
      <c r="N2355" s="337"/>
      <c r="O2355" s="338"/>
      <c r="P2355" s="337"/>
      <c r="Q2355" s="337">
        <f t="shared" si="465"/>
        <v>0</v>
      </c>
      <c r="R2355" s="350"/>
      <c r="S2355" s="350"/>
      <c r="T2355" s="350"/>
      <c r="U2355" s="350"/>
      <c r="V2355" s="350"/>
      <c r="W2355" s="350"/>
      <c r="X2355" s="350"/>
      <c r="Y2355" s="350">
        <f t="shared" si="466"/>
        <v>0</v>
      </c>
      <c r="Z2355" s="338"/>
      <c r="AA2355" s="337"/>
      <c r="AB2355" s="338"/>
      <c r="AC2355" s="337"/>
      <c r="AD2355" s="451"/>
      <c r="AE2355" s="252"/>
    </row>
    <row r="2356" hidden="1" outlineLevel="1" spans="1:31">
      <c r="A2356" s="299"/>
      <c r="B2356" s="150">
        <v>210301075</v>
      </c>
      <c r="C2356" s="346"/>
      <c r="D2356" s="346"/>
      <c r="E2356" s="299" t="s">
        <v>187</v>
      </c>
      <c r="F2356" s="343"/>
      <c r="G2356" s="350"/>
      <c r="H2356" s="394"/>
      <c r="I2356" s="403"/>
      <c r="J2356" s="394"/>
      <c r="K2356" s="403"/>
      <c r="L2356" s="337">
        <f t="shared" si="464"/>
        <v>0</v>
      </c>
      <c r="M2356" s="338"/>
      <c r="N2356" s="337"/>
      <c r="O2356" s="338"/>
      <c r="P2356" s="337"/>
      <c r="Q2356" s="337">
        <f t="shared" si="465"/>
        <v>0</v>
      </c>
      <c r="R2356" s="350"/>
      <c r="S2356" s="350"/>
      <c r="T2356" s="350"/>
      <c r="U2356" s="350"/>
      <c r="V2356" s="350"/>
      <c r="W2356" s="350"/>
      <c r="X2356" s="350"/>
      <c r="Y2356" s="350">
        <f t="shared" si="466"/>
        <v>0</v>
      </c>
      <c r="Z2356" s="338"/>
      <c r="AA2356" s="337"/>
      <c r="AB2356" s="338"/>
      <c r="AC2356" s="337"/>
      <c r="AD2356" s="451"/>
      <c r="AE2356" s="252"/>
    </row>
    <row r="2357" hidden="1" outlineLevel="1" spans="1:31">
      <c r="A2357" s="299"/>
      <c r="B2357" s="150">
        <v>210301076</v>
      </c>
      <c r="C2357" s="346"/>
      <c r="D2357" s="346"/>
      <c r="E2357" s="299" t="s">
        <v>188</v>
      </c>
      <c r="F2357" s="343"/>
      <c r="G2357" s="350"/>
      <c r="H2357" s="394"/>
      <c r="I2357" s="403"/>
      <c r="J2357" s="394"/>
      <c r="K2357" s="403"/>
      <c r="L2357" s="337">
        <f t="shared" si="464"/>
        <v>0</v>
      </c>
      <c r="M2357" s="338"/>
      <c r="N2357" s="337"/>
      <c r="O2357" s="338"/>
      <c r="P2357" s="337"/>
      <c r="Q2357" s="337">
        <f t="shared" si="465"/>
        <v>0</v>
      </c>
      <c r="R2357" s="350"/>
      <c r="S2357" s="350"/>
      <c r="T2357" s="350"/>
      <c r="U2357" s="350"/>
      <c r="V2357" s="350"/>
      <c r="W2357" s="350"/>
      <c r="X2357" s="350"/>
      <c r="Y2357" s="350">
        <f t="shared" si="466"/>
        <v>0</v>
      </c>
      <c r="Z2357" s="338"/>
      <c r="AA2357" s="337"/>
      <c r="AB2357" s="338"/>
      <c r="AC2357" s="337"/>
      <c r="AD2357" s="451"/>
      <c r="AE2357" s="252"/>
    </row>
    <row r="2358" hidden="1" outlineLevel="1" spans="1:31">
      <c r="A2358" s="299"/>
      <c r="B2358" s="150">
        <v>210301077</v>
      </c>
      <c r="C2358" s="346"/>
      <c r="D2358" s="346"/>
      <c r="E2358" s="299" t="s">
        <v>189</v>
      </c>
      <c r="F2358" s="343"/>
      <c r="G2358" s="350"/>
      <c r="H2358" s="394"/>
      <c r="I2358" s="403"/>
      <c r="J2358" s="394"/>
      <c r="K2358" s="403"/>
      <c r="L2358" s="337">
        <f t="shared" si="464"/>
        <v>0</v>
      </c>
      <c r="M2358" s="338"/>
      <c r="N2358" s="337"/>
      <c r="O2358" s="338"/>
      <c r="P2358" s="337"/>
      <c r="Q2358" s="337">
        <f t="shared" si="465"/>
        <v>0</v>
      </c>
      <c r="R2358" s="350"/>
      <c r="S2358" s="350"/>
      <c r="T2358" s="350"/>
      <c r="U2358" s="350"/>
      <c r="V2358" s="350"/>
      <c r="W2358" s="350"/>
      <c r="X2358" s="350"/>
      <c r="Y2358" s="350">
        <f t="shared" si="466"/>
        <v>0</v>
      </c>
      <c r="Z2358" s="338"/>
      <c r="AA2358" s="337"/>
      <c r="AB2358" s="338"/>
      <c r="AC2358" s="337"/>
      <c r="AD2358" s="451"/>
      <c r="AE2358" s="252"/>
    </row>
    <row r="2359" hidden="1" outlineLevel="1" spans="1:31">
      <c r="A2359" s="299"/>
      <c r="B2359" s="150">
        <v>210301078</v>
      </c>
      <c r="C2359" s="346"/>
      <c r="D2359" s="346"/>
      <c r="E2359" s="299" t="s">
        <v>190</v>
      </c>
      <c r="F2359" s="343"/>
      <c r="G2359" s="350"/>
      <c r="H2359" s="394"/>
      <c r="I2359" s="403"/>
      <c r="J2359" s="394"/>
      <c r="K2359" s="403"/>
      <c r="L2359" s="337">
        <f t="shared" si="464"/>
        <v>0</v>
      </c>
      <c r="M2359" s="338"/>
      <c r="N2359" s="337"/>
      <c r="O2359" s="338"/>
      <c r="P2359" s="337"/>
      <c r="Q2359" s="337">
        <f t="shared" si="465"/>
        <v>0</v>
      </c>
      <c r="R2359" s="350"/>
      <c r="S2359" s="350"/>
      <c r="T2359" s="350"/>
      <c r="U2359" s="350"/>
      <c r="V2359" s="350"/>
      <c r="W2359" s="350"/>
      <c r="X2359" s="350"/>
      <c r="Y2359" s="350">
        <f t="shared" si="466"/>
        <v>0</v>
      </c>
      <c r="Z2359" s="338"/>
      <c r="AA2359" s="337"/>
      <c r="AB2359" s="338"/>
      <c r="AC2359" s="337"/>
      <c r="AD2359" s="451"/>
      <c r="AE2359" s="252"/>
    </row>
    <row r="2360" hidden="1" outlineLevel="1" spans="1:31">
      <c r="A2360" s="299"/>
      <c r="B2360" s="150">
        <v>210301079</v>
      </c>
      <c r="C2360" s="346"/>
      <c r="D2360" s="346"/>
      <c r="E2360" s="299" t="s">
        <v>191</v>
      </c>
      <c r="F2360" s="343"/>
      <c r="G2360" s="350"/>
      <c r="H2360" s="394"/>
      <c r="I2360" s="403"/>
      <c r="J2360" s="394"/>
      <c r="K2360" s="403"/>
      <c r="L2360" s="337">
        <f t="shared" si="464"/>
        <v>0</v>
      </c>
      <c r="M2360" s="338"/>
      <c r="N2360" s="337"/>
      <c r="O2360" s="338"/>
      <c r="P2360" s="337"/>
      <c r="Q2360" s="337">
        <f t="shared" si="465"/>
        <v>0</v>
      </c>
      <c r="R2360" s="350"/>
      <c r="S2360" s="350"/>
      <c r="T2360" s="350"/>
      <c r="U2360" s="350"/>
      <c r="V2360" s="350"/>
      <c r="W2360" s="350"/>
      <c r="X2360" s="350"/>
      <c r="Y2360" s="350">
        <f t="shared" si="466"/>
        <v>0</v>
      </c>
      <c r="Z2360" s="338"/>
      <c r="AA2360" s="337"/>
      <c r="AB2360" s="338"/>
      <c r="AC2360" s="337"/>
      <c r="AD2360" s="451"/>
      <c r="AE2360" s="252"/>
    </row>
    <row r="2361" hidden="1" outlineLevel="1" spans="1:31">
      <c r="A2361" s="299"/>
      <c r="B2361" s="150">
        <v>210301080</v>
      </c>
      <c r="C2361" s="346"/>
      <c r="D2361" s="346"/>
      <c r="E2361" s="299" t="s">
        <v>192</v>
      </c>
      <c r="F2361" s="343"/>
      <c r="G2361" s="350"/>
      <c r="H2361" s="394"/>
      <c r="I2361" s="403"/>
      <c r="J2361" s="394"/>
      <c r="K2361" s="403"/>
      <c r="L2361" s="337">
        <f t="shared" si="464"/>
        <v>0</v>
      </c>
      <c r="M2361" s="338"/>
      <c r="N2361" s="337"/>
      <c r="O2361" s="338"/>
      <c r="P2361" s="337"/>
      <c r="Q2361" s="337">
        <f t="shared" si="465"/>
        <v>0</v>
      </c>
      <c r="R2361" s="350"/>
      <c r="S2361" s="350"/>
      <c r="T2361" s="350"/>
      <c r="U2361" s="350"/>
      <c r="V2361" s="350"/>
      <c r="W2361" s="350"/>
      <c r="X2361" s="350"/>
      <c r="Y2361" s="350">
        <f t="shared" si="466"/>
        <v>0</v>
      </c>
      <c r="Z2361" s="338"/>
      <c r="AA2361" s="337"/>
      <c r="AB2361" s="338"/>
      <c r="AC2361" s="337"/>
      <c r="AD2361" s="451"/>
      <c r="AE2361" s="252"/>
    </row>
    <row r="2362" hidden="1" outlineLevel="1" spans="1:31">
      <c r="A2362" s="299"/>
      <c r="B2362" s="150">
        <v>210301081</v>
      </c>
      <c r="C2362" s="346"/>
      <c r="D2362" s="346"/>
      <c r="E2362" s="299" t="s">
        <v>193</v>
      </c>
      <c r="F2362" s="343"/>
      <c r="G2362" s="350"/>
      <c r="H2362" s="394"/>
      <c r="I2362" s="403"/>
      <c r="J2362" s="394"/>
      <c r="K2362" s="403"/>
      <c r="L2362" s="337">
        <f t="shared" si="464"/>
        <v>0</v>
      </c>
      <c r="M2362" s="338"/>
      <c r="N2362" s="337"/>
      <c r="O2362" s="338"/>
      <c r="P2362" s="337"/>
      <c r="Q2362" s="337">
        <f t="shared" si="465"/>
        <v>0</v>
      </c>
      <c r="R2362" s="350"/>
      <c r="S2362" s="350"/>
      <c r="T2362" s="350"/>
      <c r="U2362" s="350"/>
      <c r="V2362" s="350"/>
      <c r="W2362" s="350"/>
      <c r="X2362" s="350"/>
      <c r="Y2362" s="350">
        <f t="shared" si="466"/>
        <v>0</v>
      </c>
      <c r="Z2362" s="338"/>
      <c r="AA2362" s="337"/>
      <c r="AB2362" s="338"/>
      <c r="AC2362" s="337"/>
      <c r="AD2362" s="451"/>
      <c r="AE2362" s="252"/>
    </row>
    <row r="2363" hidden="1" outlineLevel="1" spans="1:31">
      <c r="A2363" s="299"/>
      <c r="B2363" s="150">
        <v>210301082</v>
      </c>
      <c r="C2363" s="346"/>
      <c r="D2363" s="346"/>
      <c r="E2363" s="299" t="s">
        <v>194</v>
      </c>
      <c r="F2363" s="343"/>
      <c r="G2363" s="350"/>
      <c r="H2363" s="394"/>
      <c r="I2363" s="403"/>
      <c r="J2363" s="394"/>
      <c r="K2363" s="403"/>
      <c r="L2363" s="337">
        <f t="shared" si="464"/>
        <v>0</v>
      </c>
      <c r="M2363" s="338"/>
      <c r="N2363" s="337"/>
      <c r="O2363" s="338"/>
      <c r="P2363" s="337"/>
      <c r="Q2363" s="337">
        <f t="shared" si="465"/>
        <v>0</v>
      </c>
      <c r="R2363" s="350"/>
      <c r="S2363" s="350"/>
      <c r="T2363" s="350"/>
      <c r="U2363" s="350"/>
      <c r="V2363" s="350"/>
      <c r="W2363" s="350"/>
      <c r="X2363" s="350"/>
      <c r="Y2363" s="350">
        <f t="shared" si="466"/>
        <v>0</v>
      </c>
      <c r="Z2363" s="338"/>
      <c r="AA2363" s="337"/>
      <c r="AB2363" s="338"/>
      <c r="AC2363" s="337"/>
      <c r="AD2363" s="451"/>
      <c r="AE2363" s="252"/>
    </row>
    <row r="2364" hidden="1" outlineLevel="1" spans="1:31">
      <c r="A2364" s="299"/>
      <c r="B2364" s="150">
        <v>210301083</v>
      </c>
      <c r="C2364" s="346"/>
      <c r="D2364" s="346"/>
      <c r="E2364" s="299" t="s">
        <v>195</v>
      </c>
      <c r="F2364" s="343"/>
      <c r="G2364" s="350"/>
      <c r="H2364" s="394"/>
      <c r="I2364" s="403"/>
      <c r="J2364" s="394"/>
      <c r="K2364" s="403"/>
      <c r="L2364" s="337">
        <f t="shared" si="464"/>
        <v>0</v>
      </c>
      <c r="M2364" s="338"/>
      <c r="N2364" s="337"/>
      <c r="O2364" s="338"/>
      <c r="P2364" s="337"/>
      <c r="Q2364" s="337">
        <f t="shared" si="465"/>
        <v>0</v>
      </c>
      <c r="R2364" s="350"/>
      <c r="S2364" s="350"/>
      <c r="T2364" s="350"/>
      <c r="U2364" s="350"/>
      <c r="V2364" s="350"/>
      <c r="W2364" s="350"/>
      <c r="X2364" s="350"/>
      <c r="Y2364" s="350">
        <f t="shared" si="466"/>
        <v>0</v>
      </c>
      <c r="Z2364" s="338"/>
      <c r="AA2364" s="337"/>
      <c r="AB2364" s="338"/>
      <c r="AC2364" s="337"/>
      <c r="AD2364" s="451"/>
      <c r="AE2364" s="252"/>
    </row>
    <row r="2365" hidden="1" outlineLevel="1" spans="1:31">
      <c r="A2365" s="299"/>
      <c r="B2365" s="150">
        <v>210301084</v>
      </c>
      <c r="C2365" s="346"/>
      <c r="D2365" s="346"/>
      <c r="E2365" s="299" t="s">
        <v>196</v>
      </c>
      <c r="F2365" s="343"/>
      <c r="G2365" s="350"/>
      <c r="H2365" s="394"/>
      <c r="I2365" s="403"/>
      <c r="J2365" s="394"/>
      <c r="K2365" s="403"/>
      <c r="L2365" s="337">
        <f t="shared" si="464"/>
        <v>0</v>
      </c>
      <c r="M2365" s="338"/>
      <c r="N2365" s="337"/>
      <c r="O2365" s="338"/>
      <c r="P2365" s="337"/>
      <c r="Q2365" s="337">
        <f t="shared" si="465"/>
        <v>0</v>
      </c>
      <c r="R2365" s="350"/>
      <c r="S2365" s="350"/>
      <c r="T2365" s="350"/>
      <c r="U2365" s="350"/>
      <c r="V2365" s="350"/>
      <c r="W2365" s="350"/>
      <c r="X2365" s="350"/>
      <c r="Y2365" s="350">
        <f t="shared" si="466"/>
        <v>0</v>
      </c>
      <c r="Z2365" s="338"/>
      <c r="AA2365" s="337"/>
      <c r="AB2365" s="338"/>
      <c r="AC2365" s="337"/>
      <c r="AD2365" s="451"/>
      <c r="AE2365" s="252"/>
    </row>
    <row r="2366" hidden="1" outlineLevel="1" spans="1:31">
      <c r="A2366" s="299"/>
      <c r="B2366" s="150">
        <v>210301085</v>
      </c>
      <c r="C2366" s="346"/>
      <c r="D2366" s="346"/>
      <c r="E2366" s="299" t="s">
        <v>197</v>
      </c>
      <c r="F2366" s="343"/>
      <c r="G2366" s="350"/>
      <c r="H2366" s="394"/>
      <c r="I2366" s="403"/>
      <c r="J2366" s="394"/>
      <c r="K2366" s="403"/>
      <c r="L2366" s="337">
        <f t="shared" si="464"/>
        <v>0</v>
      </c>
      <c r="M2366" s="338"/>
      <c r="N2366" s="337"/>
      <c r="O2366" s="338"/>
      <c r="P2366" s="337"/>
      <c r="Q2366" s="337">
        <f t="shared" si="465"/>
        <v>0</v>
      </c>
      <c r="R2366" s="350"/>
      <c r="S2366" s="350"/>
      <c r="T2366" s="350"/>
      <c r="U2366" s="350"/>
      <c r="V2366" s="350"/>
      <c r="W2366" s="350"/>
      <c r="X2366" s="350"/>
      <c r="Y2366" s="350">
        <f t="shared" si="466"/>
        <v>0</v>
      </c>
      <c r="Z2366" s="338"/>
      <c r="AA2366" s="337"/>
      <c r="AB2366" s="338"/>
      <c r="AC2366" s="337"/>
      <c r="AD2366" s="451"/>
      <c r="AE2366" s="252"/>
    </row>
    <row r="2367" hidden="1" outlineLevel="1" spans="1:31">
      <c r="A2367" s="299"/>
      <c r="B2367" s="150">
        <v>210301086</v>
      </c>
      <c r="C2367" s="346"/>
      <c r="D2367" s="346"/>
      <c r="E2367" s="299" t="s">
        <v>198</v>
      </c>
      <c r="F2367" s="343"/>
      <c r="G2367" s="350"/>
      <c r="H2367" s="394"/>
      <c r="I2367" s="403"/>
      <c r="J2367" s="394"/>
      <c r="K2367" s="403"/>
      <c r="L2367" s="337">
        <f t="shared" si="464"/>
        <v>0</v>
      </c>
      <c r="M2367" s="338"/>
      <c r="N2367" s="337"/>
      <c r="O2367" s="338"/>
      <c r="P2367" s="337"/>
      <c r="Q2367" s="337">
        <f t="shared" si="465"/>
        <v>0</v>
      </c>
      <c r="R2367" s="350"/>
      <c r="S2367" s="350"/>
      <c r="T2367" s="350"/>
      <c r="U2367" s="350"/>
      <c r="V2367" s="350"/>
      <c r="W2367" s="350"/>
      <c r="X2367" s="350"/>
      <c r="Y2367" s="350">
        <f t="shared" si="466"/>
        <v>0</v>
      </c>
      <c r="Z2367" s="338"/>
      <c r="AA2367" s="337"/>
      <c r="AB2367" s="338"/>
      <c r="AC2367" s="337"/>
      <c r="AD2367" s="451"/>
      <c r="AE2367" s="252"/>
    </row>
    <row r="2368" hidden="1" outlineLevel="1" spans="1:31">
      <c r="A2368" s="299"/>
      <c r="B2368" s="150">
        <v>210301087</v>
      </c>
      <c r="C2368" s="346"/>
      <c r="D2368" s="346"/>
      <c r="E2368" s="299" t="s">
        <v>199</v>
      </c>
      <c r="F2368" s="343"/>
      <c r="G2368" s="350"/>
      <c r="H2368" s="394"/>
      <c r="I2368" s="403"/>
      <c r="J2368" s="394"/>
      <c r="K2368" s="403"/>
      <c r="L2368" s="337">
        <f t="shared" si="464"/>
        <v>0</v>
      </c>
      <c r="M2368" s="338"/>
      <c r="N2368" s="337"/>
      <c r="O2368" s="338"/>
      <c r="P2368" s="337"/>
      <c r="Q2368" s="337">
        <f t="shared" si="465"/>
        <v>0</v>
      </c>
      <c r="R2368" s="350"/>
      <c r="S2368" s="350"/>
      <c r="T2368" s="350"/>
      <c r="U2368" s="350"/>
      <c r="V2368" s="350"/>
      <c r="W2368" s="350"/>
      <c r="X2368" s="350"/>
      <c r="Y2368" s="350">
        <f t="shared" si="466"/>
        <v>0</v>
      </c>
      <c r="Z2368" s="338"/>
      <c r="AA2368" s="337"/>
      <c r="AB2368" s="338"/>
      <c r="AC2368" s="337"/>
      <c r="AD2368" s="451"/>
      <c r="AE2368" s="252"/>
    </row>
    <row r="2369" hidden="1" outlineLevel="1" spans="1:31">
      <c r="A2369" s="299"/>
      <c r="B2369" s="150">
        <v>210301088</v>
      </c>
      <c r="C2369" s="346"/>
      <c r="D2369" s="346"/>
      <c r="E2369" s="299" t="s">
        <v>200</v>
      </c>
      <c r="F2369" s="343"/>
      <c r="G2369" s="350"/>
      <c r="H2369" s="394"/>
      <c r="I2369" s="403"/>
      <c r="J2369" s="394"/>
      <c r="K2369" s="403"/>
      <c r="L2369" s="337">
        <f t="shared" si="464"/>
        <v>0</v>
      </c>
      <c r="M2369" s="338"/>
      <c r="N2369" s="337"/>
      <c r="O2369" s="338"/>
      <c r="P2369" s="337"/>
      <c r="Q2369" s="337">
        <f t="shared" si="465"/>
        <v>0</v>
      </c>
      <c r="R2369" s="350"/>
      <c r="S2369" s="350"/>
      <c r="T2369" s="350"/>
      <c r="U2369" s="350"/>
      <c r="V2369" s="350"/>
      <c r="W2369" s="350"/>
      <c r="X2369" s="350"/>
      <c r="Y2369" s="350">
        <f t="shared" si="466"/>
        <v>0</v>
      </c>
      <c r="Z2369" s="338"/>
      <c r="AA2369" s="337"/>
      <c r="AB2369" s="338"/>
      <c r="AC2369" s="337"/>
      <c r="AD2369" s="451"/>
      <c r="AE2369" s="252"/>
    </row>
    <row r="2370" hidden="1" outlineLevel="1" spans="1:31">
      <c r="A2370" s="299"/>
      <c r="B2370" s="150">
        <v>210301089</v>
      </c>
      <c r="C2370" s="346"/>
      <c r="D2370" s="346"/>
      <c r="E2370" s="299" t="s">
        <v>201</v>
      </c>
      <c r="F2370" s="343"/>
      <c r="G2370" s="350"/>
      <c r="H2370" s="394"/>
      <c r="I2370" s="403"/>
      <c r="J2370" s="394"/>
      <c r="K2370" s="403"/>
      <c r="L2370" s="337">
        <f t="shared" si="464"/>
        <v>0</v>
      </c>
      <c r="M2370" s="338"/>
      <c r="N2370" s="337"/>
      <c r="O2370" s="338"/>
      <c r="P2370" s="337"/>
      <c r="Q2370" s="337">
        <f t="shared" si="465"/>
        <v>0</v>
      </c>
      <c r="R2370" s="350"/>
      <c r="S2370" s="350"/>
      <c r="T2370" s="350"/>
      <c r="U2370" s="350"/>
      <c r="V2370" s="350"/>
      <c r="W2370" s="350"/>
      <c r="X2370" s="350"/>
      <c r="Y2370" s="350">
        <f t="shared" si="466"/>
        <v>0</v>
      </c>
      <c r="Z2370" s="338"/>
      <c r="AA2370" s="337"/>
      <c r="AB2370" s="338"/>
      <c r="AC2370" s="337"/>
      <c r="AD2370" s="451"/>
      <c r="AE2370" s="252"/>
    </row>
    <row r="2371" hidden="1" outlineLevel="1" spans="1:31">
      <c r="A2371" s="299"/>
      <c r="B2371" s="150">
        <v>210301090</v>
      </c>
      <c r="C2371" s="346"/>
      <c r="D2371" s="346"/>
      <c r="E2371" s="299" t="s">
        <v>202</v>
      </c>
      <c r="F2371" s="343"/>
      <c r="G2371" s="350"/>
      <c r="H2371" s="394"/>
      <c r="I2371" s="403"/>
      <c r="J2371" s="394"/>
      <c r="K2371" s="403"/>
      <c r="L2371" s="337">
        <f t="shared" si="464"/>
        <v>0</v>
      </c>
      <c r="M2371" s="338"/>
      <c r="N2371" s="337"/>
      <c r="O2371" s="338"/>
      <c r="P2371" s="337"/>
      <c r="Q2371" s="337">
        <f t="shared" si="465"/>
        <v>0</v>
      </c>
      <c r="R2371" s="350"/>
      <c r="S2371" s="350"/>
      <c r="T2371" s="350"/>
      <c r="U2371" s="350"/>
      <c r="V2371" s="350"/>
      <c r="W2371" s="350"/>
      <c r="X2371" s="350"/>
      <c r="Y2371" s="350">
        <f t="shared" si="466"/>
        <v>0</v>
      </c>
      <c r="Z2371" s="338"/>
      <c r="AA2371" s="337"/>
      <c r="AB2371" s="338"/>
      <c r="AC2371" s="337"/>
      <c r="AD2371" s="451"/>
      <c r="AE2371" s="252"/>
    </row>
    <row r="2372" hidden="1" outlineLevel="1" spans="1:31">
      <c r="A2372" s="299"/>
      <c r="B2372" s="150">
        <v>210301091</v>
      </c>
      <c r="C2372" s="346"/>
      <c r="D2372" s="346"/>
      <c r="E2372" s="299" t="s">
        <v>203</v>
      </c>
      <c r="F2372" s="343"/>
      <c r="G2372" s="350"/>
      <c r="H2372" s="394"/>
      <c r="I2372" s="403"/>
      <c r="J2372" s="394"/>
      <c r="K2372" s="403"/>
      <c r="L2372" s="337">
        <f t="shared" si="464"/>
        <v>0</v>
      </c>
      <c r="M2372" s="338"/>
      <c r="N2372" s="337"/>
      <c r="O2372" s="338"/>
      <c r="P2372" s="337"/>
      <c r="Q2372" s="337">
        <f t="shared" si="465"/>
        <v>0</v>
      </c>
      <c r="R2372" s="350"/>
      <c r="S2372" s="350"/>
      <c r="T2372" s="350"/>
      <c r="U2372" s="350"/>
      <c r="V2372" s="350"/>
      <c r="W2372" s="350"/>
      <c r="X2372" s="350"/>
      <c r="Y2372" s="350">
        <f t="shared" si="466"/>
        <v>0</v>
      </c>
      <c r="Z2372" s="338"/>
      <c r="AA2372" s="337"/>
      <c r="AB2372" s="338"/>
      <c r="AC2372" s="337"/>
      <c r="AD2372" s="451"/>
      <c r="AE2372" s="252"/>
    </row>
    <row r="2373" hidden="1" outlineLevel="1" spans="1:31">
      <c r="A2373" s="299"/>
      <c r="B2373" s="150">
        <v>210301092</v>
      </c>
      <c r="C2373" s="346"/>
      <c r="D2373" s="346"/>
      <c r="E2373" s="299" t="s">
        <v>204</v>
      </c>
      <c r="F2373" s="343"/>
      <c r="G2373" s="350"/>
      <c r="H2373" s="394"/>
      <c r="I2373" s="403"/>
      <c r="J2373" s="394"/>
      <c r="K2373" s="403"/>
      <c r="L2373" s="337">
        <f t="shared" si="464"/>
        <v>0</v>
      </c>
      <c r="M2373" s="338"/>
      <c r="N2373" s="337"/>
      <c r="O2373" s="338"/>
      <c r="P2373" s="337"/>
      <c r="Q2373" s="337">
        <f t="shared" si="465"/>
        <v>0</v>
      </c>
      <c r="R2373" s="350"/>
      <c r="S2373" s="350"/>
      <c r="T2373" s="350"/>
      <c r="U2373" s="350"/>
      <c r="V2373" s="350"/>
      <c r="W2373" s="350"/>
      <c r="X2373" s="350"/>
      <c r="Y2373" s="350">
        <f t="shared" si="466"/>
        <v>0</v>
      </c>
      <c r="Z2373" s="338"/>
      <c r="AA2373" s="337"/>
      <c r="AB2373" s="338"/>
      <c r="AC2373" s="337"/>
      <c r="AD2373" s="451"/>
      <c r="AE2373" s="252"/>
    </row>
    <row r="2374" hidden="1" outlineLevel="1" spans="1:31">
      <c r="A2374" s="299"/>
      <c r="B2374" s="150">
        <v>210301093</v>
      </c>
      <c r="C2374" s="346"/>
      <c r="D2374" s="346"/>
      <c r="E2374" s="299" t="s">
        <v>205</v>
      </c>
      <c r="F2374" s="343"/>
      <c r="G2374" s="350"/>
      <c r="H2374" s="394"/>
      <c r="I2374" s="403"/>
      <c r="J2374" s="394"/>
      <c r="K2374" s="403"/>
      <c r="L2374" s="337">
        <f t="shared" si="464"/>
        <v>0</v>
      </c>
      <c r="M2374" s="338"/>
      <c r="N2374" s="337"/>
      <c r="O2374" s="338"/>
      <c r="P2374" s="337"/>
      <c r="Q2374" s="337">
        <f t="shared" si="465"/>
        <v>0</v>
      </c>
      <c r="R2374" s="350"/>
      <c r="S2374" s="350"/>
      <c r="T2374" s="350"/>
      <c r="U2374" s="350"/>
      <c r="V2374" s="350"/>
      <c r="W2374" s="350"/>
      <c r="X2374" s="350"/>
      <c r="Y2374" s="350">
        <f t="shared" si="466"/>
        <v>0</v>
      </c>
      <c r="Z2374" s="338"/>
      <c r="AA2374" s="337"/>
      <c r="AB2374" s="338"/>
      <c r="AC2374" s="337"/>
      <c r="AD2374" s="451"/>
      <c r="AE2374" s="252"/>
    </row>
    <row r="2375" hidden="1" outlineLevel="1" spans="1:31">
      <c r="A2375" s="299"/>
      <c r="B2375" s="150">
        <v>210301094</v>
      </c>
      <c r="C2375" s="346"/>
      <c r="D2375" s="346"/>
      <c r="E2375" s="299" t="s">
        <v>206</v>
      </c>
      <c r="F2375" s="343"/>
      <c r="G2375" s="350"/>
      <c r="H2375" s="394"/>
      <c r="I2375" s="403"/>
      <c r="J2375" s="394"/>
      <c r="K2375" s="403"/>
      <c r="L2375" s="337">
        <f t="shared" si="464"/>
        <v>0</v>
      </c>
      <c r="M2375" s="338"/>
      <c r="N2375" s="337"/>
      <c r="O2375" s="338"/>
      <c r="P2375" s="337"/>
      <c r="Q2375" s="337">
        <f t="shared" si="465"/>
        <v>0</v>
      </c>
      <c r="R2375" s="350"/>
      <c r="S2375" s="350"/>
      <c r="T2375" s="350"/>
      <c r="U2375" s="350"/>
      <c r="V2375" s="350"/>
      <c r="W2375" s="350"/>
      <c r="X2375" s="350"/>
      <c r="Y2375" s="350">
        <f t="shared" si="466"/>
        <v>0</v>
      </c>
      <c r="Z2375" s="338"/>
      <c r="AA2375" s="337"/>
      <c r="AB2375" s="338"/>
      <c r="AC2375" s="337"/>
      <c r="AD2375" s="451"/>
      <c r="AE2375" s="252"/>
    </row>
    <row r="2376" hidden="1" outlineLevel="1" spans="1:31">
      <c r="A2376" s="299"/>
      <c r="B2376" s="150">
        <v>210301095</v>
      </c>
      <c r="C2376" s="346"/>
      <c r="D2376" s="346"/>
      <c r="E2376" s="299" t="s">
        <v>207</v>
      </c>
      <c r="F2376" s="343"/>
      <c r="G2376" s="350"/>
      <c r="H2376" s="394"/>
      <c r="I2376" s="403"/>
      <c r="J2376" s="394"/>
      <c r="K2376" s="403"/>
      <c r="L2376" s="337">
        <f t="shared" si="464"/>
        <v>0</v>
      </c>
      <c r="M2376" s="338"/>
      <c r="N2376" s="337"/>
      <c r="O2376" s="338"/>
      <c r="P2376" s="337"/>
      <c r="Q2376" s="337">
        <f t="shared" si="465"/>
        <v>0</v>
      </c>
      <c r="R2376" s="350"/>
      <c r="S2376" s="350"/>
      <c r="T2376" s="350"/>
      <c r="U2376" s="350"/>
      <c r="V2376" s="350"/>
      <c r="W2376" s="350"/>
      <c r="X2376" s="350"/>
      <c r="Y2376" s="350">
        <f t="shared" si="466"/>
        <v>0</v>
      </c>
      <c r="Z2376" s="338"/>
      <c r="AA2376" s="337"/>
      <c r="AB2376" s="338"/>
      <c r="AC2376" s="337"/>
      <c r="AD2376" s="451"/>
      <c r="AE2376" s="252"/>
    </row>
    <row r="2377" hidden="1" outlineLevel="1" spans="1:31">
      <c r="A2377" s="299"/>
      <c r="B2377" s="150">
        <v>210301096</v>
      </c>
      <c r="C2377" s="346"/>
      <c r="D2377" s="346"/>
      <c r="E2377" s="299" t="s">
        <v>208</v>
      </c>
      <c r="F2377" s="343"/>
      <c r="G2377" s="350"/>
      <c r="H2377" s="394"/>
      <c r="I2377" s="403"/>
      <c r="J2377" s="394"/>
      <c r="K2377" s="403"/>
      <c r="L2377" s="337">
        <f t="shared" si="464"/>
        <v>0</v>
      </c>
      <c r="M2377" s="338"/>
      <c r="N2377" s="337"/>
      <c r="O2377" s="338"/>
      <c r="P2377" s="337"/>
      <c r="Q2377" s="337">
        <f t="shared" si="465"/>
        <v>0</v>
      </c>
      <c r="R2377" s="350"/>
      <c r="S2377" s="350"/>
      <c r="T2377" s="350"/>
      <c r="U2377" s="350"/>
      <c r="V2377" s="350"/>
      <c r="W2377" s="350"/>
      <c r="X2377" s="350"/>
      <c r="Y2377" s="350">
        <f t="shared" si="466"/>
        <v>0</v>
      </c>
      <c r="Z2377" s="338"/>
      <c r="AA2377" s="337"/>
      <c r="AB2377" s="338"/>
      <c r="AC2377" s="337"/>
      <c r="AD2377" s="451"/>
      <c r="AE2377" s="252"/>
    </row>
    <row r="2378" hidden="1" outlineLevel="1" spans="1:31">
      <c r="A2378" s="299"/>
      <c r="B2378" s="150">
        <v>210301097</v>
      </c>
      <c r="C2378" s="346"/>
      <c r="D2378" s="346"/>
      <c r="E2378" s="299" t="s">
        <v>209</v>
      </c>
      <c r="F2378" s="343"/>
      <c r="G2378" s="350"/>
      <c r="H2378" s="394"/>
      <c r="I2378" s="403"/>
      <c r="J2378" s="394"/>
      <c r="K2378" s="403"/>
      <c r="L2378" s="337">
        <f t="shared" si="464"/>
        <v>0</v>
      </c>
      <c r="M2378" s="338"/>
      <c r="N2378" s="337"/>
      <c r="O2378" s="338"/>
      <c r="P2378" s="337"/>
      <c r="Q2378" s="337">
        <f t="shared" si="465"/>
        <v>0</v>
      </c>
      <c r="R2378" s="350"/>
      <c r="S2378" s="350"/>
      <c r="T2378" s="350"/>
      <c r="U2378" s="350"/>
      <c r="V2378" s="350"/>
      <c r="W2378" s="350"/>
      <c r="X2378" s="350"/>
      <c r="Y2378" s="350">
        <f t="shared" si="466"/>
        <v>0</v>
      </c>
      <c r="Z2378" s="338"/>
      <c r="AA2378" s="337"/>
      <c r="AB2378" s="338"/>
      <c r="AC2378" s="337"/>
      <c r="AD2378" s="451"/>
      <c r="AE2378" s="252"/>
    </row>
    <row r="2379" hidden="1" outlineLevel="1" spans="1:31">
      <c r="A2379" s="299"/>
      <c r="B2379" s="150">
        <v>210301098</v>
      </c>
      <c r="C2379" s="346"/>
      <c r="D2379" s="346"/>
      <c r="E2379" s="299" t="s">
        <v>210</v>
      </c>
      <c r="F2379" s="343"/>
      <c r="G2379" s="350"/>
      <c r="H2379" s="394"/>
      <c r="I2379" s="403"/>
      <c r="J2379" s="394"/>
      <c r="K2379" s="403"/>
      <c r="L2379" s="337">
        <f t="shared" si="464"/>
        <v>0</v>
      </c>
      <c r="M2379" s="338"/>
      <c r="N2379" s="337"/>
      <c r="O2379" s="338"/>
      <c r="P2379" s="337"/>
      <c r="Q2379" s="337">
        <f t="shared" si="465"/>
        <v>0</v>
      </c>
      <c r="R2379" s="350"/>
      <c r="S2379" s="350"/>
      <c r="T2379" s="350"/>
      <c r="U2379" s="350"/>
      <c r="V2379" s="350"/>
      <c r="W2379" s="350"/>
      <c r="X2379" s="350"/>
      <c r="Y2379" s="350">
        <f t="shared" si="466"/>
        <v>0</v>
      </c>
      <c r="Z2379" s="338"/>
      <c r="AA2379" s="337"/>
      <c r="AB2379" s="338"/>
      <c r="AC2379" s="337"/>
      <c r="AD2379" s="451"/>
      <c r="AE2379" s="252"/>
    </row>
    <row r="2380" hidden="1" outlineLevel="1" spans="1:31">
      <c r="A2380" s="299"/>
      <c r="B2380" s="150">
        <v>210301099</v>
      </c>
      <c r="C2380" s="346"/>
      <c r="D2380" s="346"/>
      <c r="E2380" s="299" t="s">
        <v>211</v>
      </c>
      <c r="F2380" s="343"/>
      <c r="G2380" s="350"/>
      <c r="H2380" s="394"/>
      <c r="I2380" s="403"/>
      <c r="J2380" s="394"/>
      <c r="K2380" s="403"/>
      <c r="L2380" s="337">
        <f t="shared" si="464"/>
        <v>0</v>
      </c>
      <c r="M2380" s="338"/>
      <c r="N2380" s="337"/>
      <c r="O2380" s="338"/>
      <c r="P2380" s="337"/>
      <c r="Q2380" s="337">
        <f t="shared" si="465"/>
        <v>0</v>
      </c>
      <c r="R2380" s="350"/>
      <c r="S2380" s="350"/>
      <c r="T2380" s="350"/>
      <c r="U2380" s="350"/>
      <c r="V2380" s="350"/>
      <c r="W2380" s="350"/>
      <c r="X2380" s="350"/>
      <c r="Y2380" s="350">
        <f t="shared" si="466"/>
        <v>0</v>
      </c>
      <c r="Z2380" s="338"/>
      <c r="AA2380" s="337"/>
      <c r="AB2380" s="338"/>
      <c r="AC2380" s="337"/>
      <c r="AD2380" s="451"/>
      <c r="AE2380" s="252"/>
    </row>
    <row r="2381" hidden="1" outlineLevel="1" spans="1:31">
      <c r="A2381" s="299"/>
      <c r="B2381" s="150">
        <v>210301100</v>
      </c>
      <c r="C2381" s="346"/>
      <c r="D2381" s="346"/>
      <c r="E2381" s="299" t="s">
        <v>212</v>
      </c>
      <c r="F2381" s="343"/>
      <c r="G2381" s="350"/>
      <c r="H2381" s="394"/>
      <c r="I2381" s="403"/>
      <c r="J2381" s="394"/>
      <c r="K2381" s="403"/>
      <c r="L2381" s="337">
        <f t="shared" si="464"/>
        <v>0</v>
      </c>
      <c r="M2381" s="338"/>
      <c r="N2381" s="337"/>
      <c r="O2381" s="338"/>
      <c r="P2381" s="337"/>
      <c r="Q2381" s="337">
        <f t="shared" si="465"/>
        <v>0</v>
      </c>
      <c r="R2381" s="350"/>
      <c r="S2381" s="350"/>
      <c r="T2381" s="350"/>
      <c r="U2381" s="350"/>
      <c r="V2381" s="350"/>
      <c r="W2381" s="350"/>
      <c r="X2381" s="350"/>
      <c r="Y2381" s="350">
        <f t="shared" si="466"/>
        <v>0</v>
      </c>
      <c r="Z2381" s="338"/>
      <c r="AA2381" s="337"/>
      <c r="AB2381" s="338"/>
      <c r="AC2381" s="337"/>
      <c r="AD2381" s="451"/>
      <c r="AE2381" s="252"/>
    </row>
    <row r="2382" hidden="1" outlineLevel="1" spans="1:31">
      <c r="A2382" s="299"/>
      <c r="B2382" s="150">
        <v>210301101</v>
      </c>
      <c r="C2382" s="346"/>
      <c r="D2382" s="346"/>
      <c r="E2382" s="299" t="s">
        <v>213</v>
      </c>
      <c r="F2382" s="343"/>
      <c r="G2382" s="350"/>
      <c r="H2382" s="394"/>
      <c r="I2382" s="403"/>
      <c r="J2382" s="394"/>
      <c r="K2382" s="403"/>
      <c r="L2382" s="337">
        <f t="shared" si="464"/>
        <v>0</v>
      </c>
      <c r="M2382" s="338"/>
      <c r="N2382" s="337"/>
      <c r="O2382" s="338"/>
      <c r="P2382" s="337"/>
      <c r="Q2382" s="337">
        <f t="shared" si="465"/>
        <v>0</v>
      </c>
      <c r="R2382" s="350"/>
      <c r="S2382" s="350"/>
      <c r="T2382" s="350"/>
      <c r="U2382" s="350"/>
      <c r="V2382" s="350"/>
      <c r="W2382" s="350"/>
      <c r="X2382" s="350"/>
      <c r="Y2382" s="350">
        <f t="shared" si="466"/>
        <v>0</v>
      </c>
      <c r="Z2382" s="338"/>
      <c r="AA2382" s="337"/>
      <c r="AB2382" s="338"/>
      <c r="AC2382" s="337"/>
      <c r="AD2382" s="451"/>
      <c r="AE2382" s="252"/>
    </row>
    <row r="2383" hidden="1" outlineLevel="1" spans="1:31">
      <c r="A2383" s="299"/>
      <c r="B2383" s="150">
        <v>210301102</v>
      </c>
      <c r="C2383" s="346"/>
      <c r="D2383" s="346"/>
      <c r="E2383" s="299" t="s">
        <v>214</v>
      </c>
      <c r="F2383" s="343"/>
      <c r="G2383" s="350"/>
      <c r="H2383" s="394"/>
      <c r="I2383" s="403"/>
      <c r="J2383" s="394"/>
      <c r="K2383" s="403"/>
      <c r="L2383" s="337">
        <f t="shared" si="464"/>
        <v>0</v>
      </c>
      <c r="M2383" s="338"/>
      <c r="N2383" s="337"/>
      <c r="O2383" s="338"/>
      <c r="P2383" s="337"/>
      <c r="Q2383" s="337">
        <f t="shared" si="465"/>
        <v>0</v>
      </c>
      <c r="R2383" s="350"/>
      <c r="S2383" s="350"/>
      <c r="T2383" s="350"/>
      <c r="U2383" s="350"/>
      <c r="V2383" s="350"/>
      <c r="W2383" s="350"/>
      <c r="X2383" s="350"/>
      <c r="Y2383" s="350">
        <f t="shared" si="466"/>
        <v>0</v>
      </c>
      <c r="Z2383" s="338"/>
      <c r="AA2383" s="337"/>
      <c r="AB2383" s="338"/>
      <c r="AC2383" s="337"/>
      <c r="AD2383" s="451"/>
      <c r="AE2383" s="252"/>
    </row>
    <row r="2384" hidden="1" outlineLevel="1" spans="1:31">
      <c r="A2384" s="299"/>
      <c r="B2384" s="150">
        <v>210301103</v>
      </c>
      <c r="C2384" s="346"/>
      <c r="D2384" s="346"/>
      <c r="E2384" s="299" t="s">
        <v>215</v>
      </c>
      <c r="F2384" s="343"/>
      <c r="G2384" s="350"/>
      <c r="H2384" s="394"/>
      <c r="I2384" s="403"/>
      <c r="J2384" s="394"/>
      <c r="K2384" s="403"/>
      <c r="L2384" s="337">
        <f t="shared" si="464"/>
        <v>0</v>
      </c>
      <c r="M2384" s="338"/>
      <c r="N2384" s="337"/>
      <c r="O2384" s="338"/>
      <c r="P2384" s="337"/>
      <c r="Q2384" s="337">
        <f t="shared" si="465"/>
        <v>0</v>
      </c>
      <c r="R2384" s="350"/>
      <c r="S2384" s="350"/>
      <c r="T2384" s="350"/>
      <c r="U2384" s="350"/>
      <c r="V2384" s="350"/>
      <c r="W2384" s="350"/>
      <c r="X2384" s="350"/>
      <c r="Y2384" s="350">
        <f t="shared" si="466"/>
        <v>0</v>
      </c>
      <c r="Z2384" s="338"/>
      <c r="AA2384" s="337"/>
      <c r="AB2384" s="338"/>
      <c r="AC2384" s="337"/>
      <c r="AD2384" s="451"/>
      <c r="AE2384" s="252"/>
    </row>
    <row r="2385" hidden="1" outlineLevel="1" spans="1:31">
      <c r="A2385" s="299"/>
      <c r="B2385" s="150">
        <v>210301104</v>
      </c>
      <c r="C2385" s="346"/>
      <c r="D2385" s="346"/>
      <c r="E2385" s="299" t="s">
        <v>216</v>
      </c>
      <c r="F2385" s="343"/>
      <c r="G2385" s="350"/>
      <c r="H2385" s="394"/>
      <c r="I2385" s="403"/>
      <c r="J2385" s="394"/>
      <c r="K2385" s="403"/>
      <c r="L2385" s="337">
        <f t="shared" si="464"/>
        <v>0</v>
      </c>
      <c r="M2385" s="338"/>
      <c r="N2385" s="337"/>
      <c r="O2385" s="338"/>
      <c r="P2385" s="337"/>
      <c r="Q2385" s="337">
        <f t="shared" si="465"/>
        <v>0</v>
      </c>
      <c r="R2385" s="350"/>
      <c r="S2385" s="350"/>
      <c r="T2385" s="350"/>
      <c r="U2385" s="350"/>
      <c r="V2385" s="350"/>
      <c r="W2385" s="350"/>
      <c r="X2385" s="350"/>
      <c r="Y2385" s="350">
        <f t="shared" si="466"/>
        <v>0</v>
      </c>
      <c r="Z2385" s="338"/>
      <c r="AA2385" s="337"/>
      <c r="AB2385" s="338"/>
      <c r="AC2385" s="337"/>
      <c r="AD2385" s="451"/>
      <c r="AE2385" s="252"/>
    </row>
    <row r="2386" hidden="1" outlineLevel="1" spans="1:31">
      <c r="A2386" s="299"/>
      <c r="B2386" s="150">
        <v>210301105</v>
      </c>
      <c r="C2386" s="346"/>
      <c r="D2386" s="346"/>
      <c r="E2386" s="299" t="s">
        <v>217</v>
      </c>
      <c r="F2386" s="343"/>
      <c r="G2386" s="350"/>
      <c r="H2386" s="394"/>
      <c r="I2386" s="403"/>
      <c r="J2386" s="394"/>
      <c r="K2386" s="403"/>
      <c r="L2386" s="337">
        <f t="shared" si="464"/>
        <v>0</v>
      </c>
      <c r="M2386" s="338"/>
      <c r="N2386" s="337"/>
      <c r="O2386" s="338"/>
      <c r="P2386" s="337"/>
      <c r="Q2386" s="337">
        <f t="shared" si="465"/>
        <v>0</v>
      </c>
      <c r="R2386" s="350"/>
      <c r="S2386" s="350"/>
      <c r="T2386" s="350"/>
      <c r="U2386" s="350"/>
      <c r="V2386" s="350"/>
      <c r="W2386" s="350"/>
      <c r="X2386" s="350"/>
      <c r="Y2386" s="350">
        <f t="shared" si="466"/>
        <v>0</v>
      </c>
      <c r="Z2386" s="338"/>
      <c r="AA2386" s="337"/>
      <c r="AB2386" s="338"/>
      <c r="AC2386" s="337"/>
      <c r="AD2386" s="451"/>
      <c r="AE2386" s="252"/>
    </row>
    <row r="2387" hidden="1" outlineLevel="1" spans="1:31">
      <c r="A2387" s="299"/>
      <c r="B2387" s="150">
        <v>210301106</v>
      </c>
      <c r="C2387" s="346"/>
      <c r="D2387" s="346"/>
      <c r="E2387" s="299" t="s">
        <v>218</v>
      </c>
      <c r="F2387" s="343"/>
      <c r="G2387" s="350"/>
      <c r="H2387" s="394"/>
      <c r="I2387" s="403"/>
      <c r="J2387" s="394"/>
      <c r="K2387" s="403"/>
      <c r="L2387" s="337">
        <f t="shared" si="464"/>
        <v>0</v>
      </c>
      <c r="M2387" s="338"/>
      <c r="N2387" s="337"/>
      <c r="O2387" s="338"/>
      <c r="P2387" s="337"/>
      <c r="Q2387" s="337">
        <f t="shared" si="465"/>
        <v>0</v>
      </c>
      <c r="R2387" s="350"/>
      <c r="S2387" s="350"/>
      <c r="T2387" s="350"/>
      <c r="U2387" s="350"/>
      <c r="V2387" s="350"/>
      <c r="W2387" s="350"/>
      <c r="X2387" s="350"/>
      <c r="Y2387" s="350">
        <f t="shared" si="466"/>
        <v>0</v>
      </c>
      <c r="Z2387" s="338"/>
      <c r="AA2387" s="337"/>
      <c r="AB2387" s="338"/>
      <c r="AC2387" s="337"/>
      <c r="AD2387" s="451"/>
      <c r="AE2387" s="252"/>
    </row>
    <row r="2388" hidden="1" outlineLevel="1" spans="1:31">
      <c r="A2388" s="299"/>
      <c r="B2388" s="150">
        <v>210301107</v>
      </c>
      <c r="C2388" s="346"/>
      <c r="D2388" s="346"/>
      <c r="E2388" s="299" t="s">
        <v>219</v>
      </c>
      <c r="F2388" s="343"/>
      <c r="G2388" s="350"/>
      <c r="H2388" s="394"/>
      <c r="I2388" s="403"/>
      <c r="J2388" s="394"/>
      <c r="K2388" s="403"/>
      <c r="L2388" s="337">
        <f t="shared" si="464"/>
        <v>0</v>
      </c>
      <c r="M2388" s="338"/>
      <c r="N2388" s="337"/>
      <c r="O2388" s="338"/>
      <c r="P2388" s="337"/>
      <c r="Q2388" s="337">
        <f t="shared" si="465"/>
        <v>0</v>
      </c>
      <c r="R2388" s="350"/>
      <c r="S2388" s="350"/>
      <c r="T2388" s="350"/>
      <c r="U2388" s="350"/>
      <c r="V2388" s="350"/>
      <c r="W2388" s="350"/>
      <c r="X2388" s="350"/>
      <c r="Y2388" s="350">
        <f t="shared" si="466"/>
        <v>0</v>
      </c>
      <c r="Z2388" s="338"/>
      <c r="AA2388" s="337"/>
      <c r="AB2388" s="338"/>
      <c r="AC2388" s="337"/>
      <c r="AD2388" s="451"/>
      <c r="AE2388" s="252"/>
    </row>
    <row r="2389" hidden="1" outlineLevel="1" spans="1:31">
      <c r="A2389" s="299"/>
      <c r="B2389" s="150">
        <v>210301108</v>
      </c>
      <c r="C2389" s="346"/>
      <c r="D2389" s="346"/>
      <c r="E2389" s="299" t="s">
        <v>220</v>
      </c>
      <c r="F2389" s="343"/>
      <c r="G2389" s="350"/>
      <c r="H2389" s="394"/>
      <c r="I2389" s="403"/>
      <c r="J2389" s="394"/>
      <c r="K2389" s="403"/>
      <c r="L2389" s="337">
        <f t="shared" si="464"/>
        <v>0</v>
      </c>
      <c r="M2389" s="338"/>
      <c r="N2389" s="337"/>
      <c r="O2389" s="338"/>
      <c r="P2389" s="337"/>
      <c r="Q2389" s="337">
        <f t="shared" si="465"/>
        <v>0</v>
      </c>
      <c r="R2389" s="350"/>
      <c r="S2389" s="350"/>
      <c r="T2389" s="350"/>
      <c r="U2389" s="350"/>
      <c r="V2389" s="350"/>
      <c r="W2389" s="350"/>
      <c r="X2389" s="350"/>
      <c r="Y2389" s="350">
        <f t="shared" si="466"/>
        <v>0</v>
      </c>
      <c r="Z2389" s="338"/>
      <c r="AA2389" s="337"/>
      <c r="AB2389" s="338"/>
      <c r="AC2389" s="337"/>
      <c r="AD2389" s="451"/>
      <c r="AE2389" s="252"/>
    </row>
    <row r="2390" hidden="1" outlineLevel="1" spans="1:31">
      <c r="A2390" s="299"/>
      <c r="B2390" s="150">
        <v>210301109</v>
      </c>
      <c r="C2390" s="346"/>
      <c r="D2390" s="346"/>
      <c r="E2390" s="299" t="s">
        <v>221</v>
      </c>
      <c r="F2390" s="343"/>
      <c r="G2390" s="350"/>
      <c r="H2390" s="394"/>
      <c r="I2390" s="403"/>
      <c r="J2390" s="394"/>
      <c r="K2390" s="403"/>
      <c r="L2390" s="337">
        <f t="shared" si="464"/>
        <v>0</v>
      </c>
      <c r="M2390" s="338"/>
      <c r="N2390" s="337"/>
      <c r="O2390" s="338"/>
      <c r="P2390" s="337"/>
      <c r="Q2390" s="337">
        <f t="shared" si="465"/>
        <v>0</v>
      </c>
      <c r="R2390" s="350"/>
      <c r="S2390" s="350"/>
      <c r="T2390" s="350"/>
      <c r="U2390" s="350"/>
      <c r="V2390" s="350"/>
      <c r="W2390" s="350"/>
      <c r="X2390" s="350"/>
      <c r="Y2390" s="350">
        <f t="shared" si="466"/>
        <v>0</v>
      </c>
      <c r="Z2390" s="338"/>
      <c r="AA2390" s="337"/>
      <c r="AB2390" s="338"/>
      <c r="AC2390" s="337"/>
      <c r="AD2390" s="451"/>
      <c r="AE2390" s="252"/>
    </row>
    <row r="2391" hidden="1" outlineLevel="1" spans="1:31">
      <c r="A2391" s="299"/>
      <c r="B2391" s="150">
        <v>210301110</v>
      </c>
      <c r="C2391" s="346"/>
      <c r="D2391" s="346"/>
      <c r="E2391" s="299" t="s">
        <v>222</v>
      </c>
      <c r="F2391" s="343"/>
      <c r="G2391" s="350"/>
      <c r="H2391" s="394"/>
      <c r="I2391" s="403"/>
      <c r="J2391" s="394"/>
      <c r="K2391" s="403"/>
      <c r="L2391" s="337">
        <f t="shared" si="464"/>
        <v>0</v>
      </c>
      <c r="M2391" s="338"/>
      <c r="N2391" s="337"/>
      <c r="O2391" s="338"/>
      <c r="P2391" s="337"/>
      <c r="Q2391" s="337">
        <f t="shared" si="465"/>
        <v>0</v>
      </c>
      <c r="R2391" s="350"/>
      <c r="S2391" s="350"/>
      <c r="T2391" s="350"/>
      <c r="U2391" s="350"/>
      <c r="V2391" s="350"/>
      <c r="W2391" s="350"/>
      <c r="X2391" s="350"/>
      <c r="Y2391" s="350">
        <f t="shared" si="466"/>
        <v>0</v>
      </c>
      <c r="Z2391" s="338"/>
      <c r="AA2391" s="337"/>
      <c r="AB2391" s="338"/>
      <c r="AC2391" s="337"/>
      <c r="AD2391" s="451"/>
      <c r="AE2391" s="252"/>
    </row>
    <row r="2392" hidden="1" outlineLevel="1" spans="1:31">
      <c r="A2392" s="299"/>
      <c r="B2392" s="150">
        <v>210301111</v>
      </c>
      <c r="C2392" s="346"/>
      <c r="D2392" s="346"/>
      <c r="E2392" s="299" t="s">
        <v>223</v>
      </c>
      <c r="F2392" s="343"/>
      <c r="G2392" s="350"/>
      <c r="H2392" s="394"/>
      <c r="I2392" s="403"/>
      <c r="J2392" s="394"/>
      <c r="K2392" s="403"/>
      <c r="L2392" s="337">
        <f t="shared" si="464"/>
        <v>0</v>
      </c>
      <c r="M2392" s="338"/>
      <c r="N2392" s="337"/>
      <c r="O2392" s="338"/>
      <c r="P2392" s="337"/>
      <c r="Q2392" s="337">
        <f t="shared" si="465"/>
        <v>0</v>
      </c>
      <c r="R2392" s="350"/>
      <c r="S2392" s="350"/>
      <c r="T2392" s="350"/>
      <c r="U2392" s="350"/>
      <c r="V2392" s="350"/>
      <c r="W2392" s="350"/>
      <c r="X2392" s="350"/>
      <c r="Y2392" s="350">
        <f t="shared" si="466"/>
        <v>0</v>
      </c>
      <c r="Z2392" s="338"/>
      <c r="AA2392" s="337"/>
      <c r="AB2392" s="338"/>
      <c r="AC2392" s="337"/>
      <c r="AD2392" s="451"/>
      <c r="AE2392" s="252"/>
    </row>
    <row r="2393" hidden="1" outlineLevel="1" spans="1:31">
      <c r="A2393" s="299"/>
      <c r="B2393" s="150">
        <v>210301112</v>
      </c>
      <c r="C2393" s="346"/>
      <c r="D2393" s="346"/>
      <c r="E2393" s="299" t="s">
        <v>224</v>
      </c>
      <c r="F2393" s="343"/>
      <c r="G2393" s="350"/>
      <c r="H2393" s="394"/>
      <c r="I2393" s="403"/>
      <c r="J2393" s="394"/>
      <c r="K2393" s="403"/>
      <c r="L2393" s="337">
        <f t="shared" si="464"/>
        <v>0</v>
      </c>
      <c r="M2393" s="338"/>
      <c r="N2393" s="337"/>
      <c r="O2393" s="338"/>
      <c r="P2393" s="337"/>
      <c r="Q2393" s="337">
        <f t="shared" si="465"/>
        <v>0</v>
      </c>
      <c r="R2393" s="350"/>
      <c r="S2393" s="350"/>
      <c r="T2393" s="350"/>
      <c r="U2393" s="350"/>
      <c r="V2393" s="350"/>
      <c r="W2393" s="350"/>
      <c r="X2393" s="350"/>
      <c r="Y2393" s="350">
        <f t="shared" si="466"/>
        <v>0</v>
      </c>
      <c r="Z2393" s="338"/>
      <c r="AA2393" s="337"/>
      <c r="AB2393" s="338"/>
      <c r="AC2393" s="337"/>
      <c r="AD2393" s="451"/>
      <c r="AE2393" s="252"/>
    </row>
    <row r="2394" hidden="1" outlineLevel="1" spans="1:31">
      <c r="A2394" s="299"/>
      <c r="B2394" s="150">
        <v>210301113</v>
      </c>
      <c r="C2394" s="346"/>
      <c r="D2394" s="346"/>
      <c r="E2394" s="299" t="s">
        <v>225</v>
      </c>
      <c r="F2394" s="343"/>
      <c r="G2394" s="350"/>
      <c r="H2394" s="394"/>
      <c r="I2394" s="403"/>
      <c r="J2394" s="394"/>
      <c r="K2394" s="403"/>
      <c r="L2394" s="337">
        <f t="shared" si="464"/>
        <v>0</v>
      </c>
      <c r="M2394" s="338"/>
      <c r="N2394" s="337"/>
      <c r="O2394" s="338"/>
      <c r="P2394" s="337"/>
      <c r="Q2394" s="337">
        <f t="shared" si="465"/>
        <v>0</v>
      </c>
      <c r="R2394" s="350"/>
      <c r="S2394" s="350"/>
      <c r="T2394" s="350"/>
      <c r="U2394" s="350"/>
      <c r="V2394" s="350"/>
      <c r="W2394" s="350"/>
      <c r="X2394" s="350"/>
      <c r="Y2394" s="350">
        <f t="shared" si="466"/>
        <v>0</v>
      </c>
      <c r="Z2394" s="338"/>
      <c r="AA2394" s="337"/>
      <c r="AB2394" s="338"/>
      <c r="AC2394" s="337"/>
      <c r="AD2394" s="451"/>
      <c r="AE2394" s="252"/>
    </row>
    <row r="2395" hidden="1" outlineLevel="1" spans="1:31">
      <c r="A2395" s="299"/>
      <c r="B2395" s="150">
        <v>210301114</v>
      </c>
      <c r="C2395" s="346"/>
      <c r="D2395" s="346"/>
      <c r="E2395" s="299" t="s">
        <v>226</v>
      </c>
      <c r="F2395" s="343"/>
      <c r="G2395" s="350"/>
      <c r="H2395" s="394"/>
      <c r="I2395" s="403"/>
      <c r="J2395" s="394"/>
      <c r="K2395" s="403"/>
      <c r="L2395" s="337">
        <f t="shared" si="464"/>
        <v>0</v>
      </c>
      <c r="M2395" s="338"/>
      <c r="N2395" s="337"/>
      <c r="O2395" s="338"/>
      <c r="P2395" s="337"/>
      <c r="Q2395" s="337">
        <f t="shared" si="465"/>
        <v>0</v>
      </c>
      <c r="R2395" s="350"/>
      <c r="S2395" s="350"/>
      <c r="T2395" s="350"/>
      <c r="U2395" s="350"/>
      <c r="V2395" s="350"/>
      <c r="W2395" s="350"/>
      <c r="X2395" s="350"/>
      <c r="Y2395" s="350">
        <f t="shared" si="466"/>
        <v>0</v>
      </c>
      <c r="Z2395" s="338"/>
      <c r="AA2395" s="337"/>
      <c r="AB2395" s="338"/>
      <c r="AC2395" s="337"/>
      <c r="AD2395" s="451"/>
      <c r="AE2395" s="252"/>
    </row>
    <row r="2396" hidden="1" outlineLevel="1" spans="1:31">
      <c r="A2396" s="299"/>
      <c r="B2396" s="150">
        <v>210301115</v>
      </c>
      <c r="C2396" s="346"/>
      <c r="D2396" s="346"/>
      <c r="E2396" s="299" t="s">
        <v>227</v>
      </c>
      <c r="F2396" s="343"/>
      <c r="G2396" s="350"/>
      <c r="H2396" s="394"/>
      <c r="I2396" s="403"/>
      <c r="J2396" s="394"/>
      <c r="K2396" s="403"/>
      <c r="L2396" s="337">
        <f t="shared" si="464"/>
        <v>0</v>
      </c>
      <c r="M2396" s="338"/>
      <c r="N2396" s="337"/>
      <c r="O2396" s="338"/>
      <c r="P2396" s="337"/>
      <c r="Q2396" s="337">
        <f t="shared" si="465"/>
        <v>0</v>
      </c>
      <c r="R2396" s="350"/>
      <c r="S2396" s="350"/>
      <c r="T2396" s="350"/>
      <c r="U2396" s="350"/>
      <c r="V2396" s="350"/>
      <c r="W2396" s="350"/>
      <c r="X2396" s="350"/>
      <c r="Y2396" s="350">
        <f t="shared" si="466"/>
        <v>0</v>
      </c>
      <c r="Z2396" s="338"/>
      <c r="AA2396" s="337"/>
      <c r="AB2396" s="338"/>
      <c r="AC2396" s="337"/>
      <c r="AD2396" s="451"/>
      <c r="AE2396" s="252"/>
    </row>
    <row r="2397" hidden="1" outlineLevel="1" spans="1:31">
      <c r="A2397" s="299"/>
      <c r="B2397" s="150">
        <v>210301116</v>
      </c>
      <c r="C2397" s="346"/>
      <c r="D2397" s="346"/>
      <c r="E2397" s="299" t="s">
        <v>228</v>
      </c>
      <c r="F2397" s="343"/>
      <c r="G2397" s="350"/>
      <c r="H2397" s="394"/>
      <c r="I2397" s="403"/>
      <c r="J2397" s="394"/>
      <c r="K2397" s="403"/>
      <c r="L2397" s="337">
        <f t="shared" si="464"/>
        <v>0</v>
      </c>
      <c r="M2397" s="338"/>
      <c r="N2397" s="337"/>
      <c r="O2397" s="338"/>
      <c r="P2397" s="337"/>
      <c r="Q2397" s="337">
        <f t="shared" si="465"/>
        <v>0</v>
      </c>
      <c r="R2397" s="350"/>
      <c r="S2397" s="350"/>
      <c r="T2397" s="350"/>
      <c r="U2397" s="350"/>
      <c r="V2397" s="350"/>
      <c r="W2397" s="350"/>
      <c r="X2397" s="350"/>
      <c r="Y2397" s="350">
        <f t="shared" si="466"/>
        <v>0</v>
      </c>
      <c r="Z2397" s="338"/>
      <c r="AA2397" s="337"/>
      <c r="AB2397" s="338"/>
      <c r="AC2397" s="337"/>
      <c r="AD2397" s="451"/>
      <c r="AE2397" s="252"/>
    </row>
    <row r="2398" hidden="1" outlineLevel="1" spans="1:31">
      <c r="A2398" s="299"/>
      <c r="B2398" s="150">
        <v>210301117</v>
      </c>
      <c r="C2398" s="346"/>
      <c r="D2398" s="346"/>
      <c r="E2398" s="299" t="s">
        <v>229</v>
      </c>
      <c r="F2398" s="343"/>
      <c r="G2398" s="350"/>
      <c r="H2398" s="394"/>
      <c r="I2398" s="403"/>
      <c r="J2398" s="394"/>
      <c r="K2398" s="403"/>
      <c r="L2398" s="337">
        <f t="shared" si="464"/>
        <v>0</v>
      </c>
      <c r="M2398" s="338"/>
      <c r="N2398" s="337"/>
      <c r="O2398" s="338"/>
      <c r="P2398" s="337"/>
      <c r="Q2398" s="337">
        <f t="shared" si="465"/>
        <v>0</v>
      </c>
      <c r="R2398" s="350"/>
      <c r="S2398" s="350"/>
      <c r="T2398" s="350"/>
      <c r="U2398" s="350"/>
      <c r="V2398" s="350"/>
      <c r="W2398" s="350"/>
      <c r="X2398" s="350"/>
      <c r="Y2398" s="350">
        <f t="shared" si="466"/>
        <v>0</v>
      </c>
      <c r="Z2398" s="338"/>
      <c r="AA2398" s="337"/>
      <c r="AB2398" s="338"/>
      <c r="AC2398" s="337"/>
      <c r="AD2398" s="451"/>
      <c r="AE2398" s="252"/>
    </row>
    <row r="2399" hidden="1" outlineLevel="1" spans="1:31">
      <c r="A2399" s="299"/>
      <c r="B2399" s="150">
        <v>210301118</v>
      </c>
      <c r="C2399" s="346"/>
      <c r="D2399" s="346"/>
      <c r="E2399" s="299" t="s">
        <v>230</v>
      </c>
      <c r="F2399" s="343"/>
      <c r="G2399" s="350"/>
      <c r="H2399" s="394"/>
      <c r="I2399" s="403"/>
      <c r="J2399" s="394"/>
      <c r="K2399" s="403"/>
      <c r="L2399" s="337">
        <f t="shared" si="464"/>
        <v>0</v>
      </c>
      <c r="M2399" s="338"/>
      <c r="N2399" s="337"/>
      <c r="O2399" s="338"/>
      <c r="P2399" s="337"/>
      <c r="Q2399" s="337">
        <f t="shared" si="465"/>
        <v>0</v>
      </c>
      <c r="R2399" s="350"/>
      <c r="S2399" s="350"/>
      <c r="T2399" s="350"/>
      <c r="U2399" s="350"/>
      <c r="V2399" s="350"/>
      <c r="W2399" s="350"/>
      <c r="X2399" s="350"/>
      <c r="Y2399" s="350">
        <f t="shared" si="466"/>
        <v>0</v>
      </c>
      <c r="Z2399" s="338"/>
      <c r="AA2399" s="337"/>
      <c r="AB2399" s="338"/>
      <c r="AC2399" s="337"/>
      <c r="AD2399" s="451"/>
      <c r="AE2399" s="252"/>
    </row>
    <row r="2400" hidden="1" outlineLevel="1" spans="1:31">
      <c r="A2400" s="299"/>
      <c r="B2400" s="150">
        <v>210301119</v>
      </c>
      <c r="C2400" s="346"/>
      <c r="D2400" s="346"/>
      <c r="E2400" s="299" t="s">
        <v>231</v>
      </c>
      <c r="F2400" s="343"/>
      <c r="G2400" s="350"/>
      <c r="H2400" s="394"/>
      <c r="I2400" s="403"/>
      <c r="J2400" s="394"/>
      <c r="K2400" s="403"/>
      <c r="L2400" s="337">
        <f t="shared" si="464"/>
        <v>0</v>
      </c>
      <c r="M2400" s="338"/>
      <c r="N2400" s="337"/>
      <c r="O2400" s="338"/>
      <c r="P2400" s="337"/>
      <c r="Q2400" s="337">
        <f t="shared" si="465"/>
        <v>0</v>
      </c>
      <c r="R2400" s="350"/>
      <c r="S2400" s="350"/>
      <c r="T2400" s="350"/>
      <c r="U2400" s="350"/>
      <c r="V2400" s="350"/>
      <c r="W2400" s="350"/>
      <c r="X2400" s="350"/>
      <c r="Y2400" s="350">
        <f t="shared" si="466"/>
        <v>0</v>
      </c>
      <c r="Z2400" s="338"/>
      <c r="AA2400" s="337"/>
      <c r="AB2400" s="338"/>
      <c r="AC2400" s="337"/>
      <c r="AD2400" s="451"/>
      <c r="AE2400" s="252"/>
    </row>
    <row r="2401" hidden="1" outlineLevel="1" spans="1:31">
      <c r="A2401" s="299"/>
      <c r="B2401" s="150">
        <v>210301120</v>
      </c>
      <c r="C2401" s="346"/>
      <c r="D2401" s="346"/>
      <c r="E2401" s="299" t="s">
        <v>232</v>
      </c>
      <c r="F2401" s="343"/>
      <c r="G2401" s="350"/>
      <c r="H2401" s="394"/>
      <c r="I2401" s="403"/>
      <c r="J2401" s="394"/>
      <c r="K2401" s="403"/>
      <c r="L2401" s="337">
        <f t="shared" si="464"/>
        <v>0</v>
      </c>
      <c r="M2401" s="338"/>
      <c r="N2401" s="337"/>
      <c r="O2401" s="338"/>
      <c r="P2401" s="337"/>
      <c r="Q2401" s="337">
        <f t="shared" si="465"/>
        <v>0</v>
      </c>
      <c r="R2401" s="350"/>
      <c r="S2401" s="350"/>
      <c r="T2401" s="350"/>
      <c r="U2401" s="350"/>
      <c r="V2401" s="350"/>
      <c r="W2401" s="350"/>
      <c r="X2401" s="350"/>
      <c r="Y2401" s="350">
        <f t="shared" si="466"/>
        <v>0</v>
      </c>
      <c r="Z2401" s="338"/>
      <c r="AA2401" s="337"/>
      <c r="AB2401" s="338"/>
      <c r="AC2401" s="337"/>
      <c r="AD2401" s="451"/>
      <c r="AE2401" s="252"/>
    </row>
    <row r="2402" hidden="1" outlineLevel="1" spans="1:31">
      <c r="A2402" s="299"/>
      <c r="B2402" s="150">
        <v>210301121</v>
      </c>
      <c r="C2402" s="346"/>
      <c r="D2402" s="346"/>
      <c r="E2402" s="299" t="s">
        <v>233</v>
      </c>
      <c r="F2402" s="343"/>
      <c r="G2402" s="350"/>
      <c r="H2402" s="394"/>
      <c r="I2402" s="403"/>
      <c r="J2402" s="394"/>
      <c r="K2402" s="403"/>
      <c r="L2402" s="337">
        <f t="shared" si="464"/>
        <v>0</v>
      </c>
      <c r="M2402" s="338"/>
      <c r="N2402" s="337"/>
      <c r="O2402" s="338"/>
      <c r="P2402" s="337"/>
      <c r="Q2402" s="337">
        <f t="shared" si="465"/>
        <v>0</v>
      </c>
      <c r="R2402" s="350"/>
      <c r="S2402" s="350"/>
      <c r="T2402" s="350"/>
      <c r="U2402" s="350"/>
      <c r="V2402" s="350"/>
      <c r="W2402" s="350"/>
      <c r="X2402" s="350"/>
      <c r="Y2402" s="350">
        <f t="shared" si="466"/>
        <v>0</v>
      </c>
      <c r="Z2402" s="338"/>
      <c r="AA2402" s="337"/>
      <c r="AB2402" s="338"/>
      <c r="AC2402" s="337"/>
      <c r="AD2402" s="451"/>
      <c r="AE2402" s="252"/>
    </row>
    <row r="2403" hidden="1" outlineLevel="1" spans="1:31">
      <c r="A2403" s="299"/>
      <c r="B2403" s="150">
        <v>210301122</v>
      </c>
      <c r="C2403" s="346"/>
      <c r="D2403" s="346"/>
      <c r="E2403" s="299" t="s">
        <v>234</v>
      </c>
      <c r="F2403" s="343"/>
      <c r="G2403" s="350"/>
      <c r="H2403" s="394"/>
      <c r="I2403" s="403"/>
      <c r="J2403" s="394"/>
      <c r="K2403" s="403"/>
      <c r="L2403" s="337">
        <f t="shared" si="464"/>
        <v>0</v>
      </c>
      <c r="M2403" s="338"/>
      <c r="N2403" s="337"/>
      <c r="O2403" s="338"/>
      <c r="P2403" s="337"/>
      <c r="Q2403" s="337">
        <f t="shared" si="465"/>
        <v>0</v>
      </c>
      <c r="R2403" s="350"/>
      <c r="S2403" s="350"/>
      <c r="T2403" s="350"/>
      <c r="U2403" s="350"/>
      <c r="V2403" s="350"/>
      <c r="W2403" s="350"/>
      <c r="X2403" s="350"/>
      <c r="Y2403" s="350">
        <f t="shared" si="466"/>
        <v>0</v>
      </c>
      <c r="Z2403" s="338"/>
      <c r="AA2403" s="337"/>
      <c r="AB2403" s="338"/>
      <c r="AC2403" s="337"/>
      <c r="AD2403" s="451"/>
      <c r="AE2403" s="252"/>
    </row>
    <row r="2404" hidden="1" outlineLevel="1" spans="1:31">
      <c r="A2404" s="299"/>
      <c r="B2404" s="150">
        <v>210301123</v>
      </c>
      <c r="C2404" s="346"/>
      <c r="D2404" s="346"/>
      <c r="E2404" s="299" t="s">
        <v>235</v>
      </c>
      <c r="F2404" s="343"/>
      <c r="G2404" s="350"/>
      <c r="H2404" s="394"/>
      <c r="I2404" s="403"/>
      <c r="J2404" s="394"/>
      <c r="K2404" s="403"/>
      <c r="L2404" s="337">
        <f t="shared" si="464"/>
        <v>0</v>
      </c>
      <c r="M2404" s="338"/>
      <c r="N2404" s="337"/>
      <c r="O2404" s="338"/>
      <c r="P2404" s="337"/>
      <c r="Q2404" s="337">
        <f t="shared" si="465"/>
        <v>0</v>
      </c>
      <c r="R2404" s="350"/>
      <c r="S2404" s="350"/>
      <c r="T2404" s="350"/>
      <c r="U2404" s="350"/>
      <c r="V2404" s="350"/>
      <c r="W2404" s="350"/>
      <c r="X2404" s="350"/>
      <c r="Y2404" s="350">
        <f t="shared" si="466"/>
        <v>0</v>
      </c>
      <c r="Z2404" s="338"/>
      <c r="AA2404" s="337"/>
      <c r="AB2404" s="338"/>
      <c r="AC2404" s="337"/>
      <c r="AD2404" s="451"/>
      <c r="AE2404" s="252"/>
    </row>
    <row r="2405" hidden="1" outlineLevel="1" spans="1:31">
      <c r="A2405" s="299"/>
      <c r="B2405" s="150">
        <v>210301124</v>
      </c>
      <c r="C2405" s="346"/>
      <c r="D2405" s="346"/>
      <c r="E2405" s="299" t="s">
        <v>236</v>
      </c>
      <c r="F2405" s="343"/>
      <c r="G2405" s="350"/>
      <c r="H2405" s="394"/>
      <c r="I2405" s="403"/>
      <c r="J2405" s="394"/>
      <c r="K2405" s="403"/>
      <c r="L2405" s="337">
        <f t="shared" si="464"/>
        <v>0</v>
      </c>
      <c r="M2405" s="338"/>
      <c r="N2405" s="337"/>
      <c r="O2405" s="338"/>
      <c r="P2405" s="337"/>
      <c r="Q2405" s="337">
        <f t="shared" si="465"/>
        <v>0</v>
      </c>
      <c r="R2405" s="350"/>
      <c r="S2405" s="350"/>
      <c r="T2405" s="350"/>
      <c r="U2405" s="350"/>
      <c r="V2405" s="350"/>
      <c r="W2405" s="350"/>
      <c r="X2405" s="350"/>
      <c r="Y2405" s="350">
        <f t="shared" si="466"/>
        <v>0</v>
      </c>
      <c r="Z2405" s="338"/>
      <c r="AA2405" s="337"/>
      <c r="AB2405" s="338"/>
      <c r="AC2405" s="337"/>
      <c r="AD2405" s="451"/>
      <c r="AE2405" s="252"/>
    </row>
    <row r="2406" hidden="1" outlineLevel="1" spans="1:31">
      <c r="A2406" s="299"/>
      <c r="B2406" s="150">
        <v>210301125</v>
      </c>
      <c r="C2406" s="346"/>
      <c r="D2406" s="346"/>
      <c r="E2406" s="299" t="s">
        <v>237</v>
      </c>
      <c r="F2406" s="343"/>
      <c r="G2406" s="350"/>
      <c r="H2406" s="394"/>
      <c r="I2406" s="403"/>
      <c r="J2406" s="394"/>
      <c r="K2406" s="403"/>
      <c r="L2406" s="337">
        <f t="shared" si="464"/>
        <v>0</v>
      </c>
      <c r="M2406" s="338"/>
      <c r="N2406" s="337"/>
      <c r="O2406" s="338"/>
      <c r="P2406" s="337"/>
      <c r="Q2406" s="337">
        <f t="shared" si="465"/>
        <v>0</v>
      </c>
      <c r="R2406" s="350"/>
      <c r="S2406" s="350"/>
      <c r="T2406" s="350"/>
      <c r="U2406" s="350"/>
      <c r="V2406" s="350"/>
      <c r="W2406" s="350"/>
      <c r="X2406" s="350"/>
      <c r="Y2406" s="350">
        <f t="shared" si="466"/>
        <v>0</v>
      </c>
      <c r="Z2406" s="338"/>
      <c r="AA2406" s="337"/>
      <c r="AB2406" s="338"/>
      <c r="AC2406" s="337"/>
      <c r="AD2406" s="451"/>
      <c r="AE2406" s="252"/>
    </row>
    <row r="2407" hidden="1" outlineLevel="1" spans="1:31">
      <c r="A2407" s="299"/>
      <c r="B2407" s="150">
        <v>210301126</v>
      </c>
      <c r="C2407" s="346"/>
      <c r="D2407" s="346"/>
      <c r="E2407" s="299" t="s">
        <v>238</v>
      </c>
      <c r="F2407" s="343"/>
      <c r="G2407" s="350"/>
      <c r="H2407" s="394"/>
      <c r="I2407" s="403"/>
      <c r="J2407" s="394"/>
      <c r="K2407" s="403"/>
      <c r="L2407" s="337">
        <f t="shared" si="464"/>
        <v>0</v>
      </c>
      <c r="M2407" s="338"/>
      <c r="N2407" s="337"/>
      <c r="O2407" s="338"/>
      <c r="P2407" s="337"/>
      <c r="Q2407" s="337">
        <f t="shared" si="465"/>
        <v>0</v>
      </c>
      <c r="R2407" s="350"/>
      <c r="S2407" s="350"/>
      <c r="T2407" s="350"/>
      <c r="U2407" s="350"/>
      <c r="V2407" s="350"/>
      <c r="W2407" s="350"/>
      <c r="X2407" s="350"/>
      <c r="Y2407" s="350">
        <f t="shared" si="466"/>
        <v>0</v>
      </c>
      <c r="Z2407" s="338"/>
      <c r="AA2407" s="337"/>
      <c r="AB2407" s="338"/>
      <c r="AC2407" s="337"/>
      <c r="AD2407" s="451"/>
      <c r="AE2407" s="252"/>
    </row>
    <row r="2408" hidden="1" outlineLevel="1" spans="1:31">
      <c r="A2408" s="299"/>
      <c r="B2408" s="150">
        <v>210301127</v>
      </c>
      <c r="C2408" s="346"/>
      <c r="D2408" s="346"/>
      <c r="E2408" s="299" t="s">
        <v>239</v>
      </c>
      <c r="F2408" s="343"/>
      <c r="G2408" s="350"/>
      <c r="H2408" s="394"/>
      <c r="I2408" s="403"/>
      <c r="J2408" s="394"/>
      <c r="K2408" s="403"/>
      <c r="L2408" s="337">
        <f t="shared" si="464"/>
        <v>0</v>
      </c>
      <c r="M2408" s="338"/>
      <c r="N2408" s="337"/>
      <c r="O2408" s="338"/>
      <c r="P2408" s="337"/>
      <c r="Q2408" s="337">
        <f t="shared" si="465"/>
        <v>0</v>
      </c>
      <c r="R2408" s="350"/>
      <c r="S2408" s="350"/>
      <c r="T2408" s="350"/>
      <c r="U2408" s="350"/>
      <c r="V2408" s="350"/>
      <c r="W2408" s="350"/>
      <c r="X2408" s="350"/>
      <c r="Y2408" s="350">
        <f t="shared" si="466"/>
        <v>0</v>
      </c>
      <c r="Z2408" s="338"/>
      <c r="AA2408" s="337"/>
      <c r="AB2408" s="338"/>
      <c r="AC2408" s="337"/>
      <c r="AD2408" s="451"/>
      <c r="AE2408" s="252"/>
    </row>
    <row r="2409" hidden="1" outlineLevel="1" spans="1:31">
      <c r="A2409" s="299"/>
      <c r="B2409" s="150">
        <v>210301128</v>
      </c>
      <c r="C2409" s="346"/>
      <c r="D2409" s="346"/>
      <c r="E2409" s="299" t="s">
        <v>240</v>
      </c>
      <c r="F2409" s="343"/>
      <c r="G2409" s="350"/>
      <c r="H2409" s="394"/>
      <c r="I2409" s="403"/>
      <c r="J2409" s="394"/>
      <c r="K2409" s="403"/>
      <c r="L2409" s="337">
        <f t="shared" si="464"/>
        <v>0</v>
      </c>
      <c r="M2409" s="338"/>
      <c r="N2409" s="337"/>
      <c r="O2409" s="338"/>
      <c r="P2409" s="337"/>
      <c r="Q2409" s="337">
        <f t="shared" si="465"/>
        <v>0</v>
      </c>
      <c r="R2409" s="350"/>
      <c r="S2409" s="350"/>
      <c r="T2409" s="350"/>
      <c r="U2409" s="350"/>
      <c r="V2409" s="350"/>
      <c r="W2409" s="350"/>
      <c r="X2409" s="350"/>
      <c r="Y2409" s="350">
        <f t="shared" si="466"/>
        <v>0</v>
      </c>
      <c r="Z2409" s="338"/>
      <c r="AA2409" s="337"/>
      <c r="AB2409" s="338"/>
      <c r="AC2409" s="337"/>
      <c r="AD2409" s="451"/>
      <c r="AE2409" s="252"/>
    </row>
    <row r="2410" hidden="1" outlineLevel="1" spans="1:31">
      <c r="A2410" s="299"/>
      <c r="B2410" s="150">
        <v>210301129</v>
      </c>
      <c r="C2410" s="346"/>
      <c r="D2410" s="346"/>
      <c r="E2410" s="299" t="s">
        <v>241</v>
      </c>
      <c r="F2410" s="343"/>
      <c r="G2410" s="350"/>
      <c r="H2410" s="394"/>
      <c r="I2410" s="403"/>
      <c r="J2410" s="394"/>
      <c r="K2410" s="403"/>
      <c r="L2410" s="337">
        <f t="shared" si="464"/>
        <v>0</v>
      </c>
      <c r="M2410" s="338"/>
      <c r="N2410" s="337"/>
      <c r="O2410" s="338"/>
      <c r="P2410" s="337"/>
      <c r="Q2410" s="337">
        <f t="shared" si="465"/>
        <v>0</v>
      </c>
      <c r="R2410" s="350"/>
      <c r="S2410" s="350"/>
      <c r="T2410" s="350"/>
      <c r="U2410" s="350"/>
      <c r="V2410" s="350"/>
      <c r="W2410" s="350"/>
      <c r="X2410" s="350"/>
      <c r="Y2410" s="350">
        <f t="shared" si="466"/>
        <v>0</v>
      </c>
      <c r="Z2410" s="338"/>
      <c r="AA2410" s="337"/>
      <c r="AB2410" s="338"/>
      <c r="AC2410" s="337"/>
      <c r="AD2410" s="451"/>
      <c r="AE2410" s="252"/>
    </row>
    <row r="2411" hidden="1" outlineLevel="1" spans="1:31">
      <c r="A2411" s="299"/>
      <c r="B2411" s="150">
        <v>210301130</v>
      </c>
      <c r="C2411" s="346"/>
      <c r="D2411" s="346"/>
      <c r="E2411" s="299" t="s">
        <v>242</v>
      </c>
      <c r="F2411" s="343"/>
      <c r="G2411" s="350"/>
      <c r="H2411" s="394"/>
      <c r="I2411" s="403"/>
      <c r="J2411" s="394"/>
      <c r="K2411" s="403"/>
      <c r="L2411" s="337">
        <f t="shared" ref="L2411:L2474" si="467">G2411-I2411+K2411</f>
        <v>0</v>
      </c>
      <c r="M2411" s="338"/>
      <c r="N2411" s="337"/>
      <c r="O2411" s="338"/>
      <c r="P2411" s="337"/>
      <c r="Q2411" s="337">
        <f t="shared" ref="Q2411:Q2474" si="468">L2411-N2411+P2411</f>
        <v>0</v>
      </c>
      <c r="R2411" s="350"/>
      <c r="S2411" s="350"/>
      <c r="T2411" s="350"/>
      <c r="U2411" s="350"/>
      <c r="V2411" s="350"/>
      <c r="W2411" s="350"/>
      <c r="X2411" s="350"/>
      <c r="Y2411" s="350">
        <f t="shared" ref="Y2411:Y2474" si="469">SUM(Q2411:X2411)</f>
        <v>0</v>
      </c>
      <c r="Z2411" s="338"/>
      <c r="AA2411" s="337"/>
      <c r="AB2411" s="338"/>
      <c r="AC2411" s="337"/>
      <c r="AD2411" s="451"/>
      <c r="AE2411" s="252"/>
    </row>
    <row r="2412" hidden="1" outlineLevel="1" spans="1:31">
      <c r="A2412" s="299"/>
      <c r="B2412" s="150">
        <v>210301131</v>
      </c>
      <c r="C2412" s="346"/>
      <c r="D2412" s="346"/>
      <c r="E2412" s="299" t="s">
        <v>243</v>
      </c>
      <c r="F2412" s="343"/>
      <c r="G2412" s="350"/>
      <c r="H2412" s="394"/>
      <c r="I2412" s="403"/>
      <c r="J2412" s="394"/>
      <c r="K2412" s="403"/>
      <c r="L2412" s="337">
        <f t="shared" si="467"/>
        <v>0</v>
      </c>
      <c r="M2412" s="338"/>
      <c r="N2412" s="337"/>
      <c r="O2412" s="338"/>
      <c r="P2412" s="337"/>
      <c r="Q2412" s="337">
        <f t="shared" si="468"/>
        <v>0</v>
      </c>
      <c r="R2412" s="350"/>
      <c r="S2412" s="350"/>
      <c r="T2412" s="350"/>
      <c r="U2412" s="350"/>
      <c r="V2412" s="350"/>
      <c r="W2412" s="350"/>
      <c r="X2412" s="350"/>
      <c r="Y2412" s="350">
        <f t="shared" si="469"/>
        <v>0</v>
      </c>
      <c r="Z2412" s="338"/>
      <c r="AA2412" s="337"/>
      <c r="AB2412" s="338"/>
      <c r="AC2412" s="337"/>
      <c r="AD2412" s="451"/>
      <c r="AE2412" s="252"/>
    </row>
    <row r="2413" hidden="1" outlineLevel="1" spans="1:31">
      <c r="A2413" s="299"/>
      <c r="B2413" s="150">
        <v>210301132</v>
      </c>
      <c r="C2413" s="346"/>
      <c r="D2413" s="346"/>
      <c r="E2413" s="299" t="s">
        <v>244</v>
      </c>
      <c r="F2413" s="343"/>
      <c r="G2413" s="350"/>
      <c r="H2413" s="394"/>
      <c r="I2413" s="403"/>
      <c r="J2413" s="394"/>
      <c r="K2413" s="403"/>
      <c r="L2413" s="337">
        <f t="shared" si="467"/>
        <v>0</v>
      </c>
      <c r="M2413" s="338"/>
      <c r="N2413" s="337"/>
      <c r="O2413" s="338"/>
      <c r="P2413" s="337"/>
      <c r="Q2413" s="337">
        <f t="shared" si="468"/>
        <v>0</v>
      </c>
      <c r="R2413" s="350"/>
      <c r="S2413" s="350"/>
      <c r="T2413" s="350"/>
      <c r="U2413" s="350"/>
      <c r="V2413" s="350"/>
      <c r="W2413" s="350"/>
      <c r="X2413" s="350"/>
      <c r="Y2413" s="350">
        <f t="shared" si="469"/>
        <v>0</v>
      </c>
      <c r="Z2413" s="338"/>
      <c r="AA2413" s="337"/>
      <c r="AB2413" s="338"/>
      <c r="AC2413" s="337"/>
      <c r="AD2413" s="451"/>
      <c r="AE2413" s="252"/>
    </row>
    <row r="2414" hidden="1" outlineLevel="1" spans="1:31">
      <c r="A2414" s="299"/>
      <c r="B2414" s="150">
        <v>210301133</v>
      </c>
      <c r="C2414" s="346"/>
      <c r="D2414" s="346"/>
      <c r="E2414" s="299" t="s">
        <v>245</v>
      </c>
      <c r="F2414" s="343"/>
      <c r="G2414" s="350"/>
      <c r="H2414" s="394"/>
      <c r="I2414" s="403"/>
      <c r="J2414" s="394"/>
      <c r="K2414" s="403"/>
      <c r="L2414" s="337">
        <f t="shared" si="467"/>
        <v>0</v>
      </c>
      <c r="M2414" s="338"/>
      <c r="N2414" s="337"/>
      <c r="O2414" s="338"/>
      <c r="P2414" s="337"/>
      <c r="Q2414" s="337">
        <f t="shared" si="468"/>
        <v>0</v>
      </c>
      <c r="R2414" s="350"/>
      <c r="S2414" s="350"/>
      <c r="T2414" s="350"/>
      <c r="U2414" s="350"/>
      <c r="V2414" s="350"/>
      <c r="W2414" s="350"/>
      <c r="X2414" s="350"/>
      <c r="Y2414" s="350">
        <f t="shared" si="469"/>
        <v>0</v>
      </c>
      <c r="Z2414" s="338"/>
      <c r="AA2414" s="337"/>
      <c r="AB2414" s="338"/>
      <c r="AC2414" s="337"/>
      <c r="AD2414" s="451"/>
      <c r="AE2414" s="252"/>
    </row>
    <row r="2415" hidden="1" outlineLevel="1" spans="1:31">
      <c r="A2415" s="299"/>
      <c r="B2415" s="150">
        <v>210301134</v>
      </c>
      <c r="C2415" s="346"/>
      <c r="D2415" s="346"/>
      <c r="E2415" s="299" t="s">
        <v>246</v>
      </c>
      <c r="F2415" s="343"/>
      <c r="G2415" s="350"/>
      <c r="H2415" s="394"/>
      <c r="I2415" s="403"/>
      <c r="J2415" s="394"/>
      <c r="K2415" s="403"/>
      <c r="L2415" s="337">
        <f t="shared" si="467"/>
        <v>0</v>
      </c>
      <c r="M2415" s="338"/>
      <c r="N2415" s="337"/>
      <c r="O2415" s="338"/>
      <c r="P2415" s="337"/>
      <c r="Q2415" s="337">
        <f t="shared" si="468"/>
        <v>0</v>
      </c>
      <c r="R2415" s="350"/>
      <c r="S2415" s="350"/>
      <c r="T2415" s="350"/>
      <c r="U2415" s="350"/>
      <c r="V2415" s="350"/>
      <c r="W2415" s="350"/>
      <c r="X2415" s="350"/>
      <c r="Y2415" s="350">
        <f t="shared" si="469"/>
        <v>0</v>
      </c>
      <c r="Z2415" s="338"/>
      <c r="AA2415" s="337"/>
      <c r="AB2415" s="338"/>
      <c r="AC2415" s="337"/>
      <c r="AD2415" s="451"/>
      <c r="AE2415" s="252"/>
    </row>
    <row r="2416" hidden="1" outlineLevel="1" spans="1:31">
      <c r="A2416" s="299"/>
      <c r="B2416" s="150">
        <v>210301135</v>
      </c>
      <c r="C2416" s="346"/>
      <c r="D2416" s="346"/>
      <c r="E2416" s="299" t="s">
        <v>247</v>
      </c>
      <c r="F2416" s="343"/>
      <c r="G2416" s="350"/>
      <c r="H2416" s="394"/>
      <c r="I2416" s="403"/>
      <c r="J2416" s="394"/>
      <c r="K2416" s="403"/>
      <c r="L2416" s="337">
        <f t="shared" si="467"/>
        <v>0</v>
      </c>
      <c r="M2416" s="338"/>
      <c r="N2416" s="337"/>
      <c r="O2416" s="338"/>
      <c r="P2416" s="337"/>
      <c r="Q2416" s="337">
        <f t="shared" si="468"/>
        <v>0</v>
      </c>
      <c r="R2416" s="350"/>
      <c r="S2416" s="350"/>
      <c r="T2416" s="350"/>
      <c r="U2416" s="350"/>
      <c r="V2416" s="350"/>
      <c r="W2416" s="350"/>
      <c r="X2416" s="350"/>
      <c r="Y2416" s="350">
        <f t="shared" si="469"/>
        <v>0</v>
      </c>
      <c r="Z2416" s="338"/>
      <c r="AA2416" s="337"/>
      <c r="AB2416" s="338"/>
      <c r="AC2416" s="337"/>
      <c r="AD2416" s="451"/>
      <c r="AE2416" s="252"/>
    </row>
    <row r="2417" hidden="1" outlineLevel="1" spans="1:31">
      <c r="A2417" s="299"/>
      <c r="B2417" s="150">
        <v>210301136</v>
      </c>
      <c r="C2417" s="346"/>
      <c r="D2417" s="346"/>
      <c r="E2417" s="299" t="s">
        <v>248</v>
      </c>
      <c r="F2417" s="343"/>
      <c r="G2417" s="350"/>
      <c r="H2417" s="394"/>
      <c r="I2417" s="403"/>
      <c r="J2417" s="394"/>
      <c r="K2417" s="403"/>
      <c r="L2417" s="337">
        <f t="shared" si="467"/>
        <v>0</v>
      </c>
      <c r="M2417" s="338"/>
      <c r="N2417" s="337"/>
      <c r="O2417" s="338"/>
      <c r="P2417" s="337"/>
      <c r="Q2417" s="337">
        <f t="shared" si="468"/>
        <v>0</v>
      </c>
      <c r="R2417" s="350"/>
      <c r="S2417" s="350"/>
      <c r="T2417" s="350"/>
      <c r="U2417" s="350"/>
      <c r="V2417" s="350"/>
      <c r="W2417" s="350"/>
      <c r="X2417" s="350"/>
      <c r="Y2417" s="350">
        <f t="shared" si="469"/>
        <v>0</v>
      </c>
      <c r="Z2417" s="338"/>
      <c r="AA2417" s="337"/>
      <c r="AB2417" s="338"/>
      <c r="AC2417" s="337"/>
      <c r="AD2417" s="451"/>
      <c r="AE2417" s="252"/>
    </row>
    <row r="2418" hidden="1" outlineLevel="1" spans="1:31">
      <c r="A2418" s="299"/>
      <c r="B2418" s="150">
        <v>210301137</v>
      </c>
      <c r="C2418" s="346"/>
      <c r="D2418" s="346"/>
      <c r="E2418" s="299" t="s">
        <v>249</v>
      </c>
      <c r="F2418" s="343"/>
      <c r="G2418" s="350"/>
      <c r="H2418" s="394"/>
      <c r="I2418" s="403"/>
      <c r="J2418" s="394"/>
      <c r="K2418" s="403"/>
      <c r="L2418" s="337">
        <f t="shared" si="467"/>
        <v>0</v>
      </c>
      <c r="M2418" s="338"/>
      <c r="N2418" s="337"/>
      <c r="O2418" s="338"/>
      <c r="P2418" s="337"/>
      <c r="Q2418" s="337">
        <f t="shared" si="468"/>
        <v>0</v>
      </c>
      <c r="R2418" s="350"/>
      <c r="S2418" s="350"/>
      <c r="T2418" s="350"/>
      <c r="U2418" s="350"/>
      <c r="V2418" s="350"/>
      <c r="W2418" s="350"/>
      <c r="X2418" s="350"/>
      <c r="Y2418" s="350">
        <f t="shared" si="469"/>
        <v>0</v>
      </c>
      <c r="Z2418" s="338"/>
      <c r="AA2418" s="337"/>
      <c r="AB2418" s="338"/>
      <c r="AC2418" s="337"/>
      <c r="AD2418" s="451"/>
      <c r="AE2418" s="252"/>
    </row>
    <row r="2419" hidden="1" outlineLevel="1" spans="1:31">
      <c r="A2419" s="299"/>
      <c r="B2419" s="150">
        <v>210301138</v>
      </c>
      <c r="C2419" s="346"/>
      <c r="D2419" s="346"/>
      <c r="E2419" s="299" t="s">
        <v>250</v>
      </c>
      <c r="F2419" s="343"/>
      <c r="G2419" s="350"/>
      <c r="H2419" s="394"/>
      <c r="I2419" s="403"/>
      <c r="J2419" s="394"/>
      <c r="K2419" s="403"/>
      <c r="L2419" s="337">
        <f t="shared" si="467"/>
        <v>0</v>
      </c>
      <c r="M2419" s="338"/>
      <c r="N2419" s="337"/>
      <c r="O2419" s="338"/>
      <c r="P2419" s="337"/>
      <c r="Q2419" s="337">
        <f t="shared" si="468"/>
        <v>0</v>
      </c>
      <c r="R2419" s="350"/>
      <c r="S2419" s="350"/>
      <c r="T2419" s="350"/>
      <c r="U2419" s="350"/>
      <c r="V2419" s="350"/>
      <c r="W2419" s="350"/>
      <c r="X2419" s="350"/>
      <c r="Y2419" s="350">
        <f t="shared" si="469"/>
        <v>0</v>
      </c>
      <c r="Z2419" s="338"/>
      <c r="AA2419" s="337"/>
      <c r="AB2419" s="338"/>
      <c r="AC2419" s="337"/>
      <c r="AD2419" s="451"/>
      <c r="AE2419" s="252"/>
    </row>
    <row r="2420" hidden="1" outlineLevel="1" spans="1:31">
      <c r="A2420" s="299"/>
      <c r="B2420" s="150">
        <v>210301139</v>
      </c>
      <c r="C2420" s="346"/>
      <c r="D2420" s="346"/>
      <c r="E2420" s="299" t="s">
        <v>251</v>
      </c>
      <c r="F2420" s="343"/>
      <c r="G2420" s="350"/>
      <c r="H2420" s="394"/>
      <c r="I2420" s="403"/>
      <c r="J2420" s="394"/>
      <c r="K2420" s="403"/>
      <c r="L2420" s="337">
        <f t="shared" si="467"/>
        <v>0</v>
      </c>
      <c r="M2420" s="338"/>
      <c r="N2420" s="337"/>
      <c r="O2420" s="338"/>
      <c r="P2420" s="337"/>
      <c r="Q2420" s="337">
        <f t="shared" si="468"/>
        <v>0</v>
      </c>
      <c r="R2420" s="350"/>
      <c r="S2420" s="350"/>
      <c r="T2420" s="350"/>
      <c r="U2420" s="350"/>
      <c r="V2420" s="350"/>
      <c r="W2420" s="350"/>
      <c r="X2420" s="350"/>
      <c r="Y2420" s="350">
        <f t="shared" si="469"/>
        <v>0</v>
      </c>
      <c r="Z2420" s="338"/>
      <c r="AA2420" s="337"/>
      <c r="AB2420" s="338"/>
      <c r="AC2420" s="337"/>
      <c r="AD2420" s="451"/>
      <c r="AE2420" s="252"/>
    </row>
    <row r="2421" hidden="1" outlineLevel="1" spans="1:31">
      <c r="A2421" s="299"/>
      <c r="B2421" s="150">
        <v>210301140</v>
      </c>
      <c r="C2421" s="346"/>
      <c r="D2421" s="346"/>
      <c r="E2421" s="299" t="s">
        <v>252</v>
      </c>
      <c r="F2421" s="343"/>
      <c r="G2421" s="350"/>
      <c r="H2421" s="394"/>
      <c r="I2421" s="403"/>
      <c r="J2421" s="394"/>
      <c r="K2421" s="403"/>
      <c r="L2421" s="337">
        <f t="shared" si="467"/>
        <v>0</v>
      </c>
      <c r="M2421" s="338"/>
      <c r="N2421" s="337"/>
      <c r="O2421" s="338"/>
      <c r="P2421" s="337"/>
      <c r="Q2421" s="337">
        <f t="shared" si="468"/>
        <v>0</v>
      </c>
      <c r="R2421" s="350"/>
      <c r="S2421" s="350"/>
      <c r="T2421" s="350"/>
      <c r="U2421" s="350"/>
      <c r="V2421" s="350"/>
      <c r="W2421" s="350"/>
      <c r="X2421" s="350"/>
      <c r="Y2421" s="350">
        <f t="shared" si="469"/>
        <v>0</v>
      </c>
      <c r="Z2421" s="338"/>
      <c r="AA2421" s="337"/>
      <c r="AB2421" s="338"/>
      <c r="AC2421" s="337"/>
      <c r="AD2421" s="451"/>
      <c r="AE2421" s="252"/>
    </row>
    <row r="2422" hidden="1" outlineLevel="1" spans="1:31">
      <c r="A2422" s="299"/>
      <c r="B2422" s="150">
        <v>210301141</v>
      </c>
      <c r="C2422" s="346"/>
      <c r="D2422" s="346"/>
      <c r="E2422" s="299" t="s">
        <v>253</v>
      </c>
      <c r="F2422" s="343"/>
      <c r="G2422" s="350"/>
      <c r="H2422" s="394"/>
      <c r="I2422" s="403"/>
      <c r="J2422" s="394"/>
      <c r="K2422" s="403"/>
      <c r="L2422" s="337">
        <f t="shared" si="467"/>
        <v>0</v>
      </c>
      <c r="M2422" s="338"/>
      <c r="N2422" s="337"/>
      <c r="O2422" s="338"/>
      <c r="P2422" s="337"/>
      <c r="Q2422" s="337">
        <f t="shared" si="468"/>
        <v>0</v>
      </c>
      <c r="R2422" s="350"/>
      <c r="S2422" s="350"/>
      <c r="T2422" s="350"/>
      <c r="U2422" s="350"/>
      <c r="V2422" s="350"/>
      <c r="W2422" s="350"/>
      <c r="X2422" s="350"/>
      <c r="Y2422" s="350">
        <f t="shared" si="469"/>
        <v>0</v>
      </c>
      <c r="Z2422" s="338"/>
      <c r="AA2422" s="337"/>
      <c r="AB2422" s="338"/>
      <c r="AC2422" s="337"/>
      <c r="AD2422" s="451"/>
      <c r="AE2422" s="252"/>
    </row>
    <row r="2423" hidden="1" outlineLevel="1" spans="1:31">
      <c r="A2423" s="299"/>
      <c r="B2423" s="150">
        <v>210301142</v>
      </c>
      <c r="C2423" s="346"/>
      <c r="D2423" s="346"/>
      <c r="E2423" s="299" t="s">
        <v>254</v>
      </c>
      <c r="F2423" s="343"/>
      <c r="G2423" s="350"/>
      <c r="H2423" s="394"/>
      <c r="I2423" s="403"/>
      <c r="J2423" s="394"/>
      <c r="K2423" s="403"/>
      <c r="L2423" s="337">
        <f t="shared" si="467"/>
        <v>0</v>
      </c>
      <c r="M2423" s="338"/>
      <c r="N2423" s="337"/>
      <c r="O2423" s="338"/>
      <c r="P2423" s="337"/>
      <c r="Q2423" s="337">
        <f t="shared" si="468"/>
        <v>0</v>
      </c>
      <c r="R2423" s="350"/>
      <c r="S2423" s="350"/>
      <c r="T2423" s="350"/>
      <c r="U2423" s="350"/>
      <c r="V2423" s="350"/>
      <c r="W2423" s="350"/>
      <c r="X2423" s="350"/>
      <c r="Y2423" s="350">
        <f t="shared" si="469"/>
        <v>0</v>
      </c>
      <c r="Z2423" s="338"/>
      <c r="AA2423" s="337"/>
      <c r="AB2423" s="338"/>
      <c r="AC2423" s="337"/>
      <c r="AD2423" s="451"/>
      <c r="AE2423" s="252"/>
    </row>
    <row r="2424" hidden="1" outlineLevel="1" spans="1:31">
      <c r="A2424" s="299"/>
      <c r="B2424" s="150">
        <v>210301143</v>
      </c>
      <c r="C2424" s="346"/>
      <c r="D2424" s="346"/>
      <c r="E2424" s="299" t="s">
        <v>255</v>
      </c>
      <c r="F2424" s="343"/>
      <c r="G2424" s="350"/>
      <c r="H2424" s="394"/>
      <c r="I2424" s="403"/>
      <c r="J2424" s="394"/>
      <c r="K2424" s="403"/>
      <c r="L2424" s="337">
        <f t="shared" si="467"/>
        <v>0</v>
      </c>
      <c r="M2424" s="338"/>
      <c r="N2424" s="337"/>
      <c r="O2424" s="338"/>
      <c r="P2424" s="337"/>
      <c r="Q2424" s="337">
        <f t="shared" si="468"/>
        <v>0</v>
      </c>
      <c r="R2424" s="350"/>
      <c r="S2424" s="350"/>
      <c r="T2424" s="350"/>
      <c r="U2424" s="350"/>
      <c r="V2424" s="350"/>
      <c r="W2424" s="350"/>
      <c r="X2424" s="350"/>
      <c r="Y2424" s="350">
        <f t="shared" si="469"/>
        <v>0</v>
      </c>
      <c r="Z2424" s="338"/>
      <c r="AA2424" s="337"/>
      <c r="AB2424" s="338"/>
      <c r="AC2424" s="337"/>
      <c r="AD2424" s="451"/>
      <c r="AE2424" s="252"/>
    </row>
    <row r="2425" hidden="1" outlineLevel="1" spans="1:31">
      <c r="A2425" s="299"/>
      <c r="B2425" s="150">
        <v>210301144</v>
      </c>
      <c r="C2425" s="346"/>
      <c r="D2425" s="346"/>
      <c r="E2425" s="299" t="s">
        <v>256</v>
      </c>
      <c r="F2425" s="343"/>
      <c r="G2425" s="350"/>
      <c r="H2425" s="394"/>
      <c r="I2425" s="403"/>
      <c r="J2425" s="394"/>
      <c r="K2425" s="403"/>
      <c r="L2425" s="337">
        <f t="shared" si="467"/>
        <v>0</v>
      </c>
      <c r="M2425" s="338"/>
      <c r="N2425" s="337"/>
      <c r="O2425" s="338"/>
      <c r="P2425" s="337"/>
      <c r="Q2425" s="337">
        <f t="shared" si="468"/>
        <v>0</v>
      </c>
      <c r="R2425" s="350"/>
      <c r="S2425" s="350"/>
      <c r="T2425" s="350"/>
      <c r="U2425" s="350"/>
      <c r="V2425" s="350"/>
      <c r="W2425" s="350"/>
      <c r="X2425" s="350"/>
      <c r="Y2425" s="350">
        <f t="shared" si="469"/>
        <v>0</v>
      </c>
      <c r="Z2425" s="338"/>
      <c r="AA2425" s="337"/>
      <c r="AB2425" s="338"/>
      <c r="AC2425" s="337"/>
      <c r="AD2425" s="451"/>
      <c r="AE2425" s="252"/>
    </row>
    <row r="2426" hidden="1" outlineLevel="1" spans="1:31">
      <c r="A2426" s="299"/>
      <c r="B2426" s="150">
        <v>210301145</v>
      </c>
      <c r="C2426" s="346"/>
      <c r="D2426" s="346"/>
      <c r="E2426" s="299" t="s">
        <v>257</v>
      </c>
      <c r="F2426" s="343"/>
      <c r="G2426" s="350"/>
      <c r="H2426" s="394"/>
      <c r="I2426" s="403"/>
      <c r="J2426" s="394"/>
      <c r="K2426" s="403"/>
      <c r="L2426" s="337">
        <f t="shared" si="467"/>
        <v>0</v>
      </c>
      <c r="M2426" s="338"/>
      <c r="N2426" s="337"/>
      <c r="O2426" s="338"/>
      <c r="P2426" s="337"/>
      <c r="Q2426" s="337">
        <f t="shared" si="468"/>
        <v>0</v>
      </c>
      <c r="R2426" s="350"/>
      <c r="S2426" s="350"/>
      <c r="T2426" s="350"/>
      <c r="U2426" s="350"/>
      <c r="V2426" s="350"/>
      <c r="W2426" s="350"/>
      <c r="X2426" s="350"/>
      <c r="Y2426" s="350">
        <f t="shared" si="469"/>
        <v>0</v>
      </c>
      <c r="Z2426" s="338"/>
      <c r="AA2426" s="337"/>
      <c r="AB2426" s="338"/>
      <c r="AC2426" s="337"/>
      <c r="AD2426" s="451"/>
      <c r="AE2426" s="252"/>
    </row>
    <row r="2427" hidden="1" outlineLevel="1" spans="1:31">
      <c r="A2427" s="299"/>
      <c r="B2427" s="150">
        <v>210301146</v>
      </c>
      <c r="C2427" s="346"/>
      <c r="D2427" s="346"/>
      <c r="E2427" s="299" t="s">
        <v>258</v>
      </c>
      <c r="F2427" s="343"/>
      <c r="G2427" s="350"/>
      <c r="H2427" s="394"/>
      <c r="I2427" s="403"/>
      <c r="J2427" s="394"/>
      <c r="K2427" s="403"/>
      <c r="L2427" s="337">
        <f t="shared" si="467"/>
        <v>0</v>
      </c>
      <c r="M2427" s="338"/>
      <c r="N2427" s="337"/>
      <c r="O2427" s="338"/>
      <c r="P2427" s="337"/>
      <c r="Q2427" s="337">
        <f t="shared" si="468"/>
        <v>0</v>
      </c>
      <c r="R2427" s="350"/>
      <c r="S2427" s="350"/>
      <c r="T2427" s="350"/>
      <c r="U2427" s="350"/>
      <c r="V2427" s="350"/>
      <c r="W2427" s="350"/>
      <c r="X2427" s="350"/>
      <c r="Y2427" s="350">
        <f t="shared" si="469"/>
        <v>0</v>
      </c>
      <c r="Z2427" s="338"/>
      <c r="AA2427" s="337"/>
      <c r="AB2427" s="338"/>
      <c r="AC2427" s="337"/>
      <c r="AD2427" s="451"/>
      <c r="AE2427" s="252"/>
    </row>
    <row r="2428" hidden="1" outlineLevel="1" spans="1:31">
      <c r="A2428" s="299"/>
      <c r="B2428" s="150">
        <v>210301147</v>
      </c>
      <c r="C2428" s="346"/>
      <c r="D2428" s="346"/>
      <c r="E2428" s="299" t="s">
        <v>259</v>
      </c>
      <c r="F2428" s="343"/>
      <c r="G2428" s="350"/>
      <c r="H2428" s="394"/>
      <c r="I2428" s="403"/>
      <c r="J2428" s="394"/>
      <c r="K2428" s="403"/>
      <c r="L2428" s="337">
        <f t="shared" si="467"/>
        <v>0</v>
      </c>
      <c r="M2428" s="338"/>
      <c r="N2428" s="337"/>
      <c r="O2428" s="338"/>
      <c r="P2428" s="337"/>
      <c r="Q2428" s="337">
        <f t="shared" si="468"/>
        <v>0</v>
      </c>
      <c r="R2428" s="350"/>
      <c r="S2428" s="350"/>
      <c r="T2428" s="350"/>
      <c r="U2428" s="350"/>
      <c r="V2428" s="350"/>
      <c r="W2428" s="350"/>
      <c r="X2428" s="350"/>
      <c r="Y2428" s="350">
        <f t="shared" si="469"/>
        <v>0</v>
      </c>
      <c r="Z2428" s="338"/>
      <c r="AA2428" s="337"/>
      <c r="AB2428" s="338"/>
      <c r="AC2428" s="337"/>
      <c r="AD2428" s="451"/>
      <c r="AE2428" s="252"/>
    </row>
    <row r="2429" hidden="1" outlineLevel="1" spans="1:31">
      <c r="A2429" s="299"/>
      <c r="B2429" s="150">
        <v>210301148</v>
      </c>
      <c r="C2429" s="346"/>
      <c r="D2429" s="346"/>
      <c r="E2429" s="299" t="s">
        <v>260</v>
      </c>
      <c r="F2429" s="343"/>
      <c r="G2429" s="350"/>
      <c r="H2429" s="394"/>
      <c r="I2429" s="403"/>
      <c r="J2429" s="394"/>
      <c r="K2429" s="403"/>
      <c r="L2429" s="337">
        <f t="shared" si="467"/>
        <v>0</v>
      </c>
      <c r="M2429" s="338"/>
      <c r="N2429" s="337"/>
      <c r="O2429" s="338"/>
      <c r="P2429" s="337"/>
      <c r="Q2429" s="337">
        <f t="shared" si="468"/>
        <v>0</v>
      </c>
      <c r="R2429" s="350"/>
      <c r="S2429" s="350"/>
      <c r="T2429" s="350"/>
      <c r="U2429" s="350"/>
      <c r="V2429" s="350"/>
      <c r="W2429" s="350"/>
      <c r="X2429" s="350"/>
      <c r="Y2429" s="350">
        <f t="shared" si="469"/>
        <v>0</v>
      </c>
      <c r="Z2429" s="338"/>
      <c r="AA2429" s="337"/>
      <c r="AB2429" s="338"/>
      <c r="AC2429" s="337"/>
      <c r="AD2429" s="451"/>
      <c r="AE2429" s="252"/>
    </row>
    <row r="2430" hidden="1" outlineLevel="1" spans="1:31">
      <c r="A2430" s="299"/>
      <c r="B2430" s="150">
        <v>210301149</v>
      </c>
      <c r="C2430" s="346"/>
      <c r="D2430" s="346"/>
      <c r="E2430" s="299" t="s">
        <v>261</v>
      </c>
      <c r="F2430" s="343"/>
      <c r="G2430" s="350"/>
      <c r="H2430" s="394"/>
      <c r="I2430" s="403"/>
      <c r="J2430" s="394"/>
      <c r="K2430" s="403"/>
      <c r="L2430" s="337">
        <f t="shared" si="467"/>
        <v>0</v>
      </c>
      <c r="M2430" s="338"/>
      <c r="N2430" s="337"/>
      <c r="O2430" s="338"/>
      <c r="P2430" s="337"/>
      <c r="Q2430" s="337">
        <f t="shared" si="468"/>
        <v>0</v>
      </c>
      <c r="R2430" s="350"/>
      <c r="S2430" s="350"/>
      <c r="T2430" s="350"/>
      <c r="U2430" s="350"/>
      <c r="V2430" s="350"/>
      <c r="W2430" s="350"/>
      <c r="X2430" s="350"/>
      <c r="Y2430" s="350">
        <f t="shared" si="469"/>
        <v>0</v>
      </c>
      <c r="Z2430" s="338"/>
      <c r="AA2430" s="337"/>
      <c r="AB2430" s="338"/>
      <c r="AC2430" s="337"/>
      <c r="AD2430" s="451"/>
      <c r="AE2430" s="252"/>
    </row>
    <row r="2431" hidden="1" outlineLevel="1" spans="1:31">
      <c r="A2431" s="299"/>
      <c r="B2431" s="150">
        <v>210301150</v>
      </c>
      <c r="C2431" s="346"/>
      <c r="D2431" s="346"/>
      <c r="E2431" s="299" t="s">
        <v>262</v>
      </c>
      <c r="F2431" s="343"/>
      <c r="G2431" s="350"/>
      <c r="H2431" s="394"/>
      <c r="I2431" s="403"/>
      <c r="J2431" s="394"/>
      <c r="K2431" s="403"/>
      <c r="L2431" s="337">
        <f t="shared" si="467"/>
        <v>0</v>
      </c>
      <c r="M2431" s="338"/>
      <c r="N2431" s="337"/>
      <c r="O2431" s="338"/>
      <c r="P2431" s="337"/>
      <c r="Q2431" s="337">
        <f t="shared" si="468"/>
        <v>0</v>
      </c>
      <c r="R2431" s="350"/>
      <c r="S2431" s="350"/>
      <c r="T2431" s="350"/>
      <c r="U2431" s="350"/>
      <c r="V2431" s="350"/>
      <c r="W2431" s="350"/>
      <c r="X2431" s="350"/>
      <c r="Y2431" s="350">
        <f t="shared" si="469"/>
        <v>0</v>
      </c>
      <c r="Z2431" s="338"/>
      <c r="AA2431" s="337"/>
      <c r="AB2431" s="338"/>
      <c r="AC2431" s="337"/>
      <c r="AD2431" s="451"/>
      <c r="AE2431" s="252"/>
    </row>
    <row r="2432" hidden="1" outlineLevel="1" spans="1:31">
      <c r="A2432" s="299"/>
      <c r="B2432" s="150">
        <v>210301151</v>
      </c>
      <c r="C2432" s="346"/>
      <c r="D2432" s="346"/>
      <c r="E2432" s="299" t="s">
        <v>263</v>
      </c>
      <c r="F2432" s="343"/>
      <c r="G2432" s="350"/>
      <c r="H2432" s="394"/>
      <c r="I2432" s="403"/>
      <c r="J2432" s="394"/>
      <c r="K2432" s="403"/>
      <c r="L2432" s="337">
        <f t="shared" si="467"/>
        <v>0</v>
      </c>
      <c r="M2432" s="338"/>
      <c r="N2432" s="337"/>
      <c r="O2432" s="338"/>
      <c r="P2432" s="337"/>
      <c r="Q2432" s="337">
        <f t="shared" si="468"/>
        <v>0</v>
      </c>
      <c r="R2432" s="350"/>
      <c r="S2432" s="350"/>
      <c r="T2432" s="350"/>
      <c r="U2432" s="350"/>
      <c r="V2432" s="350"/>
      <c r="W2432" s="350"/>
      <c r="X2432" s="350"/>
      <c r="Y2432" s="350">
        <f t="shared" si="469"/>
        <v>0</v>
      </c>
      <c r="Z2432" s="338"/>
      <c r="AA2432" s="337"/>
      <c r="AB2432" s="338"/>
      <c r="AC2432" s="337"/>
      <c r="AD2432" s="451"/>
      <c r="AE2432" s="252"/>
    </row>
    <row r="2433" hidden="1" outlineLevel="1" spans="1:31">
      <c r="A2433" s="299"/>
      <c r="B2433" s="150">
        <v>210301152</v>
      </c>
      <c r="C2433" s="346"/>
      <c r="D2433" s="346"/>
      <c r="E2433" s="299" t="s">
        <v>264</v>
      </c>
      <c r="F2433" s="343"/>
      <c r="G2433" s="350"/>
      <c r="H2433" s="394"/>
      <c r="I2433" s="403"/>
      <c r="J2433" s="394"/>
      <c r="K2433" s="403"/>
      <c r="L2433" s="337">
        <f t="shared" si="467"/>
        <v>0</v>
      </c>
      <c r="M2433" s="338"/>
      <c r="N2433" s="337"/>
      <c r="O2433" s="338"/>
      <c r="P2433" s="337"/>
      <c r="Q2433" s="337">
        <f t="shared" si="468"/>
        <v>0</v>
      </c>
      <c r="R2433" s="350"/>
      <c r="S2433" s="350"/>
      <c r="T2433" s="350"/>
      <c r="U2433" s="350"/>
      <c r="V2433" s="350"/>
      <c r="W2433" s="350"/>
      <c r="X2433" s="350"/>
      <c r="Y2433" s="350">
        <f t="shared" si="469"/>
        <v>0</v>
      </c>
      <c r="Z2433" s="338"/>
      <c r="AA2433" s="337"/>
      <c r="AB2433" s="338"/>
      <c r="AC2433" s="337"/>
      <c r="AD2433" s="451"/>
      <c r="AE2433" s="252"/>
    </row>
    <row r="2434" hidden="1" outlineLevel="1" spans="1:31">
      <c r="A2434" s="299"/>
      <c r="B2434" s="150">
        <v>210301153</v>
      </c>
      <c r="C2434" s="346"/>
      <c r="D2434" s="346"/>
      <c r="E2434" s="299" t="s">
        <v>265</v>
      </c>
      <c r="F2434" s="343"/>
      <c r="G2434" s="350"/>
      <c r="H2434" s="394"/>
      <c r="I2434" s="403"/>
      <c r="J2434" s="394"/>
      <c r="K2434" s="403"/>
      <c r="L2434" s="337">
        <f t="shared" si="467"/>
        <v>0</v>
      </c>
      <c r="M2434" s="338"/>
      <c r="N2434" s="337"/>
      <c r="O2434" s="338"/>
      <c r="P2434" s="337"/>
      <c r="Q2434" s="337">
        <f t="shared" si="468"/>
        <v>0</v>
      </c>
      <c r="R2434" s="350"/>
      <c r="S2434" s="350"/>
      <c r="T2434" s="350"/>
      <c r="U2434" s="350"/>
      <c r="V2434" s="350"/>
      <c r="W2434" s="350"/>
      <c r="X2434" s="350"/>
      <c r="Y2434" s="350">
        <f t="shared" si="469"/>
        <v>0</v>
      </c>
      <c r="Z2434" s="338"/>
      <c r="AA2434" s="337"/>
      <c r="AB2434" s="338"/>
      <c r="AC2434" s="337"/>
      <c r="AD2434" s="451"/>
      <c r="AE2434" s="252"/>
    </row>
    <row r="2435" hidden="1" outlineLevel="1" spans="1:31">
      <c r="A2435" s="299"/>
      <c r="B2435" s="150">
        <v>210301154</v>
      </c>
      <c r="C2435" s="346"/>
      <c r="D2435" s="346"/>
      <c r="E2435" s="299" t="s">
        <v>266</v>
      </c>
      <c r="F2435" s="343"/>
      <c r="G2435" s="350"/>
      <c r="H2435" s="394"/>
      <c r="I2435" s="403"/>
      <c r="J2435" s="394"/>
      <c r="K2435" s="403"/>
      <c r="L2435" s="337">
        <f t="shared" si="467"/>
        <v>0</v>
      </c>
      <c r="M2435" s="338"/>
      <c r="N2435" s="337"/>
      <c r="O2435" s="338"/>
      <c r="P2435" s="337"/>
      <c r="Q2435" s="337">
        <f t="shared" si="468"/>
        <v>0</v>
      </c>
      <c r="R2435" s="350"/>
      <c r="S2435" s="350"/>
      <c r="T2435" s="350"/>
      <c r="U2435" s="350"/>
      <c r="V2435" s="350"/>
      <c r="W2435" s="350"/>
      <c r="X2435" s="350"/>
      <c r="Y2435" s="350">
        <f t="shared" si="469"/>
        <v>0</v>
      </c>
      <c r="Z2435" s="338"/>
      <c r="AA2435" s="337"/>
      <c r="AB2435" s="338"/>
      <c r="AC2435" s="337"/>
      <c r="AD2435" s="451"/>
      <c r="AE2435" s="252"/>
    </row>
    <row r="2436" hidden="1" outlineLevel="1" spans="1:31">
      <c r="A2436" s="299"/>
      <c r="B2436" s="150">
        <v>210301155</v>
      </c>
      <c r="C2436" s="346"/>
      <c r="D2436" s="346"/>
      <c r="E2436" s="299" t="s">
        <v>267</v>
      </c>
      <c r="F2436" s="343"/>
      <c r="G2436" s="350"/>
      <c r="H2436" s="394"/>
      <c r="I2436" s="403"/>
      <c r="J2436" s="394"/>
      <c r="K2436" s="403"/>
      <c r="L2436" s="337">
        <f t="shared" si="467"/>
        <v>0</v>
      </c>
      <c r="M2436" s="338"/>
      <c r="N2436" s="337"/>
      <c r="O2436" s="338"/>
      <c r="P2436" s="337"/>
      <c r="Q2436" s="337">
        <f t="shared" si="468"/>
        <v>0</v>
      </c>
      <c r="R2436" s="350"/>
      <c r="S2436" s="350"/>
      <c r="T2436" s="350"/>
      <c r="U2436" s="350"/>
      <c r="V2436" s="350"/>
      <c r="W2436" s="350"/>
      <c r="X2436" s="350"/>
      <c r="Y2436" s="350">
        <f t="shared" si="469"/>
        <v>0</v>
      </c>
      <c r="Z2436" s="338"/>
      <c r="AA2436" s="337"/>
      <c r="AB2436" s="338"/>
      <c r="AC2436" s="337"/>
      <c r="AD2436" s="451"/>
      <c r="AE2436" s="252"/>
    </row>
    <row r="2437" hidden="1" outlineLevel="1" spans="1:31">
      <c r="A2437" s="299"/>
      <c r="B2437" s="150">
        <v>210301156</v>
      </c>
      <c r="C2437" s="346"/>
      <c r="D2437" s="346"/>
      <c r="E2437" s="299" t="s">
        <v>268</v>
      </c>
      <c r="F2437" s="343"/>
      <c r="G2437" s="350"/>
      <c r="H2437" s="394"/>
      <c r="I2437" s="403"/>
      <c r="J2437" s="394"/>
      <c r="K2437" s="403"/>
      <c r="L2437" s="337">
        <f t="shared" si="467"/>
        <v>0</v>
      </c>
      <c r="M2437" s="338"/>
      <c r="N2437" s="337"/>
      <c r="O2437" s="338"/>
      <c r="P2437" s="337"/>
      <c r="Q2437" s="337">
        <f t="shared" si="468"/>
        <v>0</v>
      </c>
      <c r="R2437" s="350"/>
      <c r="S2437" s="350"/>
      <c r="T2437" s="350"/>
      <c r="U2437" s="350"/>
      <c r="V2437" s="350"/>
      <c r="W2437" s="350"/>
      <c r="X2437" s="350"/>
      <c r="Y2437" s="350">
        <f t="shared" si="469"/>
        <v>0</v>
      </c>
      <c r="Z2437" s="338"/>
      <c r="AA2437" s="337"/>
      <c r="AB2437" s="338"/>
      <c r="AC2437" s="337"/>
      <c r="AD2437" s="451"/>
      <c r="AE2437" s="252"/>
    </row>
    <row r="2438" hidden="1" outlineLevel="1" spans="1:31">
      <c r="A2438" s="299"/>
      <c r="B2438" s="150">
        <v>210301157</v>
      </c>
      <c r="C2438" s="346"/>
      <c r="D2438" s="346"/>
      <c r="E2438" s="299" t="s">
        <v>269</v>
      </c>
      <c r="F2438" s="343"/>
      <c r="G2438" s="350"/>
      <c r="H2438" s="394"/>
      <c r="I2438" s="403"/>
      <c r="J2438" s="394"/>
      <c r="K2438" s="403"/>
      <c r="L2438" s="337">
        <f t="shared" si="467"/>
        <v>0</v>
      </c>
      <c r="M2438" s="338"/>
      <c r="N2438" s="337"/>
      <c r="O2438" s="338"/>
      <c r="P2438" s="337"/>
      <c r="Q2438" s="337">
        <f t="shared" si="468"/>
        <v>0</v>
      </c>
      <c r="R2438" s="350"/>
      <c r="S2438" s="350"/>
      <c r="T2438" s="350"/>
      <c r="U2438" s="350"/>
      <c r="V2438" s="350"/>
      <c r="W2438" s="350"/>
      <c r="X2438" s="350"/>
      <c r="Y2438" s="350">
        <f t="shared" si="469"/>
        <v>0</v>
      </c>
      <c r="Z2438" s="338"/>
      <c r="AA2438" s="337"/>
      <c r="AB2438" s="338"/>
      <c r="AC2438" s="337"/>
      <c r="AD2438" s="451"/>
      <c r="AE2438" s="252"/>
    </row>
    <row r="2439" hidden="1" outlineLevel="1" spans="1:31">
      <c r="A2439" s="299"/>
      <c r="B2439" s="150">
        <v>210301158</v>
      </c>
      <c r="C2439" s="346"/>
      <c r="D2439" s="346"/>
      <c r="E2439" s="299" t="s">
        <v>270</v>
      </c>
      <c r="F2439" s="343"/>
      <c r="G2439" s="350"/>
      <c r="H2439" s="394"/>
      <c r="I2439" s="403"/>
      <c r="J2439" s="394"/>
      <c r="K2439" s="403"/>
      <c r="L2439" s="337">
        <f t="shared" si="467"/>
        <v>0</v>
      </c>
      <c r="M2439" s="338"/>
      <c r="N2439" s="337"/>
      <c r="O2439" s="338"/>
      <c r="P2439" s="337"/>
      <c r="Q2439" s="337">
        <f t="shared" si="468"/>
        <v>0</v>
      </c>
      <c r="R2439" s="350"/>
      <c r="S2439" s="350"/>
      <c r="T2439" s="350"/>
      <c r="U2439" s="350"/>
      <c r="V2439" s="350"/>
      <c r="W2439" s="350"/>
      <c r="X2439" s="350"/>
      <c r="Y2439" s="350">
        <f t="shared" si="469"/>
        <v>0</v>
      </c>
      <c r="Z2439" s="338"/>
      <c r="AA2439" s="337"/>
      <c r="AB2439" s="338"/>
      <c r="AC2439" s="337"/>
      <c r="AD2439" s="451"/>
      <c r="AE2439" s="252"/>
    </row>
    <row r="2440" hidden="1" outlineLevel="1" spans="1:31">
      <c r="A2440" s="299"/>
      <c r="B2440" s="150">
        <v>210301159</v>
      </c>
      <c r="C2440" s="346"/>
      <c r="D2440" s="346"/>
      <c r="E2440" s="299" t="s">
        <v>271</v>
      </c>
      <c r="F2440" s="343"/>
      <c r="G2440" s="350"/>
      <c r="H2440" s="394"/>
      <c r="I2440" s="403"/>
      <c r="J2440" s="394"/>
      <c r="K2440" s="403"/>
      <c r="L2440" s="337">
        <f t="shared" si="467"/>
        <v>0</v>
      </c>
      <c r="M2440" s="338"/>
      <c r="N2440" s="337"/>
      <c r="O2440" s="338"/>
      <c r="P2440" s="337"/>
      <c r="Q2440" s="337">
        <f t="shared" si="468"/>
        <v>0</v>
      </c>
      <c r="R2440" s="350"/>
      <c r="S2440" s="350"/>
      <c r="T2440" s="350"/>
      <c r="U2440" s="350"/>
      <c r="V2440" s="350"/>
      <c r="W2440" s="350"/>
      <c r="X2440" s="350"/>
      <c r="Y2440" s="350">
        <f t="shared" si="469"/>
        <v>0</v>
      </c>
      <c r="Z2440" s="338"/>
      <c r="AA2440" s="337"/>
      <c r="AB2440" s="338"/>
      <c r="AC2440" s="337"/>
      <c r="AD2440" s="451"/>
      <c r="AE2440" s="252"/>
    </row>
    <row r="2441" hidden="1" outlineLevel="1" spans="1:31">
      <c r="A2441" s="299"/>
      <c r="B2441" s="150">
        <v>210301160</v>
      </c>
      <c r="C2441" s="346"/>
      <c r="D2441" s="346"/>
      <c r="E2441" s="299" t="s">
        <v>272</v>
      </c>
      <c r="F2441" s="343"/>
      <c r="G2441" s="350"/>
      <c r="H2441" s="394"/>
      <c r="I2441" s="403"/>
      <c r="J2441" s="394"/>
      <c r="K2441" s="403"/>
      <c r="L2441" s="337">
        <f t="shared" si="467"/>
        <v>0</v>
      </c>
      <c r="M2441" s="338"/>
      <c r="N2441" s="337"/>
      <c r="O2441" s="338"/>
      <c r="P2441" s="337"/>
      <c r="Q2441" s="337">
        <f t="shared" si="468"/>
        <v>0</v>
      </c>
      <c r="R2441" s="350"/>
      <c r="S2441" s="350"/>
      <c r="T2441" s="350"/>
      <c r="U2441" s="350"/>
      <c r="V2441" s="350"/>
      <c r="W2441" s="350"/>
      <c r="X2441" s="350"/>
      <c r="Y2441" s="350">
        <f t="shared" si="469"/>
        <v>0</v>
      </c>
      <c r="Z2441" s="338"/>
      <c r="AA2441" s="337"/>
      <c r="AB2441" s="338"/>
      <c r="AC2441" s="337"/>
      <c r="AD2441" s="451"/>
      <c r="AE2441" s="252"/>
    </row>
    <row r="2442" hidden="1" outlineLevel="1" spans="1:31">
      <c r="A2442" s="299"/>
      <c r="B2442" s="150">
        <v>210301161</v>
      </c>
      <c r="C2442" s="346"/>
      <c r="D2442" s="346"/>
      <c r="E2442" s="299" t="s">
        <v>273</v>
      </c>
      <c r="F2442" s="343"/>
      <c r="G2442" s="350"/>
      <c r="H2442" s="394"/>
      <c r="I2442" s="403"/>
      <c r="J2442" s="394"/>
      <c r="K2442" s="403"/>
      <c r="L2442" s="337">
        <f t="shared" si="467"/>
        <v>0</v>
      </c>
      <c r="M2442" s="338"/>
      <c r="N2442" s="337"/>
      <c r="O2442" s="338"/>
      <c r="P2442" s="337"/>
      <c r="Q2442" s="337">
        <f t="shared" si="468"/>
        <v>0</v>
      </c>
      <c r="R2442" s="350"/>
      <c r="S2442" s="350"/>
      <c r="T2442" s="350"/>
      <c r="U2442" s="350"/>
      <c r="V2442" s="350"/>
      <c r="W2442" s="350"/>
      <c r="X2442" s="350"/>
      <c r="Y2442" s="350">
        <f t="shared" si="469"/>
        <v>0</v>
      </c>
      <c r="Z2442" s="338"/>
      <c r="AA2442" s="337"/>
      <c r="AB2442" s="338"/>
      <c r="AC2442" s="337"/>
      <c r="AD2442" s="451"/>
      <c r="AE2442" s="252"/>
    </row>
    <row r="2443" hidden="1" outlineLevel="1" spans="1:31">
      <c r="A2443" s="299"/>
      <c r="B2443" s="150">
        <v>210301162</v>
      </c>
      <c r="C2443" s="346"/>
      <c r="D2443" s="346"/>
      <c r="E2443" s="299" t="s">
        <v>274</v>
      </c>
      <c r="F2443" s="343"/>
      <c r="G2443" s="350"/>
      <c r="H2443" s="394"/>
      <c r="I2443" s="403"/>
      <c r="J2443" s="394"/>
      <c r="K2443" s="403"/>
      <c r="L2443" s="337">
        <f t="shared" si="467"/>
        <v>0</v>
      </c>
      <c r="M2443" s="338"/>
      <c r="N2443" s="337"/>
      <c r="O2443" s="338"/>
      <c r="P2443" s="337"/>
      <c r="Q2443" s="337">
        <f t="shared" si="468"/>
        <v>0</v>
      </c>
      <c r="R2443" s="350"/>
      <c r="S2443" s="350"/>
      <c r="T2443" s="350"/>
      <c r="U2443" s="350"/>
      <c r="V2443" s="350"/>
      <c r="W2443" s="350"/>
      <c r="X2443" s="350"/>
      <c r="Y2443" s="350">
        <f t="shared" si="469"/>
        <v>0</v>
      </c>
      <c r="Z2443" s="338"/>
      <c r="AA2443" s="337"/>
      <c r="AB2443" s="338"/>
      <c r="AC2443" s="337"/>
      <c r="AD2443" s="451"/>
      <c r="AE2443" s="252"/>
    </row>
    <row r="2444" hidden="1" outlineLevel="1" spans="1:31">
      <c r="A2444" s="299"/>
      <c r="B2444" s="150">
        <v>210301163</v>
      </c>
      <c r="C2444" s="346"/>
      <c r="D2444" s="346"/>
      <c r="E2444" s="299" t="s">
        <v>275</v>
      </c>
      <c r="F2444" s="343"/>
      <c r="G2444" s="350"/>
      <c r="H2444" s="394"/>
      <c r="I2444" s="403"/>
      <c r="J2444" s="394"/>
      <c r="K2444" s="403"/>
      <c r="L2444" s="337">
        <f t="shared" si="467"/>
        <v>0</v>
      </c>
      <c r="M2444" s="338"/>
      <c r="N2444" s="337"/>
      <c r="O2444" s="338"/>
      <c r="P2444" s="337"/>
      <c r="Q2444" s="337">
        <f t="shared" si="468"/>
        <v>0</v>
      </c>
      <c r="R2444" s="350"/>
      <c r="S2444" s="350"/>
      <c r="T2444" s="350"/>
      <c r="U2444" s="350"/>
      <c r="V2444" s="350"/>
      <c r="W2444" s="350"/>
      <c r="X2444" s="350"/>
      <c r="Y2444" s="350">
        <f t="shared" si="469"/>
        <v>0</v>
      </c>
      <c r="Z2444" s="338"/>
      <c r="AA2444" s="337"/>
      <c r="AB2444" s="338"/>
      <c r="AC2444" s="337"/>
      <c r="AD2444" s="451"/>
      <c r="AE2444" s="252"/>
    </row>
    <row r="2445" hidden="1" outlineLevel="1" spans="1:31">
      <c r="A2445" s="299"/>
      <c r="B2445" s="150">
        <v>210301164</v>
      </c>
      <c r="C2445" s="346"/>
      <c r="D2445" s="346"/>
      <c r="E2445" s="299" t="s">
        <v>276</v>
      </c>
      <c r="F2445" s="343"/>
      <c r="G2445" s="350"/>
      <c r="H2445" s="394"/>
      <c r="I2445" s="403"/>
      <c r="J2445" s="394"/>
      <c r="K2445" s="403"/>
      <c r="L2445" s="337">
        <f t="shared" si="467"/>
        <v>0</v>
      </c>
      <c r="M2445" s="338"/>
      <c r="N2445" s="337"/>
      <c r="O2445" s="338"/>
      <c r="P2445" s="337"/>
      <c r="Q2445" s="337">
        <f t="shared" si="468"/>
        <v>0</v>
      </c>
      <c r="R2445" s="350"/>
      <c r="S2445" s="350"/>
      <c r="T2445" s="350"/>
      <c r="U2445" s="350"/>
      <c r="V2445" s="350"/>
      <c r="W2445" s="350"/>
      <c r="X2445" s="350"/>
      <c r="Y2445" s="350">
        <f t="shared" si="469"/>
        <v>0</v>
      </c>
      <c r="Z2445" s="338"/>
      <c r="AA2445" s="337"/>
      <c r="AB2445" s="338"/>
      <c r="AC2445" s="337"/>
      <c r="AD2445" s="451"/>
      <c r="AE2445" s="252"/>
    </row>
    <row r="2446" hidden="1" outlineLevel="1" spans="1:31">
      <c r="A2446" s="299"/>
      <c r="B2446" s="150">
        <v>210301165</v>
      </c>
      <c r="C2446" s="346"/>
      <c r="D2446" s="346"/>
      <c r="E2446" s="299" t="s">
        <v>277</v>
      </c>
      <c r="F2446" s="343"/>
      <c r="G2446" s="350"/>
      <c r="H2446" s="394"/>
      <c r="I2446" s="403"/>
      <c r="J2446" s="394"/>
      <c r="K2446" s="403"/>
      <c r="L2446" s="337">
        <f t="shared" si="467"/>
        <v>0</v>
      </c>
      <c r="M2446" s="338"/>
      <c r="N2446" s="337"/>
      <c r="O2446" s="338"/>
      <c r="P2446" s="337"/>
      <c r="Q2446" s="337">
        <f t="shared" si="468"/>
        <v>0</v>
      </c>
      <c r="R2446" s="350"/>
      <c r="S2446" s="350"/>
      <c r="T2446" s="350"/>
      <c r="U2446" s="350"/>
      <c r="V2446" s="350"/>
      <c r="W2446" s="350"/>
      <c r="X2446" s="350"/>
      <c r="Y2446" s="350">
        <f t="shared" si="469"/>
        <v>0</v>
      </c>
      <c r="Z2446" s="338"/>
      <c r="AA2446" s="337"/>
      <c r="AB2446" s="338"/>
      <c r="AC2446" s="337"/>
      <c r="AD2446" s="451"/>
      <c r="AE2446" s="252"/>
    </row>
    <row r="2447" hidden="1" outlineLevel="1" spans="1:31">
      <c r="A2447" s="299"/>
      <c r="B2447" s="150">
        <v>210301166</v>
      </c>
      <c r="C2447" s="346"/>
      <c r="D2447" s="346"/>
      <c r="E2447" s="299" t="s">
        <v>278</v>
      </c>
      <c r="F2447" s="343"/>
      <c r="G2447" s="350"/>
      <c r="H2447" s="394"/>
      <c r="I2447" s="403"/>
      <c r="J2447" s="394"/>
      <c r="K2447" s="403"/>
      <c r="L2447" s="337">
        <f t="shared" si="467"/>
        <v>0</v>
      </c>
      <c r="M2447" s="338"/>
      <c r="N2447" s="337"/>
      <c r="O2447" s="338"/>
      <c r="P2447" s="337"/>
      <c r="Q2447" s="337">
        <f t="shared" si="468"/>
        <v>0</v>
      </c>
      <c r="R2447" s="350"/>
      <c r="S2447" s="350"/>
      <c r="T2447" s="350"/>
      <c r="U2447" s="350"/>
      <c r="V2447" s="350"/>
      <c r="W2447" s="350"/>
      <c r="X2447" s="350"/>
      <c r="Y2447" s="350">
        <f t="shared" si="469"/>
        <v>0</v>
      </c>
      <c r="Z2447" s="338"/>
      <c r="AA2447" s="337"/>
      <c r="AB2447" s="338"/>
      <c r="AC2447" s="337"/>
      <c r="AD2447" s="451"/>
      <c r="AE2447" s="252"/>
    </row>
    <row r="2448" hidden="1" outlineLevel="1" spans="1:31">
      <c r="A2448" s="299"/>
      <c r="B2448" s="150">
        <v>210301167</v>
      </c>
      <c r="C2448" s="346"/>
      <c r="D2448" s="346"/>
      <c r="E2448" s="299" t="s">
        <v>279</v>
      </c>
      <c r="F2448" s="343"/>
      <c r="G2448" s="350"/>
      <c r="H2448" s="394"/>
      <c r="I2448" s="403"/>
      <c r="J2448" s="394"/>
      <c r="K2448" s="403"/>
      <c r="L2448" s="337">
        <f t="shared" si="467"/>
        <v>0</v>
      </c>
      <c r="M2448" s="338"/>
      <c r="N2448" s="337"/>
      <c r="O2448" s="338"/>
      <c r="P2448" s="337"/>
      <c r="Q2448" s="337">
        <f t="shared" si="468"/>
        <v>0</v>
      </c>
      <c r="R2448" s="350"/>
      <c r="S2448" s="350"/>
      <c r="T2448" s="350"/>
      <c r="U2448" s="350"/>
      <c r="V2448" s="350"/>
      <c r="W2448" s="350"/>
      <c r="X2448" s="350"/>
      <c r="Y2448" s="350">
        <f t="shared" si="469"/>
        <v>0</v>
      </c>
      <c r="Z2448" s="338"/>
      <c r="AA2448" s="337"/>
      <c r="AB2448" s="338"/>
      <c r="AC2448" s="337"/>
      <c r="AD2448" s="451"/>
      <c r="AE2448" s="252"/>
    </row>
    <row r="2449" hidden="1" outlineLevel="1" spans="1:31">
      <c r="A2449" s="299"/>
      <c r="B2449" s="150">
        <v>210301168</v>
      </c>
      <c r="C2449" s="346"/>
      <c r="D2449" s="346"/>
      <c r="E2449" s="299" t="s">
        <v>280</v>
      </c>
      <c r="F2449" s="343"/>
      <c r="G2449" s="350"/>
      <c r="H2449" s="394"/>
      <c r="I2449" s="403"/>
      <c r="J2449" s="394"/>
      <c r="K2449" s="403"/>
      <c r="L2449" s="337">
        <f t="shared" si="467"/>
        <v>0</v>
      </c>
      <c r="M2449" s="338"/>
      <c r="N2449" s="337"/>
      <c r="O2449" s="338"/>
      <c r="P2449" s="337"/>
      <c r="Q2449" s="337">
        <f t="shared" si="468"/>
        <v>0</v>
      </c>
      <c r="R2449" s="350"/>
      <c r="S2449" s="350"/>
      <c r="T2449" s="350"/>
      <c r="U2449" s="350"/>
      <c r="V2449" s="350"/>
      <c r="W2449" s="350"/>
      <c r="X2449" s="350"/>
      <c r="Y2449" s="350">
        <f t="shared" si="469"/>
        <v>0</v>
      </c>
      <c r="Z2449" s="338"/>
      <c r="AA2449" s="337"/>
      <c r="AB2449" s="338"/>
      <c r="AC2449" s="337"/>
      <c r="AD2449" s="451"/>
      <c r="AE2449" s="252"/>
    </row>
    <row r="2450" hidden="1" outlineLevel="1" spans="1:31">
      <c r="A2450" s="299"/>
      <c r="B2450" s="150">
        <v>210301169</v>
      </c>
      <c r="C2450" s="346"/>
      <c r="D2450" s="346"/>
      <c r="E2450" s="299" t="s">
        <v>281</v>
      </c>
      <c r="F2450" s="343"/>
      <c r="G2450" s="350"/>
      <c r="H2450" s="394"/>
      <c r="I2450" s="403"/>
      <c r="J2450" s="394"/>
      <c r="K2450" s="403"/>
      <c r="L2450" s="337">
        <f t="shared" si="467"/>
        <v>0</v>
      </c>
      <c r="M2450" s="338"/>
      <c r="N2450" s="337"/>
      <c r="O2450" s="338"/>
      <c r="P2450" s="337"/>
      <c r="Q2450" s="337">
        <f t="shared" si="468"/>
        <v>0</v>
      </c>
      <c r="R2450" s="350"/>
      <c r="S2450" s="350"/>
      <c r="T2450" s="350"/>
      <c r="U2450" s="350"/>
      <c r="V2450" s="350"/>
      <c r="W2450" s="350"/>
      <c r="X2450" s="350"/>
      <c r="Y2450" s="350">
        <f t="shared" si="469"/>
        <v>0</v>
      </c>
      <c r="Z2450" s="338"/>
      <c r="AA2450" s="337"/>
      <c r="AB2450" s="338"/>
      <c r="AC2450" s="337"/>
      <c r="AD2450" s="451"/>
      <c r="AE2450" s="252"/>
    </row>
    <row r="2451" hidden="1" outlineLevel="1" spans="1:31">
      <c r="A2451" s="299"/>
      <c r="B2451" s="150">
        <v>210301170</v>
      </c>
      <c r="C2451" s="346"/>
      <c r="D2451" s="346"/>
      <c r="E2451" s="299" t="s">
        <v>282</v>
      </c>
      <c r="F2451" s="343"/>
      <c r="G2451" s="350"/>
      <c r="H2451" s="394"/>
      <c r="I2451" s="403"/>
      <c r="J2451" s="394"/>
      <c r="K2451" s="403"/>
      <c r="L2451" s="337">
        <f t="shared" si="467"/>
        <v>0</v>
      </c>
      <c r="M2451" s="338"/>
      <c r="N2451" s="337"/>
      <c r="O2451" s="338"/>
      <c r="P2451" s="337"/>
      <c r="Q2451" s="337">
        <f t="shared" si="468"/>
        <v>0</v>
      </c>
      <c r="R2451" s="350"/>
      <c r="S2451" s="350"/>
      <c r="T2451" s="350"/>
      <c r="U2451" s="350"/>
      <c r="V2451" s="350"/>
      <c r="W2451" s="350"/>
      <c r="X2451" s="350"/>
      <c r="Y2451" s="350">
        <f t="shared" si="469"/>
        <v>0</v>
      </c>
      <c r="Z2451" s="338"/>
      <c r="AA2451" s="337"/>
      <c r="AB2451" s="338"/>
      <c r="AC2451" s="337"/>
      <c r="AD2451" s="451"/>
      <c r="AE2451" s="252"/>
    </row>
    <row r="2452" hidden="1" outlineLevel="1" spans="1:31">
      <c r="A2452" s="299"/>
      <c r="B2452" s="150">
        <v>210301171</v>
      </c>
      <c r="C2452" s="346"/>
      <c r="D2452" s="346"/>
      <c r="E2452" s="299" t="s">
        <v>283</v>
      </c>
      <c r="F2452" s="343"/>
      <c r="G2452" s="350"/>
      <c r="H2452" s="394"/>
      <c r="I2452" s="403"/>
      <c r="J2452" s="394"/>
      <c r="K2452" s="403"/>
      <c r="L2452" s="337">
        <f t="shared" si="467"/>
        <v>0</v>
      </c>
      <c r="M2452" s="338"/>
      <c r="N2452" s="337"/>
      <c r="O2452" s="338"/>
      <c r="P2452" s="337"/>
      <c r="Q2452" s="337">
        <f t="shared" si="468"/>
        <v>0</v>
      </c>
      <c r="R2452" s="350"/>
      <c r="S2452" s="350"/>
      <c r="T2452" s="350"/>
      <c r="U2452" s="350"/>
      <c r="V2452" s="350"/>
      <c r="W2452" s="350"/>
      <c r="X2452" s="350"/>
      <c r="Y2452" s="350">
        <f t="shared" si="469"/>
        <v>0</v>
      </c>
      <c r="Z2452" s="338"/>
      <c r="AA2452" s="337"/>
      <c r="AB2452" s="338"/>
      <c r="AC2452" s="337"/>
      <c r="AD2452" s="451"/>
      <c r="AE2452" s="252"/>
    </row>
    <row r="2453" hidden="1" outlineLevel="1" spans="1:31">
      <c r="A2453" s="299"/>
      <c r="B2453" s="150">
        <v>210301172</v>
      </c>
      <c r="C2453" s="346"/>
      <c r="D2453" s="346"/>
      <c r="E2453" s="299" t="s">
        <v>284</v>
      </c>
      <c r="F2453" s="343"/>
      <c r="G2453" s="350"/>
      <c r="H2453" s="394"/>
      <c r="I2453" s="403"/>
      <c r="J2453" s="394"/>
      <c r="K2453" s="403"/>
      <c r="L2453" s="337">
        <f t="shared" si="467"/>
        <v>0</v>
      </c>
      <c r="M2453" s="338"/>
      <c r="N2453" s="337"/>
      <c r="O2453" s="338"/>
      <c r="P2453" s="337"/>
      <c r="Q2453" s="337">
        <f t="shared" si="468"/>
        <v>0</v>
      </c>
      <c r="R2453" s="350"/>
      <c r="S2453" s="350"/>
      <c r="T2453" s="350"/>
      <c r="U2453" s="350"/>
      <c r="V2453" s="350"/>
      <c r="W2453" s="350"/>
      <c r="X2453" s="350"/>
      <c r="Y2453" s="350">
        <f t="shared" si="469"/>
        <v>0</v>
      </c>
      <c r="Z2453" s="338"/>
      <c r="AA2453" s="337"/>
      <c r="AB2453" s="338"/>
      <c r="AC2453" s="337"/>
      <c r="AD2453" s="451"/>
      <c r="AE2453" s="252"/>
    </row>
    <row r="2454" hidden="1" outlineLevel="1" spans="1:31">
      <c r="A2454" s="299"/>
      <c r="B2454" s="150">
        <v>210301173</v>
      </c>
      <c r="C2454" s="346"/>
      <c r="D2454" s="346"/>
      <c r="E2454" s="299" t="s">
        <v>285</v>
      </c>
      <c r="F2454" s="343"/>
      <c r="G2454" s="350"/>
      <c r="H2454" s="394"/>
      <c r="I2454" s="403"/>
      <c r="J2454" s="394"/>
      <c r="K2454" s="403"/>
      <c r="L2454" s="337">
        <f t="shared" si="467"/>
        <v>0</v>
      </c>
      <c r="M2454" s="338"/>
      <c r="N2454" s="337"/>
      <c r="O2454" s="338"/>
      <c r="P2454" s="337"/>
      <c r="Q2454" s="337">
        <f t="shared" si="468"/>
        <v>0</v>
      </c>
      <c r="R2454" s="350"/>
      <c r="S2454" s="350"/>
      <c r="T2454" s="350"/>
      <c r="U2454" s="350"/>
      <c r="V2454" s="350"/>
      <c r="W2454" s="350"/>
      <c r="X2454" s="350"/>
      <c r="Y2454" s="350">
        <f t="shared" si="469"/>
        <v>0</v>
      </c>
      <c r="Z2454" s="338"/>
      <c r="AA2454" s="337"/>
      <c r="AB2454" s="338"/>
      <c r="AC2454" s="337"/>
      <c r="AD2454" s="451"/>
      <c r="AE2454" s="252"/>
    </row>
    <row r="2455" hidden="1" outlineLevel="1" spans="1:31">
      <c r="A2455" s="299"/>
      <c r="B2455" s="150">
        <v>210301174</v>
      </c>
      <c r="C2455" s="346"/>
      <c r="D2455" s="346"/>
      <c r="E2455" s="299" t="s">
        <v>286</v>
      </c>
      <c r="F2455" s="343"/>
      <c r="G2455" s="350"/>
      <c r="H2455" s="394"/>
      <c r="I2455" s="403"/>
      <c r="J2455" s="394"/>
      <c r="K2455" s="403"/>
      <c r="L2455" s="337">
        <f t="shared" si="467"/>
        <v>0</v>
      </c>
      <c r="M2455" s="338"/>
      <c r="N2455" s="337"/>
      <c r="O2455" s="338"/>
      <c r="P2455" s="337"/>
      <c r="Q2455" s="337">
        <f t="shared" si="468"/>
        <v>0</v>
      </c>
      <c r="R2455" s="350"/>
      <c r="S2455" s="350"/>
      <c r="T2455" s="350"/>
      <c r="U2455" s="350"/>
      <c r="V2455" s="350"/>
      <c r="W2455" s="350"/>
      <c r="X2455" s="350"/>
      <c r="Y2455" s="350">
        <f t="shared" si="469"/>
        <v>0</v>
      </c>
      <c r="Z2455" s="338"/>
      <c r="AA2455" s="337"/>
      <c r="AB2455" s="338"/>
      <c r="AC2455" s="337"/>
      <c r="AD2455" s="451"/>
      <c r="AE2455" s="252"/>
    </row>
    <row r="2456" hidden="1" outlineLevel="1" spans="1:31">
      <c r="A2456" s="299"/>
      <c r="B2456" s="150">
        <v>210301175</v>
      </c>
      <c r="C2456" s="346"/>
      <c r="D2456" s="346"/>
      <c r="E2456" s="299" t="s">
        <v>287</v>
      </c>
      <c r="F2456" s="343"/>
      <c r="G2456" s="350"/>
      <c r="H2456" s="394"/>
      <c r="I2456" s="403"/>
      <c r="J2456" s="394"/>
      <c r="K2456" s="403"/>
      <c r="L2456" s="337">
        <f t="shared" si="467"/>
        <v>0</v>
      </c>
      <c r="M2456" s="338"/>
      <c r="N2456" s="337"/>
      <c r="O2456" s="338"/>
      <c r="P2456" s="337"/>
      <c r="Q2456" s="337">
        <f t="shared" si="468"/>
        <v>0</v>
      </c>
      <c r="R2456" s="350"/>
      <c r="S2456" s="350"/>
      <c r="T2456" s="350"/>
      <c r="U2456" s="350"/>
      <c r="V2456" s="350"/>
      <c r="W2456" s="350"/>
      <c r="X2456" s="350"/>
      <c r="Y2456" s="350">
        <f t="shared" si="469"/>
        <v>0</v>
      </c>
      <c r="Z2456" s="338"/>
      <c r="AA2456" s="337"/>
      <c r="AB2456" s="338"/>
      <c r="AC2456" s="337"/>
      <c r="AD2456" s="451"/>
      <c r="AE2456" s="252"/>
    </row>
    <row r="2457" hidden="1" outlineLevel="1" spans="1:31">
      <c r="A2457" s="299"/>
      <c r="B2457" s="150">
        <v>210301176</v>
      </c>
      <c r="C2457" s="346"/>
      <c r="D2457" s="346"/>
      <c r="E2457" s="299" t="s">
        <v>288</v>
      </c>
      <c r="F2457" s="343"/>
      <c r="G2457" s="350"/>
      <c r="H2457" s="394"/>
      <c r="I2457" s="403"/>
      <c r="J2457" s="394"/>
      <c r="K2457" s="403"/>
      <c r="L2457" s="337">
        <f t="shared" si="467"/>
        <v>0</v>
      </c>
      <c r="M2457" s="338"/>
      <c r="N2457" s="337"/>
      <c r="O2457" s="338"/>
      <c r="P2457" s="337"/>
      <c r="Q2457" s="337">
        <f t="shared" si="468"/>
        <v>0</v>
      </c>
      <c r="R2457" s="350"/>
      <c r="S2457" s="350"/>
      <c r="T2457" s="350"/>
      <c r="U2457" s="350"/>
      <c r="V2457" s="350"/>
      <c r="W2457" s="350"/>
      <c r="X2457" s="350"/>
      <c r="Y2457" s="350">
        <f t="shared" si="469"/>
        <v>0</v>
      </c>
      <c r="Z2457" s="338"/>
      <c r="AA2457" s="337"/>
      <c r="AB2457" s="338"/>
      <c r="AC2457" s="337"/>
      <c r="AD2457" s="451"/>
      <c r="AE2457" s="252"/>
    </row>
    <row r="2458" hidden="1" outlineLevel="1" spans="1:31">
      <c r="A2458" s="299"/>
      <c r="B2458" s="150">
        <v>210301177</v>
      </c>
      <c r="C2458" s="346"/>
      <c r="D2458" s="346"/>
      <c r="E2458" s="299" t="s">
        <v>289</v>
      </c>
      <c r="F2458" s="343"/>
      <c r="G2458" s="350"/>
      <c r="H2458" s="394"/>
      <c r="I2458" s="403"/>
      <c r="J2458" s="394"/>
      <c r="K2458" s="403"/>
      <c r="L2458" s="337">
        <f t="shared" si="467"/>
        <v>0</v>
      </c>
      <c r="M2458" s="338"/>
      <c r="N2458" s="337"/>
      <c r="O2458" s="338"/>
      <c r="P2458" s="337"/>
      <c r="Q2458" s="337">
        <f t="shared" si="468"/>
        <v>0</v>
      </c>
      <c r="R2458" s="350"/>
      <c r="S2458" s="350"/>
      <c r="T2458" s="350"/>
      <c r="U2458" s="350"/>
      <c r="V2458" s="350"/>
      <c r="W2458" s="350"/>
      <c r="X2458" s="350"/>
      <c r="Y2458" s="350">
        <f t="shared" si="469"/>
        <v>0</v>
      </c>
      <c r="Z2458" s="338"/>
      <c r="AA2458" s="337"/>
      <c r="AB2458" s="338"/>
      <c r="AC2458" s="337"/>
      <c r="AD2458" s="451"/>
      <c r="AE2458" s="252"/>
    </row>
    <row r="2459" hidden="1" outlineLevel="1" spans="1:31">
      <c r="A2459" s="299"/>
      <c r="B2459" s="150">
        <v>210301178</v>
      </c>
      <c r="C2459" s="346"/>
      <c r="D2459" s="346"/>
      <c r="E2459" s="299" t="s">
        <v>290</v>
      </c>
      <c r="F2459" s="343"/>
      <c r="G2459" s="350"/>
      <c r="H2459" s="394"/>
      <c r="I2459" s="403"/>
      <c r="J2459" s="394"/>
      <c r="K2459" s="403"/>
      <c r="L2459" s="337">
        <f t="shared" si="467"/>
        <v>0</v>
      </c>
      <c r="M2459" s="338"/>
      <c r="N2459" s="337"/>
      <c r="O2459" s="338"/>
      <c r="P2459" s="337"/>
      <c r="Q2459" s="337">
        <f t="shared" si="468"/>
        <v>0</v>
      </c>
      <c r="R2459" s="350"/>
      <c r="S2459" s="350"/>
      <c r="T2459" s="350"/>
      <c r="U2459" s="350"/>
      <c r="V2459" s="350"/>
      <c r="W2459" s="350"/>
      <c r="X2459" s="350"/>
      <c r="Y2459" s="350">
        <f t="shared" si="469"/>
        <v>0</v>
      </c>
      <c r="Z2459" s="338"/>
      <c r="AA2459" s="337"/>
      <c r="AB2459" s="338"/>
      <c r="AC2459" s="337"/>
      <c r="AD2459" s="451"/>
      <c r="AE2459" s="252"/>
    </row>
    <row r="2460" hidden="1" outlineLevel="1" spans="1:31">
      <c r="A2460" s="299"/>
      <c r="B2460" s="150">
        <v>210301179</v>
      </c>
      <c r="C2460" s="346"/>
      <c r="D2460" s="346"/>
      <c r="E2460" s="299" t="s">
        <v>291</v>
      </c>
      <c r="F2460" s="343"/>
      <c r="G2460" s="350"/>
      <c r="H2460" s="394"/>
      <c r="I2460" s="403"/>
      <c r="J2460" s="394"/>
      <c r="K2460" s="403"/>
      <c r="L2460" s="337">
        <f t="shared" si="467"/>
        <v>0</v>
      </c>
      <c r="M2460" s="338"/>
      <c r="N2460" s="337"/>
      <c r="O2460" s="338"/>
      <c r="P2460" s="337"/>
      <c r="Q2460" s="337">
        <f t="shared" si="468"/>
        <v>0</v>
      </c>
      <c r="R2460" s="350"/>
      <c r="S2460" s="350"/>
      <c r="T2460" s="350"/>
      <c r="U2460" s="350"/>
      <c r="V2460" s="350"/>
      <c r="W2460" s="350"/>
      <c r="X2460" s="350"/>
      <c r="Y2460" s="350">
        <f t="shared" si="469"/>
        <v>0</v>
      </c>
      <c r="Z2460" s="338"/>
      <c r="AA2460" s="337"/>
      <c r="AB2460" s="338"/>
      <c r="AC2460" s="337"/>
      <c r="AD2460" s="451"/>
      <c r="AE2460" s="252"/>
    </row>
    <row r="2461" hidden="1" outlineLevel="1" spans="1:31">
      <c r="A2461" s="299"/>
      <c r="B2461" s="150">
        <v>210301180</v>
      </c>
      <c r="C2461" s="346"/>
      <c r="D2461" s="346"/>
      <c r="E2461" s="299" t="s">
        <v>292</v>
      </c>
      <c r="F2461" s="343"/>
      <c r="G2461" s="350"/>
      <c r="H2461" s="394"/>
      <c r="I2461" s="403"/>
      <c r="J2461" s="394"/>
      <c r="K2461" s="403"/>
      <c r="L2461" s="337">
        <f t="shared" si="467"/>
        <v>0</v>
      </c>
      <c r="M2461" s="338"/>
      <c r="N2461" s="337"/>
      <c r="O2461" s="338"/>
      <c r="P2461" s="337"/>
      <c r="Q2461" s="337">
        <f t="shared" si="468"/>
        <v>0</v>
      </c>
      <c r="R2461" s="350"/>
      <c r="S2461" s="350"/>
      <c r="T2461" s="350"/>
      <c r="U2461" s="350"/>
      <c r="V2461" s="350"/>
      <c r="W2461" s="350"/>
      <c r="X2461" s="350"/>
      <c r="Y2461" s="350">
        <f t="shared" si="469"/>
        <v>0</v>
      </c>
      <c r="Z2461" s="338"/>
      <c r="AA2461" s="337"/>
      <c r="AB2461" s="338"/>
      <c r="AC2461" s="337"/>
      <c r="AD2461" s="451"/>
      <c r="AE2461" s="252"/>
    </row>
    <row r="2462" hidden="1" outlineLevel="1" spans="1:31">
      <c r="A2462" s="299"/>
      <c r="B2462" s="150">
        <v>210301181</v>
      </c>
      <c r="C2462" s="346"/>
      <c r="D2462" s="346"/>
      <c r="E2462" s="299" t="s">
        <v>293</v>
      </c>
      <c r="F2462" s="343"/>
      <c r="G2462" s="350"/>
      <c r="H2462" s="394"/>
      <c r="I2462" s="403"/>
      <c r="J2462" s="394"/>
      <c r="K2462" s="403"/>
      <c r="L2462" s="337">
        <f t="shared" si="467"/>
        <v>0</v>
      </c>
      <c r="M2462" s="338"/>
      <c r="N2462" s="337"/>
      <c r="O2462" s="338"/>
      <c r="P2462" s="337"/>
      <c r="Q2462" s="337">
        <f t="shared" si="468"/>
        <v>0</v>
      </c>
      <c r="R2462" s="350"/>
      <c r="S2462" s="350"/>
      <c r="T2462" s="350"/>
      <c r="U2462" s="350"/>
      <c r="V2462" s="350"/>
      <c r="W2462" s="350"/>
      <c r="X2462" s="350"/>
      <c r="Y2462" s="350">
        <f t="shared" si="469"/>
        <v>0</v>
      </c>
      <c r="Z2462" s="338"/>
      <c r="AA2462" s="337"/>
      <c r="AB2462" s="338"/>
      <c r="AC2462" s="337"/>
      <c r="AD2462" s="451"/>
      <c r="AE2462" s="252"/>
    </row>
    <row r="2463" hidden="1" outlineLevel="1" spans="1:31">
      <c r="A2463" s="299"/>
      <c r="B2463" s="150">
        <v>210301182</v>
      </c>
      <c r="C2463" s="346"/>
      <c r="D2463" s="346"/>
      <c r="E2463" s="299" t="s">
        <v>294</v>
      </c>
      <c r="F2463" s="343"/>
      <c r="G2463" s="350"/>
      <c r="H2463" s="394"/>
      <c r="I2463" s="403"/>
      <c r="J2463" s="394"/>
      <c r="K2463" s="403"/>
      <c r="L2463" s="337">
        <f t="shared" si="467"/>
        <v>0</v>
      </c>
      <c r="M2463" s="338"/>
      <c r="N2463" s="337"/>
      <c r="O2463" s="338"/>
      <c r="P2463" s="337"/>
      <c r="Q2463" s="337">
        <f t="shared" si="468"/>
        <v>0</v>
      </c>
      <c r="R2463" s="350"/>
      <c r="S2463" s="350"/>
      <c r="T2463" s="350"/>
      <c r="U2463" s="350"/>
      <c r="V2463" s="350"/>
      <c r="W2463" s="350"/>
      <c r="X2463" s="350"/>
      <c r="Y2463" s="350">
        <f t="shared" si="469"/>
        <v>0</v>
      </c>
      <c r="Z2463" s="338"/>
      <c r="AA2463" s="337"/>
      <c r="AB2463" s="338"/>
      <c r="AC2463" s="337"/>
      <c r="AD2463" s="451"/>
      <c r="AE2463" s="252"/>
    </row>
    <row r="2464" hidden="1" outlineLevel="1" spans="1:31">
      <c r="A2464" s="299"/>
      <c r="B2464" s="150">
        <v>210301183</v>
      </c>
      <c r="C2464" s="346"/>
      <c r="D2464" s="346"/>
      <c r="E2464" s="299" t="s">
        <v>295</v>
      </c>
      <c r="F2464" s="343"/>
      <c r="G2464" s="350"/>
      <c r="H2464" s="394"/>
      <c r="I2464" s="403"/>
      <c r="J2464" s="394"/>
      <c r="K2464" s="403"/>
      <c r="L2464" s="337">
        <f t="shared" si="467"/>
        <v>0</v>
      </c>
      <c r="M2464" s="338"/>
      <c r="N2464" s="337"/>
      <c r="O2464" s="338"/>
      <c r="P2464" s="337"/>
      <c r="Q2464" s="337">
        <f t="shared" si="468"/>
        <v>0</v>
      </c>
      <c r="R2464" s="350"/>
      <c r="S2464" s="350"/>
      <c r="T2464" s="350"/>
      <c r="U2464" s="350"/>
      <c r="V2464" s="350"/>
      <c r="W2464" s="350"/>
      <c r="X2464" s="350"/>
      <c r="Y2464" s="350">
        <f t="shared" si="469"/>
        <v>0</v>
      </c>
      <c r="Z2464" s="338"/>
      <c r="AA2464" s="337"/>
      <c r="AB2464" s="338"/>
      <c r="AC2464" s="337"/>
      <c r="AD2464" s="451"/>
      <c r="AE2464" s="252"/>
    </row>
    <row r="2465" hidden="1" outlineLevel="1" spans="1:31">
      <c r="A2465" s="299"/>
      <c r="B2465" s="150">
        <v>210301184</v>
      </c>
      <c r="C2465" s="346"/>
      <c r="D2465" s="346"/>
      <c r="E2465" s="299" t="s">
        <v>296</v>
      </c>
      <c r="F2465" s="343"/>
      <c r="G2465" s="350"/>
      <c r="H2465" s="394"/>
      <c r="I2465" s="403"/>
      <c r="J2465" s="394"/>
      <c r="K2465" s="403"/>
      <c r="L2465" s="337">
        <f t="shared" si="467"/>
        <v>0</v>
      </c>
      <c r="M2465" s="338"/>
      <c r="N2465" s="337"/>
      <c r="O2465" s="338"/>
      <c r="P2465" s="337"/>
      <c r="Q2465" s="337">
        <f t="shared" si="468"/>
        <v>0</v>
      </c>
      <c r="R2465" s="350"/>
      <c r="S2465" s="350"/>
      <c r="T2465" s="350"/>
      <c r="U2465" s="350"/>
      <c r="V2465" s="350"/>
      <c r="W2465" s="350"/>
      <c r="X2465" s="350"/>
      <c r="Y2465" s="350">
        <f t="shared" si="469"/>
        <v>0</v>
      </c>
      <c r="Z2465" s="338"/>
      <c r="AA2465" s="337"/>
      <c r="AB2465" s="338"/>
      <c r="AC2465" s="337"/>
      <c r="AD2465" s="451"/>
      <c r="AE2465" s="252"/>
    </row>
    <row r="2466" hidden="1" outlineLevel="1" spans="1:31">
      <c r="A2466" s="299"/>
      <c r="B2466" s="150">
        <v>210301185</v>
      </c>
      <c r="C2466" s="346"/>
      <c r="D2466" s="346"/>
      <c r="E2466" s="299" t="s">
        <v>297</v>
      </c>
      <c r="F2466" s="343"/>
      <c r="G2466" s="350"/>
      <c r="H2466" s="394"/>
      <c r="I2466" s="403"/>
      <c r="J2466" s="394"/>
      <c r="K2466" s="403"/>
      <c r="L2466" s="337">
        <f t="shared" si="467"/>
        <v>0</v>
      </c>
      <c r="M2466" s="338"/>
      <c r="N2466" s="337"/>
      <c r="O2466" s="338"/>
      <c r="P2466" s="337"/>
      <c r="Q2466" s="337">
        <f t="shared" si="468"/>
        <v>0</v>
      </c>
      <c r="R2466" s="350"/>
      <c r="S2466" s="350"/>
      <c r="T2466" s="350"/>
      <c r="U2466" s="350"/>
      <c r="V2466" s="350"/>
      <c r="W2466" s="350"/>
      <c r="X2466" s="350"/>
      <c r="Y2466" s="350">
        <f t="shared" si="469"/>
        <v>0</v>
      </c>
      <c r="Z2466" s="338"/>
      <c r="AA2466" s="337"/>
      <c r="AB2466" s="338"/>
      <c r="AC2466" s="337"/>
      <c r="AD2466" s="451"/>
      <c r="AE2466" s="252"/>
    </row>
    <row r="2467" hidden="1" outlineLevel="1" spans="1:31">
      <c r="A2467" s="299"/>
      <c r="B2467" s="150">
        <v>210301186</v>
      </c>
      <c r="C2467" s="346"/>
      <c r="D2467" s="346"/>
      <c r="E2467" s="299" t="s">
        <v>298</v>
      </c>
      <c r="F2467" s="343"/>
      <c r="G2467" s="350"/>
      <c r="H2467" s="394"/>
      <c r="I2467" s="403"/>
      <c r="J2467" s="394"/>
      <c r="K2467" s="403"/>
      <c r="L2467" s="337">
        <f t="shared" si="467"/>
        <v>0</v>
      </c>
      <c r="M2467" s="338"/>
      <c r="N2467" s="337"/>
      <c r="O2467" s="338"/>
      <c r="P2467" s="337"/>
      <c r="Q2467" s="337">
        <f t="shared" si="468"/>
        <v>0</v>
      </c>
      <c r="R2467" s="350"/>
      <c r="S2467" s="350"/>
      <c r="T2467" s="350"/>
      <c r="U2467" s="350"/>
      <c r="V2467" s="350"/>
      <c r="W2467" s="350"/>
      <c r="X2467" s="350"/>
      <c r="Y2467" s="350">
        <f t="shared" si="469"/>
        <v>0</v>
      </c>
      <c r="Z2467" s="338"/>
      <c r="AA2467" s="337"/>
      <c r="AB2467" s="338"/>
      <c r="AC2467" s="337"/>
      <c r="AD2467" s="451"/>
      <c r="AE2467" s="252"/>
    </row>
    <row r="2468" hidden="1" outlineLevel="1" spans="1:31">
      <c r="A2468" s="299"/>
      <c r="B2468" s="150">
        <v>210301187</v>
      </c>
      <c r="C2468" s="346"/>
      <c r="D2468" s="346"/>
      <c r="E2468" s="299" t="s">
        <v>299</v>
      </c>
      <c r="F2468" s="343"/>
      <c r="G2468" s="350"/>
      <c r="H2468" s="394"/>
      <c r="I2468" s="403"/>
      <c r="J2468" s="394"/>
      <c r="K2468" s="403"/>
      <c r="L2468" s="337">
        <f t="shared" si="467"/>
        <v>0</v>
      </c>
      <c r="M2468" s="338"/>
      <c r="N2468" s="337"/>
      <c r="O2468" s="338"/>
      <c r="P2468" s="337"/>
      <c r="Q2468" s="337">
        <f t="shared" si="468"/>
        <v>0</v>
      </c>
      <c r="R2468" s="350"/>
      <c r="S2468" s="350"/>
      <c r="T2468" s="350"/>
      <c r="U2468" s="350"/>
      <c r="V2468" s="350"/>
      <c r="W2468" s="350"/>
      <c r="X2468" s="350"/>
      <c r="Y2468" s="350">
        <f t="shared" si="469"/>
        <v>0</v>
      </c>
      <c r="Z2468" s="338"/>
      <c r="AA2468" s="337"/>
      <c r="AB2468" s="338"/>
      <c r="AC2468" s="337"/>
      <c r="AD2468" s="451"/>
      <c r="AE2468" s="252"/>
    </row>
    <row r="2469" hidden="1" outlineLevel="1" spans="1:31">
      <c r="A2469" s="299"/>
      <c r="B2469" s="150">
        <v>210301188</v>
      </c>
      <c r="C2469" s="346"/>
      <c r="D2469" s="346"/>
      <c r="E2469" s="299" t="s">
        <v>300</v>
      </c>
      <c r="F2469" s="343"/>
      <c r="G2469" s="350"/>
      <c r="H2469" s="394"/>
      <c r="I2469" s="403"/>
      <c r="J2469" s="394"/>
      <c r="K2469" s="403"/>
      <c r="L2469" s="337">
        <f t="shared" si="467"/>
        <v>0</v>
      </c>
      <c r="M2469" s="338"/>
      <c r="N2469" s="337"/>
      <c r="O2469" s="338"/>
      <c r="P2469" s="337"/>
      <c r="Q2469" s="337">
        <f t="shared" si="468"/>
        <v>0</v>
      </c>
      <c r="R2469" s="350"/>
      <c r="S2469" s="350"/>
      <c r="T2469" s="350"/>
      <c r="U2469" s="350"/>
      <c r="V2469" s="350"/>
      <c r="W2469" s="350"/>
      <c r="X2469" s="350"/>
      <c r="Y2469" s="350">
        <f t="shared" si="469"/>
        <v>0</v>
      </c>
      <c r="Z2469" s="338"/>
      <c r="AA2469" s="337"/>
      <c r="AB2469" s="338"/>
      <c r="AC2469" s="337"/>
      <c r="AD2469" s="451"/>
      <c r="AE2469" s="252"/>
    </row>
    <row r="2470" hidden="1" outlineLevel="1" spans="1:31">
      <c r="A2470" s="299"/>
      <c r="B2470" s="150">
        <v>210301189</v>
      </c>
      <c r="C2470" s="346"/>
      <c r="D2470" s="346"/>
      <c r="E2470" s="299" t="s">
        <v>301</v>
      </c>
      <c r="F2470" s="343"/>
      <c r="G2470" s="350"/>
      <c r="H2470" s="394"/>
      <c r="I2470" s="403"/>
      <c r="J2470" s="394"/>
      <c r="K2470" s="403"/>
      <c r="L2470" s="337">
        <f t="shared" si="467"/>
        <v>0</v>
      </c>
      <c r="M2470" s="338"/>
      <c r="N2470" s="337"/>
      <c r="O2470" s="338"/>
      <c r="P2470" s="337"/>
      <c r="Q2470" s="337">
        <f t="shared" si="468"/>
        <v>0</v>
      </c>
      <c r="R2470" s="350"/>
      <c r="S2470" s="350"/>
      <c r="T2470" s="350"/>
      <c r="U2470" s="350"/>
      <c r="V2470" s="350"/>
      <c r="W2470" s="350"/>
      <c r="X2470" s="350"/>
      <c r="Y2470" s="350">
        <f t="shared" si="469"/>
        <v>0</v>
      </c>
      <c r="Z2470" s="338"/>
      <c r="AA2470" s="337"/>
      <c r="AB2470" s="338"/>
      <c r="AC2470" s="337"/>
      <c r="AD2470" s="451"/>
      <c r="AE2470" s="252"/>
    </row>
    <row r="2471" hidden="1" outlineLevel="1" spans="1:31">
      <c r="A2471" s="299"/>
      <c r="B2471" s="150">
        <v>210301190</v>
      </c>
      <c r="C2471" s="346"/>
      <c r="D2471" s="346"/>
      <c r="E2471" s="299" t="s">
        <v>302</v>
      </c>
      <c r="F2471" s="343"/>
      <c r="G2471" s="350"/>
      <c r="H2471" s="394"/>
      <c r="I2471" s="403"/>
      <c r="J2471" s="394"/>
      <c r="K2471" s="403"/>
      <c r="L2471" s="337">
        <f t="shared" si="467"/>
        <v>0</v>
      </c>
      <c r="M2471" s="338"/>
      <c r="N2471" s="337"/>
      <c r="O2471" s="338"/>
      <c r="P2471" s="337"/>
      <c r="Q2471" s="337">
        <f t="shared" si="468"/>
        <v>0</v>
      </c>
      <c r="R2471" s="350"/>
      <c r="S2471" s="350"/>
      <c r="T2471" s="350"/>
      <c r="U2471" s="350"/>
      <c r="V2471" s="350"/>
      <c r="W2471" s="350"/>
      <c r="X2471" s="350"/>
      <c r="Y2471" s="350">
        <f t="shared" si="469"/>
        <v>0</v>
      </c>
      <c r="Z2471" s="338"/>
      <c r="AA2471" s="337"/>
      <c r="AB2471" s="338"/>
      <c r="AC2471" s="337"/>
      <c r="AD2471" s="451"/>
      <c r="AE2471" s="252"/>
    </row>
    <row r="2472" hidden="1" outlineLevel="1" spans="1:31">
      <c r="A2472" s="299"/>
      <c r="B2472" s="150">
        <v>210301191</v>
      </c>
      <c r="C2472" s="346"/>
      <c r="D2472" s="346"/>
      <c r="E2472" s="299" t="s">
        <v>303</v>
      </c>
      <c r="F2472" s="343"/>
      <c r="G2472" s="350"/>
      <c r="H2472" s="394"/>
      <c r="I2472" s="403"/>
      <c r="J2472" s="394"/>
      <c r="K2472" s="403"/>
      <c r="L2472" s="337">
        <f t="shared" si="467"/>
        <v>0</v>
      </c>
      <c r="M2472" s="338"/>
      <c r="N2472" s="337"/>
      <c r="O2472" s="338"/>
      <c r="P2472" s="337"/>
      <c r="Q2472" s="337">
        <f t="shared" si="468"/>
        <v>0</v>
      </c>
      <c r="R2472" s="350"/>
      <c r="S2472" s="350"/>
      <c r="T2472" s="350"/>
      <c r="U2472" s="350"/>
      <c r="V2472" s="350"/>
      <c r="W2472" s="350"/>
      <c r="X2472" s="350"/>
      <c r="Y2472" s="350">
        <f t="shared" si="469"/>
        <v>0</v>
      </c>
      <c r="Z2472" s="338"/>
      <c r="AA2472" s="337"/>
      <c r="AB2472" s="338"/>
      <c r="AC2472" s="337"/>
      <c r="AD2472" s="451"/>
      <c r="AE2472" s="252"/>
    </row>
    <row r="2473" hidden="1" outlineLevel="1" spans="1:31">
      <c r="A2473" s="299"/>
      <c r="B2473" s="150">
        <v>210301192</v>
      </c>
      <c r="C2473" s="346"/>
      <c r="D2473" s="346"/>
      <c r="E2473" s="299" t="s">
        <v>304</v>
      </c>
      <c r="F2473" s="343"/>
      <c r="G2473" s="350"/>
      <c r="H2473" s="394"/>
      <c r="I2473" s="403"/>
      <c r="J2473" s="394"/>
      <c r="K2473" s="403"/>
      <c r="L2473" s="337">
        <f t="shared" si="467"/>
        <v>0</v>
      </c>
      <c r="M2473" s="338"/>
      <c r="N2473" s="337"/>
      <c r="O2473" s="338"/>
      <c r="P2473" s="337"/>
      <c r="Q2473" s="337">
        <f t="shared" si="468"/>
        <v>0</v>
      </c>
      <c r="R2473" s="350"/>
      <c r="S2473" s="350"/>
      <c r="T2473" s="350"/>
      <c r="U2473" s="350"/>
      <c r="V2473" s="350"/>
      <c r="W2473" s="350"/>
      <c r="X2473" s="350"/>
      <c r="Y2473" s="350">
        <f t="shared" si="469"/>
        <v>0</v>
      </c>
      <c r="Z2473" s="338"/>
      <c r="AA2473" s="337"/>
      <c r="AB2473" s="338"/>
      <c r="AC2473" s="337"/>
      <c r="AD2473" s="451"/>
      <c r="AE2473" s="252"/>
    </row>
    <row r="2474" hidden="1" outlineLevel="1" spans="1:31">
      <c r="A2474" s="299"/>
      <c r="B2474" s="150">
        <v>210301193</v>
      </c>
      <c r="C2474" s="346"/>
      <c r="D2474" s="346"/>
      <c r="E2474" s="299" t="s">
        <v>305</v>
      </c>
      <c r="F2474" s="343"/>
      <c r="G2474" s="350"/>
      <c r="H2474" s="394"/>
      <c r="I2474" s="403"/>
      <c r="J2474" s="394"/>
      <c r="K2474" s="403"/>
      <c r="L2474" s="337">
        <f t="shared" si="467"/>
        <v>0</v>
      </c>
      <c r="M2474" s="338"/>
      <c r="N2474" s="337"/>
      <c r="O2474" s="338"/>
      <c r="P2474" s="337"/>
      <c r="Q2474" s="337">
        <f t="shared" si="468"/>
        <v>0</v>
      </c>
      <c r="R2474" s="350"/>
      <c r="S2474" s="350"/>
      <c r="T2474" s="350"/>
      <c r="U2474" s="350"/>
      <c r="V2474" s="350"/>
      <c r="W2474" s="350"/>
      <c r="X2474" s="350"/>
      <c r="Y2474" s="350">
        <f t="shared" si="469"/>
        <v>0</v>
      </c>
      <c r="Z2474" s="338"/>
      <c r="AA2474" s="337"/>
      <c r="AB2474" s="338"/>
      <c r="AC2474" s="337"/>
      <c r="AD2474" s="451"/>
      <c r="AE2474" s="252"/>
    </row>
    <row r="2475" hidden="1" outlineLevel="1" spans="1:31">
      <c r="A2475" s="299"/>
      <c r="B2475" s="150">
        <v>210301194</v>
      </c>
      <c r="C2475" s="346"/>
      <c r="D2475" s="346"/>
      <c r="E2475" s="299" t="s">
        <v>306</v>
      </c>
      <c r="F2475" s="343"/>
      <c r="G2475" s="350"/>
      <c r="H2475" s="394"/>
      <c r="I2475" s="403"/>
      <c r="J2475" s="394"/>
      <c r="K2475" s="403"/>
      <c r="L2475" s="337">
        <f t="shared" ref="L2475:L2480" si="470">G2475-I2475+K2475</f>
        <v>0</v>
      </c>
      <c r="M2475" s="338"/>
      <c r="N2475" s="337"/>
      <c r="O2475" s="338"/>
      <c r="P2475" s="337"/>
      <c r="Q2475" s="337">
        <f t="shared" ref="Q2475:Q2480" si="471">L2475-N2475+P2475</f>
        <v>0</v>
      </c>
      <c r="R2475" s="350"/>
      <c r="S2475" s="350"/>
      <c r="T2475" s="350"/>
      <c r="U2475" s="350"/>
      <c r="V2475" s="350"/>
      <c r="W2475" s="350"/>
      <c r="X2475" s="350"/>
      <c r="Y2475" s="350">
        <f t="shared" ref="Y2475:Y2480" si="472">SUM(Q2475:X2475)</f>
        <v>0</v>
      </c>
      <c r="Z2475" s="338"/>
      <c r="AA2475" s="337"/>
      <c r="AB2475" s="338"/>
      <c r="AC2475" s="337"/>
      <c r="AD2475" s="451"/>
      <c r="AE2475" s="252"/>
    </row>
    <row r="2476" hidden="1" outlineLevel="1" spans="1:31">
      <c r="A2476" s="299"/>
      <c r="B2476" s="150">
        <v>210301195</v>
      </c>
      <c r="C2476" s="346"/>
      <c r="D2476" s="346"/>
      <c r="E2476" s="299" t="s">
        <v>307</v>
      </c>
      <c r="F2476" s="343"/>
      <c r="G2476" s="350"/>
      <c r="H2476" s="394"/>
      <c r="I2476" s="403"/>
      <c r="J2476" s="394"/>
      <c r="K2476" s="403"/>
      <c r="L2476" s="337">
        <f t="shared" si="470"/>
        <v>0</v>
      </c>
      <c r="M2476" s="338"/>
      <c r="N2476" s="337"/>
      <c r="O2476" s="338"/>
      <c r="P2476" s="337"/>
      <c r="Q2476" s="337">
        <f t="shared" si="471"/>
        <v>0</v>
      </c>
      <c r="R2476" s="350"/>
      <c r="S2476" s="350"/>
      <c r="T2476" s="350"/>
      <c r="U2476" s="350"/>
      <c r="V2476" s="350"/>
      <c r="W2476" s="350"/>
      <c r="X2476" s="350"/>
      <c r="Y2476" s="350">
        <f t="shared" si="472"/>
        <v>0</v>
      </c>
      <c r="Z2476" s="338"/>
      <c r="AA2476" s="337"/>
      <c r="AB2476" s="338"/>
      <c r="AC2476" s="337"/>
      <c r="AD2476" s="451"/>
      <c r="AE2476" s="252"/>
    </row>
    <row r="2477" hidden="1" outlineLevel="1" spans="1:31">
      <c r="A2477" s="299"/>
      <c r="B2477" s="150">
        <v>210301196</v>
      </c>
      <c r="C2477" s="346"/>
      <c r="D2477" s="346"/>
      <c r="E2477" s="299" t="s">
        <v>308</v>
      </c>
      <c r="F2477" s="343"/>
      <c r="G2477" s="350"/>
      <c r="H2477" s="394"/>
      <c r="I2477" s="403"/>
      <c r="J2477" s="394"/>
      <c r="K2477" s="403"/>
      <c r="L2477" s="337">
        <f t="shared" si="470"/>
        <v>0</v>
      </c>
      <c r="M2477" s="338"/>
      <c r="N2477" s="337"/>
      <c r="O2477" s="338"/>
      <c r="P2477" s="337"/>
      <c r="Q2477" s="337">
        <f t="shared" si="471"/>
        <v>0</v>
      </c>
      <c r="R2477" s="350"/>
      <c r="S2477" s="350"/>
      <c r="T2477" s="350"/>
      <c r="U2477" s="350"/>
      <c r="V2477" s="350"/>
      <c r="W2477" s="350"/>
      <c r="X2477" s="350"/>
      <c r="Y2477" s="350">
        <f t="shared" si="472"/>
        <v>0</v>
      </c>
      <c r="Z2477" s="338"/>
      <c r="AA2477" s="337"/>
      <c r="AB2477" s="338"/>
      <c r="AC2477" s="337"/>
      <c r="AD2477" s="451"/>
      <c r="AE2477" s="252"/>
    </row>
    <row r="2478" hidden="1" outlineLevel="1" spans="1:31">
      <c r="A2478" s="299"/>
      <c r="B2478" s="150">
        <v>210301197</v>
      </c>
      <c r="C2478" s="346"/>
      <c r="D2478" s="346"/>
      <c r="E2478" s="299" t="s">
        <v>309</v>
      </c>
      <c r="F2478" s="343"/>
      <c r="G2478" s="350"/>
      <c r="H2478" s="394"/>
      <c r="I2478" s="403"/>
      <c r="J2478" s="394"/>
      <c r="K2478" s="403"/>
      <c r="L2478" s="337">
        <f t="shared" si="470"/>
        <v>0</v>
      </c>
      <c r="M2478" s="338"/>
      <c r="N2478" s="337"/>
      <c r="O2478" s="338"/>
      <c r="P2478" s="337"/>
      <c r="Q2478" s="337">
        <f t="shared" si="471"/>
        <v>0</v>
      </c>
      <c r="R2478" s="350"/>
      <c r="S2478" s="350"/>
      <c r="T2478" s="350"/>
      <c r="U2478" s="350"/>
      <c r="V2478" s="350"/>
      <c r="W2478" s="350"/>
      <c r="X2478" s="350"/>
      <c r="Y2478" s="350">
        <f t="shared" si="472"/>
        <v>0</v>
      </c>
      <c r="Z2478" s="338"/>
      <c r="AA2478" s="337"/>
      <c r="AB2478" s="338"/>
      <c r="AC2478" s="337"/>
      <c r="AD2478" s="451"/>
      <c r="AE2478" s="252"/>
    </row>
    <row r="2479" hidden="1" outlineLevel="1" spans="1:31">
      <c r="A2479" s="299"/>
      <c r="B2479" s="150">
        <v>210301198</v>
      </c>
      <c r="C2479" s="346"/>
      <c r="D2479" s="346"/>
      <c r="E2479" s="299" t="s">
        <v>310</v>
      </c>
      <c r="F2479" s="343"/>
      <c r="G2479" s="350"/>
      <c r="H2479" s="394"/>
      <c r="I2479" s="403"/>
      <c r="J2479" s="394"/>
      <c r="K2479" s="403"/>
      <c r="L2479" s="337">
        <f t="shared" si="470"/>
        <v>0</v>
      </c>
      <c r="M2479" s="338"/>
      <c r="N2479" s="337"/>
      <c r="O2479" s="338"/>
      <c r="P2479" s="337"/>
      <c r="Q2479" s="337">
        <f t="shared" si="471"/>
        <v>0</v>
      </c>
      <c r="R2479" s="350"/>
      <c r="S2479" s="350"/>
      <c r="T2479" s="350"/>
      <c r="U2479" s="350"/>
      <c r="V2479" s="350"/>
      <c r="W2479" s="350"/>
      <c r="X2479" s="350"/>
      <c r="Y2479" s="350">
        <f t="shared" si="472"/>
        <v>0</v>
      </c>
      <c r="Z2479" s="338"/>
      <c r="AA2479" s="337"/>
      <c r="AB2479" s="338"/>
      <c r="AC2479" s="337"/>
      <c r="AD2479" s="451"/>
      <c r="AE2479" s="252"/>
    </row>
    <row r="2480" hidden="1" outlineLevel="1" spans="1:31">
      <c r="A2480" s="299"/>
      <c r="B2480" s="150">
        <v>210301199</v>
      </c>
      <c r="C2480" s="346"/>
      <c r="D2480" s="346"/>
      <c r="E2480" s="299" t="s">
        <v>311</v>
      </c>
      <c r="F2480" s="343"/>
      <c r="G2480" s="350"/>
      <c r="H2480" s="394"/>
      <c r="I2480" s="403"/>
      <c r="J2480" s="394"/>
      <c r="K2480" s="403"/>
      <c r="L2480" s="337">
        <f t="shared" si="470"/>
        <v>0</v>
      </c>
      <c r="M2480" s="338"/>
      <c r="N2480" s="337"/>
      <c r="O2480" s="338"/>
      <c r="P2480" s="337"/>
      <c r="Q2480" s="337">
        <f t="shared" si="471"/>
        <v>0</v>
      </c>
      <c r="R2480" s="350"/>
      <c r="S2480" s="350"/>
      <c r="T2480" s="350"/>
      <c r="U2480" s="350"/>
      <c r="V2480" s="350"/>
      <c r="W2480" s="350"/>
      <c r="X2480" s="350"/>
      <c r="Y2480" s="350">
        <f t="shared" si="472"/>
        <v>0</v>
      </c>
      <c r="Z2480" s="338"/>
      <c r="AA2480" s="337"/>
      <c r="AB2480" s="338"/>
      <c r="AC2480" s="337"/>
      <c r="AD2480" s="451"/>
      <c r="AE2480" s="252"/>
    </row>
    <row r="2481" hidden="1" outlineLevel="1" spans="1:31">
      <c r="A2481" s="299"/>
      <c r="B2481" s="150">
        <v>210301200</v>
      </c>
      <c r="C2481" s="346"/>
      <c r="D2481" s="346"/>
      <c r="E2481" s="299" t="s">
        <v>312</v>
      </c>
      <c r="F2481" s="343"/>
      <c r="G2481" s="350"/>
      <c r="H2481" s="394"/>
      <c r="I2481" s="403"/>
      <c r="J2481" s="394"/>
      <c r="K2481" s="403"/>
      <c r="L2481" s="337">
        <f t="shared" ref="L2481:L2486" si="473">G2481-I2481+K2481</f>
        <v>0</v>
      </c>
      <c r="M2481" s="338"/>
      <c r="N2481" s="337"/>
      <c r="O2481" s="338"/>
      <c r="P2481" s="337"/>
      <c r="Q2481" s="337">
        <f t="shared" ref="Q2481:Q2486" si="474">L2481-N2481+P2481</f>
        <v>0</v>
      </c>
      <c r="R2481" s="350"/>
      <c r="S2481" s="350"/>
      <c r="T2481" s="350"/>
      <c r="U2481" s="350"/>
      <c r="V2481" s="350"/>
      <c r="W2481" s="350"/>
      <c r="X2481" s="350"/>
      <c r="Y2481" s="350">
        <f t="shared" ref="Y2481:Y2486" si="475">SUM(Q2481:X2481)</f>
        <v>0</v>
      </c>
      <c r="Z2481" s="338"/>
      <c r="AA2481" s="337"/>
      <c r="AB2481" s="338"/>
      <c r="AC2481" s="337"/>
      <c r="AD2481" s="451"/>
      <c r="AE2481" s="252"/>
    </row>
    <row r="2482" hidden="1" outlineLevel="1" spans="1:31">
      <c r="A2482" s="299"/>
      <c r="B2482" s="150">
        <v>210301201</v>
      </c>
      <c r="C2482" s="346"/>
      <c r="D2482" s="346"/>
      <c r="E2482" s="299" t="s">
        <v>313</v>
      </c>
      <c r="F2482" s="343"/>
      <c r="G2482" s="350"/>
      <c r="H2482" s="394"/>
      <c r="I2482" s="403"/>
      <c r="J2482" s="394"/>
      <c r="K2482" s="403"/>
      <c r="L2482" s="337">
        <f t="shared" si="473"/>
        <v>0</v>
      </c>
      <c r="M2482" s="338"/>
      <c r="N2482" s="337"/>
      <c r="O2482" s="338"/>
      <c r="P2482" s="337"/>
      <c r="Q2482" s="337">
        <f t="shared" si="474"/>
        <v>0</v>
      </c>
      <c r="R2482" s="350"/>
      <c r="S2482" s="350"/>
      <c r="T2482" s="350"/>
      <c r="U2482" s="350"/>
      <c r="V2482" s="350"/>
      <c r="W2482" s="350"/>
      <c r="X2482" s="350"/>
      <c r="Y2482" s="350">
        <f t="shared" si="475"/>
        <v>0</v>
      </c>
      <c r="Z2482" s="338"/>
      <c r="AA2482" s="337"/>
      <c r="AB2482" s="338"/>
      <c r="AC2482" s="337"/>
      <c r="AD2482" s="451"/>
      <c r="AE2482" s="252"/>
    </row>
    <row r="2483" hidden="1" outlineLevel="1" spans="1:31">
      <c r="A2483" s="299"/>
      <c r="B2483" s="150">
        <v>210301202</v>
      </c>
      <c r="C2483" s="346"/>
      <c r="D2483" s="346"/>
      <c r="E2483" s="299" t="s">
        <v>314</v>
      </c>
      <c r="F2483" s="343"/>
      <c r="G2483" s="350"/>
      <c r="H2483" s="394"/>
      <c r="I2483" s="403"/>
      <c r="J2483" s="394"/>
      <c r="K2483" s="403"/>
      <c r="L2483" s="337">
        <f t="shared" si="473"/>
        <v>0</v>
      </c>
      <c r="M2483" s="338"/>
      <c r="N2483" s="337"/>
      <c r="O2483" s="338"/>
      <c r="P2483" s="337"/>
      <c r="Q2483" s="337">
        <f t="shared" si="474"/>
        <v>0</v>
      </c>
      <c r="R2483" s="350"/>
      <c r="S2483" s="350"/>
      <c r="T2483" s="350"/>
      <c r="U2483" s="350"/>
      <c r="V2483" s="350"/>
      <c r="W2483" s="350"/>
      <c r="X2483" s="350"/>
      <c r="Y2483" s="350">
        <f t="shared" si="475"/>
        <v>0</v>
      </c>
      <c r="Z2483" s="338"/>
      <c r="AA2483" s="337"/>
      <c r="AB2483" s="338"/>
      <c r="AC2483" s="337"/>
      <c r="AD2483" s="451"/>
      <c r="AE2483" s="252"/>
    </row>
    <row r="2484" hidden="1" outlineLevel="1" spans="1:31">
      <c r="A2484" s="299"/>
      <c r="B2484" s="150">
        <v>210301203</v>
      </c>
      <c r="C2484" s="346"/>
      <c r="D2484" s="346"/>
      <c r="E2484" s="299" t="s">
        <v>315</v>
      </c>
      <c r="F2484" s="343"/>
      <c r="G2484" s="350"/>
      <c r="H2484" s="394"/>
      <c r="I2484" s="403"/>
      <c r="J2484" s="394"/>
      <c r="K2484" s="403"/>
      <c r="L2484" s="337">
        <f t="shared" si="473"/>
        <v>0</v>
      </c>
      <c r="M2484" s="338"/>
      <c r="N2484" s="337"/>
      <c r="O2484" s="338"/>
      <c r="P2484" s="337"/>
      <c r="Q2484" s="337">
        <f t="shared" si="474"/>
        <v>0</v>
      </c>
      <c r="R2484" s="350"/>
      <c r="S2484" s="350"/>
      <c r="T2484" s="350"/>
      <c r="U2484" s="350"/>
      <c r="V2484" s="350"/>
      <c r="W2484" s="350"/>
      <c r="X2484" s="350"/>
      <c r="Y2484" s="350">
        <f t="shared" si="475"/>
        <v>0</v>
      </c>
      <c r="Z2484" s="338"/>
      <c r="AA2484" s="337"/>
      <c r="AB2484" s="338"/>
      <c r="AC2484" s="337"/>
      <c r="AD2484" s="451"/>
      <c r="AE2484" s="252"/>
    </row>
    <row r="2485" hidden="1" outlineLevel="1" spans="1:31">
      <c r="A2485" s="299"/>
      <c r="B2485" s="150">
        <v>210301204</v>
      </c>
      <c r="C2485" s="346"/>
      <c r="D2485" s="346"/>
      <c r="E2485" s="299" t="s">
        <v>316</v>
      </c>
      <c r="F2485" s="343"/>
      <c r="G2485" s="350"/>
      <c r="H2485" s="394"/>
      <c r="I2485" s="403"/>
      <c r="J2485" s="394"/>
      <c r="K2485" s="403"/>
      <c r="L2485" s="337">
        <f t="shared" si="473"/>
        <v>0</v>
      </c>
      <c r="M2485" s="338"/>
      <c r="N2485" s="337"/>
      <c r="O2485" s="338"/>
      <c r="P2485" s="337"/>
      <c r="Q2485" s="337">
        <f t="shared" si="474"/>
        <v>0</v>
      </c>
      <c r="R2485" s="350"/>
      <c r="S2485" s="350"/>
      <c r="T2485" s="350"/>
      <c r="U2485" s="350"/>
      <c r="V2485" s="350"/>
      <c r="W2485" s="350"/>
      <c r="X2485" s="350"/>
      <c r="Y2485" s="350">
        <f t="shared" si="475"/>
        <v>0</v>
      </c>
      <c r="Z2485" s="338"/>
      <c r="AA2485" s="337"/>
      <c r="AB2485" s="338"/>
      <c r="AC2485" s="337"/>
      <c r="AD2485" s="451"/>
      <c r="AE2485" s="252"/>
    </row>
    <row r="2486" hidden="1" outlineLevel="1" spans="1:31">
      <c r="A2486" s="299"/>
      <c r="B2486" s="150">
        <v>210301205</v>
      </c>
      <c r="C2486" s="346"/>
      <c r="D2486" s="346"/>
      <c r="E2486" s="299" t="s">
        <v>317</v>
      </c>
      <c r="F2486" s="343"/>
      <c r="G2486" s="350"/>
      <c r="H2486" s="394"/>
      <c r="I2486" s="403"/>
      <c r="J2486" s="394"/>
      <c r="K2486" s="403"/>
      <c r="L2486" s="337">
        <f t="shared" si="473"/>
        <v>0</v>
      </c>
      <c r="M2486" s="338"/>
      <c r="N2486" s="337"/>
      <c r="O2486" s="338"/>
      <c r="P2486" s="337"/>
      <c r="Q2486" s="337">
        <f t="shared" si="474"/>
        <v>0</v>
      </c>
      <c r="R2486" s="350"/>
      <c r="S2486" s="350"/>
      <c r="T2486" s="350"/>
      <c r="U2486" s="350"/>
      <c r="V2486" s="350"/>
      <c r="W2486" s="350"/>
      <c r="X2486" s="350"/>
      <c r="Y2486" s="350">
        <f t="shared" si="475"/>
        <v>0</v>
      </c>
      <c r="Z2486" s="338"/>
      <c r="AA2486" s="337"/>
      <c r="AB2486" s="338"/>
      <c r="AC2486" s="337"/>
      <c r="AD2486" s="451"/>
      <c r="AE2486" s="252"/>
    </row>
    <row r="2487" hidden="1" outlineLevel="1" spans="1:31">
      <c r="A2487" s="299"/>
      <c r="B2487" s="150"/>
      <c r="C2487" s="346"/>
      <c r="D2487" s="346"/>
      <c r="E2487" s="375"/>
      <c r="F2487" s="343"/>
      <c r="G2487" s="348"/>
      <c r="H2487" s="394"/>
      <c r="I2487" s="403"/>
      <c r="J2487" s="394"/>
      <c r="K2487" s="403"/>
      <c r="L2487" s="337">
        <f t="shared" ref="L2487" si="476">G2487-I2487+K2487</f>
        <v>0</v>
      </c>
      <c r="M2487" s="338"/>
      <c r="N2487" s="337"/>
      <c r="O2487" s="338"/>
      <c r="P2487" s="337"/>
      <c r="Q2487" s="337">
        <f t="shared" ref="Q2487" si="477">L2487-N2487+P2487</f>
        <v>0</v>
      </c>
      <c r="R2487" s="350"/>
      <c r="S2487" s="350"/>
      <c r="T2487" s="350"/>
      <c r="U2487" s="350"/>
      <c r="V2487" s="350"/>
      <c r="W2487" s="350"/>
      <c r="X2487" s="350"/>
      <c r="Y2487" s="350">
        <f t="shared" ref="Y2487" si="478">SUM(Q2487:X2487)</f>
        <v>0</v>
      </c>
      <c r="Z2487" s="338"/>
      <c r="AA2487" s="337"/>
      <c r="AB2487" s="338"/>
      <c r="AC2487" s="337"/>
      <c r="AD2487" s="337">
        <f t="shared" ref="AD2487" si="479">Y2487-AA2487+AC2487</f>
        <v>0</v>
      </c>
      <c r="AE2487" s="252"/>
    </row>
    <row r="2488" collapsed="1" spans="1:31">
      <c r="A2488" s="299"/>
      <c r="B2488" s="150"/>
      <c r="C2488" s="346"/>
      <c r="D2488" s="299"/>
      <c r="E2488" s="342"/>
      <c r="F2488" s="343"/>
      <c r="G2488" s="348"/>
      <c r="H2488" s="394"/>
      <c r="I2488" s="403"/>
      <c r="J2488" s="394"/>
      <c r="K2488" s="403"/>
      <c r="L2488" s="350"/>
      <c r="M2488" s="394"/>
      <c r="N2488" s="403"/>
      <c r="O2488" s="394"/>
      <c r="P2488" s="403"/>
      <c r="Q2488" s="350"/>
      <c r="R2488" s="350"/>
      <c r="S2488" s="350"/>
      <c r="T2488" s="350"/>
      <c r="U2488" s="350"/>
      <c r="V2488" s="350"/>
      <c r="W2488" s="350"/>
      <c r="X2488" s="350"/>
      <c r="Y2488" s="350"/>
      <c r="Z2488" s="394"/>
      <c r="AA2488" s="403"/>
      <c r="AB2488" s="394"/>
      <c r="AC2488" s="403"/>
      <c r="AD2488" s="350"/>
      <c r="AE2488" s="252"/>
    </row>
    <row r="2489" spans="1:31">
      <c r="A2489" s="346"/>
      <c r="B2489" s="358"/>
      <c r="C2489" s="396"/>
      <c r="D2489" s="396" t="s">
        <v>1045</v>
      </c>
      <c r="E2489" s="360"/>
      <c r="F2489" s="361"/>
      <c r="G2489" s="397">
        <f>SUM(G2280:G2488)</f>
        <v>0</v>
      </c>
      <c r="H2489" s="398"/>
      <c r="I2489" s="404">
        <f>SUM(I2280:I2488)</f>
        <v>0</v>
      </c>
      <c r="J2489" s="398"/>
      <c r="K2489" s="404">
        <f>SUM(K2280:K2488)</f>
        <v>0</v>
      </c>
      <c r="L2489" s="397">
        <f>SUM(L2280:L2488)</f>
        <v>0</v>
      </c>
      <c r="M2489" s="398"/>
      <c r="N2489" s="404">
        <f>SUM(N2280:N2488)</f>
        <v>0</v>
      </c>
      <c r="O2489" s="398"/>
      <c r="P2489" s="404">
        <f t="shared" ref="P2489:Y2489" si="480">SUM(P2280:P2488)</f>
        <v>0</v>
      </c>
      <c r="Q2489" s="397">
        <f t="shared" si="480"/>
        <v>0</v>
      </c>
      <c r="R2489" s="397">
        <f t="shared" si="480"/>
        <v>0</v>
      </c>
      <c r="S2489" s="397">
        <f t="shared" si="480"/>
        <v>0</v>
      </c>
      <c r="T2489" s="397">
        <f t="shared" si="480"/>
        <v>0</v>
      </c>
      <c r="U2489" s="397">
        <f t="shared" si="480"/>
        <v>0</v>
      </c>
      <c r="V2489" s="397">
        <f t="shared" si="480"/>
        <v>0</v>
      </c>
      <c r="W2489" s="397">
        <f t="shared" si="480"/>
        <v>0</v>
      </c>
      <c r="X2489" s="397">
        <f t="shared" si="480"/>
        <v>0</v>
      </c>
      <c r="Y2489" s="397">
        <f t="shared" si="480"/>
        <v>0</v>
      </c>
      <c r="Z2489" s="398"/>
      <c r="AA2489" s="404">
        <f>SUM(AA2280:AA2488)</f>
        <v>0</v>
      </c>
      <c r="AB2489" s="398"/>
      <c r="AC2489" s="404">
        <f>SUM(AC2280:AC2488)</f>
        <v>0</v>
      </c>
      <c r="AD2489" s="397">
        <f>SUM(AD2280:AD2488)</f>
        <v>0</v>
      </c>
      <c r="AE2489" s="252"/>
    </row>
    <row r="2490" spans="1:31">
      <c r="A2490" s="306"/>
      <c r="B2490" s="339"/>
      <c r="C2490" s="357"/>
      <c r="D2490" s="306"/>
      <c r="E2490" s="335"/>
      <c r="F2490" s="343"/>
      <c r="G2490" s="399"/>
      <c r="H2490" s="388"/>
      <c r="I2490" s="348"/>
      <c r="J2490" s="388"/>
      <c r="K2490" s="348"/>
      <c r="L2490" s="348"/>
      <c r="M2490" s="388"/>
      <c r="N2490" s="348"/>
      <c r="O2490" s="388"/>
      <c r="P2490" s="348"/>
      <c r="Q2490" s="348"/>
      <c r="R2490" s="403"/>
      <c r="S2490" s="403"/>
      <c r="T2490" s="403"/>
      <c r="U2490" s="403"/>
      <c r="V2490" s="403"/>
      <c r="W2490" s="403"/>
      <c r="X2490" s="403"/>
      <c r="Y2490" s="399"/>
      <c r="Z2490" s="388"/>
      <c r="AA2490" s="348"/>
      <c r="AB2490" s="388"/>
      <c r="AC2490" s="348"/>
      <c r="AD2490" s="348"/>
      <c r="AE2490" s="252"/>
    </row>
    <row r="2491" spans="1:32">
      <c r="A2491" s="306"/>
      <c r="B2491" s="510"/>
      <c r="C2491" s="381" t="s">
        <v>1046</v>
      </c>
      <c r="D2491" s="381"/>
      <c r="E2491" s="513"/>
      <c r="F2491" s="383"/>
      <c r="G2491" s="384">
        <f>G2278+G2489</f>
        <v>0</v>
      </c>
      <c r="H2491" s="385"/>
      <c r="I2491" s="400">
        <f>I2278+I2489</f>
        <v>0</v>
      </c>
      <c r="J2491" s="385"/>
      <c r="K2491" s="400">
        <f>K2278+K2489</f>
        <v>0</v>
      </c>
      <c r="L2491" s="384">
        <f>L2278+L2489</f>
        <v>0</v>
      </c>
      <c r="M2491" s="385"/>
      <c r="N2491" s="400">
        <f>N2278+N2489</f>
        <v>0</v>
      </c>
      <c r="O2491" s="385"/>
      <c r="P2491" s="400">
        <f t="shared" ref="P2491:Y2491" si="481">P2278+P2489</f>
        <v>0</v>
      </c>
      <c r="Q2491" s="384">
        <f t="shared" si="481"/>
        <v>0</v>
      </c>
      <c r="R2491" s="392">
        <f t="shared" si="481"/>
        <v>0</v>
      </c>
      <c r="S2491" s="392">
        <f t="shared" si="481"/>
        <v>0</v>
      </c>
      <c r="T2491" s="392">
        <f t="shared" si="481"/>
        <v>0</v>
      </c>
      <c r="U2491" s="392">
        <f t="shared" si="481"/>
        <v>0</v>
      </c>
      <c r="V2491" s="392">
        <f t="shared" si="481"/>
        <v>0</v>
      </c>
      <c r="W2491" s="392">
        <f t="shared" si="481"/>
        <v>0</v>
      </c>
      <c r="X2491" s="392">
        <f t="shared" si="481"/>
        <v>0</v>
      </c>
      <c r="Y2491" s="384">
        <f t="shared" si="481"/>
        <v>0</v>
      </c>
      <c r="Z2491" s="385"/>
      <c r="AA2491" s="400">
        <f>AA2278+AA2489</f>
        <v>0</v>
      </c>
      <c r="AB2491" s="385"/>
      <c r="AC2491" s="400">
        <f>AC2278+AC2489</f>
        <v>0</v>
      </c>
      <c r="AD2491" s="384">
        <f>AD2278+AD2489</f>
        <v>0</v>
      </c>
      <c r="AE2491" s="252"/>
      <c r="AF2491" s="300" t="s">
        <v>893</v>
      </c>
    </row>
    <row r="2492" spans="1:31">
      <c r="A2492" s="306"/>
      <c r="B2492" s="339"/>
      <c r="C2492" s="306"/>
      <c r="D2492" s="306"/>
      <c r="E2492" s="335"/>
      <c r="F2492" s="343"/>
      <c r="G2492" s="399"/>
      <c r="H2492" s="338"/>
      <c r="I2492" s="337"/>
      <c r="J2492" s="338"/>
      <c r="K2492" s="337"/>
      <c r="L2492" s="337"/>
      <c r="M2492" s="338"/>
      <c r="N2492" s="337"/>
      <c r="O2492" s="338"/>
      <c r="P2492" s="337"/>
      <c r="Q2492" s="374"/>
      <c r="R2492" s="350"/>
      <c r="S2492" s="350"/>
      <c r="T2492" s="350"/>
      <c r="U2492" s="350"/>
      <c r="V2492" s="350"/>
      <c r="W2492" s="350"/>
      <c r="X2492" s="350"/>
      <c r="Y2492" s="374">
        <f>Y2491-SUM(Q2491:X2491)</f>
        <v>0</v>
      </c>
      <c r="Z2492" s="338"/>
      <c r="AA2492" s="337"/>
      <c r="AB2492" s="338"/>
      <c r="AC2492" s="337"/>
      <c r="AD2492" s="374"/>
      <c r="AE2492" s="252"/>
    </row>
    <row r="2493" spans="1:31">
      <c r="A2493" s="306"/>
      <c r="B2493" s="339"/>
      <c r="C2493" s="345" t="s">
        <v>1047</v>
      </c>
      <c r="D2493" s="306"/>
      <c r="E2493" s="335"/>
      <c r="F2493" s="343"/>
      <c r="G2493" s="348"/>
      <c r="H2493" s="387"/>
      <c r="I2493" s="415"/>
      <c r="J2493" s="410"/>
      <c r="K2493" s="415"/>
      <c r="L2493" s="337"/>
      <c r="M2493" s="387"/>
      <c r="N2493" s="415"/>
      <c r="O2493" s="410"/>
      <c r="P2493" s="415"/>
      <c r="Q2493" s="337"/>
      <c r="R2493" s="350"/>
      <c r="S2493" s="350"/>
      <c r="T2493" s="350"/>
      <c r="U2493" s="350"/>
      <c r="V2493" s="350"/>
      <c r="W2493" s="350"/>
      <c r="X2493" s="350"/>
      <c r="Y2493" s="337"/>
      <c r="Z2493" s="387"/>
      <c r="AA2493" s="415"/>
      <c r="AB2493" s="410"/>
      <c r="AC2493" s="415"/>
      <c r="AD2493" s="337"/>
      <c r="AE2493" s="252"/>
    </row>
    <row r="2494" spans="1:30">
      <c r="A2494" s="346"/>
      <c r="B2494" s="150"/>
      <c r="D2494" s="389" t="s">
        <v>890</v>
      </c>
      <c r="E2494" s="346"/>
      <c r="F2494" s="343"/>
      <c r="G2494" s="348"/>
      <c r="H2494" s="349"/>
      <c r="I2494" s="350"/>
      <c r="J2494" s="349"/>
      <c r="K2494" s="350"/>
      <c r="L2494" s="337"/>
      <c r="M2494" s="349"/>
      <c r="N2494" s="350"/>
      <c r="O2494" s="349"/>
      <c r="P2494" s="350"/>
      <c r="Q2494" s="337"/>
      <c r="R2494" s="350"/>
      <c r="S2494" s="350"/>
      <c r="T2494" s="350"/>
      <c r="U2494" s="350"/>
      <c r="V2494" s="350"/>
      <c r="W2494" s="350"/>
      <c r="X2494" s="350"/>
      <c r="Y2494" s="350">
        <f t="shared" ref="Y2494:Y2504" si="482">SUM(Q2494:X2494)</f>
        <v>0</v>
      </c>
      <c r="Z2494" s="349"/>
      <c r="AA2494" s="350"/>
      <c r="AB2494" s="349"/>
      <c r="AC2494" s="350"/>
      <c r="AD2494" s="337"/>
    </row>
    <row r="2495" hidden="1" outlineLevel="1" spans="1:31">
      <c r="A2495" s="346"/>
      <c r="B2495" s="150"/>
      <c r="D2495" s="347" t="s">
        <v>63</v>
      </c>
      <c r="E2495" s="299"/>
      <c r="F2495" s="343"/>
      <c r="G2495" s="350"/>
      <c r="H2495" s="349"/>
      <c r="I2495" s="350"/>
      <c r="J2495" s="349"/>
      <c r="K2495" s="350"/>
      <c r="L2495" s="337">
        <f>G2495-I2495+K2495</f>
        <v>0</v>
      </c>
      <c r="M2495" s="338"/>
      <c r="N2495" s="337"/>
      <c r="O2495" s="338"/>
      <c r="P2495" s="337"/>
      <c r="Q2495" s="337">
        <f>L2495-N2495+P2495</f>
        <v>0</v>
      </c>
      <c r="R2495" s="350"/>
      <c r="S2495" s="350"/>
      <c r="T2495" s="350"/>
      <c r="U2495" s="350"/>
      <c r="V2495" s="350"/>
      <c r="W2495" s="350"/>
      <c r="X2495" s="350"/>
      <c r="Y2495" s="350">
        <f t="shared" si="482"/>
        <v>0</v>
      </c>
      <c r="Z2495" s="338"/>
      <c r="AA2495" s="337"/>
      <c r="AB2495" s="338"/>
      <c r="AC2495" s="337"/>
      <c r="AD2495" s="337">
        <f>Y2495-AA2495+AC2495</f>
        <v>0</v>
      </c>
      <c r="AE2495" s="252"/>
    </row>
    <row r="2496" hidden="1" outlineLevel="1" spans="1:31">
      <c r="A2496" s="346"/>
      <c r="B2496" s="150">
        <v>210401001</v>
      </c>
      <c r="D2496" s="346"/>
      <c r="E2496" s="299" t="s">
        <v>420</v>
      </c>
      <c r="F2496" s="343"/>
      <c r="G2496" s="350"/>
      <c r="H2496" s="349"/>
      <c r="I2496" s="350"/>
      <c r="J2496" s="349"/>
      <c r="K2496" s="350"/>
      <c r="L2496" s="337">
        <f>G2496-I2496+K2496</f>
        <v>0</v>
      </c>
      <c r="M2496" s="338"/>
      <c r="N2496" s="337"/>
      <c r="O2496" s="338"/>
      <c r="P2496" s="337"/>
      <c r="Q2496" s="337">
        <f>L2496-N2496+P2496</f>
        <v>0</v>
      </c>
      <c r="R2496" s="350"/>
      <c r="S2496" s="350"/>
      <c r="T2496" s="350"/>
      <c r="U2496" s="350"/>
      <c r="V2496" s="350"/>
      <c r="W2496" s="350"/>
      <c r="X2496" s="350"/>
      <c r="Y2496" s="350">
        <f t="shared" si="482"/>
        <v>0</v>
      </c>
      <c r="Z2496" s="338"/>
      <c r="AA2496" s="337"/>
      <c r="AB2496" s="338"/>
      <c r="AC2496" s="337"/>
      <c r="AD2496" s="337">
        <f>Y2496-AA2496+AC2496</f>
        <v>0</v>
      </c>
      <c r="AE2496" s="252"/>
    </row>
    <row r="2497" hidden="1" outlineLevel="1" spans="1:31">
      <c r="A2497" s="346"/>
      <c r="B2497" s="150">
        <v>210401002</v>
      </c>
      <c r="D2497" s="346"/>
      <c r="E2497" s="299" t="s">
        <v>1048</v>
      </c>
      <c r="F2497" s="343"/>
      <c r="G2497" s="350"/>
      <c r="H2497" s="349"/>
      <c r="I2497" s="350"/>
      <c r="J2497" s="349"/>
      <c r="K2497" s="350"/>
      <c r="L2497" s="337">
        <f>G2497-I2497+K2497</f>
        <v>0</v>
      </c>
      <c r="M2497" s="338"/>
      <c r="N2497" s="337"/>
      <c r="O2497" s="338"/>
      <c r="P2497" s="337"/>
      <c r="Q2497" s="337">
        <f>L2497-N2497+P2497</f>
        <v>0</v>
      </c>
      <c r="R2497" s="350"/>
      <c r="S2497" s="350"/>
      <c r="T2497" s="350"/>
      <c r="U2497" s="350"/>
      <c r="V2497" s="350"/>
      <c r="W2497" s="350"/>
      <c r="X2497" s="350"/>
      <c r="Y2497" s="350">
        <f t="shared" si="482"/>
        <v>0</v>
      </c>
      <c r="Z2497" s="338"/>
      <c r="AA2497" s="337"/>
      <c r="AB2497" s="338"/>
      <c r="AC2497" s="337"/>
      <c r="AD2497" s="337">
        <f>Y2497-AA2497+AC2497</f>
        <v>0</v>
      </c>
      <c r="AE2497" s="252"/>
    </row>
    <row r="2498" hidden="1" outlineLevel="1" spans="1:31">
      <c r="A2498" s="346"/>
      <c r="B2498" s="150">
        <v>210401003</v>
      </c>
      <c r="D2498" s="346"/>
      <c r="E2498" s="299" t="s">
        <v>1049</v>
      </c>
      <c r="F2498" s="343"/>
      <c r="G2498" s="350"/>
      <c r="H2498" s="349"/>
      <c r="I2498" s="350"/>
      <c r="J2498" s="349"/>
      <c r="K2498" s="350"/>
      <c r="L2498" s="337">
        <f>G2498-I2498+K2498</f>
        <v>0</v>
      </c>
      <c r="M2498" s="338"/>
      <c r="N2498" s="337"/>
      <c r="O2498" s="338"/>
      <c r="P2498" s="337"/>
      <c r="Q2498" s="337">
        <f>L2498-N2498+P2498</f>
        <v>0</v>
      </c>
      <c r="R2498" s="350"/>
      <c r="S2498" s="350"/>
      <c r="T2498" s="350"/>
      <c r="U2498" s="350"/>
      <c r="V2498" s="350"/>
      <c r="W2498" s="350"/>
      <c r="X2498" s="350"/>
      <c r="Y2498" s="350">
        <f t="shared" si="482"/>
        <v>0</v>
      </c>
      <c r="Z2498" s="338"/>
      <c r="AA2498" s="337"/>
      <c r="AB2498" s="338"/>
      <c r="AC2498" s="337"/>
      <c r="AD2498" s="337">
        <f>Y2498-AA2498+AC2498</f>
        <v>0</v>
      </c>
      <c r="AE2498" s="252"/>
    </row>
    <row r="2499" hidden="1" outlineLevel="1" spans="1:31">
      <c r="A2499" s="346"/>
      <c r="B2499" s="150">
        <v>210401004</v>
      </c>
      <c r="D2499" s="346"/>
      <c r="E2499" s="299" t="s">
        <v>1050</v>
      </c>
      <c r="F2499" s="343"/>
      <c r="G2499" s="350"/>
      <c r="H2499" s="349"/>
      <c r="I2499" s="350"/>
      <c r="J2499" s="349"/>
      <c r="K2499" s="350"/>
      <c r="L2499" s="337">
        <f>G2499-I2499+K2499</f>
        <v>0</v>
      </c>
      <c r="M2499" s="338"/>
      <c r="N2499" s="337"/>
      <c r="O2499" s="338"/>
      <c r="P2499" s="337"/>
      <c r="Q2499" s="337">
        <f>L2499-N2499+P2499</f>
        <v>0</v>
      </c>
      <c r="R2499" s="350"/>
      <c r="S2499" s="350"/>
      <c r="T2499" s="350"/>
      <c r="U2499" s="350"/>
      <c r="V2499" s="350"/>
      <c r="W2499" s="350"/>
      <c r="X2499" s="350"/>
      <c r="Y2499" s="350">
        <f t="shared" si="482"/>
        <v>0</v>
      </c>
      <c r="Z2499" s="338"/>
      <c r="AA2499" s="337"/>
      <c r="AB2499" s="338"/>
      <c r="AC2499" s="337"/>
      <c r="AD2499" s="337">
        <f>Y2499-AA2499+AC2499</f>
        <v>0</v>
      </c>
      <c r="AE2499" s="252"/>
    </row>
    <row r="2500" hidden="1" outlineLevel="1" spans="1:31">
      <c r="A2500" s="346"/>
      <c r="B2500" s="150">
        <v>210401005</v>
      </c>
      <c r="D2500" s="346"/>
      <c r="E2500" s="299" t="s">
        <v>1051</v>
      </c>
      <c r="F2500" s="343"/>
      <c r="G2500" s="350"/>
      <c r="H2500" s="349"/>
      <c r="I2500" s="350"/>
      <c r="J2500" s="349"/>
      <c r="K2500" s="350"/>
      <c r="L2500" s="337">
        <f t="shared" ref="L2500:L2501" si="483">G2500-I2500+K2500</f>
        <v>0</v>
      </c>
      <c r="M2500" s="338"/>
      <c r="N2500" s="337"/>
      <c r="O2500" s="338"/>
      <c r="P2500" s="337"/>
      <c r="Q2500" s="337">
        <f t="shared" ref="Q2500:Q2501" si="484">L2500-N2500+P2500</f>
        <v>0</v>
      </c>
      <c r="R2500" s="350"/>
      <c r="S2500" s="350"/>
      <c r="T2500" s="350"/>
      <c r="U2500" s="350"/>
      <c r="V2500" s="350"/>
      <c r="W2500" s="350"/>
      <c r="X2500" s="350"/>
      <c r="Y2500" s="350">
        <f t="shared" si="482"/>
        <v>0</v>
      </c>
      <c r="Z2500" s="338"/>
      <c r="AA2500" s="337"/>
      <c r="AB2500" s="338"/>
      <c r="AC2500" s="337"/>
      <c r="AD2500" s="337">
        <f t="shared" ref="AD2500:AD2503" si="485">Y2500-AA2500+AC2500</f>
        <v>0</v>
      </c>
      <c r="AE2500" s="252"/>
    </row>
    <row r="2501" hidden="1" outlineLevel="1" spans="1:31">
      <c r="A2501" s="346"/>
      <c r="B2501" s="150">
        <v>210401006</v>
      </c>
      <c r="D2501" s="346"/>
      <c r="E2501" s="299" t="s">
        <v>364</v>
      </c>
      <c r="F2501" s="343"/>
      <c r="G2501" s="350"/>
      <c r="H2501" s="349"/>
      <c r="I2501" s="350"/>
      <c r="J2501" s="349"/>
      <c r="K2501" s="350"/>
      <c r="L2501" s="337">
        <f t="shared" si="483"/>
        <v>0</v>
      </c>
      <c r="M2501" s="338"/>
      <c r="N2501" s="337"/>
      <c r="O2501" s="338"/>
      <c r="P2501" s="337"/>
      <c r="Q2501" s="337">
        <f t="shared" si="484"/>
        <v>0</v>
      </c>
      <c r="R2501" s="350"/>
      <c r="S2501" s="350"/>
      <c r="T2501" s="350"/>
      <c r="U2501" s="350"/>
      <c r="V2501" s="350"/>
      <c r="W2501" s="350"/>
      <c r="X2501" s="350"/>
      <c r="Y2501" s="350">
        <f t="shared" si="482"/>
        <v>0</v>
      </c>
      <c r="Z2501" s="338"/>
      <c r="AA2501" s="337"/>
      <c r="AB2501" s="338"/>
      <c r="AC2501" s="337"/>
      <c r="AD2501" s="337">
        <f t="shared" si="485"/>
        <v>0</v>
      </c>
      <c r="AE2501" s="252"/>
    </row>
    <row r="2502" hidden="1" outlineLevel="1" spans="1:31">
      <c r="A2502" s="346"/>
      <c r="B2502" s="150"/>
      <c r="D2502" s="346"/>
      <c r="E2502" s="299"/>
      <c r="F2502" s="343"/>
      <c r="G2502" s="350"/>
      <c r="H2502" s="349"/>
      <c r="I2502" s="350"/>
      <c r="J2502" s="349"/>
      <c r="K2502" s="350"/>
      <c r="L2502" s="337"/>
      <c r="M2502" s="338"/>
      <c r="N2502" s="337"/>
      <c r="O2502" s="338"/>
      <c r="P2502" s="337"/>
      <c r="Q2502" s="337"/>
      <c r="R2502" s="350"/>
      <c r="S2502" s="350"/>
      <c r="T2502" s="350"/>
      <c r="U2502" s="350"/>
      <c r="V2502" s="350"/>
      <c r="W2502" s="350"/>
      <c r="X2502" s="350"/>
      <c r="Y2502" s="350">
        <f t="shared" si="482"/>
        <v>0</v>
      </c>
      <c r="Z2502" s="338"/>
      <c r="AA2502" s="337"/>
      <c r="AB2502" s="338"/>
      <c r="AC2502" s="337"/>
      <c r="AD2502" s="337">
        <f t="shared" si="485"/>
        <v>0</v>
      </c>
      <c r="AE2502" s="252"/>
    </row>
    <row r="2503" hidden="1" outlineLevel="1" spans="1:31">
      <c r="A2503" s="346"/>
      <c r="B2503" s="150"/>
      <c r="D2503" s="346"/>
      <c r="E2503" s="299"/>
      <c r="F2503" s="343"/>
      <c r="G2503" s="350"/>
      <c r="H2503" s="349"/>
      <c r="I2503" s="350"/>
      <c r="J2503" s="349"/>
      <c r="K2503" s="350"/>
      <c r="L2503" s="337">
        <f t="shared" ref="L2503" si="486">G2503-I2503+K2503</f>
        <v>0</v>
      </c>
      <c r="M2503" s="338"/>
      <c r="N2503" s="337"/>
      <c r="O2503" s="338"/>
      <c r="P2503" s="337"/>
      <c r="Q2503" s="337">
        <f t="shared" ref="Q2503" si="487">L2503-N2503+P2503</f>
        <v>0</v>
      </c>
      <c r="R2503" s="350"/>
      <c r="S2503" s="350"/>
      <c r="T2503" s="350"/>
      <c r="U2503" s="350"/>
      <c r="V2503" s="350"/>
      <c r="W2503" s="350"/>
      <c r="X2503" s="350"/>
      <c r="Y2503" s="350">
        <f t="shared" si="482"/>
        <v>0</v>
      </c>
      <c r="Z2503" s="338"/>
      <c r="AA2503" s="337"/>
      <c r="AB2503" s="338"/>
      <c r="AC2503" s="337"/>
      <c r="AD2503" s="337">
        <f t="shared" si="485"/>
        <v>0</v>
      </c>
      <c r="AE2503" s="252"/>
    </row>
    <row r="2504" collapsed="1" spans="1:31">
      <c r="A2504" s="299"/>
      <c r="B2504" s="150"/>
      <c r="C2504" s="346"/>
      <c r="D2504" s="395"/>
      <c r="E2504" s="342"/>
      <c r="F2504" s="343"/>
      <c r="G2504" s="348"/>
      <c r="H2504" s="394"/>
      <c r="I2504" s="403"/>
      <c r="J2504" s="394"/>
      <c r="K2504" s="403"/>
      <c r="L2504" s="350"/>
      <c r="M2504" s="394"/>
      <c r="N2504" s="403"/>
      <c r="O2504" s="394"/>
      <c r="P2504" s="403"/>
      <c r="Q2504" s="350"/>
      <c r="R2504" s="350"/>
      <c r="S2504" s="350"/>
      <c r="T2504" s="350"/>
      <c r="U2504" s="350"/>
      <c r="V2504" s="350"/>
      <c r="W2504" s="350"/>
      <c r="X2504" s="350"/>
      <c r="Y2504" s="350">
        <f t="shared" si="482"/>
        <v>0</v>
      </c>
      <c r="Z2504" s="394"/>
      <c r="AA2504" s="403"/>
      <c r="AB2504" s="394"/>
      <c r="AC2504" s="403"/>
      <c r="AD2504" s="350"/>
      <c r="AE2504" s="252"/>
    </row>
    <row r="2505" spans="1:31">
      <c r="A2505" s="346"/>
      <c r="B2505" s="358"/>
      <c r="C2505" s="396"/>
      <c r="D2505" s="396" t="s">
        <v>1052</v>
      </c>
      <c r="E2505" s="360"/>
      <c r="F2505" s="361"/>
      <c r="G2505" s="397">
        <f>SUM(G2494:G2504)</f>
        <v>0</v>
      </c>
      <c r="H2505" s="398"/>
      <c r="I2505" s="404">
        <f>SUM(I2494:I2504)</f>
        <v>0</v>
      </c>
      <c r="J2505" s="398"/>
      <c r="K2505" s="404">
        <f>SUM(K2494:K2504)</f>
        <v>0</v>
      </c>
      <c r="L2505" s="397">
        <f>SUM(L2494:L2504)</f>
        <v>0</v>
      </c>
      <c r="M2505" s="398"/>
      <c r="N2505" s="404">
        <f>SUM(N2494:N2504)</f>
        <v>0</v>
      </c>
      <c r="O2505" s="398"/>
      <c r="P2505" s="404">
        <f t="shared" ref="P2505:Y2505" si="488">SUM(P2494:P2504)</f>
        <v>0</v>
      </c>
      <c r="Q2505" s="397">
        <f t="shared" si="488"/>
        <v>0</v>
      </c>
      <c r="R2505" s="397">
        <f t="shared" si="488"/>
        <v>0</v>
      </c>
      <c r="S2505" s="397">
        <f t="shared" si="488"/>
        <v>0</v>
      </c>
      <c r="T2505" s="397">
        <f t="shared" si="488"/>
        <v>0</v>
      </c>
      <c r="U2505" s="397">
        <f t="shared" si="488"/>
        <v>0</v>
      </c>
      <c r="V2505" s="397">
        <f t="shared" si="488"/>
        <v>0</v>
      </c>
      <c r="W2505" s="397">
        <f t="shared" si="488"/>
        <v>0</v>
      </c>
      <c r="X2505" s="397">
        <f t="shared" si="488"/>
        <v>0</v>
      </c>
      <c r="Y2505" s="397">
        <f t="shared" si="488"/>
        <v>0</v>
      </c>
      <c r="Z2505" s="398"/>
      <c r="AA2505" s="404">
        <f>SUM(AA2494:AA2504)</f>
        <v>0</v>
      </c>
      <c r="AB2505" s="398"/>
      <c r="AC2505" s="404">
        <f>SUM(AC2494:AC2504)</f>
        <v>0</v>
      </c>
      <c r="AD2505" s="397">
        <f>SUM(AD2494:AD2504)</f>
        <v>0</v>
      </c>
      <c r="AE2505" s="252"/>
    </row>
    <row r="2506" spans="1:31">
      <c r="A2506" s="299"/>
      <c r="B2506" s="150"/>
      <c r="C2506" s="346"/>
      <c r="D2506" s="299"/>
      <c r="E2506" s="342"/>
      <c r="F2506" s="343"/>
      <c r="G2506" s="399"/>
      <c r="H2506" s="394"/>
      <c r="I2506" s="403"/>
      <c r="J2506" s="394"/>
      <c r="K2506" s="403"/>
      <c r="L2506" s="350"/>
      <c r="M2506" s="394"/>
      <c r="N2506" s="403"/>
      <c r="O2506" s="394"/>
      <c r="P2506" s="403"/>
      <c r="Q2506" s="350"/>
      <c r="R2506" s="350"/>
      <c r="S2506" s="350"/>
      <c r="T2506" s="350"/>
      <c r="U2506" s="350"/>
      <c r="V2506" s="350"/>
      <c r="W2506" s="350"/>
      <c r="X2506" s="350"/>
      <c r="Y2506" s="374">
        <f>Y2505-SUM(Q2505:X2505)</f>
        <v>0</v>
      </c>
      <c r="Z2506" s="394"/>
      <c r="AA2506" s="403"/>
      <c r="AB2506" s="394"/>
      <c r="AC2506" s="403"/>
      <c r="AD2506" s="350"/>
      <c r="AE2506" s="252"/>
    </row>
    <row r="2507" spans="1:31">
      <c r="A2507" s="299"/>
      <c r="B2507" s="150"/>
      <c r="C2507" s="389"/>
      <c r="D2507" s="389" t="s">
        <v>895</v>
      </c>
      <c r="E2507" s="346"/>
      <c r="F2507" s="343"/>
      <c r="G2507" s="348"/>
      <c r="H2507" s="394"/>
      <c r="I2507" s="403"/>
      <c r="J2507" s="394"/>
      <c r="K2507" s="403"/>
      <c r="L2507" s="350"/>
      <c r="M2507" s="394"/>
      <c r="N2507" s="403"/>
      <c r="O2507" s="394"/>
      <c r="P2507" s="403"/>
      <c r="Q2507" s="350"/>
      <c r="R2507" s="350"/>
      <c r="S2507" s="350"/>
      <c r="T2507" s="350"/>
      <c r="U2507" s="350"/>
      <c r="V2507" s="350"/>
      <c r="W2507" s="350"/>
      <c r="X2507" s="350"/>
      <c r="Y2507" s="350"/>
      <c r="Z2507" s="394"/>
      <c r="AA2507" s="403"/>
      <c r="AB2507" s="394"/>
      <c r="AC2507" s="403"/>
      <c r="AD2507" s="350"/>
      <c r="AE2507" s="252"/>
    </row>
    <row r="2508" hidden="1" outlineLevel="1" spans="1:31">
      <c r="A2508" s="299"/>
      <c r="B2508" s="150"/>
      <c r="C2508" s="346"/>
      <c r="D2508" s="347" t="s">
        <v>63</v>
      </c>
      <c r="E2508" s="299"/>
      <c r="F2508" s="343"/>
      <c r="G2508" s="348"/>
      <c r="H2508" s="394"/>
      <c r="I2508" s="403"/>
      <c r="J2508" s="394"/>
      <c r="K2508" s="403"/>
      <c r="L2508" s="337">
        <f>G2508-I2508+K2508</f>
        <v>0</v>
      </c>
      <c r="M2508" s="338"/>
      <c r="N2508" s="337"/>
      <c r="O2508" s="338"/>
      <c r="P2508" s="337"/>
      <c r="Q2508" s="337">
        <f t="shared" ref="Q2508:Q2716" si="489">L2508-N2508+P2508</f>
        <v>0</v>
      </c>
      <c r="R2508" s="350"/>
      <c r="S2508" s="350"/>
      <c r="T2508" s="350"/>
      <c r="U2508" s="350"/>
      <c r="V2508" s="350"/>
      <c r="W2508" s="350"/>
      <c r="X2508" s="350"/>
      <c r="Y2508" s="350">
        <f t="shared" ref="Y2508:Y2509" si="490">SUM(Q2508:X2508)</f>
        <v>0</v>
      </c>
      <c r="Z2508" s="338"/>
      <c r="AA2508" s="337"/>
      <c r="AB2508" s="338"/>
      <c r="AC2508" s="337"/>
      <c r="AD2508" s="337">
        <f t="shared" ref="AD2508" si="491">Y2508-AA2508+AC2508</f>
        <v>0</v>
      </c>
      <c r="AE2508" s="252"/>
    </row>
    <row r="2509" hidden="1" outlineLevel="1" spans="1:31">
      <c r="A2509" s="299"/>
      <c r="B2509" s="150">
        <v>210501001</v>
      </c>
      <c r="C2509" s="346"/>
      <c r="D2509" s="346"/>
      <c r="E2509" s="299" t="s">
        <v>113</v>
      </c>
      <c r="F2509" s="343"/>
      <c r="G2509" s="350"/>
      <c r="H2509" s="394"/>
      <c r="I2509" s="403"/>
      <c r="J2509" s="394"/>
      <c r="K2509" s="403"/>
      <c r="L2509" s="337">
        <f t="shared" ref="L2509:L2707" si="492">G2509-I2509+K2509</f>
        <v>0</v>
      </c>
      <c r="M2509" s="338"/>
      <c r="N2509" s="337"/>
      <c r="O2509" s="338"/>
      <c r="P2509" s="337"/>
      <c r="Q2509" s="337">
        <f t="shared" si="489"/>
        <v>0</v>
      </c>
      <c r="R2509" s="350"/>
      <c r="S2509" s="350"/>
      <c r="T2509" s="350"/>
      <c r="U2509" s="350"/>
      <c r="V2509" s="350"/>
      <c r="W2509" s="350"/>
      <c r="X2509" s="350"/>
      <c r="Y2509" s="350">
        <f t="shared" si="490"/>
        <v>0</v>
      </c>
      <c r="Z2509" s="338"/>
      <c r="AA2509" s="337"/>
      <c r="AB2509" s="338"/>
      <c r="AC2509" s="337"/>
      <c r="AD2509" s="451"/>
      <c r="AE2509" s="252"/>
    </row>
    <row r="2510" hidden="1" outlineLevel="1" spans="1:31">
      <c r="A2510" s="299"/>
      <c r="B2510" s="150">
        <v>210501002</v>
      </c>
      <c r="C2510" s="346"/>
      <c r="D2510" s="346"/>
      <c r="E2510" s="299" t="s">
        <v>114</v>
      </c>
      <c r="F2510" s="343"/>
      <c r="G2510" s="350"/>
      <c r="H2510" s="394"/>
      <c r="I2510" s="403"/>
      <c r="J2510" s="394"/>
      <c r="K2510" s="403"/>
      <c r="L2510" s="337">
        <f t="shared" si="492"/>
        <v>0</v>
      </c>
      <c r="M2510" s="338"/>
      <c r="N2510" s="337"/>
      <c r="O2510" s="338"/>
      <c r="P2510" s="337"/>
      <c r="Q2510" s="337">
        <f t="shared" si="489"/>
        <v>0</v>
      </c>
      <c r="R2510" s="350"/>
      <c r="S2510" s="350"/>
      <c r="T2510" s="350"/>
      <c r="U2510" s="350"/>
      <c r="V2510" s="350"/>
      <c r="W2510" s="350"/>
      <c r="X2510" s="350"/>
      <c r="Y2510" s="350">
        <f t="shared" ref="Y2510:Y2573" si="493">SUM(Q2510:X2510)</f>
        <v>0</v>
      </c>
      <c r="Z2510" s="338"/>
      <c r="AA2510" s="337"/>
      <c r="AB2510" s="338"/>
      <c r="AC2510" s="337"/>
      <c r="AD2510" s="451"/>
      <c r="AE2510" s="252"/>
    </row>
    <row r="2511" hidden="1" outlineLevel="1" spans="1:31">
      <c r="A2511" s="299"/>
      <c r="B2511" s="150">
        <v>210501003</v>
      </c>
      <c r="C2511" s="346"/>
      <c r="D2511" s="346"/>
      <c r="E2511" s="299" t="s">
        <v>115</v>
      </c>
      <c r="F2511" s="343"/>
      <c r="G2511" s="350"/>
      <c r="H2511" s="394"/>
      <c r="I2511" s="403"/>
      <c r="J2511" s="394"/>
      <c r="K2511" s="403"/>
      <c r="L2511" s="337">
        <f t="shared" si="492"/>
        <v>0</v>
      </c>
      <c r="M2511" s="338"/>
      <c r="N2511" s="337"/>
      <c r="O2511" s="338"/>
      <c r="P2511" s="337"/>
      <c r="Q2511" s="337">
        <f t="shared" si="489"/>
        <v>0</v>
      </c>
      <c r="R2511" s="350"/>
      <c r="S2511" s="350"/>
      <c r="T2511" s="350"/>
      <c r="U2511" s="350"/>
      <c r="V2511" s="350"/>
      <c r="W2511" s="350"/>
      <c r="X2511" s="350"/>
      <c r="Y2511" s="350">
        <f t="shared" si="493"/>
        <v>0</v>
      </c>
      <c r="Z2511" s="338"/>
      <c r="AA2511" s="337"/>
      <c r="AB2511" s="338"/>
      <c r="AC2511" s="337"/>
      <c r="AD2511" s="451"/>
      <c r="AE2511" s="252"/>
    </row>
    <row r="2512" hidden="1" outlineLevel="1" spans="1:31">
      <c r="A2512" s="299"/>
      <c r="B2512" s="150">
        <v>210501004</v>
      </c>
      <c r="C2512" s="346"/>
      <c r="D2512" s="346"/>
      <c r="E2512" s="299" t="s">
        <v>116</v>
      </c>
      <c r="F2512" s="343"/>
      <c r="G2512" s="350"/>
      <c r="H2512" s="394"/>
      <c r="I2512" s="403"/>
      <c r="J2512" s="394"/>
      <c r="K2512" s="403"/>
      <c r="L2512" s="337">
        <f t="shared" si="492"/>
        <v>0</v>
      </c>
      <c r="M2512" s="338"/>
      <c r="N2512" s="337"/>
      <c r="O2512" s="338"/>
      <c r="P2512" s="337"/>
      <c r="Q2512" s="337">
        <f t="shared" si="489"/>
        <v>0</v>
      </c>
      <c r="R2512" s="350"/>
      <c r="S2512" s="350"/>
      <c r="T2512" s="350"/>
      <c r="U2512" s="350"/>
      <c r="V2512" s="350"/>
      <c r="W2512" s="350"/>
      <c r="X2512" s="350"/>
      <c r="Y2512" s="350">
        <f t="shared" si="493"/>
        <v>0</v>
      </c>
      <c r="Z2512" s="338"/>
      <c r="AA2512" s="337"/>
      <c r="AB2512" s="338"/>
      <c r="AC2512" s="337"/>
      <c r="AD2512" s="451"/>
      <c r="AE2512" s="252"/>
    </row>
    <row r="2513" hidden="1" outlineLevel="1" spans="1:31">
      <c r="A2513" s="299"/>
      <c r="B2513" s="150">
        <v>210501005</v>
      </c>
      <c r="C2513" s="346"/>
      <c r="D2513" s="346"/>
      <c r="E2513" s="299" t="s">
        <v>117</v>
      </c>
      <c r="F2513" s="343"/>
      <c r="G2513" s="350"/>
      <c r="H2513" s="394"/>
      <c r="I2513" s="403"/>
      <c r="J2513" s="394"/>
      <c r="K2513" s="403"/>
      <c r="L2513" s="337">
        <f t="shared" si="492"/>
        <v>0</v>
      </c>
      <c r="M2513" s="338"/>
      <c r="N2513" s="337"/>
      <c r="O2513" s="338"/>
      <c r="P2513" s="337"/>
      <c r="Q2513" s="337">
        <f t="shared" si="489"/>
        <v>0</v>
      </c>
      <c r="R2513" s="350"/>
      <c r="S2513" s="350"/>
      <c r="T2513" s="350"/>
      <c r="U2513" s="350"/>
      <c r="V2513" s="350"/>
      <c r="W2513" s="350"/>
      <c r="X2513" s="350"/>
      <c r="Y2513" s="350">
        <f t="shared" si="493"/>
        <v>0</v>
      </c>
      <c r="Z2513" s="338"/>
      <c r="AA2513" s="337"/>
      <c r="AB2513" s="338"/>
      <c r="AC2513" s="337"/>
      <c r="AD2513" s="451"/>
      <c r="AE2513" s="252"/>
    </row>
    <row r="2514" hidden="1" outlineLevel="1" spans="1:31">
      <c r="A2514" s="299"/>
      <c r="B2514" s="150">
        <v>210501006</v>
      </c>
      <c r="C2514" s="346"/>
      <c r="D2514" s="346"/>
      <c r="E2514" s="299" t="s">
        <v>118</v>
      </c>
      <c r="F2514" s="343"/>
      <c r="G2514" s="350"/>
      <c r="H2514" s="394"/>
      <c r="I2514" s="403"/>
      <c r="J2514" s="394"/>
      <c r="K2514" s="403"/>
      <c r="L2514" s="337">
        <f t="shared" si="492"/>
        <v>0</v>
      </c>
      <c r="M2514" s="338"/>
      <c r="N2514" s="337"/>
      <c r="O2514" s="338"/>
      <c r="P2514" s="337"/>
      <c r="Q2514" s="337">
        <f t="shared" si="489"/>
        <v>0</v>
      </c>
      <c r="R2514" s="350"/>
      <c r="S2514" s="350"/>
      <c r="T2514" s="350"/>
      <c r="U2514" s="350"/>
      <c r="V2514" s="350"/>
      <c r="W2514" s="350"/>
      <c r="X2514" s="350"/>
      <c r="Y2514" s="350">
        <f t="shared" si="493"/>
        <v>0</v>
      </c>
      <c r="Z2514" s="338"/>
      <c r="AA2514" s="337"/>
      <c r="AB2514" s="338"/>
      <c r="AC2514" s="337"/>
      <c r="AD2514" s="451"/>
      <c r="AE2514" s="252"/>
    </row>
    <row r="2515" hidden="1" outlineLevel="1" spans="1:31">
      <c r="A2515" s="299"/>
      <c r="B2515" s="150">
        <v>210501007</v>
      </c>
      <c r="C2515" s="346"/>
      <c r="D2515" s="346"/>
      <c r="E2515" s="299" t="s">
        <v>119</v>
      </c>
      <c r="F2515" s="343"/>
      <c r="G2515" s="350"/>
      <c r="H2515" s="394"/>
      <c r="I2515" s="403"/>
      <c r="J2515" s="394"/>
      <c r="K2515" s="403"/>
      <c r="L2515" s="337">
        <f t="shared" si="492"/>
        <v>0</v>
      </c>
      <c r="M2515" s="338"/>
      <c r="N2515" s="337"/>
      <c r="O2515" s="338"/>
      <c r="P2515" s="337"/>
      <c r="Q2515" s="337">
        <f t="shared" si="489"/>
        <v>0</v>
      </c>
      <c r="R2515" s="350"/>
      <c r="S2515" s="350"/>
      <c r="T2515" s="350"/>
      <c r="U2515" s="350"/>
      <c r="V2515" s="350"/>
      <c r="W2515" s="350"/>
      <c r="X2515" s="350"/>
      <c r="Y2515" s="350">
        <f t="shared" si="493"/>
        <v>0</v>
      </c>
      <c r="Z2515" s="338"/>
      <c r="AA2515" s="337"/>
      <c r="AB2515" s="338"/>
      <c r="AC2515" s="337"/>
      <c r="AD2515" s="451"/>
      <c r="AE2515" s="252"/>
    </row>
    <row r="2516" hidden="1" outlineLevel="1" spans="1:31">
      <c r="A2516" s="299"/>
      <c r="B2516" s="150">
        <v>210501008</v>
      </c>
      <c r="C2516" s="346"/>
      <c r="D2516" s="346"/>
      <c r="E2516" s="299" t="s">
        <v>120</v>
      </c>
      <c r="F2516" s="343"/>
      <c r="G2516" s="350"/>
      <c r="H2516" s="394"/>
      <c r="I2516" s="403"/>
      <c r="J2516" s="394"/>
      <c r="K2516" s="403"/>
      <c r="L2516" s="337">
        <f t="shared" si="492"/>
        <v>0</v>
      </c>
      <c r="M2516" s="338"/>
      <c r="N2516" s="337"/>
      <c r="O2516" s="338"/>
      <c r="P2516" s="337"/>
      <c r="Q2516" s="337">
        <f t="shared" si="489"/>
        <v>0</v>
      </c>
      <c r="R2516" s="350"/>
      <c r="S2516" s="350"/>
      <c r="T2516" s="350"/>
      <c r="U2516" s="350"/>
      <c r="V2516" s="350"/>
      <c r="W2516" s="350"/>
      <c r="X2516" s="350"/>
      <c r="Y2516" s="350">
        <f t="shared" si="493"/>
        <v>0</v>
      </c>
      <c r="Z2516" s="338"/>
      <c r="AA2516" s="337"/>
      <c r="AB2516" s="338"/>
      <c r="AC2516" s="337"/>
      <c r="AD2516" s="451"/>
      <c r="AE2516" s="252"/>
    </row>
    <row r="2517" hidden="1" outlineLevel="1" spans="1:31">
      <c r="A2517" s="299"/>
      <c r="B2517" s="150">
        <v>210501009</v>
      </c>
      <c r="C2517" s="346"/>
      <c r="D2517" s="346"/>
      <c r="E2517" s="299" t="s">
        <v>121</v>
      </c>
      <c r="F2517" s="343"/>
      <c r="G2517" s="350"/>
      <c r="H2517" s="394"/>
      <c r="I2517" s="403"/>
      <c r="J2517" s="394"/>
      <c r="K2517" s="403"/>
      <c r="L2517" s="337">
        <f t="shared" si="492"/>
        <v>0</v>
      </c>
      <c r="M2517" s="338"/>
      <c r="N2517" s="337"/>
      <c r="O2517" s="338"/>
      <c r="P2517" s="337"/>
      <c r="Q2517" s="337">
        <f t="shared" si="489"/>
        <v>0</v>
      </c>
      <c r="R2517" s="350"/>
      <c r="S2517" s="350"/>
      <c r="T2517" s="350"/>
      <c r="U2517" s="350"/>
      <c r="V2517" s="350"/>
      <c r="W2517" s="350"/>
      <c r="X2517" s="350"/>
      <c r="Y2517" s="350">
        <f t="shared" si="493"/>
        <v>0</v>
      </c>
      <c r="Z2517" s="338"/>
      <c r="AA2517" s="337"/>
      <c r="AB2517" s="338"/>
      <c r="AC2517" s="337"/>
      <c r="AD2517" s="451"/>
      <c r="AE2517" s="252"/>
    </row>
    <row r="2518" hidden="1" outlineLevel="1" spans="1:31">
      <c r="A2518" s="299"/>
      <c r="B2518" s="150">
        <v>210501010</v>
      </c>
      <c r="C2518" s="346"/>
      <c r="D2518" s="346"/>
      <c r="E2518" s="299" t="s">
        <v>122</v>
      </c>
      <c r="F2518" s="343"/>
      <c r="G2518" s="350"/>
      <c r="H2518" s="394"/>
      <c r="I2518" s="403"/>
      <c r="J2518" s="394"/>
      <c r="K2518" s="403"/>
      <c r="L2518" s="337">
        <f t="shared" si="492"/>
        <v>0</v>
      </c>
      <c r="M2518" s="338"/>
      <c r="N2518" s="337"/>
      <c r="O2518" s="338"/>
      <c r="P2518" s="337"/>
      <c r="Q2518" s="337">
        <f t="shared" si="489"/>
        <v>0</v>
      </c>
      <c r="R2518" s="350"/>
      <c r="S2518" s="350"/>
      <c r="T2518" s="350"/>
      <c r="U2518" s="350"/>
      <c r="V2518" s="350"/>
      <c r="W2518" s="350"/>
      <c r="X2518" s="350"/>
      <c r="Y2518" s="350">
        <f t="shared" si="493"/>
        <v>0</v>
      </c>
      <c r="Z2518" s="338"/>
      <c r="AA2518" s="337"/>
      <c r="AB2518" s="338"/>
      <c r="AC2518" s="337"/>
      <c r="AD2518" s="451"/>
      <c r="AE2518" s="252"/>
    </row>
    <row r="2519" hidden="1" outlineLevel="1" spans="1:31">
      <c r="A2519" s="299"/>
      <c r="B2519" s="150">
        <v>210501011</v>
      </c>
      <c r="C2519" s="346"/>
      <c r="D2519" s="346"/>
      <c r="E2519" s="299" t="s">
        <v>123</v>
      </c>
      <c r="F2519" s="343"/>
      <c r="G2519" s="350"/>
      <c r="H2519" s="394"/>
      <c r="I2519" s="403"/>
      <c r="J2519" s="394"/>
      <c r="K2519" s="403"/>
      <c r="L2519" s="337">
        <f t="shared" si="492"/>
        <v>0</v>
      </c>
      <c r="M2519" s="338"/>
      <c r="N2519" s="337"/>
      <c r="O2519" s="338"/>
      <c r="P2519" s="337"/>
      <c r="Q2519" s="337">
        <f t="shared" si="489"/>
        <v>0</v>
      </c>
      <c r="R2519" s="350"/>
      <c r="S2519" s="350"/>
      <c r="T2519" s="350"/>
      <c r="U2519" s="350"/>
      <c r="V2519" s="350"/>
      <c r="W2519" s="350"/>
      <c r="X2519" s="350"/>
      <c r="Y2519" s="350">
        <f t="shared" si="493"/>
        <v>0</v>
      </c>
      <c r="Z2519" s="338"/>
      <c r="AA2519" s="337"/>
      <c r="AB2519" s="338"/>
      <c r="AC2519" s="337"/>
      <c r="AD2519" s="451"/>
      <c r="AE2519" s="252"/>
    </row>
    <row r="2520" hidden="1" outlineLevel="1" spans="1:31">
      <c r="A2520" s="299"/>
      <c r="B2520" s="150">
        <v>210501012</v>
      </c>
      <c r="C2520" s="346"/>
      <c r="D2520" s="346"/>
      <c r="E2520" s="299" t="s">
        <v>124</v>
      </c>
      <c r="F2520" s="343"/>
      <c r="G2520" s="350"/>
      <c r="H2520" s="394"/>
      <c r="I2520" s="403"/>
      <c r="J2520" s="394"/>
      <c r="K2520" s="403"/>
      <c r="L2520" s="337">
        <f t="shared" si="492"/>
        <v>0</v>
      </c>
      <c r="M2520" s="338"/>
      <c r="N2520" s="337"/>
      <c r="O2520" s="338"/>
      <c r="P2520" s="337"/>
      <c r="Q2520" s="337">
        <f t="shared" si="489"/>
        <v>0</v>
      </c>
      <c r="R2520" s="350"/>
      <c r="S2520" s="350"/>
      <c r="T2520" s="350"/>
      <c r="U2520" s="350"/>
      <c r="V2520" s="350"/>
      <c r="W2520" s="350"/>
      <c r="X2520" s="350"/>
      <c r="Y2520" s="350">
        <f t="shared" si="493"/>
        <v>0</v>
      </c>
      <c r="Z2520" s="338"/>
      <c r="AA2520" s="337"/>
      <c r="AB2520" s="338"/>
      <c r="AC2520" s="337"/>
      <c r="AD2520" s="451"/>
      <c r="AE2520" s="252"/>
    </row>
    <row r="2521" hidden="1" outlineLevel="1" spans="1:31">
      <c r="A2521" s="299"/>
      <c r="B2521" s="150">
        <v>210501013</v>
      </c>
      <c r="C2521" s="346"/>
      <c r="D2521" s="346"/>
      <c r="E2521" s="299" t="s">
        <v>125</v>
      </c>
      <c r="F2521" s="343"/>
      <c r="G2521" s="350"/>
      <c r="H2521" s="394"/>
      <c r="I2521" s="403"/>
      <c r="J2521" s="394"/>
      <c r="K2521" s="403"/>
      <c r="L2521" s="337">
        <f t="shared" si="492"/>
        <v>0</v>
      </c>
      <c r="M2521" s="338"/>
      <c r="N2521" s="337"/>
      <c r="O2521" s="338"/>
      <c r="P2521" s="337"/>
      <c r="Q2521" s="337">
        <f t="shared" si="489"/>
        <v>0</v>
      </c>
      <c r="R2521" s="350"/>
      <c r="S2521" s="350"/>
      <c r="T2521" s="350"/>
      <c r="U2521" s="350"/>
      <c r="V2521" s="350"/>
      <c r="W2521" s="350"/>
      <c r="X2521" s="350"/>
      <c r="Y2521" s="350">
        <f t="shared" si="493"/>
        <v>0</v>
      </c>
      <c r="Z2521" s="338"/>
      <c r="AA2521" s="337"/>
      <c r="AB2521" s="338"/>
      <c r="AC2521" s="337"/>
      <c r="AD2521" s="451"/>
      <c r="AE2521" s="252"/>
    </row>
    <row r="2522" hidden="1" outlineLevel="1" spans="1:31">
      <c r="A2522" s="299"/>
      <c r="B2522" s="150">
        <v>210501014</v>
      </c>
      <c r="C2522" s="346"/>
      <c r="D2522" s="346"/>
      <c r="E2522" s="299" t="s">
        <v>126</v>
      </c>
      <c r="F2522" s="343"/>
      <c r="G2522" s="350"/>
      <c r="H2522" s="394"/>
      <c r="I2522" s="403"/>
      <c r="J2522" s="394"/>
      <c r="K2522" s="403"/>
      <c r="L2522" s="337">
        <f t="shared" si="492"/>
        <v>0</v>
      </c>
      <c r="M2522" s="338"/>
      <c r="N2522" s="337"/>
      <c r="O2522" s="338"/>
      <c r="P2522" s="337"/>
      <c r="Q2522" s="337">
        <f t="shared" si="489"/>
        <v>0</v>
      </c>
      <c r="R2522" s="350"/>
      <c r="S2522" s="350"/>
      <c r="T2522" s="350"/>
      <c r="U2522" s="350"/>
      <c r="V2522" s="350"/>
      <c r="W2522" s="350"/>
      <c r="X2522" s="350"/>
      <c r="Y2522" s="350">
        <f t="shared" si="493"/>
        <v>0</v>
      </c>
      <c r="Z2522" s="338"/>
      <c r="AA2522" s="337"/>
      <c r="AB2522" s="338"/>
      <c r="AC2522" s="337"/>
      <c r="AD2522" s="451"/>
      <c r="AE2522" s="252"/>
    </row>
    <row r="2523" hidden="1" outlineLevel="1" spans="1:31">
      <c r="A2523" s="299"/>
      <c r="B2523" s="150">
        <v>210501015</v>
      </c>
      <c r="C2523" s="346"/>
      <c r="D2523" s="346"/>
      <c r="E2523" s="299" t="s">
        <v>127</v>
      </c>
      <c r="F2523" s="343"/>
      <c r="G2523" s="350"/>
      <c r="H2523" s="394"/>
      <c r="I2523" s="403"/>
      <c r="J2523" s="394"/>
      <c r="K2523" s="403"/>
      <c r="L2523" s="337">
        <f t="shared" si="492"/>
        <v>0</v>
      </c>
      <c r="M2523" s="338"/>
      <c r="N2523" s="337"/>
      <c r="O2523" s="338"/>
      <c r="P2523" s="337"/>
      <c r="Q2523" s="337">
        <f t="shared" si="489"/>
        <v>0</v>
      </c>
      <c r="R2523" s="350"/>
      <c r="S2523" s="350"/>
      <c r="T2523" s="350"/>
      <c r="U2523" s="350"/>
      <c r="V2523" s="350"/>
      <c r="W2523" s="350"/>
      <c r="X2523" s="350"/>
      <c r="Y2523" s="350">
        <f t="shared" si="493"/>
        <v>0</v>
      </c>
      <c r="Z2523" s="338"/>
      <c r="AA2523" s="337"/>
      <c r="AB2523" s="338"/>
      <c r="AC2523" s="337"/>
      <c r="AD2523" s="451"/>
      <c r="AE2523" s="252"/>
    </row>
    <row r="2524" hidden="1" outlineLevel="1" spans="1:31">
      <c r="A2524" s="299"/>
      <c r="B2524" s="150">
        <v>210501016</v>
      </c>
      <c r="C2524" s="346"/>
      <c r="D2524" s="346"/>
      <c r="E2524" s="299" t="s">
        <v>128</v>
      </c>
      <c r="F2524" s="343"/>
      <c r="G2524" s="350"/>
      <c r="H2524" s="394"/>
      <c r="I2524" s="403"/>
      <c r="J2524" s="394"/>
      <c r="K2524" s="403"/>
      <c r="L2524" s="337">
        <f t="shared" si="492"/>
        <v>0</v>
      </c>
      <c r="M2524" s="338"/>
      <c r="N2524" s="337"/>
      <c r="O2524" s="338"/>
      <c r="P2524" s="337"/>
      <c r="Q2524" s="337">
        <f t="shared" si="489"/>
        <v>0</v>
      </c>
      <c r="R2524" s="350"/>
      <c r="S2524" s="350"/>
      <c r="T2524" s="350"/>
      <c r="U2524" s="350"/>
      <c r="V2524" s="350"/>
      <c r="W2524" s="350"/>
      <c r="X2524" s="350"/>
      <c r="Y2524" s="350">
        <f t="shared" si="493"/>
        <v>0</v>
      </c>
      <c r="Z2524" s="338"/>
      <c r="AA2524" s="337"/>
      <c r="AB2524" s="338"/>
      <c r="AC2524" s="337"/>
      <c r="AD2524" s="451"/>
      <c r="AE2524" s="252"/>
    </row>
    <row r="2525" hidden="1" outlineLevel="1" spans="1:31">
      <c r="A2525" s="299"/>
      <c r="B2525" s="150">
        <v>210501017</v>
      </c>
      <c r="C2525" s="346"/>
      <c r="D2525" s="346"/>
      <c r="E2525" s="299" t="s">
        <v>129</v>
      </c>
      <c r="F2525" s="343"/>
      <c r="G2525" s="350"/>
      <c r="H2525" s="394"/>
      <c r="I2525" s="403"/>
      <c r="J2525" s="394"/>
      <c r="K2525" s="403"/>
      <c r="L2525" s="337">
        <f t="shared" si="492"/>
        <v>0</v>
      </c>
      <c r="M2525" s="338"/>
      <c r="N2525" s="337"/>
      <c r="O2525" s="338"/>
      <c r="P2525" s="337"/>
      <c r="Q2525" s="337">
        <f t="shared" si="489"/>
        <v>0</v>
      </c>
      <c r="R2525" s="350"/>
      <c r="S2525" s="350"/>
      <c r="T2525" s="350"/>
      <c r="U2525" s="350"/>
      <c r="V2525" s="350"/>
      <c r="W2525" s="350"/>
      <c r="X2525" s="350"/>
      <c r="Y2525" s="350">
        <f t="shared" si="493"/>
        <v>0</v>
      </c>
      <c r="Z2525" s="338"/>
      <c r="AA2525" s="337"/>
      <c r="AB2525" s="338"/>
      <c r="AC2525" s="337"/>
      <c r="AD2525" s="451"/>
      <c r="AE2525" s="252"/>
    </row>
    <row r="2526" hidden="1" outlineLevel="1" spans="1:31">
      <c r="A2526" s="299"/>
      <c r="B2526" s="150">
        <v>210501018</v>
      </c>
      <c r="C2526" s="346"/>
      <c r="D2526" s="346"/>
      <c r="E2526" s="299" t="s">
        <v>130</v>
      </c>
      <c r="F2526" s="343"/>
      <c r="G2526" s="350"/>
      <c r="H2526" s="394"/>
      <c r="I2526" s="403"/>
      <c r="J2526" s="394"/>
      <c r="K2526" s="403"/>
      <c r="L2526" s="337">
        <f t="shared" si="492"/>
        <v>0</v>
      </c>
      <c r="M2526" s="338"/>
      <c r="N2526" s="337"/>
      <c r="O2526" s="338"/>
      <c r="P2526" s="337"/>
      <c r="Q2526" s="337">
        <f t="shared" si="489"/>
        <v>0</v>
      </c>
      <c r="R2526" s="350"/>
      <c r="S2526" s="350"/>
      <c r="T2526" s="350"/>
      <c r="U2526" s="350"/>
      <c r="V2526" s="350"/>
      <c r="W2526" s="350"/>
      <c r="X2526" s="350"/>
      <c r="Y2526" s="350">
        <f t="shared" si="493"/>
        <v>0</v>
      </c>
      <c r="Z2526" s="338"/>
      <c r="AA2526" s="337"/>
      <c r="AB2526" s="338"/>
      <c r="AC2526" s="337"/>
      <c r="AD2526" s="451"/>
      <c r="AE2526" s="252"/>
    </row>
    <row r="2527" hidden="1" outlineLevel="1" spans="1:31">
      <c r="A2527" s="299"/>
      <c r="B2527" s="150">
        <v>210501019</v>
      </c>
      <c r="C2527" s="346"/>
      <c r="D2527" s="346"/>
      <c r="E2527" s="299" t="s">
        <v>131</v>
      </c>
      <c r="F2527" s="343"/>
      <c r="G2527" s="350"/>
      <c r="H2527" s="394"/>
      <c r="I2527" s="403"/>
      <c r="J2527" s="394"/>
      <c r="K2527" s="403"/>
      <c r="L2527" s="337">
        <f t="shared" si="492"/>
        <v>0</v>
      </c>
      <c r="M2527" s="338"/>
      <c r="N2527" s="337"/>
      <c r="O2527" s="338"/>
      <c r="P2527" s="337"/>
      <c r="Q2527" s="337">
        <f t="shared" si="489"/>
        <v>0</v>
      </c>
      <c r="R2527" s="350"/>
      <c r="S2527" s="350"/>
      <c r="T2527" s="350"/>
      <c r="U2527" s="350"/>
      <c r="V2527" s="350"/>
      <c r="W2527" s="350"/>
      <c r="X2527" s="350"/>
      <c r="Y2527" s="350">
        <f t="shared" si="493"/>
        <v>0</v>
      </c>
      <c r="Z2527" s="338"/>
      <c r="AA2527" s="337"/>
      <c r="AB2527" s="338"/>
      <c r="AC2527" s="337"/>
      <c r="AD2527" s="451"/>
      <c r="AE2527" s="252"/>
    </row>
    <row r="2528" hidden="1" outlineLevel="1" spans="1:31">
      <c r="A2528" s="299"/>
      <c r="B2528" s="150">
        <v>210501020</v>
      </c>
      <c r="C2528" s="346"/>
      <c r="D2528" s="346"/>
      <c r="E2528" s="299" t="s">
        <v>132</v>
      </c>
      <c r="F2528" s="343"/>
      <c r="G2528" s="350"/>
      <c r="H2528" s="394"/>
      <c r="I2528" s="403"/>
      <c r="J2528" s="394"/>
      <c r="K2528" s="403"/>
      <c r="L2528" s="337">
        <f t="shared" si="492"/>
        <v>0</v>
      </c>
      <c r="M2528" s="338"/>
      <c r="N2528" s="337"/>
      <c r="O2528" s="338"/>
      <c r="P2528" s="337"/>
      <c r="Q2528" s="337">
        <f t="shared" si="489"/>
        <v>0</v>
      </c>
      <c r="R2528" s="350"/>
      <c r="S2528" s="350"/>
      <c r="T2528" s="350"/>
      <c r="U2528" s="350"/>
      <c r="V2528" s="350"/>
      <c r="W2528" s="350"/>
      <c r="X2528" s="350"/>
      <c r="Y2528" s="350">
        <f t="shared" si="493"/>
        <v>0</v>
      </c>
      <c r="Z2528" s="338"/>
      <c r="AA2528" s="337"/>
      <c r="AB2528" s="338"/>
      <c r="AC2528" s="337"/>
      <c r="AD2528" s="451"/>
      <c r="AE2528" s="252"/>
    </row>
    <row r="2529" hidden="1" outlineLevel="1" spans="1:31">
      <c r="A2529" s="299"/>
      <c r="B2529" s="150">
        <v>210501021</v>
      </c>
      <c r="C2529" s="346"/>
      <c r="D2529" s="346"/>
      <c r="E2529" s="299" t="s">
        <v>133</v>
      </c>
      <c r="F2529" s="343"/>
      <c r="G2529" s="350"/>
      <c r="H2529" s="394"/>
      <c r="I2529" s="403"/>
      <c r="J2529" s="394"/>
      <c r="K2529" s="403"/>
      <c r="L2529" s="337">
        <f t="shared" si="492"/>
        <v>0</v>
      </c>
      <c r="M2529" s="338"/>
      <c r="N2529" s="337"/>
      <c r="O2529" s="338"/>
      <c r="P2529" s="337"/>
      <c r="Q2529" s="337">
        <f t="shared" si="489"/>
        <v>0</v>
      </c>
      <c r="R2529" s="350"/>
      <c r="S2529" s="350"/>
      <c r="T2529" s="350"/>
      <c r="U2529" s="350"/>
      <c r="V2529" s="350"/>
      <c r="W2529" s="350"/>
      <c r="X2529" s="350"/>
      <c r="Y2529" s="350">
        <f t="shared" si="493"/>
        <v>0</v>
      </c>
      <c r="Z2529" s="338"/>
      <c r="AA2529" s="337"/>
      <c r="AB2529" s="338"/>
      <c r="AC2529" s="337"/>
      <c r="AD2529" s="451"/>
      <c r="AE2529" s="252"/>
    </row>
    <row r="2530" hidden="1" outlineLevel="1" spans="1:31">
      <c r="A2530" s="299"/>
      <c r="B2530" s="150">
        <v>210501022</v>
      </c>
      <c r="C2530" s="346"/>
      <c r="D2530" s="346"/>
      <c r="E2530" s="299" t="s">
        <v>134</v>
      </c>
      <c r="F2530" s="343"/>
      <c r="G2530" s="350"/>
      <c r="H2530" s="394"/>
      <c r="I2530" s="403"/>
      <c r="J2530" s="394"/>
      <c r="K2530" s="403"/>
      <c r="L2530" s="337">
        <f t="shared" si="492"/>
        <v>0</v>
      </c>
      <c r="M2530" s="338"/>
      <c r="N2530" s="337"/>
      <c r="O2530" s="338"/>
      <c r="P2530" s="337"/>
      <c r="Q2530" s="337">
        <f t="shared" si="489"/>
        <v>0</v>
      </c>
      <c r="R2530" s="350"/>
      <c r="S2530" s="350"/>
      <c r="T2530" s="350"/>
      <c r="U2530" s="350"/>
      <c r="V2530" s="350"/>
      <c r="W2530" s="350"/>
      <c r="X2530" s="350"/>
      <c r="Y2530" s="350">
        <f t="shared" si="493"/>
        <v>0</v>
      </c>
      <c r="Z2530" s="338"/>
      <c r="AA2530" s="337"/>
      <c r="AB2530" s="338"/>
      <c r="AC2530" s="337"/>
      <c r="AD2530" s="451"/>
      <c r="AE2530" s="252"/>
    </row>
    <row r="2531" hidden="1" outlineLevel="1" spans="1:31">
      <c r="A2531" s="299"/>
      <c r="B2531" s="150">
        <v>210501023</v>
      </c>
      <c r="C2531" s="346"/>
      <c r="D2531" s="346"/>
      <c r="E2531" s="299" t="s">
        <v>135</v>
      </c>
      <c r="F2531" s="343"/>
      <c r="G2531" s="350"/>
      <c r="H2531" s="394"/>
      <c r="I2531" s="403"/>
      <c r="J2531" s="394"/>
      <c r="K2531" s="403"/>
      <c r="L2531" s="337">
        <f t="shared" si="492"/>
        <v>0</v>
      </c>
      <c r="M2531" s="338"/>
      <c r="N2531" s="337"/>
      <c r="O2531" s="338"/>
      <c r="P2531" s="337"/>
      <c r="Q2531" s="337">
        <f t="shared" si="489"/>
        <v>0</v>
      </c>
      <c r="R2531" s="350"/>
      <c r="S2531" s="350"/>
      <c r="T2531" s="350"/>
      <c r="U2531" s="350"/>
      <c r="V2531" s="350"/>
      <c r="W2531" s="350"/>
      <c r="X2531" s="350"/>
      <c r="Y2531" s="350">
        <f t="shared" si="493"/>
        <v>0</v>
      </c>
      <c r="Z2531" s="338"/>
      <c r="AA2531" s="337"/>
      <c r="AB2531" s="338"/>
      <c r="AC2531" s="337"/>
      <c r="AD2531" s="451"/>
      <c r="AE2531" s="252"/>
    </row>
    <row r="2532" hidden="1" outlineLevel="1" spans="1:31">
      <c r="A2532" s="299"/>
      <c r="B2532" s="150">
        <v>210501024</v>
      </c>
      <c r="C2532" s="346"/>
      <c r="D2532" s="346"/>
      <c r="E2532" s="299" t="s">
        <v>136</v>
      </c>
      <c r="F2532" s="343"/>
      <c r="G2532" s="350"/>
      <c r="H2532" s="394"/>
      <c r="I2532" s="403"/>
      <c r="J2532" s="394"/>
      <c r="K2532" s="403"/>
      <c r="L2532" s="337">
        <f t="shared" si="492"/>
        <v>0</v>
      </c>
      <c r="M2532" s="338"/>
      <c r="N2532" s="337"/>
      <c r="O2532" s="338"/>
      <c r="P2532" s="337"/>
      <c r="Q2532" s="337">
        <f t="shared" si="489"/>
        <v>0</v>
      </c>
      <c r="R2532" s="350"/>
      <c r="S2532" s="350"/>
      <c r="T2532" s="350"/>
      <c r="U2532" s="350"/>
      <c r="V2532" s="350"/>
      <c r="W2532" s="350"/>
      <c r="X2532" s="350"/>
      <c r="Y2532" s="350">
        <f t="shared" si="493"/>
        <v>0</v>
      </c>
      <c r="Z2532" s="338"/>
      <c r="AA2532" s="337"/>
      <c r="AB2532" s="338"/>
      <c r="AC2532" s="337"/>
      <c r="AD2532" s="451"/>
      <c r="AE2532" s="252"/>
    </row>
    <row r="2533" hidden="1" outlineLevel="1" spans="1:31">
      <c r="A2533" s="299"/>
      <c r="B2533" s="150">
        <v>210501025</v>
      </c>
      <c r="C2533" s="346"/>
      <c r="D2533" s="346"/>
      <c r="E2533" s="299" t="s">
        <v>137</v>
      </c>
      <c r="F2533" s="343"/>
      <c r="G2533" s="350"/>
      <c r="H2533" s="394"/>
      <c r="I2533" s="403"/>
      <c r="J2533" s="394"/>
      <c r="K2533" s="403"/>
      <c r="L2533" s="337">
        <f t="shared" si="492"/>
        <v>0</v>
      </c>
      <c r="M2533" s="338"/>
      <c r="N2533" s="337"/>
      <c r="O2533" s="338"/>
      <c r="P2533" s="337"/>
      <c r="Q2533" s="337">
        <f t="shared" si="489"/>
        <v>0</v>
      </c>
      <c r="R2533" s="350"/>
      <c r="S2533" s="350"/>
      <c r="T2533" s="350"/>
      <c r="U2533" s="350"/>
      <c r="V2533" s="350"/>
      <c r="W2533" s="350"/>
      <c r="X2533" s="350"/>
      <c r="Y2533" s="350">
        <f t="shared" si="493"/>
        <v>0</v>
      </c>
      <c r="Z2533" s="338"/>
      <c r="AA2533" s="337"/>
      <c r="AB2533" s="338"/>
      <c r="AC2533" s="337"/>
      <c r="AD2533" s="451"/>
      <c r="AE2533" s="252"/>
    </row>
    <row r="2534" hidden="1" outlineLevel="1" spans="1:31">
      <c r="A2534" s="299"/>
      <c r="B2534" s="150">
        <v>210501026</v>
      </c>
      <c r="C2534" s="346"/>
      <c r="D2534" s="346"/>
      <c r="E2534" s="299" t="s">
        <v>138</v>
      </c>
      <c r="F2534" s="343"/>
      <c r="G2534" s="350"/>
      <c r="H2534" s="394"/>
      <c r="I2534" s="403"/>
      <c r="J2534" s="394"/>
      <c r="K2534" s="403"/>
      <c r="L2534" s="337">
        <f t="shared" si="492"/>
        <v>0</v>
      </c>
      <c r="M2534" s="338"/>
      <c r="N2534" s="337"/>
      <c r="O2534" s="338"/>
      <c r="P2534" s="337"/>
      <c r="Q2534" s="337">
        <f t="shared" si="489"/>
        <v>0</v>
      </c>
      <c r="R2534" s="350"/>
      <c r="S2534" s="350"/>
      <c r="T2534" s="350"/>
      <c r="U2534" s="350"/>
      <c r="V2534" s="350"/>
      <c r="W2534" s="350"/>
      <c r="X2534" s="350"/>
      <c r="Y2534" s="350">
        <f t="shared" si="493"/>
        <v>0</v>
      </c>
      <c r="Z2534" s="338"/>
      <c r="AA2534" s="337"/>
      <c r="AB2534" s="338"/>
      <c r="AC2534" s="337"/>
      <c r="AD2534" s="451"/>
      <c r="AE2534" s="252"/>
    </row>
    <row r="2535" hidden="1" outlineLevel="1" spans="1:31">
      <c r="A2535" s="299"/>
      <c r="B2535" s="150">
        <v>210501027</v>
      </c>
      <c r="C2535" s="346"/>
      <c r="D2535" s="346"/>
      <c r="E2535" s="299" t="s">
        <v>139</v>
      </c>
      <c r="F2535" s="343"/>
      <c r="G2535" s="350"/>
      <c r="H2535" s="394"/>
      <c r="I2535" s="403"/>
      <c r="J2535" s="394"/>
      <c r="K2535" s="403"/>
      <c r="L2535" s="337">
        <f t="shared" si="492"/>
        <v>0</v>
      </c>
      <c r="M2535" s="338"/>
      <c r="N2535" s="337"/>
      <c r="O2535" s="338"/>
      <c r="P2535" s="337"/>
      <c r="Q2535" s="337">
        <f t="shared" si="489"/>
        <v>0</v>
      </c>
      <c r="R2535" s="350"/>
      <c r="S2535" s="350"/>
      <c r="T2535" s="350"/>
      <c r="U2535" s="350"/>
      <c r="V2535" s="350"/>
      <c r="W2535" s="350"/>
      <c r="X2535" s="350"/>
      <c r="Y2535" s="350">
        <f t="shared" si="493"/>
        <v>0</v>
      </c>
      <c r="Z2535" s="338"/>
      <c r="AA2535" s="337"/>
      <c r="AB2535" s="338"/>
      <c r="AC2535" s="337"/>
      <c r="AD2535" s="451"/>
      <c r="AE2535" s="252"/>
    </row>
    <row r="2536" hidden="1" outlineLevel="1" spans="1:31">
      <c r="A2536" s="299"/>
      <c r="B2536" s="150">
        <v>210501028</v>
      </c>
      <c r="C2536" s="346"/>
      <c r="D2536" s="346"/>
      <c r="E2536" s="299" t="s">
        <v>140</v>
      </c>
      <c r="F2536" s="343"/>
      <c r="G2536" s="350"/>
      <c r="H2536" s="394"/>
      <c r="I2536" s="403"/>
      <c r="J2536" s="394"/>
      <c r="K2536" s="403"/>
      <c r="L2536" s="337">
        <f t="shared" si="492"/>
        <v>0</v>
      </c>
      <c r="M2536" s="338"/>
      <c r="N2536" s="337"/>
      <c r="O2536" s="338"/>
      <c r="P2536" s="337"/>
      <c r="Q2536" s="337">
        <f t="shared" si="489"/>
        <v>0</v>
      </c>
      <c r="R2536" s="350"/>
      <c r="S2536" s="350"/>
      <c r="T2536" s="350"/>
      <c r="U2536" s="350"/>
      <c r="V2536" s="350"/>
      <c r="W2536" s="350"/>
      <c r="X2536" s="350"/>
      <c r="Y2536" s="350">
        <f t="shared" si="493"/>
        <v>0</v>
      </c>
      <c r="Z2536" s="338"/>
      <c r="AA2536" s="337"/>
      <c r="AB2536" s="338"/>
      <c r="AC2536" s="337"/>
      <c r="AD2536" s="451"/>
      <c r="AE2536" s="252"/>
    </row>
    <row r="2537" hidden="1" outlineLevel="1" spans="1:31">
      <c r="A2537" s="299"/>
      <c r="B2537" s="150">
        <v>210501029</v>
      </c>
      <c r="C2537" s="346"/>
      <c r="D2537" s="346"/>
      <c r="E2537" s="299" t="s">
        <v>141</v>
      </c>
      <c r="F2537" s="343"/>
      <c r="G2537" s="350"/>
      <c r="H2537" s="394"/>
      <c r="I2537" s="403"/>
      <c r="J2537" s="394"/>
      <c r="K2537" s="403"/>
      <c r="L2537" s="337">
        <f t="shared" si="492"/>
        <v>0</v>
      </c>
      <c r="M2537" s="338"/>
      <c r="N2537" s="337"/>
      <c r="O2537" s="338"/>
      <c r="P2537" s="337"/>
      <c r="Q2537" s="337">
        <f t="shared" si="489"/>
        <v>0</v>
      </c>
      <c r="R2537" s="350"/>
      <c r="S2537" s="350"/>
      <c r="T2537" s="350"/>
      <c r="U2537" s="350"/>
      <c r="V2537" s="350"/>
      <c r="W2537" s="350"/>
      <c r="X2537" s="350"/>
      <c r="Y2537" s="350">
        <f t="shared" si="493"/>
        <v>0</v>
      </c>
      <c r="Z2537" s="338"/>
      <c r="AA2537" s="337"/>
      <c r="AB2537" s="338"/>
      <c r="AC2537" s="337"/>
      <c r="AD2537" s="451"/>
      <c r="AE2537" s="252"/>
    </row>
    <row r="2538" hidden="1" outlineLevel="1" spans="1:31">
      <c r="A2538" s="299"/>
      <c r="B2538" s="150">
        <v>210501030</v>
      </c>
      <c r="C2538" s="346"/>
      <c r="D2538" s="346"/>
      <c r="E2538" s="299" t="s">
        <v>142</v>
      </c>
      <c r="F2538" s="343"/>
      <c r="G2538" s="350"/>
      <c r="H2538" s="394"/>
      <c r="I2538" s="403"/>
      <c r="J2538" s="394"/>
      <c r="K2538" s="403"/>
      <c r="L2538" s="337">
        <f t="shared" si="492"/>
        <v>0</v>
      </c>
      <c r="M2538" s="338"/>
      <c r="N2538" s="337"/>
      <c r="O2538" s="338"/>
      <c r="P2538" s="337"/>
      <c r="Q2538" s="337">
        <f t="shared" si="489"/>
        <v>0</v>
      </c>
      <c r="R2538" s="350"/>
      <c r="S2538" s="350"/>
      <c r="T2538" s="350"/>
      <c r="U2538" s="350"/>
      <c r="V2538" s="350"/>
      <c r="W2538" s="350"/>
      <c r="X2538" s="350"/>
      <c r="Y2538" s="350">
        <f t="shared" si="493"/>
        <v>0</v>
      </c>
      <c r="Z2538" s="338"/>
      <c r="AA2538" s="337"/>
      <c r="AB2538" s="338"/>
      <c r="AC2538" s="337"/>
      <c r="AD2538" s="451"/>
      <c r="AE2538" s="252"/>
    </row>
    <row r="2539" hidden="1" outlineLevel="1" spans="1:31">
      <c r="A2539" s="299"/>
      <c r="B2539" s="150">
        <v>210501031</v>
      </c>
      <c r="C2539" s="346"/>
      <c r="D2539" s="346"/>
      <c r="E2539" s="299" t="s">
        <v>143</v>
      </c>
      <c r="F2539" s="343"/>
      <c r="G2539" s="350"/>
      <c r="H2539" s="394"/>
      <c r="I2539" s="403"/>
      <c r="J2539" s="394"/>
      <c r="K2539" s="403"/>
      <c r="L2539" s="337">
        <f t="shared" si="492"/>
        <v>0</v>
      </c>
      <c r="M2539" s="338"/>
      <c r="N2539" s="337"/>
      <c r="O2539" s="338"/>
      <c r="P2539" s="337"/>
      <c r="Q2539" s="337">
        <f t="shared" si="489"/>
        <v>0</v>
      </c>
      <c r="R2539" s="350"/>
      <c r="S2539" s="350"/>
      <c r="T2539" s="350"/>
      <c r="U2539" s="350"/>
      <c r="V2539" s="350"/>
      <c r="W2539" s="350"/>
      <c r="X2539" s="350"/>
      <c r="Y2539" s="350">
        <f t="shared" si="493"/>
        <v>0</v>
      </c>
      <c r="Z2539" s="338"/>
      <c r="AA2539" s="337"/>
      <c r="AB2539" s="338"/>
      <c r="AC2539" s="337"/>
      <c r="AD2539" s="451"/>
      <c r="AE2539" s="252"/>
    </row>
    <row r="2540" hidden="1" outlineLevel="1" spans="1:31">
      <c r="A2540" s="299"/>
      <c r="B2540" s="150">
        <v>210501032</v>
      </c>
      <c r="C2540" s="346"/>
      <c r="D2540" s="346"/>
      <c r="E2540" s="299" t="s">
        <v>144</v>
      </c>
      <c r="F2540" s="343"/>
      <c r="G2540" s="350"/>
      <c r="H2540" s="394"/>
      <c r="I2540" s="403"/>
      <c r="J2540" s="394"/>
      <c r="K2540" s="403"/>
      <c r="L2540" s="337">
        <f t="shared" si="492"/>
        <v>0</v>
      </c>
      <c r="M2540" s="338"/>
      <c r="N2540" s="337"/>
      <c r="O2540" s="338"/>
      <c r="P2540" s="337"/>
      <c r="Q2540" s="337">
        <f t="shared" si="489"/>
        <v>0</v>
      </c>
      <c r="R2540" s="350"/>
      <c r="S2540" s="350"/>
      <c r="T2540" s="350"/>
      <c r="U2540" s="350"/>
      <c r="V2540" s="350"/>
      <c r="W2540" s="350"/>
      <c r="X2540" s="350"/>
      <c r="Y2540" s="350">
        <f t="shared" si="493"/>
        <v>0</v>
      </c>
      <c r="Z2540" s="338"/>
      <c r="AA2540" s="337"/>
      <c r="AB2540" s="338"/>
      <c r="AC2540" s="337"/>
      <c r="AD2540" s="451"/>
      <c r="AE2540" s="252"/>
    </row>
    <row r="2541" hidden="1" outlineLevel="1" spans="1:31">
      <c r="A2541" s="299"/>
      <c r="B2541" s="150">
        <v>210501033</v>
      </c>
      <c r="C2541" s="346"/>
      <c r="D2541" s="346"/>
      <c r="E2541" s="299" t="s">
        <v>145</v>
      </c>
      <c r="F2541" s="343"/>
      <c r="G2541" s="350"/>
      <c r="H2541" s="394"/>
      <c r="I2541" s="403"/>
      <c r="J2541" s="394"/>
      <c r="K2541" s="403"/>
      <c r="L2541" s="337">
        <f t="shared" si="492"/>
        <v>0</v>
      </c>
      <c r="M2541" s="338"/>
      <c r="N2541" s="337"/>
      <c r="O2541" s="338"/>
      <c r="P2541" s="337"/>
      <c r="Q2541" s="337">
        <f t="shared" si="489"/>
        <v>0</v>
      </c>
      <c r="R2541" s="350"/>
      <c r="S2541" s="350"/>
      <c r="T2541" s="350"/>
      <c r="U2541" s="350"/>
      <c r="V2541" s="350"/>
      <c r="W2541" s="350"/>
      <c r="X2541" s="350"/>
      <c r="Y2541" s="350">
        <f t="shared" si="493"/>
        <v>0</v>
      </c>
      <c r="Z2541" s="338"/>
      <c r="AA2541" s="337"/>
      <c r="AB2541" s="338"/>
      <c r="AC2541" s="337"/>
      <c r="AD2541" s="451"/>
      <c r="AE2541" s="252"/>
    </row>
    <row r="2542" hidden="1" outlineLevel="1" spans="1:31">
      <c r="A2542" s="299"/>
      <c r="B2542" s="150">
        <v>210501034</v>
      </c>
      <c r="C2542" s="346"/>
      <c r="D2542" s="346"/>
      <c r="E2542" s="299" t="s">
        <v>146</v>
      </c>
      <c r="F2542" s="343"/>
      <c r="G2542" s="350"/>
      <c r="H2542" s="394"/>
      <c r="I2542" s="403"/>
      <c r="J2542" s="394"/>
      <c r="K2542" s="403"/>
      <c r="L2542" s="337">
        <f t="shared" si="492"/>
        <v>0</v>
      </c>
      <c r="M2542" s="338"/>
      <c r="N2542" s="337"/>
      <c r="O2542" s="338"/>
      <c r="P2542" s="337"/>
      <c r="Q2542" s="337">
        <f t="shared" si="489"/>
        <v>0</v>
      </c>
      <c r="R2542" s="350"/>
      <c r="S2542" s="350"/>
      <c r="T2542" s="350"/>
      <c r="U2542" s="350"/>
      <c r="V2542" s="350"/>
      <c r="W2542" s="350"/>
      <c r="X2542" s="350"/>
      <c r="Y2542" s="350">
        <f t="shared" si="493"/>
        <v>0</v>
      </c>
      <c r="Z2542" s="338"/>
      <c r="AA2542" s="337"/>
      <c r="AB2542" s="338"/>
      <c r="AC2542" s="337"/>
      <c r="AD2542" s="451"/>
      <c r="AE2542" s="252"/>
    </row>
    <row r="2543" hidden="1" outlineLevel="1" spans="1:31">
      <c r="A2543" s="299"/>
      <c r="B2543" s="150">
        <v>210501035</v>
      </c>
      <c r="C2543" s="346"/>
      <c r="D2543" s="346"/>
      <c r="E2543" s="299" t="s">
        <v>147</v>
      </c>
      <c r="F2543" s="343"/>
      <c r="G2543" s="350"/>
      <c r="H2543" s="394"/>
      <c r="I2543" s="403"/>
      <c r="J2543" s="394"/>
      <c r="K2543" s="403"/>
      <c r="L2543" s="337">
        <f t="shared" si="492"/>
        <v>0</v>
      </c>
      <c r="M2543" s="338"/>
      <c r="N2543" s="337"/>
      <c r="O2543" s="338"/>
      <c r="P2543" s="337"/>
      <c r="Q2543" s="337">
        <f t="shared" si="489"/>
        <v>0</v>
      </c>
      <c r="R2543" s="350"/>
      <c r="S2543" s="350"/>
      <c r="T2543" s="350"/>
      <c r="U2543" s="350"/>
      <c r="V2543" s="350"/>
      <c r="W2543" s="350"/>
      <c r="X2543" s="350"/>
      <c r="Y2543" s="350">
        <f t="shared" si="493"/>
        <v>0</v>
      </c>
      <c r="Z2543" s="338"/>
      <c r="AA2543" s="337"/>
      <c r="AB2543" s="338"/>
      <c r="AC2543" s="337"/>
      <c r="AD2543" s="451"/>
      <c r="AE2543" s="252"/>
    </row>
    <row r="2544" hidden="1" outlineLevel="1" spans="1:31">
      <c r="A2544" s="299"/>
      <c r="B2544" s="150">
        <v>210501036</v>
      </c>
      <c r="C2544" s="346"/>
      <c r="D2544" s="346"/>
      <c r="E2544" s="299" t="s">
        <v>148</v>
      </c>
      <c r="F2544" s="343"/>
      <c r="G2544" s="350"/>
      <c r="H2544" s="394"/>
      <c r="I2544" s="403"/>
      <c r="J2544" s="394"/>
      <c r="K2544" s="403"/>
      <c r="L2544" s="337">
        <f t="shared" si="492"/>
        <v>0</v>
      </c>
      <c r="M2544" s="338"/>
      <c r="N2544" s="337"/>
      <c r="O2544" s="338"/>
      <c r="P2544" s="337"/>
      <c r="Q2544" s="337">
        <f t="shared" si="489"/>
        <v>0</v>
      </c>
      <c r="R2544" s="350"/>
      <c r="S2544" s="350"/>
      <c r="T2544" s="350"/>
      <c r="U2544" s="350"/>
      <c r="V2544" s="350"/>
      <c r="W2544" s="350"/>
      <c r="X2544" s="350"/>
      <c r="Y2544" s="350">
        <f t="shared" si="493"/>
        <v>0</v>
      </c>
      <c r="Z2544" s="338"/>
      <c r="AA2544" s="337"/>
      <c r="AB2544" s="338"/>
      <c r="AC2544" s="337"/>
      <c r="AD2544" s="451"/>
      <c r="AE2544" s="252"/>
    </row>
    <row r="2545" hidden="1" outlineLevel="1" spans="1:31">
      <c r="A2545" s="299"/>
      <c r="B2545" s="150">
        <v>210501037</v>
      </c>
      <c r="C2545" s="346"/>
      <c r="D2545" s="346"/>
      <c r="E2545" s="299" t="s">
        <v>149</v>
      </c>
      <c r="F2545" s="343"/>
      <c r="G2545" s="350"/>
      <c r="H2545" s="394"/>
      <c r="I2545" s="403"/>
      <c r="J2545" s="394"/>
      <c r="K2545" s="403"/>
      <c r="L2545" s="337">
        <f t="shared" si="492"/>
        <v>0</v>
      </c>
      <c r="M2545" s="338"/>
      <c r="N2545" s="337"/>
      <c r="O2545" s="338"/>
      <c r="P2545" s="337"/>
      <c r="Q2545" s="337">
        <f t="shared" si="489"/>
        <v>0</v>
      </c>
      <c r="R2545" s="350"/>
      <c r="S2545" s="350"/>
      <c r="T2545" s="350"/>
      <c r="U2545" s="350"/>
      <c r="V2545" s="350"/>
      <c r="W2545" s="350"/>
      <c r="X2545" s="350"/>
      <c r="Y2545" s="350">
        <f t="shared" si="493"/>
        <v>0</v>
      </c>
      <c r="Z2545" s="338"/>
      <c r="AA2545" s="337"/>
      <c r="AB2545" s="338"/>
      <c r="AC2545" s="337"/>
      <c r="AD2545" s="451"/>
      <c r="AE2545" s="252"/>
    </row>
    <row r="2546" hidden="1" outlineLevel="1" spans="1:31">
      <c r="A2546" s="299"/>
      <c r="B2546" s="150">
        <v>210501038</v>
      </c>
      <c r="C2546" s="346"/>
      <c r="D2546" s="346"/>
      <c r="E2546" s="299" t="s">
        <v>150</v>
      </c>
      <c r="F2546" s="343"/>
      <c r="G2546" s="350"/>
      <c r="H2546" s="394"/>
      <c r="I2546" s="403"/>
      <c r="J2546" s="394"/>
      <c r="K2546" s="403"/>
      <c r="L2546" s="337">
        <f t="shared" si="492"/>
        <v>0</v>
      </c>
      <c r="M2546" s="338"/>
      <c r="N2546" s="337"/>
      <c r="O2546" s="338"/>
      <c r="P2546" s="337"/>
      <c r="Q2546" s="337">
        <f t="shared" si="489"/>
        <v>0</v>
      </c>
      <c r="R2546" s="350"/>
      <c r="S2546" s="350"/>
      <c r="T2546" s="350"/>
      <c r="U2546" s="350"/>
      <c r="V2546" s="350"/>
      <c r="W2546" s="350"/>
      <c r="X2546" s="350"/>
      <c r="Y2546" s="350">
        <f t="shared" si="493"/>
        <v>0</v>
      </c>
      <c r="Z2546" s="338"/>
      <c r="AA2546" s="337"/>
      <c r="AB2546" s="338"/>
      <c r="AC2546" s="337"/>
      <c r="AD2546" s="451"/>
      <c r="AE2546" s="252"/>
    </row>
    <row r="2547" hidden="1" outlineLevel="1" spans="1:31">
      <c r="A2547" s="299"/>
      <c r="B2547" s="150">
        <v>210501039</v>
      </c>
      <c r="C2547" s="346"/>
      <c r="D2547" s="346"/>
      <c r="E2547" s="299" t="s">
        <v>151</v>
      </c>
      <c r="F2547" s="343"/>
      <c r="G2547" s="350"/>
      <c r="H2547" s="394"/>
      <c r="I2547" s="403"/>
      <c r="J2547" s="394"/>
      <c r="K2547" s="403"/>
      <c r="L2547" s="337">
        <f t="shared" si="492"/>
        <v>0</v>
      </c>
      <c r="M2547" s="338"/>
      <c r="N2547" s="337"/>
      <c r="O2547" s="338"/>
      <c r="P2547" s="337"/>
      <c r="Q2547" s="337">
        <f t="shared" si="489"/>
        <v>0</v>
      </c>
      <c r="R2547" s="350"/>
      <c r="S2547" s="350"/>
      <c r="T2547" s="350"/>
      <c r="U2547" s="350"/>
      <c r="V2547" s="350"/>
      <c r="W2547" s="350"/>
      <c r="X2547" s="350"/>
      <c r="Y2547" s="350">
        <f t="shared" si="493"/>
        <v>0</v>
      </c>
      <c r="Z2547" s="338"/>
      <c r="AA2547" s="337"/>
      <c r="AB2547" s="338"/>
      <c r="AC2547" s="337"/>
      <c r="AD2547" s="451"/>
      <c r="AE2547" s="252"/>
    </row>
    <row r="2548" hidden="1" outlineLevel="1" spans="1:31">
      <c r="A2548" s="299"/>
      <c r="B2548" s="150">
        <v>210501040</v>
      </c>
      <c r="C2548" s="346"/>
      <c r="D2548" s="346"/>
      <c r="E2548" s="299" t="s">
        <v>152</v>
      </c>
      <c r="F2548" s="343"/>
      <c r="G2548" s="350"/>
      <c r="H2548" s="394"/>
      <c r="I2548" s="403"/>
      <c r="J2548" s="394"/>
      <c r="K2548" s="403"/>
      <c r="L2548" s="337">
        <f t="shared" si="492"/>
        <v>0</v>
      </c>
      <c r="M2548" s="338"/>
      <c r="N2548" s="337"/>
      <c r="O2548" s="338"/>
      <c r="P2548" s="337"/>
      <c r="Q2548" s="337">
        <f t="shared" si="489"/>
        <v>0</v>
      </c>
      <c r="R2548" s="350"/>
      <c r="S2548" s="350"/>
      <c r="T2548" s="350"/>
      <c r="U2548" s="350"/>
      <c r="V2548" s="350"/>
      <c r="W2548" s="350"/>
      <c r="X2548" s="350"/>
      <c r="Y2548" s="350">
        <f t="shared" si="493"/>
        <v>0</v>
      </c>
      <c r="Z2548" s="338"/>
      <c r="AA2548" s="337"/>
      <c r="AB2548" s="338"/>
      <c r="AC2548" s="337"/>
      <c r="AD2548" s="451"/>
      <c r="AE2548" s="252"/>
    </row>
    <row r="2549" hidden="1" outlineLevel="1" spans="1:31">
      <c r="A2549" s="299"/>
      <c r="B2549" s="150">
        <v>210501041</v>
      </c>
      <c r="C2549" s="346"/>
      <c r="D2549" s="346"/>
      <c r="E2549" s="299" t="s">
        <v>153</v>
      </c>
      <c r="F2549" s="343"/>
      <c r="G2549" s="350"/>
      <c r="H2549" s="394"/>
      <c r="I2549" s="403"/>
      <c r="J2549" s="394"/>
      <c r="K2549" s="403"/>
      <c r="L2549" s="337">
        <f t="shared" si="492"/>
        <v>0</v>
      </c>
      <c r="M2549" s="338"/>
      <c r="N2549" s="337"/>
      <c r="O2549" s="338"/>
      <c r="P2549" s="337"/>
      <c r="Q2549" s="337">
        <f t="shared" si="489"/>
        <v>0</v>
      </c>
      <c r="R2549" s="350"/>
      <c r="S2549" s="350"/>
      <c r="T2549" s="350"/>
      <c r="U2549" s="350"/>
      <c r="V2549" s="350"/>
      <c r="W2549" s="350"/>
      <c r="X2549" s="350"/>
      <c r="Y2549" s="350">
        <f t="shared" si="493"/>
        <v>0</v>
      </c>
      <c r="Z2549" s="338"/>
      <c r="AA2549" s="337"/>
      <c r="AB2549" s="338"/>
      <c r="AC2549" s="337"/>
      <c r="AD2549" s="451"/>
      <c r="AE2549" s="252"/>
    </row>
    <row r="2550" hidden="1" outlineLevel="1" spans="1:31">
      <c r="A2550" s="299"/>
      <c r="B2550" s="150">
        <v>210501042</v>
      </c>
      <c r="C2550" s="346"/>
      <c r="D2550" s="346"/>
      <c r="E2550" s="299" t="s">
        <v>154</v>
      </c>
      <c r="F2550" s="343"/>
      <c r="G2550" s="350"/>
      <c r="H2550" s="394"/>
      <c r="I2550" s="403"/>
      <c r="J2550" s="394"/>
      <c r="K2550" s="403"/>
      <c r="L2550" s="337">
        <f t="shared" si="492"/>
        <v>0</v>
      </c>
      <c r="M2550" s="338"/>
      <c r="N2550" s="337"/>
      <c r="O2550" s="338"/>
      <c r="P2550" s="337"/>
      <c r="Q2550" s="337">
        <f t="shared" si="489"/>
        <v>0</v>
      </c>
      <c r="R2550" s="350"/>
      <c r="S2550" s="350"/>
      <c r="T2550" s="350"/>
      <c r="U2550" s="350"/>
      <c r="V2550" s="350"/>
      <c r="W2550" s="350"/>
      <c r="X2550" s="350"/>
      <c r="Y2550" s="350">
        <f t="shared" si="493"/>
        <v>0</v>
      </c>
      <c r="Z2550" s="338"/>
      <c r="AA2550" s="337"/>
      <c r="AB2550" s="338"/>
      <c r="AC2550" s="337"/>
      <c r="AD2550" s="451"/>
      <c r="AE2550" s="252"/>
    </row>
    <row r="2551" hidden="1" outlineLevel="1" spans="1:31">
      <c r="A2551" s="299"/>
      <c r="B2551" s="150">
        <v>210501043</v>
      </c>
      <c r="C2551" s="346"/>
      <c r="D2551" s="346"/>
      <c r="E2551" s="299" t="s">
        <v>155</v>
      </c>
      <c r="F2551" s="343"/>
      <c r="G2551" s="350"/>
      <c r="H2551" s="394"/>
      <c r="I2551" s="403"/>
      <c r="J2551" s="394"/>
      <c r="K2551" s="403"/>
      <c r="L2551" s="337">
        <f t="shared" si="492"/>
        <v>0</v>
      </c>
      <c r="M2551" s="338"/>
      <c r="N2551" s="337"/>
      <c r="O2551" s="338"/>
      <c r="P2551" s="337"/>
      <c r="Q2551" s="337">
        <f t="shared" si="489"/>
        <v>0</v>
      </c>
      <c r="R2551" s="350"/>
      <c r="S2551" s="350"/>
      <c r="T2551" s="350"/>
      <c r="U2551" s="350"/>
      <c r="V2551" s="350"/>
      <c r="W2551" s="350"/>
      <c r="X2551" s="350"/>
      <c r="Y2551" s="350">
        <f t="shared" si="493"/>
        <v>0</v>
      </c>
      <c r="Z2551" s="338"/>
      <c r="AA2551" s="337"/>
      <c r="AB2551" s="338"/>
      <c r="AC2551" s="337"/>
      <c r="AD2551" s="451"/>
      <c r="AE2551" s="252"/>
    </row>
    <row r="2552" hidden="1" outlineLevel="1" spans="1:31">
      <c r="A2552" s="299"/>
      <c r="B2552" s="150">
        <v>210501044</v>
      </c>
      <c r="C2552" s="346"/>
      <c r="D2552" s="346"/>
      <c r="E2552" s="299" t="s">
        <v>156</v>
      </c>
      <c r="F2552" s="343"/>
      <c r="G2552" s="350"/>
      <c r="H2552" s="394"/>
      <c r="I2552" s="403"/>
      <c r="J2552" s="394"/>
      <c r="K2552" s="403"/>
      <c r="L2552" s="337">
        <f t="shared" si="492"/>
        <v>0</v>
      </c>
      <c r="M2552" s="338"/>
      <c r="N2552" s="337"/>
      <c r="O2552" s="338"/>
      <c r="P2552" s="337"/>
      <c r="Q2552" s="337">
        <f t="shared" si="489"/>
        <v>0</v>
      </c>
      <c r="R2552" s="350"/>
      <c r="S2552" s="350"/>
      <c r="T2552" s="350"/>
      <c r="U2552" s="350"/>
      <c r="V2552" s="350"/>
      <c r="W2552" s="350"/>
      <c r="X2552" s="350"/>
      <c r="Y2552" s="350">
        <f t="shared" si="493"/>
        <v>0</v>
      </c>
      <c r="Z2552" s="338"/>
      <c r="AA2552" s="337"/>
      <c r="AB2552" s="338"/>
      <c r="AC2552" s="337"/>
      <c r="AD2552" s="451"/>
      <c r="AE2552" s="252"/>
    </row>
    <row r="2553" hidden="1" outlineLevel="1" spans="1:31">
      <c r="A2553" s="299"/>
      <c r="B2553" s="150">
        <v>210501045</v>
      </c>
      <c r="C2553" s="346"/>
      <c r="D2553" s="346"/>
      <c r="E2553" s="299" t="s">
        <v>157</v>
      </c>
      <c r="F2553" s="343"/>
      <c r="G2553" s="350"/>
      <c r="H2553" s="394"/>
      <c r="I2553" s="403"/>
      <c r="J2553" s="394"/>
      <c r="K2553" s="403"/>
      <c r="L2553" s="337">
        <f t="shared" si="492"/>
        <v>0</v>
      </c>
      <c r="M2553" s="338"/>
      <c r="N2553" s="337"/>
      <c r="O2553" s="338"/>
      <c r="P2553" s="337"/>
      <c r="Q2553" s="337">
        <f t="shared" si="489"/>
        <v>0</v>
      </c>
      <c r="R2553" s="350"/>
      <c r="S2553" s="350"/>
      <c r="T2553" s="350"/>
      <c r="U2553" s="350"/>
      <c r="V2553" s="350"/>
      <c r="W2553" s="350"/>
      <c r="X2553" s="350"/>
      <c r="Y2553" s="350">
        <f t="shared" si="493"/>
        <v>0</v>
      </c>
      <c r="Z2553" s="338"/>
      <c r="AA2553" s="337"/>
      <c r="AB2553" s="338"/>
      <c r="AC2553" s="337"/>
      <c r="AD2553" s="451"/>
      <c r="AE2553" s="252"/>
    </row>
    <row r="2554" hidden="1" outlineLevel="1" spans="1:31">
      <c r="A2554" s="299"/>
      <c r="B2554" s="150">
        <v>210501046</v>
      </c>
      <c r="C2554" s="346"/>
      <c r="D2554" s="346"/>
      <c r="E2554" s="299" t="s">
        <v>158</v>
      </c>
      <c r="F2554" s="343"/>
      <c r="G2554" s="350"/>
      <c r="H2554" s="394"/>
      <c r="I2554" s="403"/>
      <c r="J2554" s="394"/>
      <c r="K2554" s="403"/>
      <c r="L2554" s="337">
        <f t="shared" si="492"/>
        <v>0</v>
      </c>
      <c r="M2554" s="338"/>
      <c r="N2554" s="337"/>
      <c r="O2554" s="338"/>
      <c r="P2554" s="337"/>
      <c r="Q2554" s="337">
        <f t="shared" si="489"/>
        <v>0</v>
      </c>
      <c r="R2554" s="350"/>
      <c r="S2554" s="350"/>
      <c r="T2554" s="350"/>
      <c r="U2554" s="350"/>
      <c r="V2554" s="350"/>
      <c r="W2554" s="350"/>
      <c r="X2554" s="350"/>
      <c r="Y2554" s="350">
        <f t="shared" si="493"/>
        <v>0</v>
      </c>
      <c r="Z2554" s="338"/>
      <c r="AA2554" s="337"/>
      <c r="AB2554" s="338"/>
      <c r="AC2554" s="337"/>
      <c r="AD2554" s="451"/>
      <c r="AE2554" s="252"/>
    </row>
    <row r="2555" hidden="1" outlineLevel="1" spans="1:31">
      <c r="A2555" s="299"/>
      <c r="B2555" s="150">
        <v>210501047</v>
      </c>
      <c r="C2555" s="346"/>
      <c r="D2555" s="346"/>
      <c r="E2555" s="299" t="s">
        <v>159</v>
      </c>
      <c r="F2555" s="343"/>
      <c r="G2555" s="350"/>
      <c r="H2555" s="394"/>
      <c r="I2555" s="403"/>
      <c r="J2555" s="394"/>
      <c r="K2555" s="403"/>
      <c r="L2555" s="337">
        <f t="shared" si="492"/>
        <v>0</v>
      </c>
      <c r="M2555" s="338"/>
      <c r="N2555" s="337"/>
      <c r="O2555" s="338"/>
      <c r="P2555" s="337"/>
      <c r="Q2555" s="337">
        <f t="shared" si="489"/>
        <v>0</v>
      </c>
      <c r="R2555" s="350"/>
      <c r="S2555" s="350"/>
      <c r="T2555" s="350"/>
      <c r="U2555" s="350"/>
      <c r="V2555" s="350"/>
      <c r="W2555" s="350"/>
      <c r="X2555" s="350"/>
      <c r="Y2555" s="350">
        <f t="shared" si="493"/>
        <v>0</v>
      </c>
      <c r="Z2555" s="338"/>
      <c r="AA2555" s="337"/>
      <c r="AB2555" s="338"/>
      <c r="AC2555" s="337"/>
      <c r="AD2555" s="451"/>
      <c r="AE2555" s="252"/>
    </row>
    <row r="2556" hidden="1" outlineLevel="1" spans="1:31">
      <c r="A2556" s="299"/>
      <c r="B2556" s="150">
        <v>210501048</v>
      </c>
      <c r="C2556" s="346"/>
      <c r="D2556" s="346"/>
      <c r="E2556" s="299" t="s">
        <v>160</v>
      </c>
      <c r="F2556" s="343"/>
      <c r="G2556" s="350"/>
      <c r="H2556" s="394"/>
      <c r="I2556" s="403"/>
      <c r="J2556" s="394"/>
      <c r="K2556" s="403"/>
      <c r="L2556" s="337">
        <f t="shared" si="492"/>
        <v>0</v>
      </c>
      <c r="M2556" s="338"/>
      <c r="N2556" s="337"/>
      <c r="O2556" s="338"/>
      <c r="P2556" s="337"/>
      <c r="Q2556" s="337">
        <f t="shared" si="489"/>
        <v>0</v>
      </c>
      <c r="R2556" s="350"/>
      <c r="S2556" s="350"/>
      <c r="T2556" s="350"/>
      <c r="U2556" s="350"/>
      <c r="V2556" s="350"/>
      <c r="W2556" s="350"/>
      <c r="X2556" s="350"/>
      <c r="Y2556" s="350">
        <f t="shared" si="493"/>
        <v>0</v>
      </c>
      <c r="Z2556" s="338"/>
      <c r="AA2556" s="337"/>
      <c r="AB2556" s="338"/>
      <c r="AC2556" s="337"/>
      <c r="AD2556" s="451"/>
      <c r="AE2556" s="252"/>
    </row>
    <row r="2557" hidden="1" outlineLevel="1" spans="1:31">
      <c r="A2557" s="299"/>
      <c r="B2557" s="150">
        <v>210501049</v>
      </c>
      <c r="C2557" s="346"/>
      <c r="D2557" s="346"/>
      <c r="E2557" s="299" t="s">
        <v>161</v>
      </c>
      <c r="F2557" s="343"/>
      <c r="G2557" s="350"/>
      <c r="H2557" s="394"/>
      <c r="I2557" s="403"/>
      <c r="J2557" s="394"/>
      <c r="K2557" s="403"/>
      <c r="L2557" s="337">
        <f t="shared" si="492"/>
        <v>0</v>
      </c>
      <c r="M2557" s="338"/>
      <c r="N2557" s="337"/>
      <c r="O2557" s="338"/>
      <c r="P2557" s="337"/>
      <c r="Q2557" s="337">
        <f t="shared" si="489"/>
        <v>0</v>
      </c>
      <c r="R2557" s="350"/>
      <c r="S2557" s="350"/>
      <c r="T2557" s="350"/>
      <c r="U2557" s="350"/>
      <c r="V2557" s="350"/>
      <c r="W2557" s="350"/>
      <c r="X2557" s="350"/>
      <c r="Y2557" s="350">
        <f t="shared" si="493"/>
        <v>0</v>
      </c>
      <c r="Z2557" s="338"/>
      <c r="AA2557" s="337"/>
      <c r="AB2557" s="338"/>
      <c r="AC2557" s="337"/>
      <c r="AD2557" s="451"/>
      <c r="AE2557" s="252"/>
    </row>
    <row r="2558" hidden="1" outlineLevel="1" spans="1:31">
      <c r="A2558" s="299"/>
      <c r="B2558" s="150">
        <v>210501050</v>
      </c>
      <c r="C2558" s="346"/>
      <c r="D2558" s="346"/>
      <c r="E2558" s="299" t="s">
        <v>162</v>
      </c>
      <c r="F2558" s="343"/>
      <c r="G2558" s="350"/>
      <c r="H2558" s="394"/>
      <c r="I2558" s="403"/>
      <c r="J2558" s="394"/>
      <c r="K2558" s="403"/>
      <c r="L2558" s="337">
        <f t="shared" si="492"/>
        <v>0</v>
      </c>
      <c r="M2558" s="338"/>
      <c r="N2558" s="337"/>
      <c r="O2558" s="338"/>
      <c r="P2558" s="337"/>
      <c r="Q2558" s="337">
        <f t="shared" si="489"/>
        <v>0</v>
      </c>
      <c r="R2558" s="350"/>
      <c r="S2558" s="350"/>
      <c r="T2558" s="350"/>
      <c r="U2558" s="350"/>
      <c r="V2558" s="350"/>
      <c r="W2558" s="350"/>
      <c r="X2558" s="350"/>
      <c r="Y2558" s="350">
        <f t="shared" si="493"/>
        <v>0</v>
      </c>
      <c r="Z2558" s="338"/>
      <c r="AA2558" s="337"/>
      <c r="AB2558" s="338"/>
      <c r="AC2558" s="337"/>
      <c r="AD2558" s="451"/>
      <c r="AE2558" s="252"/>
    </row>
    <row r="2559" hidden="1" outlineLevel="1" spans="1:31">
      <c r="A2559" s="299"/>
      <c r="B2559" s="150">
        <v>210501051</v>
      </c>
      <c r="C2559" s="346"/>
      <c r="D2559" s="346"/>
      <c r="E2559" s="299" t="s">
        <v>163</v>
      </c>
      <c r="F2559" s="343"/>
      <c r="G2559" s="350"/>
      <c r="H2559" s="394"/>
      <c r="I2559" s="403"/>
      <c r="J2559" s="394"/>
      <c r="K2559" s="403"/>
      <c r="L2559" s="337">
        <f t="shared" si="492"/>
        <v>0</v>
      </c>
      <c r="M2559" s="338"/>
      <c r="N2559" s="337"/>
      <c r="O2559" s="338"/>
      <c r="P2559" s="337"/>
      <c r="Q2559" s="337">
        <f t="shared" si="489"/>
        <v>0</v>
      </c>
      <c r="R2559" s="350"/>
      <c r="S2559" s="350"/>
      <c r="T2559" s="350"/>
      <c r="U2559" s="350"/>
      <c r="V2559" s="350"/>
      <c r="W2559" s="350"/>
      <c r="X2559" s="350"/>
      <c r="Y2559" s="350">
        <f t="shared" si="493"/>
        <v>0</v>
      </c>
      <c r="Z2559" s="338"/>
      <c r="AA2559" s="337"/>
      <c r="AB2559" s="338"/>
      <c r="AC2559" s="337"/>
      <c r="AD2559" s="451"/>
      <c r="AE2559" s="252"/>
    </row>
    <row r="2560" hidden="1" outlineLevel="1" spans="1:31">
      <c r="A2560" s="299"/>
      <c r="B2560" s="150">
        <v>210501052</v>
      </c>
      <c r="C2560" s="346"/>
      <c r="D2560" s="346"/>
      <c r="E2560" s="299" t="s">
        <v>164</v>
      </c>
      <c r="F2560" s="343"/>
      <c r="G2560" s="350"/>
      <c r="H2560" s="394"/>
      <c r="I2560" s="403"/>
      <c r="J2560" s="394"/>
      <c r="K2560" s="403"/>
      <c r="L2560" s="337">
        <f t="shared" si="492"/>
        <v>0</v>
      </c>
      <c r="M2560" s="338"/>
      <c r="N2560" s="337"/>
      <c r="O2560" s="338"/>
      <c r="P2560" s="337"/>
      <c r="Q2560" s="337">
        <f t="shared" si="489"/>
        <v>0</v>
      </c>
      <c r="R2560" s="350"/>
      <c r="S2560" s="350"/>
      <c r="T2560" s="350"/>
      <c r="U2560" s="350"/>
      <c r="V2560" s="350"/>
      <c r="W2560" s="350"/>
      <c r="X2560" s="350"/>
      <c r="Y2560" s="350">
        <f t="shared" si="493"/>
        <v>0</v>
      </c>
      <c r="Z2560" s="338"/>
      <c r="AA2560" s="337"/>
      <c r="AB2560" s="338"/>
      <c r="AC2560" s="337"/>
      <c r="AD2560" s="451"/>
      <c r="AE2560" s="252"/>
    </row>
    <row r="2561" hidden="1" outlineLevel="1" spans="1:31">
      <c r="A2561" s="299"/>
      <c r="B2561" s="150">
        <v>210501053</v>
      </c>
      <c r="C2561" s="346"/>
      <c r="D2561" s="346"/>
      <c r="E2561" s="299" t="s">
        <v>165</v>
      </c>
      <c r="F2561" s="343"/>
      <c r="G2561" s="350"/>
      <c r="H2561" s="394"/>
      <c r="I2561" s="403"/>
      <c r="J2561" s="394"/>
      <c r="K2561" s="403"/>
      <c r="L2561" s="337">
        <f t="shared" si="492"/>
        <v>0</v>
      </c>
      <c r="M2561" s="338"/>
      <c r="N2561" s="337"/>
      <c r="O2561" s="338"/>
      <c r="P2561" s="337"/>
      <c r="Q2561" s="337">
        <f t="shared" si="489"/>
        <v>0</v>
      </c>
      <c r="R2561" s="350"/>
      <c r="S2561" s="350"/>
      <c r="T2561" s="350"/>
      <c r="U2561" s="350"/>
      <c r="V2561" s="350"/>
      <c r="W2561" s="350"/>
      <c r="X2561" s="350"/>
      <c r="Y2561" s="350">
        <f t="shared" si="493"/>
        <v>0</v>
      </c>
      <c r="Z2561" s="338"/>
      <c r="AA2561" s="337"/>
      <c r="AB2561" s="338"/>
      <c r="AC2561" s="337"/>
      <c r="AD2561" s="451"/>
      <c r="AE2561" s="252"/>
    </row>
    <row r="2562" hidden="1" outlineLevel="1" spans="1:31">
      <c r="A2562" s="299"/>
      <c r="B2562" s="150">
        <v>210501054</v>
      </c>
      <c r="C2562" s="346"/>
      <c r="D2562" s="346"/>
      <c r="E2562" s="299" t="s">
        <v>166</v>
      </c>
      <c r="F2562" s="343"/>
      <c r="G2562" s="350"/>
      <c r="H2562" s="394"/>
      <c r="I2562" s="403"/>
      <c r="J2562" s="394"/>
      <c r="K2562" s="403"/>
      <c r="L2562" s="337">
        <f t="shared" si="492"/>
        <v>0</v>
      </c>
      <c r="M2562" s="338"/>
      <c r="N2562" s="337"/>
      <c r="O2562" s="338"/>
      <c r="P2562" s="337"/>
      <c r="Q2562" s="337">
        <f t="shared" si="489"/>
        <v>0</v>
      </c>
      <c r="R2562" s="350"/>
      <c r="S2562" s="350"/>
      <c r="T2562" s="350"/>
      <c r="U2562" s="350"/>
      <c r="V2562" s="350"/>
      <c r="W2562" s="350"/>
      <c r="X2562" s="350"/>
      <c r="Y2562" s="350">
        <f t="shared" si="493"/>
        <v>0</v>
      </c>
      <c r="Z2562" s="338"/>
      <c r="AA2562" s="337"/>
      <c r="AB2562" s="338"/>
      <c r="AC2562" s="337"/>
      <c r="AD2562" s="451"/>
      <c r="AE2562" s="252"/>
    </row>
    <row r="2563" hidden="1" outlineLevel="1" spans="1:31">
      <c r="A2563" s="299"/>
      <c r="B2563" s="150">
        <v>210501055</v>
      </c>
      <c r="C2563" s="346"/>
      <c r="D2563" s="346"/>
      <c r="E2563" s="299" t="s">
        <v>167</v>
      </c>
      <c r="F2563" s="343"/>
      <c r="G2563" s="350"/>
      <c r="H2563" s="394"/>
      <c r="I2563" s="403"/>
      <c r="J2563" s="394"/>
      <c r="K2563" s="403"/>
      <c r="L2563" s="337">
        <f t="shared" si="492"/>
        <v>0</v>
      </c>
      <c r="M2563" s="338"/>
      <c r="N2563" s="337"/>
      <c r="O2563" s="338"/>
      <c r="P2563" s="337"/>
      <c r="Q2563" s="337">
        <f t="shared" si="489"/>
        <v>0</v>
      </c>
      <c r="R2563" s="350"/>
      <c r="S2563" s="350"/>
      <c r="T2563" s="350"/>
      <c r="U2563" s="350"/>
      <c r="V2563" s="350"/>
      <c r="W2563" s="350"/>
      <c r="X2563" s="350"/>
      <c r="Y2563" s="350">
        <f t="shared" si="493"/>
        <v>0</v>
      </c>
      <c r="Z2563" s="338"/>
      <c r="AA2563" s="337"/>
      <c r="AB2563" s="338"/>
      <c r="AC2563" s="337"/>
      <c r="AD2563" s="451"/>
      <c r="AE2563" s="252"/>
    </row>
    <row r="2564" hidden="1" outlineLevel="1" spans="1:31">
      <c r="A2564" s="299"/>
      <c r="B2564" s="150">
        <v>210501056</v>
      </c>
      <c r="C2564" s="346"/>
      <c r="D2564" s="346"/>
      <c r="E2564" s="299" t="s">
        <v>168</v>
      </c>
      <c r="F2564" s="343"/>
      <c r="G2564" s="350"/>
      <c r="H2564" s="394"/>
      <c r="I2564" s="403"/>
      <c r="J2564" s="394"/>
      <c r="K2564" s="403"/>
      <c r="L2564" s="337">
        <f t="shared" si="492"/>
        <v>0</v>
      </c>
      <c r="M2564" s="338"/>
      <c r="N2564" s="337"/>
      <c r="O2564" s="338"/>
      <c r="P2564" s="337"/>
      <c r="Q2564" s="337">
        <f t="shared" si="489"/>
        <v>0</v>
      </c>
      <c r="R2564" s="350"/>
      <c r="S2564" s="350"/>
      <c r="T2564" s="350"/>
      <c r="U2564" s="350"/>
      <c r="V2564" s="350"/>
      <c r="W2564" s="350"/>
      <c r="X2564" s="350"/>
      <c r="Y2564" s="350">
        <f t="shared" si="493"/>
        <v>0</v>
      </c>
      <c r="Z2564" s="338"/>
      <c r="AA2564" s="337"/>
      <c r="AB2564" s="338"/>
      <c r="AC2564" s="337"/>
      <c r="AD2564" s="451"/>
      <c r="AE2564" s="252"/>
    </row>
    <row r="2565" hidden="1" outlineLevel="1" spans="1:31">
      <c r="A2565" s="299"/>
      <c r="B2565" s="150">
        <v>210501057</v>
      </c>
      <c r="C2565" s="346"/>
      <c r="D2565" s="346"/>
      <c r="E2565" s="299" t="s">
        <v>169</v>
      </c>
      <c r="F2565" s="343"/>
      <c r="G2565" s="350"/>
      <c r="H2565" s="394"/>
      <c r="I2565" s="403"/>
      <c r="J2565" s="394"/>
      <c r="K2565" s="403"/>
      <c r="L2565" s="337">
        <f t="shared" si="492"/>
        <v>0</v>
      </c>
      <c r="M2565" s="338"/>
      <c r="N2565" s="337"/>
      <c r="O2565" s="338"/>
      <c r="P2565" s="337"/>
      <c r="Q2565" s="337">
        <f t="shared" si="489"/>
        <v>0</v>
      </c>
      <c r="R2565" s="350"/>
      <c r="S2565" s="350"/>
      <c r="T2565" s="350"/>
      <c r="U2565" s="350"/>
      <c r="V2565" s="350"/>
      <c r="W2565" s="350"/>
      <c r="X2565" s="350"/>
      <c r="Y2565" s="350">
        <f t="shared" si="493"/>
        <v>0</v>
      </c>
      <c r="Z2565" s="338"/>
      <c r="AA2565" s="337"/>
      <c r="AB2565" s="338"/>
      <c r="AC2565" s="337"/>
      <c r="AD2565" s="451"/>
      <c r="AE2565" s="252"/>
    </row>
    <row r="2566" hidden="1" outlineLevel="1" spans="1:31">
      <c r="A2566" s="299"/>
      <c r="B2566" s="150">
        <v>210501058</v>
      </c>
      <c r="C2566" s="346"/>
      <c r="D2566" s="346"/>
      <c r="E2566" s="299" t="s">
        <v>170</v>
      </c>
      <c r="F2566" s="343"/>
      <c r="G2566" s="350"/>
      <c r="H2566" s="394"/>
      <c r="I2566" s="403"/>
      <c r="J2566" s="394"/>
      <c r="K2566" s="403"/>
      <c r="L2566" s="337">
        <f t="shared" si="492"/>
        <v>0</v>
      </c>
      <c r="M2566" s="338"/>
      <c r="N2566" s="337"/>
      <c r="O2566" s="338"/>
      <c r="P2566" s="337"/>
      <c r="Q2566" s="337">
        <f t="shared" si="489"/>
        <v>0</v>
      </c>
      <c r="R2566" s="350"/>
      <c r="S2566" s="350"/>
      <c r="T2566" s="350"/>
      <c r="U2566" s="350"/>
      <c r="V2566" s="350"/>
      <c r="W2566" s="350"/>
      <c r="X2566" s="350"/>
      <c r="Y2566" s="350">
        <f t="shared" si="493"/>
        <v>0</v>
      </c>
      <c r="Z2566" s="338"/>
      <c r="AA2566" s="337"/>
      <c r="AB2566" s="338"/>
      <c r="AC2566" s="337"/>
      <c r="AD2566" s="451"/>
      <c r="AE2566" s="252"/>
    </row>
    <row r="2567" hidden="1" outlineLevel="1" spans="1:31">
      <c r="A2567" s="299"/>
      <c r="B2567" s="150">
        <v>210501059</v>
      </c>
      <c r="C2567" s="346"/>
      <c r="D2567" s="346"/>
      <c r="E2567" s="299" t="s">
        <v>171</v>
      </c>
      <c r="F2567" s="343"/>
      <c r="G2567" s="350"/>
      <c r="H2567" s="394"/>
      <c r="I2567" s="403"/>
      <c r="J2567" s="394"/>
      <c r="K2567" s="403"/>
      <c r="L2567" s="337">
        <f t="shared" si="492"/>
        <v>0</v>
      </c>
      <c r="M2567" s="338"/>
      <c r="N2567" s="337"/>
      <c r="O2567" s="338"/>
      <c r="P2567" s="337"/>
      <c r="Q2567" s="337">
        <f t="shared" si="489"/>
        <v>0</v>
      </c>
      <c r="R2567" s="350"/>
      <c r="S2567" s="350"/>
      <c r="T2567" s="350"/>
      <c r="U2567" s="350"/>
      <c r="V2567" s="350"/>
      <c r="W2567" s="350"/>
      <c r="X2567" s="350"/>
      <c r="Y2567" s="350">
        <f t="shared" si="493"/>
        <v>0</v>
      </c>
      <c r="Z2567" s="338"/>
      <c r="AA2567" s="337"/>
      <c r="AB2567" s="338"/>
      <c r="AC2567" s="337"/>
      <c r="AD2567" s="451"/>
      <c r="AE2567" s="252"/>
    </row>
    <row r="2568" hidden="1" outlineLevel="1" spans="1:31">
      <c r="A2568" s="299"/>
      <c r="B2568" s="150">
        <v>210501060</v>
      </c>
      <c r="C2568" s="346"/>
      <c r="D2568" s="346"/>
      <c r="E2568" s="299" t="s">
        <v>172</v>
      </c>
      <c r="F2568" s="343"/>
      <c r="G2568" s="350"/>
      <c r="H2568" s="394"/>
      <c r="I2568" s="403"/>
      <c r="J2568" s="394"/>
      <c r="K2568" s="403"/>
      <c r="L2568" s="337">
        <f t="shared" si="492"/>
        <v>0</v>
      </c>
      <c r="M2568" s="338"/>
      <c r="N2568" s="337"/>
      <c r="O2568" s="338"/>
      <c r="P2568" s="337"/>
      <c r="Q2568" s="337">
        <f t="shared" si="489"/>
        <v>0</v>
      </c>
      <c r="R2568" s="350"/>
      <c r="S2568" s="350"/>
      <c r="T2568" s="350"/>
      <c r="U2568" s="350"/>
      <c r="V2568" s="350"/>
      <c r="W2568" s="350"/>
      <c r="X2568" s="350"/>
      <c r="Y2568" s="350">
        <f t="shared" si="493"/>
        <v>0</v>
      </c>
      <c r="Z2568" s="338"/>
      <c r="AA2568" s="337"/>
      <c r="AB2568" s="338"/>
      <c r="AC2568" s="337"/>
      <c r="AD2568" s="451"/>
      <c r="AE2568" s="252"/>
    </row>
    <row r="2569" hidden="1" outlineLevel="1" spans="1:31">
      <c r="A2569" s="299"/>
      <c r="B2569" s="150">
        <v>210501061</v>
      </c>
      <c r="C2569" s="346"/>
      <c r="D2569" s="346"/>
      <c r="E2569" s="299" t="s">
        <v>173</v>
      </c>
      <c r="F2569" s="343"/>
      <c r="G2569" s="350"/>
      <c r="H2569" s="394"/>
      <c r="I2569" s="403"/>
      <c r="J2569" s="394"/>
      <c r="K2569" s="403"/>
      <c r="L2569" s="337">
        <f t="shared" si="492"/>
        <v>0</v>
      </c>
      <c r="M2569" s="338"/>
      <c r="N2569" s="337"/>
      <c r="O2569" s="338"/>
      <c r="P2569" s="337"/>
      <c r="Q2569" s="337">
        <f t="shared" si="489"/>
        <v>0</v>
      </c>
      <c r="R2569" s="350"/>
      <c r="S2569" s="350"/>
      <c r="T2569" s="350"/>
      <c r="U2569" s="350"/>
      <c r="V2569" s="350"/>
      <c r="W2569" s="350"/>
      <c r="X2569" s="350"/>
      <c r="Y2569" s="350">
        <f t="shared" si="493"/>
        <v>0</v>
      </c>
      <c r="Z2569" s="338"/>
      <c r="AA2569" s="337"/>
      <c r="AB2569" s="338"/>
      <c r="AC2569" s="337"/>
      <c r="AD2569" s="451"/>
      <c r="AE2569" s="252"/>
    </row>
    <row r="2570" hidden="1" outlineLevel="1" spans="1:31">
      <c r="A2570" s="299"/>
      <c r="B2570" s="150">
        <v>210501062</v>
      </c>
      <c r="C2570" s="346"/>
      <c r="D2570" s="346"/>
      <c r="E2570" s="299" t="s">
        <v>174</v>
      </c>
      <c r="F2570" s="343"/>
      <c r="G2570" s="350"/>
      <c r="H2570" s="394"/>
      <c r="I2570" s="403"/>
      <c r="J2570" s="394"/>
      <c r="K2570" s="403"/>
      <c r="L2570" s="337">
        <f t="shared" si="492"/>
        <v>0</v>
      </c>
      <c r="M2570" s="338"/>
      <c r="N2570" s="337"/>
      <c r="O2570" s="338"/>
      <c r="P2570" s="337"/>
      <c r="Q2570" s="337">
        <f t="shared" si="489"/>
        <v>0</v>
      </c>
      <c r="R2570" s="350"/>
      <c r="S2570" s="350"/>
      <c r="T2570" s="350"/>
      <c r="U2570" s="350"/>
      <c r="V2570" s="350"/>
      <c r="W2570" s="350"/>
      <c r="X2570" s="350"/>
      <c r="Y2570" s="350">
        <f t="shared" si="493"/>
        <v>0</v>
      </c>
      <c r="Z2570" s="338"/>
      <c r="AA2570" s="337"/>
      <c r="AB2570" s="338"/>
      <c r="AC2570" s="337"/>
      <c r="AD2570" s="451"/>
      <c r="AE2570" s="252"/>
    </row>
    <row r="2571" hidden="1" outlineLevel="1" spans="1:31">
      <c r="A2571" s="299"/>
      <c r="B2571" s="150">
        <v>210501063</v>
      </c>
      <c r="C2571" s="346"/>
      <c r="D2571" s="346"/>
      <c r="E2571" s="299" t="s">
        <v>175</v>
      </c>
      <c r="F2571" s="343"/>
      <c r="G2571" s="350"/>
      <c r="H2571" s="394"/>
      <c r="I2571" s="403"/>
      <c r="J2571" s="394"/>
      <c r="K2571" s="403"/>
      <c r="L2571" s="337">
        <f t="shared" si="492"/>
        <v>0</v>
      </c>
      <c r="M2571" s="338"/>
      <c r="N2571" s="337"/>
      <c r="O2571" s="338"/>
      <c r="P2571" s="337"/>
      <c r="Q2571" s="337">
        <f t="shared" si="489"/>
        <v>0</v>
      </c>
      <c r="R2571" s="350"/>
      <c r="S2571" s="350"/>
      <c r="T2571" s="350"/>
      <c r="U2571" s="350"/>
      <c r="V2571" s="350"/>
      <c r="W2571" s="350"/>
      <c r="X2571" s="350"/>
      <c r="Y2571" s="350">
        <f t="shared" si="493"/>
        <v>0</v>
      </c>
      <c r="Z2571" s="338"/>
      <c r="AA2571" s="337"/>
      <c r="AB2571" s="338"/>
      <c r="AC2571" s="337"/>
      <c r="AD2571" s="451"/>
      <c r="AE2571" s="252"/>
    </row>
    <row r="2572" hidden="1" outlineLevel="1" spans="1:31">
      <c r="A2572" s="299"/>
      <c r="B2572" s="150">
        <v>210501064</v>
      </c>
      <c r="C2572" s="346"/>
      <c r="D2572" s="346"/>
      <c r="E2572" s="299" t="s">
        <v>176</v>
      </c>
      <c r="F2572" s="343"/>
      <c r="G2572" s="350"/>
      <c r="H2572" s="394"/>
      <c r="I2572" s="403"/>
      <c r="J2572" s="394"/>
      <c r="K2572" s="403"/>
      <c r="L2572" s="337">
        <f t="shared" si="492"/>
        <v>0</v>
      </c>
      <c r="M2572" s="338"/>
      <c r="N2572" s="337"/>
      <c r="O2572" s="338"/>
      <c r="P2572" s="337"/>
      <c r="Q2572" s="337">
        <f t="shared" si="489"/>
        <v>0</v>
      </c>
      <c r="R2572" s="350"/>
      <c r="S2572" s="350"/>
      <c r="T2572" s="350"/>
      <c r="U2572" s="350"/>
      <c r="V2572" s="350"/>
      <c r="W2572" s="350"/>
      <c r="X2572" s="350"/>
      <c r="Y2572" s="350">
        <f t="shared" si="493"/>
        <v>0</v>
      </c>
      <c r="Z2572" s="338"/>
      <c r="AA2572" s="337"/>
      <c r="AB2572" s="338"/>
      <c r="AC2572" s="337"/>
      <c r="AD2572" s="451"/>
      <c r="AE2572" s="252"/>
    </row>
    <row r="2573" hidden="1" outlineLevel="1" spans="1:31">
      <c r="A2573" s="299"/>
      <c r="B2573" s="150">
        <v>210501065</v>
      </c>
      <c r="C2573" s="346"/>
      <c r="D2573" s="346"/>
      <c r="E2573" s="299" t="s">
        <v>177</v>
      </c>
      <c r="F2573" s="343"/>
      <c r="G2573" s="350"/>
      <c r="H2573" s="394"/>
      <c r="I2573" s="403"/>
      <c r="J2573" s="394"/>
      <c r="K2573" s="403"/>
      <c r="L2573" s="337">
        <f t="shared" si="492"/>
        <v>0</v>
      </c>
      <c r="M2573" s="338"/>
      <c r="N2573" s="337"/>
      <c r="O2573" s="338"/>
      <c r="P2573" s="337"/>
      <c r="Q2573" s="337">
        <f t="shared" si="489"/>
        <v>0</v>
      </c>
      <c r="R2573" s="350"/>
      <c r="S2573" s="350"/>
      <c r="T2573" s="350"/>
      <c r="U2573" s="350"/>
      <c r="V2573" s="350"/>
      <c r="W2573" s="350"/>
      <c r="X2573" s="350"/>
      <c r="Y2573" s="350">
        <f t="shared" si="493"/>
        <v>0</v>
      </c>
      <c r="Z2573" s="338"/>
      <c r="AA2573" s="337"/>
      <c r="AB2573" s="338"/>
      <c r="AC2573" s="337"/>
      <c r="AD2573" s="451"/>
      <c r="AE2573" s="252"/>
    </row>
    <row r="2574" hidden="1" outlineLevel="1" spans="1:31">
      <c r="A2574" s="299"/>
      <c r="B2574" s="150">
        <v>210501066</v>
      </c>
      <c r="C2574" s="346"/>
      <c r="D2574" s="346"/>
      <c r="E2574" s="299" t="s">
        <v>178</v>
      </c>
      <c r="F2574" s="343"/>
      <c r="G2574" s="350"/>
      <c r="H2574" s="394"/>
      <c r="I2574" s="403"/>
      <c r="J2574" s="394"/>
      <c r="K2574" s="403"/>
      <c r="L2574" s="337">
        <f t="shared" si="492"/>
        <v>0</v>
      </c>
      <c r="M2574" s="338"/>
      <c r="N2574" s="337"/>
      <c r="O2574" s="338"/>
      <c r="P2574" s="337"/>
      <c r="Q2574" s="337">
        <f t="shared" si="489"/>
        <v>0</v>
      </c>
      <c r="R2574" s="350"/>
      <c r="S2574" s="350"/>
      <c r="T2574" s="350"/>
      <c r="U2574" s="350"/>
      <c r="V2574" s="350"/>
      <c r="W2574" s="350"/>
      <c r="X2574" s="350"/>
      <c r="Y2574" s="350">
        <f t="shared" ref="Y2574:Y2637" si="494">SUM(Q2574:X2574)</f>
        <v>0</v>
      </c>
      <c r="Z2574" s="338"/>
      <c r="AA2574" s="337"/>
      <c r="AB2574" s="338"/>
      <c r="AC2574" s="337"/>
      <c r="AD2574" s="451"/>
      <c r="AE2574" s="252"/>
    </row>
    <row r="2575" hidden="1" outlineLevel="1" spans="1:31">
      <c r="A2575" s="299"/>
      <c r="B2575" s="150">
        <v>210501067</v>
      </c>
      <c r="C2575" s="346"/>
      <c r="D2575" s="346"/>
      <c r="E2575" s="299" t="s">
        <v>179</v>
      </c>
      <c r="F2575" s="343"/>
      <c r="G2575" s="350"/>
      <c r="H2575" s="394"/>
      <c r="I2575" s="403"/>
      <c r="J2575" s="394"/>
      <c r="K2575" s="403"/>
      <c r="L2575" s="337">
        <f t="shared" si="492"/>
        <v>0</v>
      </c>
      <c r="M2575" s="338"/>
      <c r="N2575" s="337"/>
      <c r="O2575" s="338"/>
      <c r="P2575" s="337"/>
      <c r="Q2575" s="337">
        <f t="shared" si="489"/>
        <v>0</v>
      </c>
      <c r="R2575" s="350"/>
      <c r="S2575" s="350"/>
      <c r="T2575" s="350"/>
      <c r="U2575" s="350"/>
      <c r="V2575" s="350"/>
      <c r="W2575" s="350"/>
      <c r="X2575" s="350"/>
      <c r="Y2575" s="350">
        <f t="shared" si="494"/>
        <v>0</v>
      </c>
      <c r="Z2575" s="338"/>
      <c r="AA2575" s="337"/>
      <c r="AB2575" s="338"/>
      <c r="AC2575" s="337"/>
      <c r="AD2575" s="451"/>
      <c r="AE2575" s="252"/>
    </row>
    <row r="2576" hidden="1" outlineLevel="1" spans="1:31">
      <c r="A2576" s="299"/>
      <c r="B2576" s="150">
        <v>210501068</v>
      </c>
      <c r="C2576" s="346"/>
      <c r="D2576" s="346"/>
      <c r="E2576" s="299" t="s">
        <v>180</v>
      </c>
      <c r="F2576" s="343"/>
      <c r="G2576" s="350"/>
      <c r="H2576" s="394"/>
      <c r="I2576" s="403"/>
      <c r="J2576" s="394"/>
      <c r="K2576" s="403"/>
      <c r="L2576" s="337">
        <f t="shared" si="492"/>
        <v>0</v>
      </c>
      <c r="M2576" s="338"/>
      <c r="N2576" s="337"/>
      <c r="O2576" s="338"/>
      <c r="P2576" s="337"/>
      <c r="Q2576" s="337">
        <f t="shared" si="489"/>
        <v>0</v>
      </c>
      <c r="R2576" s="350"/>
      <c r="S2576" s="350"/>
      <c r="T2576" s="350"/>
      <c r="U2576" s="350"/>
      <c r="V2576" s="350"/>
      <c r="W2576" s="350"/>
      <c r="X2576" s="350"/>
      <c r="Y2576" s="350">
        <f t="shared" si="494"/>
        <v>0</v>
      </c>
      <c r="Z2576" s="338"/>
      <c r="AA2576" s="337"/>
      <c r="AB2576" s="338"/>
      <c r="AC2576" s="337"/>
      <c r="AD2576" s="451"/>
      <c r="AE2576" s="252"/>
    </row>
    <row r="2577" hidden="1" outlineLevel="1" spans="1:31">
      <c r="A2577" s="299"/>
      <c r="B2577" s="150">
        <v>210501069</v>
      </c>
      <c r="C2577" s="346"/>
      <c r="D2577" s="346"/>
      <c r="E2577" s="299" t="s">
        <v>181</v>
      </c>
      <c r="F2577" s="343"/>
      <c r="G2577" s="350"/>
      <c r="H2577" s="394"/>
      <c r="I2577" s="403"/>
      <c r="J2577" s="394"/>
      <c r="K2577" s="403"/>
      <c r="L2577" s="337">
        <f t="shared" si="492"/>
        <v>0</v>
      </c>
      <c r="M2577" s="338"/>
      <c r="N2577" s="337"/>
      <c r="O2577" s="338"/>
      <c r="P2577" s="337"/>
      <c r="Q2577" s="337">
        <f t="shared" si="489"/>
        <v>0</v>
      </c>
      <c r="R2577" s="350"/>
      <c r="S2577" s="350"/>
      <c r="T2577" s="350"/>
      <c r="U2577" s="350"/>
      <c r="V2577" s="350"/>
      <c r="W2577" s="350"/>
      <c r="X2577" s="350"/>
      <c r="Y2577" s="350">
        <f t="shared" si="494"/>
        <v>0</v>
      </c>
      <c r="Z2577" s="338"/>
      <c r="AA2577" s="337"/>
      <c r="AB2577" s="338"/>
      <c r="AC2577" s="337"/>
      <c r="AD2577" s="451"/>
      <c r="AE2577" s="252"/>
    </row>
    <row r="2578" hidden="1" outlineLevel="1" spans="1:31">
      <c r="A2578" s="299"/>
      <c r="B2578" s="150">
        <v>210501070</v>
      </c>
      <c r="C2578" s="346"/>
      <c r="D2578" s="346"/>
      <c r="E2578" s="299" t="s">
        <v>182</v>
      </c>
      <c r="F2578" s="343"/>
      <c r="G2578" s="350"/>
      <c r="H2578" s="394"/>
      <c r="I2578" s="403"/>
      <c r="J2578" s="394"/>
      <c r="K2578" s="403"/>
      <c r="L2578" s="337">
        <f t="shared" si="492"/>
        <v>0</v>
      </c>
      <c r="M2578" s="338"/>
      <c r="N2578" s="337"/>
      <c r="O2578" s="338"/>
      <c r="P2578" s="337"/>
      <c r="Q2578" s="337">
        <f t="shared" si="489"/>
        <v>0</v>
      </c>
      <c r="R2578" s="350"/>
      <c r="S2578" s="350"/>
      <c r="T2578" s="350"/>
      <c r="U2578" s="350"/>
      <c r="V2578" s="350"/>
      <c r="W2578" s="350"/>
      <c r="X2578" s="350"/>
      <c r="Y2578" s="350">
        <f t="shared" si="494"/>
        <v>0</v>
      </c>
      <c r="Z2578" s="338"/>
      <c r="AA2578" s="337"/>
      <c r="AB2578" s="338"/>
      <c r="AC2578" s="337"/>
      <c r="AD2578" s="451"/>
      <c r="AE2578" s="252"/>
    </row>
    <row r="2579" hidden="1" outlineLevel="1" spans="1:31">
      <c r="A2579" s="299"/>
      <c r="B2579" s="150">
        <v>210501071</v>
      </c>
      <c r="C2579" s="346"/>
      <c r="D2579" s="346"/>
      <c r="E2579" s="299" t="s">
        <v>183</v>
      </c>
      <c r="F2579" s="343"/>
      <c r="G2579" s="350"/>
      <c r="H2579" s="394"/>
      <c r="I2579" s="403"/>
      <c r="J2579" s="394"/>
      <c r="K2579" s="403"/>
      <c r="L2579" s="337">
        <f t="shared" si="492"/>
        <v>0</v>
      </c>
      <c r="M2579" s="338"/>
      <c r="N2579" s="337"/>
      <c r="O2579" s="338"/>
      <c r="P2579" s="337"/>
      <c r="Q2579" s="337">
        <f t="shared" si="489"/>
        <v>0</v>
      </c>
      <c r="R2579" s="350"/>
      <c r="S2579" s="350"/>
      <c r="T2579" s="350"/>
      <c r="U2579" s="350"/>
      <c r="V2579" s="350"/>
      <c r="W2579" s="350"/>
      <c r="X2579" s="350"/>
      <c r="Y2579" s="350">
        <f t="shared" si="494"/>
        <v>0</v>
      </c>
      <c r="Z2579" s="338"/>
      <c r="AA2579" s="337"/>
      <c r="AB2579" s="338"/>
      <c r="AC2579" s="337"/>
      <c r="AD2579" s="451"/>
      <c r="AE2579" s="252"/>
    </row>
    <row r="2580" hidden="1" outlineLevel="1" spans="1:31">
      <c r="A2580" s="299"/>
      <c r="B2580" s="150">
        <v>210501072</v>
      </c>
      <c r="C2580" s="346"/>
      <c r="D2580" s="346"/>
      <c r="E2580" s="299" t="s">
        <v>184</v>
      </c>
      <c r="F2580" s="343"/>
      <c r="G2580" s="350"/>
      <c r="H2580" s="394"/>
      <c r="I2580" s="403"/>
      <c r="J2580" s="394"/>
      <c r="K2580" s="403"/>
      <c r="L2580" s="337">
        <f t="shared" si="492"/>
        <v>0</v>
      </c>
      <c r="M2580" s="338"/>
      <c r="N2580" s="337"/>
      <c r="O2580" s="338"/>
      <c r="P2580" s="337"/>
      <c r="Q2580" s="337">
        <f t="shared" si="489"/>
        <v>0</v>
      </c>
      <c r="R2580" s="350"/>
      <c r="S2580" s="350"/>
      <c r="T2580" s="350"/>
      <c r="U2580" s="350"/>
      <c r="V2580" s="350"/>
      <c r="W2580" s="350"/>
      <c r="X2580" s="350"/>
      <c r="Y2580" s="350">
        <f t="shared" si="494"/>
        <v>0</v>
      </c>
      <c r="Z2580" s="338"/>
      <c r="AA2580" s="337"/>
      <c r="AB2580" s="338"/>
      <c r="AC2580" s="337"/>
      <c r="AD2580" s="451"/>
      <c r="AE2580" s="252"/>
    </row>
    <row r="2581" hidden="1" outlineLevel="1" spans="1:31">
      <c r="A2581" s="299"/>
      <c r="B2581" s="150">
        <v>210501073</v>
      </c>
      <c r="C2581" s="346"/>
      <c r="D2581" s="346"/>
      <c r="E2581" s="299" t="s">
        <v>185</v>
      </c>
      <c r="F2581" s="343"/>
      <c r="G2581" s="350"/>
      <c r="H2581" s="394"/>
      <c r="I2581" s="403"/>
      <c r="J2581" s="394"/>
      <c r="K2581" s="403"/>
      <c r="L2581" s="337">
        <f t="shared" si="492"/>
        <v>0</v>
      </c>
      <c r="M2581" s="338"/>
      <c r="N2581" s="337"/>
      <c r="O2581" s="338"/>
      <c r="P2581" s="337"/>
      <c r="Q2581" s="337">
        <f t="shared" si="489"/>
        <v>0</v>
      </c>
      <c r="R2581" s="350"/>
      <c r="S2581" s="350"/>
      <c r="T2581" s="350"/>
      <c r="U2581" s="350"/>
      <c r="V2581" s="350"/>
      <c r="W2581" s="350"/>
      <c r="X2581" s="350"/>
      <c r="Y2581" s="350">
        <f t="shared" si="494"/>
        <v>0</v>
      </c>
      <c r="Z2581" s="338"/>
      <c r="AA2581" s="337"/>
      <c r="AB2581" s="338"/>
      <c r="AC2581" s="337"/>
      <c r="AD2581" s="451"/>
      <c r="AE2581" s="252"/>
    </row>
    <row r="2582" hidden="1" outlineLevel="1" spans="1:31">
      <c r="A2582" s="299"/>
      <c r="B2582" s="150">
        <v>210501074</v>
      </c>
      <c r="C2582" s="346"/>
      <c r="D2582" s="346"/>
      <c r="E2582" s="299" t="s">
        <v>186</v>
      </c>
      <c r="F2582" s="343"/>
      <c r="G2582" s="350"/>
      <c r="H2582" s="394"/>
      <c r="I2582" s="403"/>
      <c r="J2582" s="394"/>
      <c r="K2582" s="403"/>
      <c r="L2582" s="337">
        <f t="shared" si="492"/>
        <v>0</v>
      </c>
      <c r="M2582" s="338"/>
      <c r="N2582" s="337"/>
      <c r="O2582" s="338"/>
      <c r="P2582" s="337"/>
      <c r="Q2582" s="337">
        <f t="shared" si="489"/>
        <v>0</v>
      </c>
      <c r="R2582" s="350"/>
      <c r="S2582" s="350"/>
      <c r="T2582" s="350"/>
      <c r="U2582" s="350"/>
      <c r="V2582" s="350"/>
      <c r="W2582" s="350"/>
      <c r="X2582" s="350"/>
      <c r="Y2582" s="350">
        <f t="shared" si="494"/>
        <v>0</v>
      </c>
      <c r="Z2582" s="338"/>
      <c r="AA2582" s="337"/>
      <c r="AB2582" s="338"/>
      <c r="AC2582" s="337"/>
      <c r="AD2582" s="451"/>
      <c r="AE2582" s="252"/>
    </row>
    <row r="2583" hidden="1" outlineLevel="1" spans="1:31">
      <c r="A2583" s="299"/>
      <c r="B2583" s="150">
        <v>210501075</v>
      </c>
      <c r="C2583" s="346"/>
      <c r="D2583" s="346"/>
      <c r="E2583" s="299" t="s">
        <v>187</v>
      </c>
      <c r="F2583" s="343"/>
      <c r="G2583" s="350"/>
      <c r="H2583" s="394"/>
      <c r="I2583" s="403"/>
      <c r="J2583" s="394"/>
      <c r="K2583" s="403"/>
      <c r="L2583" s="337">
        <f t="shared" si="492"/>
        <v>0</v>
      </c>
      <c r="M2583" s="338"/>
      <c r="N2583" s="337"/>
      <c r="O2583" s="338"/>
      <c r="P2583" s="337"/>
      <c r="Q2583" s="337">
        <f t="shared" si="489"/>
        <v>0</v>
      </c>
      <c r="R2583" s="350"/>
      <c r="S2583" s="350"/>
      <c r="T2583" s="350"/>
      <c r="U2583" s="350"/>
      <c r="V2583" s="350"/>
      <c r="W2583" s="350"/>
      <c r="X2583" s="350"/>
      <c r="Y2583" s="350">
        <f t="shared" si="494"/>
        <v>0</v>
      </c>
      <c r="Z2583" s="338"/>
      <c r="AA2583" s="337"/>
      <c r="AB2583" s="338"/>
      <c r="AC2583" s="337"/>
      <c r="AD2583" s="451"/>
      <c r="AE2583" s="252"/>
    </row>
    <row r="2584" hidden="1" outlineLevel="1" spans="1:31">
      <c r="A2584" s="299"/>
      <c r="B2584" s="150">
        <v>210501076</v>
      </c>
      <c r="C2584" s="346"/>
      <c r="D2584" s="346"/>
      <c r="E2584" s="299" t="s">
        <v>188</v>
      </c>
      <c r="F2584" s="343"/>
      <c r="G2584" s="350"/>
      <c r="H2584" s="394"/>
      <c r="I2584" s="403"/>
      <c r="J2584" s="394"/>
      <c r="K2584" s="403"/>
      <c r="L2584" s="337">
        <f t="shared" si="492"/>
        <v>0</v>
      </c>
      <c r="M2584" s="338"/>
      <c r="N2584" s="337"/>
      <c r="O2584" s="338"/>
      <c r="P2584" s="337"/>
      <c r="Q2584" s="337">
        <f t="shared" si="489"/>
        <v>0</v>
      </c>
      <c r="R2584" s="350"/>
      <c r="S2584" s="350"/>
      <c r="T2584" s="350"/>
      <c r="U2584" s="350"/>
      <c r="V2584" s="350"/>
      <c r="W2584" s="350"/>
      <c r="X2584" s="350"/>
      <c r="Y2584" s="350">
        <f t="shared" si="494"/>
        <v>0</v>
      </c>
      <c r="Z2584" s="338"/>
      <c r="AA2584" s="337"/>
      <c r="AB2584" s="338"/>
      <c r="AC2584" s="337"/>
      <c r="AD2584" s="451"/>
      <c r="AE2584" s="252"/>
    </row>
    <row r="2585" hidden="1" outlineLevel="1" spans="1:31">
      <c r="A2585" s="299"/>
      <c r="B2585" s="150">
        <v>210501077</v>
      </c>
      <c r="C2585" s="346"/>
      <c r="D2585" s="346"/>
      <c r="E2585" s="299" t="s">
        <v>189</v>
      </c>
      <c r="F2585" s="343"/>
      <c r="G2585" s="350"/>
      <c r="H2585" s="394"/>
      <c r="I2585" s="403"/>
      <c r="J2585" s="394"/>
      <c r="K2585" s="403"/>
      <c r="L2585" s="337">
        <f t="shared" si="492"/>
        <v>0</v>
      </c>
      <c r="M2585" s="338"/>
      <c r="N2585" s="337"/>
      <c r="O2585" s="338"/>
      <c r="P2585" s="337"/>
      <c r="Q2585" s="337">
        <f t="shared" si="489"/>
        <v>0</v>
      </c>
      <c r="R2585" s="350"/>
      <c r="S2585" s="350"/>
      <c r="T2585" s="350"/>
      <c r="U2585" s="350"/>
      <c r="V2585" s="350"/>
      <c r="W2585" s="350"/>
      <c r="X2585" s="350"/>
      <c r="Y2585" s="350">
        <f t="shared" si="494"/>
        <v>0</v>
      </c>
      <c r="Z2585" s="338"/>
      <c r="AA2585" s="337"/>
      <c r="AB2585" s="338"/>
      <c r="AC2585" s="337"/>
      <c r="AD2585" s="451"/>
      <c r="AE2585" s="252"/>
    </row>
    <row r="2586" hidden="1" outlineLevel="1" spans="1:31">
      <c r="A2586" s="299"/>
      <c r="B2586" s="150">
        <v>210501078</v>
      </c>
      <c r="C2586" s="346"/>
      <c r="D2586" s="346"/>
      <c r="E2586" s="299" t="s">
        <v>190</v>
      </c>
      <c r="F2586" s="343"/>
      <c r="G2586" s="350"/>
      <c r="H2586" s="394"/>
      <c r="I2586" s="403"/>
      <c r="J2586" s="394"/>
      <c r="K2586" s="403"/>
      <c r="L2586" s="337">
        <f t="shared" si="492"/>
        <v>0</v>
      </c>
      <c r="M2586" s="338"/>
      <c r="N2586" s="337"/>
      <c r="O2586" s="338"/>
      <c r="P2586" s="337"/>
      <c r="Q2586" s="337">
        <f t="shared" si="489"/>
        <v>0</v>
      </c>
      <c r="R2586" s="350"/>
      <c r="S2586" s="350"/>
      <c r="T2586" s="350"/>
      <c r="U2586" s="350"/>
      <c r="V2586" s="350"/>
      <c r="W2586" s="350"/>
      <c r="X2586" s="350"/>
      <c r="Y2586" s="350">
        <f t="shared" si="494"/>
        <v>0</v>
      </c>
      <c r="Z2586" s="338"/>
      <c r="AA2586" s="337"/>
      <c r="AB2586" s="338"/>
      <c r="AC2586" s="337"/>
      <c r="AD2586" s="451"/>
      <c r="AE2586" s="252"/>
    </row>
    <row r="2587" hidden="1" outlineLevel="1" spans="1:31">
      <c r="A2587" s="299"/>
      <c r="B2587" s="150">
        <v>210501079</v>
      </c>
      <c r="C2587" s="346"/>
      <c r="D2587" s="346"/>
      <c r="E2587" s="299" t="s">
        <v>191</v>
      </c>
      <c r="F2587" s="343"/>
      <c r="G2587" s="350"/>
      <c r="H2587" s="394"/>
      <c r="I2587" s="403"/>
      <c r="J2587" s="394"/>
      <c r="K2587" s="403"/>
      <c r="L2587" s="337">
        <f t="shared" si="492"/>
        <v>0</v>
      </c>
      <c r="M2587" s="338"/>
      <c r="N2587" s="337"/>
      <c r="O2587" s="338"/>
      <c r="P2587" s="337"/>
      <c r="Q2587" s="337">
        <f t="shared" si="489"/>
        <v>0</v>
      </c>
      <c r="R2587" s="350"/>
      <c r="S2587" s="350"/>
      <c r="T2587" s="350"/>
      <c r="U2587" s="350"/>
      <c r="V2587" s="350"/>
      <c r="W2587" s="350"/>
      <c r="X2587" s="350"/>
      <c r="Y2587" s="350">
        <f t="shared" si="494"/>
        <v>0</v>
      </c>
      <c r="Z2587" s="338"/>
      <c r="AA2587" s="337"/>
      <c r="AB2587" s="338"/>
      <c r="AC2587" s="337"/>
      <c r="AD2587" s="451"/>
      <c r="AE2587" s="252"/>
    </row>
    <row r="2588" hidden="1" outlineLevel="1" spans="1:31">
      <c r="A2588" s="299"/>
      <c r="B2588" s="150">
        <v>210501080</v>
      </c>
      <c r="C2588" s="346"/>
      <c r="D2588" s="346"/>
      <c r="E2588" s="299" t="s">
        <v>192</v>
      </c>
      <c r="F2588" s="343"/>
      <c r="G2588" s="350"/>
      <c r="H2588" s="394"/>
      <c r="I2588" s="403"/>
      <c r="J2588" s="394"/>
      <c r="K2588" s="403"/>
      <c r="L2588" s="337">
        <f t="shared" si="492"/>
        <v>0</v>
      </c>
      <c r="M2588" s="338"/>
      <c r="N2588" s="337"/>
      <c r="O2588" s="338"/>
      <c r="P2588" s="337"/>
      <c r="Q2588" s="337">
        <f t="shared" si="489"/>
        <v>0</v>
      </c>
      <c r="R2588" s="350"/>
      <c r="S2588" s="350"/>
      <c r="T2588" s="350"/>
      <c r="U2588" s="350"/>
      <c r="V2588" s="350"/>
      <c r="W2588" s="350"/>
      <c r="X2588" s="350"/>
      <c r="Y2588" s="350">
        <f t="shared" si="494"/>
        <v>0</v>
      </c>
      <c r="Z2588" s="338"/>
      <c r="AA2588" s="337"/>
      <c r="AB2588" s="338"/>
      <c r="AC2588" s="337"/>
      <c r="AD2588" s="451"/>
      <c r="AE2588" s="252"/>
    </row>
    <row r="2589" hidden="1" outlineLevel="1" spans="1:31">
      <c r="A2589" s="299"/>
      <c r="B2589" s="150">
        <v>210501081</v>
      </c>
      <c r="C2589" s="346"/>
      <c r="D2589" s="346"/>
      <c r="E2589" s="299" t="s">
        <v>193</v>
      </c>
      <c r="F2589" s="343"/>
      <c r="G2589" s="350"/>
      <c r="H2589" s="394"/>
      <c r="I2589" s="403"/>
      <c r="J2589" s="394"/>
      <c r="K2589" s="403"/>
      <c r="L2589" s="337">
        <f t="shared" si="492"/>
        <v>0</v>
      </c>
      <c r="M2589" s="338"/>
      <c r="N2589" s="337"/>
      <c r="O2589" s="338"/>
      <c r="P2589" s="337"/>
      <c r="Q2589" s="337">
        <f t="shared" si="489"/>
        <v>0</v>
      </c>
      <c r="R2589" s="350"/>
      <c r="S2589" s="350"/>
      <c r="T2589" s="350"/>
      <c r="U2589" s="350"/>
      <c r="V2589" s="350"/>
      <c r="W2589" s="350"/>
      <c r="X2589" s="350"/>
      <c r="Y2589" s="350">
        <f t="shared" si="494"/>
        <v>0</v>
      </c>
      <c r="Z2589" s="338"/>
      <c r="AA2589" s="337"/>
      <c r="AB2589" s="338"/>
      <c r="AC2589" s="337"/>
      <c r="AD2589" s="451"/>
      <c r="AE2589" s="252"/>
    </row>
    <row r="2590" hidden="1" outlineLevel="1" spans="1:31">
      <c r="A2590" s="299"/>
      <c r="B2590" s="150">
        <v>210501082</v>
      </c>
      <c r="C2590" s="346"/>
      <c r="D2590" s="346"/>
      <c r="E2590" s="299" t="s">
        <v>194</v>
      </c>
      <c r="F2590" s="343"/>
      <c r="G2590" s="350"/>
      <c r="H2590" s="394"/>
      <c r="I2590" s="403"/>
      <c r="J2590" s="394"/>
      <c r="K2590" s="403"/>
      <c r="L2590" s="337">
        <f t="shared" si="492"/>
        <v>0</v>
      </c>
      <c r="M2590" s="338"/>
      <c r="N2590" s="337"/>
      <c r="O2590" s="338"/>
      <c r="P2590" s="337"/>
      <c r="Q2590" s="337">
        <f t="shared" si="489"/>
        <v>0</v>
      </c>
      <c r="R2590" s="350"/>
      <c r="S2590" s="350"/>
      <c r="T2590" s="350"/>
      <c r="U2590" s="350"/>
      <c r="V2590" s="350"/>
      <c r="W2590" s="350"/>
      <c r="X2590" s="350"/>
      <c r="Y2590" s="350">
        <f t="shared" si="494"/>
        <v>0</v>
      </c>
      <c r="Z2590" s="338"/>
      <c r="AA2590" s="337"/>
      <c r="AB2590" s="338"/>
      <c r="AC2590" s="337"/>
      <c r="AD2590" s="451"/>
      <c r="AE2590" s="252"/>
    </row>
    <row r="2591" hidden="1" outlineLevel="1" spans="1:31">
      <c r="A2591" s="299"/>
      <c r="B2591" s="150">
        <v>210501083</v>
      </c>
      <c r="C2591" s="346"/>
      <c r="D2591" s="346"/>
      <c r="E2591" s="299" t="s">
        <v>195</v>
      </c>
      <c r="F2591" s="343"/>
      <c r="G2591" s="350"/>
      <c r="H2591" s="394"/>
      <c r="I2591" s="403"/>
      <c r="J2591" s="394"/>
      <c r="K2591" s="403"/>
      <c r="L2591" s="337">
        <f t="shared" si="492"/>
        <v>0</v>
      </c>
      <c r="M2591" s="338"/>
      <c r="N2591" s="337"/>
      <c r="O2591" s="338"/>
      <c r="P2591" s="337"/>
      <c r="Q2591" s="337">
        <f t="shared" si="489"/>
        <v>0</v>
      </c>
      <c r="R2591" s="350"/>
      <c r="S2591" s="350"/>
      <c r="T2591" s="350"/>
      <c r="U2591" s="350"/>
      <c r="V2591" s="350"/>
      <c r="W2591" s="350"/>
      <c r="X2591" s="350"/>
      <c r="Y2591" s="350">
        <f t="shared" si="494"/>
        <v>0</v>
      </c>
      <c r="Z2591" s="338"/>
      <c r="AA2591" s="337"/>
      <c r="AB2591" s="338"/>
      <c r="AC2591" s="337"/>
      <c r="AD2591" s="451"/>
      <c r="AE2591" s="252"/>
    </row>
    <row r="2592" hidden="1" outlineLevel="1" spans="1:31">
      <c r="A2592" s="299"/>
      <c r="B2592" s="150">
        <v>210501084</v>
      </c>
      <c r="C2592" s="346"/>
      <c r="D2592" s="346"/>
      <c r="E2592" s="299" t="s">
        <v>196</v>
      </c>
      <c r="F2592" s="343"/>
      <c r="G2592" s="350"/>
      <c r="H2592" s="394"/>
      <c r="I2592" s="403"/>
      <c r="J2592" s="394"/>
      <c r="K2592" s="403"/>
      <c r="L2592" s="337">
        <f t="shared" si="492"/>
        <v>0</v>
      </c>
      <c r="M2592" s="338"/>
      <c r="N2592" s="337"/>
      <c r="O2592" s="338"/>
      <c r="P2592" s="337"/>
      <c r="Q2592" s="337">
        <f t="shared" si="489"/>
        <v>0</v>
      </c>
      <c r="R2592" s="350"/>
      <c r="S2592" s="350"/>
      <c r="T2592" s="350"/>
      <c r="U2592" s="350"/>
      <c r="V2592" s="350"/>
      <c r="W2592" s="350"/>
      <c r="X2592" s="350"/>
      <c r="Y2592" s="350">
        <f t="shared" si="494"/>
        <v>0</v>
      </c>
      <c r="Z2592" s="338"/>
      <c r="AA2592" s="337"/>
      <c r="AB2592" s="338"/>
      <c r="AC2592" s="337"/>
      <c r="AD2592" s="451"/>
      <c r="AE2592" s="252"/>
    </row>
    <row r="2593" hidden="1" outlineLevel="1" spans="1:31">
      <c r="A2593" s="299"/>
      <c r="B2593" s="150">
        <v>210501085</v>
      </c>
      <c r="C2593" s="346"/>
      <c r="D2593" s="346"/>
      <c r="E2593" s="299" t="s">
        <v>197</v>
      </c>
      <c r="F2593" s="343"/>
      <c r="G2593" s="350"/>
      <c r="H2593" s="394"/>
      <c r="I2593" s="403"/>
      <c r="J2593" s="394"/>
      <c r="K2593" s="403"/>
      <c r="L2593" s="337">
        <f t="shared" si="492"/>
        <v>0</v>
      </c>
      <c r="M2593" s="338"/>
      <c r="N2593" s="337"/>
      <c r="O2593" s="338"/>
      <c r="P2593" s="337"/>
      <c r="Q2593" s="337">
        <f t="shared" si="489"/>
        <v>0</v>
      </c>
      <c r="R2593" s="350"/>
      <c r="S2593" s="350"/>
      <c r="T2593" s="350"/>
      <c r="U2593" s="350"/>
      <c r="V2593" s="350"/>
      <c r="W2593" s="350"/>
      <c r="X2593" s="350"/>
      <c r="Y2593" s="350">
        <f t="shared" si="494"/>
        <v>0</v>
      </c>
      <c r="Z2593" s="338"/>
      <c r="AA2593" s="337"/>
      <c r="AB2593" s="338"/>
      <c r="AC2593" s="337"/>
      <c r="AD2593" s="451"/>
      <c r="AE2593" s="252"/>
    </row>
    <row r="2594" hidden="1" outlineLevel="1" spans="1:31">
      <c r="A2594" s="299"/>
      <c r="B2594" s="150">
        <v>210501086</v>
      </c>
      <c r="C2594" s="346"/>
      <c r="D2594" s="346"/>
      <c r="E2594" s="299" t="s">
        <v>198</v>
      </c>
      <c r="F2594" s="343"/>
      <c r="G2594" s="350"/>
      <c r="H2594" s="394"/>
      <c r="I2594" s="403"/>
      <c r="J2594" s="394"/>
      <c r="K2594" s="403"/>
      <c r="L2594" s="337">
        <f t="shared" si="492"/>
        <v>0</v>
      </c>
      <c r="M2594" s="338"/>
      <c r="N2594" s="337"/>
      <c r="O2594" s="338"/>
      <c r="P2594" s="337"/>
      <c r="Q2594" s="337">
        <f t="shared" si="489"/>
        <v>0</v>
      </c>
      <c r="R2594" s="350"/>
      <c r="S2594" s="350"/>
      <c r="T2594" s="350"/>
      <c r="U2594" s="350"/>
      <c r="V2594" s="350"/>
      <c r="W2594" s="350"/>
      <c r="X2594" s="350"/>
      <c r="Y2594" s="350">
        <f t="shared" si="494"/>
        <v>0</v>
      </c>
      <c r="Z2594" s="338"/>
      <c r="AA2594" s="337"/>
      <c r="AB2594" s="338"/>
      <c r="AC2594" s="337"/>
      <c r="AD2594" s="451"/>
      <c r="AE2594" s="252"/>
    </row>
    <row r="2595" hidden="1" outlineLevel="1" spans="1:31">
      <c r="A2595" s="299"/>
      <c r="B2595" s="150">
        <v>210501087</v>
      </c>
      <c r="C2595" s="346"/>
      <c r="D2595" s="346"/>
      <c r="E2595" s="299" t="s">
        <v>199</v>
      </c>
      <c r="F2595" s="343"/>
      <c r="G2595" s="350"/>
      <c r="H2595" s="394"/>
      <c r="I2595" s="403"/>
      <c r="J2595" s="394"/>
      <c r="K2595" s="403"/>
      <c r="L2595" s="337">
        <f t="shared" si="492"/>
        <v>0</v>
      </c>
      <c r="M2595" s="338"/>
      <c r="N2595" s="337"/>
      <c r="O2595" s="338"/>
      <c r="P2595" s="337"/>
      <c r="Q2595" s="337">
        <f t="shared" si="489"/>
        <v>0</v>
      </c>
      <c r="R2595" s="350"/>
      <c r="S2595" s="350"/>
      <c r="T2595" s="350"/>
      <c r="U2595" s="350"/>
      <c r="V2595" s="350"/>
      <c r="W2595" s="350"/>
      <c r="X2595" s="350"/>
      <c r="Y2595" s="350">
        <f t="shared" si="494"/>
        <v>0</v>
      </c>
      <c r="Z2595" s="338"/>
      <c r="AA2595" s="337"/>
      <c r="AB2595" s="338"/>
      <c r="AC2595" s="337"/>
      <c r="AD2595" s="451"/>
      <c r="AE2595" s="252"/>
    </row>
    <row r="2596" hidden="1" outlineLevel="1" spans="1:31">
      <c r="A2596" s="299"/>
      <c r="B2596" s="150">
        <v>210501088</v>
      </c>
      <c r="C2596" s="346"/>
      <c r="D2596" s="346"/>
      <c r="E2596" s="299" t="s">
        <v>200</v>
      </c>
      <c r="F2596" s="343"/>
      <c r="G2596" s="350"/>
      <c r="H2596" s="394"/>
      <c r="I2596" s="403"/>
      <c r="J2596" s="394"/>
      <c r="K2596" s="403"/>
      <c r="L2596" s="337">
        <f t="shared" si="492"/>
        <v>0</v>
      </c>
      <c r="M2596" s="338"/>
      <c r="N2596" s="337"/>
      <c r="O2596" s="338"/>
      <c r="P2596" s="337"/>
      <c r="Q2596" s="337">
        <f t="shared" si="489"/>
        <v>0</v>
      </c>
      <c r="R2596" s="350"/>
      <c r="S2596" s="350"/>
      <c r="T2596" s="350"/>
      <c r="U2596" s="350"/>
      <c r="V2596" s="350"/>
      <c r="W2596" s="350"/>
      <c r="X2596" s="350"/>
      <c r="Y2596" s="350">
        <f t="shared" si="494"/>
        <v>0</v>
      </c>
      <c r="Z2596" s="338"/>
      <c r="AA2596" s="337"/>
      <c r="AB2596" s="338"/>
      <c r="AC2596" s="337"/>
      <c r="AD2596" s="451"/>
      <c r="AE2596" s="252"/>
    </row>
    <row r="2597" hidden="1" outlineLevel="1" spans="1:31">
      <c r="A2597" s="299"/>
      <c r="B2597" s="150">
        <v>210501089</v>
      </c>
      <c r="C2597" s="346"/>
      <c r="D2597" s="346"/>
      <c r="E2597" s="299" t="s">
        <v>201</v>
      </c>
      <c r="F2597" s="343"/>
      <c r="G2597" s="350"/>
      <c r="H2597" s="394"/>
      <c r="I2597" s="403"/>
      <c r="J2597" s="394"/>
      <c r="K2597" s="403"/>
      <c r="L2597" s="337">
        <f t="shared" si="492"/>
        <v>0</v>
      </c>
      <c r="M2597" s="338"/>
      <c r="N2597" s="337"/>
      <c r="O2597" s="338"/>
      <c r="P2597" s="337"/>
      <c r="Q2597" s="337">
        <f t="shared" si="489"/>
        <v>0</v>
      </c>
      <c r="R2597" s="350"/>
      <c r="S2597" s="350"/>
      <c r="T2597" s="350"/>
      <c r="U2597" s="350"/>
      <c r="V2597" s="350"/>
      <c r="W2597" s="350"/>
      <c r="X2597" s="350"/>
      <c r="Y2597" s="350">
        <f t="shared" si="494"/>
        <v>0</v>
      </c>
      <c r="Z2597" s="338"/>
      <c r="AA2597" s="337"/>
      <c r="AB2597" s="338"/>
      <c r="AC2597" s="337"/>
      <c r="AD2597" s="451"/>
      <c r="AE2597" s="252"/>
    </row>
    <row r="2598" hidden="1" outlineLevel="1" spans="1:31">
      <c r="A2598" s="299"/>
      <c r="B2598" s="150">
        <v>210501090</v>
      </c>
      <c r="C2598" s="346"/>
      <c r="D2598" s="346"/>
      <c r="E2598" s="299" t="s">
        <v>202</v>
      </c>
      <c r="F2598" s="343"/>
      <c r="G2598" s="350"/>
      <c r="H2598" s="394"/>
      <c r="I2598" s="403"/>
      <c r="J2598" s="394"/>
      <c r="K2598" s="403"/>
      <c r="L2598" s="337">
        <f t="shared" si="492"/>
        <v>0</v>
      </c>
      <c r="M2598" s="338"/>
      <c r="N2598" s="337"/>
      <c r="O2598" s="338"/>
      <c r="P2598" s="337"/>
      <c r="Q2598" s="337">
        <f t="shared" si="489"/>
        <v>0</v>
      </c>
      <c r="R2598" s="350"/>
      <c r="S2598" s="350"/>
      <c r="T2598" s="350"/>
      <c r="U2598" s="350"/>
      <c r="V2598" s="350"/>
      <c r="W2598" s="350"/>
      <c r="X2598" s="350"/>
      <c r="Y2598" s="350">
        <f t="shared" si="494"/>
        <v>0</v>
      </c>
      <c r="Z2598" s="338"/>
      <c r="AA2598" s="337"/>
      <c r="AB2598" s="338"/>
      <c r="AC2598" s="337"/>
      <c r="AD2598" s="451"/>
      <c r="AE2598" s="252"/>
    </row>
    <row r="2599" hidden="1" outlineLevel="1" spans="1:31">
      <c r="A2599" s="299"/>
      <c r="B2599" s="150">
        <v>210501091</v>
      </c>
      <c r="C2599" s="346"/>
      <c r="D2599" s="346"/>
      <c r="E2599" s="299" t="s">
        <v>203</v>
      </c>
      <c r="F2599" s="343"/>
      <c r="G2599" s="350"/>
      <c r="H2599" s="394"/>
      <c r="I2599" s="403"/>
      <c r="J2599" s="394"/>
      <c r="K2599" s="403"/>
      <c r="L2599" s="337">
        <f t="shared" si="492"/>
        <v>0</v>
      </c>
      <c r="M2599" s="338"/>
      <c r="N2599" s="337"/>
      <c r="O2599" s="338"/>
      <c r="P2599" s="337"/>
      <c r="Q2599" s="337">
        <f t="shared" si="489"/>
        <v>0</v>
      </c>
      <c r="R2599" s="350"/>
      <c r="S2599" s="350"/>
      <c r="T2599" s="350"/>
      <c r="U2599" s="350"/>
      <c r="V2599" s="350"/>
      <c r="W2599" s="350"/>
      <c r="X2599" s="350"/>
      <c r="Y2599" s="350">
        <f t="shared" si="494"/>
        <v>0</v>
      </c>
      <c r="Z2599" s="338"/>
      <c r="AA2599" s="337"/>
      <c r="AB2599" s="338"/>
      <c r="AC2599" s="337"/>
      <c r="AD2599" s="451"/>
      <c r="AE2599" s="252"/>
    </row>
    <row r="2600" hidden="1" outlineLevel="1" spans="1:31">
      <c r="A2600" s="299"/>
      <c r="B2600" s="150">
        <v>210501092</v>
      </c>
      <c r="C2600" s="346"/>
      <c r="D2600" s="346"/>
      <c r="E2600" s="299" t="s">
        <v>204</v>
      </c>
      <c r="F2600" s="343"/>
      <c r="G2600" s="350"/>
      <c r="H2600" s="394"/>
      <c r="I2600" s="403"/>
      <c r="J2600" s="394"/>
      <c r="K2600" s="403"/>
      <c r="L2600" s="337">
        <f t="shared" si="492"/>
        <v>0</v>
      </c>
      <c r="M2600" s="338"/>
      <c r="N2600" s="337"/>
      <c r="O2600" s="338"/>
      <c r="P2600" s="337"/>
      <c r="Q2600" s="337">
        <f t="shared" si="489"/>
        <v>0</v>
      </c>
      <c r="R2600" s="350"/>
      <c r="S2600" s="350"/>
      <c r="T2600" s="350"/>
      <c r="U2600" s="350"/>
      <c r="V2600" s="350"/>
      <c r="W2600" s="350"/>
      <c r="X2600" s="350"/>
      <c r="Y2600" s="350">
        <f t="shared" si="494"/>
        <v>0</v>
      </c>
      <c r="Z2600" s="338"/>
      <c r="AA2600" s="337"/>
      <c r="AB2600" s="338"/>
      <c r="AC2600" s="337"/>
      <c r="AD2600" s="451"/>
      <c r="AE2600" s="252"/>
    </row>
    <row r="2601" hidden="1" outlineLevel="1" spans="1:31">
      <c r="A2601" s="299"/>
      <c r="B2601" s="150">
        <v>210501093</v>
      </c>
      <c r="C2601" s="346"/>
      <c r="D2601" s="346"/>
      <c r="E2601" s="299" t="s">
        <v>205</v>
      </c>
      <c r="F2601" s="343"/>
      <c r="G2601" s="350"/>
      <c r="H2601" s="394"/>
      <c r="I2601" s="403"/>
      <c r="J2601" s="394"/>
      <c r="K2601" s="403"/>
      <c r="L2601" s="337">
        <f t="shared" si="492"/>
        <v>0</v>
      </c>
      <c r="M2601" s="338"/>
      <c r="N2601" s="337"/>
      <c r="O2601" s="338"/>
      <c r="P2601" s="337"/>
      <c r="Q2601" s="337">
        <f t="shared" si="489"/>
        <v>0</v>
      </c>
      <c r="R2601" s="350"/>
      <c r="S2601" s="350"/>
      <c r="T2601" s="350"/>
      <c r="U2601" s="350"/>
      <c r="V2601" s="350"/>
      <c r="W2601" s="350"/>
      <c r="X2601" s="350"/>
      <c r="Y2601" s="350">
        <f t="shared" si="494"/>
        <v>0</v>
      </c>
      <c r="Z2601" s="338"/>
      <c r="AA2601" s="337"/>
      <c r="AB2601" s="338"/>
      <c r="AC2601" s="337"/>
      <c r="AD2601" s="451"/>
      <c r="AE2601" s="252"/>
    </row>
    <row r="2602" hidden="1" outlineLevel="1" spans="1:31">
      <c r="A2602" s="299"/>
      <c r="B2602" s="150">
        <v>210501094</v>
      </c>
      <c r="C2602" s="346"/>
      <c r="D2602" s="346"/>
      <c r="E2602" s="299" t="s">
        <v>206</v>
      </c>
      <c r="F2602" s="343"/>
      <c r="G2602" s="350"/>
      <c r="H2602" s="394"/>
      <c r="I2602" s="403"/>
      <c r="J2602" s="394"/>
      <c r="K2602" s="403"/>
      <c r="L2602" s="337">
        <f t="shared" si="492"/>
        <v>0</v>
      </c>
      <c r="M2602" s="338"/>
      <c r="N2602" s="337"/>
      <c r="O2602" s="338"/>
      <c r="P2602" s="337"/>
      <c r="Q2602" s="337">
        <f t="shared" si="489"/>
        <v>0</v>
      </c>
      <c r="R2602" s="350"/>
      <c r="S2602" s="350"/>
      <c r="T2602" s="350"/>
      <c r="U2602" s="350"/>
      <c r="V2602" s="350"/>
      <c r="W2602" s="350"/>
      <c r="X2602" s="350"/>
      <c r="Y2602" s="350">
        <f t="shared" si="494"/>
        <v>0</v>
      </c>
      <c r="Z2602" s="338"/>
      <c r="AA2602" s="337"/>
      <c r="AB2602" s="338"/>
      <c r="AC2602" s="337"/>
      <c r="AD2602" s="451"/>
      <c r="AE2602" s="252"/>
    </row>
    <row r="2603" hidden="1" outlineLevel="1" spans="1:31">
      <c r="A2603" s="299"/>
      <c r="B2603" s="150">
        <v>210501095</v>
      </c>
      <c r="C2603" s="346"/>
      <c r="D2603" s="346"/>
      <c r="E2603" s="299" t="s">
        <v>207</v>
      </c>
      <c r="F2603" s="343"/>
      <c r="G2603" s="350"/>
      <c r="H2603" s="394"/>
      <c r="I2603" s="403"/>
      <c r="J2603" s="394"/>
      <c r="K2603" s="403"/>
      <c r="L2603" s="337">
        <f t="shared" si="492"/>
        <v>0</v>
      </c>
      <c r="M2603" s="338"/>
      <c r="N2603" s="337"/>
      <c r="O2603" s="338"/>
      <c r="P2603" s="337"/>
      <c r="Q2603" s="337">
        <f t="shared" si="489"/>
        <v>0</v>
      </c>
      <c r="R2603" s="350"/>
      <c r="S2603" s="350"/>
      <c r="T2603" s="350"/>
      <c r="U2603" s="350"/>
      <c r="V2603" s="350"/>
      <c r="W2603" s="350"/>
      <c r="X2603" s="350"/>
      <c r="Y2603" s="350">
        <f t="shared" si="494"/>
        <v>0</v>
      </c>
      <c r="Z2603" s="338"/>
      <c r="AA2603" s="337"/>
      <c r="AB2603" s="338"/>
      <c r="AC2603" s="337"/>
      <c r="AD2603" s="451"/>
      <c r="AE2603" s="252"/>
    </row>
    <row r="2604" hidden="1" outlineLevel="1" spans="1:31">
      <c r="A2604" s="299"/>
      <c r="B2604" s="150">
        <v>210501096</v>
      </c>
      <c r="C2604" s="346"/>
      <c r="D2604" s="346"/>
      <c r="E2604" s="299" t="s">
        <v>208</v>
      </c>
      <c r="F2604" s="343"/>
      <c r="G2604" s="350"/>
      <c r="H2604" s="394"/>
      <c r="I2604" s="403"/>
      <c r="J2604" s="394"/>
      <c r="K2604" s="403"/>
      <c r="L2604" s="337">
        <f t="shared" si="492"/>
        <v>0</v>
      </c>
      <c r="M2604" s="338"/>
      <c r="N2604" s="337"/>
      <c r="O2604" s="338"/>
      <c r="P2604" s="337"/>
      <c r="Q2604" s="337">
        <f t="shared" si="489"/>
        <v>0</v>
      </c>
      <c r="R2604" s="350"/>
      <c r="S2604" s="350"/>
      <c r="T2604" s="350"/>
      <c r="U2604" s="350"/>
      <c r="V2604" s="350"/>
      <c r="W2604" s="350"/>
      <c r="X2604" s="350"/>
      <c r="Y2604" s="350">
        <f t="shared" si="494"/>
        <v>0</v>
      </c>
      <c r="Z2604" s="338"/>
      <c r="AA2604" s="337"/>
      <c r="AB2604" s="338"/>
      <c r="AC2604" s="337"/>
      <c r="AD2604" s="451"/>
      <c r="AE2604" s="252"/>
    </row>
    <row r="2605" hidden="1" outlineLevel="1" spans="1:31">
      <c r="A2605" s="299"/>
      <c r="B2605" s="150">
        <v>210501097</v>
      </c>
      <c r="C2605" s="346"/>
      <c r="D2605" s="346"/>
      <c r="E2605" s="299" t="s">
        <v>209</v>
      </c>
      <c r="F2605" s="343"/>
      <c r="G2605" s="350"/>
      <c r="H2605" s="394"/>
      <c r="I2605" s="403"/>
      <c r="J2605" s="394"/>
      <c r="K2605" s="403"/>
      <c r="L2605" s="337">
        <f t="shared" si="492"/>
        <v>0</v>
      </c>
      <c r="M2605" s="338"/>
      <c r="N2605" s="337"/>
      <c r="O2605" s="338"/>
      <c r="P2605" s="337"/>
      <c r="Q2605" s="337">
        <f t="shared" si="489"/>
        <v>0</v>
      </c>
      <c r="R2605" s="350"/>
      <c r="S2605" s="350"/>
      <c r="T2605" s="350"/>
      <c r="U2605" s="350"/>
      <c r="V2605" s="350"/>
      <c r="W2605" s="350"/>
      <c r="X2605" s="350"/>
      <c r="Y2605" s="350">
        <f t="shared" si="494"/>
        <v>0</v>
      </c>
      <c r="Z2605" s="338"/>
      <c r="AA2605" s="337"/>
      <c r="AB2605" s="338"/>
      <c r="AC2605" s="337"/>
      <c r="AD2605" s="451"/>
      <c r="AE2605" s="252"/>
    </row>
    <row r="2606" hidden="1" outlineLevel="1" spans="1:31">
      <c r="A2606" s="299"/>
      <c r="B2606" s="150">
        <v>210501098</v>
      </c>
      <c r="C2606" s="346"/>
      <c r="D2606" s="346"/>
      <c r="E2606" s="299" t="s">
        <v>210</v>
      </c>
      <c r="F2606" s="343"/>
      <c r="G2606" s="350"/>
      <c r="H2606" s="394"/>
      <c r="I2606" s="403"/>
      <c r="J2606" s="394"/>
      <c r="K2606" s="403"/>
      <c r="L2606" s="337">
        <f t="shared" si="492"/>
        <v>0</v>
      </c>
      <c r="M2606" s="338"/>
      <c r="N2606" s="337"/>
      <c r="O2606" s="338"/>
      <c r="P2606" s="337"/>
      <c r="Q2606" s="337">
        <f t="shared" si="489"/>
        <v>0</v>
      </c>
      <c r="R2606" s="350"/>
      <c r="S2606" s="350"/>
      <c r="T2606" s="350"/>
      <c r="U2606" s="350"/>
      <c r="V2606" s="350"/>
      <c r="W2606" s="350"/>
      <c r="X2606" s="350"/>
      <c r="Y2606" s="350">
        <f t="shared" si="494"/>
        <v>0</v>
      </c>
      <c r="Z2606" s="338"/>
      <c r="AA2606" s="337"/>
      <c r="AB2606" s="338"/>
      <c r="AC2606" s="337"/>
      <c r="AD2606" s="451"/>
      <c r="AE2606" s="252"/>
    </row>
    <row r="2607" hidden="1" outlineLevel="1" spans="1:31">
      <c r="A2607" s="299"/>
      <c r="B2607" s="150">
        <v>210501099</v>
      </c>
      <c r="C2607" s="346"/>
      <c r="D2607" s="346"/>
      <c r="E2607" s="299" t="s">
        <v>211</v>
      </c>
      <c r="F2607" s="343"/>
      <c r="G2607" s="350"/>
      <c r="H2607" s="394"/>
      <c r="I2607" s="403"/>
      <c r="J2607" s="394"/>
      <c r="K2607" s="403"/>
      <c r="L2607" s="337">
        <f t="shared" si="492"/>
        <v>0</v>
      </c>
      <c r="M2607" s="338"/>
      <c r="N2607" s="337"/>
      <c r="O2607" s="338"/>
      <c r="P2607" s="337"/>
      <c r="Q2607" s="337">
        <f t="shared" si="489"/>
        <v>0</v>
      </c>
      <c r="R2607" s="350"/>
      <c r="S2607" s="350"/>
      <c r="T2607" s="350"/>
      <c r="U2607" s="350"/>
      <c r="V2607" s="350"/>
      <c r="W2607" s="350"/>
      <c r="X2607" s="350"/>
      <c r="Y2607" s="350">
        <f t="shared" si="494"/>
        <v>0</v>
      </c>
      <c r="Z2607" s="338"/>
      <c r="AA2607" s="337"/>
      <c r="AB2607" s="338"/>
      <c r="AC2607" s="337"/>
      <c r="AD2607" s="451"/>
      <c r="AE2607" s="252"/>
    </row>
    <row r="2608" hidden="1" outlineLevel="1" spans="1:31">
      <c r="A2608" s="299"/>
      <c r="B2608" s="150">
        <v>210501100</v>
      </c>
      <c r="C2608" s="346"/>
      <c r="D2608" s="346"/>
      <c r="E2608" s="299" t="s">
        <v>212</v>
      </c>
      <c r="F2608" s="343"/>
      <c r="G2608" s="350"/>
      <c r="H2608" s="394"/>
      <c r="I2608" s="403"/>
      <c r="J2608" s="394"/>
      <c r="K2608" s="403"/>
      <c r="L2608" s="337">
        <f t="shared" si="492"/>
        <v>0</v>
      </c>
      <c r="M2608" s="338"/>
      <c r="N2608" s="337"/>
      <c r="O2608" s="338"/>
      <c r="P2608" s="337"/>
      <c r="Q2608" s="337">
        <f t="shared" si="489"/>
        <v>0</v>
      </c>
      <c r="R2608" s="350"/>
      <c r="S2608" s="350"/>
      <c r="T2608" s="350"/>
      <c r="U2608" s="350"/>
      <c r="V2608" s="350"/>
      <c r="W2608" s="350"/>
      <c r="X2608" s="350"/>
      <c r="Y2608" s="350">
        <f t="shared" si="494"/>
        <v>0</v>
      </c>
      <c r="Z2608" s="338"/>
      <c r="AA2608" s="337"/>
      <c r="AB2608" s="338"/>
      <c r="AC2608" s="337"/>
      <c r="AD2608" s="451"/>
      <c r="AE2608" s="252"/>
    </row>
    <row r="2609" hidden="1" outlineLevel="1" spans="1:31">
      <c r="A2609" s="299"/>
      <c r="B2609" s="150">
        <v>210501101</v>
      </c>
      <c r="C2609" s="346"/>
      <c r="D2609" s="346"/>
      <c r="E2609" s="299" t="s">
        <v>213</v>
      </c>
      <c r="F2609" s="343"/>
      <c r="G2609" s="350"/>
      <c r="H2609" s="394"/>
      <c r="I2609" s="403"/>
      <c r="J2609" s="394"/>
      <c r="K2609" s="403"/>
      <c r="L2609" s="337">
        <f t="shared" si="492"/>
        <v>0</v>
      </c>
      <c r="M2609" s="338"/>
      <c r="N2609" s="337"/>
      <c r="O2609" s="338"/>
      <c r="P2609" s="337"/>
      <c r="Q2609" s="337">
        <f t="shared" si="489"/>
        <v>0</v>
      </c>
      <c r="R2609" s="350"/>
      <c r="S2609" s="350"/>
      <c r="T2609" s="350"/>
      <c r="U2609" s="350"/>
      <c r="V2609" s="350"/>
      <c r="W2609" s="350"/>
      <c r="X2609" s="350"/>
      <c r="Y2609" s="350">
        <f t="shared" si="494"/>
        <v>0</v>
      </c>
      <c r="Z2609" s="338"/>
      <c r="AA2609" s="337"/>
      <c r="AB2609" s="338"/>
      <c r="AC2609" s="337"/>
      <c r="AD2609" s="451"/>
      <c r="AE2609" s="252"/>
    </row>
    <row r="2610" hidden="1" outlineLevel="1" spans="1:31">
      <c r="A2610" s="299"/>
      <c r="B2610" s="150">
        <v>210501102</v>
      </c>
      <c r="C2610" s="346"/>
      <c r="D2610" s="346"/>
      <c r="E2610" s="299" t="s">
        <v>214</v>
      </c>
      <c r="F2610" s="343"/>
      <c r="G2610" s="350"/>
      <c r="H2610" s="394"/>
      <c r="I2610" s="403"/>
      <c r="J2610" s="394"/>
      <c r="K2610" s="403"/>
      <c r="L2610" s="337">
        <f t="shared" si="492"/>
        <v>0</v>
      </c>
      <c r="M2610" s="338"/>
      <c r="N2610" s="337"/>
      <c r="O2610" s="338"/>
      <c r="P2610" s="337"/>
      <c r="Q2610" s="337">
        <f t="shared" si="489"/>
        <v>0</v>
      </c>
      <c r="R2610" s="350"/>
      <c r="S2610" s="350"/>
      <c r="T2610" s="350"/>
      <c r="U2610" s="350"/>
      <c r="V2610" s="350"/>
      <c r="W2610" s="350"/>
      <c r="X2610" s="350"/>
      <c r="Y2610" s="350">
        <f t="shared" si="494"/>
        <v>0</v>
      </c>
      <c r="Z2610" s="338"/>
      <c r="AA2610" s="337"/>
      <c r="AB2610" s="338"/>
      <c r="AC2610" s="337"/>
      <c r="AD2610" s="451"/>
      <c r="AE2610" s="252"/>
    </row>
    <row r="2611" hidden="1" outlineLevel="1" spans="1:31">
      <c r="A2611" s="299"/>
      <c r="B2611" s="150">
        <v>210501103</v>
      </c>
      <c r="C2611" s="346"/>
      <c r="D2611" s="346"/>
      <c r="E2611" s="299" t="s">
        <v>215</v>
      </c>
      <c r="F2611" s="343"/>
      <c r="G2611" s="350"/>
      <c r="H2611" s="394"/>
      <c r="I2611" s="403"/>
      <c r="J2611" s="394"/>
      <c r="K2611" s="403"/>
      <c r="L2611" s="337">
        <f t="shared" si="492"/>
        <v>0</v>
      </c>
      <c r="M2611" s="338"/>
      <c r="N2611" s="337"/>
      <c r="O2611" s="338"/>
      <c r="P2611" s="337"/>
      <c r="Q2611" s="337">
        <f t="shared" si="489"/>
        <v>0</v>
      </c>
      <c r="R2611" s="350"/>
      <c r="S2611" s="350"/>
      <c r="T2611" s="350"/>
      <c r="U2611" s="350"/>
      <c r="V2611" s="350"/>
      <c r="W2611" s="350"/>
      <c r="X2611" s="350"/>
      <c r="Y2611" s="350">
        <f t="shared" si="494"/>
        <v>0</v>
      </c>
      <c r="Z2611" s="338"/>
      <c r="AA2611" s="337"/>
      <c r="AB2611" s="338"/>
      <c r="AC2611" s="337"/>
      <c r="AD2611" s="451"/>
      <c r="AE2611" s="252"/>
    </row>
    <row r="2612" hidden="1" outlineLevel="1" spans="1:31">
      <c r="A2612" s="299"/>
      <c r="B2612" s="150">
        <v>210501104</v>
      </c>
      <c r="C2612" s="346"/>
      <c r="D2612" s="346"/>
      <c r="E2612" s="299" t="s">
        <v>216</v>
      </c>
      <c r="F2612" s="343"/>
      <c r="G2612" s="350"/>
      <c r="H2612" s="394"/>
      <c r="I2612" s="403"/>
      <c r="J2612" s="394"/>
      <c r="K2612" s="403"/>
      <c r="L2612" s="337">
        <f t="shared" si="492"/>
        <v>0</v>
      </c>
      <c r="M2612" s="338"/>
      <c r="N2612" s="337"/>
      <c r="O2612" s="338"/>
      <c r="P2612" s="337"/>
      <c r="Q2612" s="337">
        <f t="shared" si="489"/>
        <v>0</v>
      </c>
      <c r="R2612" s="350"/>
      <c r="S2612" s="350"/>
      <c r="T2612" s="350"/>
      <c r="U2612" s="350"/>
      <c r="V2612" s="350"/>
      <c r="W2612" s="350"/>
      <c r="X2612" s="350"/>
      <c r="Y2612" s="350">
        <f t="shared" si="494"/>
        <v>0</v>
      </c>
      <c r="Z2612" s="338"/>
      <c r="AA2612" s="337"/>
      <c r="AB2612" s="338"/>
      <c r="AC2612" s="337"/>
      <c r="AD2612" s="451"/>
      <c r="AE2612" s="252"/>
    </row>
    <row r="2613" hidden="1" outlineLevel="1" spans="1:31">
      <c r="A2613" s="299"/>
      <c r="B2613" s="150">
        <v>210501105</v>
      </c>
      <c r="C2613" s="346"/>
      <c r="D2613" s="346"/>
      <c r="E2613" s="299" t="s">
        <v>217</v>
      </c>
      <c r="F2613" s="343"/>
      <c r="G2613" s="350"/>
      <c r="H2613" s="394"/>
      <c r="I2613" s="403"/>
      <c r="J2613" s="394"/>
      <c r="K2613" s="403"/>
      <c r="L2613" s="337">
        <f t="shared" si="492"/>
        <v>0</v>
      </c>
      <c r="M2613" s="338"/>
      <c r="N2613" s="337"/>
      <c r="O2613" s="338"/>
      <c r="P2613" s="337"/>
      <c r="Q2613" s="337">
        <f t="shared" si="489"/>
        <v>0</v>
      </c>
      <c r="R2613" s="350"/>
      <c r="S2613" s="350"/>
      <c r="T2613" s="350"/>
      <c r="U2613" s="350"/>
      <c r="V2613" s="350"/>
      <c r="W2613" s="350"/>
      <c r="X2613" s="350"/>
      <c r="Y2613" s="350">
        <f t="shared" si="494"/>
        <v>0</v>
      </c>
      <c r="Z2613" s="338"/>
      <c r="AA2613" s="337"/>
      <c r="AB2613" s="338"/>
      <c r="AC2613" s="337"/>
      <c r="AD2613" s="451"/>
      <c r="AE2613" s="252"/>
    </row>
    <row r="2614" hidden="1" outlineLevel="1" spans="1:31">
      <c r="A2614" s="299"/>
      <c r="B2614" s="150">
        <v>210501106</v>
      </c>
      <c r="C2614" s="346"/>
      <c r="D2614" s="346"/>
      <c r="E2614" s="299" t="s">
        <v>218</v>
      </c>
      <c r="F2614" s="343"/>
      <c r="G2614" s="350"/>
      <c r="H2614" s="394"/>
      <c r="I2614" s="403"/>
      <c r="J2614" s="394"/>
      <c r="K2614" s="403"/>
      <c r="L2614" s="337">
        <f t="shared" si="492"/>
        <v>0</v>
      </c>
      <c r="M2614" s="338"/>
      <c r="N2614" s="337"/>
      <c r="O2614" s="338"/>
      <c r="P2614" s="337"/>
      <c r="Q2614" s="337">
        <f t="shared" si="489"/>
        <v>0</v>
      </c>
      <c r="R2614" s="350"/>
      <c r="S2614" s="350"/>
      <c r="T2614" s="350"/>
      <c r="U2614" s="350"/>
      <c r="V2614" s="350"/>
      <c r="W2614" s="350"/>
      <c r="X2614" s="350"/>
      <c r="Y2614" s="350">
        <f t="shared" si="494"/>
        <v>0</v>
      </c>
      <c r="Z2614" s="338"/>
      <c r="AA2614" s="337"/>
      <c r="AB2614" s="338"/>
      <c r="AC2614" s="337"/>
      <c r="AD2614" s="451"/>
      <c r="AE2614" s="252"/>
    </row>
    <row r="2615" hidden="1" outlineLevel="1" spans="1:31">
      <c r="A2615" s="299"/>
      <c r="B2615" s="150">
        <v>210501107</v>
      </c>
      <c r="C2615" s="346"/>
      <c r="D2615" s="346"/>
      <c r="E2615" s="299" t="s">
        <v>219</v>
      </c>
      <c r="F2615" s="343"/>
      <c r="G2615" s="350"/>
      <c r="H2615" s="394"/>
      <c r="I2615" s="403"/>
      <c r="J2615" s="394"/>
      <c r="K2615" s="403"/>
      <c r="L2615" s="337">
        <f t="shared" si="492"/>
        <v>0</v>
      </c>
      <c r="M2615" s="338"/>
      <c r="N2615" s="337"/>
      <c r="O2615" s="338"/>
      <c r="P2615" s="337"/>
      <c r="Q2615" s="337">
        <f t="shared" si="489"/>
        <v>0</v>
      </c>
      <c r="R2615" s="350"/>
      <c r="S2615" s="350"/>
      <c r="T2615" s="350"/>
      <c r="U2615" s="350"/>
      <c r="V2615" s="350"/>
      <c r="W2615" s="350"/>
      <c r="X2615" s="350"/>
      <c r="Y2615" s="350">
        <f t="shared" si="494"/>
        <v>0</v>
      </c>
      <c r="Z2615" s="338"/>
      <c r="AA2615" s="337"/>
      <c r="AB2615" s="338"/>
      <c r="AC2615" s="337"/>
      <c r="AD2615" s="451"/>
      <c r="AE2615" s="252"/>
    </row>
    <row r="2616" hidden="1" outlineLevel="1" spans="1:31">
      <c r="A2616" s="299"/>
      <c r="B2616" s="150">
        <v>210501108</v>
      </c>
      <c r="C2616" s="346"/>
      <c r="D2616" s="346"/>
      <c r="E2616" s="299" t="s">
        <v>220</v>
      </c>
      <c r="F2616" s="343"/>
      <c r="G2616" s="350"/>
      <c r="H2616" s="394"/>
      <c r="I2616" s="403"/>
      <c r="J2616" s="394"/>
      <c r="K2616" s="403"/>
      <c r="L2616" s="337">
        <f t="shared" si="492"/>
        <v>0</v>
      </c>
      <c r="M2616" s="338"/>
      <c r="N2616" s="337"/>
      <c r="O2616" s="338"/>
      <c r="P2616" s="337"/>
      <c r="Q2616" s="337">
        <f t="shared" si="489"/>
        <v>0</v>
      </c>
      <c r="R2616" s="350"/>
      <c r="S2616" s="350"/>
      <c r="T2616" s="350"/>
      <c r="U2616" s="350"/>
      <c r="V2616" s="350"/>
      <c r="W2616" s="350"/>
      <c r="X2616" s="350"/>
      <c r="Y2616" s="350">
        <f t="shared" si="494"/>
        <v>0</v>
      </c>
      <c r="Z2616" s="338"/>
      <c r="AA2616" s="337"/>
      <c r="AB2616" s="338"/>
      <c r="AC2616" s="337"/>
      <c r="AD2616" s="451"/>
      <c r="AE2616" s="252"/>
    </row>
    <row r="2617" hidden="1" outlineLevel="1" spans="1:31">
      <c r="A2617" s="299"/>
      <c r="B2617" s="150">
        <v>210501109</v>
      </c>
      <c r="C2617" s="346"/>
      <c r="D2617" s="346"/>
      <c r="E2617" s="299" t="s">
        <v>221</v>
      </c>
      <c r="F2617" s="343"/>
      <c r="G2617" s="350"/>
      <c r="H2617" s="394"/>
      <c r="I2617" s="403"/>
      <c r="J2617" s="394"/>
      <c r="K2617" s="403"/>
      <c r="L2617" s="337">
        <f t="shared" si="492"/>
        <v>0</v>
      </c>
      <c r="M2617" s="338"/>
      <c r="N2617" s="337"/>
      <c r="O2617" s="338"/>
      <c r="P2617" s="337"/>
      <c r="Q2617" s="337">
        <f t="shared" si="489"/>
        <v>0</v>
      </c>
      <c r="R2617" s="350"/>
      <c r="S2617" s="350"/>
      <c r="T2617" s="350"/>
      <c r="U2617" s="350"/>
      <c r="V2617" s="350"/>
      <c r="W2617" s="350"/>
      <c r="X2617" s="350"/>
      <c r="Y2617" s="350">
        <f t="shared" si="494"/>
        <v>0</v>
      </c>
      <c r="Z2617" s="338"/>
      <c r="AA2617" s="337"/>
      <c r="AB2617" s="338"/>
      <c r="AC2617" s="337"/>
      <c r="AD2617" s="451"/>
      <c r="AE2617" s="252"/>
    </row>
    <row r="2618" hidden="1" outlineLevel="1" spans="1:31">
      <c r="A2618" s="299"/>
      <c r="B2618" s="150">
        <v>210501110</v>
      </c>
      <c r="C2618" s="346"/>
      <c r="D2618" s="346"/>
      <c r="E2618" s="299" t="s">
        <v>222</v>
      </c>
      <c r="F2618" s="343"/>
      <c r="G2618" s="350"/>
      <c r="H2618" s="394"/>
      <c r="I2618" s="403"/>
      <c r="J2618" s="394"/>
      <c r="K2618" s="403"/>
      <c r="L2618" s="337">
        <f t="shared" si="492"/>
        <v>0</v>
      </c>
      <c r="M2618" s="338"/>
      <c r="N2618" s="337"/>
      <c r="O2618" s="338"/>
      <c r="P2618" s="337"/>
      <c r="Q2618" s="337">
        <f t="shared" si="489"/>
        <v>0</v>
      </c>
      <c r="R2618" s="350"/>
      <c r="S2618" s="350"/>
      <c r="T2618" s="350"/>
      <c r="U2618" s="350"/>
      <c r="V2618" s="350"/>
      <c r="W2618" s="350"/>
      <c r="X2618" s="350"/>
      <c r="Y2618" s="350">
        <f t="shared" si="494"/>
        <v>0</v>
      </c>
      <c r="Z2618" s="338"/>
      <c r="AA2618" s="337"/>
      <c r="AB2618" s="338"/>
      <c r="AC2618" s="337"/>
      <c r="AD2618" s="451"/>
      <c r="AE2618" s="252"/>
    </row>
    <row r="2619" hidden="1" outlineLevel="1" spans="1:31">
      <c r="A2619" s="299"/>
      <c r="B2619" s="150">
        <v>210501111</v>
      </c>
      <c r="C2619" s="346"/>
      <c r="D2619" s="346"/>
      <c r="E2619" s="299" t="s">
        <v>223</v>
      </c>
      <c r="F2619" s="343"/>
      <c r="G2619" s="350"/>
      <c r="H2619" s="394"/>
      <c r="I2619" s="403"/>
      <c r="J2619" s="394"/>
      <c r="K2619" s="403"/>
      <c r="L2619" s="337">
        <f t="shared" si="492"/>
        <v>0</v>
      </c>
      <c r="M2619" s="338"/>
      <c r="N2619" s="337"/>
      <c r="O2619" s="338"/>
      <c r="P2619" s="337"/>
      <c r="Q2619" s="337">
        <f t="shared" si="489"/>
        <v>0</v>
      </c>
      <c r="R2619" s="350"/>
      <c r="S2619" s="350"/>
      <c r="T2619" s="350"/>
      <c r="U2619" s="350"/>
      <c r="V2619" s="350"/>
      <c r="W2619" s="350"/>
      <c r="X2619" s="350"/>
      <c r="Y2619" s="350">
        <f t="shared" si="494"/>
        <v>0</v>
      </c>
      <c r="Z2619" s="338"/>
      <c r="AA2619" s="337"/>
      <c r="AB2619" s="338"/>
      <c r="AC2619" s="337"/>
      <c r="AD2619" s="451"/>
      <c r="AE2619" s="252"/>
    </row>
    <row r="2620" hidden="1" outlineLevel="1" spans="1:31">
      <c r="A2620" s="299"/>
      <c r="B2620" s="150">
        <v>210501112</v>
      </c>
      <c r="C2620" s="346"/>
      <c r="D2620" s="346"/>
      <c r="E2620" s="299" t="s">
        <v>224</v>
      </c>
      <c r="F2620" s="343"/>
      <c r="G2620" s="350"/>
      <c r="H2620" s="394"/>
      <c r="I2620" s="403"/>
      <c r="J2620" s="394"/>
      <c r="K2620" s="403"/>
      <c r="L2620" s="337">
        <f t="shared" si="492"/>
        <v>0</v>
      </c>
      <c r="M2620" s="338"/>
      <c r="N2620" s="337"/>
      <c r="O2620" s="338"/>
      <c r="P2620" s="337"/>
      <c r="Q2620" s="337">
        <f t="shared" si="489"/>
        <v>0</v>
      </c>
      <c r="R2620" s="350"/>
      <c r="S2620" s="350"/>
      <c r="T2620" s="350"/>
      <c r="U2620" s="350"/>
      <c r="V2620" s="350"/>
      <c r="W2620" s="350"/>
      <c r="X2620" s="350"/>
      <c r="Y2620" s="350">
        <f t="shared" si="494"/>
        <v>0</v>
      </c>
      <c r="Z2620" s="338"/>
      <c r="AA2620" s="337"/>
      <c r="AB2620" s="338"/>
      <c r="AC2620" s="337"/>
      <c r="AD2620" s="451"/>
      <c r="AE2620" s="252"/>
    </row>
    <row r="2621" hidden="1" outlineLevel="1" spans="1:31">
      <c r="A2621" s="299"/>
      <c r="B2621" s="150">
        <v>210501113</v>
      </c>
      <c r="C2621" s="346"/>
      <c r="D2621" s="346"/>
      <c r="E2621" s="299" t="s">
        <v>225</v>
      </c>
      <c r="F2621" s="343"/>
      <c r="G2621" s="350"/>
      <c r="H2621" s="394"/>
      <c r="I2621" s="403"/>
      <c r="J2621" s="394"/>
      <c r="K2621" s="403"/>
      <c r="L2621" s="337">
        <f t="shared" si="492"/>
        <v>0</v>
      </c>
      <c r="M2621" s="338"/>
      <c r="N2621" s="337"/>
      <c r="O2621" s="338"/>
      <c r="P2621" s="337"/>
      <c r="Q2621" s="337">
        <f t="shared" si="489"/>
        <v>0</v>
      </c>
      <c r="R2621" s="350"/>
      <c r="S2621" s="350"/>
      <c r="T2621" s="350"/>
      <c r="U2621" s="350"/>
      <c r="V2621" s="350"/>
      <c r="W2621" s="350"/>
      <c r="X2621" s="350"/>
      <c r="Y2621" s="350">
        <f t="shared" si="494"/>
        <v>0</v>
      </c>
      <c r="Z2621" s="338"/>
      <c r="AA2621" s="337"/>
      <c r="AB2621" s="338"/>
      <c r="AC2621" s="337"/>
      <c r="AD2621" s="451"/>
      <c r="AE2621" s="252"/>
    </row>
    <row r="2622" hidden="1" outlineLevel="1" spans="1:31">
      <c r="A2622" s="299"/>
      <c r="B2622" s="150">
        <v>210501114</v>
      </c>
      <c r="C2622" s="346"/>
      <c r="D2622" s="346"/>
      <c r="E2622" s="299" t="s">
        <v>226</v>
      </c>
      <c r="F2622" s="343"/>
      <c r="G2622" s="350"/>
      <c r="H2622" s="394"/>
      <c r="I2622" s="403"/>
      <c r="J2622" s="394"/>
      <c r="K2622" s="403"/>
      <c r="L2622" s="337">
        <f t="shared" si="492"/>
        <v>0</v>
      </c>
      <c r="M2622" s="338"/>
      <c r="N2622" s="337"/>
      <c r="O2622" s="338"/>
      <c r="P2622" s="337"/>
      <c r="Q2622" s="337">
        <f t="shared" si="489"/>
        <v>0</v>
      </c>
      <c r="R2622" s="350"/>
      <c r="S2622" s="350"/>
      <c r="T2622" s="350"/>
      <c r="U2622" s="350"/>
      <c r="V2622" s="350"/>
      <c r="W2622" s="350"/>
      <c r="X2622" s="350"/>
      <c r="Y2622" s="350">
        <f t="shared" si="494"/>
        <v>0</v>
      </c>
      <c r="Z2622" s="338"/>
      <c r="AA2622" s="337"/>
      <c r="AB2622" s="338"/>
      <c r="AC2622" s="337"/>
      <c r="AD2622" s="451"/>
      <c r="AE2622" s="252"/>
    </row>
    <row r="2623" hidden="1" outlineLevel="1" spans="1:31">
      <c r="A2623" s="299"/>
      <c r="B2623" s="150">
        <v>210501115</v>
      </c>
      <c r="C2623" s="346"/>
      <c r="D2623" s="346"/>
      <c r="E2623" s="299" t="s">
        <v>227</v>
      </c>
      <c r="F2623" s="343"/>
      <c r="G2623" s="350"/>
      <c r="H2623" s="394"/>
      <c r="I2623" s="403"/>
      <c r="J2623" s="394"/>
      <c r="K2623" s="403"/>
      <c r="L2623" s="337">
        <f t="shared" si="492"/>
        <v>0</v>
      </c>
      <c r="M2623" s="338"/>
      <c r="N2623" s="337"/>
      <c r="O2623" s="338"/>
      <c r="P2623" s="337"/>
      <c r="Q2623" s="337">
        <f t="shared" si="489"/>
        <v>0</v>
      </c>
      <c r="R2623" s="350"/>
      <c r="S2623" s="350"/>
      <c r="T2623" s="350"/>
      <c r="U2623" s="350"/>
      <c r="V2623" s="350"/>
      <c r="W2623" s="350"/>
      <c r="X2623" s="350"/>
      <c r="Y2623" s="350">
        <f t="shared" si="494"/>
        <v>0</v>
      </c>
      <c r="Z2623" s="338"/>
      <c r="AA2623" s="337"/>
      <c r="AB2623" s="338"/>
      <c r="AC2623" s="337"/>
      <c r="AD2623" s="451"/>
      <c r="AE2623" s="252"/>
    </row>
    <row r="2624" hidden="1" outlineLevel="1" spans="1:31">
      <c r="A2624" s="299"/>
      <c r="B2624" s="150">
        <v>210501116</v>
      </c>
      <c r="C2624" s="346"/>
      <c r="D2624" s="346"/>
      <c r="E2624" s="299" t="s">
        <v>228</v>
      </c>
      <c r="F2624" s="343"/>
      <c r="G2624" s="350"/>
      <c r="H2624" s="394"/>
      <c r="I2624" s="403"/>
      <c r="J2624" s="394"/>
      <c r="K2624" s="403"/>
      <c r="L2624" s="337">
        <f t="shared" si="492"/>
        <v>0</v>
      </c>
      <c r="M2624" s="338"/>
      <c r="N2624" s="337"/>
      <c r="O2624" s="338"/>
      <c r="P2624" s="337"/>
      <c r="Q2624" s="337">
        <f t="shared" si="489"/>
        <v>0</v>
      </c>
      <c r="R2624" s="350"/>
      <c r="S2624" s="350"/>
      <c r="T2624" s="350"/>
      <c r="U2624" s="350"/>
      <c r="V2624" s="350"/>
      <c r="W2624" s="350"/>
      <c r="X2624" s="350"/>
      <c r="Y2624" s="350">
        <f t="shared" si="494"/>
        <v>0</v>
      </c>
      <c r="Z2624" s="338"/>
      <c r="AA2624" s="337"/>
      <c r="AB2624" s="338"/>
      <c r="AC2624" s="337"/>
      <c r="AD2624" s="451"/>
      <c r="AE2624" s="252"/>
    </row>
    <row r="2625" hidden="1" outlineLevel="1" spans="1:31">
      <c r="A2625" s="299"/>
      <c r="B2625" s="150">
        <v>210501117</v>
      </c>
      <c r="C2625" s="346"/>
      <c r="D2625" s="346"/>
      <c r="E2625" s="299" t="s">
        <v>229</v>
      </c>
      <c r="F2625" s="343"/>
      <c r="G2625" s="350"/>
      <c r="H2625" s="394"/>
      <c r="I2625" s="403"/>
      <c r="J2625" s="394"/>
      <c r="K2625" s="403"/>
      <c r="L2625" s="337">
        <f t="shared" si="492"/>
        <v>0</v>
      </c>
      <c r="M2625" s="338"/>
      <c r="N2625" s="337"/>
      <c r="O2625" s="338"/>
      <c r="P2625" s="337"/>
      <c r="Q2625" s="337">
        <f t="shared" si="489"/>
        <v>0</v>
      </c>
      <c r="R2625" s="350"/>
      <c r="S2625" s="350"/>
      <c r="T2625" s="350"/>
      <c r="U2625" s="350"/>
      <c r="V2625" s="350"/>
      <c r="W2625" s="350"/>
      <c r="X2625" s="350"/>
      <c r="Y2625" s="350">
        <f t="shared" si="494"/>
        <v>0</v>
      </c>
      <c r="Z2625" s="338"/>
      <c r="AA2625" s="337"/>
      <c r="AB2625" s="338"/>
      <c r="AC2625" s="337"/>
      <c r="AD2625" s="451"/>
      <c r="AE2625" s="252"/>
    </row>
    <row r="2626" hidden="1" outlineLevel="1" spans="1:31">
      <c r="A2626" s="299"/>
      <c r="B2626" s="150">
        <v>210501118</v>
      </c>
      <c r="C2626" s="346"/>
      <c r="D2626" s="346"/>
      <c r="E2626" s="299" t="s">
        <v>230</v>
      </c>
      <c r="F2626" s="343"/>
      <c r="G2626" s="350"/>
      <c r="H2626" s="394"/>
      <c r="I2626" s="403"/>
      <c r="J2626" s="394"/>
      <c r="K2626" s="403"/>
      <c r="L2626" s="337">
        <f t="shared" si="492"/>
        <v>0</v>
      </c>
      <c r="M2626" s="338"/>
      <c r="N2626" s="337"/>
      <c r="O2626" s="338"/>
      <c r="P2626" s="337"/>
      <c r="Q2626" s="337">
        <f t="shared" si="489"/>
        <v>0</v>
      </c>
      <c r="R2626" s="350"/>
      <c r="S2626" s="350"/>
      <c r="T2626" s="350"/>
      <c r="U2626" s="350"/>
      <c r="V2626" s="350"/>
      <c r="W2626" s="350"/>
      <c r="X2626" s="350"/>
      <c r="Y2626" s="350">
        <f t="shared" si="494"/>
        <v>0</v>
      </c>
      <c r="Z2626" s="338"/>
      <c r="AA2626" s="337"/>
      <c r="AB2626" s="338"/>
      <c r="AC2626" s="337"/>
      <c r="AD2626" s="451"/>
      <c r="AE2626" s="252"/>
    </row>
    <row r="2627" hidden="1" outlineLevel="1" spans="1:31">
      <c r="A2627" s="299"/>
      <c r="B2627" s="150">
        <v>210501119</v>
      </c>
      <c r="C2627" s="346"/>
      <c r="D2627" s="346"/>
      <c r="E2627" s="299" t="s">
        <v>231</v>
      </c>
      <c r="F2627" s="343"/>
      <c r="G2627" s="350"/>
      <c r="H2627" s="394"/>
      <c r="I2627" s="403"/>
      <c r="J2627" s="394"/>
      <c r="K2627" s="403"/>
      <c r="L2627" s="337">
        <f t="shared" si="492"/>
        <v>0</v>
      </c>
      <c r="M2627" s="338"/>
      <c r="N2627" s="337"/>
      <c r="O2627" s="338"/>
      <c r="P2627" s="337"/>
      <c r="Q2627" s="337">
        <f t="shared" si="489"/>
        <v>0</v>
      </c>
      <c r="R2627" s="350"/>
      <c r="S2627" s="350"/>
      <c r="T2627" s="350"/>
      <c r="U2627" s="350"/>
      <c r="V2627" s="350"/>
      <c r="W2627" s="350"/>
      <c r="X2627" s="350"/>
      <c r="Y2627" s="350">
        <f t="shared" si="494"/>
        <v>0</v>
      </c>
      <c r="Z2627" s="338"/>
      <c r="AA2627" s="337"/>
      <c r="AB2627" s="338"/>
      <c r="AC2627" s="337"/>
      <c r="AD2627" s="451"/>
      <c r="AE2627" s="252"/>
    </row>
    <row r="2628" hidden="1" outlineLevel="1" spans="1:31">
      <c r="A2628" s="299"/>
      <c r="B2628" s="150">
        <v>210501120</v>
      </c>
      <c r="C2628" s="346"/>
      <c r="D2628" s="346"/>
      <c r="E2628" s="299" t="s">
        <v>232</v>
      </c>
      <c r="F2628" s="343"/>
      <c r="G2628" s="350"/>
      <c r="H2628" s="394"/>
      <c r="I2628" s="403"/>
      <c r="J2628" s="394"/>
      <c r="K2628" s="403"/>
      <c r="L2628" s="337">
        <f t="shared" si="492"/>
        <v>0</v>
      </c>
      <c r="M2628" s="338"/>
      <c r="N2628" s="337"/>
      <c r="O2628" s="338"/>
      <c r="P2628" s="337"/>
      <c r="Q2628" s="337">
        <f t="shared" si="489"/>
        <v>0</v>
      </c>
      <c r="R2628" s="350"/>
      <c r="S2628" s="350"/>
      <c r="T2628" s="350"/>
      <c r="U2628" s="350"/>
      <c r="V2628" s="350"/>
      <c r="W2628" s="350"/>
      <c r="X2628" s="350"/>
      <c r="Y2628" s="350">
        <f t="shared" si="494"/>
        <v>0</v>
      </c>
      <c r="Z2628" s="338"/>
      <c r="AA2628" s="337"/>
      <c r="AB2628" s="338"/>
      <c r="AC2628" s="337"/>
      <c r="AD2628" s="451"/>
      <c r="AE2628" s="252"/>
    </row>
    <row r="2629" hidden="1" outlineLevel="1" spans="1:31">
      <c r="A2629" s="299"/>
      <c r="B2629" s="150">
        <v>210501121</v>
      </c>
      <c r="C2629" s="346"/>
      <c r="D2629" s="346"/>
      <c r="E2629" s="299" t="s">
        <v>233</v>
      </c>
      <c r="F2629" s="343"/>
      <c r="G2629" s="350"/>
      <c r="H2629" s="394"/>
      <c r="I2629" s="403"/>
      <c r="J2629" s="394"/>
      <c r="K2629" s="403"/>
      <c r="L2629" s="337">
        <f t="shared" si="492"/>
        <v>0</v>
      </c>
      <c r="M2629" s="338"/>
      <c r="N2629" s="337"/>
      <c r="O2629" s="338"/>
      <c r="P2629" s="337"/>
      <c r="Q2629" s="337">
        <f t="shared" si="489"/>
        <v>0</v>
      </c>
      <c r="R2629" s="350"/>
      <c r="S2629" s="350"/>
      <c r="T2629" s="350"/>
      <c r="U2629" s="350"/>
      <c r="V2629" s="350"/>
      <c r="W2629" s="350"/>
      <c r="X2629" s="350"/>
      <c r="Y2629" s="350">
        <f t="shared" si="494"/>
        <v>0</v>
      </c>
      <c r="Z2629" s="338"/>
      <c r="AA2629" s="337"/>
      <c r="AB2629" s="338"/>
      <c r="AC2629" s="337"/>
      <c r="AD2629" s="451"/>
      <c r="AE2629" s="252"/>
    </row>
    <row r="2630" hidden="1" outlineLevel="1" spans="1:31">
      <c r="A2630" s="299"/>
      <c r="B2630" s="150">
        <v>210501122</v>
      </c>
      <c r="C2630" s="346"/>
      <c r="D2630" s="346"/>
      <c r="E2630" s="299" t="s">
        <v>234</v>
      </c>
      <c r="F2630" s="343"/>
      <c r="G2630" s="350"/>
      <c r="H2630" s="394"/>
      <c r="I2630" s="403"/>
      <c r="J2630" s="394"/>
      <c r="K2630" s="403"/>
      <c r="L2630" s="337">
        <f t="shared" si="492"/>
        <v>0</v>
      </c>
      <c r="M2630" s="338"/>
      <c r="N2630" s="337"/>
      <c r="O2630" s="338"/>
      <c r="P2630" s="337"/>
      <c r="Q2630" s="337">
        <f t="shared" si="489"/>
        <v>0</v>
      </c>
      <c r="R2630" s="350"/>
      <c r="S2630" s="350"/>
      <c r="T2630" s="350"/>
      <c r="U2630" s="350"/>
      <c r="V2630" s="350"/>
      <c r="W2630" s="350"/>
      <c r="X2630" s="350"/>
      <c r="Y2630" s="350">
        <f t="shared" si="494"/>
        <v>0</v>
      </c>
      <c r="Z2630" s="338"/>
      <c r="AA2630" s="337"/>
      <c r="AB2630" s="338"/>
      <c r="AC2630" s="337"/>
      <c r="AD2630" s="451"/>
      <c r="AE2630" s="252"/>
    </row>
    <row r="2631" hidden="1" outlineLevel="1" spans="1:31">
      <c r="A2631" s="299"/>
      <c r="B2631" s="150">
        <v>210501123</v>
      </c>
      <c r="C2631" s="346"/>
      <c r="D2631" s="346"/>
      <c r="E2631" s="299" t="s">
        <v>235</v>
      </c>
      <c r="F2631" s="343"/>
      <c r="G2631" s="350"/>
      <c r="H2631" s="394"/>
      <c r="I2631" s="403"/>
      <c r="J2631" s="394"/>
      <c r="K2631" s="403"/>
      <c r="L2631" s="337">
        <f t="shared" si="492"/>
        <v>0</v>
      </c>
      <c r="M2631" s="338"/>
      <c r="N2631" s="337"/>
      <c r="O2631" s="338"/>
      <c r="P2631" s="337"/>
      <c r="Q2631" s="337">
        <f t="shared" si="489"/>
        <v>0</v>
      </c>
      <c r="R2631" s="350"/>
      <c r="S2631" s="350"/>
      <c r="T2631" s="350"/>
      <c r="U2631" s="350"/>
      <c r="V2631" s="350"/>
      <c r="W2631" s="350"/>
      <c r="X2631" s="350"/>
      <c r="Y2631" s="350">
        <f t="shared" si="494"/>
        <v>0</v>
      </c>
      <c r="Z2631" s="338"/>
      <c r="AA2631" s="337"/>
      <c r="AB2631" s="338"/>
      <c r="AC2631" s="337"/>
      <c r="AD2631" s="451"/>
      <c r="AE2631" s="252"/>
    </row>
    <row r="2632" hidden="1" outlineLevel="1" spans="1:31">
      <c r="A2632" s="299"/>
      <c r="B2632" s="150">
        <v>210501124</v>
      </c>
      <c r="C2632" s="346"/>
      <c r="D2632" s="346"/>
      <c r="E2632" s="299" t="s">
        <v>236</v>
      </c>
      <c r="F2632" s="343"/>
      <c r="G2632" s="350"/>
      <c r="H2632" s="394"/>
      <c r="I2632" s="403"/>
      <c r="J2632" s="394"/>
      <c r="K2632" s="403"/>
      <c r="L2632" s="337">
        <f t="shared" si="492"/>
        <v>0</v>
      </c>
      <c r="M2632" s="338"/>
      <c r="N2632" s="337"/>
      <c r="O2632" s="338"/>
      <c r="P2632" s="337"/>
      <c r="Q2632" s="337">
        <f t="shared" si="489"/>
        <v>0</v>
      </c>
      <c r="R2632" s="350"/>
      <c r="S2632" s="350"/>
      <c r="T2632" s="350"/>
      <c r="U2632" s="350"/>
      <c r="V2632" s="350"/>
      <c r="W2632" s="350"/>
      <c r="X2632" s="350"/>
      <c r="Y2632" s="350">
        <f t="shared" si="494"/>
        <v>0</v>
      </c>
      <c r="Z2632" s="338"/>
      <c r="AA2632" s="337"/>
      <c r="AB2632" s="338"/>
      <c r="AC2632" s="337"/>
      <c r="AD2632" s="451"/>
      <c r="AE2632" s="252"/>
    </row>
    <row r="2633" hidden="1" outlineLevel="1" spans="1:31">
      <c r="A2633" s="299"/>
      <c r="B2633" s="150">
        <v>210501125</v>
      </c>
      <c r="C2633" s="346"/>
      <c r="D2633" s="346"/>
      <c r="E2633" s="299" t="s">
        <v>237</v>
      </c>
      <c r="F2633" s="343"/>
      <c r="G2633" s="350"/>
      <c r="H2633" s="394"/>
      <c r="I2633" s="403"/>
      <c r="J2633" s="394"/>
      <c r="K2633" s="403"/>
      <c r="L2633" s="337">
        <f t="shared" si="492"/>
        <v>0</v>
      </c>
      <c r="M2633" s="338"/>
      <c r="N2633" s="337"/>
      <c r="O2633" s="338"/>
      <c r="P2633" s="337"/>
      <c r="Q2633" s="337">
        <f t="shared" si="489"/>
        <v>0</v>
      </c>
      <c r="R2633" s="350"/>
      <c r="S2633" s="350"/>
      <c r="T2633" s="350"/>
      <c r="U2633" s="350"/>
      <c r="V2633" s="350"/>
      <c r="W2633" s="350"/>
      <c r="X2633" s="350"/>
      <c r="Y2633" s="350">
        <f t="shared" si="494"/>
        <v>0</v>
      </c>
      <c r="Z2633" s="338"/>
      <c r="AA2633" s="337"/>
      <c r="AB2633" s="338"/>
      <c r="AC2633" s="337"/>
      <c r="AD2633" s="451"/>
      <c r="AE2633" s="252"/>
    </row>
    <row r="2634" hidden="1" outlineLevel="1" spans="1:31">
      <c r="A2634" s="299"/>
      <c r="B2634" s="150">
        <v>210501126</v>
      </c>
      <c r="C2634" s="346"/>
      <c r="D2634" s="346"/>
      <c r="E2634" s="299" t="s">
        <v>238</v>
      </c>
      <c r="F2634" s="343"/>
      <c r="G2634" s="350"/>
      <c r="H2634" s="394"/>
      <c r="I2634" s="403"/>
      <c r="J2634" s="394"/>
      <c r="K2634" s="403"/>
      <c r="L2634" s="337">
        <f t="shared" si="492"/>
        <v>0</v>
      </c>
      <c r="M2634" s="338"/>
      <c r="N2634" s="337"/>
      <c r="O2634" s="338"/>
      <c r="P2634" s="337"/>
      <c r="Q2634" s="337">
        <f t="shared" si="489"/>
        <v>0</v>
      </c>
      <c r="R2634" s="350"/>
      <c r="S2634" s="350"/>
      <c r="T2634" s="350"/>
      <c r="U2634" s="350"/>
      <c r="V2634" s="350"/>
      <c r="W2634" s="350"/>
      <c r="X2634" s="350"/>
      <c r="Y2634" s="350">
        <f t="shared" si="494"/>
        <v>0</v>
      </c>
      <c r="Z2634" s="338"/>
      <c r="AA2634" s="337"/>
      <c r="AB2634" s="338"/>
      <c r="AC2634" s="337"/>
      <c r="AD2634" s="451"/>
      <c r="AE2634" s="252"/>
    </row>
    <row r="2635" hidden="1" outlineLevel="1" spans="1:31">
      <c r="A2635" s="299"/>
      <c r="B2635" s="150">
        <v>210501127</v>
      </c>
      <c r="C2635" s="346"/>
      <c r="D2635" s="346"/>
      <c r="E2635" s="299" t="s">
        <v>239</v>
      </c>
      <c r="F2635" s="343"/>
      <c r="G2635" s="350"/>
      <c r="H2635" s="394"/>
      <c r="I2635" s="403"/>
      <c r="J2635" s="394"/>
      <c r="K2635" s="403"/>
      <c r="L2635" s="337">
        <f t="shared" si="492"/>
        <v>0</v>
      </c>
      <c r="M2635" s="338"/>
      <c r="N2635" s="337"/>
      <c r="O2635" s="338"/>
      <c r="P2635" s="337"/>
      <c r="Q2635" s="337">
        <f t="shared" si="489"/>
        <v>0</v>
      </c>
      <c r="R2635" s="350"/>
      <c r="S2635" s="350"/>
      <c r="T2635" s="350"/>
      <c r="U2635" s="350"/>
      <c r="V2635" s="350"/>
      <c r="W2635" s="350"/>
      <c r="X2635" s="350"/>
      <c r="Y2635" s="350">
        <f t="shared" si="494"/>
        <v>0</v>
      </c>
      <c r="Z2635" s="338"/>
      <c r="AA2635" s="337"/>
      <c r="AB2635" s="338"/>
      <c r="AC2635" s="337"/>
      <c r="AD2635" s="451"/>
      <c r="AE2635" s="252"/>
    </row>
    <row r="2636" hidden="1" outlineLevel="1" spans="1:31">
      <c r="A2636" s="299"/>
      <c r="B2636" s="150">
        <v>210501128</v>
      </c>
      <c r="C2636" s="346"/>
      <c r="D2636" s="346"/>
      <c r="E2636" s="299" t="s">
        <v>240</v>
      </c>
      <c r="F2636" s="343"/>
      <c r="G2636" s="350"/>
      <c r="H2636" s="394"/>
      <c r="I2636" s="403"/>
      <c r="J2636" s="394"/>
      <c r="K2636" s="403"/>
      <c r="L2636" s="337">
        <f t="shared" si="492"/>
        <v>0</v>
      </c>
      <c r="M2636" s="338"/>
      <c r="N2636" s="337"/>
      <c r="O2636" s="338"/>
      <c r="P2636" s="337"/>
      <c r="Q2636" s="337">
        <f t="shared" si="489"/>
        <v>0</v>
      </c>
      <c r="R2636" s="350"/>
      <c r="S2636" s="350"/>
      <c r="T2636" s="350"/>
      <c r="U2636" s="350"/>
      <c r="V2636" s="350"/>
      <c r="W2636" s="350"/>
      <c r="X2636" s="350"/>
      <c r="Y2636" s="350">
        <f t="shared" si="494"/>
        <v>0</v>
      </c>
      <c r="Z2636" s="338"/>
      <c r="AA2636" s="337"/>
      <c r="AB2636" s="338"/>
      <c r="AC2636" s="337"/>
      <c r="AD2636" s="451"/>
      <c r="AE2636" s="252"/>
    </row>
    <row r="2637" hidden="1" outlineLevel="1" spans="1:31">
      <c r="A2637" s="299"/>
      <c r="B2637" s="150">
        <v>210501129</v>
      </c>
      <c r="C2637" s="346"/>
      <c r="D2637" s="346"/>
      <c r="E2637" s="299" t="s">
        <v>241</v>
      </c>
      <c r="F2637" s="343"/>
      <c r="G2637" s="350"/>
      <c r="H2637" s="394"/>
      <c r="I2637" s="403"/>
      <c r="J2637" s="394"/>
      <c r="K2637" s="403"/>
      <c r="L2637" s="337">
        <f t="shared" si="492"/>
        <v>0</v>
      </c>
      <c r="M2637" s="338"/>
      <c r="N2637" s="337"/>
      <c r="O2637" s="338"/>
      <c r="P2637" s="337"/>
      <c r="Q2637" s="337">
        <f t="shared" si="489"/>
        <v>0</v>
      </c>
      <c r="R2637" s="350"/>
      <c r="S2637" s="350"/>
      <c r="T2637" s="350"/>
      <c r="U2637" s="350"/>
      <c r="V2637" s="350"/>
      <c r="W2637" s="350"/>
      <c r="X2637" s="350"/>
      <c r="Y2637" s="350">
        <f t="shared" si="494"/>
        <v>0</v>
      </c>
      <c r="Z2637" s="338"/>
      <c r="AA2637" s="337"/>
      <c r="AB2637" s="338"/>
      <c r="AC2637" s="337"/>
      <c r="AD2637" s="451"/>
      <c r="AE2637" s="252"/>
    </row>
    <row r="2638" hidden="1" outlineLevel="1" spans="1:31">
      <c r="A2638" s="299"/>
      <c r="B2638" s="150">
        <v>210501130</v>
      </c>
      <c r="C2638" s="346"/>
      <c r="D2638" s="346"/>
      <c r="E2638" s="299" t="s">
        <v>242</v>
      </c>
      <c r="F2638" s="343"/>
      <c r="G2638" s="350"/>
      <c r="H2638" s="394"/>
      <c r="I2638" s="403"/>
      <c r="J2638" s="394"/>
      <c r="K2638" s="403"/>
      <c r="L2638" s="337">
        <f t="shared" si="492"/>
        <v>0</v>
      </c>
      <c r="M2638" s="338"/>
      <c r="N2638" s="337"/>
      <c r="O2638" s="338"/>
      <c r="P2638" s="337"/>
      <c r="Q2638" s="337">
        <f t="shared" si="489"/>
        <v>0</v>
      </c>
      <c r="R2638" s="350"/>
      <c r="S2638" s="350"/>
      <c r="T2638" s="350"/>
      <c r="U2638" s="350"/>
      <c r="V2638" s="350"/>
      <c r="W2638" s="350"/>
      <c r="X2638" s="350"/>
      <c r="Y2638" s="350">
        <f t="shared" ref="Y2638:Y2701" si="495">SUM(Q2638:X2638)</f>
        <v>0</v>
      </c>
      <c r="Z2638" s="338"/>
      <c r="AA2638" s="337"/>
      <c r="AB2638" s="338"/>
      <c r="AC2638" s="337"/>
      <c r="AD2638" s="451"/>
      <c r="AE2638" s="252"/>
    </row>
    <row r="2639" hidden="1" outlineLevel="1" spans="1:31">
      <c r="A2639" s="299"/>
      <c r="B2639" s="150">
        <v>210501131</v>
      </c>
      <c r="C2639" s="346"/>
      <c r="D2639" s="346"/>
      <c r="E2639" s="299" t="s">
        <v>243</v>
      </c>
      <c r="F2639" s="343"/>
      <c r="G2639" s="350"/>
      <c r="H2639" s="394"/>
      <c r="I2639" s="403"/>
      <c r="J2639" s="394"/>
      <c r="K2639" s="403"/>
      <c r="L2639" s="337">
        <f t="shared" si="492"/>
        <v>0</v>
      </c>
      <c r="M2639" s="338"/>
      <c r="N2639" s="337"/>
      <c r="O2639" s="338"/>
      <c r="P2639" s="337"/>
      <c r="Q2639" s="337">
        <f t="shared" si="489"/>
        <v>0</v>
      </c>
      <c r="R2639" s="350"/>
      <c r="S2639" s="350"/>
      <c r="T2639" s="350"/>
      <c r="U2639" s="350"/>
      <c r="V2639" s="350"/>
      <c r="W2639" s="350"/>
      <c r="X2639" s="350"/>
      <c r="Y2639" s="350">
        <f t="shared" si="495"/>
        <v>0</v>
      </c>
      <c r="Z2639" s="338"/>
      <c r="AA2639" s="337"/>
      <c r="AB2639" s="338"/>
      <c r="AC2639" s="337"/>
      <c r="AD2639" s="451"/>
      <c r="AE2639" s="252"/>
    </row>
    <row r="2640" hidden="1" outlineLevel="1" spans="1:31">
      <c r="A2640" s="299"/>
      <c r="B2640" s="150">
        <v>210501132</v>
      </c>
      <c r="C2640" s="346"/>
      <c r="D2640" s="346"/>
      <c r="E2640" s="299" t="s">
        <v>244</v>
      </c>
      <c r="F2640" s="343"/>
      <c r="G2640" s="350"/>
      <c r="H2640" s="394"/>
      <c r="I2640" s="403"/>
      <c r="J2640" s="394"/>
      <c r="K2640" s="403"/>
      <c r="L2640" s="337">
        <f t="shared" si="492"/>
        <v>0</v>
      </c>
      <c r="M2640" s="338"/>
      <c r="N2640" s="337"/>
      <c r="O2640" s="338"/>
      <c r="P2640" s="337"/>
      <c r="Q2640" s="337">
        <f t="shared" si="489"/>
        <v>0</v>
      </c>
      <c r="R2640" s="350"/>
      <c r="S2640" s="350"/>
      <c r="T2640" s="350"/>
      <c r="U2640" s="350"/>
      <c r="V2640" s="350"/>
      <c r="W2640" s="350"/>
      <c r="X2640" s="350"/>
      <c r="Y2640" s="350">
        <f t="shared" si="495"/>
        <v>0</v>
      </c>
      <c r="Z2640" s="338"/>
      <c r="AA2640" s="337"/>
      <c r="AB2640" s="338"/>
      <c r="AC2640" s="337"/>
      <c r="AD2640" s="451"/>
      <c r="AE2640" s="252"/>
    </row>
    <row r="2641" hidden="1" outlineLevel="1" spans="1:31">
      <c r="A2641" s="299"/>
      <c r="B2641" s="150">
        <v>210501133</v>
      </c>
      <c r="C2641" s="346"/>
      <c r="D2641" s="346"/>
      <c r="E2641" s="299" t="s">
        <v>245</v>
      </c>
      <c r="F2641" s="343"/>
      <c r="G2641" s="350"/>
      <c r="H2641" s="394"/>
      <c r="I2641" s="403"/>
      <c r="J2641" s="394"/>
      <c r="K2641" s="403"/>
      <c r="L2641" s="337">
        <f t="shared" si="492"/>
        <v>0</v>
      </c>
      <c r="M2641" s="338"/>
      <c r="N2641" s="337"/>
      <c r="O2641" s="338"/>
      <c r="P2641" s="337"/>
      <c r="Q2641" s="337">
        <f t="shared" si="489"/>
        <v>0</v>
      </c>
      <c r="R2641" s="350"/>
      <c r="S2641" s="350"/>
      <c r="T2641" s="350"/>
      <c r="U2641" s="350"/>
      <c r="V2641" s="350"/>
      <c r="W2641" s="350"/>
      <c r="X2641" s="350"/>
      <c r="Y2641" s="350">
        <f t="shared" si="495"/>
        <v>0</v>
      </c>
      <c r="Z2641" s="338"/>
      <c r="AA2641" s="337"/>
      <c r="AB2641" s="338"/>
      <c r="AC2641" s="337"/>
      <c r="AD2641" s="451"/>
      <c r="AE2641" s="252"/>
    </row>
    <row r="2642" hidden="1" outlineLevel="1" spans="1:31">
      <c r="A2642" s="299"/>
      <c r="B2642" s="150">
        <v>210501134</v>
      </c>
      <c r="C2642" s="346"/>
      <c r="D2642" s="346"/>
      <c r="E2642" s="299" t="s">
        <v>246</v>
      </c>
      <c r="F2642" s="343"/>
      <c r="G2642" s="350"/>
      <c r="H2642" s="394"/>
      <c r="I2642" s="403"/>
      <c r="J2642" s="394"/>
      <c r="K2642" s="403"/>
      <c r="L2642" s="337">
        <f t="shared" si="492"/>
        <v>0</v>
      </c>
      <c r="M2642" s="338"/>
      <c r="N2642" s="337"/>
      <c r="O2642" s="338"/>
      <c r="P2642" s="337"/>
      <c r="Q2642" s="337">
        <f t="shared" si="489"/>
        <v>0</v>
      </c>
      <c r="R2642" s="350"/>
      <c r="S2642" s="350"/>
      <c r="T2642" s="350"/>
      <c r="U2642" s="350"/>
      <c r="V2642" s="350"/>
      <c r="W2642" s="350"/>
      <c r="X2642" s="350"/>
      <c r="Y2642" s="350">
        <f t="shared" si="495"/>
        <v>0</v>
      </c>
      <c r="Z2642" s="338"/>
      <c r="AA2642" s="337"/>
      <c r="AB2642" s="338"/>
      <c r="AC2642" s="337"/>
      <c r="AD2642" s="451"/>
      <c r="AE2642" s="252"/>
    </row>
    <row r="2643" hidden="1" outlineLevel="1" spans="1:31">
      <c r="A2643" s="299"/>
      <c r="B2643" s="150">
        <v>210501135</v>
      </c>
      <c r="C2643" s="346"/>
      <c r="D2643" s="346"/>
      <c r="E2643" s="299" t="s">
        <v>247</v>
      </c>
      <c r="F2643" s="343"/>
      <c r="G2643" s="350"/>
      <c r="H2643" s="394"/>
      <c r="I2643" s="403"/>
      <c r="J2643" s="394"/>
      <c r="K2643" s="403"/>
      <c r="L2643" s="337">
        <f t="shared" si="492"/>
        <v>0</v>
      </c>
      <c r="M2643" s="338"/>
      <c r="N2643" s="337"/>
      <c r="O2643" s="338"/>
      <c r="P2643" s="337"/>
      <c r="Q2643" s="337">
        <f t="shared" si="489"/>
        <v>0</v>
      </c>
      <c r="R2643" s="350"/>
      <c r="S2643" s="350"/>
      <c r="T2643" s="350"/>
      <c r="U2643" s="350"/>
      <c r="V2643" s="350"/>
      <c r="W2643" s="350"/>
      <c r="X2643" s="350"/>
      <c r="Y2643" s="350">
        <f t="shared" si="495"/>
        <v>0</v>
      </c>
      <c r="Z2643" s="338"/>
      <c r="AA2643" s="337"/>
      <c r="AB2643" s="338"/>
      <c r="AC2643" s="337"/>
      <c r="AD2643" s="451"/>
      <c r="AE2643" s="252"/>
    </row>
    <row r="2644" hidden="1" outlineLevel="1" spans="1:31">
      <c r="A2644" s="299"/>
      <c r="B2644" s="150">
        <v>210501136</v>
      </c>
      <c r="C2644" s="346"/>
      <c r="D2644" s="346"/>
      <c r="E2644" s="299" t="s">
        <v>248</v>
      </c>
      <c r="F2644" s="343"/>
      <c r="G2644" s="350"/>
      <c r="H2644" s="394"/>
      <c r="I2644" s="403"/>
      <c r="J2644" s="394"/>
      <c r="K2644" s="403"/>
      <c r="L2644" s="337">
        <f t="shared" si="492"/>
        <v>0</v>
      </c>
      <c r="M2644" s="338"/>
      <c r="N2644" s="337"/>
      <c r="O2644" s="338"/>
      <c r="P2644" s="337"/>
      <c r="Q2644" s="337">
        <f t="shared" si="489"/>
        <v>0</v>
      </c>
      <c r="R2644" s="350"/>
      <c r="S2644" s="350"/>
      <c r="T2644" s="350"/>
      <c r="U2644" s="350"/>
      <c r="V2644" s="350"/>
      <c r="W2644" s="350"/>
      <c r="X2644" s="350"/>
      <c r="Y2644" s="350">
        <f t="shared" si="495"/>
        <v>0</v>
      </c>
      <c r="Z2644" s="338"/>
      <c r="AA2644" s="337"/>
      <c r="AB2644" s="338"/>
      <c r="AC2644" s="337"/>
      <c r="AD2644" s="451"/>
      <c r="AE2644" s="252"/>
    </row>
    <row r="2645" hidden="1" outlineLevel="1" spans="1:31">
      <c r="A2645" s="299"/>
      <c r="B2645" s="150">
        <v>210501137</v>
      </c>
      <c r="C2645" s="346"/>
      <c r="D2645" s="346"/>
      <c r="E2645" s="299" t="s">
        <v>249</v>
      </c>
      <c r="F2645" s="343"/>
      <c r="G2645" s="350"/>
      <c r="H2645" s="394"/>
      <c r="I2645" s="403"/>
      <c r="J2645" s="394"/>
      <c r="K2645" s="403"/>
      <c r="L2645" s="337">
        <f t="shared" si="492"/>
        <v>0</v>
      </c>
      <c r="M2645" s="338"/>
      <c r="N2645" s="337"/>
      <c r="O2645" s="338"/>
      <c r="P2645" s="337"/>
      <c r="Q2645" s="337">
        <f t="shared" si="489"/>
        <v>0</v>
      </c>
      <c r="R2645" s="350"/>
      <c r="S2645" s="350"/>
      <c r="T2645" s="350"/>
      <c r="U2645" s="350"/>
      <c r="V2645" s="350"/>
      <c r="W2645" s="350"/>
      <c r="X2645" s="350"/>
      <c r="Y2645" s="350">
        <f t="shared" si="495"/>
        <v>0</v>
      </c>
      <c r="Z2645" s="338"/>
      <c r="AA2645" s="337"/>
      <c r="AB2645" s="338"/>
      <c r="AC2645" s="337"/>
      <c r="AD2645" s="451"/>
      <c r="AE2645" s="252"/>
    </row>
    <row r="2646" hidden="1" outlineLevel="1" spans="1:31">
      <c r="A2646" s="299"/>
      <c r="B2646" s="150">
        <v>210501138</v>
      </c>
      <c r="C2646" s="346"/>
      <c r="D2646" s="346"/>
      <c r="E2646" s="299" t="s">
        <v>250</v>
      </c>
      <c r="F2646" s="343"/>
      <c r="G2646" s="350"/>
      <c r="H2646" s="394"/>
      <c r="I2646" s="403"/>
      <c r="J2646" s="394"/>
      <c r="K2646" s="403"/>
      <c r="L2646" s="337">
        <f t="shared" si="492"/>
        <v>0</v>
      </c>
      <c r="M2646" s="338"/>
      <c r="N2646" s="337"/>
      <c r="O2646" s="338"/>
      <c r="P2646" s="337"/>
      <c r="Q2646" s="337">
        <f t="shared" si="489"/>
        <v>0</v>
      </c>
      <c r="R2646" s="350"/>
      <c r="S2646" s="350"/>
      <c r="T2646" s="350"/>
      <c r="U2646" s="350"/>
      <c r="V2646" s="350"/>
      <c r="W2646" s="350"/>
      <c r="X2646" s="350"/>
      <c r="Y2646" s="350">
        <f t="shared" si="495"/>
        <v>0</v>
      </c>
      <c r="Z2646" s="338"/>
      <c r="AA2646" s="337"/>
      <c r="AB2646" s="338"/>
      <c r="AC2646" s="337"/>
      <c r="AD2646" s="451"/>
      <c r="AE2646" s="252"/>
    </row>
    <row r="2647" hidden="1" outlineLevel="1" spans="1:31">
      <c r="A2647" s="299"/>
      <c r="B2647" s="150">
        <v>210501139</v>
      </c>
      <c r="C2647" s="346"/>
      <c r="D2647" s="346"/>
      <c r="E2647" s="299" t="s">
        <v>251</v>
      </c>
      <c r="F2647" s="343"/>
      <c r="G2647" s="350"/>
      <c r="H2647" s="394"/>
      <c r="I2647" s="403"/>
      <c r="J2647" s="394"/>
      <c r="K2647" s="403"/>
      <c r="L2647" s="337">
        <f t="shared" si="492"/>
        <v>0</v>
      </c>
      <c r="M2647" s="338"/>
      <c r="N2647" s="337"/>
      <c r="O2647" s="338"/>
      <c r="P2647" s="337"/>
      <c r="Q2647" s="337">
        <f t="shared" si="489"/>
        <v>0</v>
      </c>
      <c r="R2647" s="350"/>
      <c r="S2647" s="350"/>
      <c r="T2647" s="350"/>
      <c r="U2647" s="350"/>
      <c r="V2647" s="350"/>
      <c r="W2647" s="350"/>
      <c r="X2647" s="350"/>
      <c r="Y2647" s="350">
        <f t="shared" si="495"/>
        <v>0</v>
      </c>
      <c r="Z2647" s="338"/>
      <c r="AA2647" s="337"/>
      <c r="AB2647" s="338"/>
      <c r="AC2647" s="337"/>
      <c r="AD2647" s="451"/>
      <c r="AE2647" s="252"/>
    </row>
    <row r="2648" hidden="1" outlineLevel="1" spans="1:31">
      <c r="A2648" s="299"/>
      <c r="B2648" s="150">
        <v>210501140</v>
      </c>
      <c r="C2648" s="346"/>
      <c r="D2648" s="346"/>
      <c r="E2648" s="299" t="s">
        <v>252</v>
      </c>
      <c r="F2648" s="343"/>
      <c r="G2648" s="350"/>
      <c r="H2648" s="394"/>
      <c r="I2648" s="403"/>
      <c r="J2648" s="394"/>
      <c r="K2648" s="403"/>
      <c r="L2648" s="337">
        <f t="shared" si="492"/>
        <v>0</v>
      </c>
      <c r="M2648" s="338"/>
      <c r="N2648" s="337"/>
      <c r="O2648" s="338"/>
      <c r="P2648" s="337"/>
      <c r="Q2648" s="337">
        <f t="shared" si="489"/>
        <v>0</v>
      </c>
      <c r="R2648" s="350"/>
      <c r="S2648" s="350"/>
      <c r="T2648" s="350"/>
      <c r="U2648" s="350"/>
      <c r="V2648" s="350"/>
      <c r="W2648" s="350"/>
      <c r="X2648" s="350"/>
      <c r="Y2648" s="350">
        <f t="shared" si="495"/>
        <v>0</v>
      </c>
      <c r="Z2648" s="338"/>
      <c r="AA2648" s="337"/>
      <c r="AB2648" s="338"/>
      <c r="AC2648" s="337"/>
      <c r="AD2648" s="451"/>
      <c r="AE2648" s="252"/>
    </row>
    <row r="2649" hidden="1" outlineLevel="1" spans="1:31">
      <c r="A2649" s="299"/>
      <c r="B2649" s="150">
        <v>210501141</v>
      </c>
      <c r="C2649" s="346"/>
      <c r="D2649" s="346"/>
      <c r="E2649" s="299" t="s">
        <v>253</v>
      </c>
      <c r="F2649" s="343"/>
      <c r="G2649" s="350"/>
      <c r="H2649" s="394"/>
      <c r="I2649" s="403"/>
      <c r="J2649" s="394"/>
      <c r="K2649" s="403"/>
      <c r="L2649" s="337">
        <f t="shared" si="492"/>
        <v>0</v>
      </c>
      <c r="M2649" s="338"/>
      <c r="N2649" s="337"/>
      <c r="O2649" s="338"/>
      <c r="P2649" s="337"/>
      <c r="Q2649" s="337">
        <f t="shared" si="489"/>
        <v>0</v>
      </c>
      <c r="R2649" s="350"/>
      <c r="S2649" s="350"/>
      <c r="T2649" s="350"/>
      <c r="U2649" s="350"/>
      <c r="V2649" s="350"/>
      <c r="W2649" s="350"/>
      <c r="X2649" s="350"/>
      <c r="Y2649" s="350">
        <f t="shared" si="495"/>
        <v>0</v>
      </c>
      <c r="Z2649" s="338"/>
      <c r="AA2649" s="337"/>
      <c r="AB2649" s="338"/>
      <c r="AC2649" s="337"/>
      <c r="AD2649" s="451"/>
      <c r="AE2649" s="252"/>
    </row>
    <row r="2650" hidden="1" outlineLevel="1" spans="1:31">
      <c r="A2650" s="299"/>
      <c r="B2650" s="150">
        <v>210501142</v>
      </c>
      <c r="C2650" s="346"/>
      <c r="D2650" s="346"/>
      <c r="E2650" s="299" t="s">
        <v>254</v>
      </c>
      <c r="F2650" s="343"/>
      <c r="G2650" s="350"/>
      <c r="H2650" s="394"/>
      <c r="I2650" s="403"/>
      <c r="J2650" s="394"/>
      <c r="K2650" s="403"/>
      <c r="L2650" s="337">
        <f t="shared" si="492"/>
        <v>0</v>
      </c>
      <c r="M2650" s="338"/>
      <c r="N2650" s="337"/>
      <c r="O2650" s="338"/>
      <c r="P2650" s="337"/>
      <c r="Q2650" s="337">
        <f t="shared" si="489"/>
        <v>0</v>
      </c>
      <c r="R2650" s="350"/>
      <c r="S2650" s="350"/>
      <c r="T2650" s="350"/>
      <c r="U2650" s="350"/>
      <c r="V2650" s="350"/>
      <c r="W2650" s="350"/>
      <c r="X2650" s="350"/>
      <c r="Y2650" s="350">
        <f t="shared" si="495"/>
        <v>0</v>
      </c>
      <c r="Z2650" s="338"/>
      <c r="AA2650" s="337"/>
      <c r="AB2650" s="338"/>
      <c r="AC2650" s="337"/>
      <c r="AD2650" s="451"/>
      <c r="AE2650" s="252"/>
    </row>
    <row r="2651" hidden="1" outlineLevel="1" spans="1:31">
      <c r="A2651" s="299"/>
      <c r="B2651" s="150">
        <v>210501143</v>
      </c>
      <c r="C2651" s="346"/>
      <c r="D2651" s="346"/>
      <c r="E2651" s="299" t="s">
        <v>255</v>
      </c>
      <c r="F2651" s="343"/>
      <c r="G2651" s="350"/>
      <c r="H2651" s="394"/>
      <c r="I2651" s="403"/>
      <c r="J2651" s="394"/>
      <c r="K2651" s="403"/>
      <c r="L2651" s="337">
        <f t="shared" si="492"/>
        <v>0</v>
      </c>
      <c r="M2651" s="338"/>
      <c r="N2651" s="337"/>
      <c r="O2651" s="338"/>
      <c r="P2651" s="337"/>
      <c r="Q2651" s="337">
        <f t="shared" si="489"/>
        <v>0</v>
      </c>
      <c r="R2651" s="350"/>
      <c r="S2651" s="350"/>
      <c r="T2651" s="350"/>
      <c r="U2651" s="350"/>
      <c r="V2651" s="350"/>
      <c r="W2651" s="350"/>
      <c r="X2651" s="350"/>
      <c r="Y2651" s="350">
        <f t="shared" si="495"/>
        <v>0</v>
      </c>
      <c r="Z2651" s="338"/>
      <c r="AA2651" s="337"/>
      <c r="AB2651" s="338"/>
      <c r="AC2651" s="337"/>
      <c r="AD2651" s="451"/>
      <c r="AE2651" s="252"/>
    </row>
    <row r="2652" hidden="1" outlineLevel="1" spans="1:31">
      <c r="A2652" s="299"/>
      <c r="B2652" s="150">
        <v>210501144</v>
      </c>
      <c r="C2652" s="346"/>
      <c r="D2652" s="346"/>
      <c r="E2652" s="299" t="s">
        <v>256</v>
      </c>
      <c r="F2652" s="343"/>
      <c r="G2652" s="350"/>
      <c r="H2652" s="394"/>
      <c r="I2652" s="403"/>
      <c r="J2652" s="394"/>
      <c r="K2652" s="403"/>
      <c r="L2652" s="337">
        <f t="shared" si="492"/>
        <v>0</v>
      </c>
      <c r="M2652" s="338"/>
      <c r="N2652" s="337"/>
      <c r="O2652" s="338"/>
      <c r="P2652" s="337"/>
      <c r="Q2652" s="337">
        <f t="shared" si="489"/>
        <v>0</v>
      </c>
      <c r="R2652" s="350"/>
      <c r="S2652" s="350"/>
      <c r="T2652" s="350"/>
      <c r="U2652" s="350"/>
      <c r="V2652" s="350"/>
      <c r="W2652" s="350"/>
      <c r="X2652" s="350"/>
      <c r="Y2652" s="350">
        <f t="shared" si="495"/>
        <v>0</v>
      </c>
      <c r="Z2652" s="338"/>
      <c r="AA2652" s="337"/>
      <c r="AB2652" s="338"/>
      <c r="AC2652" s="337"/>
      <c r="AD2652" s="451"/>
      <c r="AE2652" s="252"/>
    </row>
    <row r="2653" hidden="1" outlineLevel="1" spans="1:31">
      <c r="A2653" s="299"/>
      <c r="B2653" s="150">
        <v>210501145</v>
      </c>
      <c r="C2653" s="346"/>
      <c r="D2653" s="346"/>
      <c r="E2653" s="299" t="s">
        <v>257</v>
      </c>
      <c r="F2653" s="343"/>
      <c r="G2653" s="350"/>
      <c r="H2653" s="394"/>
      <c r="I2653" s="403"/>
      <c r="J2653" s="394"/>
      <c r="K2653" s="403"/>
      <c r="L2653" s="337">
        <f t="shared" si="492"/>
        <v>0</v>
      </c>
      <c r="M2653" s="338"/>
      <c r="N2653" s="337"/>
      <c r="O2653" s="338"/>
      <c r="P2653" s="337"/>
      <c r="Q2653" s="337">
        <f t="shared" si="489"/>
        <v>0</v>
      </c>
      <c r="R2653" s="350"/>
      <c r="S2653" s="350"/>
      <c r="T2653" s="350"/>
      <c r="U2653" s="350"/>
      <c r="V2653" s="350"/>
      <c r="W2653" s="350"/>
      <c r="X2653" s="350"/>
      <c r="Y2653" s="350">
        <f t="shared" si="495"/>
        <v>0</v>
      </c>
      <c r="Z2653" s="338"/>
      <c r="AA2653" s="337"/>
      <c r="AB2653" s="338"/>
      <c r="AC2653" s="337"/>
      <c r="AD2653" s="451"/>
      <c r="AE2653" s="252"/>
    </row>
    <row r="2654" hidden="1" outlineLevel="1" spans="1:31">
      <c r="A2654" s="299"/>
      <c r="B2654" s="150">
        <v>210501146</v>
      </c>
      <c r="C2654" s="346"/>
      <c r="D2654" s="346"/>
      <c r="E2654" s="299" t="s">
        <v>258</v>
      </c>
      <c r="F2654" s="343"/>
      <c r="G2654" s="350"/>
      <c r="H2654" s="394"/>
      <c r="I2654" s="403"/>
      <c r="J2654" s="394"/>
      <c r="K2654" s="403"/>
      <c r="L2654" s="337">
        <f t="shared" si="492"/>
        <v>0</v>
      </c>
      <c r="M2654" s="338"/>
      <c r="N2654" s="337"/>
      <c r="O2654" s="338"/>
      <c r="P2654" s="337"/>
      <c r="Q2654" s="337">
        <f t="shared" si="489"/>
        <v>0</v>
      </c>
      <c r="R2654" s="350"/>
      <c r="S2654" s="350"/>
      <c r="T2654" s="350"/>
      <c r="U2654" s="350"/>
      <c r="V2654" s="350"/>
      <c r="W2654" s="350"/>
      <c r="X2654" s="350"/>
      <c r="Y2654" s="350">
        <f t="shared" si="495"/>
        <v>0</v>
      </c>
      <c r="Z2654" s="338"/>
      <c r="AA2654" s="337"/>
      <c r="AB2654" s="338"/>
      <c r="AC2654" s="337"/>
      <c r="AD2654" s="451"/>
      <c r="AE2654" s="252"/>
    </row>
    <row r="2655" hidden="1" outlineLevel="1" spans="1:31">
      <c r="A2655" s="299"/>
      <c r="B2655" s="150">
        <v>210501147</v>
      </c>
      <c r="C2655" s="346"/>
      <c r="D2655" s="346"/>
      <c r="E2655" s="299" t="s">
        <v>259</v>
      </c>
      <c r="F2655" s="343"/>
      <c r="G2655" s="350"/>
      <c r="H2655" s="394"/>
      <c r="I2655" s="403"/>
      <c r="J2655" s="394"/>
      <c r="K2655" s="403"/>
      <c r="L2655" s="337">
        <f t="shared" si="492"/>
        <v>0</v>
      </c>
      <c r="M2655" s="338"/>
      <c r="N2655" s="337"/>
      <c r="O2655" s="338"/>
      <c r="P2655" s="337"/>
      <c r="Q2655" s="337">
        <f t="shared" si="489"/>
        <v>0</v>
      </c>
      <c r="R2655" s="350"/>
      <c r="S2655" s="350"/>
      <c r="T2655" s="350"/>
      <c r="U2655" s="350"/>
      <c r="V2655" s="350"/>
      <c r="W2655" s="350"/>
      <c r="X2655" s="350"/>
      <c r="Y2655" s="350">
        <f t="shared" si="495"/>
        <v>0</v>
      </c>
      <c r="Z2655" s="338"/>
      <c r="AA2655" s="337"/>
      <c r="AB2655" s="338"/>
      <c r="AC2655" s="337"/>
      <c r="AD2655" s="451"/>
      <c r="AE2655" s="252"/>
    </row>
    <row r="2656" hidden="1" outlineLevel="1" spans="1:31">
      <c r="A2656" s="299"/>
      <c r="B2656" s="150">
        <v>210501148</v>
      </c>
      <c r="C2656" s="346"/>
      <c r="D2656" s="346"/>
      <c r="E2656" s="299" t="s">
        <v>260</v>
      </c>
      <c r="F2656" s="343"/>
      <c r="G2656" s="350"/>
      <c r="H2656" s="394"/>
      <c r="I2656" s="403"/>
      <c r="J2656" s="394"/>
      <c r="K2656" s="403"/>
      <c r="L2656" s="337">
        <f t="shared" si="492"/>
        <v>0</v>
      </c>
      <c r="M2656" s="338"/>
      <c r="N2656" s="337"/>
      <c r="O2656" s="338"/>
      <c r="P2656" s="337"/>
      <c r="Q2656" s="337">
        <f t="shared" si="489"/>
        <v>0</v>
      </c>
      <c r="R2656" s="350"/>
      <c r="S2656" s="350"/>
      <c r="T2656" s="350"/>
      <c r="U2656" s="350"/>
      <c r="V2656" s="350"/>
      <c r="W2656" s="350"/>
      <c r="X2656" s="350"/>
      <c r="Y2656" s="350">
        <f t="shared" si="495"/>
        <v>0</v>
      </c>
      <c r="Z2656" s="338"/>
      <c r="AA2656" s="337"/>
      <c r="AB2656" s="338"/>
      <c r="AC2656" s="337"/>
      <c r="AD2656" s="451"/>
      <c r="AE2656" s="252"/>
    </row>
    <row r="2657" hidden="1" outlineLevel="1" spans="1:31">
      <c r="A2657" s="299"/>
      <c r="B2657" s="150">
        <v>210501149</v>
      </c>
      <c r="C2657" s="346"/>
      <c r="D2657" s="346"/>
      <c r="E2657" s="299" t="s">
        <v>261</v>
      </c>
      <c r="F2657" s="343"/>
      <c r="G2657" s="350"/>
      <c r="H2657" s="394"/>
      <c r="I2657" s="403"/>
      <c r="J2657" s="394"/>
      <c r="K2657" s="403"/>
      <c r="L2657" s="337">
        <f t="shared" si="492"/>
        <v>0</v>
      </c>
      <c r="M2657" s="338"/>
      <c r="N2657" s="337"/>
      <c r="O2657" s="338"/>
      <c r="P2657" s="337"/>
      <c r="Q2657" s="337">
        <f t="shared" si="489"/>
        <v>0</v>
      </c>
      <c r="R2657" s="350"/>
      <c r="S2657" s="350"/>
      <c r="T2657" s="350"/>
      <c r="U2657" s="350"/>
      <c r="V2657" s="350"/>
      <c r="W2657" s="350"/>
      <c r="X2657" s="350"/>
      <c r="Y2657" s="350">
        <f t="shared" si="495"/>
        <v>0</v>
      </c>
      <c r="Z2657" s="338"/>
      <c r="AA2657" s="337"/>
      <c r="AB2657" s="338"/>
      <c r="AC2657" s="337"/>
      <c r="AD2657" s="451"/>
      <c r="AE2657" s="252"/>
    </row>
    <row r="2658" hidden="1" outlineLevel="1" spans="1:31">
      <c r="A2658" s="299"/>
      <c r="B2658" s="150">
        <v>210501150</v>
      </c>
      <c r="C2658" s="346"/>
      <c r="D2658" s="346"/>
      <c r="E2658" s="299" t="s">
        <v>262</v>
      </c>
      <c r="F2658" s="343"/>
      <c r="G2658" s="350"/>
      <c r="H2658" s="394"/>
      <c r="I2658" s="403"/>
      <c r="J2658" s="394"/>
      <c r="K2658" s="403"/>
      <c r="L2658" s="337">
        <f t="shared" si="492"/>
        <v>0</v>
      </c>
      <c r="M2658" s="338"/>
      <c r="N2658" s="337"/>
      <c r="O2658" s="338"/>
      <c r="P2658" s="337"/>
      <c r="Q2658" s="337">
        <f t="shared" si="489"/>
        <v>0</v>
      </c>
      <c r="R2658" s="350"/>
      <c r="S2658" s="350"/>
      <c r="T2658" s="350"/>
      <c r="U2658" s="350"/>
      <c r="V2658" s="350"/>
      <c r="W2658" s="350"/>
      <c r="X2658" s="350"/>
      <c r="Y2658" s="350">
        <f t="shared" si="495"/>
        <v>0</v>
      </c>
      <c r="Z2658" s="338"/>
      <c r="AA2658" s="337"/>
      <c r="AB2658" s="338"/>
      <c r="AC2658" s="337"/>
      <c r="AD2658" s="451"/>
      <c r="AE2658" s="252"/>
    </row>
    <row r="2659" hidden="1" outlineLevel="1" spans="1:31">
      <c r="A2659" s="299"/>
      <c r="B2659" s="150">
        <v>210501151</v>
      </c>
      <c r="C2659" s="346"/>
      <c r="D2659" s="346"/>
      <c r="E2659" s="299" t="s">
        <v>263</v>
      </c>
      <c r="F2659" s="343"/>
      <c r="G2659" s="350"/>
      <c r="H2659" s="394"/>
      <c r="I2659" s="403"/>
      <c r="J2659" s="394"/>
      <c r="K2659" s="403"/>
      <c r="L2659" s="337">
        <f t="shared" si="492"/>
        <v>0</v>
      </c>
      <c r="M2659" s="338"/>
      <c r="N2659" s="337"/>
      <c r="O2659" s="338"/>
      <c r="P2659" s="337"/>
      <c r="Q2659" s="337">
        <f t="shared" si="489"/>
        <v>0</v>
      </c>
      <c r="R2659" s="350"/>
      <c r="S2659" s="350"/>
      <c r="T2659" s="350"/>
      <c r="U2659" s="350"/>
      <c r="V2659" s="350"/>
      <c r="W2659" s="350"/>
      <c r="X2659" s="350"/>
      <c r="Y2659" s="350">
        <f t="shared" si="495"/>
        <v>0</v>
      </c>
      <c r="Z2659" s="338"/>
      <c r="AA2659" s="337"/>
      <c r="AB2659" s="338"/>
      <c r="AC2659" s="337"/>
      <c r="AD2659" s="451"/>
      <c r="AE2659" s="252"/>
    </row>
    <row r="2660" hidden="1" outlineLevel="1" spans="1:31">
      <c r="A2660" s="299"/>
      <c r="B2660" s="150">
        <v>210501152</v>
      </c>
      <c r="C2660" s="346"/>
      <c r="D2660" s="346"/>
      <c r="E2660" s="299" t="s">
        <v>264</v>
      </c>
      <c r="F2660" s="343"/>
      <c r="G2660" s="350"/>
      <c r="H2660" s="394"/>
      <c r="I2660" s="403"/>
      <c r="J2660" s="394"/>
      <c r="K2660" s="403"/>
      <c r="L2660" s="337">
        <f t="shared" si="492"/>
        <v>0</v>
      </c>
      <c r="M2660" s="338"/>
      <c r="N2660" s="337"/>
      <c r="O2660" s="338"/>
      <c r="P2660" s="337"/>
      <c r="Q2660" s="337">
        <f t="shared" si="489"/>
        <v>0</v>
      </c>
      <c r="R2660" s="350"/>
      <c r="S2660" s="350"/>
      <c r="T2660" s="350"/>
      <c r="U2660" s="350"/>
      <c r="V2660" s="350"/>
      <c r="W2660" s="350"/>
      <c r="X2660" s="350"/>
      <c r="Y2660" s="350">
        <f t="shared" si="495"/>
        <v>0</v>
      </c>
      <c r="Z2660" s="338"/>
      <c r="AA2660" s="337"/>
      <c r="AB2660" s="338"/>
      <c r="AC2660" s="337"/>
      <c r="AD2660" s="451"/>
      <c r="AE2660" s="252"/>
    </row>
    <row r="2661" hidden="1" outlineLevel="1" spans="1:31">
      <c r="A2661" s="299"/>
      <c r="B2661" s="150">
        <v>210501153</v>
      </c>
      <c r="C2661" s="346"/>
      <c r="D2661" s="346"/>
      <c r="E2661" s="299" t="s">
        <v>265</v>
      </c>
      <c r="F2661" s="343"/>
      <c r="G2661" s="350"/>
      <c r="H2661" s="394"/>
      <c r="I2661" s="403"/>
      <c r="J2661" s="394"/>
      <c r="K2661" s="403"/>
      <c r="L2661" s="337">
        <f t="shared" si="492"/>
        <v>0</v>
      </c>
      <c r="M2661" s="338"/>
      <c r="N2661" s="337"/>
      <c r="O2661" s="338"/>
      <c r="P2661" s="337"/>
      <c r="Q2661" s="337">
        <f t="shared" si="489"/>
        <v>0</v>
      </c>
      <c r="R2661" s="350"/>
      <c r="S2661" s="350"/>
      <c r="T2661" s="350"/>
      <c r="U2661" s="350"/>
      <c r="V2661" s="350"/>
      <c r="W2661" s="350"/>
      <c r="X2661" s="350"/>
      <c r="Y2661" s="350">
        <f t="shared" si="495"/>
        <v>0</v>
      </c>
      <c r="Z2661" s="338"/>
      <c r="AA2661" s="337"/>
      <c r="AB2661" s="338"/>
      <c r="AC2661" s="337"/>
      <c r="AD2661" s="451"/>
      <c r="AE2661" s="252"/>
    </row>
    <row r="2662" hidden="1" outlineLevel="1" spans="1:31">
      <c r="A2662" s="299"/>
      <c r="B2662" s="150">
        <v>210501154</v>
      </c>
      <c r="C2662" s="346"/>
      <c r="D2662" s="346"/>
      <c r="E2662" s="299" t="s">
        <v>266</v>
      </c>
      <c r="F2662" s="343"/>
      <c r="G2662" s="350"/>
      <c r="H2662" s="394"/>
      <c r="I2662" s="403"/>
      <c r="J2662" s="394"/>
      <c r="K2662" s="403"/>
      <c r="L2662" s="337">
        <f t="shared" si="492"/>
        <v>0</v>
      </c>
      <c r="M2662" s="338"/>
      <c r="N2662" s="337"/>
      <c r="O2662" s="338"/>
      <c r="P2662" s="337"/>
      <c r="Q2662" s="337">
        <f t="shared" si="489"/>
        <v>0</v>
      </c>
      <c r="R2662" s="350"/>
      <c r="S2662" s="350"/>
      <c r="T2662" s="350"/>
      <c r="U2662" s="350"/>
      <c r="V2662" s="350"/>
      <c r="W2662" s="350"/>
      <c r="X2662" s="350"/>
      <c r="Y2662" s="350">
        <f t="shared" si="495"/>
        <v>0</v>
      </c>
      <c r="Z2662" s="338"/>
      <c r="AA2662" s="337"/>
      <c r="AB2662" s="338"/>
      <c r="AC2662" s="337"/>
      <c r="AD2662" s="451"/>
      <c r="AE2662" s="252"/>
    </row>
    <row r="2663" hidden="1" outlineLevel="1" spans="1:31">
      <c r="A2663" s="299"/>
      <c r="B2663" s="150">
        <v>210501155</v>
      </c>
      <c r="C2663" s="346"/>
      <c r="D2663" s="346"/>
      <c r="E2663" s="299" t="s">
        <v>267</v>
      </c>
      <c r="F2663" s="343"/>
      <c r="G2663" s="350"/>
      <c r="H2663" s="394"/>
      <c r="I2663" s="403"/>
      <c r="J2663" s="394"/>
      <c r="K2663" s="403"/>
      <c r="L2663" s="337">
        <f t="shared" si="492"/>
        <v>0</v>
      </c>
      <c r="M2663" s="338"/>
      <c r="N2663" s="337"/>
      <c r="O2663" s="338"/>
      <c r="P2663" s="337"/>
      <c r="Q2663" s="337">
        <f t="shared" si="489"/>
        <v>0</v>
      </c>
      <c r="R2663" s="350"/>
      <c r="S2663" s="350"/>
      <c r="T2663" s="350"/>
      <c r="U2663" s="350"/>
      <c r="V2663" s="350"/>
      <c r="W2663" s="350"/>
      <c r="X2663" s="350"/>
      <c r="Y2663" s="350">
        <f t="shared" si="495"/>
        <v>0</v>
      </c>
      <c r="Z2663" s="338"/>
      <c r="AA2663" s="337"/>
      <c r="AB2663" s="338"/>
      <c r="AC2663" s="337"/>
      <c r="AD2663" s="451"/>
      <c r="AE2663" s="252"/>
    </row>
    <row r="2664" hidden="1" outlineLevel="1" spans="1:31">
      <c r="A2664" s="299"/>
      <c r="B2664" s="150">
        <v>210501156</v>
      </c>
      <c r="C2664" s="346"/>
      <c r="D2664" s="346"/>
      <c r="E2664" s="299" t="s">
        <v>268</v>
      </c>
      <c r="F2664" s="343"/>
      <c r="G2664" s="350"/>
      <c r="H2664" s="394"/>
      <c r="I2664" s="403"/>
      <c r="J2664" s="394"/>
      <c r="K2664" s="403"/>
      <c r="L2664" s="337">
        <f t="shared" si="492"/>
        <v>0</v>
      </c>
      <c r="M2664" s="338"/>
      <c r="N2664" s="337"/>
      <c r="O2664" s="338"/>
      <c r="P2664" s="337"/>
      <c r="Q2664" s="337">
        <f t="shared" si="489"/>
        <v>0</v>
      </c>
      <c r="R2664" s="350"/>
      <c r="S2664" s="350"/>
      <c r="T2664" s="350"/>
      <c r="U2664" s="350"/>
      <c r="V2664" s="350"/>
      <c r="W2664" s="350"/>
      <c r="X2664" s="350"/>
      <c r="Y2664" s="350">
        <f t="shared" si="495"/>
        <v>0</v>
      </c>
      <c r="Z2664" s="338"/>
      <c r="AA2664" s="337"/>
      <c r="AB2664" s="338"/>
      <c r="AC2664" s="337"/>
      <c r="AD2664" s="451"/>
      <c r="AE2664" s="252"/>
    </row>
    <row r="2665" hidden="1" outlineLevel="1" spans="1:31">
      <c r="A2665" s="299"/>
      <c r="B2665" s="150">
        <v>210501157</v>
      </c>
      <c r="C2665" s="346"/>
      <c r="D2665" s="346"/>
      <c r="E2665" s="299" t="s">
        <v>269</v>
      </c>
      <c r="F2665" s="343"/>
      <c r="G2665" s="350"/>
      <c r="H2665" s="394"/>
      <c r="I2665" s="403"/>
      <c r="J2665" s="394"/>
      <c r="K2665" s="403"/>
      <c r="L2665" s="337">
        <f t="shared" si="492"/>
        <v>0</v>
      </c>
      <c r="M2665" s="338"/>
      <c r="N2665" s="337"/>
      <c r="O2665" s="338"/>
      <c r="P2665" s="337"/>
      <c r="Q2665" s="337">
        <f t="shared" si="489"/>
        <v>0</v>
      </c>
      <c r="R2665" s="350"/>
      <c r="S2665" s="350"/>
      <c r="T2665" s="350"/>
      <c r="U2665" s="350"/>
      <c r="V2665" s="350"/>
      <c r="W2665" s="350"/>
      <c r="X2665" s="350"/>
      <c r="Y2665" s="350">
        <f t="shared" si="495"/>
        <v>0</v>
      </c>
      <c r="Z2665" s="338"/>
      <c r="AA2665" s="337"/>
      <c r="AB2665" s="338"/>
      <c r="AC2665" s="337"/>
      <c r="AD2665" s="451"/>
      <c r="AE2665" s="252"/>
    </row>
    <row r="2666" hidden="1" outlineLevel="1" spans="1:31">
      <c r="A2666" s="299"/>
      <c r="B2666" s="150">
        <v>210501158</v>
      </c>
      <c r="C2666" s="346"/>
      <c r="D2666" s="346"/>
      <c r="E2666" s="299" t="s">
        <v>270</v>
      </c>
      <c r="F2666" s="343"/>
      <c r="G2666" s="350"/>
      <c r="H2666" s="394"/>
      <c r="I2666" s="403"/>
      <c r="J2666" s="394"/>
      <c r="K2666" s="403"/>
      <c r="L2666" s="337">
        <f t="shared" si="492"/>
        <v>0</v>
      </c>
      <c r="M2666" s="338"/>
      <c r="N2666" s="337"/>
      <c r="O2666" s="338"/>
      <c r="P2666" s="337"/>
      <c r="Q2666" s="337">
        <f t="shared" si="489"/>
        <v>0</v>
      </c>
      <c r="R2666" s="350"/>
      <c r="S2666" s="350"/>
      <c r="T2666" s="350"/>
      <c r="U2666" s="350"/>
      <c r="V2666" s="350"/>
      <c r="W2666" s="350"/>
      <c r="X2666" s="350"/>
      <c r="Y2666" s="350">
        <f t="shared" si="495"/>
        <v>0</v>
      </c>
      <c r="Z2666" s="338"/>
      <c r="AA2666" s="337"/>
      <c r="AB2666" s="338"/>
      <c r="AC2666" s="337"/>
      <c r="AD2666" s="451"/>
      <c r="AE2666" s="252"/>
    </row>
    <row r="2667" hidden="1" outlineLevel="1" spans="1:31">
      <c r="A2667" s="299"/>
      <c r="B2667" s="150">
        <v>210501159</v>
      </c>
      <c r="C2667" s="346"/>
      <c r="D2667" s="346"/>
      <c r="E2667" s="299" t="s">
        <v>271</v>
      </c>
      <c r="F2667" s="343"/>
      <c r="G2667" s="350"/>
      <c r="H2667" s="394"/>
      <c r="I2667" s="403"/>
      <c r="J2667" s="394"/>
      <c r="K2667" s="403"/>
      <c r="L2667" s="337">
        <f t="shared" si="492"/>
        <v>0</v>
      </c>
      <c r="M2667" s="338"/>
      <c r="N2667" s="337"/>
      <c r="O2667" s="338"/>
      <c r="P2667" s="337"/>
      <c r="Q2667" s="337">
        <f t="shared" si="489"/>
        <v>0</v>
      </c>
      <c r="R2667" s="350"/>
      <c r="S2667" s="350"/>
      <c r="T2667" s="350"/>
      <c r="U2667" s="350"/>
      <c r="V2667" s="350"/>
      <c r="W2667" s="350"/>
      <c r="X2667" s="350"/>
      <c r="Y2667" s="350">
        <f t="shared" si="495"/>
        <v>0</v>
      </c>
      <c r="Z2667" s="338"/>
      <c r="AA2667" s="337"/>
      <c r="AB2667" s="338"/>
      <c r="AC2667" s="337"/>
      <c r="AD2667" s="451"/>
      <c r="AE2667" s="252"/>
    </row>
    <row r="2668" hidden="1" outlineLevel="1" spans="1:31">
      <c r="A2668" s="299"/>
      <c r="B2668" s="150">
        <v>210501160</v>
      </c>
      <c r="C2668" s="346"/>
      <c r="D2668" s="346"/>
      <c r="E2668" s="299" t="s">
        <v>272</v>
      </c>
      <c r="F2668" s="343"/>
      <c r="G2668" s="350"/>
      <c r="H2668" s="394"/>
      <c r="I2668" s="403"/>
      <c r="J2668" s="394"/>
      <c r="K2668" s="403"/>
      <c r="L2668" s="337">
        <f t="shared" si="492"/>
        <v>0</v>
      </c>
      <c r="M2668" s="338"/>
      <c r="N2668" s="337"/>
      <c r="O2668" s="338"/>
      <c r="P2668" s="337"/>
      <c r="Q2668" s="337">
        <f t="shared" si="489"/>
        <v>0</v>
      </c>
      <c r="R2668" s="350"/>
      <c r="S2668" s="350"/>
      <c r="T2668" s="350"/>
      <c r="U2668" s="350"/>
      <c r="V2668" s="350"/>
      <c r="W2668" s="350"/>
      <c r="X2668" s="350"/>
      <c r="Y2668" s="350">
        <f t="shared" si="495"/>
        <v>0</v>
      </c>
      <c r="Z2668" s="338"/>
      <c r="AA2668" s="337"/>
      <c r="AB2668" s="338"/>
      <c r="AC2668" s="337"/>
      <c r="AD2668" s="451"/>
      <c r="AE2668" s="252"/>
    </row>
    <row r="2669" hidden="1" outlineLevel="1" spans="1:31">
      <c r="A2669" s="299"/>
      <c r="B2669" s="150">
        <v>210501161</v>
      </c>
      <c r="C2669" s="346"/>
      <c r="D2669" s="346"/>
      <c r="E2669" s="299" t="s">
        <v>273</v>
      </c>
      <c r="F2669" s="343"/>
      <c r="G2669" s="350"/>
      <c r="H2669" s="394"/>
      <c r="I2669" s="403"/>
      <c r="J2669" s="394"/>
      <c r="K2669" s="403"/>
      <c r="L2669" s="337">
        <f t="shared" si="492"/>
        <v>0</v>
      </c>
      <c r="M2669" s="338"/>
      <c r="N2669" s="337"/>
      <c r="O2669" s="338"/>
      <c r="P2669" s="337"/>
      <c r="Q2669" s="337">
        <f t="shared" si="489"/>
        <v>0</v>
      </c>
      <c r="R2669" s="350"/>
      <c r="S2669" s="350"/>
      <c r="T2669" s="350"/>
      <c r="U2669" s="350"/>
      <c r="V2669" s="350"/>
      <c r="W2669" s="350"/>
      <c r="X2669" s="350"/>
      <c r="Y2669" s="350">
        <f t="shared" si="495"/>
        <v>0</v>
      </c>
      <c r="Z2669" s="338"/>
      <c r="AA2669" s="337"/>
      <c r="AB2669" s="338"/>
      <c r="AC2669" s="337"/>
      <c r="AD2669" s="451"/>
      <c r="AE2669" s="252"/>
    </row>
    <row r="2670" hidden="1" outlineLevel="1" spans="1:31">
      <c r="A2670" s="299"/>
      <c r="B2670" s="150">
        <v>210501162</v>
      </c>
      <c r="C2670" s="346"/>
      <c r="D2670" s="346"/>
      <c r="E2670" s="299" t="s">
        <v>274</v>
      </c>
      <c r="F2670" s="343"/>
      <c r="G2670" s="350"/>
      <c r="H2670" s="394"/>
      <c r="I2670" s="403"/>
      <c r="J2670" s="394"/>
      <c r="K2670" s="403"/>
      <c r="L2670" s="337">
        <f t="shared" si="492"/>
        <v>0</v>
      </c>
      <c r="M2670" s="338"/>
      <c r="N2670" s="337"/>
      <c r="O2670" s="338"/>
      <c r="P2670" s="337"/>
      <c r="Q2670" s="337">
        <f t="shared" si="489"/>
        <v>0</v>
      </c>
      <c r="R2670" s="350"/>
      <c r="S2670" s="350"/>
      <c r="T2670" s="350"/>
      <c r="U2670" s="350"/>
      <c r="V2670" s="350"/>
      <c r="W2670" s="350"/>
      <c r="X2670" s="350"/>
      <c r="Y2670" s="350">
        <f t="shared" si="495"/>
        <v>0</v>
      </c>
      <c r="Z2670" s="338"/>
      <c r="AA2670" s="337"/>
      <c r="AB2670" s="338"/>
      <c r="AC2670" s="337"/>
      <c r="AD2670" s="451"/>
      <c r="AE2670" s="252"/>
    </row>
    <row r="2671" hidden="1" outlineLevel="1" spans="1:31">
      <c r="A2671" s="299"/>
      <c r="B2671" s="150">
        <v>210501163</v>
      </c>
      <c r="C2671" s="346"/>
      <c r="D2671" s="346"/>
      <c r="E2671" s="299" t="s">
        <v>275</v>
      </c>
      <c r="F2671" s="343"/>
      <c r="G2671" s="350"/>
      <c r="H2671" s="394"/>
      <c r="I2671" s="403"/>
      <c r="J2671" s="394"/>
      <c r="K2671" s="403"/>
      <c r="L2671" s="337">
        <f t="shared" si="492"/>
        <v>0</v>
      </c>
      <c r="M2671" s="338"/>
      <c r="N2671" s="337"/>
      <c r="O2671" s="338"/>
      <c r="P2671" s="337"/>
      <c r="Q2671" s="337">
        <f t="shared" si="489"/>
        <v>0</v>
      </c>
      <c r="R2671" s="350"/>
      <c r="S2671" s="350"/>
      <c r="T2671" s="350"/>
      <c r="U2671" s="350"/>
      <c r="V2671" s="350"/>
      <c r="W2671" s="350"/>
      <c r="X2671" s="350"/>
      <c r="Y2671" s="350">
        <f t="shared" si="495"/>
        <v>0</v>
      </c>
      <c r="Z2671" s="338"/>
      <c r="AA2671" s="337"/>
      <c r="AB2671" s="338"/>
      <c r="AC2671" s="337"/>
      <c r="AD2671" s="451"/>
      <c r="AE2671" s="252"/>
    </row>
    <row r="2672" hidden="1" outlineLevel="1" spans="1:31">
      <c r="A2672" s="299"/>
      <c r="B2672" s="150">
        <v>210501164</v>
      </c>
      <c r="C2672" s="346"/>
      <c r="D2672" s="346"/>
      <c r="E2672" s="299" t="s">
        <v>276</v>
      </c>
      <c r="F2672" s="343"/>
      <c r="G2672" s="350"/>
      <c r="H2672" s="394"/>
      <c r="I2672" s="403"/>
      <c r="J2672" s="394"/>
      <c r="K2672" s="403"/>
      <c r="L2672" s="337">
        <f t="shared" si="492"/>
        <v>0</v>
      </c>
      <c r="M2672" s="338"/>
      <c r="N2672" s="337"/>
      <c r="O2672" s="338"/>
      <c r="P2672" s="337"/>
      <c r="Q2672" s="337">
        <f t="shared" si="489"/>
        <v>0</v>
      </c>
      <c r="R2672" s="350"/>
      <c r="S2672" s="350"/>
      <c r="T2672" s="350"/>
      <c r="U2672" s="350"/>
      <c r="V2672" s="350"/>
      <c r="W2672" s="350"/>
      <c r="X2672" s="350"/>
      <c r="Y2672" s="350">
        <f t="shared" si="495"/>
        <v>0</v>
      </c>
      <c r="Z2672" s="338"/>
      <c r="AA2672" s="337"/>
      <c r="AB2672" s="338"/>
      <c r="AC2672" s="337"/>
      <c r="AD2672" s="451"/>
      <c r="AE2672" s="252"/>
    </row>
    <row r="2673" hidden="1" outlineLevel="1" spans="1:31">
      <c r="A2673" s="299"/>
      <c r="B2673" s="150">
        <v>210501165</v>
      </c>
      <c r="C2673" s="346"/>
      <c r="D2673" s="346"/>
      <c r="E2673" s="299" t="s">
        <v>277</v>
      </c>
      <c r="F2673" s="343"/>
      <c r="G2673" s="350"/>
      <c r="H2673" s="394"/>
      <c r="I2673" s="403"/>
      <c r="J2673" s="394"/>
      <c r="K2673" s="403"/>
      <c r="L2673" s="337">
        <f t="shared" si="492"/>
        <v>0</v>
      </c>
      <c r="M2673" s="338"/>
      <c r="N2673" s="337"/>
      <c r="O2673" s="338"/>
      <c r="P2673" s="337"/>
      <c r="Q2673" s="337">
        <f t="shared" si="489"/>
        <v>0</v>
      </c>
      <c r="R2673" s="350"/>
      <c r="S2673" s="350"/>
      <c r="T2673" s="350"/>
      <c r="U2673" s="350"/>
      <c r="V2673" s="350"/>
      <c r="W2673" s="350"/>
      <c r="X2673" s="350"/>
      <c r="Y2673" s="350">
        <f t="shared" si="495"/>
        <v>0</v>
      </c>
      <c r="Z2673" s="338"/>
      <c r="AA2673" s="337"/>
      <c r="AB2673" s="338"/>
      <c r="AC2673" s="337"/>
      <c r="AD2673" s="451"/>
      <c r="AE2673" s="252"/>
    </row>
    <row r="2674" hidden="1" outlineLevel="1" spans="1:31">
      <c r="A2674" s="299"/>
      <c r="B2674" s="150">
        <v>210501166</v>
      </c>
      <c r="C2674" s="346"/>
      <c r="D2674" s="346"/>
      <c r="E2674" s="299" t="s">
        <v>278</v>
      </c>
      <c r="F2674" s="343"/>
      <c r="G2674" s="350"/>
      <c r="H2674" s="394"/>
      <c r="I2674" s="403"/>
      <c r="J2674" s="394"/>
      <c r="K2674" s="403"/>
      <c r="L2674" s="337">
        <f t="shared" si="492"/>
        <v>0</v>
      </c>
      <c r="M2674" s="338"/>
      <c r="N2674" s="337"/>
      <c r="O2674" s="338"/>
      <c r="P2674" s="337"/>
      <c r="Q2674" s="337">
        <f t="shared" si="489"/>
        <v>0</v>
      </c>
      <c r="R2674" s="350"/>
      <c r="S2674" s="350"/>
      <c r="T2674" s="350"/>
      <c r="U2674" s="350"/>
      <c r="V2674" s="350"/>
      <c r="W2674" s="350"/>
      <c r="X2674" s="350"/>
      <c r="Y2674" s="350">
        <f t="shared" si="495"/>
        <v>0</v>
      </c>
      <c r="Z2674" s="338"/>
      <c r="AA2674" s="337"/>
      <c r="AB2674" s="338"/>
      <c r="AC2674" s="337"/>
      <c r="AD2674" s="451"/>
      <c r="AE2674" s="252"/>
    </row>
    <row r="2675" hidden="1" outlineLevel="1" spans="1:31">
      <c r="A2675" s="299"/>
      <c r="B2675" s="150">
        <v>210501167</v>
      </c>
      <c r="C2675" s="346"/>
      <c r="D2675" s="346"/>
      <c r="E2675" s="299" t="s">
        <v>279</v>
      </c>
      <c r="F2675" s="343"/>
      <c r="G2675" s="350"/>
      <c r="H2675" s="394"/>
      <c r="I2675" s="403"/>
      <c r="J2675" s="394"/>
      <c r="K2675" s="403"/>
      <c r="L2675" s="337">
        <f t="shared" si="492"/>
        <v>0</v>
      </c>
      <c r="M2675" s="338"/>
      <c r="N2675" s="337"/>
      <c r="O2675" s="338"/>
      <c r="P2675" s="337"/>
      <c r="Q2675" s="337">
        <f t="shared" si="489"/>
        <v>0</v>
      </c>
      <c r="R2675" s="350"/>
      <c r="S2675" s="350"/>
      <c r="T2675" s="350"/>
      <c r="U2675" s="350"/>
      <c r="V2675" s="350"/>
      <c r="W2675" s="350"/>
      <c r="X2675" s="350"/>
      <c r="Y2675" s="350">
        <f t="shared" si="495"/>
        <v>0</v>
      </c>
      <c r="Z2675" s="338"/>
      <c r="AA2675" s="337"/>
      <c r="AB2675" s="338"/>
      <c r="AC2675" s="337"/>
      <c r="AD2675" s="451"/>
      <c r="AE2675" s="252"/>
    </row>
    <row r="2676" hidden="1" outlineLevel="1" spans="1:31">
      <c r="A2676" s="299"/>
      <c r="B2676" s="150">
        <v>210501168</v>
      </c>
      <c r="C2676" s="346"/>
      <c r="D2676" s="346"/>
      <c r="E2676" s="299" t="s">
        <v>280</v>
      </c>
      <c r="F2676" s="343"/>
      <c r="G2676" s="350"/>
      <c r="H2676" s="394"/>
      <c r="I2676" s="403"/>
      <c r="J2676" s="394"/>
      <c r="K2676" s="403"/>
      <c r="L2676" s="337">
        <f t="shared" si="492"/>
        <v>0</v>
      </c>
      <c r="M2676" s="338"/>
      <c r="N2676" s="337"/>
      <c r="O2676" s="338"/>
      <c r="P2676" s="337"/>
      <c r="Q2676" s="337">
        <f t="shared" si="489"/>
        <v>0</v>
      </c>
      <c r="R2676" s="350"/>
      <c r="S2676" s="350"/>
      <c r="T2676" s="350"/>
      <c r="U2676" s="350"/>
      <c r="V2676" s="350"/>
      <c r="W2676" s="350"/>
      <c r="X2676" s="350"/>
      <c r="Y2676" s="350">
        <f t="shared" si="495"/>
        <v>0</v>
      </c>
      <c r="Z2676" s="338"/>
      <c r="AA2676" s="337"/>
      <c r="AB2676" s="338"/>
      <c r="AC2676" s="337"/>
      <c r="AD2676" s="451"/>
      <c r="AE2676" s="252"/>
    </row>
    <row r="2677" hidden="1" outlineLevel="1" spans="1:31">
      <c r="A2677" s="299"/>
      <c r="B2677" s="150">
        <v>210501169</v>
      </c>
      <c r="C2677" s="346"/>
      <c r="D2677" s="346"/>
      <c r="E2677" s="299" t="s">
        <v>281</v>
      </c>
      <c r="F2677" s="343"/>
      <c r="G2677" s="350"/>
      <c r="H2677" s="394"/>
      <c r="I2677" s="403"/>
      <c r="J2677" s="394"/>
      <c r="K2677" s="403"/>
      <c r="L2677" s="337">
        <f t="shared" si="492"/>
        <v>0</v>
      </c>
      <c r="M2677" s="338"/>
      <c r="N2677" s="337"/>
      <c r="O2677" s="338"/>
      <c r="P2677" s="337"/>
      <c r="Q2677" s="337">
        <f t="shared" si="489"/>
        <v>0</v>
      </c>
      <c r="R2677" s="350"/>
      <c r="S2677" s="350"/>
      <c r="T2677" s="350"/>
      <c r="U2677" s="350"/>
      <c r="V2677" s="350"/>
      <c r="W2677" s="350"/>
      <c r="X2677" s="350"/>
      <c r="Y2677" s="350">
        <f t="shared" si="495"/>
        <v>0</v>
      </c>
      <c r="Z2677" s="338"/>
      <c r="AA2677" s="337"/>
      <c r="AB2677" s="338"/>
      <c r="AC2677" s="337"/>
      <c r="AD2677" s="451"/>
      <c r="AE2677" s="252"/>
    </row>
    <row r="2678" hidden="1" outlineLevel="1" spans="1:31">
      <c r="A2678" s="299"/>
      <c r="B2678" s="150">
        <v>210501170</v>
      </c>
      <c r="C2678" s="346"/>
      <c r="D2678" s="346"/>
      <c r="E2678" s="299" t="s">
        <v>282</v>
      </c>
      <c r="F2678" s="343"/>
      <c r="G2678" s="350"/>
      <c r="H2678" s="394"/>
      <c r="I2678" s="403"/>
      <c r="J2678" s="394"/>
      <c r="K2678" s="403"/>
      <c r="L2678" s="337">
        <f t="shared" si="492"/>
        <v>0</v>
      </c>
      <c r="M2678" s="338"/>
      <c r="N2678" s="337"/>
      <c r="O2678" s="338"/>
      <c r="P2678" s="337"/>
      <c r="Q2678" s="337">
        <f t="shared" si="489"/>
        <v>0</v>
      </c>
      <c r="R2678" s="350"/>
      <c r="S2678" s="350"/>
      <c r="T2678" s="350"/>
      <c r="U2678" s="350"/>
      <c r="V2678" s="350"/>
      <c r="W2678" s="350"/>
      <c r="X2678" s="350"/>
      <c r="Y2678" s="350">
        <f t="shared" si="495"/>
        <v>0</v>
      </c>
      <c r="Z2678" s="338"/>
      <c r="AA2678" s="337"/>
      <c r="AB2678" s="338"/>
      <c r="AC2678" s="337"/>
      <c r="AD2678" s="451"/>
      <c r="AE2678" s="252"/>
    </row>
    <row r="2679" hidden="1" outlineLevel="1" spans="1:31">
      <c r="A2679" s="299"/>
      <c r="B2679" s="150">
        <v>210501171</v>
      </c>
      <c r="C2679" s="346"/>
      <c r="D2679" s="346"/>
      <c r="E2679" s="299" t="s">
        <v>283</v>
      </c>
      <c r="F2679" s="343"/>
      <c r="G2679" s="350"/>
      <c r="H2679" s="394"/>
      <c r="I2679" s="403"/>
      <c r="J2679" s="394"/>
      <c r="K2679" s="403"/>
      <c r="L2679" s="337">
        <f t="shared" si="492"/>
        <v>0</v>
      </c>
      <c r="M2679" s="338"/>
      <c r="N2679" s="337"/>
      <c r="O2679" s="338"/>
      <c r="P2679" s="337"/>
      <c r="Q2679" s="337">
        <f t="shared" si="489"/>
        <v>0</v>
      </c>
      <c r="R2679" s="350"/>
      <c r="S2679" s="350"/>
      <c r="T2679" s="350"/>
      <c r="U2679" s="350"/>
      <c r="V2679" s="350"/>
      <c r="W2679" s="350"/>
      <c r="X2679" s="350"/>
      <c r="Y2679" s="350">
        <f t="shared" si="495"/>
        <v>0</v>
      </c>
      <c r="Z2679" s="338"/>
      <c r="AA2679" s="337"/>
      <c r="AB2679" s="338"/>
      <c r="AC2679" s="337"/>
      <c r="AD2679" s="451"/>
      <c r="AE2679" s="252"/>
    </row>
    <row r="2680" hidden="1" outlineLevel="1" spans="1:31">
      <c r="A2680" s="299"/>
      <c r="B2680" s="150">
        <v>210501172</v>
      </c>
      <c r="C2680" s="346"/>
      <c r="D2680" s="346"/>
      <c r="E2680" s="299" t="s">
        <v>284</v>
      </c>
      <c r="F2680" s="343"/>
      <c r="G2680" s="350"/>
      <c r="H2680" s="394"/>
      <c r="I2680" s="403"/>
      <c r="J2680" s="394"/>
      <c r="K2680" s="403"/>
      <c r="L2680" s="337">
        <f t="shared" si="492"/>
        <v>0</v>
      </c>
      <c r="M2680" s="338"/>
      <c r="N2680" s="337"/>
      <c r="O2680" s="338"/>
      <c r="P2680" s="337"/>
      <c r="Q2680" s="337">
        <f t="shared" si="489"/>
        <v>0</v>
      </c>
      <c r="R2680" s="350"/>
      <c r="S2680" s="350"/>
      <c r="T2680" s="350"/>
      <c r="U2680" s="350"/>
      <c r="V2680" s="350"/>
      <c r="W2680" s="350"/>
      <c r="X2680" s="350"/>
      <c r="Y2680" s="350">
        <f t="shared" si="495"/>
        <v>0</v>
      </c>
      <c r="Z2680" s="338"/>
      <c r="AA2680" s="337"/>
      <c r="AB2680" s="338"/>
      <c r="AC2680" s="337"/>
      <c r="AD2680" s="451"/>
      <c r="AE2680" s="252"/>
    </row>
    <row r="2681" hidden="1" outlineLevel="1" spans="1:31">
      <c r="A2681" s="299"/>
      <c r="B2681" s="150">
        <v>210501173</v>
      </c>
      <c r="C2681" s="346"/>
      <c r="D2681" s="346"/>
      <c r="E2681" s="299" t="s">
        <v>285</v>
      </c>
      <c r="F2681" s="343"/>
      <c r="G2681" s="350"/>
      <c r="H2681" s="394"/>
      <c r="I2681" s="403"/>
      <c r="J2681" s="394"/>
      <c r="K2681" s="403"/>
      <c r="L2681" s="337">
        <f t="shared" si="492"/>
        <v>0</v>
      </c>
      <c r="M2681" s="338"/>
      <c r="N2681" s="337"/>
      <c r="O2681" s="338"/>
      <c r="P2681" s="337"/>
      <c r="Q2681" s="337">
        <f t="shared" si="489"/>
        <v>0</v>
      </c>
      <c r="R2681" s="350"/>
      <c r="S2681" s="350"/>
      <c r="T2681" s="350"/>
      <c r="U2681" s="350"/>
      <c r="V2681" s="350"/>
      <c r="W2681" s="350"/>
      <c r="X2681" s="350"/>
      <c r="Y2681" s="350">
        <f t="shared" si="495"/>
        <v>0</v>
      </c>
      <c r="Z2681" s="338"/>
      <c r="AA2681" s="337"/>
      <c r="AB2681" s="338"/>
      <c r="AC2681" s="337"/>
      <c r="AD2681" s="451"/>
      <c r="AE2681" s="252"/>
    </row>
    <row r="2682" hidden="1" outlineLevel="1" spans="1:31">
      <c r="A2682" s="299"/>
      <c r="B2682" s="150">
        <v>210501174</v>
      </c>
      <c r="C2682" s="346"/>
      <c r="D2682" s="346"/>
      <c r="E2682" s="299" t="s">
        <v>286</v>
      </c>
      <c r="F2682" s="343"/>
      <c r="G2682" s="350"/>
      <c r="H2682" s="394"/>
      <c r="I2682" s="403"/>
      <c r="J2682" s="394"/>
      <c r="K2682" s="403"/>
      <c r="L2682" s="337">
        <f t="shared" si="492"/>
        <v>0</v>
      </c>
      <c r="M2682" s="338"/>
      <c r="N2682" s="337"/>
      <c r="O2682" s="338"/>
      <c r="P2682" s="337"/>
      <c r="Q2682" s="337">
        <f t="shared" si="489"/>
        <v>0</v>
      </c>
      <c r="R2682" s="350"/>
      <c r="S2682" s="350"/>
      <c r="T2682" s="350"/>
      <c r="U2682" s="350"/>
      <c r="V2682" s="350"/>
      <c r="W2682" s="350"/>
      <c r="X2682" s="350"/>
      <c r="Y2682" s="350">
        <f t="shared" si="495"/>
        <v>0</v>
      </c>
      <c r="Z2682" s="338"/>
      <c r="AA2682" s="337"/>
      <c r="AB2682" s="338"/>
      <c r="AC2682" s="337"/>
      <c r="AD2682" s="451"/>
      <c r="AE2682" s="252"/>
    </row>
    <row r="2683" hidden="1" outlineLevel="1" spans="1:31">
      <c r="A2683" s="299"/>
      <c r="B2683" s="150">
        <v>210501175</v>
      </c>
      <c r="C2683" s="346"/>
      <c r="D2683" s="346"/>
      <c r="E2683" s="299" t="s">
        <v>287</v>
      </c>
      <c r="F2683" s="343"/>
      <c r="G2683" s="350"/>
      <c r="H2683" s="394"/>
      <c r="I2683" s="403"/>
      <c r="J2683" s="394"/>
      <c r="K2683" s="403"/>
      <c r="L2683" s="337">
        <f t="shared" si="492"/>
        <v>0</v>
      </c>
      <c r="M2683" s="338"/>
      <c r="N2683" s="337"/>
      <c r="O2683" s="338"/>
      <c r="P2683" s="337"/>
      <c r="Q2683" s="337">
        <f t="shared" si="489"/>
        <v>0</v>
      </c>
      <c r="R2683" s="350"/>
      <c r="S2683" s="350"/>
      <c r="T2683" s="350"/>
      <c r="U2683" s="350"/>
      <c r="V2683" s="350"/>
      <c r="W2683" s="350"/>
      <c r="X2683" s="350"/>
      <c r="Y2683" s="350">
        <f t="shared" si="495"/>
        <v>0</v>
      </c>
      <c r="Z2683" s="338"/>
      <c r="AA2683" s="337"/>
      <c r="AB2683" s="338"/>
      <c r="AC2683" s="337"/>
      <c r="AD2683" s="451"/>
      <c r="AE2683" s="252"/>
    </row>
    <row r="2684" hidden="1" outlineLevel="1" spans="1:31">
      <c r="A2684" s="299"/>
      <c r="B2684" s="150">
        <v>210501176</v>
      </c>
      <c r="C2684" s="346"/>
      <c r="D2684" s="346"/>
      <c r="E2684" s="299" t="s">
        <v>288</v>
      </c>
      <c r="F2684" s="343"/>
      <c r="G2684" s="350"/>
      <c r="H2684" s="394"/>
      <c r="I2684" s="403"/>
      <c r="J2684" s="394"/>
      <c r="K2684" s="403"/>
      <c r="L2684" s="337">
        <f t="shared" si="492"/>
        <v>0</v>
      </c>
      <c r="M2684" s="338"/>
      <c r="N2684" s="337"/>
      <c r="O2684" s="338"/>
      <c r="P2684" s="337"/>
      <c r="Q2684" s="337">
        <f t="shared" si="489"/>
        <v>0</v>
      </c>
      <c r="R2684" s="350"/>
      <c r="S2684" s="350"/>
      <c r="T2684" s="350"/>
      <c r="U2684" s="350"/>
      <c r="V2684" s="350"/>
      <c r="W2684" s="350"/>
      <c r="X2684" s="350"/>
      <c r="Y2684" s="350">
        <f t="shared" si="495"/>
        <v>0</v>
      </c>
      <c r="Z2684" s="338"/>
      <c r="AA2684" s="337"/>
      <c r="AB2684" s="338"/>
      <c r="AC2684" s="337"/>
      <c r="AD2684" s="451"/>
      <c r="AE2684" s="252"/>
    </row>
    <row r="2685" hidden="1" outlineLevel="1" spans="1:31">
      <c r="A2685" s="299"/>
      <c r="B2685" s="150">
        <v>210501177</v>
      </c>
      <c r="C2685" s="346"/>
      <c r="D2685" s="346"/>
      <c r="E2685" s="299" t="s">
        <v>289</v>
      </c>
      <c r="F2685" s="343"/>
      <c r="G2685" s="350"/>
      <c r="H2685" s="394"/>
      <c r="I2685" s="403"/>
      <c r="J2685" s="394"/>
      <c r="K2685" s="403"/>
      <c r="L2685" s="337">
        <f t="shared" si="492"/>
        <v>0</v>
      </c>
      <c r="M2685" s="338"/>
      <c r="N2685" s="337"/>
      <c r="O2685" s="338"/>
      <c r="P2685" s="337"/>
      <c r="Q2685" s="337">
        <f t="shared" si="489"/>
        <v>0</v>
      </c>
      <c r="R2685" s="350"/>
      <c r="S2685" s="350"/>
      <c r="T2685" s="350"/>
      <c r="U2685" s="350"/>
      <c r="V2685" s="350"/>
      <c r="W2685" s="350"/>
      <c r="X2685" s="350"/>
      <c r="Y2685" s="350">
        <f t="shared" si="495"/>
        <v>0</v>
      </c>
      <c r="Z2685" s="338"/>
      <c r="AA2685" s="337"/>
      <c r="AB2685" s="338"/>
      <c r="AC2685" s="337"/>
      <c r="AD2685" s="451"/>
      <c r="AE2685" s="252"/>
    </row>
    <row r="2686" hidden="1" outlineLevel="1" spans="1:31">
      <c r="A2686" s="299"/>
      <c r="B2686" s="150">
        <v>210501178</v>
      </c>
      <c r="C2686" s="346"/>
      <c r="D2686" s="346"/>
      <c r="E2686" s="299" t="s">
        <v>290</v>
      </c>
      <c r="F2686" s="343"/>
      <c r="G2686" s="350"/>
      <c r="H2686" s="394"/>
      <c r="I2686" s="403"/>
      <c r="J2686" s="394"/>
      <c r="K2686" s="403"/>
      <c r="L2686" s="337">
        <f t="shared" si="492"/>
        <v>0</v>
      </c>
      <c r="M2686" s="338"/>
      <c r="N2686" s="337"/>
      <c r="O2686" s="338"/>
      <c r="P2686" s="337"/>
      <c r="Q2686" s="337">
        <f t="shared" si="489"/>
        <v>0</v>
      </c>
      <c r="R2686" s="350"/>
      <c r="S2686" s="350"/>
      <c r="T2686" s="350"/>
      <c r="U2686" s="350"/>
      <c r="V2686" s="350"/>
      <c r="W2686" s="350"/>
      <c r="X2686" s="350"/>
      <c r="Y2686" s="350">
        <f t="shared" si="495"/>
        <v>0</v>
      </c>
      <c r="Z2686" s="338"/>
      <c r="AA2686" s="337"/>
      <c r="AB2686" s="338"/>
      <c r="AC2686" s="337"/>
      <c r="AD2686" s="451"/>
      <c r="AE2686" s="252"/>
    </row>
    <row r="2687" hidden="1" outlineLevel="1" spans="1:31">
      <c r="A2687" s="299"/>
      <c r="B2687" s="150">
        <v>210501179</v>
      </c>
      <c r="C2687" s="346"/>
      <c r="D2687" s="346"/>
      <c r="E2687" s="299" t="s">
        <v>291</v>
      </c>
      <c r="F2687" s="343"/>
      <c r="G2687" s="350"/>
      <c r="H2687" s="394"/>
      <c r="I2687" s="403"/>
      <c r="J2687" s="394"/>
      <c r="K2687" s="403"/>
      <c r="L2687" s="337">
        <f t="shared" si="492"/>
        <v>0</v>
      </c>
      <c r="M2687" s="338"/>
      <c r="N2687" s="337"/>
      <c r="O2687" s="338"/>
      <c r="P2687" s="337"/>
      <c r="Q2687" s="337">
        <f t="shared" ref="Q2687:Q2707" si="496">L2687-N2687+P2687</f>
        <v>0</v>
      </c>
      <c r="R2687" s="350"/>
      <c r="S2687" s="350"/>
      <c r="T2687" s="350"/>
      <c r="U2687" s="350"/>
      <c r="V2687" s="350"/>
      <c r="W2687" s="350"/>
      <c r="X2687" s="350"/>
      <c r="Y2687" s="350">
        <f t="shared" si="495"/>
        <v>0</v>
      </c>
      <c r="Z2687" s="338"/>
      <c r="AA2687" s="337"/>
      <c r="AB2687" s="338"/>
      <c r="AC2687" s="337"/>
      <c r="AD2687" s="451"/>
      <c r="AE2687" s="252"/>
    </row>
    <row r="2688" hidden="1" outlineLevel="1" spans="1:31">
      <c r="A2688" s="299"/>
      <c r="B2688" s="150">
        <v>210501180</v>
      </c>
      <c r="C2688" s="346"/>
      <c r="D2688" s="346"/>
      <c r="E2688" s="299" t="s">
        <v>292</v>
      </c>
      <c r="F2688" s="343"/>
      <c r="G2688" s="350"/>
      <c r="H2688" s="394"/>
      <c r="I2688" s="403"/>
      <c r="J2688" s="394"/>
      <c r="K2688" s="403"/>
      <c r="L2688" s="337">
        <f t="shared" si="492"/>
        <v>0</v>
      </c>
      <c r="M2688" s="338"/>
      <c r="N2688" s="337"/>
      <c r="O2688" s="338"/>
      <c r="P2688" s="337"/>
      <c r="Q2688" s="337">
        <f t="shared" si="496"/>
        <v>0</v>
      </c>
      <c r="R2688" s="350"/>
      <c r="S2688" s="350"/>
      <c r="T2688" s="350"/>
      <c r="U2688" s="350"/>
      <c r="V2688" s="350"/>
      <c r="W2688" s="350"/>
      <c r="X2688" s="350"/>
      <c r="Y2688" s="350">
        <f t="shared" si="495"/>
        <v>0</v>
      </c>
      <c r="Z2688" s="338"/>
      <c r="AA2688" s="337"/>
      <c r="AB2688" s="338"/>
      <c r="AC2688" s="337"/>
      <c r="AD2688" s="451"/>
      <c r="AE2688" s="252"/>
    </row>
    <row r="2689" hidden="1" outlineLevel="1" spans="1:31">
      <c r="A2689" s="299"/>
      <c r="B2689" s="150">
        <v>210501181</v>
      </c>
      <c r="C2689" s="346"/>
      <c r="D2689" s="346"/>
      <c r="E2689" s="299" t="s">
        <v>293</v>
      </c>
      <c r="F2689" s="343"/>
      <c r="G2689" s="350"/>
      <c r="H2689" s="394"/>
      <c r="I2689" s="403"/>
      <c r="J2689" s="394"/>
      <c r="K2689" s="403"/>
      <c r="L2689" s="337">
        <f t="shared" si="492"/>
        <v>0</v>
      </c>
      <c r="M2689" s="338"/>
      <c r="N2689" s="337"/>
      <c r="O2689" s="338"/>
      <c r="P2689" s="337"/>
      <c r="Q2689" s="337">
        <f t="shared" si="496"/>
        <v>0</v>
      </c>
      <c r="R2689" s="350"/>
      <c r="S2689" s="350"/>
      <c r="T2689" s="350"/>
      <c r="U2689" s="350"/>
      <c r="V2689" s="350"/>
      <c r="W2689" s="350"/>
      <c r="X2689" s="350"/>
      <c r="Y2689" s="350">
        <f t="shared" si="495"/>
        <v>0</v>
      </c>
      <c r="Z2689" s="338"/>
      <c r="AA2689" s="337"/>
      <c r="AB2689" s="338"/>
      <c r="AC2689" s="337"/>
      <c r="AD2689" s="451"/>
      <c r="AE2689" s="252"/>
    </row>
    <row r="2690" hidden="1" outlineLevel="1" spans="1:31">
      <c r="A2690" s="299"/>
      <c r="B2690" s="150">
        <v>210501182</v>
      </c>
      <c r="C2690" s="346"/>
      <c r="D2690" s="346"/>
      <c r="E2690" s="299" t="s">
        <v>294</v>
      </c>
      <c r="F2690" s="343"/>
      <c r="G2690" s="350"/>
      <c r="H2690" s="394"/>
      <c r="I2690" s="403"/>
      <c r="J2690" s="394"/>
      <c r="K2690" s="403"/>
      <c r="L2690" s="337">
        <f t="shared" si="492"/>
        <v>0</v>
      </c>
      <c r="M2690" s="338"/>
      <c r="N2690" s="337"/>
      <c r="O2690" s="338"/>
      <c r="P2690" s="337"/>
      <c r="Q2690" s="337">
        <f t="shared" si="496"/>
        <v>0</v>
      </c>
      <c r="R2690" s="350"/>
      <c r="S2690" s="350"/>
      <c r="T2690" s="350"/>
      <c r="U2690" s="350"/>
      <c r="V2690" s="350"/>
      <c r="W2690" s="350"/>
      <c r="X2690" s="350"/>
      <c r="Y2690" s="350">
        <f t="shared" si="495"/>
        <v>0</v>
      </c>
      <c r="Z2690" s="338"/>
      <c r="AA2690" s="337"/>
      <c r="AB2690" s="338"/>
      <c r="AC2690" s="337"/>
      <c r="AD2690" s="451"/>
      <c r="AE2690" s="252"/>
    </row>
    <row r="2691" hidden="1" outlineLevel="1" spans="1:31">
      <c r="A2691" s="299"/>
      <c r="B2691" s="150">
        <v>210501183</v>
      </c>
      <c r="C2691" s="346"/>
      <c r="D2691" s="346"/>
      <c r="E2691" s="299" t="s">
        <v>295</v>
      </c>
      <c r="F2691" s="343"/>
      <c r="G2691" s="350"/>
      <c r="H2691" s="394"/>
      <c r="I2691" s="403"/>
      <c r="J2691" s="394"/>
      <c r="K2691" s="403"/>
      <c r="L2691" s="337">
        <f t="shared" si="492"/>
        <v>0</v>
      </c>
      <c r="M2691" s="338"/>
      <c r="N2691" s="337"/>
      <c r="O2691" s="338"/>
      <c r="P2691" s="337"/>
      <c r="Q2691" s="337">
        <f t="shared" si="496"/>
        <v>0</v>
      </c>
      <c r="R2691" s="350"/>
      <c r="S2691" s="350"/>
      <c r="T2691" s="350"/>
      <c r="U2691" s="350"/>
      <c r="V2691" s="350"/>
      <c r="W2691" s="350"/>
      <c r="X2691" s="350"/>
      <c r="Y2691" s="350">
        <f t="shared" si="495"/>
        <v>0</v>
      </c>
      <c r="Z2691" s="338"/>
      <c r="AA2691" s="337"/>
      <c r="AB2691" s="338"/>
      <c r="AC2691" s="337"/>
      <c r="AD2691" s="451"/>
      <c r="AE2691" s="252"/>
    </row>
    <row r="2692" hidden="1" outlineLevel="1" spans="1:31">
      <c r="A2692" s="299"/>
      <c r="B2692" s="150">
        <v>210501184</v>
      </c>
      <c r="C2692" s="346"/>
      <c r="D2692" s="346"/>
      <c r="E2692" s="299" t="s">
        <v>296</v>
      </c>
      <c r="F2692" s="343"/>
      <c r="G2692" s="350"/>
      <c r="H2692" s="394"/>
      <c r="I2692" s="403"/>
      <c r="J2692" s="394"/>
      <c r="K2692" s="403"/>
      <c r="L2692" s="337">
        <f t="shared" si="492"/>
        <v>0</v>
      </c>
      <c r="M2692" s="338"/>
      <c r="N2692" s="337"/>
      <c r="O2692" s="338"/>
      <c r="P2692" s="337"/>
      <c r="Q2692" s="337">
        <f t="shared" si="496"/>
        <v>0</v>
      </c>
      <c r="R2692" s="350"/>
      <c r="S2692" s="350"/>
      <c r="T2692" s="350"/>
      <c r="U2692" s="350"/>
      <c r="V2692" s="350"/>
      <c r="W2692" s="350"/>
      <c r="X2692" s="350"/>
      <c r="Y2692" s="350">
        <f t="shared" si="495"/>
        <v>0</v>
      </c>
      <c r="Z2692" s="338"/>
      <c r="AA2692" s="337"/>
      <c r="AB2692" s="338"/>
      <c r="AC2692" s="337"/>
      <c r="AD2692" s="451"/>
      <c r="AE2692" s="252"/>
    </row>
    <row r="2693" hidden="1" outlineLevel="1" spans="1:31">
      <c r="A2693" s="299"/>
      <c r="B2693" s="150">
        <v>210501185</v>
      </c>
      <c r="C2693" s="346"/>
      <c r="D2693" s="346"/>
      <c r="E2693" s="299" t="s">
        <v>297</v>
      </c>
      <c r="F2693" s="343"/>
      <c r="G2693" s="350"/>
      <c r="H2693" s="394"/>
      <c r="I2693" s="403"/>
      <c r="J2693" s="394"/>
      <c r="K2693" s="403"/>
      <c r="L2693" s="337">
        <f t="shared" si="492"/>
        <v>0</v>
      </c>
      <c r="M2693" s="338"/>
      <c r="N2693" s="337"/>
      <c r="O2693" s="338"/>
      <c r="P2693" s="337"/>
      <c r="Q2693" s="337">
        <f t="shared" si="496"/>
        <v>0</v>
      </c>
      <c r="R2693" s="350"/>
      <c r="S2693" s="350"/>
      <c r="T2693" s="350"/>
      <c r="U2693" s="350"/>
      <c r="V2693" s="350"/>
      <c r="W2693" s="350"/>
      <c r="X2693" s="350"/>
      <c r="Y2693" s="350">
        <f t="shared" si="495"/>
        <v>0</v>
      </c>
      <c r="Z2693" s="338"/>
      <c r="AA2693" s="337"/>
      <c r="AB2693" s="338"/>
      <c r="AC2693" s="337"/>
      <c r="AD2693" s="451"/>
      <c r="AE2693" s="252"/>
    </row>
    <row r="2694" hidden="1" outlineLevel="1" spans="1:31">
      <c r="A2694" s="299"/>
      <c r="B2694" s="150">
        <v>210501186</v>
      </c>
      <c r="C2694" s="346"/>
      <c r="D2694" s="346"/>
      <c r="E2694" s="299" t="s">
        <v>298</v>
      </c>
      <c r="F2694" s="343"/>
      <c r="G2694" s="350"/>
      <c r="H2694" s="394"/>
      <c r="I2694" s="403"/>
      <c r="J2694" s="394"/>
      <c r="K2694" s="403"/>
      <c r="L2694" s="337">
        <f t="shared" si="492"/>
        <v>0</v>
      </c>
      <c r="M2694" s="338"/>
      <c r="N2694" s="337"/>
      <c r="O2694" s="338"/>
      <c r="P2694" s="337"/>
      <c r="Q2694" s="337">
        <f t="shared" si="496"/>
        <v>0</v>
      </c>
      <c r="R2694" s="350"/>
      <c r="S2694" s="350"/>
      <c r="T2694" s="350"/>
      <c r="U2694" s="350"/>
      <c r="V2694" s="350"/>
      <c r="W2694" s="350"/>
      <c r="X2694" s="350"/>
      <c r="Y2694" s="350">
        <f t="shared" si="495"/>
        <v>0</v>
      </c>
      <c r="Z2694" s="338"/>
      <c r="AA2694" s="337"/>
      <c r="AB2694" s="338"/>
      <c r="AC2694" s="337"/>
      <c r="AD2694" s="451"/>
      <c r="AE2694" s="252"/>
    </row>
    <row r="2695" hidden="1" outlineLevel="1" spans="1:31">
      <c r="A2695" s="299"/>
      <c r="B2695" s="150">
        <v>210501187</v>
      </c>
      <c r="C2695" s="346"/>
      <c r="D2695" s="346"/>
      <c r="E2695" s="299" t="s">
        <v>299</v>
      </c>
      <c r="F2695" s="343"/>
      <c r="G2695" s="350"/>
      <c r="H2695" s="394"/>
      <c r="I2695" s="403"/>
      <c r="J2695" s="394"/>
      <c r="K2695" s="403"/>
      <c r="L2695" s="337">
        <f t="shared" si="492"/>
        <v>0</v>
      </c>
      <c r="M2695" s="338"/>
      <c r="N2695" s="337"/>
      <c r="O2695" s="338"/>
      <c r="P2695" s="337"/>
      <c r="Q2695" s="337">
        <f t="shared" si="496"/>
        <v>0</v>
      </c>
      <c r="R2695" s="350"/>
      <c r="S2695" s="350"/>
      <c r="T2695" s="350"/>
      <c r="U2695" s="350"/>
      <c r="V2695" s="350"/>
      <c r="W2695" s="350"/>
      <c r="X2695" s="350"/>
      <c r="Y2695" s="350">
        <f t="shared" si="495"/>
        <v>0</v>
      </c>
      <c r="Z2695" s="338"/>
      <c r="AA2695" s="337"/>
      <c r="AB2695" s="338"/>
      <c r="AC2695" s="337"/>
      <c r="AD2695" s="451"/>
      <c r="AE2695" s="252"/>
    </row>
    <row r="2696" hidden="1" outlineLevel="1" spans="1:31">
      <c r="A2696" s="299"/>
      <c r="B2696" s="150">
        <v>210501188</v>
      </c>
      <c r="C2696" s="346"/>
      <c r="D2696" s="346"/>
      <c r="E2696" s="299" t="s">
        <v>300</v>
      </c>
      <c r="F2696" s="343"/>
      <c r="G2696" s="350"/>
      <c r="H2696" s="394"/>
      <c r="I2696" s="403"/>
      <c r="J2696" s="394"/>
      <c r="K2696" s="403"/>
      <c r="L2696" s="337">
        <f t="shared" si="492"/>
        <v>0</v>
      </c>
      <c r="M2696" s="338"/>
      <c r="N2696" s="337"/>
      <c r="O2696" s="338"/>
      <c r="P2696" s="337"/>
      <c r="Q2696" s="337">
        <f t="shared" si="496"/>
        <v>0</v>
      </c>
      <c r="R2696" s="350"/>
      <c r="S2696" s="350"/>
      <c r="T2696" s="350"/>
      <c r="U2696" s="350"/>
      <c r="V2696" s="350"/>
      <c r="W2696" s="350"/>
      <c r="X2696" s="350"/>
      <c r="Y2696" s="350">
        <f t="shared" si="495"/>
        <v>0</v>
      </c>
      <c r="Z2696" s="338"/>
      <c r="AA2696" s="337"/>
      <c r="AB2696" s="338"/>
      <c r="AC2696" s="337"/>
      <c r="AD2696" s="451"/>
      <c r="AE2696" s="252"/>
    </row>
    <row r="2697" hidden="1" outlineLevel="1" spans="1:31">
      <c r="A2697" s="299"/>
      <c r="B2697" s="150">
        <v>210501189</v>
      </c>
      <c r="C2697" s="346"/>
      <c r="D2697" s="346"/>
      <c r="E2697" s="299" t="s">
        <v>301</v>
      </c>
      <c r="F2697" s="343"/>
      <c r="G2697" s="350"/>
      <c r="H2697" s="394"/>
      <c r="I2697" s="403"/>
      <c r="J2697" s="394"/>
      <c r="K2697" s="403"/>
      <c r="L2697" s="337">
        <f t="shared" si="492"/>
        <v>0</v>
      </c>
      <c r="M2697" s="338"/>
      <c r="N2697" s="337"/>
      <c r="O2697" s="338"/>
      <c r="P2697" s="337"/>
      <c r="Q2697" s="337">
        <f t="shared" si="496"/>
        <v>0</v>
      </c>
      <c r="R2697" s="350"/>
      <c r="S2697" s="350"/>
      <c r="T2697" s="350"/>
      <c r="U2697" s="350"/>
      <c r="V2697" s="350"/>
      <c r="W2697" s="350"/>
      <c r="X2697" s="350"/>
      <c r="Y2697" s="350">
        <f t="shared" si="495"/>
        <v>0</v>
      </c>
      <c r="Z2697" s="338"/>
      <c r="AA2697" s="337"/>
      <c r="AB2697" s="338"/>
      <c r="AC2697" s="337"/>
      <c r="AD2697" s="451"/>
      <c r="AE2697" s="252"/>
    </row>
    <row r="2698" hidden="1" outlineLevel="1" spans="1:31">
      <c r="A2698" s="299"/>
      <c r="B2698" s="150">
        <v>210501190</v>
      </c>
      <c r="C2698" s="346"/>
      <c r="D2698" s="346"/>
      <c r="E2698" s="299" t="s">
        <v>302</v>
      </c>
      <c r="F2698" s="343"/>
      <c r="G2698" s="350"/>
      <c r="H2698" s="394"/>
      <c r="I2698" s="403"/>
      <c r="J2698" s="394"/>
      <c r="K2698" s="403"/>
      <c r="L2698" s="337">
        <f t="shared" si="492"/>
        <v>0</v>
      </c>
      <c r="M2698" s="338"/>
      <c r="N2698" s="337"/>
      <c r="O2698" s="338"/>
      <c r="P2698" s="337"/>
      <c r="Q2698" s="337">
        <f t="shared" si="496"/>
        <v>0</v>
      </c>
      <c r="R2698" s="350"/>
      <c r="S2698" s="350"/>
      <c r="T2698" s="350"/>
      <c r="U2698" s="350"/>
      <c r="V2698" s="350"/>
      <c r="W2698" s="350"/>
      <c r="X2698" s="350"/>
      <c r="Y2698" s="350">
        <f t="shared" si="495"/>
        <v>0</v>
      </c>
      <c r="Z2698" s="338"/>
      <c r="AA2698" s="337"/>
      <c r="AB2698" s="338"/>
      <c r="AC2698" s="337"/>
      <c r="AD2698" s="451"/>
      <c r="AE2698" s="252"/>
    </row>
    <row r="2699" hidden="1" outlineLevel="1" spans="1:31">
      <c r="A2699" s="299"/>
      <c r="B2699" s="150">
        <v>210501191</v>
      </c>
      <c r="C2699" s="346"/>
      <c r="D2699" s="346"/>
      <c r="E2699" s="299" t="s">
        <v>303</v>
      </c>
      <c r="F2699" s="343"/>
      <c r="G2699" s="350"/>
      <c r="H2699" s="394"/>
      <c r="I2699" s="403"/>
      <c r="J2699" s="394"/>
      <c r="K2699" s="403"/>
      <c r="L2699" s="337">
        <f t="shared" si="492"/>
        <v>0</v>
      </c>
      <c r="M2699" s="338"/>
      <c r="N2699" s="337"/>
      <c r="O2699" s="338"/>
      <c r="P2699" s="337"/>
      <c r="Q2699" s="337">
        <f t="shared" si="496"/>
        <v>0</v>
      </c>
      <c r="R2699" s="350"/>
      <c r="S2699" s="350"/>
      <c r="T2699" s="350"/>
      <c r="U2699" s="350"/>
      <c r="V2699" s="350"/>
      <c r="W2699" s="350"/>
      <c r="X2699" s="350"/>
      <c r="Y2699" s="350">
        <f t="shared" si="495"/>
        <v>0</v>
      </c>
      <c r="Z2699" s="338"/>
      <c r="AA2699" s="337"/>
      <c r="AB2699" s="338"/>
      <c r="AC2699" s="337"/>
      <c r="AD2699" s="451"/>
      <c r="AE2699" s="252"/>
    </row>
    <row r="2700" hidden="1" outlineLevel="1" spans="1:31">
      <c r="A2700" s="299"/>
      <c r="B2700" s="150">
        <v>210501192</v>
      </c>
      <c r="C2700" s="346"/>
      <c r="D2700" s="346"/>
      <c r="E2700" s="299" t="s">
        <v>304</v>
      </c>
      <c r="F2700" s="343"/>
      <c r="G2700" s="350"/>
      <c r="H2700" s="394"/>
      <c r="I2700" s="403"/>
      <c r="J2700" s="394"/>
      <c r="K2700" s="403"/>
      <c r="L2700" s="337">
        <f t="shared" si="492"/>
        <v>0</v>
      </c>
      <c r="M2700" s="338"/>
      <c r="N2700" s="337"/>
      <c r="O2700" s="338"/>
      <c r="P2700" s="337"/>
      <c r="Q2700" s="337">
        <f t="shared" si="496"/>
        <v>0</v>
      </c>
      <c r="R2700" s="350"/>
      <c r="S2700" s="350"/>
      <c r="T2700" s="350"/>
      <c r="U2700" s="350"/>
      <c r="V2700" s="350"/>
      <c r="W2700" s="350"/>
      <c r="X2700" s="350"/>
      <c r="Y2700" s="350">
        <f t="shared" si="495"/>
        <v>0</v>
      </c>
      <c r="Z2700" s="338"/>
      <c r="AA2700" s="337"/>
      <c r="AB2700" s="338"/>
      <c r="AC2700" s="337"/>
      <c r="AD2700" s="451"/>
      <c r="AE2700" s="252"/>
    </row>
    <row r="2701" hidden="1" outlineLevel="1" spans="1:31">
      <c r="A2701" s="299"/>
      <c r="B2701" s="150">
        <v>210501193</v>
      </c>
      <c r="C2701" s="346"/>
      <c r="D2701" s="346"/>
      <c r="E2701" s="299" t="s">
        <v>305</v>
      </c>
      <c r="F2701" s="343"/>
      <c r="G2701" s="350"/>
      <c r="H2701" s="394"/>
      <c r="I2701" s="403"/>
      <c r="J2701" s="394"/>
      <c r="K2701" s="403"/>
      <c r="L2701" s="337">
        <f t="shared" si="492"/>
        <v>0</v>
      </c>
      <c r="M2701" s="338"/>
      <c r="N2701" s="337"/>
      <c r="O2701" s="338"/>
      <c r="P2701" s="337"/>
      <c r="Q2701" s="337">
        <f t="shared" si="496"/>
        <v>0</v>
      </c>
      <c r="R2701" s="350"/>
      <c r="S2701" s="350"/>
      <c r="T2701" s="350"/>
      <c r="U2701" s="350"/>
      <c r="V2701" s="350"/>
      <c r="W2701" s="350"/>
      <c r="X2701" s="350"/>
      <c r="Y2701" s="350">
        <f t="shared" si="495"/>
        <v>0</v>
      </c>
      <c r="Z2701" s="338"/>
      <c r="AA2701" s="337"/>
      <c r="AB2701" s="338"/>
      <c r="AC2701" s="337"/>
      <c r="AD2701" s="451"/>
      <c r="AE2701" s="252"/>
    </row>
    <row r="2702" hidden="1" outlineLevel="1" spans="1:31">
      <c r="A2702" s="299"/>
      <c r="B2702" s="150">
        <v>210501194</v>
      </c>
      <c r="C2702" s="346"/>
      <c r="D2702" s="346"/>
      <c r="E2702" s="299" t="s">
        <v>306</v>
      </c>
      <c r="F2702" s="343"/>
      <c r="G2702" s="350"/>
      <c r="H2702" s="394"/>
      <c r="I2702" s="403"/>
      <c r="J2702" s="394"/>
      <c r="K2702" s="403"/>
      <c r="L2702" s="337">
        <f t="shared" si="492"/>
        <v>0</v>
      </c>
      <c r="M2702" s="338"/>
      <c r="N2702" s="337"/>
      <c r="O2702" s="338"/>
      <c r="P2702" s="337"/>
      <c r="Q2702" s="337">
        <f t="shared" si="496"/>
        <v>0</v>
      </c>
      <c r="R2702" s="350"/>
      <c r="S2702" s="350"/>
      <c r="T2702" s="350"/>
      <c r="U2702" s="350"/>
      <c r="V2702" s="350"/>
      <c r="W2702" s="350"/>
      <c r="X2702" s="350"/>
      <c r="Y2702" s="350">
        <f t="shared" ref="Y2702:Y2707" si="497">SUM(Q2702:X2702)</f>
        <v>0</v>
      </c>
      <c r="Z2702" s="338"/>
      <c r="AA2702" s="337"/>
      <c r="AB2702" s="338"/>
      <c r="AC2702" s="337"/>
      <c r="AD2702" s="451"/>
      <c r="AE2702" s="252"/>
    </row>
    <row r="2703" hidden="1" outlineLevel="1" spans="1:31">
      <c r="A2703" s="299"/>
      <c r="B2703" s="150">
        <v>210501195</v>
      </c>
      <c r="C2703" s="346"/>
      <c r="D2703" s="346"/>
      <c r="E2703" s="299" t="s">
        <v>307</v>
      </c>
      <c r="F2703" s="343"/>
      <c r="G2703" s="350"/>
      <c r="H2703" s="394"/>
      <c r="I2703" s="403"/>
      <c r="J2703" s="394"/>
      <c r="K2703" s="403"/>
      <c r="L2703" s="337">
        <f t="shared" si="492"/>
        <v>0</v>
      </c>
      <c r="M2703" s="338"/>
      <c r="N2703" s="337"/>
      <c r="O2703" s="338"/>
      <c r="P2703" s="337"/>
      <c r="Q2703" s="337">
        <f t="shared" si="496"/>
        <v>0</v>
      </c>
      <c r="R2703" s="350"/>
      <c r="S2703" s="350"/>
      <c r="T2703" s="350"/>
      <c r="U2703" s="350"/>
      <c r="V2703" s="350"/>
      <c r="W2703" s="350"/>
      <c r="X2703" s="350"/>
      <c r="Y2703" s="350">
        <f t="shared" si="497"/>
        <v>0</v>
      </c>
      <c r="Z2703" s="338"/>
      <c r="AA2703" s="337"/>
      <c r="AB2703" s="338"/>
      <c r="AC2703" s="337"/>
      <c r="AD2703" s="451"/>
      <c r="AE2703" s="252"/>
    </row>
    <row r="2704" hidden="1" outlineLevel="1" spans="1:31">
      <c r="A2704" s="299"/>
      <c r="B2704" s="150">
        <v>210501196</v>
      </c>
      <c r="C2704" s="346"/>
      <c r="D2704" s="346"/>
      <c r="E2704" s="299" t="s">
        <v>308</v>
      </c>
      <c r="F2704" s="343"/>
      <c r="G2704" s="350"/>
      <c r="H2704" s="394"/>
      <c r="I2704" s="403"/>
      <c r="J2704" s="394"/>
      <c r="K2704" s="403"/>
      <c r="L2704" s="337">
        <f t="shared" si="492"/>
        <v>0</v>
      </c>
      <c r="M2704" s="338"/>
      <c r="N2704" s="337"/>
      <c r="O2704" s="338"/>
      <c r="P2704" s="337"/>
      <c r="Q2704" s="337">
        <f t="shared" si="496"/>
        <v>0</v>
      </c>
      <c r="R2704" s="350"/>
      <c r="S2704" s="350"/>
      <c r="T2704" s="350"/>
      <c r="U2704" s="350"/>
      <c r="V2704" s="350"/>
      <c r="W2704" s="350"/>
      <c r="X2704" s="350"/>
      <c r="Y2704" s="350">
        <f t="shared" si="497"/>
        <v>0</v>
      </c>
      <c r="Z2704" s="338"/>
      <c r="AA2704" s="337"/>
      <c r="AB2704" s="338"/>
      <c r="AC2704" s="337"/>
      <c r="AD2704" s="451"/>
      <c r="AE2704" s="252"/>
    </row>
    <row r="2705" hidden="1" outlineLevel="1" spans="1:31">
      <c r="A2705" s="299"/>
      <c r="B2705" s="150">
        <v>210501197</v>
      </c>
      <c r="C2705" s="346"/>
      <c r="D2705" s="346"/>
      <c r="E2705" s="299" t="s">
        <v>309</v>
      </c>
      <c r="F2705" s="343"/>
      <c r="G2705" s="350"/>
      <c r="H2705" s="394"/>
      <c r="I2705" s="403"/>
      <c r="J2705" s="394"/>
      <c r="K2705" s="403"/>
      <c r="L2705" s="337">
        <f t="shared" si="492"/>
        <v>0</v>
      </c>
      <c r="M2705" s="338"/>
      <c r="N2705" s="337"/>
      <c r="O2705" s="338"/>
      <c r="P2705" s="337"/>
      <c r="Q2705" s="337">
        <f t="shared" si="496"/>
        <v>0</v>
      </c>
      <c r="R2705" s="350"/>
      <c r="S2705" s="350"/>
      <c r="T2705" s="350"/>
      <c r="U2705" s="350"/>
      <c r="V2705" s="350"/>
      <c r="W2705" s="350"/>
      <c r="X2705" s="350"/>
      <c r="Y2705" s="350">
        <f t="shared" si="497"/>
        <v>0</v>
      </c>
      <c r="Z2705" s="338"/>
      <c r="AA2705" s="337"/>
      <c r="AB2705" s="338"/>
      <c r="AC2705" s="337"/>
      <c r="AD2705" s="451"/>
      <c r="AE2705" s="252"/>
    </row>
    <row r="2706" hidden="1" outlineLevel="1" spans="1:31">
      <c r="A2706" s="299"/>
      <c r="B2706" s="150">
        <v>210501198</v>
      </c>
      <c r="C2706" s="346"/>
      <c r="D2706" s="346"/>
      <c r="E2706" s="299" t="s">
        <v>310</v>
      </c>
      <c r="F2706" s="343"/>
      <c r="G2706" s="350"/>
      <c r="H2706" s="394"/>
      <c r="I2706" s="403"/>
      <c r="J2706" s="394"/>
      <c r="K2706" s="403"/>
      <c r="L2706" s="337">
        <f t="shared" si="492"/>
        <v>0</v>
      </c>
      <c r="M2706" s="338"/>
      <c r="N2706" s="337"/>
      <c r="O2706" s="338"/>
      <c r="P2706" s="337"/>
      <c r="Q2706" s="337">
        <f t="shared" si="496"/>
        <v>0</v>
      </c>
      <c r="R2706" s="350"/>
      <c r="S2706" s="350"/>
      <c r="T2706" s="350"/>
      <c r="U2706" s="350"/>
      <c r="V2706" s="350"/>
      <c r="W2706" s="350"/>
      <c r="X2706" s="350"/>
      <c r="Y2706" s="350">
        <f t="shared" si="497"/>
        <v>0</v>
      </c>
      <c r="Z2706" s="338"/>
      <c r="AA2706" s="337"/>
      <c r="AB2706" s="338"/>
      <c r="AC2706" s="337"/>
      <c r="AD2706" s="451"/>
      <c r="AE2706" s="252"/>
    </row>
    <row r="2707" hidden="1" outlineLevel="1" spans="1:31">
      <c r="A2707" s="299"/>
      <c r="B2707" s="150">
        <v>210501199</v>
      </c>
      <c r="C2707" s="346"/>
      <c r="D2707" s="346"/>
      <c r="E2707" s="299" t="s">
        <v>311</v>
      </c>
      <c r="F2707" s="343"/>
      <c r="G2707" s="350"/>
      <c r="H2707" s="394"/>
      <c r="I2707" s="403"/>
      <c r="J2707" s="394"/>
      <c r="K2707" s="403"/>
      <c r="L2707" s="337">
        <f t="shared" si="492"/>
        <v>0</v>
      </c>
      <c r="M2707" s="338"/>
      <c r="N2707" s="337"/>
      <c r="O2707" s="338"/>
      <c r="P2707" s="337"/>
      <c r="Q2707" s="337">
        <f t="shared" si="496"/>
        <v>0</v>
      </c>
      <c r="R2707" s="350"/>
      <c r="S2707" s="350"/>
      <c r="T2707" s="350"/>
      <c r="U2707" s="350"/>
      <c r="V2707" s="350"/>
      <c r="W2707" s="350"/>
      <c r="X2707" s="350"/>
      <c r="Y2707" s="350">
        <f t="shared" si="497"/>
        <v>0</v>
      </c>
      <c r="Z2707" s="338"/>
      <c r="AA2707" s="337"/>
      <c r="AB2707" s="338"/>
      <c r="AC2707" s="337"/>
      <c r="AD2707" s="451"/>
      <c r="AE2707" s="252"/>
    </row>
    <row r="2708" hidden="1" outlineLevel="1" spans="1:31">
      <c r="A2708" s="299"/>
      <c r="B2708" s="150">
        <v>210501200</v>
      </c>
      <c r="C2708" s="346"/>
      <c r="D2708" s="346"/>
      <c r="E2708" s="299" t="s">
        <v>312</v>
      </c>
      <c r="F2708" s="343"/>
      <c r="G2708" s="350"/>
      <c r="H2708" s="394"/>
      <c r="I2708" s="403"/>
      <c r="J2708" s="394"/>
      <c r="K2708" s="403"/>
      <c r="L2708" s="337">
        <f t="shared" ref="L2708:L2713" si="498">G2708-I2708+K2708</f>
        <v>0</v>
      </c>
      <c r="M2708" s="338"/>
      <c r="N2708" s="337"/>
      <c r="O2708" s="338"/>
      <c r="P2708" s="337"/>
      <c r="Q2708" s="337">
        <f t="shared" ref="Q2708:Q2713" si="499">L2708-N2708+P2708</f>
        <v>0</v>
      </c>
      <c r="R2708" s="350"/>
      <c r="S2708" s="350"/>
      <c r="T2708" s="350"/>
      <c r="U2708" s="350"/>
      <c r="V2708" s="350"/>
      <c r="W2708" s="350"/>
      <c r="X2708" s="350"/>
      <c r="Y2708" s="350">
        <f t="shared" ref="Y2708:Y2713" si="500">SUM(Q2708:X2708)</f>
        <v>0</v>
      </c>
      <c r="Z2708" s="338"/>
      <c r="AA2708" s="337"/>
      <c r="AB2708" s="338"/>
      <c r="AC2708" s="337"/>
      <c r="AD2708" s="451"/>
      <c r="AE2708" s="252"/>
    </row>
    <row r="2709" hidden="1" outlineLevel="1" spans="1:31">
      <c r="A2709" s="299"/>
      <c r="B2709" s="150">
        <v>210501201</v>
      </c>
      <c r="C2709" s="346"/>
      <c r="D2709" s="346"/>
      <c r="E2709" s="299" t="s">
        <v>313</v>
      </c>
      <c r="F2709" s="343"/>
      <c r="G2709" s="350"/>
      <c r="H2709" s="394"/>
      <c r="I2709" s="403"/>
      <c r="J2709" s="394"/>
      <c r="K2709" s="403"/>
      <c r="L2709" s="337">
        <f t="shared" si="498"/>
        <v>0</v>
      </c>
      <c r="M2709" s="338"/>
      <c r="N2709" s="337"/>
      <c r="O2709" s="338"/>
      <c r="P2709" s="337"/>
      <c r="Q2709" s="337">
        <f t="shared" si="499"/>
        <v>0</v>
      </c>
      <c r="R2709" s="350"/>
      <c r="S2709" s="350"/>
      <c r="T2709" s="350"/>
      <c r="U2709" s="350"/>
      <c r="V2709" s="350"/>
      <c r="W2709" s="350"/>
      <c r="X2709" s="350"/>
      <c r="Y2709" s="350">
        <f t="shared" si="500"/>
        <v>0</v>
      </c>
      <c r="Z2709" s="338"/>
      <c r="AA2709" s="337"/>
      <c r="AB2709" s="338"/>
      <c r="AC2709" s="337"/>
      <c r="AD2709" s="451"/>
      <c r="AE2709" s="252"/>
    </row>
    <row r="2710" hidden="1" outlineLevel="1" spans="1:31">
      <c r="A2710" s="299"/>
      <c r="B2710" s="150">
        <v>210501202</v>
      </c>
      <c r="C2710" s="346"/>
      <c r="D2710" s="346"/>
      <c r="E2710" s="299" t="s">
        <v>314</v>
      </c>
      <c r="F2710" s="343"/>
      <c r="G2710" s="350"/>
      <c r="H2710" s="394"/>
      <c r="I2710" s="403"/>
      <c r="J2710" s="394"/>
      <c r="K2710" s="403"/>
      <c r="L2710" s="337">
        <f t="shared" si="498"/>
        <v>0</v>
      </c>
      <c r="M2710" s="338"/>
      <c r="N2710" s="337"/>
      <c r="O2710" s="338"/>
      <c r="P2710" s="337"/>
      <c r="Q2710" s="337">
        <f t="shared" si="499"/>
        <v>0</v>
      </c>
      <c r="R2710" s="350"/>
      <c r="S2710" s="350"/>
      <c r="T2710" s="350"/>
      <c r="U2710" s="350"/>
      <c r="V2710" s="350"/>
      <c r="W2710" s="350"/>
      <c r="X2710" s="350"/>
      <c r="Y2710" s="350">
        <f t="shared" si="500"/>
        <v>0</v>
      </c>
      <c r="Z2710" s="338"/>
      <c r="AA2710" s="337"/>
      <c r="AB2710" s="338"/>
      <c r="AC2710" s="337"/>
      <c r="AD2710" s="451"/>
      <c r="AE2710" s="252"/>
    </row>
    <row r="2711" hidden="1" outlineLevel="1" spans="1:31">
      <c r="A2711" s="299"/>
      <c r="B2711" s="150">
        <v>210501203</v>
      </c>
      <c r="C2711" s="346"/>
      <c r="D2711" s="346"/>
      <c r="E2711" s="299" t="s">
        <v>315</v>
      </c>
      <c r="F2711" s="343"/>
      <c r="G2711" s="350"/>
      <c r="H2711" s="394"/>
      <c r="I2711" s="403"/>
      <c r="J2711" s="394"/>
      <c r="K2711" s="403"/>
      <c r="L2711" s="337">
        <f t="shared" si="498"/>
        <v>0</v>
      </c>
      <c r="M2711" s="338"/>
      <c r="N2711" s="337"/>
      <c r="O2711" s="338"/>
      <c r="P2711" s="337"/>
      <c r="Q2711" s="337">
        <f t="shared" si="499"/>
        <v>0</v>
      </c>
      <c r="R2711" s="350"/>
      <c r="S2711" s="350"/>
      <c r="T2711" s="350"/>
      <c r="U2711" s="350"/>
      <c r="V2711" s="350"/>
      <c r="W2711" s="350"/>
      <c r="X2711" s="350"/>
      <c r="Y2711" s="350">
        <f t="shared" si="500"/>
        <v>0</v>
      </c>
      <c r="Z2711" s="338"/>
      <c r="AA2711" s="337"/>
      <c r="AB2711" s="338"/>
      <c r="AC2711" s="337"/>
      <c r="AD2711" s="451"/>
      <c r="AE2711" s="252"/>
    </row>
    <row r="2712" hidden="1" outlineLevel="1" spans="1:31">
      <c r="A2712" s="299"/>
      <c r="B2712" s="150">
        <v>210501204</v>
      </c>
      <c r="C2712" s="346"/>
      <c r="D2712" s="346"/>
      <c r="E2712" s="299" t="s">
        <v>316</v>
      </c>
      <c r="F2712" s="343"/>
      <c r="G2712" s="350"/>
      <c r="H2712" s="394"/>
      <c r="I2712" s="403"/>
      <c r="J2712" s="394"/>
      <c r="K2712" s="403"/>
      <c r="L2712" s="337">
        <f t="shared" si="498"/>
        <v>0</v>
      </c>
      <c r="M2712" s="338"/>
      <c r="N2712" s="337"/>
      <c r="O2712" s="338"/>
      <c r="P2712" s="337"/>
      <c r="Q2712" s="337">
        <f t="shared" si="499"/>
        <v>0</v>
      </c>
      <c r="R2712" s="350"/>
      <c r="S2712" s="350"/>
      <c r="T2712" s="350"/>
      <c r="U2712" s="350"/>
      <c r="V2712" s="350"/>
      <c r="W2712" s="350"/>
      <c r="X2712" s="350"/>
      <c r="Y2712" s="350">
        <f t="shared" si="500"/>
        <v>0</v>
      </c>
      <c r="Z2712" s="338"/>
      <c r="AA2712" s="337"/>
      <c r="AB2712" s="338"/>
      <c r="AC2712" s="337"/>
      <c r="AD2712" s="451"/>
      <c r="AE2712" s="252"/>
    </row>
    <row r="2713" hidden="1" outlineLevel="1" spans="1:31">
      <c r="A2713" s="299"/>
      <c r="B2713" s="150">
        <v>210501205</v>
      </c>
      <c r="C2713" s="346"/>
      <c r="D2713" s="346"/>
      <c r="E2713" s="299" t="s">
        <v>317</v>
      </c>
      <c r="F2713" s="343"/>
      <c r="G2713" s="350"/>
      <c r="H2713" s="394"/>
      <c r="I2713" s="403"/>
      <c r="J2713" s="394"/>
      <c r="K2713" s="403"/>
      <c r="L2713" s="337">
        <f t="shared" si="498"/>
        <v>0</v>
      </c>
      <c r="M2713" s="338"/>
      <c r="N2713" s="337"/>
      <c r="O2713" s="338"/>
      <c r="P2713" s="337"/>
      <c r="Q2713" s="337">
        <f t="shared" si="499"/>
        <v>0</v>
      </c>
      <c r="R2713" s="350"/>
      <c r="S2713" s="350"/>
      <c r="T2713" s="350"/>
      <c r="U2713" s="350"/>
      <c r="V2713" s="350"/>
      <c r="W2713" s="350"/>
      <c r="X2713" s="350"/>
      <c r="Y2713" s="350">
        <f t="shared" si="500"/>
        <v>0</v>
      </c>
      <c r="Z2713" s="338"/>
      <c r="AA2713" s="337"/>
      <c r="AB2713" s="338"/>
      <c r="AC2713" s="337"/>
      <c r="AD2713" s="451"/>
      <c r="AE2713" s="252"/>
    </row>
    <row r="2714" hidden="1" outlineLevel="1" spans="1:31">
      <c r="A2714" s="299"/>
      <c r="B2714" s="150"/>
      <c r="C2714" s="346"/>
      <c r="D2714" s="346"/>
      <c r="E2714" s="375"/>
      <c r="F2714" s="343"/>
      <c r="G2714" s="348"/>
      <c r="H2714" s="394"/>
      <c r="I2714" s="403"/>
      <c r="J2714" s="394"/>
      <c r="K2714" s="403"/>
      <c r="L2714" s="337">
        <f t="shared" ref="L2714:L2716" si="501">G2714-I2714+K2714</f>
        <v>0</v>
      </c>
      <c r="M2714" s="338"/>
      <c r="N2714" s="337"/>
      <c r="O2714" s="338"/>
      <c r="P2714" s="337"/>
      <c r="Q2714" s="337">
        <f t="shared" si="489"/>
        <v>0</v>
      </c>
      <c r="R2714" s="350"/>
      <c r="S2714" s="350"/>
      <c r="T2714" s="350"/>
      <c r="U2714" s="350"/>
      <c r="V2714" s="350"/>
      <c r="W2714" s="350"/>
      <c r="X2714" s="350"/>
      <c r="Y2714" s="350">
        <f t="shared" ref="Y2714:Y2716" si="502">SUM(Q2714:X2714)</f>
        <v>0</v>
      </c>
      <c r="Z2714" s="338"/>
      <c r="AA2714" s="337"/>
      <c r="AB2714" s="338"/>
      <c r="AC2714" s="337"/>
      <c r="AD2714" s="337">
        <f t="shared" ref="AD2714:AD2716" si="503">Y2714-AA2714+AC2714</f>
        <v>0</v>
      </c>
      <c r="AE2714" s="252"/>
    </row>
    <row r="2715" hidden="1" outlineLevel="1" spans="1:31">
      <c r="A2715" s="299"/>
      <c r="B2715" s="150"/>
      <c r="C2715" s="346"/>
      <c r="D2715" s="346"/>
      <c r="E2715" s="375"/>
      <c r="F2715" s="343"/>
      <c r="G2715" s="348"/>
      <c r="H2715" s="394"/>
      <c r="I2715" s="403"/>
      <c r="J2715" s="394"/>
      <c r="K2715" s="403"/>
      <c r="L2715" s="337">
        <f t="shared" si="501"/>
        <v>0</v>
      </c>
      <c r="M2715" s="338"/>
      <c r="N2715" s="337"/>
      <c r="O2715" s="338"/>
      <c r="P2715" s="337"/>
      <c r="Q2715" s="337">
        <f t="shared" si="489"/>
        <v>0</v>
      </c>
      <c r="R2715" s="350"/>
      <c r="S2715" s="350"/>
      <c r="T2715" s="350"/>
      <c r="U2715" s="350"/>
      <c r="V2715" s="350"/>
      <c r="W2715" s="350"/>
      <c r="X2715" s="350"/>
      <c r="Y2715" s="350">
        <f t="shared" si="502"/>
        <v>0</v>
      </c>
      <c r="Z2715" s="338"/>
      <c r="AA2715" s="337"/>
      <c r="AB2715" s="338"/>
      <c r="AC2715" s="337"/>
      <c r="AD2715" s="337">
        <f t="shared" si="503"/>
        <v>0</v>
      </c>
      <c r="AE2715" s="252"/>
    </row>
    <row r="2716" hidden="1" outlineLevel="1" spans="1:31">
      <c r="A2716" s="299"/>
      <c r="B2716" s="150"/>
      <c r="C2716" s="346"/>
      <c r="D2716" s="346"/>
      <c r="E2716" s="375"/>
      <c r="F2716" s="343"/>
      <c r="G2716" s="348"/>
      <c r="H2716" s="394"/>
      <c r="I2716" s="403"/>
      <c r="J2716" s="394"/>
      <c r="K2716" s="403"/>
      <c r="L2716" s="337">
        <f t="shared" si="501"/>
        <v>0</v>
      </c>
      <c r="M2716" s="338"/>
      <c r="N2716" s="337"/>
      <c r="O2716" s="338"/>
      <c r="P2716" s="337"/>
      <c r="Q2716" s="337">
        <f t="shared" si="489"/>
        <v>0</v>
      </c>
      <c r="R2716" s="350"/>
      <c r="S2716" s="350"/>
      <c r="T2716" s="350"/>
      <c r="U2716" s="350"/>
      <c r="V2716" s="350"/>
      <c r="W2716" s="350"/>
      <c r="X2716" s="350"/>
      <c r="Y2716" s="350">
        <f t="shared" si="502"/>
        <v>0</v>
      </c>
      <c r="Z2716" s="338"/>
      <c r="AA2716" s="337"/>
      <c r="AB2716" s="338"/>
      <c r="AC2716" s="337"/>
      <c r="AD2716" s="337">
        <f t="shared" si="503"/>
        <v>0</v>
      </c>
      <c r="AE2716" s="252"/>
    </row>
    <row r="2717" collapsed="1" spans="1:31">
      <c r="A2717" s="299"/>
      <c r="B2717" s="150"/>
      <c r="C2717" s="346"/>
      <c r="D2717" s="299"/>
      <c r="E2717" s="342"/>
      <c r="F2717" s="343"/>
      <c r="G2717" s="348"/>
      <c r="H2717" s="394"/>
      <c r="I2717" s="403"/>
      <c r="J2717" s="394"/>
      <c r="K2717" s="403"/>
      <c r="L2717" s="350"/>
      <c r="M2717" s="394"/>
      <c r="N2717" s="403"/>
      <c r="O2717" s="394"/>
      <c r="P2717" s="403"/>
      <c r="Q2717" s="350"/>
      <c r="R2717" s="350"/>
      <c r="S2717" s="350"/>
      <c r="T2717" s="350"/>
      <c r="U2717" s="350"/>
      <c r="V2717" s="350"/>
      <c r="W2717" s="350"/>
      <c r="X2717" s="350"/>
      <c r="Y2717" s="350"/>
      <c r="Z2717" s="394"/>
      <c r="AA2717" s="403"/>
      <c r="AB2717" s="394"/>
      <c r="AC2717" s="403"/>
      <c r="AD2717" s="350"/>
      <c r="AE2717" s="252"/>
    </row>
    <row r="2718" spans="1:31">
      <c r="A2718" s="346"/>
      <c r="B2718" s="358"/>
      <c r="C2718" s="396"/>
      <c r="D2718" s="396" t="s">
        <v>1053</v>
      </c>
      <c r="E2718" s="360"/>
      <c r="F2718" s="361"/>
      <c r="G2718" s="397">
        <f>SUM(G2507:G2717)</f>
        <v>0</v>
      </c>
      <c r="H2718" s="398"/>
      <c r="I2718" s="404">
        <f>SUM(I2507:I2717)</f>
        <v>0</v>
      </c>
      <c r="J2718" s="398"/>
      <c r="K2718" s="404">
        <f>SUM(K2507:K2717)</f>
        <v>0</v>
      </c>
      <c r="L2718" s="397">
        <f>SUM(L2507:L2717)</f>
        <v>0</v>
      </c>
      <c r="M2718" s="398"/>
      <c r="N2718" s="404">
        <f>SUM(N2507:N2717)</f>
        <v>0</v>
      </c>
      <c r="O2718" s="398"/>
      <c r="P2718" s="404">
        <f t="shared" ref="P2718:Y2718" si="504">SUM(P2507:P2717)</f>
        <v>0</v>
      </c>
      <c r="Q2718" s="397">
        <f t="shared" si="504"/>
        <v>0</v>
      </c>
      <c r="R2718" s="397">
        <f t="shared" si="504"/>
        <v>0</v>
      </c>
      <c r="S2718" s="397">
        <f t="shared" si="504"/>
        <v>0</v>
      </c>
      <c r="T2718" s="397">
        <f t="shared" si="504"/>
        <v>0</v>
      </c>
      <c r="U2718" s="397">
        <f t="shared" si="504"/>
        <v>0</v>
      </c>
      <c r="V2718" s="397">
        <f t="shared" si="504"/>
        <v>0</v>
      </c>
      <c r="W2718" s="397">
        <f t="shared" si="504"/>
        <v>0</v>
      </c>
      <c r="X2718" s="397">
        <f t="shared" si="504"/>
        <v>0</v>
      </c>
      <c r="Y2718" s="397">
        <f t="shared" si="504"/>
        <v>0</v>
      </c>
      <c r="Z2718" s="398"/>
      <c r="AA2718" s="404">
        <f>SUM(AA2507:AA2717)</f>
        <v>0</v>
      </c>
      <c r="AB2718" s="398"/>
      <c r="AC2718" s="404">
        <f>SUM(AC2507:AC2717)</f>
        <v>0</v>
      </c>
      <c r="AD2718" s="397">
        <f>SUM(AD2507:AD2717)</f>
        <v>0</v>
      </c>
      <c r="AE2718" s="252"/>
    </row>
    <row r="2719" spans="1:31">
      <c r="A2719" s="306"/>
      <c r="B2719" s="339"/>
      <c r="C2719" s="357"/>
      <c r="D2719" s="306"/>
      <c r="E2719" s="335"/>
      <c r="F2719" s="343"/>
      <c r="G2719" s="399"/>
      <c r="H2719" s="388"/>
      <c r="I2719" s="348"/>
      <c r="J2719" s="388"/>
      <c r="K2719" s="348"/>
      <c r="L2719" s="348"/>
      <c r="M2719" s="388"/>
      <c r="N2719" s="348"/>
      <c r="O2719" s="388"/>
      <c r="P2719" s="348"/>
      <c r="Q2719" s="348"/>
      <c r="R2719" s="403"/>
      <c r="S2719" s="403"/>
      <c r="T2719" s="403"/>
      <c r="U2719" s="403"/>
      <c r="V2719" s="403"/>
      <c r="W2719" s="403"/>
      <c r="X2719" s="403"/>
      <c r="Y2719" s="399"/>
      <c r="Z2719" s="388"/>
      <c r="AA2719" s="348"/>
      <c r="AB2719" s="388"/>
      <c r="AC2719" s="348"/>
      <c r="AD2719" s="348"/>
      <c r="AE2719" s="252"/>
    </row>
    <row r="2720" spans="1:32">
      <c r="A2720" s="306"/>
      <c r="B2720" s="510"/>
      <c r="C2720" s="381" t="s">
        <v>1054</v>
      </c>
      <c r="D2720" s="381"/>
      <c r="E2720" s="513"/>
      <c r="F2720" s="383"/>
      <c r="G2720" s="384">
        <f>G2505+G2718</f>
        <v>0</v>
      </c>
      <c r="H2720" s="385"/>
      <c r="I2720" s="400">
        <f>I2505+I2718</f>
        <v>0</v>
      </c>
      <c r="J2720" s="385"/>
      <c r="K2720" s="400">
        <f>K2505+K2718</f>
        <v>0</v>
      </c>
      <c r="L2720" s="384">
        <f>L2505+L2718</f>
        <v>0</v>
      </c>
      <c r="M2720" s="385"/>
      <c r="N2720" s="400">
        <f>N2505+N2718</f>
        <v>0</v>
      </c>
      <c r="O2720" s="385"/>
      <c r="P2720" s="400">
        <f t="shared" ref="P2720:Y2720" si="505">P2505+P2718</f>
        <v>0</v>
      </c>
      <c r="Q2720" s="384">
        <f t="shared" si="505"/>
        <v>0</v>
      </c>
      <c r="R2720" s="392">
        <f t="shared" si="505"/>
        <v>0</v>
      </c>
      <c r="S2720" s="392">
        <f t="shared" si="505"/>
        <v>0</v>
      </c>
      <c r="T2720" s="392">
        <f t="shared" si="505"/>
        <v>0</v>
      </c>
      <c r="U2720" s="392">
        <f t="shared" si="505"/>
        <v>0</v>
      </c>
      <c r="V2720" s="392">
        <f t="shared" si="505"/>
        <v>0</v>
      </c>
      <c r="W2720" s="392">
        <f t="shared" si="505"/>
        <v>0</v>
      </c>
      <c r="X2720" s="392">
        <f t="shared" si="505"/>
        <v>0</v>
      </c>
      <c r="Y2720" s="384">
        <f t="shared" si="505"/>
        <v>0</v>
      </c>
      <c r="Z2720" s="385"/>
      <c r="AA2720" s="400">
        <f>AA2505+AA2718</f>
        <v>0</v>
      </c>
      <c r="AB2720" s="385"/>
      <c r="AC2720" s="400">
        <f>AC2505+AC2718</f>
        <v>0</v>
      </c>
      <c r="AD2720" s="384">
        <f>AD2505+AD2718</f>
        <v>0</v>
      </c>
      <c r="AE2720" s="252"/>
      <c r="AF2720" s="300" t="s">
        <v>893</v>
      </c>
    </row>
    <row r="2721" spans="1:31">
      <c r="A2721" s="306"/>
      <c r="B2721" s="339"/>
      <c r="C2721" s="357"/>
      <c r="D2721" s="357"/>
      <c r="E2721" s="491"/>
      <c r="F2721" s="343"/>
      <c r="G2721" s="514"/>
      <c r="H2721" s="388"/>
      <c r="I2721" s="348"/>
      <c r="J2721" s="388"/>
      <c r="K2721" s="348"/>
      <c r="L2721" s="509"/>
      <c r="M2721" s="388"/>
      <c r="N2721" s="348"/>
      <c r="O2721" s="388"/>
      <c r="P2721" s="348"/>
      <c r="Q2721" s="514"/>
      <c r="R2721" s="512"/>
      <c r="S2721" s="512"/>
      <c r="T2721" s="512"/>
      <c r="U2721" s="512"/>
      <c r="V2721" s="512"/>
      <c r="W2721" s="512"/>
      <c r="X2721" s="512"/>
      <c r="Y2721" s="374">
        <f>Y2720-SUM(Q2720:X2720)</f>
        <v>0</v>
      </c>
      <c r="Z2721" s="388"/>
      <c r="AA2721" s="348"/>
      <c r="AB2721" s="388"/>
      <c r="AC2721" s="348"/>
      <c r="AD2721" s="514"/>
      <c r="AE2721" s="252"/>
    </row>
    <row r="2722" spans="1:31">
      <c r="A2722" s="306"/>
      <c r="B2722" s="339"/>
      <c r="C2722" s="345" t="s">
        <v>1055</v>
      </c>
      <c r="D2722" s="306"/>
      <c r="E2722" s="335"/>
      <c r="F2722" s="343"/>
      <c r="G2722" s="348"/>
      <c r="H2722" s="388"/>
      <c r="I2722" s="348"/>
      <c r="J2722" s="388"/>
      <c r="K2722" s="348"/>
      <c r="L2722" s="337"/>
      <c r="M2722" s="388"/>
      <c r="N2722" s="348"/>
      <c r="O2722" s="388"/>
      <c r="P2722" s="348"/>
      <c r="Q2722" s="337"/>
      <c r="R2722" s="350"/>
      <c r="S2722" s="350"/>
      <c r="T2722" s="350"/>
      <c r="U2722" s="350"/>
      <c r="V2722" s="350"/>
      <c r="W2722" s="350"/>
      <c r="X2722" s="350"/>
      <c r="Y2722" s="337"/>
      <c r="Z2722" s="388"/>
      <c r="AA2722" s="348"/>
      <c r="AB2722" s="388"/>
      <c r="AC2722" s="348"/>
      <c r="AD2722" s="337"/>
      <c r="AE2722" s="252"/>
    </row>
    <row r="2723" hidden="1" outlineLevel="1" spans="1:30">
      <c r="A2723" s="346"/>
      <c r="B2723" s="150"/>
      <c r="D2723" s="347" t="s">
        <v>427</v>
      </c>
      <c r="E2723" s="346"/>
      <c r="F2723" s="343"/>
      <c r="G2723" s="348"/>
      <c r="H2723" s="349"/>
      <c r="I2723" s="350"/>
      <c r="J2723" s="349"/>
      <c r="K2723" s="350"/>
      <c r="L2723" s="337"/>
      <c r="M2723" s="349"/>
      <c r="N2723" s="350"/>
      <c r="O2723" s="349"/>
      <c r="P2723" s="350"/>
      <c r="Q2723" s="337"/>
      <c r="R2723" s="350"/>
      <c r="S2723" s="350"/>
      <c r="T2723" s="350"/>
      <c r="U2723" s="350"/>
      <c r="V2723" s="350"/>
      <c r="W2723" s="350"/>
      <c r="X2723" s="350"/>
      <c r="Y2723" s="337"/>
      <c r="Z2723" s="349"/>
      <c r="AA2723" s="350"/>
      <c r="AB2723" s="349"/>
      <c r="AC2723" s="350"/>
      <c r="AD2723" s="337"/>
    </row>
    <row r="2724" hidden="1" outlineLevel="1" spans="1:31">
      <c r="A2724" s="346"/>
      <c r="B2724" s="150">
        <v>210601001</v>
      </c>
      <c r="D2724" s="346"/>
      <c r="E2724" s="299" t="s">
        <v>1056</v>
      </c>
      <c r="F2724" s="343"/>
      <c r="G2724" s="350"/>
      <c r="H2724" s="349"/>
      <c r="I2724" s="350"/>
      <c r="J2724" s="349"/>
      <c r="K2724" s="350"/>
      <c r="L2724" s="337">
        <f>G2724-I2724+K2724</f>
        <v>0</v>
      </c>
      <c r="M2724" s="388"/>
      <c r="N2724" s="348"/>
      <c r="O2724" s="388"/>
      <c r="P2724" s="348"/>
      <c r="Q2724" s="337">
        <f>L2724-N2724+P2724</f>
        <v>0</v>
      </c>
      <c r="R2724" s="350"/>
      <c r="S2724" s="350"/>
      <c r="T2724" s="350"/>
      <c r="U2724" s="350"/>
      <c r="V2724" s="350"/>
      <c r="W2724" s="350"/>
      <c r="X2724" s="350"/>
      <c r="Y2724" s="350">
        <f>SUM(Q2724:X2724)</f>
        <v>0</v>
      </c>
      <c r="Z2724" s="388"/>
      <c r="AA2724" s="348"/>
      <c r="AB2724" s="388"/>
      <c r="AC2724" s="348"/>
      <c r="AD2724" s="337">
        <f>Y2724-AA2724+AC2724</f>
        <v>0</v>
      </c>
      <c r="AE2724" s="252"/>
    </row>
    <row r="2725" hidden="1" outlineLevel="1" spans="1:31">
      <c r="A2725" s="346"/>
      <c r="B2725" s="150">
        <v>210601002</v>
      </c>
      <c r="D2725" s="346"/>
      <c r="E2725" s="299" t="s">
        <v>429</v>
      </c>
      <c r="F2725" s="343"/>
      <c r="G2725" s="350"/>
      <c r="H2725" s="349"/>
      <c r="I2725" s="350"/>
      <c r="J2725" s="349"/>
      <c r="K2725" s="350"/>
      <c r="L2725" s="337">
        <f>G2725-I2725+K2725</f>
        <v>0</v>
      </c>
      <c r="M2725" s="388"/>
      <c r="N2725" s="348"/>
      <c r="O2725" s="388"/>
      <c r="P2725" s="348"/>
      <c r="Q2725" s="337">
        <f>L2725-N2725+P2725</f>
        <v>0</v>
      </c>
      <c r="R2725" s="350"/>
      <c r="S2725" s="350"/>
      <c r="T2725" s="350"/>
      <c r="U2725" s="350"/>
      <c r="V2725" s="350"/>
      <c r="W2725" s="350"/>
      <c r="X2725" s="350"/>
      <c r="Y2725" s="350">
        <f>SUM(Q2725:X2725)</f>
        <v>0</v>
      </c>
      <c r="Z2725" s="388"/>
      <c r="AA2725" s="348"/>
      <c r="AB2725" s="388"/>
      <c r="AC2725" s="348"/>
      <c r="AD2725" s="337">
        <f>Y2725-AA2725+AC2725</f>
        <v>0</v>
      </c>
      <c r="AE2725" s="252"/>
    </row>
    <row r="2726" hidden="1" outlineLevel="1" spans="1:31">
      <c r="A2726" s="346"/>
      <c r="B2726" s="150">
        <v>210601003</v>
      </c>
      <c r="D2726" s="346"/>
      <c r="E2726" s="299" t="s">
        <v>411</v>
      </c>
      <c r="F2726" s="343"/>
      <c r="G2726" s="350"/>
      <c r="H2726" s="349"/>
      <c r="I2726" s="350"/>
      <c r="J2726" s="349"/>
      <c r="K2726" s="350"/>
      <c r="L2726" s="337">
        <f>G2726-I2726+K2726</f>
        <v>0</v>
      </c>
      <c r="M2726" s="388"/>
      <c r="N2726" s="348"/>
      <c r="O2726" s="388"/>
      <c r="P2726" s="348"/>
      <c r="Q2726" s="337">
        <f>L2726-N2726+P2726</f>
        <v>0</v>
      </c>
      <c r="R2726" s="350"/>
      <c r="S2726" s="350"/>
      <c r="T2726" s="350"/>
      <c r="U2726" s="350"/>
      <c r="V2726" s="350"/>
      <c r="W2726" s="350"/>
      <c r="X2726" s="350"/>
      <c r="Y2726" s="350">
        <f>SUM(Q2726:X2726)</f>
        <v>0</v>
      </c>
      <c r="Z2726" s="388"/>
      <c r="AA2726" s="348"/>
      <c r="AB2726" s="388"/>
      <c r="AC2726" s="348"/>
      <c r="AD2726" s="337">
        <f>Y2726-AA2726+AC2726</f>
        <v>0</v>
      </c>
      <c r="AE2726" s="252"/>
    </row>
    <row r="2727" hidden="1" outlineLevel="1" spans="1:31">
      <c r="A2727" s="346"/>
      <c r="B2727" s="150"/>
      <c r="D2727" s="346"/>
      <c r="E2727" s="299"/>
      <c r="F2727" s="343"/>
      <c r="G2727" s="350"/>
      <c r="H2727" s="349"/>
      <c r="I2727" s="350"/>
      <c r="J2727" s="349"/>
      <c r="K2727" s="350"/>
      <c r="L2727" s="337">
        <f>G2727-I2727+K2727</f>
        <v>0</v>
      </c>
      <c r="M2727" s="388"/>
      <c r="N2727" s="348"/>
      <c r="O2727" s="388"/>
      <c r="P2727" s="348"/>
      <c r="Q2727" s="337">
        <f>L2727-N2727+P2727</f>
        <v>0</v>
      </c>
      <c r="R2727" s="350"/>
      <c r="S2727" s="350"/>
      <c r="T2727" s="350"/>
      <c r="U2727" s="350"/>
      <c r="V2727" s="350"/>
      <c r="W2727" s="350"/>
      <c r="X2727" s="350"/>
      <c r="Y2727" s="350">
        <f>SUM(Q2727:X2727)</f>
        <v>0</v>
      </c>
      <c r="Z2727" s="388"/>
      <c r="AA2727" s="348"/>
      <c r="AB2727" s="388"/>
      <c r="AC2727" s="348"/>
      <c r="AD2727" s="337">
        <f>Y2727-AA2727+AC2727</f>
        <v>0</v>
      </c>
      <c r="AE2727" s="252"/>
    </row>
    <row r="2728" hidden="1" outlineLevel="1" spans="1:31">
      <c r="A2728" s="346"/>
      <c r="B2728" s="150"/>
      <c r="D2728" s="351" t="s">
        <v>765</v>
      </c>
      <c r="E2728" s="352"/>
      <c r="F2728" s="353"/>
      <c r="G2728" s="354">
        <f>SUM(G2723:G2727)</f>
        <v>0</v>
      </c>
      <c r="H2728" s="355"/>
      <c r="I2728" s="354">
        <f>SUM(I2723:I2727)</f>
        <v>0</v>
      </c>
      <c r="J2728" s="355"/>
      <c r="K2728" s="354">
        <f>SUM(K2723:K2727)</f>
        <v>0</v>
      </c>
      <c r="L2728" s="354">
        <f>SUM(L2723:L2727)</f>
        <v>0</v>
      </c>
      <c r="M2728" s="355"/>
      <c r="N2728" s="354">
        <f>SUM(N2723:N2727)</f>
        <v>0</v>
      </c>
      <c r="O2728" s="355"/>
      <c r="P2728" s="354">
        <f t="shared" ref="P2728:Y2728" si="506">SUM(P2723:P2727)</f>
        <v>0</v>
      </c>
      <c r="Q2728" s="354">
        <f t="shared" si="506"/>
        <v>0</v>
      </c>
      <c r="R2728" s="354">
        <f t="shared" si="506"/>
        <v>0</v>
      </c>
      <c r="S2728" s="354">
        <f t="shared" si="506"/>
        <v>0</v>
      </c>
      <c r="T2728" s="354">
        <f t="shared" si="506"/>
        <v>0</v>
      </c>
      <c r="U2728" s="354">
        <f t="shared" si="506"/>
        <v>0</v>
      </c>
      <c r="V2728" s="354">
        <f t="shared" si="506"/>
        <v>0</v>
      </c>
      <c r="W2728" s="354">
        <f t="shared" si="506"/>
        <v>0</v>
      </c>
      <c r="X2728" s="354">
        <f t="shared" si="506"/>
        <v>0</v>
      </c>
      <c r="Y2728" s="354">
        <f t="shared" si="506"/>
        <v>0</v>
      </c>
      <c r="Z2728" s="355"/>
      <c r="AA2728" s="354">
        <f>SUM(AA2723:AA2727)</f>
        <v>0</v>
      </c>
      <c r="AB2728" s="355"/>
      <c r="AC2728" s="354">
        <f>SUM(AC2723:AC2727)</f>
        <v>0</v>
      </c>
      <c r="AD2728" s="354">
        <f>SUM(AD2723:AD2727)</f>
        <v>0</v>
      </c>
      <c r="AE2728" s="252"/>
    </row>
    <row r="2729" hidden="1" outlineLevel="1" spans="1:31">
      <c r="A2729" s="346"/>
      <c r="B2729" s="150"/>
      <c r="D2729" s="346"/>
      <c r="E2729" s="299"/>
      <c r="F2729" s="343"/>
      <c r="G2729" s="350"/>
      <c r="H2729" s="349"/>
      <c r="I2729" s="350"/>
      <c r="J2729" s="349"/>
      <c r="K2729" s="350"/>
      <c r="L2729" s="337"/>
      <c r="M2729" s="349"/>
      <c r="N2729" s="350"/>
      <c r="O2729" s="349"/>
      <c r="P2729" s="350"/>
      <c r="Q2729" s="337"/>
      <c r="R2729" s="350"/>
      <c r="S2729" s="350"/>
      <c r="T2729" s="350"/>
      <c r="U2729" s="350"/>
      <c r="V2729" s="350"/>
      <c r="W2729" s="350"/>
      <c r="X2729" s="350"/>
      <c r="Y2729" s="374"/>
      <c r="Z2729" s="349"/>
      <c r="AA2729" s="350"/>
      <c r="AB2729" s="349"/>
      <c r="AC2729" s="350"/>
      <c r="AD2729" s="337"/>
      <c r="AE2729" s="252"/>
    </row>
    <row r="2730" hidden="1" outlineLevel="1" spans="1:31">
      <c r="A2730" s="346"/>
      <c r="B2730" s="150"/>
      <c r="D2730" s="347" t="s">
        <v>430</v>
      </c>
      <c r="E2730" s="299"/>
      <c r="F2730" s="343"/>
      <c r="G2730" s="350"/>
      <c r="H2730" s="349"/>
      <c r="I2730" s="350"/>
      <c r="J2730" s="349"/>
      <c r="K2730" s="350"/>
      <c r="L2730" s="337">
        <f t="shared" ref="L2730:L2738" si="507">G2730-I2730+K2730</f>
        <v>0</v>
      </c>
      <c r="M2730" s="388"/>
      <c r="N2730" s="348"/>
      <c r="O2730" s="388"/>
      <c r="P2730" s="348"/>
      <c r="Q2730" s="337">
        <f t="shared" ref="Q2730:Q2738" si="508">L2730-N2730+P2730</f>
        <v>0</v>
      </c>
      <c r="R2730" s="350"/>
      <c r="S2730" s="350"/>
      <c r="T2730" s="350"/>
      <c r="U2730" s="350"/>
      <c r="V2730" s="350"/>
      <c r="W2730" s="350"/>
      <c r="X2730" s="350"/>
      <c r="Y2730" s="350">
        <f t="shared" ref="Y2730:Y2738" si="509">SUM(Q2730:X2730)</f>
        <v>0</v>
      </c>
      <c r="Z2730" s="388"/>
      <c r="AA2730" s="348"/>
      <c r="AB2730" s="388"/>
      <c r="AC2730" s="348"/>
      <c r="AD2730" s="337">
        <f t="shared" ref="AD2730:AD2738" si="510">Y2730-AA2730+AC2730</f>
        <v>0</v>
      </c>
      <c r="AE2730" s="252"/>
    </row>
    <row r="2731" hidden="1" outlineLevel="1" spans="1:31">
      <c r="A2731" s="346"/>
      <c r="B2731" s="150">
        <v>210602001</v>
      </c>
      <c r="D2731" s="346"/>
      <c r="E2731" s="299" t="s">
        <v>431</v>
      </c>
      <c r="F2731" s="343"/>
      <c r="G2731" s="350"/>
      <c r="H2731" s="349"/>
      <c r="I2731" s="350"/>
      <c r="J2731" s="349"/>
      <c r="K2731" s="350"/>
      <c r="L2731" s="337">
        <f t="shared" si="507"/>
        <v>0</v>
      </c>
      <c r="M2731" s="388"/>
      <c r="N2731" s="348"/>
      <c r="O2731" s="388"/>
      <c r="P2731" s="348"/>
      <c r="Q2731" s="337">
        <f t="shared" si="508"/>
        <v>0</v>
      </c>
      <c r="R2731" s="350"/>
      <c r="S2731" s="350"/>
      <c r="T2731" s="350"/>
      <c r="U2731" s="350"/>
      <c r="V2731" s="350"/>
      <c r="W2731" s="350"/>
      <c r="X2731" s="350"/>
      <c r="Y2731" s="350">
        <f t="shared" si="509"/>
        <v>0</v>
      </c>
      <c r="Z2731" s="388"/>
      <c r="AA2731" s="348"/>
      <c r="AB2731" s="388"/>
      <c r="AC2731" s="348"/>
      <c r="AD2731" s="337">
        <f t="shared" si="510"/>
        <v>0</v>
      </c>
      <c r="AE2731" s="252"/>
    </row>
    <row r="2732" hidden="1" outlineLevel="1" spans="1:31">
      <c r="A2732" s="346"/>
      <c r="B2732" s="150">
        <v>210602002</v>
      </c>
      <c r="D2732" s="346"/>
      <c r="E2732" s="299" t="s">
        <v>432</v>
      </c>
      <c r="F2732" s="343"/>
      <c r="G2732" s="350"/>
      <c r="H2732" s="349"/>
      <c r="I2732" s="350"/>
      <c r="J2732" s="349"/>
      <c r="K2732" s="350"/>
      <c r="L2732" s="337">
        <f t="shared" si="507"/>
        <v>0</v>
      </c>
      <c r="M2732" s="388"/>
      <c r="N2732" s="348"/>
      <c r="O2732" s="388"/>
      <c r="P2732" s="348"/>
      <c r="Q2732" s="337">
        <f t="shared" si="508"/>
        <v>0</v>
      </c>
      <c r="R2732" s="350"/>
      <c r="S2732" s="350"/>
      <c r="T2732" s="350"/>
      <c r="U2732" s="350"/>
      <c r="V2732" s="350"/>
      <c r="W2732" s="350"/>
      <c r="X2732" s="350"/>
      <c r="Y2732" s="350">
        <f t="shared" si="509"/>
        <v>0</v>
      </c>
      <c r="Z2732" s="388"/>
      <c r="AA2732" s="348"/>
      <c r="AB2732" s="388"/>
      <c r="AC2732" s="348"/>
      <c r="AD2732" s="337">
        <f t="shared" si="510"/>
        <v>0</v>
      </c>
      <c r="AE2732" s="252"/>
    </row>
    <row r="2733" hidden="1" outlineLevel="1" spans="1:31">
      <c r="A2733" s="346"/>
      <c r="B2733" s="150">
        <v>210602003</v>
      </c>
      <c r="D2733" s="346"/>
      <c r="E2733" s="299" t="s">
        <v>433</v>
      </c>
      <c r="F2733" s="343"/>
      <c r="G2733" s="350"/>
      <c r="H2733" s="349"/>
      <c r="I2733" s="350"/>
      <c r="J2733" s="349"/>
      <c r="K2733" s="350"/>
      <c r="L2733" s="337">
        <f t="shared" si="507"/>
        <v>0</v>
      </c>
      <c r="M2733" s="388"/>
      <c r="N2733" s="348"/>
      <c r="O2733" s="388"/>
      <c r="P2733" s="348"/>
      <c r="Q2733" s="337">
        <f t="shared" si="508"/>
        <v>0</v>
      </c>
      <c r="R2733" s="350"/>
      <c r="S2733" s="350"/>
      <c r="T2733" s="350"/>
      <c r="U2733" s="350"/>
      <c r="V2733" s="350"/>
      <c r="W2733" s="350"/>
      <c r="X2733" s="350"/>
      <c r="Y2733" s="350">
        <f t="shared" si="509"/>
        <v>0</v>
      </c>
      <c r="Z2733" s="388"/>
      <c r="AA2733" s="348"/>
      <c r="AB2733" s="388"/>
      <c r="AC2733" s="348"/>
      <c r="AD2733" s="337">
        <f t="shared" si="510"/>
        <v>0</v>
      </c>
      <c r="AE2733" s="252"/>
    </row>
    <row r="2734" hidden="1" outlineLevel="1" spans="1:31">
      <c r="A2734" s="346"/>
      <c r="B2734" s="150">
        <v>210602004</v>
      </c>
      <c r="D2734" s="346"/>
      <c r="E2734" s="299" t="s">
        <v>1057</v>
      </c>
      <c r="F2734" s="343"/>
      <c r="G2734" s="350"/>
      <c r="H2734" s="349"/>
      <c r="I2734" s="350"/>
      <c r="J2734" s="349"/>
      <c r="K2734" s="350"/>
      <c r="L2734" s="337">
        <f t="shared" si="507"/>
        <v>0</v>
      </c>
      <c r="M2734" s="388"/>
      <c r="N2734" s="348"/>
      <c r="O2734" s="388"/>
      <c r="P2734" s="348"/>
      <c r="Q2734" s="337">
        <f t="shared" si="508"/>
        <v>0</v>
      </c>
      <c r="R2734" s="350"/>
      <c r="S2734" s="350"/>
      <c r="T2734" s="350"/>
      <c r="U2734" s="350"/>
      <c r="V2734" s="350"/>
      <c r="W2734" s="350"/>
      <c r="X2734" s="350"/>
      <c r="Y2734" s="350">
        <f t="shared" si="509"/>
        <v>0</v>
      </c>
      <c r="Z2734" s="388"/>
      <c r="AA2734" s="348"/>
      <c r="AB2734" s="388"/>
      <c r="AC2734" s="348"/>
      <c r="AD2734" s="337">
        <f t="shared" si="510"/>
        <v>0</v>
      </c>
      <c r="AE2734" s="252"/>
    </row>
    <row r="2735" hidden="1" outlineLevel="1" spans="1:31">
      <c r="A2735" s="346"/>
      <c r="B2735" s="150">
        <v>210602005</v>
      </c>
      <c r="D2735" s="346"/>
      <c r="E2735" s="299" t="s">
        <v>435</v>
      </c>
      <c r="F2735" s="343"/>
      <c r="G2735" s="350"/>
      <c r="H2735" s="349"/>
      <c r="I2735" s="350"/>
      <c r="J2735" s="349"/>
      <c r="K2735" s="350"/>
      <c r="L2735" s="337">
        <f t="shared" si="507"/>
        <v>0</v>
      </c>
      <c r="M2735" s="388"/>
      <c r="N2735" s="348"/>
      <c r="O2735" s="388"/>
      <c r="P2735" s="348"/>
      <c r="Q2735" s="337">
        <f t="shared" si="508"/>
        <v>0</v>
      </c>
      <c r="R2735" s="350"/>
      <c r="S2735" s="350"/>
      <c r="T2735" s="350"/>
      <c r="U2735" s="350"/>
      <c r="V2735" s="350"/>
      <c r="W2735" s="350"/>
      <c r="X2735" s="350"/>
      <c r="Y2735" s="350">
        <f t="shared" si="509"/>
        <v>0</v>
      </c>
      <c r="Z2735" s="388"/>
      <c r="AA2735" s="348"/>
      <c r="AB2735" s="388"/>
      <c r="AC2735" s="348"/>
      <c r="AD2735" s="337">
        <f t="shared" si="510"/>
        <v>0</v>
      </c>
      <c r="AE2735" s="252"/>
    </row>
    <row r="2736" hidden="1" outlineLevel="1" spans="1:31">
      <c r="A2736" s="346"/>
      <c r="B2736" s="150">
        <v>210602006</v>
      </c>
      <c r="D2736" s="346"/>
      <c r="E2736" s="299" t="s">
        <v>436</v>
      </c>
      <c r="F2736" s="343"/>
      <c r="G2736" s="350"/>
      <c r="H2736" s="349"/>
      <c r="I2736" s="350"/>
      <c r="J2736" s="349"/>
      <c r="K2736" s="350"/>
      <c r="L2736" s="337">
        <f t="shared" ref="L2736:L2737" si="511">G2736-I2736+K2736</f>
        <v>0</v>
      </c>
      <c r="M2736" s="388"/>
      <c r="N2736" s="348"/>
      <c r="O2736" s="388"/>
      <c r="P2736" s="348"/>
      <c r="Q2736" s="337">
        <f t="shared" ref="Q2736" si="512">L2736-N2736+P2736</f>
        <v>0</v>
      </c>
      <c r="R2736" s="350"/>
      <c r="S2736" s="350"/>
      <c r="T2736" s="350"/>
      <c r="U2736" s="350"/>
      <c r="V2736" s="350"/>
      <c r="W2736" s="350"/>
      <c r="X2736" s="350"/>
      <c r="Y2736" s="350">
        <f t="shared" ref="Y2736" si="513">SUM(Q2736:X2736)</f>
        <v>0</v>
      </c>
      <c r="Z2736" s="388"/>
      <c r="AA2736" s="348"/>
      <c r="AB2736" s="388"/>
      <c r="AC2736" s="348"/>
      <c r="AD2736" s="337">
        <f t="shared" ref="AD2736:AD2737" si="514">Y2736-AA2736+AC2736</f>
        <v>0</v>
      </c>
      <c r="AE2736" s="252"/>
    </row>
    <row r="2737" hidden="1" outlineLevel="1" spans="1:31">
      <c r="A2737" s="346"/>
      <c r="B2737" s="150">
        <v>210602007</v>
      </c>
      <c r="D2737" s="346"/>
      <c r="E2737" s="299" t="s">
        <v>364</v>
      </c>
      <c r="F2737" s="343"/>
      <c r="G2737" s="350"/>
      <c r="H2737" s="349"/>
      <c r="I2737" s="350"/>
      <c r="J2737" s="349"/>
      <c r="K2737" s="350"/>
      <c r="L2737" s="337">
        <f t="shared" si="511"/>
        <v>0</v>
      </c>
      <c r="M2737" s="388"/>
      <c r="N2737" s="348"/>
      <c r="O2737" s="388"/>
      <c r="P2737" s="348"/>
      <c r="Q2737" s="337">
        <f t="shared" si="508"/>
        <v>0</v>
      </c>
      <c r="R2737" s="350"/>
      <c r="S2737" s="350"/>
      <c r="T2737" s="350"/>
      <c r="U2737" s="350"/>
      <c r="V2737" s="350"/>
      <c r="W2737" s="350"/>
      <c r="X2737" s="350"/>
      <c r="Y2737" s="350">
        <f t="shared" si="509"/>
        <v>0</v>
      </c>
      <c r="Z2737" s="388"/>
      <c r="AA2737" s="348"/>
      <c r="AB2737" s="388"/>
      <c r="AC2737" s="348"/>
      <c r="AD2737" s="337">
        <f t="shared" si="514"/>
        <v>0</v>
      </c>
      <c r="AE2737" s="252"/>
    </row>
    <row r="2738" hidden="1" outlineLevel="1" spans="1:31">
      <c r="A2738" s="346"/>
      <c r="B2738" s="150"/>
      <c r="D2738" s="299"/>
      <c r="E2738" s="342"/>
      <c r="F2738" s="343"/>
      <c r="G2738" s="350"/>
      <c r="H2738" s="349"/>
      <c r="I2738" s="350"/>
      <c r="J2738" s="349"/>
      <c r="K2738" s="350"/>
      <c r="L2738" s="337">
        <f t="shared" si="507"/>
        <v>0</v>
      </c>
      <c r="M2738" s="388"/>
      <c r="N2738" s="348"/>
      <c r="O2738" s="388"/>
      <c r="P2738" s="348"/>
      <c r="Q2738" s="337">
        <f t="shared" si="508"/>
        <v>0</v>
      </c>
      <c r="R2738" s="350"/>
      <c r="S2738" s="350"/>
      <c r="T2738" s="350"/>
      <c r="U2738" s="350"/>
      <c r="V2738" s="350"/>
      <c r="W2738" s="350"/>
      <c r="X2738" s="350"/>
      <c r="Y2738" s="350">
        <f t="shared" si="509"/>
        <v>0</v>
      </c>
      <c r="Z2738" s="388"/>
      <c r="AA2738" s="348"/>
      <c r="AB2738" s="388"/>
      <c r="AC2738" s="348"/>
      <c r="AD2738" s="337">
        <f t="shared" si="510"/>
        <v>0</v>
      </c>
      <c r="AE2738" s="252"/>
    </row>
    <row r="2739" hidden="1" outlineLevel="1" spans="1:31">
      <c r="A2739" s="346"/>
      <c r="B2739" s="150"/>
      <c r="D2739" s="351" t="s">
        <v>765</v>
      </c>
      <c r="E2739" s="376"/>
      <c r="F2739" s="353"/>
      <c r="G2739" s="354">
        <f>SUM(G2730:G2738)</f>
        <v>0</v>
      </c>
      <c r="H2739" s="355"/>
      <c r="I2739" s="354">
        <f>SUM(I2730:I2738)</f>
        <v>0</v>
      </c>
      <c r="J2739" s="355"/>
      <c r="K2739" s="354">
        <f>SUM(K2730:K2738)</f>
        <v>0</v>
      </c>
      <c r="L2739" s="354">
        <f>SUM(L2730:L2738)</f>
        <v>0</v>
      </c>
      <c r="M2739" s="355"/>
      <c r="N2739" s="354">
        <f>SUM(N2730:N2738)</f>
        <v>0</v>
      </c>
      <c r="O2739" s="355"/>
      <c r="P2739" s="354">
        <f>SUM(P2730:P2738)</f>
        <v>0</v>
      </c>
      <c r="Q2739" s="354">
        <f>SUM(Q2730:Q2738)</f>
        <v>0</v>
      </c>
      <c r="R2739" s="354">
        <f t="shared" ref="R2739:Y2739" si="515">SUM(R2730:R2738)</f>
        <v>0</v>
      </c>
      <c r="S2739" s="354">
        <f t="shared" si="515"/>
        <v>0</v>
      </c>
      <c r="T2739" s="354">
        <f t="shared" si="515"/>
        <v>0</v>
      </c>
      <c r="U2739" s="354">
        <f t="shared" si="515"/>
        <v>0</v>
      </c>
      <c r="V2739" s="354">
        <f t="shared" si="515"/>
        <v>0</v>
      </c>
      <c r="W2739" s="354">
        <f t="shared" si="515"/>
        <v>0</v>
      </c>
      <c r="X2739" s="354">
        <f t="shared" si="515"/>
        <v>0</v>
      </c>
      <c r="Y2739" s="354">
        <f t="shared" si="515"/>
        <v>0</v>
      </c>
      <c r="Z2739" s="355"/>
      <c r="AA2739" s="354">
        <f>SUM(AA2730:AA2738)</f>
        <v>0</v>
      </c>
      <c r="AB2739" s="355"/>
      <c r="AC2739" s="354">
        <f>SUM(AC2730:AC2738)</f>
        <v>0</v>
      </c>
      <c r="AD2739" s="354">
        <f>SUM(AD2730:AD2738)</f>
        <v>0</v>
      </c>
      <c r="AE2739" s="252"/>
    </row>
    <row r="2740" hidden="1" outlineLevel="1" spans="1:31">
      <c r="A2740" s="346"/>
      <c r="B2740" s="150"/>
      <c r="D2740" s="299"/>
      <c r="E2740" s="342"/>
      <c r="F2740" s="343"/>
      <c r="G2740" s="350"/>
      <c r="H2740" s="349"/>
      <c r="I2740" s="350"/>
      <c r="J2740" s="349"/>
      <c r="K2740" s="350"/>
      <c r="L2740" s="337"/>
      <c r="M2740" s="349"/>
      <c r="N2740" s="350"/>
      <c r="O2740" s="349"/>
      <c r="P2740" s="350"/>
      <c r="Q2740" s="337"/>
      <c r="R2740" s="350"/>
      <c r="S2740" s="350"/>
      <c r="T2740" s="350"/>
      <c r="U2740" s="350"/>
      <c r="V2740" s="350"/>
      <c r="W2740" s="350"/>
      <c r="X2740" s="350"/>
      <c r="Y2740" s="374"/>
      <c r="Z2740" s="349"/>
      <c r="AA2740" s="350"/>
      <c r="AB2740" s="349"/>
      <c r="AC2740" s="350"/>
      <c r="AD2740" s="337"/>
      <c r="AE2740" s="252"/>
    </row>
    <row r="2741" hidden="1" outlineLevel="1" spans="1:31">
      <c r="A2741" s="346"/>
      <c r="B2741" s="150"/>
      <c r="D2741" s="347" t="s">
        <v>343</v>
      </c>
      <c r="E2741" s="299"/>
      <c r="F2741" s="343"/>
      <c r="G2741" s="350"/>
      <c r="H2741" s="349"/>
      <c r="I2741" s="350"/>
      <c r="J2741" s="349"/>
      <c r="K2741" s="350"/>
      <c r="L2741" s="337">
        <f>G2741-I2741+K2741</f>
        <v>0</v>
      </c>
      <c r="M2741" s="388"/>
      <c r="N2741" s="348"/>
      <c r="O2741" s="388"/>
      <c r="P2741" s="348"/>
      <c r="Q2741" s="337">
        <f>L2741-N2741+P2741</f>
        <v>0</v>
      </c>
      <c r="R2741" s="350"/>
      <c r="S2741" s="350"/>
      <c r="T2741" s="350"/>
      <c r="U2741" s="350"/>
      <c r="V2741" s="350"/>
      <c r="W2741" s="350"/>
      <c r="X2741" s="350"/>
      <c r="Y2741" s="350">
        <f>SUM(Q2741:X2741)</f>
        <v>0</v>
      </c>
      <c r="Z2741" s="388"/>
      <c r="AA2741" s="348"/>
      <c r="AB2741" s="388"/>
      <c r="AC2741" s="348"/>
      <c r="AD2741" s="337">
        <f>Y2741-AA2741+AC2741</f>
        <v>0</v>
      </c>
      <c r="AE2741" s="252"/>
    </row>
    <row r="2742" hidden="1" outlineLevel="1" spans="1:31">
      <c r="A2742" s="346"/>
      <c r="B2742" s="150">
        <v>210603001</v>
      </c>
      <c r="D2742" s="346"/>
      <c r="E2742" s="299" t="s">
        <v>1058</v>
      </c>
      <c r="F2742" s="343"/>
      <c r="G2742" s="350"/>
      <c r="H2742" s="349"/>
      <c r="I2742" s="350"/>
      <c r="J2742" s="349"/>
      <c r="K2742" s="350"/>
      <c r="L2742" s="337">
        <f>G2742-I2742+K2742</f>
        <v>0</v>
      </c>
      <c r="M2742" s="388"/>
      <c r="N2742" s="348"/>
      <c r="O2742" s="388"/>
      <c r="P2742" s="348"/>
      <c r="Q2742" s="337">
        <f>L2742-N2742+P2742</f>
        <v>0</v>
      </c>
      <c r="R2742" s="350"/>
      <c r="S2742" s="350"/>
      <c r="T2742" s="350"/>
      <c r="U2742" s="350"/>
      <c r="V2742" s="350"/>
      <c r="W2742" s="350"/>
      <c r="X2742" s="350"/>
      <c r="Y2742" s="350">
        <f>SUM(Q2742:X2742)</f>
        <v>0</v>
      </c>
      <c r="Z2742" s="388"/>
      <c r="AA2742" s="348"/>
      <c r="AB2742" s="388"/>
      <c r="AC2742" s="348"/>
      <c r="AD2742" s="337">
        <f>Y2742-AA2742+AC2742</f>
        <v>0</v>
      </c>
      <c r="AE2742" s="252"/>
    </row>
    <row r="2743" hidden="1" outlineLevel="1" spans="1:31">
      <c r="A2743" s="346"/>
      <c r="B2743" s="150">
        <v>210603002</v>
      </c>
      <c r="D2743" s="346"/>
      <c r="E2743" s="299" t="s">
        <v>1059</v>
      </c>
      <c r="F2743" s="343"/>
      <c r="G2743" s="350"/>
      <c r="H2743" s="349"/>
      <c r="I2743" s="350"/>
      <c r="J2743" s="349"/>
      <c r="K2743" s="350"/>
      <c r="L2743" s="337">
        <f>G2743-I2743+K2743</f>
        <v>0</v>
      </c>
      <c r="M2743" s="388"/>
      <c r="N2743" s="348"/>
      <c r="O2743" s="388"/>
      <c r="P2743" s="348"/>
      <c r="Q2743" s="337">
        <f>L2743-N2743+P2743</f>
        <v>0</v>
      </c>
      <c r="R2743" s="350"/>
      <c r="S2743" s="350"/>
      <c r="T2743" s="350"/>
      <c r="U2743" s="350"/>
      <c r="V2743" s="350"/>
      <c r="W2743" s="350"/>
      <c r="X2743" s="350"/>
      <c r="Y2743" s="350">
        <f>SUM(Q2743:X2743)</f>
        <v>0</v>
      </c>
      <c r="Z2743" s="388"/>
      <c r="AA2743" s="348"/>
      <c r="AB2743" s="388"/>
      <c r="AC2743" s="348"/>
      <c r="AD2743" s="337">
        <f>Y2743-AA2743+AC2743</f>
        <v>0</v>
      </c>
      <c r="AE2743" s="252"/>
    </row>
    <row r="2744" hidden="1" outlineLevel="1" spans="1:31">
      <c r="A2744" s="346"/>
      <c r="B2744" s="150"/>
      <c r="D2744" s="346"/>
      <c r="E2744" s="299"/>
      <c r="F2744" s="343"/>
      <c r="G2744" s="350"/>
      <c r="H2744" s="349"/>
      <c r="I2744" s="350"/>
      <c r="J2744" s="349"/>
      <c r="K2744" s="350"/>
      <c r="L2744" s="337">
        <f>G2744-I2744+K2744</f>
        <v>0</v>
      </c>
      <c r="M2744" s="388"/>
      <c r="N2744" s="348"/>
      <c r="O2744" s="388"/>
      <c r="P2744" s="348"/>
      <c r="Q2744" s="337">
        <f>L2744-N2744+P2744</f>
        <v>0</v>
      </c>
      <c r="R2744" s="350"/>
      <c r="S2744" s="350"/>
      <c r="T2744" s="350"/>
      <c r="U2744" s="350"/>
      <c r="V2744" s="350"/>
      <c r="W2744" s="350"/>
      <c r="X2744" s="350"/>
      <c r="Y2744" s="350">
        <f>SUM(Q2744:X2744)</f>
        <v>0</v>
      </c>
      <c r="Z2744" s="388"/>
      <c r="AA2744" s="348"/>
      <c r="AB2744" s="388"/>
      <c r="AC2744" s="348"/>
      <c r="AD2744" s="337">
        <f>Y2744-AA2744+AC2744</f>
        <v>0</v>
      </c>
      <c r="AE2744" s="252"/>
    </row>
    <row r="2745" hidden="1" outlineLevel="1" spans="1:31">
      <c r="A2745" s="346"/>
      <c r="B2745" s="150"/>
      <c r="D2745" s="351" t="s">
        <v>765</v>
      </c>
      <c r="E2745" s="352"/>
      <c r="F2745" s="353"/>
      <c r="G2745" s="354">
        <f>SUM(G2741:G2744)</f>
        <v>0</v>
      </c>
      <c r="H2745" s="355"/>
      <c r="I2745" s="354">
        <f>SUM(I2741:I2744)</f>
        <v>0</v>
      </c>
      <c r="J2745" s="355"/>
      <c r="K2745" s="354">
        <f>SUM(K2741:K2744)</f>
        <v>0</v>
      </c>
      <c r="L2745" s="354">
        <f>SUM(L2741:L2744)</f>
        <v>0</v>
      </c>
      <c r="M2745" s="355"/>
      <c r="N2745" s="354">
        <f>SUM(N2741:N2744)</f>
        <v>0</v>
      </c>
      <c r="O2745" s="355"/>
      <c r="P2745" s="354">
        <f>SUM(P2741:P2744)</f>
        <v>0</v>
      </c>
      <c r="Q2745" s="354">
        <f>SUM(Q2741:Q2744)</f>
        <v>0</v>
      </c>
      <c r="R2745" s="354">
        <f t="shared" ref="R2745:Y2745" si="516">SUM(R2741:R2744)</f>
        <v>0</v>
      </c>
      <c r="S2745" s="354">
        <f t="shared" si="516"/>
        <v>0</v>
      </c>
      <c r="T2745" s="354">
        <f t="shared" si="516"/>
        <v>0</v>
      </c>
      <c r="U2745" s="354">
        <f t="shared" si="516"/>
        <v>0</v>
      </c>
      <c r="V2745" s="354">
        <f t="shared" si="516"/>
        <v>0</v>
      </c>
      <c r="W2745" s="354">
        <f t="shared" si="516"/>
        <v>0</v>
      </c>
      <c r="X2745" s="354">
        <f t="shared" si="516"/>
        <v>0</v>
      </c>
      <c r="Y2745" s="354">
        <f t="shared" si="516"/>
        <v>0</v>
      </c>
      <c r="Z2745" s="355"/>
      <c r="AA2745" s="354">
        <f>SUM(AA2741:AA2744)</f>
        <v>0</v>
      </c>
      <c r="AB2745" s="355"/>
      <c r="AC2745" s="354">
        <f>SUM(AC2741:AC2744)</f>
        <v>0</v>
      </c>
      <c r="AD2745" s="354">
        <f>SUM(AD2741:AD2744)</f>
        <v>0</v>
      </c>
      <c r="AE2745" s="252"/>
    </row>
    <row r="2746" hidden="1" outlineLevel="1" spans="1:31">
      <c r="A2746" s="346"/>
      <c r="B2746" s="150"/>
      <c r="D2746" s="299"/>
      <c r="E2746" s="342"/>
      <c r="F2746" s="343"/>
      <c r="G2746" s="350"/>
      <c r="H2746" s="349"/>
      <c r="I2746" s="350"/>
      <c r="J2746" s="349"/>
      <c r="K2746" s="350"/>
      <c r="L2746" s="337"/>
      <c r="M2746" s="349"/>
      <c r="N2746" s="350"/>
      <c r="O2746" s="349"/>
      <c r="P2746" s="350"/>
      <c r="Q2746" s="337"/>
      <c r="R2746" s="350"/>
      <c r="S2746" s="350"/>
      <c r="T2746" s="350"/>
      <c r="U2746" s="350"/>
      <c r="V2746" s="350"/>
      <c r="W2746" s="350"/>
      <c r="X2746" s="350"/>
      <c r="Y2746" s="374"/>
      <c r="Z2746" s="349"/>
      <c r="AA2746" s="350"/>
      <c r="AB2746" s="349"/>
      <c r="AC2746" s="350"/>
      <c r="AD2746" s="337"/>
      <c r="AE2746" s="252"/>
    </row>
    <row r="2747" hidden="1" outlineLevel="1" spans="1:31">
      <c r="A2747" s="346"/>
      <c r="B2747" s="150"/>
      <c r="D2747" s="347" t="s">
        <v>364</v>
      </c>
      <c r="E2747" s="299"/>
      <c r="F2747" s="343"/>
      <c r="G2747" s="350"/>
      <c r="H2747" s="349"/>
      <c r="I2747" s="350"/>
      <c r="J2747" s="349"/>
      <c r="K2747" s="350"/>
      <c r="L2747" s="337">
        <f t="shared" ref="L2747:L2751" si="517">G2747-I2747+K2747</f>
        <v>0</v>
      </c>
      <c r="M2747" s="388"/>
      <c r="N2747" s="348"/>
      <c r="O2747" s="388"/>
      <c r="P2747" s="348"/>
      <c r="Q2747" s="337">
        <f t="shared" ref="Q2747:Q2751" si="518">L2747-N2747+P2747</f>
        <v>0</v>
      </c>
      <c r="R2747" s="350"/>
      <c r="S2747" s="350"/>
      <c r="T2747" s="350"/>
      <c r="U2747" s="350"/>
      <c r="V2747" s="350"/>
      <c r="W2747" s="350"/>
      <c r="X2747" s="350"/>
      <c r="Y2747" s="350">
        <f t="shared" ref="Y2747:Y2751" si="519">SUM(Q2747:X2747)</f>
        <v>0</v>
      </c>
      <c r="Z2747" s="388"/>
      <c r="AA2747" s="348"/>
      <c r="AB2747" s="388"/>
      <c r="AC2747" s="348"/>
      <c r="AD2747" s="337">
        <f t="shared" ref="AD2747:AD2751" si="520">Y2747-AA2747+AC2747</f>
        <v>0</v>
      </c>
      <c r="AE2747" s="252"/>
    </row>
    <row r="2748" hidden="1" outlineLevel="1" spans="1:31">
      <c r="A2748" s="346"/>
      <c r="B2748" s="150">
        <v>210604001</v>
      </c>
      <c r="D2748" s="346"/>
      <c r="E2748" s="299" t="s">
        <v>1060</v>
      </c>
      <c r="F2748" s="343"/>
      <c r="G2748" s="350"/>
      <c r="H2748" s="349"/>
      <c r="I2748" s="350"/>
      <c r="J2748" s="349"/>
      <c r="K2748" s="350"/>
      <c r="L2748" s="337">
        <f t="shared" si="517"/>
        <v>0</v>
      </c>
      <c r="M2748" s="388"/>
      <c r="N2748" s="348"/>
      <c r="O2748" s="388"/>
      <c r="P2748" s="348"/>
      <c r="Q2748" s="337">
        <f t="shared" si="518"/>
        <v>0</v>
      </c>
      <c r="R2748" s="350"/>
      <c r="S2748" s="350"/>
      <c r="T2748" s="350"/>
      <c r="U2748" s="350"/>
      <c r="V2748" s="350"/>
      <c r="W2748" s="350"/>
      <c r="X2748" s="350"/>
      <c r="Y2748" s="350">
        <f t="shared" si="519"/>
        <v>0</v>
      </c>
      <c r="Z2748" s="388"/>
      <c r="AA2748" s="348"/>
      <c r="AB2748" s="388"/>
      <c r="AC2748" s="348"/>
      <c r="AD2748" s="337">
        <f t="shared" si="520"/>
        <v>0</v>
      </c>
      <c r="AE2748" s="252"/>
    </row>
    <row r="2749" hidden="1" outlineLevel="1" spans="1:31">
      <c r="A2749" s="346"/>
      <c r="B2749" s="150">
        <v>210604002</v>
      </c>
      <c r="D2749" s="346"/>
      <c r="E2749" s="299" t="s">
        <v>1061</v>
      </c>
      <c r="F2749" s="343"/>
      <c r="G2749" s="350"/>
      <c r="H2749" s="349"/>
      <c r="I2749" s="350"/>
      <c r="J2749" s="349"/>
      <c r="K2749" s="350"/>
      <c r="L2749" s="337">
        <f t="shared" ref="L2749" si="521">G2749-I2749+K2749</f>
        <v>0</v>
      </c>
      <c r="M2749" s="388"/>
      <c r="N2749" s="348"/>
      <c r="O2749" s="388"/>
      <c r="P2749" s="348"/>
      <c r="Q2749" s="337">
        <f t="shared" ref="Q2749" si="522">L2749-N2749+P2749</f>
        <v>0</v>
      </c>
      <c r="R2749" s="350"/>
      <c r="S2749" s="350"/>
      <c r="T2749" s="350"/>
      <c r="U2749" s="350"/>
      <c r="V2749" s="350"/>
      <c r="W2749" s="350"/>
      <c r="X2749" s="350"/>
      <c r="Y2749" s="350">
        <f t="shared" ref="Y2749" si="523">SUM(Q2749:X2749)</f>
        <v>0</v>
      </c>
      <c r="Z2749" s="388"/>
      <c r="AA2749" s="348"/>
      <c r="AB2749" s="388"/>
      <c r="AC2749" s="348"/>
      <c r="AD2749" s="337">
        <f t="shared" ref="AD2749" si="524">Y2749-AA2749+AC2749</f>
        <v>0</v>
      </c>
      <c r="AE2749" s="252"/>
    </row>
    <row r="2750" hidden="1" outlineLevel="1" spans="1:31">
      <c r="A2750" s="346"/>
      <c r="B2750" s="150">
        <v>210604003</v>
      </c>
      <c r="D2750" s="346"/>
      <c r="E2750" s="299" t="s">
        <v>439</v>
      </c>
      <c r="F2750" s="343"/>
      <c r="G2750" s="350"/>
      <c r="H2750" s="349"/>
      <c r="I2750" s="350"/>
      <c r="J2750" s="349"/>
      <c r="K2750" s="350"/>
      <c r="L2750" s="337">
        <f t="shared" si="517"/>
        <v>0</v>
      </c>
      <c r="M2750" s="388"/>
      <c r="N2750" s="348"/>
      <c r="O2750" s="388"/>
      <c r="P2750" s="348"/>
      <c r="Q2750" s="337">
        <f t="shared" si="518"/>
        <v>0</v>
      </c>
      <c r="R2750" s="350"/>
      <c r="S2750" s="350"/>
      <c r="T2750" s="350"/>
      <c r="U2750" s="350"/>
      <c r="V2750" s="350"/>
      <c r="W2750" s="350"/>
      <c r="X2750" s="350"/>
      <c r="Y2750" s="350">
        <f t="shared" si="519"/>
        <v>0</v>
      </c>
      <c r="Z2750" s="388"/>
      <c r="AA2750" s="348"/>
      <c r="AB2750" s="388"/>
      <c r="AC2750" s="348"/>
      <c r="AD2750" s="337">
        <f t="shared" si="520"/>
        <v>0</v>
      </c>
      <c r="AE2750" s="252"/>
    </row>
    <row r="2751" hidden="1" outlineLevel="1" spans="1:31">
      <c r="A2751" s="346"/>
      <c r="B2751" s="150"/>
      <c r="D2751" s="346"/>
      <c r="E2751" s="299"/>
      <c r="F2751" s="343"/>
      <c r="G2751" s="350"/>
      <c r="H2751" s="349"/>
      <c r="I2751" s="350"/>
      <c r="J2751" s="349"/>
      <c r="K2751" s="350"/>
      <c r="L2751" s="337">
        <f t="shared" si="517"/>
        <v>0</v>
      </c>
      <c r="M2751" s="388"/>
      <c r="N2751" s="348"/>
      <c r="O2751" s="388"/>
      <c r="P2751" s="348"/>
      <c r="Q2751" s="337">
        <f t="shared" si="518"/>
        <v>0</v>
      </c>
      <c r="R2751" s="350"/>
      <c r="S2751" s="350"/>
      <c r="T2751" s="350"/>
      <c r="U2751" s="350"/>
      <c r="V2751" s="350"/>
      <c r="W2751" s="350"/>
      <c r="X2751" s="350"/>
      <c r="Y2751" s="350">
        <f t="shared" si="519"/>
        <v>0</v>
      </c>
      <c r="Z2751" s="388"/>
      <c r="AA2751" s="348"/>
      <c r="AB2751" s="388"/>
      <c r="AC2751" s="348"/>
      <c r="AD2751" s="337">
        <f t="shared" si="520"/>
        <v>0</v>
      </c>
      <c r="AE2751" s="252"/>
    </row>
    <row r="2752" hidden="1" outlineLevel="1" spans="1:31">
      <c r="A2752" s="346"/>
      <c r="B2752" s="150"/>
      <c r="D2752" s="351" t="s">
        <v>765</v>
      </c>
      <c r="E2752" s="352"/>
      <c r="F2752" s="353"/>
      <c r="G2752" s="354">
        <f>SUM(G2747:G2751)</f>
        <v>0</v>
      </c>
      <c r="H2752" s="355"/>
      <c r="I2752" s="354">
        <f>SUM(I2747:I2751)</f>
        <v>0</v>
      </c>
      <c r="J2752" s="355"/>
      <c r="K2752" s="354">
        <f>SUM(K2747:K2751)</f>
        <v>0</v>
      </c>
      <c r="L2752" s="354">
        <f>SUM(L2747:L2751)</f>
        <v>0</v>
      </c>
      <c r="M2752" s="355"/>
      <c r="N2752" s="354">
        <f>SUM(N2747:N2751)</f>
        <v>0</v>
      </c>
      <c r="O2752" s="355"/>
      <c r="P2752" s="354">
        <f t="shared" ref="P2752:Y2752" si="525">SUM(P2747:P2751)</f>
        <v>0</v>
      </c>
      <c r="Q2752" s="354">
        <f t="shared" si="525"/>
        <v>0</v>
      </c>
      <c r="R2752" s="354">
        <f t="shared" si="525"/>
        <v>0</v>
      </c>
      <c r="S2752" s="354">
        <f t="shared" si="525"/>
        <v>0</v>
      </c>
      <c r="T2752" s="354">
        <f t="shared" si="525"/>
        <v>0</v>
      </c>
      <c r="U2752" s="354">
        <f t="shared" si="525"/>
        <v>0</v>
      </c>
      <c r="V2752" s="354">
        <f t="shared" si="525"/>
        <v>0</v>
      </c>
      <c r="W2752" s="354">
        <f t="shared" si="525"/>
        <v>0</v>
      </c>
      <c r="X2752" s="354">
        <f t="shared" si="525"/>
        <v>0</v>
      </c>
      <c r="Y2752" s="354">
        <f t="shared" si="525"/>
        <v>0</v>
      </c>
      <c r="Z2752" s="355"/>
      <c r="AA2752" s="354">
        <f>SUM(AA2747:AA2751)</f>
        <v>0</v>
      </c>
      <c r="AB2752" s="355"/>
      <c r="AC2752" s="354">
        <f>SUM(AC2747:AC2751)</f>
        <v>0</v>
      </c>
      <c r="AD2752" s="354">
        <f>SUM(AD2747:AD2751)</f>
        <v>0</v>
      </c>
      <c r="AE2752" s="252"/>
    </row>
    <row r="2753" collapsed="1" spans="1:31">
      <c r="A2753" s="299"/>
      <c r="B2753" s="433"/>
      <c r="C2753" s="346"/>
      <c r="D2753" s="299"/>
      <c r="E2753" s="515"/>
      <c r="F2753" s="343"/>
      <c r="G2753" s="403"/>
      <c r="H2753" s="394"/>
      <c r="I2753" s="403"/>
      <c r="J2753" s="394"/>
      <c r="K2753" s="403"/>
      <c r="L2753" s="337"/>
      <c r="M2753" s="394"/>
      <c r="N2753" s="403"/>
      <c r="O2753" s="394"/>
      <c r="P2753" s="403"/>
      <c r="Q2753" s="337"/>
      <c r="R2753" s="350"/>
      <c r="S2753" s="350"/>
      <c r="T2753" s="350"/>
      <c r="U2753" s="350"/>
      <c r="V2753" s="350"/>
      <c r="W2753" s="350"/>
      <c r="X2753" s="350"/>
      <c r="Y2753" s="337"/>
      <c r="Z2753" s="394"/>
      <c r="AA2753" s="403"/>
      <c r="AB2753" s="394"/>
      <c r="AC2753" s="403"/>
      <c r="AD2753" s="337"/>
      <c r="AE2753" s="252"/>
    </row>
    <row r="2754" spans="1:31">
      <c r="A2754" s="357"/>
      <c r="B2754" s="510"/>
      <c r="C2754" s="381" t="s">
        <v>1062</v>
      </c>
      <c r="D2754" s="381"/>
      <c r="E2754" s="511"/>
      <c r="F2754" s="383"/>
      <c r="G2754" s="384">
        <f>G2752+G2745+G2739+G2728</f>
        <v>0</v>
      </c>
      <c r="H2754" s="385"/>
      <c r="I2754" s="400">
        <f>I2752+I2745+I2739+I2728</f>
        <v>0</v>
      </c>
      <c r="J2754" s="385"/>
      <c r="K2754" s="400">
        <f>K2752+K2745+K2739+K2728</f>
        <v>0</v>
      </c>
      <c r="L2754" s="384">
        <f>L2752+L2745+L2739+L2728</f>
        <v>0</v>
      </c>
      <c r="M2754" s="385"/>
      <c r="N2754" s="400">
        <f>N2752+N2745+N2739+N2728</f>
        <v>0</v>
      </c>
      <c r="O2754" s="385"/>
      <c r="P2754" s="400">
        <f t="shared" ref="P2754:Y2754" si="526">P2752+P2745+P2739+P2728</f>
        <v>0</v>
      </c>
      <c r="Q2754" s="384">
        <f t="shared" si="526"/>
        <v>0</v>
      </c>
      <c r="R2754" s="392">
        <f t="shared" si="526"/>
        <v>0</v>
      </c>
      <c r="S2754" s="392">
        <f t="shared" si="526"/>
        <v>0</v>
      </c>
      <c r="T2754" s="392">
        <f t="shared" si="526"/>
        <v>0</v>
      </c>
      <c r="U2754" s="392">
        <f t="shared" si="526"/>
        <v>0</v>
      </c>
      <c r="V2754" s="392">
        <f t="shared" si="526"/>
        <v>0</v>
      </c>
      <c r="W2754" s="392">
        <f t="shared" si="526"/>
        <v>0</v>
      </c>
      <c r="X2754" s="392">
        <f t="shared" si="526"/>
        <v>0</v>
      </c>
      <c r="Y2754" s="384">
        <f t="shared" si="526"/>
        <v>0</v>
      </c>
      <c r="Z2754" s="385"/>
      <c r="AA2754" s="400">
        <f>AA2752+AA2745+AA2739+AA2728</f>
        <v>0</v>
      </c>
      <c r="AB2754" s="385"/>
      <c r="AC2754" s="400">
        <f>AC2752+AC2745+AC2739+AC2728</f>
        <v>0</v>
      </c>
      <c r="AD2754" s="384">
        <f>AD2752+AD2745+AD2739+AD2728</f>
        <v>0</v>
      </c>
      <c r="AE2754" s="252"/>
    </row>
    <row r="2755" spans="1:31">
      <c r="A2755" s="306"/>
      <c r="B2755" s="339"/>
      <c r="C2755" s="357"/>
      <c r="D2755" s="357"/>
      <c r="E2755" s="491"/>
      <c r="F2755" s="343"/>
      <c r="G2755" s="514"/>
      <c r="H2755" s="388"/>
      <c r="I2755" s="348"/>
      <c r="J2755" s="388"/>
      <c r="K2755" s="348"/>
      <c r="L2755" s="509"/>
      <c r="M2755" s="388"/>
      <c r="N2755" s="348"/>
      <c r="O2755" s="388"/>
      <c r="P2755" s="348"/>
      <c r="Q2755" s="514"/>
      <c r="R2755" s="512"/>
      <c r="S2755" s="512"/>
      <c r="T2755" s="512"/>
      <c r="U2755" s="512"/>
      <c r="V2755" s="512"/>
      <c r="W2755" s="512"/>
      <c r="X2755" s="512"/>
      <c r="Y2755" s="374">
        <f>Y2754-SUM(Q2754:X2754)</f>
        <v>0</v>
      </c>
      <c r="Z2755" s="388"/>
      <c r="AA2755" s="348"/>
      <c r="AB2755" s="388"/>
      <c r="AC2755" s="348"/>
      <c r="AD2755" s="514"/>
      <c r="AE2755" s="252"/>
    </row>
    <row r="2756" spans="1:31">
      <c r="A2756" s="306"/>
      <c r="B2756" s="339"/>
      <c r="C2756" s="345" t="s">
        <v>1063</v>
      </c>
      <c r="D2756" s="306"/>
      <c r="E2756" s="335"/>
      <c r="F2756" s="343"/>
      <c r="G2756" s="348"/>
      <c r="H2756" s="388"/>
      <c r="I2756" s="348"/>
      <c r="J2756" s="388"/>
      <c r="K2756" s="348"/>
      <c r="L2756" s="337"/>
      <c r="M2756" s="388"/>
      <c r="N2756" s="348"/>
      <c r="O2756" s="388"/>
      <c r="P2756" s="348"/>
      <c r="Q2756" s="337"/>
      <c r="R2756" s="350"/>
      <c r="S2756" s="350"/>
      <c r="T2756" s="350"/>
      <c r="U2756" s="350"/>
      <c r="V2756" s="350"/>
      <c r="W2756" s="350"/>
      <c r="X2756" s="350"/>
      <c r="Y2756" s="337"/>
      <c r="Z2756" s="388"/>
      <c r="AA2756" s="348"/>
      <c r="AB2756" s="388"/>
      <c r="AC2756" s="348"/>
      <c r="AD2756" s="337"/>
      <c r="AE2756" s="252"/>
    </row>
    <row r="2757" hidden="1" outlineLevel="1" spans="1:31">
      <c r="A2757" s="306"/>
      <c r="B2757" s="433">
        <v>210701001</v>
      </c>
      <c r="C2757" s="357"/>
      <c r="D2757" s="299" t="s">
        <v>441</v>
      </c>
      <c r="E2757" s="335"/>
      <c r="F2757" s="356"/>
      <c r="G2757" s="403"/>
      <c r="H2757" s="388"/>
      <c r="I2757" s="403"/>
      <c r="J2757" s="394"/>
      <c r="K2757" s="403"/>
      <c r="L2757" s="337">
        <f t="shared" ref="L2757:L2763" si="527">G2757-I2757+K2757</f>
        <v>0</v>
      </c>
      <c r="M2757" s="388"/>
      <c r="N2757" s="403"/>
      <c r="O2757" s="394"/>
      <c r="P2757" s="403"/>
      <c r="Q2757" s="337">
        <f t="shared" ref="Q2757:Q2763" si="528">L2757-N2757+P2757</f>
        <v>0</v>
      </c>
      <c r="R2757" s="350"/>
      <c r="S2757" s="350"/>
      <c r="T2757" s="350"/>
      <c r="U2757" s="350"/>
      <c r="V2757" s="350"/>
      <c r="W2757" s="350"/>
      <c r="X2757" s="350"/>
      <c r="Y2757" s="350">
        <f t="shared" ref="Y2757:Y2764" si="529">SUM(Q2757:X2757)</f>
        <v>0</v>
      </c>
      <c r="Z2757" s="388"/>
      <c r="AA2757" s="403"/>
      <c r="AB2757" s="394"/>
      <c r="AC2757" s="403"/>
      <c r="AD2757" s="337">
        <f t="shared" ref="AD2757:AD2763" si="530">Y2757-AA2757+AC2757</f>
        <v>0</v>
      </c>
      <c r="AE2757" s="252"/>
    </row>
    <row r="2758" hidden="1" outlineLevel="1" spans="1:31">
      <c r="A2758" s="299"/>
      <c r="B2758" s="433">
        <v>210701002</v>
      </c>
      <c r="C2758" s="346"/>
      <c r="D2758" s="299" t="s">
        <v>442</v>
      </c>
      <c r="E2758" s="515"/>
      <c r="F2758" s="343"/>
      <c r="G2758" s="403"/>
      <c r="H2758" s="394"/>
      <c r="I2758" s="403"/>
      <c r="J2758" s="394"/>
      <c r="K2758" s="403"/>
      <c r="L2758" s="337">
        <f t="shared" si="527"/>
        <v>0</v>
      </c>
      <c r="M2758" s="394"/>
      <c r="N2758" s="403"/>
      <c r="O2758" s="394"/>
      <c r="P2758" s="403"/>
      <c r="Q2758" s="337">
        <f t="shared" si="528"/>
        <v>0</v>
      </c>
      <c r="R2758" s="350"/>
      <c r="S2758" s="350"/>
      <c r="T2758" s="350"/>
      <c r="U2758" s="350"/>
      <c r="V2758" s="350"/>
      <c r="W2758" s="350"/>
      <c r="X2758" s="350"/>
      <c r="Y2758" s="350">
        <f t="shared" si="529"/>
        <v>0</v>
      </c>
      <c r="Z2758" s="394"/>
      <c r="AA2758" s="403"/>
      <c r="AB2758" s="394"/>
      <c r="AC2758" s="403"/>
      <c r="AD2758" s="337">
        <f t="shared" si="530"/>
        <v>0</v>
      </c>
      <c r="AE2758" s="252"/>
    </row>
    <row r="2759" hidden="1" outlineLevel="1" spans="1:31">
      <c r="A2759" s="299"/>
      <c r="B2759" s="433"/>
      <c r="C2759" s="346"/>
      <c r="D2759" s="299"/>
      <c r="E2759" s="515"/>
      <c r="F2759" s="343"/>
      <c r="G2759" s="403"/>
      <c r="H2759" s="394"/>
      <c r="I2759" s="403"/>
      <c r="J2759" s="394"/>
      <c r="K2759" s="403"/>
      <c r="L2759" s="337">
        <f t="shared" si="527"/>
        <v>0</v>
      </c>
      <c r="M2759" s="394"/>
      <c r="N2759" s="403"/>
      <c r="O2759" s="394"/>
      <c r="P2759" s="403"/>
      <c r="Q2759" s="337">
        <f t="shared" si="528"/>
        <v>0</v>
      </c>
      <c r="R2759" s="350"/>
      <c r="S2759" s="350"/>
      <c r="T2759" s="350"/>
      <c r="U2759" s="350"/>
      <c r="V2759" s="350"/>
      <c r="W2759" s="350"/>
      <c r="X2759" s="350"/>
      <c r="Y2759" s="350">
        <f t="shared" si="529"/>
        <v>0</v>
      </c>
      <c r="Z2759" s="394"/>
      <c r="AA2759" s="403"/>
      <c r="AB2759" s="394"/>
      <c r="AC2759" s="403"/>
      <c r="AD2759" s="337">
        <f t="shared" si="530"/>
        <v>0</v>
      </c>
      <c r="AE2759" s="252"/>
    </row>
    <row r="2760" hidden="1" outlineLevel="1" spans="1:31">
      <c r="A2760" s="299"/>
      <c r="B2760" s="433"/>
      <c r="C2760" s="346"/>
      <c r="D2760" s="299"/>
      <c r="E2760" s="515"/>
      <c r="F2760" s="343"/>
      <c r="G2760" s="403"/>
      <c r="H2760" s="394"/>
      <c r="I2760" s="403"/>
      <c r="J2760" s="394"/>
      <c r="K2760" s="403"/>
      <c r="L2760" s="337">
        <f t="shared" si="527"/>
        <v>0</v>
      </c>
      <c r="M2760" s="394"/>
      <c r="N2760" s="403"/>
      <c r="O2760" s="394"/>
      <c r="P2760" s="403"/>
      <c r="Q2760" s="337">
        <f t="shared" si="528"/>
        <v>0</v>
      </c>
      <c r="R2760" s="350"/>
      <c r="S2760" s="350"/>
      <c r="T2760" s="350"/>
      <c r="U2760" s="350"/>
      <c r="V2760" s="350"/>
      <c r="W2760" s="350"/>
      <c r="X2760" s="350"/>
      <c r="Y2760" s="350">
        <f t="shared" si="529"/>
        <v>0</v>
      </c>
      <c r="Z2760" s="394"/>
      <c r="AA2760" s="403"/>
      <c r="AB2760" s="394"/>
      <c r="AC2760" s="403"/>
      <c r="AD2760" s="337">
        <f t="shared" si="530"/>
        <v>0</v>
      </c>
      <c r="AE2760" s="252"/>
    </row>
    <row r="2761" hidden="1" outlineLevel="1" spans="1:31">
      <c r="A2761" s="299"/>
      <c r="B2761" s="433"/>
      <c r="C2761" s="346"/>
      <c r="D2761" s="299"/>
      <c r="E2761" s="515"/>
      <c r="F2761" s="343"/>
      <c r="G2761" s="403"/>
      <c r="H2761" s="394"/>
      <c r="I2761" s="403"/>
      <c r="J2761" s="394"/>
      <c r="K2761" s="403"/>
      <c r="L2761" s="337">
        <f t="shared" si="527"/>
        <v>0</v>
      </c>
      <c r="M2761" s="394"/>
      <c r="N2761" s="403"/>
      <c r="O2761" s="394"/>
      <c r="P2761" s="403"/>
      <c r="Q2761" s="337">
        <f t="shared" si="528"/>
        <v>0</v>
      </c>
      <c r="R2761" s="350"/>
      <c r="S2761" s="350"/>
      <c r="T2761" s="350"/>
      <c r="U2761" s="350"/>
      <c r="V2761" s="350"/>
      <c r="W2761" s="350"/>
      <c r="X2761" s="350"/>
      <c r="Y2761" s="350">
        <f t="shared" si="529"/>
        <v>0</v>
      </c>
      <c r="Z2761" s="394"/>
      <c r="AA2761" s="403"/>
      <c r="AB2761" s="394"/>
      <c r="AC2761" s="403"/>
      <c r="AD2761" s="337">
        <f t="shared" si="530"/>
        <v>0</v>
      </c>
      <c r="AE2761" s="252"/>
    </row>
    <row r="2762" hidden="1" outlineLevel="1" spans="1:31">
      <c r="A2762" s="299"/>
      <c r="B2762" s="433"/>
      <c r="C2762" s="346"/>
      <c r="D2762" s="299"/>
      <c r="E2762" s="515"/>
      <c r="F2762" s="343"/>
      <c r="G2762" s="403"/>
      <c r="H2762" s="394"/>
      <c r="I2762" s="403"/>
      <c r="J2762" s="394"/>
      <c r="K2762" s="403"/>
      <c r="L2762" s="337">
        <f t="shared" si="527"/>
        <v>0</v>
      </c>
      <c r="M2762" s="394"/>
      <c r="N2762" s="403"/>
      <c r="O2762" s="394"/>
      <c r="P2762" s="403"/>
      <c r="Q2762" s="337">
        <f t="shared" si="528"/>
        <v>0</v>
      </c>
      <c r="R2762" s="350"/>
      <c r="S2762" s="350"/>
      <c r="T2762" s="350"/>
      <c r="U2762" s="350"/>
      <c r="V2762" s="350"/>
      <c r="W2762" s="350"/>
      <c r="X2762" s="350"/>
      <c r="Y2762" s="350">
        <f t="shared" si="529"/>
        <v>0</v>
      </c>
      <c r="Z2762" s="394"/>
      <c r="AA2762" s="403"/>
      <c r="AB2762" s="394"/>
      <c r="AC2762" s="403"/>
      <c r="AD2762" s="337">
        <f t="shared" si="530"/>
        <v>0</v>
      </c>
      <c r="AE2762" s="252"/>
    </row>
    <row r="2763" hidden="1" outlineLevel="1" spans="1:31">
      <c r="A2763" s="299"/>
      <c r="B2763" s="433"/>
      <c r="C2763" s="346"/>
      <c r="D2763" s="299"/>
      <c r="E2763" s="515"/>
      <c r="F2763" s="343"/>
      <c r="G2763" s="348"/>
      <c r="H2763" s="394"/>
      <c r="I2763" s="403"/>
      <c r="J2763" s="394"/>
      <c r="K2763" s="403"/>
      <c r="L2763" s="337">
        <f t="shared" si="527"/>
        <v>0</v>
      </c>
      <c r="M2763" s="394"/>
      <c r="N2763" s="403"/>
      <c r="O2763" s="394"/>
      <c r="P2763" s="403"/>
      <c r="Q2763" s="337">
        <f t="shared" si="528"/>
        <v>0</v>
      </c>
      <c r="R2763" s="350"/>
      <c r="S2763" s="350"/>
      <c r="T2763" s="350"/>
      <c r="U2763" s="350"/>
      <c r="V2763" s="350"/>
      <c r="W2763" s="350"/>
      <c r="X2763" s="350"/>
      <c r="Y2763" s="350">
        <f t="shared" si="529"/>
        <v>0</v>
      </c>
      <c r="Z2763" s="394"/>
      <c r="AA2763" s="403"/>
      <c r="AB2763" s="394"/>
      <c r="AC2763" s="403"/>
      <c r="AD2763" s="337">
        <f t="shared" si="530"/>
        <v>0</v>
      </c>
      <c r="AE2763" s="252"/>
    </row>
    <row r="2764" collapsed="1" spans="1:31">
      <c r="A2764" s="306"/>
      <c r="B2764" s="339"/>
      <c r="C2764" s="357"/>
      <c r="D2764" s="306"/>
      <c r="E2764" s="335"/>
      <c r="F2764" s="343"/>
      <c r="G2764" s="348"/>
      <c r="H2764" s="338"/>
      <c r="I2764" s="337"/>
      <c r="J2764" s="338"/>
      <c r="K2764" s="337"/>
      <c r="L2764" s="337"/>
      <c r="M2764" s="338"/>
      <c r="N2764" s="337"/>
      <c r="O2764" s="338"/>
      <c r="P2764" s="337"/>
      <c r="Q2764" s="337"/>
      <c r="R2764" s="350"/>
      <c r="S2764" s="350"/>
      <c r="T2764" s="350"/>
      <c r="U2764" s="350"/>
      <c r="V2764" s="350"/>
      <c r="W2764" s="350"/>
      <c r="X2764" s="350"/>
      <c r="Y2764" s="350">
        <f t="shared" si="529"/>
        <v>0</v>
      </c>
      <c r="Z2764" s="338"/>
      <c r="AA2764" s="337"/>
      <c r="AB2764" s="338"/>
      <c r="AC2764" s="337"/>
      <c r="AD2764" s="337"/>
      <c r="AE2764" s="252"/>
    </row>
    <row r="2765" spans="1:31">
      <c r="A2765" s="306"/>
      <c r="B2765" s="510"/>
      <c r="C2765" s="381" t="s">
        <v>1064</v>
      </c>
      <c r="D2765" s="381"/>
      <c r="E2765" s="513"/>
      <c r="F2765" s="383"/>
      <c r="G2765" s="384">
        <f>SUM(G2756:G2764)</f>
        <v>0</v>
      </c>
      <c r="H2765" s="385"/>
      <c r="I2765" s="400">
        <f>SUM(I2756:I2764)</f>
        <v>0</v>
      </c>
      <c r="J2765" s="385"/>
      <c r="K2765" s="400">
        <f>SUM(K2756:K2764)</f>
        <v>0</v>
      </c>
      <c r="L2765" s="384">
        <f>SUM(L2756:L2764)</f>
        <v>0</v>
      </c>
      <c r="M2765" s="385"/>
      <c r="N2765" s="400">
        <f>SUM(N2756:N2764)</f>
        <v>0</v>
      </c>
      <c r="O2765" s="385"/>
      <c r="P2765" s="400">
        <f>SUM(P2756:P2764)</f>
        <v>0</v>
      </c>
      <c r="Q2765" s="384">
        <f>SUM(Q2756:Q2764)</f>
        <v>0</v>
      </c>
      <c r="R2765" s="392">
        <f t="shared" ref="R2765:Y2765" si="531">SUM(R2756:R2764)</f>
        <v>0</v>
      </c>
      <c r="S2765" s="392">
        <f t="shared" si="531"/>
        <v>0</v>
      </c>
      <c r="T2765" s="392">
        <f t="shared" si="531"/>
        <v>0</v>
      </c>
      <c r="U2765" s="392">
        <f t="shared" si="531"/>
        <v>0</v>
      </c>
      <c r="V2765" s="392">
        <f t="shared" si="531"/>
        <v>0</v>
      </c>
      <c r="W2765" s="392">
        <f t="shared" si="531"/>
        <v>0</v>
      </c>
      <c r="X2765" s="392">
        <f t="shared" si="531"/>
        <v>0</v>
      </c>
      <c r="Y2765" s="384">
        <f t="shared" si="531"/>
        <v>0</v>
      </c>
      <c r="Z2765" s="385"/>
      <c r="AA2765" s="400">
        <f>SUM(AA2756:AA2764)</f>
        <v>0</v>
      </c>
      <c r="AB2765" s="385"/>
      <c r="AC2765" s="400">
        <f>SUM(AC2756:AC2764)</f>
        <v>0</v>
      </c>
      <c r="AD2765" s="384">
        <f>SUM(AD2756:AD2764)</f>
        <v>0</v>
      </c>
      <c r="AE2765" s="252"/>
    </row>
    <row r="2766" spans="1:31">
      <c r="A2766" s="306"/>
      <c r="B2766" s="339"/>
      <c r="C2766" s="357"/>
      <c r="D2766" s="357"/>
      <c r="E2766" s="491"/>
      <c r="F2766" s="343"/>
      <c r="G2766" s="514"/>
      <c r="H2766" s="388"/>
      <c r="I2766" s="348"/>
      <c r="J2766" s="388"/>
      <c r="K2766" s="348"/>
      <c r="L2766" s="509"/>
      <c r="M2766" s="388"/>
      <c r="N2766" s="348"/>
      <c r="O2766" s="388"/>
      <c r="P2766" s="348"/>
      <c r="Q2766" s="514"/>
      <c r="R2766" s="512"/>
      <c r="S2766" s="512"/>
      <c r="T2766" s="512"/>
      <c r="U2766" s="512"/>
      <c r="V2766" s="512"/>
      <c r="W2766" s="512"/>
      <c r="X2766" s="512"/>
      <c r="Y2766" s="514"/>
      <c r="Z2766" s="388"/>
      <c r="AA2766" s="348"/>
      <c r="AB2766" s="388"/>
      <c r="AC2766" s="348"/>
      <c r="AD2766" s="514"/>
      <c r="AE2766" s="252"/>
    </row>
    <row r="2767" spans="1:31">
      <c r="A2767" s="306"/>
      <c r="B2767" s="339"/>
      <c r="C2767" s="345" t="s">
        <v>1065</v>
      </c>
      <c r="D2767" s="306"/>
      <c r="E2767" s="335"/>
      <c r="F2767" s="343"/>
      <c r="G2767" s="348"/>
      <c r="H2767" s="388"/>
      <c r="I2767" s="348"/>
      <c r="J2767" s="388"/>
      <c r="K2767" s="348"/>
      <c r="L2767" s="337"/>
      <c r="M2767" s="388"/>
      <c r="N2767" s="348"/>
      <c r="O2767" s="388"/>
      <c r="P2767" s="348"/>
      <c r="Q2767" s="337"/>
      <c r="R2767" s="350"/>
      <c r="S2767" s="350"/>
      <c r="T2767" s="350"/>
      <c r="U2767" s="350"/>
      <c r="V2767" s="350"/>
      <c r="W2767" s="350"/>
      <c r="X2767" s="350"/>
      <c r="Y2767" s="337"/>
      <c r="Z2767" s="388"/>
      <c r="AA2767" s="348"/>
      <c r="AB2767" s="388"/>
      <c r="AC2767" s="348"/>
      <c r="AD2767" s="337"/>
      <c r="AE2767" s="252"/>
    </row>
    <row r="2768" hidden="1" outlineLevel="1" spans="1:31">
      <c r="A2768" s="306"/>
      <c r="B2768" s="433">
        <v>210801001</v>
      </c>
      <c r="C2768" s="357"/>
      <c r="D2768" s="299" t="s">
        <v>1066</v>
      </c>
      <c r="E2768" s="335"/>
      <c r="F2768" s="356"/>
      <c r="G2768" s="350"/>
      <c r="H2768" s="388"/>
      <c r="I2768" s="403"/>
      <c r="J2768" s="394"/>
      <c r="K2768" s="403"/>
      <c r="L2768" s="337">
        <f t="shared" ref="L2768:L2775" si="532">G2768-I2768+K2768</f>
        <v>0</v>
      </c>
      <c r="M2768" s="388"/>
      <c r="N2768" s="403"/>
      <c r="O2768" s="394"/>
      <c r="P2768" s="403"/>
      <c r="Q2768" s="451">
        <f t="shared" ref="Q2768:Q2775" si="533">L2768-N2768+P2768</f>
        <v>0</v>
      </c>
      <c r="R2768" s="350"/>
      <c r="S2768" s="350"/>
      <c r="T2768" s="350"/>
      <c r="U2768" s="350"/>
      <c r="V2768" s="350"/>
      <c r="W2768" s="350"/>
      <c r="X2768" s="350"/>
      <c r="Y2768" s="350">
        <f t="shared" ref="Y2768:Y2777" si="534">SUM(Q2768:X2768)</f>
        <v>0</v>
      </c>
      <c r="Z2768" s="388"/>
      <c r="AA2768" s="403"/>
      <c r="AB2768" s="394"/>
      <c r="AC2768" s="403"/>
      <c r="AD2768" s="337">
        <f t="shared" ref="AD2768:AD2776" si="535">Y2768-AA2768+AC2768</f>
        <v>0</v>
      </c>
      <c r="AE2768" s="252"/>
    </row>
    <row r="2769" hidden="1" outlineLevel="1" spans="1:31">
      <c r="A2769" s="299"/>
      <c r="B2769" s="433">
        <v>210801002</v>
      </c>
      <c r="C2769" s="346"/>
      <c r="D2769" s="299" t="s">
        <v>910</v>
      </c>
      <c r="E2769" s="515"/>
      <c r="F2769" s="343"/>
      <c r="G2769" s="350"/>
      <c r="H2769" s="394"/>
      <c r="I2769" s="403"/>
      <c r="J2769" s="394"/>
      <c r="K2769" s="403"/>
      <c r="L2769" s="337">
        <f t="shared" si="532"/>
        <v>0</v>
      </c>
      <c r="M2769" s="394"/>
      <c r="N2769" s="403"/>
      <c r="O2769" s="394"/>
      <c r="P2769" s="403"/>
      <c r="Q2769" s="451">
        <f t="shared" si="533"/>
        <v>0</v>
      </c>
      <c r="R2769" s="350"/>
      <c r="S2769" s="350"/>
      <c r="T2769" s="350"/>
      <c r="U2769" s="350"/>
      <c r="V2769" s="350"/>
      <c r="W2769" s="350"/>
      <c r="X2769" s="350"/>
      <c r="Y2769" s="350">
        <f t="shared" si="534"/>
        <v>0</v>
      </c>
      <c r="Z2769" s="394"/>
      <c r="AA2769" s="403"/>
      <c r="AB2769" s="394"/>
      <c r="AC2769" s="403"/>
      <c r="AD2769" s="337">
        <f t="shared" si="535"/>
        <v>0</v>
      </c>
      <c r="AE2769" s="252"/>
    </row>
    <row r="2770" hidden="1" outlineLevel="1" spans="1:31">
      <c r="A2770" s="299"/>
      <c r="B2770" s="433">
        <v>210801003</v>
      </c>
      <c r="C2770" s="346"/>
      <c r="D2770" s="299" t="s">
        <v>912</v>
      </c>
      <c r="E2770" s="515"/>
      <c r="F2770" s="343"/>
      <c r="G2770" s="350"/>
      <c r="H2770" s="394"/>
      <c r="I2770" s="403"/>
      <c r="J2770" s="394"/>
      <c r="K2770" s="403"/>
      <c r="L2770" s="337">
        <f t="shared" si="532"/>
        <v>0</v>
      </c>
      <c r="M2770" s="394"/>
      <c r="N2770" s="403"/>
      <c r="O2770" s="394"/>
      <c r="P2770" s="403"/>
      <c r="Q2770" s="451">
        <f t="shared" si="533"/>
        <v>0</v>
      </c>
      <c r="R2770" s="350"/>
      <c r="S2770" s="350"/>
      <c r="T2770" s="350"/>
      <c r="U2770" s="350"/>
      <c r="V2770" s="350"/>
      <c r="W2770" s="350"/>
      <c r="X2770" s="350"/>
      <c r="Y2770" s="350">
        <f t="shared" si="534"/>
        <v>0</v>
      </c>
      <c r="Z2770" s="394"/>
      <c r="AA2770" s="403"/>
      <c r="AB2770" s="394"/>
      <c r="AC2770" s="403"/>
      <c r="AD2770" s="337">
        <f t="shared" si="535"/>
        <v>0</v>
      </c>
      <c r="AE2770" s="252"/>
    </row>
    <row r="2771" hidden="1" outlineLevel="1" spans="1:31">
      <c r="A2771" s="299"/>
      <c r="B2771" s="433">
        <v>210801004</v>
      </c>
      <c r="C2771" s="346"/>
      <c r="D2771" s="299" t="s">
        <v>913</v>
      </c>
      <c r="E2771" s="515"/>
      <c r="F2771" s="343"/>
      <c r="G2771" s="350"/>
      <c r="H2771" s="394"/>
      <c r="I2771" s="403"/>
      <c r="J2771" s="394"/>
      <c r="K2771" s="403"/>
      <c r="L2771" s="337">
        <f t="shared" si="532"/>
        <v>0</v>
      </c>
      <c r="M2771" s="394"/>
      <c r="N2771" s="403"/>
      <c r="O2771" s="394"/>
      <c r="P2771" s="403"/>
      <c r="Q2771" s="451">
        <f t="shared" si="533"/>
        <v>0</v>
      </c>
      <c r="R2771" s="350"/>
      <c r="S2771" s="350"/>
      <c r="T2771" s="350"/>
      <c r="U2771" s="350"/>
      <c r="V2771" s="350"/>
      <c r="W2771" s="350"/>
      <c r="X2771" s="350"/>
      <c r="Y2771" s="350">
        <f t="shared" si="534"/>
        <v>0</v>
      </c>
      <c r="Z2771" s="394"/>
      <c r="AA2771" s="403"/>
      <c r="AB2771" s="394"/>
      <c r="AC2771" s="403"/>
      <c r="AD2771" s="337">
        <f t="shared" si="535"/>
        <v>0</v>
      </c>
      <c r="AE2771" s="252"/>
    </row>
    <row r="2772" hidden="1" outlineLevel="1" spans="1:31">
      <c r="A2772" s="299"/>
      <c r="B2772" s="433">
        <v>210801005</v>
      </c>
      <c r="C2772" s="346"/>
      <c r="D2772" s="299" t="s">
        <v>1067</v>
      </c>
      <c r="E2772" s="515"/>
      <c r="F2772" s="343"/>
      <c r="G2772" s="350"/>
      <c r="H2772" s="394"/>
      <c r="I2772" s="403"/>
      <c r="J2772" s="394"/>
      <c r="K2772" s="403"/>
      <c r="L2772" s="337">
        <f t="shared" si="532"/>
        <v>0</v>
      </c>
      <c r="M2772" s="394"/>
      <c r="N2772" s="403"/>
      <c r="O2772" s="394"/>
      <c r="P2772" s="403"/>
      <c r="Q2772" s="337">
        <f t="shared" si="533"/>
        <v>0</v>
      </c>
      <c r="R2772" s="350"/>
      <c r="S2772" s="350"/>
      <c r="T2772" s="350"/>
      <c r="U2772" s="350"/>
      <c r="V2772" s="350"/>
      <c r="W2772" s="350"/>
      <c r="X2772" s="350"/>
      <c r="Y2772" s="350">
        <f t="shared" si="534"/>
        <v>0</v>
      </c>
      <c r="Z2772" s="394"/>
      <c r="AA2772" s="403"/>
      <c r="AB2772" s="394"/>
      <c r="AC2772" s="403"/>
      <c r="AD2772" s="337">
        <f t="shared" si="535"/>
        <v>0</v>
      </c>
      <c r="AE2772" s="252"/>
    </row>
    <row r="2773" hidden="1" outlineLevel="1" spans="1:31">
      <c r="A2773" s="299"/>
      <c r="B2773" s="433">
        <v>210801006</v>
      </c>
      <c r="C2773" s="346"/>
      <c r="D2773" s="299" t="s">
        <v>914</v>
      </c>
      <c r="E2773" s="515"/>
      <c r="F2773" s="343"/>
      <c r="G2773" s="350"/>
      <c r="H2773" s="394"/>
      <c r="I2773" s="403"/>
      <c r="J2773" s="394"/>
      <c r="K2773" s="403"/>
      <c r="L2773" s="337">
        <f t="shared" si="532"/>
        <v>0</v>
      </c>
      <c r="M2773" s="394"/>
      <c r="N2773" s="403"/>
      <c r="O2773" s="394"/>
      <c r="P2773" s="403"/>
      <c r="Q2773" s="451">
        <f t="shared" si="533"/>
        <v>0</v>
      </c>
      <c r="R2773" s="350"/>
      <c r="S2773" s="350"/>
      <c r="T2773" s="350"/>
      <c r="U2773" s="350"/>
      <c r="V2773" s="350"/>
      <c r="W2773" s="350"/>
      <c r="X2773" s="350"/>
      <c r="Y2773" s="350">
        <f t="shared" si="534"/>
        <v>0</v>
      </c>
      <c r="Z2773" s="394"/>
      <c r="AA2773" s="403"/>
      <c r="AB2773" s="394"/>
      <c r="AC2773" s="403"/>
      <c r="AD2773" s="337">
        <f t="shared" si="535"/>
        <v>0</v>
      </c>
      <c r="AE2773" s="252"/>
    </row>
    <row r="2774" hidden="1" outlineLevel="1" spans="1:31">
      <c r="A2774" s="299"/>
      <c r="B2774" s="433">
        <v>210801007</v>
      </c>
      <c r="C2774" s="346"/>
      <c r="D2774" s="299" t="s">
        <v>1068</v>
      </c>
      <c r="E2774" s="515"/>
      <c r="F2774" s="343"/>
      <c r="G2774" s="350"/>
      <c r="H2774" s="394"/>
      <c r="I2774" s="403"/>
      <c r="J2774" s="394"/>
      <c r="K2774" s="403"/>
      <c r="L2774" s="337">
        <f t="shared" si="532"/>
        <v>0</v>
      </c>
      <c r="M2774" s="394"/>
      <c r="N2774" s="403"/>
      <c r="O2774" s="394"/>
      <c r="P2774" s="403"/>
      <c r="Q2774" s="337">
        <f t="shared" si="533"/>
        <v>0</v>
      </c>
      <c r="R2774" s="350"/>
      <c r="S2774" s="350"/>
      <c r="T2774" s="350"/>
      <c r="U2774" s="350"/>
      <c r="V2774" s="350"/>
      <c r="W2774" s="350"/>
      <c r="X2774" s="350"/>
      <c r="Y2774" s="350">
        <f t="shared" si="534"/>
        <v>0</v>
      </c>
      <c r="Z2774" s="394"/>
      <c r="AA2774" s="403"/>
      <c r="AB2774" s="394"/>
      <c r="AC2774" s="403"/>
      <c r="AD2774" s="337">
        <f t="shared" si="535"/>
        <v>0</v>
      </c>
      <c r="AE2774" s="252"/>
    </row>
    <row r="2775" hidden="1" outlineLevel="1" spans="1:31">
      <c r="A2775" s="299"/>
      <c r="B2775" s="433">
        <v>210801008</v>
      </c>
      <c r="C2775" s="346"/>
      <c r="D2775" s="299" t="s">
        <v>1069</v>
      </c>
      <c r="E2775" s="515"/>
      <c r="F2775" s="343"/>
      <c r="G2775" s="350"/>
      <c r="H2775" s="394"/>
      <c r="I2775" s="403"/>
      <c r="J2775" s="394"/>
      <c r="K2775" s="403"/>
      <c r="L2775" s="337">
        <f t="shared" si="532"/>
        <v>0</v>
      </c>
      <c r="M2775" s="394"/>
      <c r="N2775" s="403"/>
      <c r="O2775" s="394"/>
      <c r="P2775" s="403"/>
      <c r="Q2775" s="337">
        <f t="shared" si="533"/>
        <v>0</v>
      </c>
      <c r="R2775" s="350"/>
      <c r="S2775" s="350"/>
      <c r="T2775" s="350"/>
      <c r="U2775" s="350"/>
      <c r="V2775" s="350"/>
      <c r="W2775" s="350"/>
      <c r="X2775" s="350"/>
      <c r="Y2775" s="350">
        <f t="shared" si="534"/>
        <v>0</v>
      </c>
      <c r="Z2775" s="394"/>
      <c r="AA2775" s="403"/>
      <c r="AB2775" s="394"/>
      <c r="AC2775" s="403"/>
      <c r="AD2775" s="337">
        <f t="shared" si="535"/>
        <v>0</v>
      </c>
      <c r="AE2775" s="252"/>
    </row>
    <row r="2776" hidden="1" outlineLevel="1" spans="1:31">
      <c r="A2776" s="299"/>
      <c r="B2776" s="433">
        <v>210801009</v>
      </c>
      <c r="C2776" s="346"/>
      <c r="D2776" s="299" t="s">
        <v>1070</v>
      </c>
      <c r="E2776" s="515"/>
      <c r="F2776" s="343"/>
      <c r="G2776" s="350"/>
      <c r="H2776" s="394"/>
      <c r="I2776" s="403"/>
      <c r="J2776" s="394"/>
      <c r="K2776" s="403"/>
      <c r="L2776" s="337"/>
      <c r="M2776" s="394"/>
      <c r="N2776" s="403"/>
      <c r="O2776" s="394"/>
      <c r="P2776" s="403"/>
      <c r="Q2776" s="337"/>
      <c r="R2776" s="350"/>
      <c r="S2776" s="350"/>
      <c r="T2776" s="350"/>
      <c r="U2776" s="350"/>
      <c r="V2776" s="350"/>
      <c r="W2776" s="350"/>
      <c r="X2776" s="350"/>
      <c r="Y2776" s="350">
        <f t="shared" si="534"/>
        <v>0</v>
      </c>
      <c r="Z2776" s="394"/>
      <c r="AA2776" s="403"/>
      <c r="AB2776" s="394"/>
      <c r="AC2776" s="403"/>
      <c r="AD2776" s="337">
        <f t="shared" si="535"/>
        <v>0</v>
      </c>
      <c r="AE2776" s="252"/>
    </row>
    <row r="2777" collapsed="1" spans="1:31">
      <c r="A2777" s="306"/>
      <c r="B2777" s="339"/>
      <c r="C2777" s="357"/>
      <c r="D2777" s="306"/>
      <c r="E2777" s="335"/>
      <c r="F2777" s="343"/>
      <c r="G2777" s="348"/>
      <c r="H2777" s="338"/>
      <c r="I2777" s="337"/>
      <c r="J2777" s="338"/>
      <c r="K2777" s="337"/>
      <c r="L2777" s="337"/>
      <c r="M2777" s="338"/>
      <c r="N2777" s="337"/>
      <c r="O2777" s="338"/>
      <c r="P2777" s="337"/>
      <c r="Q2777" s="337"/>
      <c r="R2777" s="350"/>
      <c r="S2777" s="350"/>
      <c r="T2777" s="350"/>
      <c r="U2777" s="350"/>
      <c r="V2777" s="350"/>
      <c r="W2777" s="350"/>
      <c r="X2777" s="350"/>
      <c r="Y2777" s="350">
        <f t="shared" si="534"/>
        <v>0</v>
      </c>
      <c r="Z2777" s="338"/>
      <c r="AA2777" s="337"/>
      <c r="AB2777" s="338"/>
      <c r="AC2777" s="337"/>
      <c r="AD2777" s="337"/>
      <c r="AE2777" s="252"/>
    </row>
    <row r="2778" spans="1:31">
      <c r="A2778" s="306"/>
      <c r="B2778" s="510"/>
      <c r="C2778" s="381" t="s">
        <v>1071</v>
      </c>
      <c r="D2778" s="381"/>
      <c r="E2778" s="513"/>
      <c r="F2778" s="383"/>
      <c r="G2778" s="384">
        <f>SUM(G2767:G2777)</f>
        <v>0</v>
      </c>
      <c r="H2778" s="385"/>
      <c r="I2778" s="400">
        <f>SUM(I2767:I2777)</f>
        <v>0</v>
      </c>
      <c r="J2778" s="385"/>
      <c r="K2778" s="400">
        <f>SUM(K2767:K2777)</f>
        <v>0</v>
      </c>
      <c r="L2778" s="384">
        <f>SUM(L2767:L2777)</f>
        <v>0</v>
      </c>
      <c r="M2778" s="385"/>
      <c r="N2778" s="400">
        <f>SUM(N2767:N2777)</f>
        <v>0</v>
      </c>
      <c r="O2778" s="385"/>
      <c r="P2778" s="400">
        <f t="shared" ref="P2778:Y2778" si="536">SUM(P2767:P2777)</f>
        <v>0</v>
      </c>
      <c r="Q2778" s="384">
        <f t="shared" si="536"/>
        <v>0</v>
      </c>
      <c r="R2778" s="392">
        <f t="shared" si="536"/>
        <v>0</v>
      </c>
      <c r="S2778" s="392">
        <f t="shared" si="536"/>
        <v>0</v>
      </c>
      <c r="T2778" s="392">
        <f t="shared" si="536"/>
        <v>0</v>
      </c>
      <c r="U2778" s="392">
        <f t="shared" si="536"/>
        <v>0</v>
      </c>
      <c r="V2778" s="392">
        <f t="shared" si="536"/>
        <v>0</v>
      </c>
      <c r="W2778" s="392">
        <f t="shared" si="536"/>
        <v>0</v>
      </c>
      <c r="X2778" s="392">
        <f t="shared" si="536"/>
        <v>0</v>
      </c>
      <c r="Y2778" s="384">
        <f t="shared" si="536"/>
        <v>0</v>
      </c>
      <c r="Z2778" s="385"/>
      <c r="AA2778" s="400">
        <f>SUM(AA2767:AA2777)</f>
        <v>0</v>
      </c>
      <c r="AB2778" s="385"/>
      <c r="AC2778" s="400">
        <f>SUM(AC2767:AC2777)</f>
        <v>0</v>
      </c>
      <c r="AD2778" s="384">
        <f>SUM(AD2767:AD2777)</f>
        <v>0</v>
      </c>
      <c r="AE2778" s="252"/>
    </row>
    <row r="2779" spans="1:31">
      <c r="A2779" s="306"/>
      <c r="B2779" s="339"/>
      <c r="C2779" s="357"/>
      <c r="D2779" s="357"/>
      <c r="E2779" s="491"/>
      <c r="F2779" s="343"/>
      <c r="G2779" s="514"/>
      <c r="H2779" s="388"/>
      <c r="I2779" s="348"/>
      <c r="J2779" s="388"/>
      <c r="K2779" s="348"/>
      <c r="L2779" s="509"/>
      <c r="M2779" s="388"/>
      <c r="N2779" s="348"/>
      <c r="O2779" s="388"/>
      <c r="P2779" s="348"/>
      <c r="Q2779" s="514"/>
      <c r="R2779" s="512"/>
      <c r="S2779" s="512"/>
      <c r="T2779" s="512"/>
      <c r="U2779" s="512"/>
      <c r="V2779" s="512"/>
      <c r="W2779" s="512"/>
      <c r="X2779" s="512"/>
      <c r="Y2779" s="514"/>
      <c r="Z2779" s="388"/>
      <c r="AA2779" s="348"/>
      <c r="AB2779" s="388"/>
      <c r="AC2779" s="348"/>
      <c r="AD2779" s="514"/>
      <c r="AE2779" s="252"/>
    </row>
    <row r="2780" spans="1:31">
      <c r="A2780" s="306"/>
      <c r="B2780" s="339"/>
      <c r="C2780" s="345" t="s">
        <v>1072</v>
      </c>
      <c r="D2780" s="306"/>
      <c r="E2780" s="335"/>
      <c r="F2780" s="343"/>
      <c r="G2780" s="348"/>
      <c r="H2780" s="388"/>
      <c r="I2780" s="348"/>
      <c r="J2780" s="388"/>
      <c r="K2780" s="348"/>
      <c r="L2780" s="337" t="s">
        <v>769</v>
      </c>
      <c r="M2780" s="388"/>
      <c r="N2780" s="348"/>
      <c r="O2780" s="388"/>
      <c r="P2780" s="348"/>
      <c r="Q2780" s="337" t="s">
        <v>769</v>
      </c>
      <c r="R2780" s="350"/>
      <c r="S2780" s="350"/>
      <c r="T2780" s="350"/>
      <c r="U2780" s="350"/>
      <c r="V2780" s="350"/>
      <c r="W2780" s="350"/>
      <c r="X2780" s="350"/>
      <c r="Y2780" s="350">
        <f>SUM(Q2780:X2780)</f>
        <v>0</v>
      </c>
      <c r="Z2780" s="388"/>
      <c r="AA2780" s="348"/>
      <c r="AB2780" s="388"/>
      <c r="AC2780" s="348"/>
      <c r="AD2780" s="337" t="s">
        <v>769</v>
      </c>
      <c r="AE2780" s="252"/>
    </row>
    <row r="2781" hidden="1" outlineLevel="1" spans="1:31">
      <c r="A2781" s="346"/>
      <c r="B2781" s="150"/>
      <c r="D2781" s="347" t="s">
        <v>449</v>
      </c>
      <c r="E2781" s="299"/>
      <c r="F2781" s="343"/>
      <c r="G2781" s="350"/>
      <c r="H2781" s="349"/>
      <c r="I2781" s="350"/>
      <c r="J2781" s="349"/>
      <c r="K2781" s="350"/>
      <c r="L2781" s="337">
        <f t="shared" ref="L2781:L2782" si="537">G2781-I2781+K2781</f>
        <v>0</v>
      </c>
      <c r="M2781" s="394"/>
      <c r="N2781" s="403"/>
      <c r="O2781" s="394"/>
      <c r="P2781" s="403"/>
      <c r="Q2781" s="337">
        <f t="shared" ref="Q2781:Q2782" si="538">L2781-N2781+P2781</f>
        <v>0</v>
      </c>
      <c r="R2781" s="350"/>
      <c r="S2781" s="350"/>
      <c r="T2781" s="350"/>
      <c r="U2781" s="350"/>
      <c r="V2781" s="350"/>
      <c r="W2781" s="350"/>
      <c r="X2781" s="350"/>
      <c r="Y2781" s="350">
        <f>SUM(Q2781:X2781)</f>
        <v>0</v>
      </c>
      <c r="Z2781" s="394"/>
      <c r="AA2781" s="403"/>
      <c r="AB2781" s="394"/>
      <c r="AC2781" s="403"/>
      <c r="AD2781" s="337">
        <f t="shared" ref="AD2781:AD2782" si="539">Y2781-AA2781+AC2781</f>
        <v>0</v>
      </c>
      <c r="AE2781" s="252"/>
    </row>
    <row r="2782" hidden="1" outlineLevel="1" spans="1:31">
      <c r="A2782" s="346"/>
      <c r="B2782" s="150">
        <v>210901001</v>
      </c>
      <c r="D2782" s="346"/>
      <c r="E2782" s="299" t="s">
        <v>450</v>
      </c>
      <c r="F2782" s="343"/>
      <c r="G2782" s="350"/>
      <c r="H2782" s="349"/>
      <c r="I2782" s="350"/>
      <c r="J2782" s="349"/>
      <c r="K2782" s="350"/>
      <c r="L2782" s="337">
        <f t="shared" si="537"/>
        <v>0</v>
      </c>
      <c r="M2782" s="394"/>
      <c r="N2782" s="403"/>
      <c r="O2782" s="394"/>
      <c r="P2782" s="403"/>
      <c r="Q2782" s="337">
        <f t="shared" si="538"/>
        <v>0</v>
      </c>
      <c r="R2782" s="350"/>
      <c r="S2782" s="350"/>
      <c r="T2782" s="350"/>
      <c r="U2782" s="350"/>
      <c r="V2782" s="350"/>
      <c r="W2782" s="350"/>
      <c r="X2782" s="350"/>
      <c r="Y2782" s="350">
        <f t="shared" ref="Y2782:Y2783" si="540">SUM(Q2782:X2782)</f>
        <v>0</v>
      </c>
      <c r="Z2782" s="394"/>
      <c r="AA2782" s="403"/>
      <c r="AB2782" s="394"/>
      <c r="AC2782" s="403"/>
      <c r="AD2782" s="337">
        <f t="shared" si="539"/>
        <v>0</v>
      </c>
      <c r="AE2782" s="252"/>
    </row>
    <row r="2783" hidden="1" outlineLevel="1" spans="1:31">
      <c r="A2783" s="346"/>
      <c r="B2783" s="150"/>
      <c r="D2783" s="346"/>
      <c r="E2783" s="299"/>
      <c r="F2783" s="343"/>
      <c r="G2783" s="350"/>
      <c r="H2783" s="349"/>
      <c r="I2783" s="350"/>
      <c r="J2783" s="349"/>
      <c r="K2783" s="350"/>
      <c r="L2783" s="337"/>
      <c r="M2783" s="394"/>
      <c r="N2783" s="403"/>
      <c r="O2783" s="394"/>
      <c r="P2783" s="403"/>
      <c r="Q2783" s="337"/>
      <c r="R2783" s="350"/>
      <c r="S2783" s="350"/>
      <c r="T2783" s="350"/>
      <c r="U2783" s="350"/>
      <c r="V2783" s="350"/>
      <c r="W2783" s="350"/>
      <c r="X2783" s="350"/>
      <c r="Y2783" s="350">
        <f t="shared" si="540"/>
        <v>0</v>
      </c>
      <c r="Z2783" s="394"/>
      <c r="AA2783" s="403"/>
      <c r="AB2783" s="394"/>
      <c r="AC2783" s="403"/>
      <c r="AD2783" s="337"/>
      <c r="AE2783" s="252"/>
    </row>
    <row r="2784" hidden="1" outlineLevel="1" spans="1:31">
      <c r="A2784" s="346"/>
      <c r="B2784" s="150"/>
      <c r="D2784" s="351" t="s">
        <v>765</v>
      </c>
      <c r="E2784" s="352"/>
      <c r="F2784" s="353"/>
      <c r="G2784" s="354">
        <f>SUM(G2781:G2783)</f>
        <v>0</v>
      </c>
      <c r="H2784" s="355"/>
      <c r="I2784" s="354">
        <f>SUM(I2781:I2783)</f>
        <v>0</v>
      </c>
      <c r="J2784" s="355"/>
      <c r="K2784" s="354">
        <f>SUM(K2781:K2783)</f>
        <v>0</v>
      </c>
      <c r="L2784" s="354">
        <f>SUM(L2781:L2783)</f>
        <v>0</v>
      </c>
      <c r="M2784" s="355"/>
      <c r="N2784" s="354">
        <f>SUM(N2781:N2783)</f>
        <v>0</v>
      </c>
      <c r="O2784" s="355"/>
      <c r="P2784" s="354">
        <f t="shared" ref="P2784:Y2784" si="541">SUM(P2781:P2783)</f>
        <v>0</v>
      </c>
      <c r="Q2784" s="354">
        <f t="shared" si="541"/>
        <v>0</v>
      </c>
      <c r="R2784" s="354">
        <f t="shared" si="541"/>
        <v>0</v>
      </c>
      <c r="S2784" s="354">
        <f t="shared" si="541"/>
        <v>0</v>
      </c>
      <c r="T2784" s="354">
        <f t="shared" si="541"/>
        <v>0</v>
      </c>
      <c r="U2784" s="354">
        <f t="shared" si="541"/>
        <v>0</v>
      </c>
      <c r="V2784" s="354">
        <f t="shared" si="541"/>
        <v>0</v>
      </c>
      <c r="W2784" s="354">
        <f t="shared" si="541"/>
        <v>0</v>
      </c>
      <c r="X2784" s="354">
        <f t="shared" si="541"/>
        <v>0</v>
      </c>
      <c r="Y2784" s="354">
        <f t="shared" si="541"/>
        <v>0</v>
      </c>
      <c r="Z2784" s="355"/>
      <c r="AA2784" s="354">
        <f>SUM(AA2781:AA2783)</f>
        <v>0</v>
      </c>
      <c r="AB2784" s="355"/>
      <c r="AC2784" s="354">
        <f>SUM(AC2781:AC2783)</f>
        <v>0</v>
      </c>
      <c r="AD2784" s="354">
        <f>SUM(AD2781:AD2783)</f>
        <v>0</v>
      </c>
      <c r="AE2784" s="252"/>
    </row>
    <row r="2785" hidden="1" outlineLevel="1" spans="1:31">
      <c r="A2785" s="299"/>
      <c r="B2785" s="340"/>
      <c r="C2785" s="299"/>
      <c r="D2785" s="413"/>
      <c r="E2785" s="342"/>
      <c r="F2785" s="343"/>
      <c r="G2785" s="403"/>
      <c r="H2785" s="394"/>
      <c r="I2785" s="403"/>
      <c r="J2785" s="394"/>
      <c r="K2785" s="403"/>
      <c r="L2785" s="350"/>
      <c r="M2785" s="394"/>
      <c r="N2785" s="403"/>
      <c r="O2785" s="394"/>
      <c r="P2785" s="403"/>
      <c r="Q2785" s="350"/>
      <c r="R2785" s="350"/>
      <c r="S2785" s="350"/>
      <c r="T2785" s="350"/>
      <c r="U2785" s="350"/>
      <c r="V2785" s="350"/>
      <c r="W2785" s="350"/>
      <c r="X2785" s="350"/>
      <c r="Y2785" s="374"/>
      <c r="Z2785" s="394"/>
      <c r="AA2785" s="403"/>
      <c r="AB2785" s="394"/>
      <c r="AC2785" s="403"/>
      <c r="AD2785" s="350"/>
      <c r="AE2785" s="252"/>
    </row>
    <row r="2786" hidden="1" outlineLevel="1" spans="1:31">
      <c r="A2786" s="346"/>
      <c r="B2786" s="150"/>
      <c r="D2786" s="347" t="s">
        <v>451</v>
      </c>
      <c r="E2786" s="299"/>
      <c r="F2786" s="343"/>
      <c r="G2786" s="350"/>
      <c r="H2786" s="349"/>
      <c r="I2786" s="350"/>
      <c r="J2786" s="349"/>
      <c r="K2786" s="350"/>
      <c r="L2786" s="337">
        <f>G2786-I2786+K2786</f>
        <v>0</v>
      </c>
      <c r="M2786" s="394"/>
      <c r="N2786" s="403"/>
      <c r="O2786" s="394"/>
      <c r="P2786" s="403"/>
      <c r="Q2786" s="337">
        <f>L2786-N2786+P2786</f>
        <v>0</v>
      </c>
      <c r="R2786" s="350"/>
      <c r="S2786" s="350"/>
      <c r="T2786" s="350"/>
      <c r="U2786" s="350"/>
      <c r="V2786" s="350"/>
      <c r="W2786" s="350"/>
      <c r="X2786" s="350"/>
      <c r="Y2786" s="350">
        <f t="shared" ref="Y2786:Y2788" si="542">SUM(Q2786:X2786)</f>
        <v>0</v>
      </c>
      <c r="Z2786" s="394"/>
      <c r="AA2786" s="403"/>
      <c r="AB2786" s="394"/>
      <c r="AC2786" s="403"/>
      <c r="AD2786" s="337">
        <f>Y2786-AA2786+AC2786</f>
        <v>0</v>
      </c>
      <c r="AE2786" s="252"/>
    </row>
    <row r="2787" hidden="1" outlineLevel="1" spans="1:31">
      <c r="A2787" s="346"/>
      <c r="B2787" s="150">
        <v>210901002</v>
      </c>
      <c r="D2787" s="346"/>
      <c r="E2787" s="299" t="s">
        <v>451</v>
      </c>
      <c r="F2787" s="343"/>
      <c r="G2787" s="350"/>
      <c r="H2787" s="349"/>
      <c r="I2787" s="350"/>
      <c r="J2787" s="349"/>
      <c r="K2787" s="350"/>
      <c r="L2787" s="337">
        <f>G2787-I2787+K2787</f>
        <v>0</v>
      </c>
      <c r="M2787" s="394"/>
      <c r="N2787" s="403"/>
      <c r="O2787" s="394"/>
      <c r="P2787" s="403"/>
      <c r="Q2787" s="337">
        <f>L2787-N2787+P2787</f>
        <v>0</v>
      </c>
      <c r="R2787" s="350"/>
      <c r="S2787" s="350"/>
      <c r="T2787" s="350"/>
      <c r="U2787" s="350"/>
      <c r="V2787" s="350"/>
      <c r="W2787" s="350"/>
      <c r="X2787" s="350"/>
      <c r="Y2787" s="350">
        <f t="shared" si="542"/>
        <v>0</v>
      </c>
      <c r="Z2787" s="394"/>
      <c r="AA2787" s="403"/>
      <c r="AB2787" s="394"/>
      <c r="AC2787" s="403"/>
      <c r="AD2787" s="337">
        <f>Y2787-AA2787+AC2787</f>
        <v>0</v>
      </c>
      <c r="AE2787" s="252"/>
    </row>
    <row r="2788" hidden="1" outlineLevel="1" spans="1:31">
      <c r="A2788" s="346"/>
      <c r="B2788" s="150"/>
      <c r="D2788" s="346"/>
      <c r="E2788" s="299"/>
      <c r="F2788" s="343"/>
      <c r="G2788" s="350"/>
      <c r="H2788" s="349"/>
      <c r="I2788" s="350"/>
      <c r="J2788" s="349"/>
      <c r="K2788" s="350"/>
      <c r="L2788" s="337"/>
      <c r="M2788" s="394"/>
      <c r="N2788" s="403"/>
      <c r="O2788" s="394"/>
      <c r="P2788" s="403"/>
      <c r="Q2788" s="337"/>
      <c r="R2788" s="350"/>
      <c r="S2788" s="350"/>
      <c r="T2788" s="350"/>
      <c r="U2788" s="350"/>
      <c r="V2788" s="350"/>
      <c r="W2788" s="350"/>
      <c r="X2788" s="350"/>
      <c r="Y2788" s="350">
        <f t="shared" si="542"/>
        <v>0</v>
      </c>
      <c r="Z2788" s="394"/>
      <c r="AA2788" s="403"/>
      <c r="AB2788" s="394"/>
      <c r="AC2788" s="403"/>
      <c r="AD2788" s="337"/>
      <c r="AE2788" s="252"/>
    </row>
    <row r="2789" hidden="1" outlineLevel="1" spans="1:31">
      <c r="A2789" s="346"/>
      <c r="B2789" s="150"/>
      <c r="D2789" s="351" t="s">
        <v>765</v>
      </c>
      <c r="E2789" s="352"/>
      <c r="F2789" s="353"/>
      <c r="G2789" s="354">
        <f>SUM(G2786:G2788)</f>
        <v>0</v>
      </c>
      <c r="H2789" s="355"/>
      <c r="I2789" s="354">
        <f>SUM(I2786:I2788)</f>
        <v>0</v>
      </c>
      <c r="J2789" s="355"/>
      <c r="K2789" s="354">
        <f>SUM(K2786:K2788)</f>
        <v>0</v>
      </c>
      <c r="L2789" s="354">
        <f>SUM(L2786:L2788)</f>
        <v>0</v>
      </c>
      <c r="M2789" s="355"/>
      <c r="N2789" s="354">
        <f>SUM(N2786:N2788)</f>
        <v>0</v>
      </c>
      <c r="O2789" s="355"/>
      <c r="P2789" s="354">
        <f t="shared" ref="P2789:Y2789" si="543">SUM(P2786:P2788)</f>
        <v>0</v>
      </c>
      <c r="Q2789" s="354">
        <f t="shared" si="543"/>
        <v>0</v>
      </c>
      <c r="R2789" s="354">
        <f t="shared" si="543"/>
        <v>0</v>
      </c>
      <c r="S2789" s="354">
        <f t="shared" si="543"/>
        <v>0</v>
      </c>
      <c r="T2789" s="354">
        <f t="shared" si="543"/>
        <v>0</v>
      </c>
      <c r="U2789" s="354">
        <f t="shared" si="543"/>
        <v>0</v>
      </c>
      <c r="V2789" s="354">
        <f t="shared" si="543"/>
        <v>0</v>
      </c>
      <c r="W2789" s="354">
        <f t="shared" si="543"/>
        <v>0</v>
      </c>
      <c r="X2789" s="354">
        <f t="shared" si="543"/>
        <v>0</v>
      </c>
      <c r="Y2789" s="354">
        <f t="shared" si="543"/>
        <v>0</v>
      </c>
      <c r="Z2789" s="355"/>
      <c r="AA2789" s="354">
        <f>SUM(AA2786:AA2788)</f>
        <v>0</v>
      </c>
      <c r="AB2789" s="355"/>
      <c r="AC2789" s="354">
        <f>SUM(AC2786:AC2788)</f>
        <v>0</v>
      </c>
      <c r="AD2789" s="354">
        <f>SUM(AD2786:AD2788)</f>
        <v>0</v>
      </c>
      <c r="AE2789" s="252"/>
    </row>
    <row r="2790" hidden="1" outlineLevel="1" spans="1:31">
      <c r="A2790" s="299"/>
      <c r="B2790" s="340"/>
      <c r="C2790" s="299"/>
      <c r="D2790" s="413"/>
      <c r="E2790" s="342"/>
      <c r="F2790" s="343"/>
      <c r="G2790" s="403"/>
      <c r="H2790" s="394"/>
      <c r="I2790" s="403"/>
      <c r="J2790" s="394"/>
      <c r="K2790" s="403"/>
      <c r="L2790" s="350"/>
      <c r="M2790" s="394"/>
      <c r="N2790" s="403"/>
      <c r="O2790" s="394"/>
      <c r="P2790" s="403"/>
      <c r="Q2790" s="350"/>
      <c r="R2790" s="350"/>
      <c r="S2790" s="350"/>
      <c r="T2790" s="350"/>
      <c r="U2790" s="350"/>
      <c r="V2790" s="350"/>
      <c r="W2790" s="350"/>
      <c r="X2790" s="350"/>
      <c r="Y2790" s="374"/>
      <c r="Z2790" s="394"/>
      <c r="AA2790" s="403"/>
      <c r="AB2790" s="394"/>
      <c r="AC2790" s="403"/>
      <c r="AD2790" s="350"/>
      <c r="AE2790" s="252"/>
    </row>
    <row r="2791" hidden="1" outlineLevel="1" spans="1:31">
      <c r="A2791" s="346"/>
      <c r="B2791" s="150"/>
      <c r="D2791" s="347" t="s">
        <v>452</v>
      </c>
      <c r="E2791" s="299"/>
      <c r="F2791" s="343"/>
      <c r="G2791" s="350"/>
      <c r="H2791" s="349"/>
      <c r="I2791" s="350"/>
      <c r="J2791" s="349"/>
      <c r="K2791" s="350"/>
      <c r="L2791" s="337">
        <f>G2791-I2791+K2791</f>
        <v>0</v>
      </c>
      <c r="M2791" s="394"/>
      <c r="N2791" s="403"/>
      <c r="O2791" s="394"/>
      <c r="P2791" s="403"/>
      <c r="Q2791" s="337">
        <f>L2791-N2791+P2791</f>
        <v>0</v>
      </c>
      <c r="R2791" s="350"/>
      <c r="S2791" s="350"/>
      <c r="T2791" s="350"/>
      <c r="U2791" s="350"/>
      <c r="V2791" s="350"/>
      <c r="W2791" s="350"/>
      <c r="X2791" s="350"/>
      <c r="Y2791" s="350">
        <f t="shared" ref="Y2791:Y2795" si="544">SUM(Q2791:X2791)</f>
        <v>0</v>
      </c>
      <c r="Z2791" s="394"/>
      <c r="AA2791" s="403"/>
      <c r="AB2791" s="394"/>
      <c r="AC2791" s="403"/>
      <c r="AD2791" s="337">
        <f>Y2791-AA2791+AC2791</f>
        <v>0</v>
      </c>
      <c r="AE2791" s="252"/>
    </row>
    <row r="2792" hidden="1" outlineLevel="1" spans="1:31">
      <c r="A2792" s="346"/>
      <c r="B2792" s="150">
        <v>210901003</v>
      </c>
      <c r="D2792" s="346"/>
      <c r="E2792" s="299" t="s">
        <v>452</v>
      </c>
      <c r="F2792" s="343"/>
      <c r="G2792" s="350"/>
      <c r="H2792" s="349"/>
      <c r="I2792" s="350"/>
      <c r="J2792" s="349"/>
      <c r="K2792" s="350"/>
      <c r="L2792" s="337">
        <f>G2792-I2792+K2792</f>
        <v>0</v>
      </c>
      <c r="M2792" s="394"/>
      <c r="N2792" s="403"/>
      <c r="O2792" s="394"/>
      <c r="P2792" s="403"/>
      <c r="Q2792" s="337">
        <f>L2792-N2792+P2792</f>
        <v>0</v>
      </c>
      <c r="R2792" s="350"/>
      <c r="S2792" s="350"/>
      <c r="T2792" s="350"/>
      <c r="U2792" s="350"/>
      <c r="V2792" s="350"/>
      <c r="W2792" s="350"/>
      <c r="X2792" s="350"/>
      <c r="Y2792" s="350">
        <f t="shared" si="544"/>
        <v>0</v>
      </c>
      <c r="Z2792" s="394"/>
      <c r="AA2792" s="403"/>
      <c r="AB2792" s="394"/>
      <c r="AC2792" s="403"/>
      <c r="AD2792" s="337">
        <f>Y2792-AA2792+AC2792</f>
        <v>0</v>
      </c>
      <c r="AE2792" s="252"/>
    </row>
    <row r="2793" hidden="1" outlineLevel="1" spans="1:31">
      <c r="A2793" s="346"/>
      <c r="B2793" s="150"/>
      <c r="D2793" s="346"/>
      <c r="E2793" s="299"/>
      <c r="F2793" s="343"/>
      <c r="G2793" s="350"/>
      <c r="H2793" s="349"/>
      <c r="I2793" s="350"/>
      <c r="J2793" s="349"/>
      <c r="K2793" s="350"/>
      <c r="L2793" s="337">
        <f>G2793-I2793+K2793</f>
        <v>0</v>
      </c>
      <c r="M2793" s="394"/>
      <c r="N2793" s="403"/>
      <c r="O2793" s="394"/>
      <c r="P2793" s="403"/>
      <c r="Q2793" s="337">
        <f>L2793-N2793+P2793</f>
        <v>0</v>
      </c>
      <c r="R2793" s="350"/>
      <c r="S2793" s="350"/>
      <c r="T2793" s="350"/>
      <c r="U2793" s="350"/>
      <c r="V2793" s="350"/>
      <c r="W2793" s="350"/>
      <c r="X2793" s="350"/>
      <c r="Y2793" s="350">
        <f t="shared" si="544"/>
        <v>0</v>
      </c>
      <c r="Z2793" s="394"/>
      <c r="AA2793" s="403"/>
      <c r="AB2793" s="394"/>
      <c r="AC2793" s="403"/>
      <c r="AD2793" s="337">
        <f>Y2793-AA2793+AC2793</f>
        <v>0</v>
      </c>
      <c r="AE2793" s="252"/>
    </row>
    <row r="2794" hidden="1" outlineLevel="1" spans="1:31">
      <c r="A2794" s="346"/>
      <c r="B2794" s="150"/>
      <c r="D2794" s="346"/>
      <c r="E2794" s="299"/>
      <c r="F2794" s="343"/>
      <c r="G2794" s="350"/>
      <c r="H2794" s="349"/>
      <c r="I2794" s="350"/>
      <c r="J2794" s="349"/>
      <c r="K2794" s="350"/>
      <c r="L2794" s="337">
        <f>G2794-I2794+K2794</f>
        <v>0</v>
      </c>
      <c r="M2794" s="394"/>
      <c r="N2794" s="403"/>
      <c r="O2794" s="394"/>
      <c r="P2794" s="403"/>
      <c r="Q2794" s="337">
        <f>L2794-N2794+P2794</f>
        <v>0</v>
      </c>
      <c r="R2794" s="350"/>
      <c r="S2794" s="350"/>
      <c r="T2794" s="350"/>
      <c r="U2794" s="350"/>
      <c r="V2794" s="350"/>
      <c r="W2794" s="350"/>
      <c r="X2794" s="350"/>
      <c r="Y2794" s="350">
        <f t="shared" si="544"/>
        <v>0</v>
      </c>
      <c r="Z2794" s="394"/>
      <c r="AA2794" s="403"/>
      <c r="AB2794" s="394"/>
      <c r="AC2794" s="403"/>
      <c r="AD2794" s="337">
        <f>Y2794-AA2794+AC2794</f>
        <v>0</v>
      </c>
      <c r="AE2794" s="252"/>
    </row>
    <row r="2795" hidden="1" outlineLevel="1" spans="1:31">
      <c r="A2795" s="346"/>
      <c r="B2795" s="150"/>
      <c r="D2795" s="346"/>
      <c r="E2795" s="299"/>
      <c r="F2795" s="343"/>
      <c r="G2795" s="350"/>
      <c r="H2795" s="349"/>
      <c r="I2795" s="350"/>
      <c r="J2795" s="349"/>
      <c r="K2795" s="350"/>
      <c r="L2795" s="337"/>
      <c r="M2795" s="394"/>
      <c r="N2795" s="403"/>
      <c r="O2795" s="394"/>
      <c r="P2795" s="403"/>
      <c r="Q2795" s="337"/>
      <c r="R2795" s="350"/>
      <c r="S2795" s="350"/>
      <c r="T2795" s="350"/>
      <c r="U2795" s="350"/>
      <c r="V2795" s="350"/>
      <c r="W2795" s="350"/>
      <c r="X2795" s="350"/>
      <c r="Y2795" s="350">
        <f t="shared" si="544"/>
        <v>0</v>
      </c>
      <c r="Z2795" s="394"/>
      <c r="AA2795" s="403"/>
      <c r="AB2795" s="394"/>
      <c r="AC2795" s="403"/>
      <c r="AD2795" s="337"/>
      <c r="AE2795" s="252"/>
    </row>
    <row r="2796" hidden="1" outlineLevel="1" spans="1:31">
      <c r="A2796" s="346"/>
      <c r="B2796" s="150"/>
      <c r="D2796" s="351" t="s">
        <v>765</v>
      </c>
      <c r="E2796" s="352"/>
      <c r="F2796" s="353"/>
      <c r="G2796" s="354">
        <f>SUM(G2791:G2795)</f>
        <v>0</v>
      </c>
      <c r="H2796" s="355"/>
      <c r="I2796" s="354">
        <f>SUM(I2791:I2795)</f>
        <v>0</v>
      </c>
      <c r="J2796" s="355"/>
      <c r="K2796" s="354">
        <f>SUM(K2791:K2795)</f>
        <v>0</v>
      </c>
      <c r="L2796" s="354">
        <f>SUM(L2791:L2795)</f>
        <v>0</v>
      </c>
      <c r="M2796" s="355"/>
      <c r="N2796" s="354">
        <f>SUM(N2791:N2795)</f>
        <v>0</v>
      </c>
      <c r="O2796" s="355"/>
      <c r="P2796" s="354">
        <f t="shared" ref="P2796:Y2796" si="545">SUM(P2791:P2795)</f>
        <v>0</v>
      </c>
      <c r="Q2796" s="354">
        <f t="shared" si="545"/>
        <v>0</v>
      </c>
      <c r="R2796" s="354">
        <f t="shared" si="545"/>
        <v>0</v>
      </c>
      <c r="S2796" s="354">
        <f t="shared" si="545"/>
        <v>0</v>
      </c>
      <c r="T2796" s="354">
        <f t="shared" si="545"/>
        <v>0</v>
      </c>
      <c r="U2796" s="354">
        <f t="shared" si="545"/>
        <v>0</v>
      </c>
      <c r="V2796" s="354">
        <f t="shared" si="545"/>
        <v>0</v>
      </c>
      <c r="W2796" s="354">
        <f t="shared" si="545"/>
        <v>0</v>
      </c>
      <c r="X2796" s="354">
        <f t="shared" si="545"/>
        <v>0</v>
      </c>
      <c r="Y2796" s="354">
        <f t="shared" si="545"/>
        <v>0</v>
      </c>
      <c r="Z2796" s="355"/>
      <c r="AA2796" s="354">
        <f>SUM(AA2791:AA2795)</f>
        <v>0</v>
      </c>
      <c r="AB2796" s="355"/>
      <c r="AC2796" s="354">
        <f>SUM(AC2791:AC2795)</f>
        <v>0</v>
      </c>
      <c r="AD2796" s="354">
        <f>SUM(AD2791:AD2795)</f>
        <v>0</v>
      </c>
      <c r="AE2796" s="252"/>
    </row>
    <row r="2797" hidden="1" outlineLevel="1" spans="1:31">
      <c r="A2797" s="299"/>
      <c r="B2797" s="340"/>
      <c r="C2797" s="299"/>
      <c r="D2797" s="413"/>
      <c r="E2797" s="342"/>
      <c r="F2797" s="343"/>
      <c r="G2797" s="403"/>
      <c r="H2797" s="394"/>
      <c r="I2797" s="403"/>
      <c r="J2797" s="394"/>
      <c r="K2797" s="403"/>
      <c r="L2797" s="337"/>
      <c r="M2797" s="394"/>
      <c r="N2797" s="403"/>
      <c r="O2797" s="394"/>
      <c r="P2797" s="403"/>
      <c r="Q2797" s="337"/>
      <c r="R2797" s="350"/>
      <c r="S2797" s="350"/>
      <c r="T2797" s="350"/>
      <c r="U2797" s="350"/>
      <c r="V2797" s="350"/>
      <c r="W2797" s="350"/>
      <c r="X2797" s="350"/>
      <c r="Y2797" s="374"/>
      <c r="Z2797" s="394"/>
      <c r="AA2797" s="403"/>
      <c r="AB2797" s="394"/>
      <c r="AC2797" s="403"/>
      <c r="AD2797" s="337"/>
      <c r="AE2797" s="252"/>
    </row>
    <row r="2798" hidden="1" outlineLevel="1" spans="1:31">
      <c r="A2798" s="346"/>
      <c r="B2798" s="150"/>
      <c r="D2798" s="347" t="s">
        <v>923</v>
      </c>
      <c r="E2798" s="299"/>
      <c r="F2798" s="343"/>
      <c r="G2798" s="350"/>
      <c r="H2798" s="349"/>
      <c r="I2798" s="350"/>
      <c r="J2798" s="349"/>
      <c r="K2798" s="350"/>
      <c r="L2798" s="337">
        <f>G2798-I2798+K2798</f>
        <v>0</v>
      </c>
      <c r="M2798" s="394"/>
      <c r="N2798" s="403"/>
      <c r="O2798" s="394"/>
      <c r="P2798" s="403"/>
      <c r="Q2798" s="337">
        <f>L2798-N2798+P2798</f>
        <v>0</v>
      </c>
      <c r="R2798" s="350"/>
      <c r="S2798" s="350"/>
      <c r="T2798" s="350"/>
      <c r="U2798" s="350"/>
      <c r="V2798" s="350"/>
      <c r="W2798" s="350"/>
      <c r="X2798" s="350"/>
      <c r="Y2798" s="350">
        <f>SUM(Q2798:X2798)</f>
        <v>0</v>
      </c>
      <c r="Z2798" s="394"/>
      <c r="AA2798" s="403"/>
      <c r="AB2798" s="394"/>
      <c r="AC2798" s="403"/>
      <c r="AD2798" s="337">
        <f>Y2798-AA2798+AC2798</f>
        <v>0</v>
      </c>
      <c r="AE2798" s="252"/>
    </row>
    <row r="2799" hidden="1" outlineLevel="1" spans="1:31">
      <c r="A2799" s="346"/>
      <c r="B2799" s="150">
        <v>210901004</v>
      </c>
      <c r="D2799" s="346"/>
      <c r="E2799" s="299" t="s">
        <v>1073</v>
      </c>
      <c r="F2799" s="343"/>
      <c r="G2799" s="350"/>
      <c r="H2799" s="349"/>
      <c r="I2799" s="350"/>
      <c r="J2799" s="349"/>
      <c r="K2799" s="350"/>
      <c r="L2799" s="337">
        <f>G2799-I2799+K2799</f>
        <v>0</v>
      </c>
      <c r="M2799" s="394"/>
      <c r="N2799" s="403"/>
      <c r="O2799" s="394"/>
      <c r="P2799" s="403"/>
      <c r="Q2799" s="337">
        <f>L2799-N2799+P2799</f>
        <v>0</v>
      </c>
      <c r="R2799" s="350"/>
      <c r="S2799" s="350"/>
      <c r="T2799" s="350"/>
      <c r="U2799" s="350"/>
      <c r="V2799" s="350"/>
      <c r="W2799" s="350"/>
      <c r="X2799" s="350"/>
      <c r="Y2799" s="350">
        <f>SUM(Q2799:X2799)</f>
        <v>0</v>
      </c>
      <c r="Z2799" s="394"/>
      <c r="AA2799" s="403"/>
      <c r="AB2799" s="394"/>
      <c r="AC2799" s="403"/>
      <c r="AD2799" s="337">
        <f>Y2799-AA2799+AC2799</f>
        <v>0</v>
      </c>
      <c r="AE2799" s="252"/>
    </row>
    <row r="2800" hidden="1" outlineLevel="1" spans="1:31">
      <c r="A2800" s="346"/>
      <c r="B2800" s="150"/>
      <c r="D2800" s="346"/>
      <c r="E2800" s="299"/>
      <c r="F2800" s="343"/>
      <c r="G2800" s="350"/>
      <c r="H2800" s="349"/>
      <c r="I2800" s="350"/>
      <c r="J2800" s="349"/>
      <c r="K2800" s="350"/>
      <c r="L2800" s="337">
        <f>G2800-I2800+K2800</f>
        <v>0</v>
      </c>
      <c r="M2800" s="394"/>
      <c r="N2800" s="403"/>
      <c r="O2800" s="394"/>
      <c r="P2800" s="403"/>
      <c r="Q2800" s="337">
        <f>L2800-N2800+P2800</f>
        <v>0</v>
      </c>
      <c r="R2800" s="350"/>
      <c r="S2800" s="350"/>
      <c r="T2800" s="350"/>
      <c r="U2800" s="350"/>
      <c r="V2800" s="350"/>
      <c r="W2800" s="350"/>
      <c r="X2800" s="350"/>
      <c r="Y2800" s="350">
        <f>SUM(Q2800:X2800)</f>
        <v>0</v>
      </c>
      <c r="Z2800" s="394"/>
      <c r="AA2800" s="403"/>
      <c r="AB2800" s="394"/>
      <c r="AC2800" s="403"/>
      <c r="AD2800" s="337">
        <f>Y2800-AA2800+AC2800</f>
        <v>0</v>
      </c>
      <c r="AE2800" s="252"/>
    </row>
    <row r="2801" hidden="1" outlineLevel="1" spans="1:31">
      <c r="A2801" s="346"/>
      <c r="B2801" s="150"/>
      <c r="D2801" s="346"/>
      <c r="E2801" s="299"/>
      <c r="F2801" s="343"/>
      <c r="G2801" s="350"/>
      <c r="H2801" s="349"/>
      <c r="I2801" s="350"/>
      <c r="J2801" s="349"/>
      <c r="K2801" s="350"/>
      <c r="L2801" s="337">
        <f>G2801-I2801+K2801</f>
        <v>0</v>
      </c>
      <c r="M2801" s="394"/>
      <c r="N2801" s="403"/>
      <c r="O2801" s="394"/>
      <c r="P2801" s="403"/>
      <c r="Q2801" s="337">
        <f>L2801-N2801+P2801</f>
        <v>0</v>
      </c>
      <c r="R2801" s="350"/>
      <c r="S2801" s="350"/>
      <c r="T2801" s="350"/>
      <c r="U2801" s="350"/>
      <c r="V2801" s="350"/>
      <c r="W2801" s="350"/>
      <c r="X2801" s="350"/>
      <c r="Y2801" s="350">
        <f>SUM(Q2801:X2801)</f>
        <v>0</v>
      </c>
      <c r="Z2801" s="394"/>
      <c r="AA2801" s="403"/>
      <c r="AB2801" s="394"/>
      <c r="AC2801" s="403"/>
      <c r="AD2801" s="337">
        <f>Y2801-AA2801+AC2801</f>
        <v>0</v>
      </c>
      <c r="AE2801" s="252"/>
    </row>
    <row r="2802" hidden="1" outlineLevel="1" spans="1:31">
      <c r="A2802" s="346"/>
      <c r="B2802" s="150"/>
      <c r="D2802" s="346"/>
      <c r="E2802" s="299"/>
      <c r="F2802" s="343"/>
      <c r="G2802" s="350"/>
      <c r="H2802" s="349"/>
      <c r="I2802" s="350"/>
      <c r="J2802" s="349"/>
      <c r="K2802" s="350"/>
      <c r="L2802" s="337">
        <f>G2802-I2802+K2802</f>
        <v>0</v>
      </c>
      <c r="M2802" s="394"/>
      <c r="N2802" s="403"/>
      <c r="O2802" s="394"/>
      <c r="P2802" s="403"/>
      <c r="Q2802" s="337">
        <f>L2802-N2802+P2802</f>
        <v>0</v>
      </c>
      <c r="R2802" s="350"/>
      <c r="S2802" s="350"/>
      <c r="T2802" s="350"/>
      <c r="U2802" s="350"/>
      <c r="V2802" s="350"/>
      <c r="W2802" s="350"/>
      <c r="X2802" s="350"/>
      <c r="Y2802" s="350">
        <f>SUM(Q2802:X2802)</f>
        <v>0</v>
      </c>
      <c r="Z2802" s="394"/>
      <c r="AA2802" s="403"/>
      <c r="AB2802" s="394"/>
      <c r="AC2802" s="403"/>
      <c r="AD2802" s="337">
        <f>Y2802-AA2802+AC2802</f>
        <v>0</v>
      </c>
      <c r="AE2802" s="252"/>
    </row>
    <row r="2803" hidden="1" outlineLevel="1" spans="1:31">
      <c r="A2803" s="346"/>
      <c r="B2803" s="150"/>
      <c r="D2803" s="346"/>
      <c r="E2803" s="299"/>
      <c r="F2803" s="343"/>
      <c r="G2803" s="350"/>
      <c r="H2803" s="349"/>
      <c r="I2803" s="350"/>
      <c r="J2803" s="349"/>
      <c r="K2803" s="350"/>
      <c r="L2803" s="337"/>
      <c r="M2803" s="394"/>
      <c r="N2803" s="403"/>
      <c r="O2803" s="394"/>
      <c r="P2803" s="403"/>
      <c r="Q2803" s="337"/>
      <c r="R2803" s="350"/>
      <c r="S2803" s="350"/>
      <c r="T2803" s="350"/>
      <c r="U2803" s="350"/>
      <c r="V2803" s="350"/>
      <c r="W2803" s="350"/>
      <c r="X2803" s="350"/>
      <c r="Y2803" s="374"/>
      <c r="Z2803" s="394"/>
      <c r="AA2803" s="403"/>
      <c r="AB2803" s="394"/>
      <c r="AC2803" s="403"/>
      <c r="AD2803" s="337"/>
      <c r="AE2803" s="252"/>
    </row>
    <row r="2804" hidden="1" outlineLevel="1" spans="1:31">
      <c r="A2804" s="346"/>
      <c r="B2804" s="150"/>
      <c r="D2804" s="351" t="s">
        <v>765</v>
      </c>
      <c r="E2804" s="352"/>
      <c r="F2804" s="353"/>
      <c r="G2804" s="354">
        <f>SUM(G2798:G2803)</f>
        <v>0</v>
      </c>
      <c r="H2804" s="355"/>
      <c r="I2804" s="354">
        <f>SUM(I2798:I2803)</f>
        <v>0</v>
      </c>
      <c r="J2804" s="355"/>
      <c r="K2804" s="354">
        <f>SUM(K2798:K2803)</f>
        <v>0</v>
      </c>
      <c r="L2804" s="354">
        <f>SUM(L2798:L2803)</f>
        <v>0</v>
      </c>
      <c r="M2804" s="355"/>
      <c r="N2804" s="354">
        <f>SUM(N2798:N2803)</f>
        <v>0</v>
      </c>
      <c r="O2804" s="355"/>
      <c r="P2804" s="354">
        <f>SUM(P2798:P2803)</f>
        <v>0</v>
      </c>
      <c r="Q2804" s="354">
        <f>SUM(Q2798:Q2803)</f>
        <v>0</v>
      </c>
      <c r="R2804" s="354">
        <f t="shared" ref="R2804:Y2804" si="546">SUM(R2798:R2803)</f>
        <v>0</v>
      </c>
      <c r="S2804" s="354">
        <f t="shared" si="546"/>
        <v>0</v>
      </c>
      <c r="T2804" s="354">
        <f t="shared" si="546"/>
        <v>0</v>
      </c>
      <c r="U2804" s="354">
        <f t="shared" si="546"/>
        <v>0</v>
      </c>
      <c r="V2804" s="354">
        <f t="shared" si="546"/>
        <v>0</v>
      </c>
      <c r="W2804" s="354">
        <f t="shared" si="546"/>
        <v>0</v>
      </c>
      <c r="X2804" s="354">
        <f t="shared" si="546"/>
        <v>0</v>
      </c>
      <c r="Y2804" s="354">
        <f t="shared" si="546"/>
        <v>0</v>
      </c>
      <c r="Z2804" s="355"/>
      <c r="AA2804" s="354">
        <f>SUM(AA2798:AA2803)</f>
        <v>0</v>
      </c>
      <c r="AB2804" s="355"/>
      <c r="AC2804" s="354">
        <f>SUM(AC2798:AC2803)</f>
        <v>0</v>
      </c>
      <c r="AD2804" s="354">
        <f>SUM(AD2798:AD2803)</f>
        <v>0</v>
      </c>
      <c r="AE2804" s="252"/>
    </row>
    <row r="2805" collapsed="1" spans="1:31">
      <c r="A2805" s="299"/>
      <c r="B2805" s="433"/>
      <c r="C2805" s="346"/>
      <c r="D2805" s="299"/>
      <c r="E2805" s="515"/>
      <c r="F2805" s="343"/>
      <c r="G2805" s="403"/>
      <c r="H2805" s="394"/>
      <c r="I2805" s="403"/>
      <c r="J2805" s="394"/>
      <c r="K2805" s="403"/>
      <c r="L2805" s="337"/>
      <c r="M2805" s="394"/>
      <c r="N2805" s="403"/>
      <c r="O2805" s="394"/>
      <c r="P2805" s="403"/>
      <c r="Q2805" s="337"/>
      <c r="R2805" s="350"/>
      <c r="S2805" s="350"/>
      <c r="T2805" s="350"/>
      <c r="U2805" s="350"/>
      <c r="V2805" s="350"/>
      <c r="W2805" s="350"/>
      <c r="X2805" s="350"/>
      <c r="Y2805" s="337"/>
      <c r="Z2805" s="394"/>
      <c r="AA2805" s="403"/>
      <c r="AB2805" s="394"/>
      <c r="AC2805" s="403"/>
      <c r="AD2805" s="337"/>
      <c r="AE2805" s="252"/>
    </row>
    <row r="2806" spans="1:31">
      <c r="A2806" s="306"/>
      <c r="B2806" s="510"/>
      <c r="C2806" s="381" t="s">
        <v>1074</v>
      </c>
      <c r="D2806" s="381"/>
      <c r="E2806" s="513"/>
      <c r="F2806" s="383"/>
      <c r="G2806" s="384">
        <f>G2784+G2789+G2796+G2804</f>
        <v>0</v>
      </c>
      <c r="H2806" s="385"/>
      <c r="I2806" s="400">
        <f>I2784+I2789+I2796+I2804</f>
        <v>0</v>
      </c>
      <c r="J2806" s="385"/>
      <c r="K2806" s="400">
        <f>K2784+K2789+K2796+K2804</f>
        <v>0</v>
      </c>
      <c r="L2806" s="384">
        <f>L2784+L2789+L2796+L2804</f>
        <v>0</v>
      </c>
      <c r="M2806" s="385"/>
      <c r="N2806" s="400">
        <f>N2784+N2789+N2796+N2804</f>
        <v>0</v>
      </c>
      <c r="O2806" s="385"/>
      <c r="P2806" s="400">
        <f t="shared" ref="P2806:Y2806" si="547">P2784+P2789+P2796+P2804</f>
        <v>0</v>
      </c>
      <c r="Q2806" s="384">
        <f t="shared" si="547"/>
        <v>0</v>
      </c>
      <c r="R2806" s="392">
        <f t="shared" si="547"/>
        <v>0</v>
      </c>
      <c r="S2806" s="392">
        <f t="shared" si="547"/>
        <v>0</v>
      </c>
      <c r="T2806" s="392">
        <f t="shared" si="547"/>
        <v>0</v>
      </c>
      <c r="U2806" s="392">
        <f t="shared" si="547"/>
        <v>0</v>
      </c>
      <c r="V2806" s="392">
        <f t="shared" si="547"/>
        <v>0</v>
      </c>
      <c r="W2806" s="392">
        <f t="shared" si="547"/>
        <v>0</v>
      </c>
      <c r="X2806" s="392">
        <f t="shared" si="547"/>
        <v>0</v>
      </c>
      <c r="Y2806" s="384">
        <f t="shared" si="547"/>
        <v>0</v>
      </c>
      <c r="Z2806" s="385"/>
      <c r="AA2806" s="400">
        <f>AA2784+AA2789+AA2796+AA2804</f>
        <v>0</v>
      </c>
      <c r="AB2806" s="385"/>
      <c r="AC2806" s="400">
        <f>AC2784+AC2789+AC2796+AC2804</f>
        <v>0</v>
      </c>
      <c r="AD2806" s="384">
        <f>AD2784+AD2789+AD2796+AD2804</f>
        <v>0</v>
      </c>
      <c r="AE2806" s="252"/>
    </row>
    <row r="2807" spans="1:31">
      <c r="A2807" s="306"/>
      <c r="B2807" s="150"/>
      <c r="C2807" s="357"/>
      <c r="D2807" s="306"/>
      <c r="E2807" s="342"/>
      <c r="F2807" s="343"/>
      <c r="G2807" s="348"/>
      <c r="H2807" s="388"/>
      <c r="I2807" s="348"/>
      <c r="J2807" s="388"/>
      <c r="K2807" s="348"/>
      <c r="L2807" s="337"/>
      <c r="M2807" s="388"/>
      <c r="N2807" s="348"/>
      <c r="O2807" s="388"/>
      <c r="P2807" s="348"/>
      <c r="Q2807" s="337"/>
      <c r="R2807" s="350"/>
      <c r="S2807" s="350"/>
      <c r="T2807" s="350"/>
      <c r="U2807" s="350"/>
      <c r="V2807" s="350"/>
      <c r="W2807" s="350"/>
      <c r="X2807" s="350"/>
      <c r="Y2807" s="337"/>
      <c r="Z2807" s="388"/>
      <c r="AA2807" s="348"/>
      <c r="AB2807" s="388"/>
      <c r="AC2807" s="348"/>
      <c r="AD2807" s="337"/>
      <c r="AE2807" s="252"/>
    </row>
    <row r="2808" spans="1:31">
      <c r="A2808" s="306"/>
      <c r="B2808" s="150"/>
      <c r="C2808" s="345" t="s">
        <v>1075</v>
      </c>
      <c r="D2808" s="306"/>
      <c r="E2808" s="342"/>
      <c r="F2808" s="343"/>
      <c r="G2808" s="348"/>
      <c r="H2808" s="388"/>
      <c r="I2808" s="348"/>
      <c r="J2808" s="388"/>
      <c r="K2808" s="348"/>
      <c r="L2808" s="337"/>
      <c r="M2808" s="388"/>
      <c r="N2808" s="348"/>
      <c r="O2808" s="388"/>
      <c r="P2808" s="348"/>
      <c r="Q2808" s="337"/>
      <c r="R2808" s="350"/>
      <c r="S2808" s="350"/>
      <c r="T2808" s="350"/>
      <c r="U2808" s="350"/>
      <c r="V2808" s="350"/>
      <c r="W2808" s="350"/>
      <c r="X2808" s="350"/>
      <c r="Y2808" s="337"/>
      <c r="Z2808" s="388"/>
      <c r="AA2808" s="348"/>
      <c r="AB2808" s="388"/>
      <c r="AC2808" s="348"/>
      <c r="AD2808" s="337"/>
      <c r="AE2808" s="252"/>
    </row>
    <row r="2809" hidden="1" outlineLevel="1" spans="1:31">
      <c r="A2809" s="299"/>
      <c r="B2809" s="150"/>
      <c r="C2809" s="346"/>
      <c r="D2809" s="347" t="s">
        <v>63</v>
      </c>
      <c r="E2809" s="299"/>
      <c r="F2809" s="343"/>
      <c r="G2809" s="348"/>
      <c r="H2809" s="394"/>
      <c r="I2809" s="403"/>
      <c r="J2809" s="394"/>
      <c r="K2809" s="403"/>
      <c r="L2809" s="337">
        <f>G2809-I2809+K2809</f>
        <v>0</v>
      </c>
      <c r="M2809" s="394"/>
      <c r="N2809" s="403"/>
      <c r="O2809" s="394"/>
      <c r="P2809" s="403"/>
      <c r="Q2809" s="337">
        <f t="shared" ref="Q2809:Q3019" si="548">L2809-N2809+P2809</f>
        <v>0</v>
      </c>
      <c r="R2809" s="350"/>
      <c r="S2809" s="350"/>
      <c r="T2809" s="350"/>
      <c r="U2809" s="350"/>
      <c r="V2809" s="350"/>
      <c r="W2809" s="350"/>
      <c r="X2809" s="350"/>
      <c r="Y2809" s="350">
        <f>SUM(Q2809:X2809)</f>
        <v>0</v>
      </c>
      <c r="Z2809" s="394"/>
      <c r="AA2809" s="403"/>
      <c r="AB2809" s="394"/>
      <c r="AC2809" s="403"/>
      <c r="AD2809" s="337">
        <f t="shared" ref="AD2809:AD3019" si="549">Y2809-AA2809+AC2809</f>
        <v>0</v>
      </c>
      <c r="AE2809" s="252"/>
    </row>
    <row r="2810" hidden="1" outlineLevel="1" spans="1:31">
      <c r="A2810" s="299"/>
      <c r="B2810" s="150">
        <v>211001001</v>
      </c>
      <c r="C2810" s="346"/>
      <c r="D2810" s="346"/>
      <c r="E2810" s="299" t="s">
        <v>113</v>
      </c>
      <c r="F2810" s="343"/>
      <c r="G2810" s="350"/>
      <c r="H2810" s="394"/>
      <c r="I2810" s="403"/>
      <c r="J2810" s="394"/>
      <c r="K2810" s="403"/>
      <c r="L2810" s="337">
        <f t="shared" ref="L2810:L3019" si="550">G2810-I2810+K2810</f>
        <v>0</v>
      </c>
      <c r="M2810" s="338"/>
      <c r="N2810" s="337"/>
      <c r="O2810" s="338"/>
      <c r="P2810" s="337"/>
      <c r="Q2810" s="337">
        <f t="shared" si="548"/>
        <v>0</v>
      </c>
      <c r="R2810" s="350"/>
      <c r="S2810" s="350"/>
      <c r="T2810" s="350"/>
      <c r="U2810" s="350"/>
      <c r="V2810" s="350"/>
      <c r="W2810" s="350"/>
      <c r="X2810" s="350"/>
      <c r="Y2810" s="350">
        <f t="shared" ref="Y2810" si="551">SUM(Q2810:X2810)</f>
        <v>0</v>
      </c>
      <c r="Z2810" s="338"/>
      <c r="AA2810" s="337"/>
      <c r="AB2810" s="338"/>
      <c r="AC2810" s="337"/>
      <c r="AD2810" s="451">
        <f>Y2810-AA2810+AC2810</f>
        <v>0</v>
      </c>
      <c r="AE2810" s="252"/>
    </row>
    <row r="2811" hidden="1" outlineLevel="1" spans="1:31">
      <c r="A2811" s="299"/>
      <c r="B2811" s="150">
        <v>211001002</v>
      </c>
      <c r="C2811" s="346"/>
      <c r="D2811" s="346"/>
      <c r="E2811" s="299" t="s">
        <v>114</v>
      </c>
      <c r="F2811" s="343"/>
      <c r="G2811" s="350"/>
      <c r="H2811" s="394"/>
      <c r="I2811" s="403"/>
      <c r="J2811" s="394"/>
      <c r="K2811" s="403"/>
      <c r="L2811" s="337">
        <f t="shared" ref="L2811:L2874" si="552">G2811-I2811+K2811</f>
        <v>0</v>
      </c>
      <c r="M2811" s="338"/>
      <c r="N2811" s="337"/>
      <c r="O2811" s="338"/>
      <c r="P2811" s="337"/>
      <c r="Q2811" s="337">
        <f t="shared" ref="Q2811:Q2874" si="553">L2811-N2811+P2811</f>
        <v>0</v>
      </c>
      <c r="R2811" s="350"/>
      <c r="S2811" s="350"/>
      <c r="T2811" s="350"/>
      <c r="U2811" s="350"/>
      <c r="V2811" s="350"/>
      <c r="W2811" s="350"/>
      <c r="X2811" s="350"/>
      <c r="Y2811" s="350">
        <f t="shared" ref="Y2811:Y2874" si="554">SUM(Q2811:X2811)</f>
        <v>0</v>
      </c>
      <c r="Z2811" s="338"/>
      <c r="AA2811" s="337"/>
      <c r="AB2811" s="338"/>
      <c r="AC2811" s="337"/>
      <c r="AD2811" s="451">
        <f t="shared" ref="AD2811:AD2874" si="555">Y2811-AA2811+AC2811</f>
        <v>0</v>
      </c>
      <c r="AE2811" s="252"/>
    </row>
    <row r="2812" hidden="1" outlineLevel="1" spans="1:31">
      <c r="A2812" s="299"/>
      <c r="B2812" s="150">
        <v>211001003</v>
      </c>
      <c r="C2812" s="346"/>
      <c r="D2812" s="346"/>
      <c r="E2812" s="299" t="s">
        <v>115</v>
      </c>
      <c r="F2812" s="343"/>
      <c r="G2812" s="350"/>
      <c r="H2812" s="394"/>
      <c r="I2812" s="403"/>
      <c r="J2812" s="394"/>
      <c r="K2812" s="403"/>
      <c r="L2812" s="337">
        <f t="shared" si="552"/>
        <v>0</v>
      </c>
      <c r="M2812" s="338"/>
      <c r="N2812" s="337"/>
      <c r="O2812" s="338"/>
      <c r="P2812" s="337"/>
      <c r="Q2812" s="337">
        <f t="shared" si="553"/>
        <v>0</v>
      </c>
      <c r="R2812" s="350"/>
      <c r="S2812" s="350"/>
      <c r="T2812" s="350"/>
      <c r="U2812" s="350"/>
      <c r="V2812" s="350"/>
      <c r="W2812" s="350"/>
      <c r="X2812" s="350"/>
      <c r="Y2812" s="350">
        <f t="shared" si="554"/>
        <v>0</v>
      </c>
      <c r="Z2812" s="338"/>
      <c r="AA2812" s="337"/>
      <c r="AB2812" s="338"/>
      <c r="AC2812" s="337"/>
      <c r="AD2812" s="451">
        <f t="shared" si="555"/>
        <v>0</v>
      </c>
      <c r="AE2812" s="252"/>
    </row>
    <row r="2813" hidden="1" outlineLevel="1" spans="1:31">
      <c r="A2813" s="299"/>
      <c r="B2813" s="150">
        <v>211001004</v>
      </c>
      <c r="C2813" s="346"/>
      <c r="D2813" s="346"/>
      <c r="E2813" s="299" t="s">
        <v>116</v>
      </c>
      <c r="F2813" s="343"/>
      <c r="G2813" s="350"/>
      <c r="H2813" s="394"/>
      <c r="I2813" s="403"/>
      <c r="J2813" s="394"/>
      <c r="K2813" s="403"/>
      <c r="L2813" s="337">
        <f t="shared" si="552"/>
        <v>0</v>
      </c>
      <c r="M2813" s="338"/>
      <c r="N2813" s="337"/>
      <c r="O2813" s="338"/>
      <c r="P2813" s="337"/>
      <c r="Q2813" s="337">
        <f t="shared" si="553"/>
        <v>0</v>
      </c>
      <c r="R2813" s="350"/>
      <c r="S2813" s="350"/>
      <c r="T2813" s="350"/>
      <c r="U2813" s="350"/>
      <c r="V2813" s="350"/>
      <c r="W2813" s="350"/>
      <c r="X2813" s="350"/>
      <c r="Y2813" s="350">
        <f t="shared" si="554"/>
        <v>0</v>
      </c>
      <c r="Z2813" s="338"/>
      <c r="AA2813" s="337"/>
      <c r="AB2813" s="338"/>
      <c r="AC2813" s="337"/>
      <c r="AD2813" s="451">
        <f t="shared" si="555"/>
        <v>0</v>
      </c>
      <c r="AE2813" s="252"/>
    </row>
    <row r="2814" hidden="1" outlineLevel="1" spans="1:31">
      <c r="A2814" s="299"/>
      <c r="B2814" s="150">
        <v>211001005</v>
      </c>
      <c r="C2814" s="346"/>
      <c r="D2814" s="346"/>
      <c r="E2814" s="299" t="s">
        <v>117</v>
      </c>
      <c r="F2814" s="343"/>
      <c r="G2814" s="350"/>
      <c r="H2814" s="394"/>
      <c r="I2814" s="403"/>
      <c r="J2814" s="394"/>
      <c r="K2814" s="403"/>
      <c r="L2814" s="337">
        <f t="shared" si="552"/>
        <v>0</v>
      </c>
      <c r="M2814" s="338"/>
      <c r="N2814" s="337"/>
      <c r="O2814" s="338"/>
      <c r="P2814" s="337"/>
      <c r="Q2814" s="337">
        <f t="shared" si="553"/>
        <v>0</v>
      </c>
      <c r="R2814" s="350"/>
      <c r="S2814" s="350"/>
      <c r="T2814" s="350"/>
      <c r="U2814" s="350"/>
      <c r="V2814" s="350"/>
      <c r="W2814" s="350"/>
      <c r="X2814" s="350"/>
      <c r="Y2814" s="350">
        <f t="shared" si="554"/>
        <v>0</v>
      </c>
      <c r="Z2814" s="338"/>
      <c r="AA2814" s="337"/>
      <c r="AB2814" s="338"/>
      <c r="AC2814" s="337"/>
      <c r="AD2814" s="451">
        <f t="shared" si="555"/>
        <v>0</v>
      </c>
      <c r="AE2814" s="252"/>
    </row>
    <row r="2815" hidden="1" outlineLevel="1" spans="1:31">
      <c r="A2815" s="299"/>
      <c r="B2815" s="150">
        <v>211001006</v>
      </c>
      <c r="C2815" s="346"/>
      <c r="D2815" s="346"/>
      <c r="E2815" s="299" t="s">
        <v>118</v>
      </c>
      <c r="F2815" s="343"/>
      <c r="G2815" s="350"/>
      <c r="H2815" s="394"/>
      <c r="I2815" s="403"/>
      <c r="J2815" s="394"/>
      <c r="K2815" s="403"/>
      <c r="L2815" s="337">
        <f t="shared" si="552"/>
        <v>0</v>
      </c>
      <c r="M2815" s="338"/>
      <c r="N2815" s="337"/>
      <c r="O2815" s="338"/>
      <c r="P2815" s="337"/>
      <c r="Q2815" s="337">
        <f t="shared" si="553"/>
        <v>0</v>
      </c>
      <c r="R2815" s="350"/>
      <c r="S2815" s="350"/>
      <c r="T2815" s="350"/>
      <c r="U2815" s="350"/>
      <c r="V2815" s="350"/>
      <c r="W2815" s="350"/>
      <c r="X2815" s="350"/>
      <c r="Y2815" s="350">
        <f t="shared" si="554"/>
        <v>0</v>
      </c>
      <c r="Z2815" s="338"/>
      <c r="AA2815" s="337"/>
      <c r="AB2815" s="338"/>
      <c r="AC2815" s="337"/>
      <c r="AD2815" s="451">
        <f t="shared" si="555"/>
        <v>0</v>
      </c>
      <c r="AE2815" s="252"/>
    </row>
    <row r="2816" hidden="1" outlineLevel="1" spans="1:31">
      <c r="A2816" s="299"/>
      <c r="B2816" s="150">
        <v>211001007</v>
      </c>
      <c r="C2816" s="346"/>
      <c r="D2816" s="346"/>
      <c r="E2816" s="299" t="s">
        <v>119</v>
      </c>
      <c r="F2816" s="343"/>
      <c r="G2816" s="350"/>
      <c r="H2816" s="394"/>
      <c r="I2816" s="403"/>
      <c r="J2816" s="394"/>
      <c r="K2816" s="403"/>
      <c r="L2816" s="337">
        <f t="shared" si="552"/>
        <v>0</v>
      </c>
      <c r="M2816" s="338"/>
      <c r="N2816" s="337"/>
      <c r="O2816" s="338"/>
      <c r="P2816" s="337"/>
      <c r="Q2816" s="337">
        <f t="shared" si="553"/>
        <v>0</v>
      </c>
      <c r="R2816" s="350"/>
      <c r="S2816" s="350"/>
      <c r="T2816" s="350"/>
      <c r="U2816" s="350"/>
      <c r="V2816" s="350"/>
      <c r="W2816" s="350"/>
      <c r="X2816" s="350"/>
      <c r="Y2816" s="350">
        <f t="shared" si="554"/>
        <v>0</v>
      </c>
      <c r="Z2816" s="338"/>
      <c r="AA2816" s="337"/>
      <c r="AB2816" s="338"/>
      <c r="AC2816" s="337"/>
      <c r="AD2816" s="451">
        <f t="shared" si="555"/>
        <v>0</v>
      </c>
      <c r="AE2816" s="252"/>
    </row>
    <row r="2817" hidden="1" outlineLevel="1" spans="1:31">
      <c r="A2817" s="299"/>
      <c r="B2817" s="150">
        <v>211001008</v>
      </c>
      <c r="C2817" s="346"/>
      <c r="D2817" s="346"/>
      <c r="E2817" s="299" t="s">
        <v>120</v>
      </c>
      <c r="F2817" s="343"/>
      <c r="G2817" s="350"/>
      <c r="H2817" s="394"/>
      <c r="I2817" s="403"/>
      <c r="J2817" s="394"/>
      <c r="K2817" s="403"/>
      <c r="L2817" s="337">
        <f t="shared" si="552"/>
        <v>0</v>
      </c>
      <c r="M2817" s="338"/>
      <c r="N2817" s="337"/>
      <c r="O2817" s="338"/>
      <c r="P2817" s="337"/>
      <c r="Q2817" s="337">
        <f t="shared" si="553"/>
        <v>0</v>
      </c>
      <c r="R2817" s="350"/>
      <c r="S2817" s="350"/>
      <c r="T2817" s="350"/>
      <c r="U2817" s="350"/>
      <c r="V2817" s="350"/>
      <c r="W2817" s="350"/>
      <c r="X2817" s="350"/>
      <c r="Y2817" s="350">
        <f t="shared" si="554"/>
        <v>0</v>
      </c>
      <c r="Z2817" s="338"/>
      <c r="AA2817" s="337"/>
      <c r="AB2817" s="338"/>
      <c r="AC2817" s="337"/>
      <c r="AD2817" s="451">
        <f t="shared" si="555"/>
        <v>0</v>
      </c>
      <c r="AE2817" s="252"/>
    </row>
    <row r="2818" hidden="1" outlineLevel="1" spans="1:31">
      <c r="A2818" s="299"/>
      <c r="B2818" s="150">
        <v>211001009</v>
      </c>
      <c r="C2818" s="346"/>
      <c r="D2818" s="346"/>
      <c r="E2818" s="299" t="s">
        <v>121</v>
      </c>
      <c r="F2818" s="343"/>
      <c r="G2818" s="350"/>
      <c r="H2818" s="394"/>
      <c r="I2818" s="403"/>
      <c r="J2818" s="394"/>
      <c r="K2818" s="403"/>
      <c r="L2818" s="337">
        <f t="shared" si="552"/>
        <v>0</v>
      </c>
      <c r="M2818" s="338"/>
      <c r="N2818" s="337"/>
      <c r="O2818" s="338"/>
      <c r="P2818" s="337"/>
      <c r="Q2818" s="337">
        <f t="shared" si="553"/>
        <v>0</v>
      </c>
      <c r="R2818" s="350"/>
      <c r="S2818" s="350"/>
      <c r="T2818" s="350"/>
      <c r="U2818" s="350"/>
      <c r="V2818" s="350"/>
      <c r="W2818" s="350"/>
      <c r="X2818" s="350"/>
      <c r="Y2818" s="350">
        <f t="shared" si="554"/>
        <v>0</v>
      </c>
      <c r="Z2818" s="338"/>
      <c r="AA2818" s="337"/>
      <c r="AB2818" s="338"/>
      <c r="AC2818" s="337"/>
      <c r="AD2818" s="451">
        <f t="shared" si="555"/>
        <v>0</v>
      </c>
      <c r="AE2818" s="252"/>
    </row>
    <row r="2819" hidden="1" outlineLevel="1" spans="1:31">
      <c r="A2819" s="299"/>
      <c r="B2819" s="150">
        <v>211001010</v>
      </c>
      <c r="C2819" s="346"/>
      <c r="D2819" s="346"/>
      <c r="E2819" s="299" t="s">
        <v>122</v>
      </c>
      <c r="F2819" s="343"/>
      <c r="G2819" s="350"/>
      <c r="H2819" s="394"/>
      <c r="I2819" s="403"/>
      <c r="J2819" s="394"/>
      <c r="K2819" s="403"/>
      <c r="L2819" s="337">
        <f t="shared" si="552"/>
        <v>0</v>
      </c>
      <c r="M2819" s="338"/>
      <c r="N2819" s="337"/>
      <c r="O2819" s="338"/>
      <c r="P2819" s="337"/>
      <c r="Q2819" s="337">
        <f t="shared" si="553"/>
        <v>0</v>
      </c>
      <c r="R2819" s="350"/>
      <c r="S2819" s="350"/>
      <c r="T2819" s="350"/>
      <c r="U2819" s="350"/>
      <c r="V2819" s="350"/>
      <c r="W2819" s="350"/>
      <c r="X2819" s="350"/>
      <c r="Y2819" s="350">
        <f t="shared" si="554"/>
        <v>0</v>
      </c>
      <c r="Z2819" s="338"/>
      <c r="AA2819" s="337"/>
      <c r="AB2819" s="338"/>
      <c r="AC2819" s="337"/>
      <c r="AD2819" s="451">
        <f t="shared" si="555"/>
        <v>0</v>
      </c>
      <c r="AE2819" s="252"/>
    </row>
    <row r="2820" hidden="1" outlineLevel="1" spans="1:31">
      <c r="A2820" s="299"/>
      <c r="B2820" s="150">
        <v>211001011</v>
      </c>
      <c r="C2820" s="346"/>
      <c r="D2820" s="346"/>
      <c r="E2820" s="299" t="s">
        <v>123</v>
      </c>
      <c r="F2820" s="343"/>
      <c r="G2820" s="350"/>
      <c r="H2820" s="394"/>
      <c r="I2820" s="403"/>
      <c r="J2820" s="394"/>
      <c r="K2820" s="403"/>
      <c r="L2820" s="337">
        <f t="shared" si="552"/>
        <v>0</v>
      </c>
      <c r="M2820" s="338"/>
      <c r="N2820" s="337"/>
      <c r="O2820" s="338"/>
      <c r="P2820" s="337"/>
      <c r="Q2820" s="337">
        <f t="shared" si="553"/>
        <v>0</v>
      </c>
      <c r="R2820" s="350"/>
      <c r="S2820" s="350"/>
      <c r="T2820" s="350"/>
      <c r="U2820" s="350"/>
      <c r="V2820" s="350"/>
      <c r="W2820" s="350"/>
      <c r="X2820" s="350"/>
      <c r="Y2820" s="350">
        <f t="shared" si="554"/>
        <v>0</v>
      </c>
      <c r="Z2820" s="338"/>
      <c r="AA2820" s="337"/>
      <c r="AB2820" s="338"/>
      <c r="AC2820" s="337"/>
      <c r="AD2820" s="451">
        <f t="shared" si="555"/>
        <v>0</v>
      </c>
      <c r="AE2820" s="252"/>
    </row>
    <row r="2821" hidden="1" outlineLevel="1" spans="1:31">
      <c r="A2821" s="299"/>
      <c r="B2821" s="150">
        <v>211001012</v>
      </c>
      <c r="C2821" s="346"/>
      <c r="D2821" s="346"/>
      <c r="E2821" s="299" t="s">
        <v>124</v>
      </c>
      <c r="F2821" s="343"/>
      <c r="G2821" s="350"/>
      <c r="H2821" s="394"/>
      <c r="I2821" s="403"/>
      <c r="J2821" s="394"/>
      <c r="K2821" s="403"/>
      <c r="L2821" s="337">
        <f t="shared" si="552"/>
        <v>0</v>
      </c>
      <c r="M2821" s="338"/>
      <c r="N2821" s="337"/>
      <c r="O2821" s="338"/>
      <c r="P2821" s="337"/>
      <c r="Q2821" s="337">
        <f t="shared" si="553"/>
        <v>0</v>
      </c>
      <c r="R2821" s="350"/>
      <c r="S2821" s="350"/>
      <c r="T2821" s="350"/>
      <c r="U2821" s="350"/>
      <c r="V2821" s="350"/>
      <c r="W2821" s="350"/>
      <c r="X2821" s="350"/>
      <c r="Y2821" s="350">
        <f t="shared" si="554"/>
        <v>0</v>
      </c>
      <c r="Z2821" s="338"/>
      <c r="AA2821" s="337"/>
      <c r="AB2821" s="338"/>
      <c r="AC2821" s="337"/>
      <c r="AD2821" s="451">
        <f t="shared" si="555"/>
        <v>0</v>
      </c>
      <c r="AE2821" s="252"/>
    </row>
    <row r="2822" hidden="1" outlineLevel="1" spans="1:31">
      <c r="A2822" s="299"/>
      <c r="B2822" s="150">
        <v>211001013</v>
      </c>
      <c r="C2822" s="346"/>
      <c r="D2822" s="346"/>
      <c r="E2822" s="299" t="s">
        <v>125</v>
      </c>
      <c r="F2822" s="343"/>
      <c r="G2822" s="350"/>
      <c r="H2822" s="394"/>
      <c r="I2822" s="403"/>
      <c r="J2822" s="394"/>
      <c r="K2822" s="403"/>
      <c r="L2822" s="337">
        <f t="shared" si="552"/>
        <v>0</v>
      </c>
      <c r="M2822" s="338"/>
      <c r="N2822" s="337"/>
      <c r="O2822" s="338"/>
      <c r="P2822" s="337"/>
      <c r="Q2822" s="337">
        <f t="shared" si="553"/>
        <v>0</v>
      </c>
      <c r="R2822" s="350"/>
      <c r="S2822" s="350"/>
      <c r="T2822" s="350"/>
      <c r="U2822" s="350"/>
      <c r="V2822" s="350"/>
      <c r="W2822" s="350"/>
      <c r="X2822" s="350"/>
      <c r="Y2822" s="350">
        <f t="shared" si="554"/>
        <v>0</v>
      </c>
      <c r="Z2822" s="338"/>
      <c r="AA2822" s="337"/>
      <c r="AB2822" s="338"/>
      <c r="AC2822" s="337"/>
      <c r="AD2822" s="451">
        <f t="shared" si="555"/>
        <v>0</v>
      </c>
      <c r="AE2822" s="252"/>
    </row>
    <row r="2823" hidden="1" outlineLevel="1" spans="1:31">
      <c r="A2823" s="299"/>
      <c r="B2823" s="150">
        <v>211001014</v>
      </c>
      <c r="C2823" s="346"/>
      <c r="D2823" s="346"/>
      <c r="E2823" s="299" t="s">
        <v>126</v>
      </c>
      <c r="F2823" s="343"/>
      <c r="G2823" s="350"/>
      <c r="H2823" s="394"/>
      <c r="I2823" s="403"/>
      <c r="J2823" s="394"/>
      <c r="K2823" s="403"/>
      <c r="L2823" s="337">
        <f t="shared" si="552"/>
        <v>0</v>
      </c>
      <c r="M2823" s="338"/>
      <c r="N2823" s="337"/>
      <c r="O2823" s="338"/>
      <c r="P2823" s="337"/>
      <c r="Q2823" s="337">
        <f t="shared" si="553"/>
        <v>0</v>
      </c>
      <c r="R2823" s="350"/>
      <c r="S2823" s="350"/>
      <c r="T2823" s="350"/>
      <c r="U2823" s="350"/>
      <c r="V2823" s="350"/>
      <c r="W2823" s="350"/>
      <c r="X2823" s="350"/>
      <c r="Y2823" s="350">
        <f t="shared" si="554"/>
        <v>0</v>
      </c>
      <c r="Z2823" s="338"/>
      <c r="AA2823" s="337"/>
      <c r="AB2823" s="338"/>
      <c r="AC2823" s="337"/>
      <c r="AD2823" s="451">
        <f t="shared" si="555"/>
        <v>0</v>
      </c>
      <c r="AE2823" s="252"/>
    </row>
    <row r="2824" hidden="1" outlineLevel="1" spans="1:31">
      <c r="A2824" s="299"/>
      <c r="B2824" s="150">
        <v>211001015</v>
      </c>
      <c r="C2824" s="346"/>
      <c r="D2824" s="346"/>
      <c r="E2824" s="299" t="s">
        <v>127</v>
      </c>
      <c r="F2824" s="343"/>
      <c r="G2824" s="350"/>
      <c r="H2824" s="394"/>
      <c r="I2824" s="403"/>
      <c r="J2824" s="394"/>
      <c r="K2824" s="403"/>
      <c r="L2824" s="337">
        <f t="shared" si="552"/>
        <v>0</v>
      </c>
      <c r="M2824" s="338"/>
      <c r="N2824" s="337"/>
      <c r="O2824" s="338"/>
      <c r="P2824" s="337"/>
      <c r="Q2824" s="337">
        <f t="shared" si="553"/>
        <v>0</v>
      </c>
      <c r="R2824" s="350"/>
      <c r="S2824" s="350"/>
      <c r="T2824" s="350"/>
      <c r="U2824" s="350"/>
      <c r="V2824" s="350"/>
      <c r="W2824" s="350"/>
      <c r="X2824" s="350"/>
      <c r="Y2824" s="350">
        <f t="shared" si="554"/>
        <v>0</v>
      </c>
      <c r="Z2824" s="338"/>
      <c r="AA2824" s="337"/>
      <c r="AB2824" s="338"/>
      <c r="AC2824" s="337"/>
      <c r="AD2824" s="451">
        <f t="shared" si="555"/>
        <v>0</v>
      </c>
      <c r="AE2824" s="252"/>
    </row>
    <row r="2825" hidden="1" outlineLevel="1" spans="1:31">
      <c r="A2825" s="299"/>
      <c r="B2825" s="150">
        <v>211001016</v>
      </c>
      <c r="C2825" s="346"/>
      <c r="D2825" s="346"/>
      <c r="E2825" s="299" t="s">
        <v>128</v>
      </c>
      <c r="F2825" s="343"/>
      <c r="G2825" s="350"/>
      <c r="H2825" s="394"/>
      <c r="I2825" s="403"/>
      <c r="J2825" s="394"/>
      <c r="K2825" s="403"/>
      <c r="L2825" s="337">
        <f t="shared" si="552"/>
        <v>0</v>
      </c>
      <c r="M2825" s="338"/>
      <c r="N2825" s="337"/>
      <c r="O2825" s="338"/>
      <c r="P2825" s="337"/>
      <c r="Q2825" s="337">
        <f t="shared" si="553"/>
        <v>0</v>
      </c>
      <c r="R2825" s="350"/>
      <c r="S2825" s="350"/>
      <c r="T2825" s="350"/>
      <c r="U2825" s="350"/>
      <c r="V2825" s="350"/>
      <c r="W2825" s="350"/>
      <c r="X2825" s="350"/>
      <c r="Y2825" s="350">
        <f t="shared" si="554"/>
        <v>0</v>
      </c>
      <c r="Z2825" s="338"/>
      <c r="AA2825" s="337"/>
      <c r="AB2825" s="338"/>
      <c r="AC2825" s="337"/>
      <c r="AD2825" s="451">
        <f t="shared" si="555"/>
        <v>0</v>
      </c>
      <c r="AE2825" s="252"/>
    </row>
    <row r="2826" hidden="1" outlineLevel="1" spans="1:31">
      <c r="A2826" s="299"/>
      <c r="B2826" s="150">
        <v>211001017</v>
      </c>
      <c r="C2826" s="346"/>
      <c r="D2826" s="346"/>
      <c r="E2826" s="299" t="s">
        <v>129</v>
      </c>
      <c r="F2826" s="343"/>
      <c r="G2826" s="350"/>
      <c r="H2826" s="394"/>
      <c r="I2826" s="403"/>
      <c r="J2826" s="394"/>
      <c r="K2826" s="403"/>
      <c r="L2826" s="337">
        <f t="shared" si="552"/>
        <v>0</v>
      </c>
      <c r="M2826" s="338"/>
      <c r="N2826" s="337"/>
      <c r="O2826" s="338"/>
      <c r="P2826" s="337"/>
      <c r="Q2826" s="337">
        <f t="shared" si="553"/>
        <v>0</v>
      </c>
      <c r="R2826" s="350"/>
      <c r="S2826" s="350"/>
      <c r="T2826" s="350"/>
      <c r="U2826" s="350"/>
      <c r="V2826" s="350"/>
      <c r="W2826" s="350"/>
      <c r="X2826" s="350"/>
      <c r="Y2826" s="350">
        <f t="shared" si="554"/>
        <v>0</v>
      </c>
      <c r="Z2826" s="338"/>
      <c r="AA2826" s="337"/>
      <c r="AB2826" s="338"/>
      <c r="AC2826" s="337"/>
      <c r="AD2826" s="451">
        <f t="shared" si="555"/>
        <v>0</v>
      </c>
      <c r="AE2826" s="252"/>
    </row>
    <row r="2827" hidden="1" outlineLevel="1" spans="1:31">
      <c r="A2827" s="299"/>
      <c r="B2827" s="150">
        <v>211001018</v>
      </c>
      <c r="C2827" s="346"/>
      <c r="D2827" s="346"/>
      <c r="E2827" s="299" t="s">
        <v>130</v>
      </c>
      <c r="F2827" s="343"/>
      <c r="G2827" s="350"/>
      <c r="H2827" s="394"/>
      <c r="I2827" s="403"/>
      <c r="J2827" s="394"/>
      <c r="K2827" s="403"/>
      <c r="L2827" s="337">
        <f t="shared" si="552"/>
        <v>0</v>
      </c>
      <c r="M2827" s="338"/>
      <c r="N2827" s="337"/>
      <c r="O2827" s="338"/>
      <c r="P2827" s="337"/>
      <c r="Q2827" s="337">
        <f t="shared" si="553"/>
        <v>0</v>
      </c>
      <c r="R2827" s="350"/>
      <c r="S2827" s="350"/>
      <c r="T2827" s="350"/>
      <c r="U2827" s="350"/>
      <c r="V2827" s="350"/>
      <c r="W2827" s="350"/>
      <c r="X2827" s="350"/>
      <c r="Y2827" s="350">
        <f t="shared" si="554"/>
        <v>0</v>
      </c>
      <c r="Z2827" s="338"/>
      <c r="AA2827" s="337"/>
      <c r="AB2827" s="338"/>
      <c r="AC2827" s="337"/>
      <c r="AD2827" s="451">
        <f t="shared" si="555"/>
        <v>0</v>
      </c>
      <c r="AE2827" s="252"/>
    </row>
    <row r="2828" hidden="1" outlineLevel="1" spans="1:31">
      <c r="A2828" s="299"/>
      <c r="B2828" s="150">
        <v>211001019</v>
      </c>
      <c r="C2828" s="346"/>
      <c r="D2828" s="346"/>
      <c r="E2828" s="299" t="s">
        <v>131</v>
      </c>
      <c r="F2828" s="343"/>
      <c r="G2828" s="350"/>
      <c r="H2828" s="394"/>
      <c r="I2828" s="403"/>
      <c r="J2828" s="394"/>
      <c r="K2828" s="403"/>
      <c r="L2828" s="337">
        <f t="shared" si="552"/>
        <v>0</v>
      </c>
      <c r="M2828" s="338"/>
      <c r="N2828" s="337"/>
      <c r="O2828" s="338"/>
      <c r="P2828" s="337"/>
      <c r="Q2828" s="337">
        <f t="shared" si="553"/>
        <v>0</v>
      </c>
      <c r="R2828" s="350"/>
      <c r="S2828" s="350"/>
      <c r="T2828" s="350"/>
      <c r="U2828" s="350"/>
      <c r="V2828" s="350"/>
      <c r="W2828" s="350"/>
      <c r="X2828" s="350"/>
      <c r="Y2828" s="350">
        <f t="shared" si="554"/>
        <v>0</v>
      </c>
      <c r="Z2828" s="338"/>
      <c r="AA2828" s="337"/>
      <c r="AB2828" s="338"/>
      <c r="AC2828" s="337"/>
      <c r="AD2828" s="451">
        <f t="shared" si="555"/>
        <v>0</v>
      </c>
      <c r="AE2828" s="252"/>
    </row>
    <row r="2829" hidden="1" outlineLevel="1" spans="1:31">
      <c r="A2829" s="299"/>
      <c r="B2829" s="150">
        <v>211001020</v>
      </c>
      <c r="C2829" s="346"/>
      <c r="D2829" s="346"/>
      <c r="E2829" s="299" t="s">
        <v>132</v>
      </c>
      <c r="F2829" s="343"/>
      <c r="G2829" s="350"/>
      <c r="H2829" s="394"/>
      <c r="I2829" s="403"/>
      <c r="J2829" s="394"/>
      <c r="K2829" s="403"/>
      <c r="L2829" s="337">
        <f t="shared" si="552"/>
        <v>0</v>
      </c>
      <c r="M2829" s="338"/>
      <c r="N2829" s="337"/>
      <c r="O2829" s="338"/>
      <c r="P2829" s="337"/>
      <c r="Q2829" s="337">
        <f t="shared" si="553"/>
        <v>0</v>
      </c>
      <c r="R2829" s="350"/>
      <c r="S2829" s="350"/>
      <c r="T2829" s="350"/>
      <c r="U2829" s="350"/>
      <c r="V2829" s="350"/>
      <c r="W2829" s="350"/>
      <c r="X2829" s="350"/>
      <c r="Y2829" s="350">
        <f t="shared" si="554"/>
        <v>0</v>
      </c>
      <c r="Z2829" s="338"/>
      <c r="AA2829" s="337"/>
      <c r="AB2829" s="338"/>
      <c r="AC2829" s="337"/>
      <c r="AD2829" s="451">
        <f t="shared" si="555"/>
        <v>0</v>
      </c>
      <c r="AE2829" s="252"/>
    </row>
    <row r="2830" hidden="1" outlineLevel="1" spans="1:31">
      <c r="A2830" s="299"/>
      <c r="B2830" s="150">
        <v>211001021</v>
      </c>
      <c r="C2830" s="346"/>
      <c r="D2830" s="346"/>
      <c r="E2830" s="299" t="s">
        <v>133</v>
      </c>
      <c r="F2830" s="343"/>
      <c r="G2830" s="350"/>
      <c r="H2830" s="394"/>
      <c r="I2830" s="403"/>
      <c r="J2830" s="394"/>
      <c r="K2830" s="403"/>
      <c r="L2830" s="337">
        <f t="shared" si="552"/>
        <v>0</v>
      </c>
      <c r="M2830" s="338"/>
      <c r="N2830" s="337"/>
      <c r="O2830" s="338"/>
      <c r="P2830" s="337"/>
      <c r="Q2830" s="337">
        <f t="shared" si="553"/>
        <v>0</v>
      </c>
      <c r="R2830" s="350"/>
      <c r="S2830" s="350"/>
      <c r="T2830" s="350"/>
      <c r="U2830" s="350"/>
      <c r="V2830" s="350"/>
      <c r="W2830" s="350"/>
      <c r="X2830" s="350"/>
      <c r="Y2830" s="350">
        <f t="shared" si="554"/>
        <v>0</v>
      </c>
      <c r="Z2830" s="338"/>
      <c r="AA2830" s="337"/>
      <c r="AB2830" s="338"/>
      <c r="AC2830" s="337"/>
      <c r="AD2830" s="451">
        <f t="shared" si="555"/>
        <v>0</v>
      </c>
      <c r="AE2830" s="252"/>
    </row>
    <row r="2831" hidden="1" outlineLevel="1" spans="1:31">
      <c r="A2831" s="299"/>
      <c r="B2831" s="150">
        <v>211001022</v>
      </c>
      <c r="C2831" s="346"/>
      <c r="D2831" s="346"/>
      <c r="E2831" s="299" t="s">
        <v>134</v>
      </c>
      <c r="F2831" s="343"/>
      <c r="G2831" s="350"/>
      <c r="H2831" s="394"/>
      <c r="I2831" s="403"/>
      <c r="J2831" s="394"/>
      <c r="K2831" s="403"/>
      <c r="L2831" s="337">
        <f t="shared" si="552"/>
        <v>0</v>
      </c>
      <c r="M2831" s="338"/>
      <c r="N2831" s="337"/>
      <c r="O2831" s="338"/>
      <c r="P2831" s="337"/>
      <c r="Q2831" s="337">
        <f t="shared" si="553"/>
        <v>0</v>
      </c>
      <c r="R2831" s="350"/>
      <c r="S2831" s="350"/>
      <c r="T2831" s="350"/>
      <c r="U2831" s="350"/>
      <c r="V2831" s="350"/>
      <c r="W2831" s="350"/>
      <c r="X2831" s="350"/>
      <c r="Y2831" s="350">
        <f t="shared" si="554"/>
        <v>0</v>
      </c>
      <c r="Z2831" s="338"/>
      <c r="AA2831" s="337"/>
      <c r="AB2831" s="338"/>
      <c r="AC2831" s="337"/>
      <c r="AD2831" s="451">
        <f t="shared" si="555"/>
        <v>0</v>
      </c>
      <c r="AE2831" s="252"/>
    </row>
    <row r="2832" hidden="1" outlineLevel="1" spans="1:31">
      <c r="A2832" s="299"/>
      <c r="B2832" s="150">
        <v>211001023</v>
      </c>
      <c r="C2832" s="346"/>
      <c r="D2832" s="346"/>
      <c r="E2832" s="299" t="s">
        <v>135</v>
      </c>
      <c r="F2832" s="343"/>
      <c r="G2832" s="350"/>
      <c r="H2832" s="394"/>
      <c r="I2832" s="403"/>
      <c r="J2832" s="394"/>
      <c r="K2832" s="403"/>
      <c r="L2832" s="337">
        <f t="shared" si="552"/>
        <v>0</v>
      </c>
      <c r="M2832" s="338"/>
      <c r="N2832" s="337"/>
      <c r="O2832" s="338"/>
      <c r="P2832" s="337"/>
      <c r="Q2832" s="337">
        <f t="shared" si="553"/>
        <v>0</v>
      </c>
      <c r="R2832" s="350"/>
      <c r="S2832" s="350"/>
      <c r="T2832" s="350"/>
      <c r="U2832" s="350"/>
      <c r="V2832" s="350"/>
      <c r="W2832" s="350"/>
      <c r="X2832" s="350"/>
      <c r="Y2832" s="350">
        <f t="shared" si="554"/>
        <v>0</v>
      </c>
      <c r="Z2832" s="338"/>
      <c r="AA2832" s="337"/>
      <c r="AB2832" s="338"/>
      <c r="AC2832" s="337"/>
      <c r="AD2832" s="451">
        <f t="shared" si="555"/>
        <v>0</v>
      </c>
      <c r="AE2832" s="252"/>
    </row>
    <row r="2833" hidden="1" outlineLevel="1" spans="1:31">
      <c r="A2833" s="299"/>
      <c r="B2833" s="150">
        <v>211001024</v>
      </c>
      <c r="C2833" s="346"/>
      <c r="D2833" s="346"/>
      <c r="E2833" s="299" t="s">
        <v>136</v>
      </c>
      <c r="F2833" s="343"/>
      <c r="G2833" s="350"/>
      <c r="H2833" s="394"/>
      <c r="I2833" s="403"/>
      <c r="J2833" s="394"/>
      <c r="K2833" s="403"/>
      <c r="L2833" s="337">
        <f t="shared" si="552"/>
        <v>0</v>
      </c>
      <c r="M2833" s="338"/>
      <c r="N2833" s="337"/>
      <c r="O2833" s="338"/>
      <c r="P2833" s="337"/>
      <c r="Q2833" s="337">
        <f t="shared" si="553"/>
        <v>0</v>
      </c>
      <c r="R2833" s="350"/>
      <c r="S2833" s="350"/>
      <c r="T2833" s="350"/>
      <c r="U2833" s="350"/>
      <c r="V2833" s="350"/>
      <c r="W2833" s="350"/>
      <c r="X2833" s="350"/>
      <c r="Y2833" s="350">
        <f t="shared" si="554"/>
        <v>0</v>
      </c>
      <c r="Z2833" s="338"/>
      <c r="AA2833" s="337"/>
      <c r="AB2833" s="338"/>
      <c r="AC2833" s="337"/>
      <c r="AD2833" s="451">
        <f t="shared" si="555"/>
        <v>0</v>
      </c>
      <c r="AE2833" s="252"/>
    </row>
    <row r="2834" hidden="1" outlineLevel="1" spans="1:31">
      <c r="A2834" s="299"/>
      <c r="B2834" s="150">
        <v>211001025</v>
      </c>
      <c r="C2834" s="346"/>
      <c r="D2834" s="346"/>
      <c r="E2834" s="299" t="s">
        <v>137</v>
      </c>
      <c r="F2834" s="343"/>
      <c r="G2834" s="350"/>
      <c r="H2834" s="394"/>
      <c r="I2834" s="403"/>
      <c r="J2834" s="394"/>
      <c r="K2834" s="403"/>
      <c r="L2834" s="337">
        <f t="shared" si="552"/>
        <v>0</v>
      </c>
      <c r="M2834" s="338"/>
      <c r="N2834" s="337"/>
      <c r="O2834" s="338"/>
      <c r="P2834" s="337"/>
      <c r="Q2834" s="337">
        <f t="shared" si="553"/>
        <v>0</v>
      </c>
      <c r="R2834" s="350"/>
      <c r="S2834" s="350"/>
      <c r="T2834" s="350"/>
      <c r="U2834" s="350"/>
      <c r="V2834" s="350"/>
      <c r="W2834" s="350"/>
      <c r="X2834" s="350"/>
      <c r="Y2834" s="350">
        <f t="shared" si="554"/>
        <v>0</v>
      </c>
      <c r="Z2834" s="338"/>
      <c r="AA2834" s="337"/>
      <c r="AB2834" s="338"/>
      <c r="AC2834" s="337"/>
      <c r="AD2834" s="451">
        <f t="shared" si="555"/>
        <v>0</v>
      </c>
      <c r="AE2834" s="252"/>
    </row>
    <row r="2835" hidden="1" outlineLevel="1" spans="1:31">
      <c r="A2835" s="299"/>
      <c r="B2835" s="150">
        <v>211001026</v>
      </c>
      <c r="C2835" s="346"/>
      <c r="D2835" s="346"/>
      <c r="E2835" s="299" t="s">
        <v>138</v>
      </c>
      <c r="F2835" s="343"/>
      <c r="G2835" s="350"/>
      <c r="H2835" s="394"/>
      <c r="I2835" s="403"/>
      <c r="J2835" s="394"/>
      <c r="K2835" s="403"/>
      <c r="L2835" s="337">
        <f t="shared" si="552"/>
        <v>0</v>
      </c>
      <c r="M2835" s="338"/>
      <c r="N2835" s="337"/>
      <c r="O2835" s="338"/>
      <c r="P2835" s="337"/>
      <c r="Q2835" s="337">
        <f t="shared" si="553"/>
        <v>0</v>
      </c>
      <c r="R2835" s="350"/>
      <c r="S2835" s="350"/>
      <c r="T2835" s="350"/>
      <c r="U2835" s="350"/>
      <c r="V2835" s="350"/>
      <c r="W2835" s="350"/>
      <c r="X2835" s="350"/>
      <c r="Y2835" s="350">
        <f t="shared" si="554"/>
        <v>0</v>
      </c>
      <c r="Z2835" s="338"/>
      <c r="AA2835" s="337"/>
      <c r="AB2835" s="338"/>
      <c r="AC2835" s="337"/>
      <c r="AD2835" s="451">
        <f t="shared" si="555"/>
        <v>0</v>
      </c>
      <c r="AE2835" s="252"/>
    </row>
    <row r="2836" hidden="1" outlineLevel="1" spans="1:31">
      <c r="A2836" s="299"/>
      <c r="B2836" s="150">
        <v>211001027</v>
      </c>
      <c r="C2836" s="346"/>
      <c r="D2836" s="346"/>
      <c r="E2836" s="299" t="s">
        <v>139</v>
      </c>
      <c r="F2836" s="343"/>
      <c r="G2836" s="350"/>
      <c r="H2836" s="394"/>
      <c r="I2836" s="403"/>
      <c r="J2836" s="394"/>
      <c r="K2836" s="403"/>
      <c r="L2836" s="337">
        <f t="shared" si="552"/>
        <v>0</v>
      </c>
      <c r="M2836" s="338"/>
      <c r="N2836" s="337"/>
      <c r="O2836" s="338"/>
      <c r="P2836" s="337"/>
      <c r="Q2836" s="337">
        <f t="shared" si="553"/>
        <v>0</v>
      </c>
      <c r="R2836" s="350"/>
      <c r="S2836" s="350"/>
      <c r="T2836" s="350"/>
      <c r="U2836" s="350"/>
      <c r="V2836" s="350"/>
      <c r="W2836" s="350"/>
      <c r="X2836" s="350"/>
      <c r="Y2836" s="350">
        <f t="shared" si="554"/>
        <v>0</v>
      </c>
      <c r="Z2836" s="338"/>
      <c r="AA2836" s="337"/>
      <c r="AB2836" s="338"/>
      <c r="AC2836" s="337"/>
      <c r="AD2836" s="451">
        <f t="shared" si="555"/>
        <v>0</v>
      </c>
      <c r="AE2836" s="252"/>
    </row>
    <row r="2837" hidden="1" outlineLevel="1" spans="1:31">
      <c r="A2837" s="299"/>
      <c r="B2837" s="150">
        <v>211001028</v>
      </c>
      <c r="C2837" s="346"/>
      <c r="D2837" s="346"/>
      <c r="E2837" s="299" t="s">
        <v>140</v>
      </c>
      <c r="F2837" s="343"/>
      <c r="G2837" s="350"/>
      <c r="H2837" s="394"/>
      <c r="I2837" s="403"/>
      <c r="J2837" s="394"/>
      <c r="K2837" s="403"/>
      <c r="L2837" s="337">
        <f t="shared" si="552"/>
        <v>0</v>
      </c>
      <c r="M2837" s="338"/>
      <c r="N2837" s="337"/>
      <c r="O2837" s="338"/>
      <c r="P2837" s="337"/>
      <c r="Q2837" s="337">
        <f t="shared" si="553"/>
        <v>0</v>
      </c>
      <c r="R2837" s="350"/>
      <c r="S2837" s="350"/>
      <c r="T2837" s="350"/>
      <c r="U2837" s="350"/>
      <c r="V2837" s="350"/>
      <c r="W2837" s="350"/>
      <c r="X2837" s="350"/>
      <c r="Y2837" s="350">
        <f t="shared" si="554"/>
        <v>0</v>
      </c>
      <c r="Z2837" s="338"/>
      <c r="AA2837" s="337"/>
      <c r="AB2837" s="338"/>
      <c r="AC2837" s="337"/>
      <c r="AD2837" s="451">
        <f t="shared" si="555"/>
        <v>0</v>
      </c>
      <c r="AE2837" s="252"/>
    </row>
    <row r="2838" hidden="1" outlineLevel="1" spans="1:31">
      <c r="A2838" s="299"/>
      <c r="B2838" s="150">
        <v>211001029</v>
      </c>
      <c r="C2838" s="346"/>
      <c r="D2838" s="346"/>
      <c r="E2838" s="299" t="s">
        <v>141</v>
      </c>
      <c r="F2838" s="343"/>
      <c r="G2838" s="350"/>
      <c r="H2838" s="394"/>
      <c r="I2838" s="403"/>
      <c r="J2838" s="394"/>
      <c r="K2838" s="403"/>
      <c r="L2838" s="337">
        <f t="shared" si="552"/>
        <v>0</v>
      </c>
      <c r="M2838" s="338"/>
      <c r="N2838" s="337"/>
      <c r="O2838" s="338"/>
      <c r="P2838" s="337"/>
      <c r="Q2838" s="337">
        <f t="shared" si="553"/>
        <v>0</v>
      </c>
      <c r="R2838" s="350"/>
      <c r="S2838" s="350"/>
      <c r="T2838" s="350"/>
      <c r="U2838" s="350"/>
      <c r="V2838" s="350"/>
      <c r="W2838" s="350"/>
      <c r="X2838" s="350"/>
      <c r="Y2838" s="350">
        <f t="shared" si="554"/>
        <v>0</v>
      </c>
      <c r="Z2838" s="338"/>
      <c r="AA2838" s="337"/>
      <c r="AB2838" s="338"/>
      <c r="AC2838" s="337"/>
      <c r="AD2838" s="451">
        <f t="shared" si="555"/>
        <v>0</v>
      </c>
      <c r="AE2838" s="252"/>
    </row>
    <row r="2839" hidden="1" outlineLevel="1" spans="1:31">
      <c r="A2839" s="299"/>
      <c r="B2839" s="150">
        <v>211001030</v>
      </c>
      <c r="C2839" s="346"/>
      <c r="D2839" s="346"/>
      <c r="E2839" s="299" t="s">
        <v>142</v>
      </c>
      <c r="F2839" s="343"/>
      <c r="G2839" s="350"/>
      <c r="H2839" s="394"/>
      <c r="I2839" s="403"/>
      <c r="J2839" s="394"/>
      <c r="K2839" s="403"/>
      <c r="L2839" s="337">
        <f t="shared" si="552"/>
        <v>0</v>
      </c>
      <c r="M2839" s="338"/>
      <c r="N2839" s="337"/>
      <c r="O2839" s="338"/>
      <c r="P2839" s="337"/>
      <c r="Q2839" s="337">
        <f t="shared" si="553"/>
        <v>0</v>
      </c>
      <c r="R2839" s="350"/>
      <c r="S2839" s="350"/>
      <c r="T2839" s="350"/>
      <c r="U2839" s="350"/>
      <c r="V2839" s="350"/>
      <c r="W2839" s="350"/>
      <c r="X2839" s="350"/>
      <c r="Y2839" s="350">
        <f t="shared" si="554"/>
        <v>0</v>
      </c>
      <c r="Z2839" s="338"/>
      <c r="AA2839" s="337"/>
      <c r="AB2839" s="338"/>
      <c r="AC2839" s="337"/>
      <c r="AD2839" s="451">
        <f t="shared" si="555"/>
        <v>0</v>
      </c>
      <c r="AE2839" s="252"/>
    </row>
    <row r="2840" hidden="1" outlineLevel="1" spans="1:31">
      <c r="A2840" s="299"/>
      <c r="B2840" s="150">
        <v>211001031</v>
      </c>
      <c r="C2840" s="346"/>
      <c r="D2840" s="346"/>
      <c r="E2840" s="299" t="s">
        <v>143</v>
      </c>
      <c r="F2840" s="343"/>
      <c r="G2840" s="350"/>
      <c r="H2840" s="394"/>
      <c r="I2840" s="403"/>
      <c r="J2840" s="394"/>
      <c r="K2840" s="403"/>
      <c r="L2840" s="337">
        <f t="shared" si="552"/>
        <v>0</v>
      </c>
      <c r="M2840" s="338"/>
      <c r="N2840" s="337"/>
      <c r="O2840" s="338"/>
      <c r="P2840" s="337"/>
      <c r="Q2840" s="337">
        <f t="shared" si="553"/>
        <v>0</v>
      </c>
      <c r="R2840" s="350"/>
      <c r="S2840" s="350"/>
      <c r="T2840" s="350"/>
      <c r="U2840" s="350"/>
      <c r="V2840" s="350"/>
      <c r="W2840" s="350"/>
      <c r="X2840" s="350"/>
      <c r="Y2840" s="350">
        <f t="shared" si="554"/>
        <v>0</v>
      </c>
      <c r="Z2840" s="338"/>
      <c r="AA2840" s="337"/>
      <c r="AB2840" s="338"/>
      <c r="AC2840" s="337"/>
      <c r="AD2840" s="451">
        <f t="shared" si="555"/>
        <v>0</v>
      </c>
      <c r="AE2840" s="252"/>
    </row>
    <row r="2841" hidden="1" outlineLevel="1" spans="1:31">
      <c r="A2841" s="299"/>
      <c r="B2841" s="150">
        <v>211001032</v>
      </c>
      <c r="C2841" s="346"/>
      <c r="D2841" s="346"/>
      <c r="E2841" s="299" t="s">
        <v>144</v>
      </c>
      <c r="F2841" s="343"/>
      <c r="G2841" s="350"/>
      <c r="H2841" s="394"/>
      <c r="I2841" s="403"/>
      <c r="J2841" s="394"/>
      <c r="K2841" s="403"/>
      <c r="L2841" s="337">
        <f t="shared" si="552"/>
        <v>0</v>
      </c>
      <c r="M2841" s="338"/>
      <c r="N2841" s="337"/>
      <c r="O2841" s="338"/>
      <c r="P2841" s="337"/>
      <c r="Q2841" s="337">
        <f t="shared" si="553"/>
        <v>0</v>
      </c>
      <c r="R2841" s="350"/>
      <c r="S2841" s="350"/>
      <c r="T2841" s="350"/>
      <c r="U2841" s="350"/>
      <c r="V2841" s="350"/>
      <c r="W2841" s="350"/>
      <c r="X2841" s="350"/>
      <c r="Y2841" s="350">
        <f t="shared" si="554"/>
        <v>0</v>
      </c>
      <c r="Z2841" s="338"/>
      <c r="AA2841" s="337"/>
      <c r="AB2841" s="338"/>
      <c r="AC2841" s="337"/>
      <c r="AD2841" s="451">
        <f t="shared" si="555"/>
        <v>0</v>
      </c>
      <c r="AE2841" s="252"/>
    </row>
    <row r="2842" hidden="1" outlineLevel="1" spans="1:31">
      <c r="A2842" s="299"/>
      <c r="B2842" s="150">
        <v>211001033</v>
      </c>
      <c r="C2842" s="346"/>
      <c r="D2842" s="346"/>
      <c r="E2842" s="299" t="s">
        <v>145</v>
      </c>
      <c r="F2842" s="343"/>
      <c r="G2842" s="350"/>
      <c r="H2842" s="394"/>
      <c r="I2842" s="403"/>
      <c r="J2842" s="394"/>
      <c r="K2842" s="403"/>
      <c r="L2842" s="337">
        <f t="shared" si="552"/>
        <v>0</v>
      </c>
      <c r="M2842" s="338"/>
      <c r="N2842" s="337"/>
      <c r="O2842" s="338"/>
      <c r="P2842" s="337"/>
      <c r="Q2842" s="337">
        <f t="shared" si="553"/>
        <v>0</v>
      </c>
      <c r="R2842" s="350"/>
      <c r="S2842" s="350"/>
      <c r="T2842" s="350"/>
      <c r="U2842" s="350"/>
      <c r="V2842" s="350"/>
      <c r="W2842" s="350"/>
      <c r="X2842" s="350"/>
      <c r="Y2842" s="350">
        <f t="shared" si="554"/>
        <v>0</v>
      </c>
      <c r="Z2842" s="338"/>
      <c r="AA2842" s="337"/>
      <c r="AB2842" s="338"/>
      <c r="AC2842" s="337"/>
      <c r="AD2842" s="451">
        <f t="shared" si="555"/>
        <v>0</v>
      </c>
      <c r="AE2842" s="252"/>
    </row>
    <row r="2843" hidden="1" outlineLevel="1" spans="1:31">
      <c r="A2843" s="299"/>
      <c r="B2843" s="150">
        <v>211001034</v>
      </c>
      <c r="C2843" s="346"/>
      <c r="D2843" s="346"/>
      <c r="E2843" s="299" t="s">
        <v>146</v>
      </c>
      <c r="F2843" s="343"/>
      <c r="G2843" s="350"/>
      <c r="H2843" s="394"/>
      <c r="I2843" s="403"/>
      <c r="J2843" s="394"/>
      <c r="K2843" s="403"/>
      <c r="L2843" s="337">
        <f t="shared" si="552"/>
        <v>0</v>
      </c>
      <c r="M2843" s="338"/>
      <c r="N2843" s="337"/>
      <c r="O2843" s="338"/>
      <c r="P2843" s="337"/>
      <c r="Q2843" s="337">
        <f t="shared" si="553"/>
        <v>0</v>
      </c>
      <c r="R2843" s="350"/>
      <c r="S2843" s="350"/>
      <c r="T2843" s="350"/>
      <c r="U2843" s="350"/>
      <c r="V2843" s="350"/>
      <c r="W2843" s="350"/>
      <c r="X2843" s="350"/>
      <c r="Y2843" s="350">
        <f t="shared" si="554"/>
        <v>0</v>
      </c>
      <c r="Z2843" s="338"/>
      <c r="AA2843" s="337"/>
      <c r="AB2843" s="338"/>
      <c r="AC2843" s="337"/>
      <c r="AD2843" s="451">
        <f t="shared" si="555"/>
        <v>0</v>
      </c>
      <c r="AE2843" s="252"/>
    </row>
    <row r="2844" hidden="1" outlineLevel="1" spans="1:31">
      <c r="A2844" s="299"/>
      <c r="B2844" s="150">
        <v>211001035</v>
      </c>
      <c r="C2844" s="346"/>
      <c r="D2844" s="346"/>
      <c r="E2844" s="299" t="s">
        <v>147</v>
      </c>
      <c r="F2844" s="343"/>
      <c r="G2844" s="350"/>
      <c r="H2844" s="394"/>
      <c r="I2844" s="403"/>
      <c r="J2844" s="394"/>
      <c r="K2844" s="403"/>
      <c r="L2844" s="337">
        <f t="shared" si="552"/>
        <v>0</v>
      </c>
      <c r="M2844" s="338"/>
      <c r="N2844" s="337"/>
      <c r="O2844" s="338"/>
      <c r="P2844" s="337"/>
      <c r="Q2844" s="337">
        <f t="shared" si="553"/>
        <v>0</v>
      </c>
      <c r="R2844" s="350"/>
      <c r="S2844" s="350"/>
      <c r="T2844" s="350"/>
      <c r="U2844" s="350"/>
      <c r="V2844" s="350"/>
      <c r="W2844" s="350"/>
      <c r="X2844" s="350"/>
      <c r="Y2844" s="350">
        <f t="shared" si="554"/>
        <v>0</v>
      </c>
      <c r="Z2844" s="338"/>
      <c r="AA2844" s="337"/>
      <c r="AB2844" s="338"/>
      <c r="AC2844" s="337"/>
      <c r="AD2844" s="451">
        <f t="shared" si="555"/>
        <v>0</v>
      </c>
      <c r="AE2844" s="252"/>
    </row>
    <row r="2845" hidden="1" outlineLevel="1" spans="1:31">
      <c r="A2845" s="299"/>
      <c r="B2845" s="150">
        <v>211001036</v>
      </c>
      <c r="C2845" s="346"/>
      <c r="D2845" s="346"/>
      <c r="E2845" s="299" t="s">
        <v>148</v>
      </c>
      <c r="F2845" s="343"/>
      <c r="G2845" s="350"/>
      <c r="H2845" s="394"/>
      <c r="I2845" s="403"/>
      <c r="J2845" s="394"/>
      <c r="K2845" s="403"/>
      <c r="L2845" s="337">
        <f t="shared" si="552"/>
        <v>0</v>
      </c>
      <c r="M2845" s="338"/>
      <c r="N2845" s="337"/>
      <c r="O2845" s="338"/>
      <c r="P2845" s="337"/>
      <c r="Q2845" s="337">
        <f t="shared" si="553"/>
        <v>0</v>
      </c>
      <c r="R2845" s="350"/>
      <c r="S2845" s="350"/>
      <c r="T2845" s="350"/>
      <c r="U2845" s="350"/>
      <c r="V2845" s="350"/>
      <c r="W2845" s="350"/>
      <c r="X2845" s="350"/>
      <c r="Y2845" s="350">
        <f t="shared" si="554"/>
        <v>0</v>
      </c>
      <c r="Z2845" s="338"/>
      <c r="AA2845" s="337"/>
      <c r="AB2845" s="338"/>
      <c r="AC2845" s="337"/>
      <c r="AD2845" s="451">
        <f t="shared" si="555"/>
        <v>0</v>
      </c>
      <c r="AE2845" s="252"/>
    </row>
    <row r="2846" hidden="1" outlineLevel="1" spans="1:31">
      <c r="A2846" s="299"/>
      <c r="B2846" s="150">
        <v>211001037</v>
      </c>
      <c r="C2846" s="346"/>
      <c r="D2846" s="346"/>
      <c r="E2846" s="299" t="s">
        <v>149</v>
      </c>
      <c r="F2846" s="343"/>
      <c r="G2846" s="350"/>
      <c r="H2846" s="394"/>
      <c r="I2846" s="403"/>
      <c r="J2846" s="394"/>
      <c r="K2846" s="403"/>
      <c r="L2846" s="337">
        <f t="shared" si="552"/>
        <v>0</v>
      </c>
      <c r="M2846" s="338"/>
      <c r="N2846" s="337"/>
      <c r="O2846" s="338"/>
      <c r="P2846" s="337"/>
      <c r="Q2846" s="337">
        <f t="shared" si="553"/>
        <v>0</v>
      </c>
      <c r="R2846" s="350"/>
      <c r="S2846" s="350"/>
      <c r="T2846" s="350"/>
      <c r="U2846" s="350"/>
      <c r="V2846" s="350"/>
      <c r="W2846" s="350"/>
      <c r="X2846" s="350"/>
      <c r="Y2846" s="350">
        <f t="shared" si="554"/>
        <v>0</v>
      </c>
      <c r="Z2846" s="338"/>
      <c r="AA2846" s="337"/>
      <c r="AB2846" s="338"/>
      <c r="AC2846" s="337"/>
      <c r="AD2846" s="451">
        <f t="shared" si="555"/>
        <v>0</v>
      </c>
      <c r="AE2846" s="252"/>
    </row>
    <row r="2847" hidden="1" outlineLevel="1" spans="1:31">
      <c r="A2847" s="299"/>
      <c r="B2847" s="150">
        <v>211001038</v>
      </c>
      <c r="C2847" s="346"/>
      <c r="D2847" s="346"/>
      <c r="E2847" s="299" t="s">
        <v>150</v>
      </c>
      <c r="F2847" s="343"/>
      <c r="G2847" s="350"/>
      <c r="H2847" s="394"/>
      <c r="I2847" s="403"/>
      <c r="J2847" s="394"/>
      <c r="K2847" s="403"/>
      <c r="L2847" s="337">
        <f t="shared" si="552"/>
        <v>0</v>
      </c>
      <c r="M2847" s="338"/>
      <c r="N2847" s="337"/>
      <c r="O2847" s="338"/>
      <c r="P2847" s="337"/>
      <c r="Q2847" s="337">
        <f t="shared" si="553"/>
        <v>0</v>
      </c>
      <c r="R2847" s="350"/>
      <c r="S2847" s="350"/>
      <c r="T2847" s="350"/>
      <c r="U2847" s="350"/>
      <c r="V2847" s="350"/>
      <c r="W2847" s="350"/>
      <c r="X2847" s="350"/>
      <c r="Y2847" s="350">
        <f t="shared" si="554"/>
        <v>0</v>
      </c>
      <c r="Z2847" s="338"/>
      <c r="AA2847" s="337"/>
      <c r="AB2847" s="338"/>
      <c r="AC2847" s="337"/>
      <c r="AD2847" s="451">
        <f t="shared" si="555"/>
        <v>0</v>
      </c>
      <c r="AE2847" s="252"/>
    </row>
    <row r="2848" hidden="1" outlineLevel="1" spans="1:31">
      <c r="A2848" s="299"/>
      <c r="B2848" s="150">
        <v>211001039</v>
      </c>
      <c r="C2848" s="346"/>
      <c r="D2848" s="346"/>
      <c r="E2848" s="299" t="s">
        <v>151</v>
      </c>
      <c r="F2848" s="343"/>
      <c r="G2848" s="350"/>
      <c r="H2848" s="394"/>
      <c r="I2848" s="403"/>
      <c r="J2848" s="394"/>
      <c r="K2848" s="403"/>
      <c r="L2848" s="337">
        <f t="shared" si="552"/>
        <v>0</v>
      </c>
      <c r="M2848" s="338"/>
      <c r="N2848" s="337"/>
      <c r="O2848" s="338"/>
      <c r="P2848" s="337"/>
      <c r="Q2848" s="337">
        <f t="shared" si="553"/>
        <v>0</v>
      </c>
      <c r="R2848" s="350"/>
      <c r="S2848" s="350"/>
      <c r="T2848" s="350"/>
      <c r="U2848" s="350"/>
      <c r="V2848" s="350"/>
      <c r="W2848" s="350"/>
      <c r="X2848" s="350"/>
      <c r="Y2848" s="350">
        <f t="shared" si="554"/>
        <v>0</v>
      </c>
      <c r="Z2848" s="338"/>
      <c r="AA2848" s="337"/>
      <c r="AB2848" s="338"/>
      <c r="AC2848" s="337"/>
      <c r="AD2848" s="451">
        <f t="shared" si="555"/>
        <v>0</v>
      </c>
      <c r="AE2848" s="252"/>
    </row>
    <row r="2849" hidden="1" outlineLevel="1" spans="1:31">
      <c r="A2849" s="299"/>
      <c r="B2849" s="150">
        <v>211001040</v>
      </c>
      <c r="C2849" s="346"/>
      <c r="D2849" s="346"/>
      <c r="E2849" s="299" t="s">
        <v>152</v>
      </c>
      <c r="F2849" s="343"/>
      <c r="G2849" s="350"/>
      <c r="H2849" s="394"/>
      <c r="I2849" s="403"/>
      <c r="J2849" s="394"/>
      <c r="K2849" s="403"/>
      <c r="L2849" s="337">
        <f t="shared" si="552"/>
        <v>0</v>
      </c>
      <c r="M2849" s="338"/>
      <c r="N2849" s="337"/>
      <c r="O2849" s="338"/>
      <c r="P2849" s="337"/>
      <c r="Q2849" s="337">
        <f t="shared" si="553"/>
        <v>0</v>
      </c>
      <c r="R2849" s="350"/>
      <c r="S2849" s="350"/>
      <c r="T2849" s="350"/>
      <c r="U2849" s="350"/>
      <c r="V2849" s="350"/>
      <c r="W2849" s="350"/>
      <c r="X2849" s="350"/>
      <c r="Y2849" s="350">
        <f t="shared" si="554"/>
        <v>0</v>
      </c>
      <c r="Z2849" s="338"/>
      <c r="AA2849" s="337"/>
      <c r="AB2849" s="338"/>
      <c r="AC2849" s="337"/>
      <c r="AD2849" s="451">
        <f t="shared" si="555"/>
        <v>0</v>
      </c>
      <c r="AE2849" s="252"/>
    </row>
    <row r="2850" hidden="1" outlineLevel="1" spans="1:31">
      <c r="A2850" s="299"/>
      <c r="B2850" s="150">
        <v>211001041</v>
      </c>
      <c r="C2850" s="346"/>
      <c r="D2850" s="346"/>
      <c r="E2850" s="299" t="s">
        <v>153</v>
      </c>
      <c r="F2850" s="343"/>
      <c r="G2850" s="350"/>
      <c r="H2850" s="394"/>
      <c r="I2850" s="403"/>
      <c r="J2850" s="394"/>
      <c r="K2850" s="403"/>
      <c r="L2850" s="337">
        <f t="shared" si="552"/>
        <v>0</v>
      </c>
      <c r="M2850" s="338"/>
      <c r="N2850" s="337"/>
      <c r="O2850" s="338"/>
      <c r="P2850" s="337"/>
      <c r="Q2850" s="337">
        <f t="shared" si="553"/>
        <v>0</v>
      </c>
      <c r="R2850" s="350"/>
      <c r="S2850" s="350"/>
      <c r="T2850" s="350"/>
      <c r="U2850" s="350"/>
      <c r="V2850" s="350"/>
      <c r="W2850" s="350"/>
      <c r="X2850" s="350"/>
      <c r="Y2850" s="350">
        <f t="shared" si="554"/>
        <v>0</v>
      </c>
      <c r="Z2850" s="338"/>
      <c r="AA2850" s="337"/>
      <c r="AB2850" s="338"/>
      <c r="AC2850" s="337"/>
      <c r="AD2850" s="451">
        <f t="shared" si="555"/>
        <v>0</v>
      </c>
      <c r="AE2850" s="252"/>
    </row>
    <row r="2851" hidden="1" outlineLevel="1" spans="1:31">
      <c r="A2851" s="299"/>
      <c r="B2851" s="150">
        <v>211001042</v>
      </c>
      <c r="C2851" s="346"/>
      <c r="D2851" s="346"/>
      <c r="E2851" s="299" t="s">
        <v>154</v>
      </c>
      <c r="F2851" s="343"/>
      <c r="G2851" s="350"/>
      <c r="H2851" s="394"/>
      <c r="I2851" s="403"/>
      <c r="J2851" s="394"/>
      <c r="K2851" s="403"/>
      <c r="L2851" s="337">
        <f t="shared" si="552"/>
        <v>0</v>
      </c>
      <c r="M2851" s="338"/>
      <c r="N2851" s="337"/>
      <c r="O2851" s="338"/>
      <c r="P2851" s="337"/>
      <c r="Q2851" s="337">
        <f t="shared" si="553"/>
        <v>0</v>
      </c>
      <c r="R2851" s="350"/>
      <c r="S2851" s="350"/>
      <c r="T2851" s="350"/>
      <c r="U2851" s="350"/>
      <c r="V2851" s="350"/>
      <c r="W2851" s="350"/>
      <c r="X2851" s="350"/>
      <c r="Y2851" s="350">
        <f t="shared" si="554"/>
        <v>0</v>
      </c>
      <c r="Z2851" s="338"/>
      <c r="AA2851" s="337"/>
      <c r="AB2851" s="338"/>
      <c r="AC2851" s="337"/>
      <c r="AD2851" s="451">
        <f t="shared" si="555"/>
        <v>0</v>
      </c>
      <c r="AE2851" s="252"/>
    </row>
    <row r="2852" hidden="1" outlineLevel="1" spans="1:31">
      <c r="A2852" s="299"/>
      <c r="B2852" s="150">
        <v>211001043</v>
      </c>
      <c r="C2852" s="346"/>
      <c r="D2852" s="346"/>
      <c r="E2852" s="299" t="s">
        <v>155</v>
      </c>
      <c r="F2852" s="343"/>
      <c r="G2852" s="350"/>
      <c r="H2852" s="394"/>
      <c r="I2852" s="403"/>
      <c r="J2852" s="394"/>
      <c r="K2852" s="403"/>
      <c r="L2852" s="337">
        <f t="shared" si="552"/>
        <v>0</v>
      </c>
      <c r="M2852" s="338"/>
      <c r="N2852" s="337"/>
      <c r="O2852" s="338"/>
      <c r="P2852" s="337"/>
      <c r="Q2852" s="337">
        <f t="shared" si="553"/>
        <v>0</v>
      </c>
      <c r="R2852" s="350"/>
      <c r="S2852" s="350"/>
      <c r="T2852" s="350"/>
      <c r="U2852" s="350"/>
      <c r="V2852" s="350"/>
      <c r="W2852" s="350"/>
      <c r="X2852" s="350"/>
      <c r="Y2852" s="350">
        <f t="shared" si="554"/>
        <v>0</v>
      </c>
      <c r="Z2852" s="338"/>
      <c r="AA2852" s="337"/>
      <c r="AB2852" s="338"/>
      <c r="AC2852" s="337"/>
      <c r="AD2852" s="451">
        <f t="shared" si="555"/>
        <v>0</v>
      </c>
      <c r="AE2852" s="252"/>
    </row>
    <row r="2853" hidden="1" outlineLevel="1" spans="1:31">
      <c r="A2853" s="299"/>
      <c r="B2853" s="150">
        <v>211001044</v>
      </c>
      <c r="C2853" s="346"/>
      <c r="D2853" s="346"/>
      <c r="E2853" s="299" t="s">
        <v>156</v>
      </c>
      <c r="F2853" s="343"/>
      <c r="G2853" s="350"/>
      <c r="H2853" s="394"/>
      <c r="I2853" s="403"/>
      <c r="J2853" s="394"/>
      <c r="K2853" s="403"/>
      <c r="L2853" s="337">
        <f t="shared" si="552"/>
        <v>0</v>
      </c>
      <c r="M2853" s="338"/>
      <c r="N2853" s="337"/>
      <c r="O2853" s="338"/>
      <c r="P2853" s="337"/>
      <c r="Q2853" s="337">
        <f t="shared" si="553"/>
        <v>0</v>
      </c>
      <c r="R2853" s="350"/>
      <c r="S2853" s="350"/>
      <c r="T2853" s="350"/>
      <c r="U2853" s="350"/>
      <c r="V2853" s="350"/>
      <c r="W2853" s="350"/>
      <c r="X2853" s="350"/>
      <c r="Y2853" s="350">
        <f t="shared" si="554"/>
        <v>0</v>
      </c>
      <c r="Z2853" s="338"/>
      <c r="AA2853" s="337"/>
      <c r="AB2853" s="338"/>
      <c r="AC2853" s="337"/>
      <c r="AD2853" s="451">
        <f t="shared" si="555"/>
        <v>0</v>
      </c>
      <c r="AE2853" s="252"/>
    </row>
    <row r="2854" hidden="1" outlineLevel="1" spans="1:31">
      <c r="A2854" s="299"/>
      <c r="B2854" s="150">
        <v>211001045</v>
      </c>
      <c r="C2854" s="346"/>
      <c r="D2854" s="346"/>
      <c r="E2854" s="299" t="s">
        <v>157</v>
      </c>
      <c r="F2854" s="343"/>
      <c r="G2854" s="350"/>
      <c r="H2854" s="394"/>
      <c r="I2854" s="403"/>
      <c r="J2854" s="394"/>
      <c r="K2854" s="403"/>
      <c r="L2854" s="337">
        <f t="shared" si="552"/>
        <v>0</v>
      </c>
      <c r="M2854" s="338"/>
      <c r="N2854" s="337"/>
      <c r="O2854" s="338"/>
      <c r="P2854" s="337"/>
      <c r="Q2854" s="337">
        <f t="shared" si="553"/>
        <v>0</v>
      </c>
      <c r="R2854" s="350"/>
      <c r="S2854" s="350"/>
      <c r="T2854" s="350"/>
      <c r="U2854" s="350"/>
      <c r="V2854" s="350"/>
      <c r="W2854" s="350"/>
      <c r="X2854" s="350"/>
      <c r="Y2854" s="350">
        <f t="shared" si="554"/>
        <v>0</v>
      </c>
      <c r="Z2854" s="338"/>
      <c r="AA2854" s="337"/>
      <c r="AB2854" s="338"/>
      <c r="AC2854" s="337"/>
      <c r="AD2854" s="451">
        <f t="shared" si="555"/>
        <v>0</v>
      </c>
      <c r="AE2854" s="252"/>
    </row>
    <row r="2855" hidden="1" outlineLevel="1" spans="1:31">
      <c r="A2855" s="299"/>
      <c r="B2855" s="150">
        <v>211001046</v>
      </c>
      <c r="C2855" s="346"/>
      <c r="D2855" s="346"/>
      <c r="E2855" s="299" t="s">
        <v>158</v>
      </c>
      <c r="F2855" s="343"/>
      <c r="G2855" s="350"/>
      <c r="H2855" s="394"/>
      <c r="I2855" s="403"/>
      <c r="J2855" s="394"/>
      <c r="K2855" s="403"/>
      <c r="L2855" s="337">
        <f t="shared" si="552"/>
        <v>0</v>
      </c>
      <c r="M2855" s="338"/>
      <c r="N2855" s="337"/>
      <c r="O2855" s="338"/>
      <c r="P2855" s="337"/>
      <c r="Q2855" s="337">
        <f t="shared" si="553"/>
        <v>0</v>
      </c>
      <c r="R2855" s="350"/>
      <c r="S2855" s="350"/>
      <c r="T2855" s="350"/>
      <c r="U2855" s="350"/>
      <c r="V2855" s="350"/>
      <c r="W2855" s="350"/>
      <c r="X2855" s="350"/>
      <c r="Y2855" s="350">
        <f t="shared" si="554"/>
        <v>0</v>
      </c>
      <c r="Z2855" s="338"/>
      <c r="AA2855" s="337"/>
      <c r="AB2855" s="338"/>
      <c r="AC2855" s="337"/>
      <c r="AD2855" s="451">
        <f t="shared" si="555"/>
        <v>0</v>
      </c>
      <c r="AE2855" s="252"/>
    </row>
    <row r="2856" hidden="1" outlineLevel="1" spans="1:31">
      <c r="A2856" s="299"/>
      <c r="B2856" s="150">
        <v>211001047</v>
      </c>
      <c r="C2856" s="346"/>
      <c r="D2856" s="346"/>
      <c r="E2856" s="299" t="s">
        <v>159</v>
      </c>
      <c r="F2856" s="343"/>
      <c r="G2856" s="350"/>
      <c r="H2856" s="394"/>
      <c r="I2856" s="403"/>
      <c r="J2856" s="394"/>
      <c r="K2856" s="403"/>
      <c r="L2856" s="337">
        <f t="shared" si="552"/>
        <v>0</v>
      </c>
      <c r="M2856" s="338"/>
      <c r="N2856" s="337"/>
      <c r="O2856" s="338"/>
      <c r="P2856" s="337"/>
      <c r="Q2856" s="337">
        <f t="shared" si="553"/>
        <v>0</v>
      </c>
      <c r="R2856" s="350"/>
      <c r="S2856" s="350"/>
      <c r="T2856" s="350"/>
      <c r="U2856" s="350"/>
      <c r="V2856" s="350"/>
      <c r="W2856" s="350"/>
      <c r="X2856" s="350"/>
      <c r="Y2856" s="350">
        <f t="shared" si="554"/>
        <v>0</v>
      </c>
      <c r="Z2856" s="338"/>
      <c r="AA2856" s="337"/>
      <c r="AB2856" s="338"/>
      <c r="AC2856" s="337"/>
      <c r="AD2856" s="451">
        <f t="shared" si="555"/>
        <v>0</v>
      </c>
      <c r="AE2856" s="252"/>
    </row>
    <row r="2857" hidden="1" outlineLevel="1" spans="1:31">
      <c r="A2857" s="299"/>
      <c r="B2857" s="150">
        <v>211001048</v>
      </c>
      <c r="C2857" s="346"/>
      <c r="D2857" s="346"/>
      <c r="E2857" s="299" t="s">
        <v>160</v>
      </c>
      <c r="F2857" s="343"/>
      <c r="G2857" s="350"/>
      <c r="H2857" s="394"/>
      <c r="I2857" s="403"/>
      <c r="J2857" s="394"/>
      <c r="K2857" s="403"/>
      <c r="L2857" s="337">
        <f t="shared" si="552"/>
        <v>0</v>
      </c>
      <c r="M2857" s="338"/>
      <c r="N2857" s="337"/>
      <c r="O2857" s="338"/>
      <c r="P2857" s="337"/>
      <c r="Q2857" s="337">
        <f t="shared" si="553"/>
        <v>0</v>
      </c>
      <c r="R2857" s="350"/>
      <c r="S2857" s="350"/>
      <c r="T2857" s="350"/>
      <c r="U2857" s="350"/>
      <c r="V2857" s="350"/>
      <c r="W2857" s="350"/>
      <c r="X2857" s="350"/>
      <c r="Y2857" s="350">
        <f t="shared" si="554"/>
        <v>0</v>
      </c>
      <c r="Z2857" s="338"/>
      <c r="AA2857" s="337"/>
      <c r="AB2857" s="338"/>
      <c r="AC2857" s="337"/>
      <c r="AD2857" s="451">
        <f t="shared" si="555"/>
        <v>0</v>
      </c>
      <c r="AE2857" s="252"/>
    </row>
    <row r="2858" hidden="1" outlineLevel="1" spans="1:31">
      <c r="A2858" s="299"/>
      <c r="B2858" s="150">
        <v>211001049</v>
      </c>
      <c r="C2858" s="346"/>
      <c r="D2858" s="346"/>
      <c r="E2858" s="299" t="s">
        <v>161</v>
      </c>
      <c r="F2858" s="343"/>
      <c r="G2858" s="350"/>
      <c r="H2858" s="394"/>
      <c r="I2858" s="403"/>
      <c r="J2858" s="394"/>
      <c r="K2858" s="403"/>
      <c r="L2858" s="337">
        <f t="shared" si="552"/>
        <v>0</v>
      </c>
      <c r="M2858" s="338"/>
      <c r="N2858" s="337"/>
      <c r="O2858" s="338"/>
      <c r="P2858" s="337"/>
      <c r="Q2858" s="337">
        <f t="shared" si="553"/>
        <v>0</v>
      </c>
      <c r="R2858" s="350"/>
      <c r="S2858" s="350"/>
      <c r="T2858" s="350"/>
      <c r="U2858" s="350"/>
      <c r="V2858" s="350"/>
      <c r="W2858" s="350"/>
      <c r="X2858" s="350"/>
      <c r="Y2858" s="350">
        <f t="shared" si="554"/>
        <v>0</v>
      </c>
      <c r="Z2858" s="338"/>
      <c r="AA2858" s="337"/>
      <c r="AB2858" s="338"/>
      <c r="AC2858" s="337"/>
      <c r="AD2858" s="451">
        <f t="shared" si="555"/>
        <v>0</v>
      </c>
      <c r="AE2858" s="252"/>
    </row>
    <row r="2859" hidden="1" outlineLevel="1" spans="1:31">
      <c r="A2859" s="299"/>
      <c r="B2859" s="150">
        <v>211001050</v>
      </c>
      <c r="C2859" s="346"/>
      <c r="D2859" s="346"/>
      <c r="E2859" s="299" t="s">
        <v>162</v>
      </c>
      <c r="F2859" s="343"/>
      <c r="G2859" s="350"/>
      <c r="H2859" s="394"/>
      <c r="I2859" s="403"/>
      <c r="J2859" s="394"/>
      <c r="K2859" s="403"/>
      <c r="L2859" s="337">
        <f t="shared" si="552"/>
        <v>0</v>
      </c>
      <c r="M2859" s="338"/>
      <c r="N2859" s="337"/>
      <c r="O2859" s="338"/>
      <c r="P2859" s="337"/>
      <c r="Q2859" s="337">
        <f t="shared" si="553"/>
        <v>0</v>
      </c>
      <c r="R2859" s="350"/>
      <c r="S2859" s="350"/>
      <c r="T2859" s="350"/>
      <c r="U2859" s="350"/>
      <c r="V2859" s="350"/>
      <c r="W2859" s="350"/>
      <c r="X2859" s="350"/>
      <c r="Y2859" s="350">
        <f t="shared" si="554"/>
        <v>0</v>
      </c>
      <c r="Z2859" s="338"/>
      <c r="AA2859" s="337"/>
      <c r="AB2859" s="338"/>
      <c r="AC2859" s="337"/>
      <c r="AD2859" s="451">
        <f t="shared" si="555"/>
        <v>0</v>
      </c>
      <c r="AE2859" s="252"/>
    </row>
    <row r="2860" hidden="1" outlineLevel="1" spans="1:31">
      <c r="A2860" s="299"/>
      <c r="B2860" s="150">
        <v>211001051</v>
      </c>
      <c r="C2860" s="346"/>
      <c r="D2860" s="346"/>
      <c r="E2860" s="299" t="s">
        <v>163</v>
      </c>
      <c r="F2860" s="343"/>
      <c r="G2860" s="350"/>
      <c r="H2860" s="394"/>
      <c r="I2860" s="403"/>
      <c r="J2860" s="394"/>
      <c r="K2860" s="403"/>
      <c r="L2860" s="337">
        <f t="shared" si="552"/>
        <v>0</v>
      </c>
      <c r="M2860" s="338"/>
      <c r="N2860" s="337"/>
      <c r="O2860" s="338"/>
      <c r="P2860" s="337"/>
      <c r="Q2860" s="337">
        <f t="shared" si="553"/>
        <v>0</v>
      </c>
      <c r="R2860" s="350"/>
      <c r="S2860" s="350"/>
      <c r="T2860" s="350"/>
      <c r="U2860" s="350"/>
      <c r="V2860" s="350"/>
      <c r="W2860" s="350"/>
      <c r="X2860" s="350"/>
      <c r="Y2860" s="350">
        <f t="shared" si="554"/>
        <v>0</v>
      </c>
      <c r="Z2860" s="338"/>
      <c r="AA2860" s="337"/>
      <c r="AB2860" s="338"/>
      <c r="AC2860" s="337"/>
      <c r="AD2860" s="451">
        <f t="shared" si="555"/>
        <v>0</v>
      </c>
      <c r="AE2860" s="252"/>
    </row>
    <row r="2861" hidden="1" outlineLevel="1" spans="1:31">
      <c r="A2861" s="299"/>
      <c r="B2861" s="150">
        <v>211001052</v>
      </c>
      <c r="C2861" s="346"/>
      <c r="D2861" s="346"/>
      <c r="E2861" s="299" t="s">
        <v>164</v>
      </c>
      <c r="F2861" s="343"/>
      <c r="G2861" s="350"/>
      <c r="H2861" s="394"/>
      <c r="I2861" s="403"/>
      <c r="J2861" s="394"/>
      <c r="K2861" s="403"/>
      <c r="L2861" s="337">
        <f t="shared" si="552"/>
        <v>0</v>
      </c>
      <c r="M2861" s="338"/>
      <c r="N2861" s="337"/>
      <c r="O2861" s="338"/>
      <c r="P2861" s="337"/>
      <c r="Q2861" s="337">
        <f t="shared" si="553"/>
        <v>0</v>
      </c>
      <c r="R2861" s="350"/>
      <c r="S2861" s="350"/>
      <c r="T2861" s="350"/>
      <c r="U2861" s="350"/>
      <c r="V2861" s="350"/>
      <c r="W2861" s="350"/>
      <c r="X2861" s="350"/>
      <c r="Y2861" s="350">
        <f t="shared" si="554"/>
        <v>0</v>
      </c>
      <c r="Z2861" s="338"/>
      <c r="AA2861" s="337"/>
      <c r="AB2861" s="338"/>
      <c r="AC2861" s="337"/>
      <c r="AD2861" s="451">
        <f t="shared" si="555"/>
        <v>0</v>
      </c>
      <c r="AE2861" s="252"/>
    </row>
    <row r="2862" hidden="1" outlineLevel="1" spans="1:31">
      <c r="A2862" s="299"/>
      <c r="B2862" s="150">
        <v>211001053</v>
      </c>
      <c r="C2862" s="346"/>
      <c r="D2862" s="346"/>
      <c r="E2862" s="299" t="s">
        <v>165</v>
      </c>
      <c r="F2862" s="343"/>
      <c r="G2862" s="350"/>
      <c r="H2862" s="394"/>
      <c r="I2862" s="403"/>
      <c r="J2862" s="394"/>
      <c r="K2862" s="403"/>
      <c r="L2862" s="337">
        <f t="shared" si="552"/>
        <v>0</v>
      </c>
      <c r="M2862" s="338"/>
      <c r="N2862" s="337"/>
      <c r="O2862" s="338"/>
      <c r="P2862" s="337"/>
      <c r="Q2862" s="337">
        <f t="shared" si="553"/>
        <v>0</v>
      </c>
      <c r="R2862" s="350"/>
      <c r="S2862" s="350"/>
      <c r="T2862" s="350"/>
      <c r="U2862" s="350"/>
      <c r="V2862" s="350"/>
      <c r="W2862" s="350"/>
      <c r="X2862" s="350"/>
      <c r="Y2862" s="350">
        <f t="shared" si="554"/>
        <v>0</v>
      </c>
      <c r="Z2862" s="338"/>
      <c r="AA2862" s="337"/>
      <c r="AB2862" s="338"/>
      <c r="AC2862" s="337"/>
      <c r="AD2862" s="451">
        <f t="shared" si="555"/>
        <v>0</v>
      </c>
      <c r="AE2862" s="252"/>
    </row>
    <row r="2863" hidden="1" outlineLevel="1" spans="1:31">
      <c r="A2863" s="299"/>
      <c r="B2863" s="150">
        <v>211001054</v>
      </c>
      <c r="C2863" s="346"/>
      <c r="D2863" s="346"/>
      <c r="E2863" s="299" t="s">
        <v>166</v>
      </c>
      <c r="F2863" s="343"/>
      <c r="G2863" s="350"/>
      <c r="H2863" s="394"/>
      <c r="I2863" s="403"/>
      <c r="J2863" s="394"/>
      <c r="K2863" s="403"/>
      <c r="L2863" s="337">
        <f t="shared" si="552"/>
        <v>0</v>
      </c>
      <c r="M2863" s="338"/>
      <c r="N2863" s="337"/>
      <c r="O2863" s="338"/>
      <c r="P2863" s="337"/>
      <c r="Q2863" s="337">
        <f t="shared" si="553"/>
        <v>0</v>
      </c>
      <c r="R2863" s="350"/>
      <c r="S2863" s="350"/>
      <c r="T2863" s="350"/>
      <c r="U2863" s="350"/>
      <c r="V2863" s="350"/>
      <c r="W2863" s="350"/>
      <c r="X2863" s="350"/>
      <c r="Y2863" s="350">
        <f t="shared" si="554"/>
        <v>0</v>
      </c>
      <c r="Z2863" s="338"/>
      <c r="AA2863" s="337"/>
      <c r="AB2863" s="338"/>
      <c r="AC2863" s="337"/>
      <c r="AD2863" s="451">
        <f t="shared" si="555"/>
        <v>0</v>
      </c>
      <c r="AE2863" s="252"/>
    </row>
    <row r="2864" hidden="1" outlineLevel="1" spans="1:31">
      <c r="A2864" s="299"/>
      <c r="B2864" s="150">
        <v>211001055</v>
      </c>
      <c r="C2864" s="346"/>
      <c r="D2864" s="346"/>
      <c r="E2864" s="299" t="s">
        <v>167</v>
      </c>
      <c r="F2864" s="343"/>
      <c r="G2864" s="350"/>
      <c r="H2864" s="394"/>
      <c r="I2864" s="403"/>
      <c r="J2864" s="394"/>
      <c r="K2864" s="403"/>
      <c r="L2864" s="337">
        <f t="shared" si="552"/>
        <v>0</v>
      </c>
      <c r="M2864" s="338"/>
      <c r="N2864" s="337"/>
      <c r="O2864" s="338"/>
      <c r="P2864" s="337"/>
      <c r="Q2864" s="337">
        <f t="shared" si="553"/>
        <v>0</v>
      </c>
      <c r="R2864" s="350"/>
      <c r="S2864" s="350"/>
      <c r="T2864" s="350"/>
      <c r="U2864" s="350"/>
      <c r="V2864" s="350"/>
      <c r="W2864" s="350"/>
      <c r="X2864" s="350"/>
      <c r="Y2864" s="350">
        <f t="shared" si="554"/>
        <v>0</v>
      </c>
      <c r="Z2864" s="338"/>
      <c r="AA2864" s="337"/>
      <c r="AB2864" s="338"/>
      <c r="AC2864" s="337"/>
      <c r="AD2864" s="451">
        <f t="shared" si="555"/>
        <v>0</v>
      </c>
      <c r="AE2864" s="252"/>
    </row>
    <row r="2865" hidden="1" outlineLevel="1" spans="1:31">
      <c r="A2865" s="299"/>
      <c r="B2865" s="150">
        <v>211001056</v>
      </c>
      <c r="C2865" s="346"/>
      <c r="D2865" s="346"/>
      <c r="E2865" s="299" t="s">
        <v>168</v>
      </c>
      <c r="F2865" s="343"/>
      <c r="G2865" s="350"/>
      <c r="H2865" s="394"/>
      <c r="I2865" s="403"/>
      <c r="J2865" s="394"/>
      <c r="K2865" s="403"/>
      <c r="L2865" s="337">
        <f t="shared" si="552"/>
        <v>0</v>
      </c>
      <c r="M2865" s="338"/>
      <c r="N2865" s="337"/>
      <c r="O2865" s="338"/>
      <c r="P2865" s="337"/>
      <c r="Q2865" s="337">
        <f t="shared" si="553"/>
        <v>0</v>
      </c>
      <c r="R2865" s="350"/>
      <c r="S2865" s="350"/>
      <c r="T2865" s="350"/>
      <c r="U2865" s="350"/>
      <c r="V2865" s="350"/>
      <c r="W2865" s="350"/>
      <c r="X2865" s="350"/>
      <c r="Y2865" s="350">
        <f t="shared" si="554"/>
        <v>0</v>
      </c>
      <c r="Z2865" s="338"/>
      <c r="AA2865" s="337"/>
      <c r="AB2865" s="338"/>
      <c r="AC2865" s="337"/>
      <c r="AD2865" s="451">
        <f t="shared" si="555"/>
        <v>0</v>
      </c>
      <c r="AE2865" s="252"/>
    </row>
    <row r="2866" hidden="1" outlineLevel="1" spans="1:31">
      <c r="A2866" s="299"/>
      <c r="B2866" s="150">
        <v>211001057</v>
      </c>
      <c r="C2866" s="346"/>
      <c r="D2866" s="346"/>
      <c r="E2866" s="299" t="s">
        <v>169</v>
      </c>
      <c r="F2866" s="343"/>
      <c r="G2866" s="350"/>
      <c r="H2866" s="394"/>
      <c r="I2866" s="403"/>
      <c r="J2866" s="394"/>
      <c r="K2866" s="403"/>
      <c r="L2866" s="337">
        <f t="shared" si="552"/>
        <v>0</v>
      </c>
      <c r="M2866" s="338"/>
      <c r="N2866" s="337"/>
      <c r="O2866" s="338"/>
      <c r="P2866" s="337"/>
      <c r="Q2866" s="337">
        <f t="shared" si="553"/>
        <v>0</v>
      </c>
      <c r="R2866" s="350"/>
      <c r="S2866" s="350"/>
      <c r="T2866" s="350"/>
      <c r="U2866" s="350"/>
      <c r="V2866" s="350"/>
      <c r="W2866" s="350"/>
      <c r="X2866" s="350"/>
      <c r="Y2866" s="350">
        <f t="shared" si="554"/>
        <v>0</v>
      </c>
      <c r="Z2866" s="338"/>
      <c r="AA2866" s="337"/>
      <c r="AB2866" s="338"/>
      <c r="AC2866" s="337"/>
      <c r="AD2866" s="451">
        <f t="shared" si="555"/>
        <v>0</v>
      </c>
      <c r="AE2866" s="252"/>
    </row>
    <row r="2867" hidden="1" outlineLevel="1" spans="1:31">
      <c r="A2867" s="299"/>
      <c r="B2867" s="150">
        <v>211001058</v>
      </c>
      <c r="C2867" s="346"/>
      <c r="D2867" s="346"/>
      <c r="E2867" s="299" t="s">
        <v>170</v>
      </c>
      <c r="F2867" s="343"/>
      <c r="G2867" s="350"/>
      <c r="H2867" s="394"/>
      <c r="I2867" s="403"/>
      <c r="J2867" s="394"/>
      <c r="K2867" s="403"/>
      <c r="L2867" s="337">
        <f t="shared" si="552"/>
        <v>0</v>
      </c>
      <c r="M2867" s="338"/>
      <c r="N2867" s="337"/>
      <c r="O2867" s="338"/>
      <c r="P2867" s="337"/>
      <c r="Q2867" s="337">
        <f t="shared" si="553"/>
        <v>0</v>
      </c>
      <c r="R2867" s="350"/>
      <c r="S2867" s="350"/>
      <c r="T2867" s="350"/>
      <c r="U2867" s="350"/>
      <c r="V2867" s="350"/>
      <c r="W2867" s="350"/>
      <c r="X2867" s="350"/>
      <c r="Y2867" s="350">
        <f t="shared" si="554"/>
        <v>0</v>
      </c>
      <c r="Z2867" s="338"/>
      <c r="AA2867" s="337"/>
      <c r="AB2867" s="338"/>
      <c r="AC2867" s="337"/>
      <c r="AD2867" s="451">
        <f t="shared" si="555"/>
        <v>0</v>
      </c>
      <c r="AE2867" s="252"/>
    </row>
    <row r="2868" hidden="1" outlineLevel="1" spans="1:31">
      <c r="A2868" s="299"/>
      <c r="B2868" s="150">
        <v>211001059</v>
      </c>
      <c r="C2868" s="346"/>
      <c r="D2868" s="346"/>
      <c r="E2868" s="299" t="s">
        <v>171</v>
      </c>
      <c r="F2868" s="343"/>
      <c r="G2868" s="350"/>
      <c r="H2868" s="394"/>
      <c r="I2868" s="403"/>
      <c r="J2868" s="394"/>
      <c r="K2868" s="403"/>
      <c r="L2868" s="337">
        <f t="shared" si="552"/>
        <v>0</v>
      </c>
      <c r="M2868" s="338"/>
      <c r="N2868" s="337"/>
      <c r="O2868" s="338"/>
      <c r="P2868" s="337"/>
      <c r="Q2868" s="337">
        <f t="shared" si="553"/>
        <v>0</v>
      </c>
      <c r="R2868" s="350"/>
      <c r="S2868" s="350"/>
      <c r="T2868" s="350"/>
      <c r="U2868" s="350"/>
      <c r="V2868" s="350"/>
      <c r="W2868" s="350"/>
      <c r="X2868" s="350"/>
      <c r="Y2868" s="350">
        <f t="shared" si="554"/>
        <v>0</v>
      </c>
      <c r="Z2868" s="338"/>
      <c r="AA2868" s="337"/>
      <c r="AB2868" s="338"/>
      <c r="AC2868" s="337"/>
      <c r="AD2868" s="451">
        <f t="shared" si="555"/>
        <v>0</v>
      </c>
      <c r="AE2868" s="252"/>
    </row>
    <row r="2869" hidden="1" outlineLevel="1" spans="1:31">
      <c r="A2869" s="299"/>
      <c r="B2869" s="150">
        <v>211001060</v>
      </c>
      <c r="C2869" s="346"/>
      <c r="D2869" s="346"/>
      <c r="E2869" s="299" t="s">
        <v>172</v>
      </c>
      <c r="F2869" s="343"/>
      <c r="G2869" s="350"/>
      <c r="H2869" s="394"/>
      <c r="I2869" s="403"/>
      <c r="J2869" s="394"/>
      <c r="K2869" s="403"/>
      <c r="L2869" s="337">
        <f t="shared" si="552"/>
        <v>0</v>
      </c>
      <c r="M2869" s="338"/>
      <c r="N2869" s="337"/>
      <c r="O2869" s="338"/>
      <c r="P2869" s="337"/>
      <c r="Q2869" s="337">
        <f t="shared" si="553"/>
        <v>0</v>
      </c>
      <c r="R2869" s="350"/>
      <c r="S2869" s="350"/>
      <c r="T2869" s="350"/>
      <c r="U2869" s="350"/>
      <c r="V2869" s="350"/>
      <c r="W2869" s="350"/>
      <c r="X2869" s="350"/>
      <c r="Y2869" s="350">
        <f t="shared" si="554"/>
        <v>0</v>
      </c>
      <c r="Z2869" s="338"/>
      <c r="AA2869" s="337"/>
      <c r="AB2869" s="338"/>
      <c r="AC2869" s="337"/>
      <c r="AD2869" s="451">
        <f t="shared" si="555"/>
        <v>0</v>
      </c>
      <c r="AE2869" s="252"/>
    </row>
    <row r="2870" hidden="1" outlineLevel="1" spans="1:31">
      <c r="A2870" s="299"/>
      <c r="B2870" s="150">
        <v>211001061</v>
      </c>
      <c r="C2870" s="346"/>
      <c r="D2870" s="346"/>
      <c r="E2870" s="299" t="s">
        <v>173</v>
      </c>
      <c r="F2870" s="343"/>
      <c r="G2870" s="350"/>
      <c r="H2870" s="394"/>
      <c r="I2870" s="403"/>
      <c r="J2870" s="394"/>
      <c r="K2870" s="403"/>
      <c r="L2870" s="337">
        <f t="shared" si="552"/>
        <v>0</v>
      </c>
      <c r="M2870" s="338"/>
      <c r="N2870" s="337"/>
      <c r="O2870" s="338"/>
      <c r="P2870" s="337"/>
      <c r="Q2870" s="337">
        <f t="shared" si="553"/>
        <v>0</v>
      </c>
      <c r="R2870" s="350"/>
      <c r="S2870" s="350"/>
      <c r="T2870" s="350"/>
      <c r="U2870" s="350"/>
      <c r="V2870" s="350"/>
      <c r="W2870" s="350"/>
      <c r="X2870" s="350"/>
      <c r="Y2870" s="350">
        <f t="shared" si="554"/>
        <v>0</v>
      </c>
      <c r="Z2870" s="338"/>
      <c r="AA2870" s="337"/>
      <c r="AB2870" s="338"/>
      <c r="AC2870" s="337"/>
      <c r="AD2870" s="451">
        <f t="shared" si="555"/>
        <v>0</v>
      </c>
      <c r="AE2870" s="252"/>
    </row>
    <row r="2871" hidden="1" outlineLevel="1" spans="1:31">
      <c r="A2871" s="299"/>
      <c r="B2871" s="150">
        <v>211001062</v>
      </c>
      <c r="C2871" s="346"/>
      <c r="D2871" s="346"/>
      <c r="E2871" s="299" t="s">
        <v>174</v>
      </c>
      <c r="F2871" s="343"/>
      <c r="G2871" s="350"/>
      <c r="H2871" s="394"/>
      <c r="I2871" s="403"/>
      <c r="J2871" s="394"/>
      <c r="K2871" s="403"/>
      <c r="L2871" s="337">
        <f t="shared" si="552"/>
        <v>0</v>
      </c>
      <c r="M2871" s="338"/>
      <c r="N2871" s="337"/>
      <c r="O2871" s="338"/>
      <c r="P2871" s="337"/>
      <c r="Q2871" s="337">
        <f t="shared" si="553"/>
        <v>0</v>
      </c>
      <c r="R2871" s="350"/>
      <c r="S2871" s="350"/>
      <c r="T2871" s="350"/>
      <c r="U2871" s="350"/>
      <c r="V2871" s="350"/>
      <c r="W2871" s="350"/>
      <c r="X2871" s="350"/>
      <c r="Y2871" s="350">
        <f t="shared" si="554"/>
        <v>0</v>
      </c>
      <c r="Z2871" s="338"/>
      <c r="AA2871" s="337"/>
      <c r="AB2871" s="338"/>
      <c r="AC2871" s="337"/>
      <c r="AD2871" s="451">
        <f t="shared" si="555"/>
        <v>0</v>
      </c>
      <c r="AE2871" s="252"/>
    </row>
    <row r="2872" hidden="1" outlineLevel="1" spans="1:31">
      <c r="A2872" s="299"/>
      <c r="B2872" s="150">
        <v>211001063</v>
      </c>
      <c r="C2872" s="346"/>
      <c r="D2872" s="346"/>
      <c r="E2872" s="299" t="s">
        <v>175</v>
      </c>
      <c r="F2872" s="343"/>
      <c r="G2872" s="350"/>
      <c r="H2872" s="394"/>
      <c r="I2872" s="403"/>
      <c r="J2872" s="394"/>
      <c r="K2872" s="403"/>
      <c r="L2872" s="337">
        <f t="shared" si="552"/>
        <v>0</v>
      </c>
      <c r="M2872" s="338"/>
      <c r="N2872" s="337"/>
      <c r="O2872" s="338"/>
      <c r="P2872" s="337"/>
      <c r="Q2872" s="337">
        <f t="shared" si="553"/>
        <v>0</v>
      </c>
      <c r="R2872" s="350"/>
      <c r="S2872" s="350"/>
      <c r="T2872" s="350"/>
      <c r="U2872" s="350"/>
      <c r="V2872" s="350"/>
      <c r="W2872" s="350"/>
      <c r="X2872" s="350"/>
      <c r="Y2872" s="350">
        <f t="shared" si="554"/>
        <v>0</v>
      </c>
      <c r="Z2872" s="338"/>
      <c r="AA2872" s="337"/>
      <c r="AB2872" s="338"/>
      <c r="AC2872" s="337"/>
      <c r="AD2872" s="451">
        <f t="shared" si="555"/>
        <v>0</v>
      </c>
      <c r="AE2872" s="252"/>
    </row>
    <row r="2873" hidden="1" outlineLevel="1" spans="1:31">
      <c r="A2873" s="299"/>
      <c r="B2873" s="150">
        <v>211001064</v>
      </c>
      <c r="C2873" s="346"/>
      <c r="D2873" s="346"/>
      <c r="E2873" s="299" t="s">
        <v>176</v>
      </c>
      <c r="F2873" s="343"/>
      <c r="G2873" s="350"/>
      <c r="H2873" s="394"/>
      <c r="I2873" s="403"/>
      <c r="J2873" s="394"/>
      <c r="K2873" s="403"/>
      <c r="L2873" s="337">
        <f t="shared" si="552"/>
        <v>0</v>
      </c>
      <c r="M2873" s="338"/>
      <c r="N2873" s="337"/>
      <c r="O2873" s="338"/>
      <c r="P2873" s="337"/>
      <c r="Q2873" s="337">
        <f t="shared" si="553"/>
        <v>0</v>
      </c>
      <c r="R2873" s="350"/>
      <c r="S2873" s="350"/>
      <c r="T2873" s="350"/>
      <c r="U2873" s="350"/>
      <c r="V2873" s="350"/>
      <c r="W2873" s="350"/>
      <c r="X2873" s="350"/>
      <c r="Y2873" s="350">
        <f t="shared" si="554"/>
        <v>0</v>
      </c>
      <c r="Z2873" s="338"/>
      <c r="AA2873" s="337"/>
      <c r="AB2873" s="338"/>
      <c r="AC2873" s="337"/>
      <c r="AD2873" s="451">
        <f t="shared" si="555"/>
        <v>0</v>
      </c>
      <c r="AE2873" s="252"/>
    </row>
    <row r="2874" hidden="1" outlineLevel="1" spans="1:31">
      <c r="A2874" s="299"/>
      <c r="B2874" s="150">
        <v>211001065</v>
      </c>
      <c r="C2874" s="346"/>
      <c r="D2874" s="346"/>
      <c r="E2874" s="299" t="s">
        <v>177</v>
      </c>
      <c r="F2874" s="343"/>
      <c r="G2874" s="350"/>
      <c r="H2874" s="394"/>
      <c r="I2874" s="403"/>
      <c r="J2874" s="394"/>
      <c r="K2874" s="403"/>
      <c r="L2874" s="337">
        <f t="shared" si="552"/>
        <v>0</v>
      </c>
      <c r="M2874" s="338"/>
      <c r="N2874" s="337"/>
      <c r="O2874" s="338"/>
      <c r="P2874" s="337"/>
      <c r="Q2874" s="337">
        <f t="shared" si="553"/>
        <v>0</v>
      </c>
      <c r="R2874" s="350"/>
      <c r="S2874" s="350"/>
      <c r="T2874" s="350"/>
      <c r="U2874" s="350"/>
      <c r="V2874" s="350"/>
      <c r="W2874" s="350"/>
      <c r="X2874" s="350"/>
      <c r="Y2874" s="350">
        <f t="shared" si="554"/>
        <v>0</v>
      </c>
      <c r="Z2874" s="338"/>
      <c r="AA2874" s="337"/>
      <c r="AB2874" s="338"/>
      <c r="AC2874" s="337"/>
      <c r="AD2874" s="451">
        <f t="shared" si="555"/>
        <v>0</v>
      </c>
      <c r="AE2874" s="252"/>
    </row>
    <row r="2875" hidden="1" outlineLevel="1" spans="1:31">
      <c r="A2875" s="299"/>
      <c r="B2875" s="150">
        <v>211001066</v>
      </c>
      <c r="C2875" s="346"/>
      <c r="D2875" s="346"/>
      <c r="E2875" s="299" t="s">
        <v>178</v>
      </c>
      <c r="F2875" s="343"/>
      <c r="G2875" s="350"/>
      <c r="H2875" s="394"/>
      <c r="I2875" s="403"/>
      <c r="J2875" s="394"/>
      <c r="K2875" s="403"/>
      <c r="L2875" s="337">
        <f t="shared" ref="L2875:L2938" si="556">G2875-I2875+K2875</f>
        <v>0</v>
      </c>
      <c r="M2875" s="338"/>
      <c r="N2875" s="337"/>
      <c r="O2875" s="338"/>
      <c r="P2875" s="337"/>
      <c r="Q2875" s="337">
        <f t="shared" ref="Q2875:Q2938" si="557">L2875-N2875+P2875</f>
        <v>0</v>
      </c>
      <c r="R2875" s="350"/>
      <c r="S2875" s="350"/>
      <c r="T2875" s="350"/>
      <c r="U2875" s="350"/>
      <c r="V2875" s="350"/>
      <c r="W2875" s="350"/>
      <c r="X2875" s="350"/>
      <c r="Y2875" s="350">
        <f t="shared" ref="Y2875:Y2938" si="558">SUM(Q2875:X2875)</f>
        <v>0</v>
      </c>
      <c r="Z2875" s="338"/>
      <c r="AA2875" s="337"/>
      <c r="AB2875" s="338"/>
      <c r="AC2875" s="337"/>
      <c r="AD2875" s="451">
        <f t="shared" ref="AD2875:AD2938" si="559">Y2875-AA2875+AC2875</f>
        <v>0</v>
      </c>
      <c r="AE2875" s="252"/>
    </row>
    <row r="2876" hidden="1" outlineLevel="1" spans="1:31">
      <c r="A2876" s="299"/>
      <c r="B2876" s="150">
        <v>211001067</v>
      </c>
      <c r="C2876" s="346"/>
      <c r="D2876" s="346"/>
      <c r="E2876" s="299" t="s">
        <v>179</v>
      </c>
      <c r="F2876" s="343"/>
      <c r="G2876" s="350"/>
      <c r="H2876" s="394"/>
      <c r="I2876" s="403"/>
      <c r="J2876" s="394"/>
      <c r="K2876" s="403"/>
      <c r="L2876" s="337">
        <f t="shared" si="556"/>
        <v>0</v>
      </c>
      <c r="M2876" s="338"/>
      <c r="N2876" s="337"/>
      <c r="O2876" s="338"/>
      <c r="P2876" s="337"/>
      <c r="Q2876" s="337">
        <f t="shared" si="557"/>
        <v>0</v>
      </c>
      <c r="R2876" s="350"/>
      <c r="S2876" s="350"/>
      <c r="T2876" s="350"/>
      <c r="U2876" s="350"/>
      <c r="V2876" s="350"/>
      <c r="W2876" s="350"/>
      <c r="X2876" s="350"/>
      <c r="Y2876" s="350">
        <f t="shared" si="558"/>
        <v>0</v>
      </c>
      <c r="Z2876" s="338"/>
      <c r="AA2876" s="337"/>
      <c r="AB2876" s="338"/>
      <c r="AC2876" s="337"/>
      <c r="AD2876" s="451">
        <f t="shared" si="559"/>
        <v>0</v>
      </c>
      <c r="AE2876" s="252"/>
    </row>
    <row r="2877" hidden="1" outlineLevel="1" spans="1:31">
      <c r="A2877" s="299"/>
      <c r="B2877" s="150">
        <v>211001068</v>
      </c>
      <c r="C2877" s="346"/>
      <c r="D2877" s="346"/>
      <c r="E2877" s="299" t="s">
        <v>180</v>
      </c>
      <c r="F2877" s="343"/>
      <c r="G2877" s="350"/>
      <c r="H2877" s="394"/>
      <c r="I2877" s="403"/>
      <c r="J2877" s="394"/>
      <c r="K2877" s="403"/>
      <c r="L2877" s="337">
        <f t="shared" si="556"/>
        <v>0</v>
      </c>
      <c r="M2877" s="338"/>
      <c r="N2877" s="337"/>
      <c r="O2877" s="338"/>
      <c r="P2877" s="337"/>
      <c r="Q2877" s="337">
        <f t="shared" si="557"/>
        <v>0</v>
      </c>
      <c r="R2877" s="350"/>
      <c r="S2877" s="350"/>
      <c r="T2877" s="350"/>
      <c r="U2877" s="350"/>
      <c r="V2877" s="350"/>
      <c r="W2877" s="350"/>
      <c r="X2877" s="350"/>
      <c r="Y2877" s="350">
        <f t="shared" si="558"/>
        <v>0</v>
      </c>
      <c r="Z2877" s="338"/>
      <c r="AA2877" s="337"/>
      <c r="AB2877" s="338"/>
      <c r="AC2877" s="337"/>
      <c r="AD2877" s="451">
        <f t="shared" si="559"/>
        <v>0</v>
      </c>
      <c r="AE2877" s="252"/>
    </row>
    <row r="2878" hidden="1" outlineLevel="1" spans="1:31">
      <c r="A2878" s="299"/>
      <c r="B2878" s="150">
        <v>211001069</v>
      </c>
      <c r="C2878" s="346"/>
      <c r="D2878" s="346"/>
      <c r="E2878" s="299" t="s">
        <v>181</v>
      </c>
      <c r="F2878" s="343"/>
      <c r="G2878" s="350"/>
      <c r="H2878" s="394"/>
      <c r="I2878" s="403"/>
      <c r="J2878" s="394"/>
      <c r="K2878" s="403"/>
      <c r="L2878" s="337">
        <f t="shared" si="556"/>
        <v>0</v>
      </c>
      <c r="M2878" s="338"/>
      <c r="N2878" s="337"/>
      <c r="O2878" s="338"/>
      <c r="P2878" s="337"/>
      <c r="Q2878" s="337">
        <f t="shared" si="557"/>
        <v>0</v>
      </c>
      <c r="R2878" s="350"/>
      <c r="S2878" s="350"/>
      <c r="T2878" s="350"/>
      <c r="U2878" s="350"/>
      <c r="V2878" s="350"/>
      <c r="W2878" s="350"/>
      <c r="X2878" s="350"/>
      <c r="Y2878" s="350">
        <f t="shared" si="558"/>
        <v>0</v>
      </c>
      <c r="Z2878" s="338"/>
      <c r="AA2878" s="337"/>
      <c r="AB2878" s="338"/>
      <c r="AC2878" s="337"/>
      <c r="AD2878" s="451">
        <f t="shared" si="559"/>
        <v>0</v>
      </c>
      <c r="AE2878" s="252"/>
    </row>
    <row r="2879" hidden="1" outlineLevel="1" spans="1:31">
      <c r="A2879" s="299"/>
      <c r="B2879" s="150">
        <v>211001070</v>
      </c>
      <c r="C2879" s="346"/>
      <c r="D2879" s="346"/>
      <c r="E2879" s="299" t="s">
        <v>182</v>
      </c>
      <c r="F2879" s="343"/>
      <c r="G2879" s="350"/>
      <c r="H2879" s="394"/>
      <c r="I2879" s="403"/>
      <c r="J2879" s="394"/>
      <c r="K2879" s="403"/>
      <c r="L2879" s="337">
        <f t="shared" si="556"/>
        <v>0</v>
      </c>
      <c r="M2879" s="338"/>
      <c r="N2879" s="337"/>
      <c r="O2879" s="338"/>
      <c r="P2879" s="337"/>
      <c r="Q2879" s="337">
        <f t="shared" si="557"/>
        <v>0</v>
      </c>
      <c r="R2879" s="350"/>
      <c r="S2879" s="350"/>
      <c r="T2879" s="350"/>
      <c r="U2879" s="350"/>
      <c r="V2879" s="350"/>
      <c r="W2879" s="350"/>
      <c r="X2879" s="350"/>
      <c r="Y2879" s="350">
        <f t="shared" si="558"/>
        <v>0</v>
      </c>
      <c r="Z2879" s="338"/>
      <c r="AA2879" s="337"/>
      <c r="AB2879" s="338"/>
      <c r="AC2879" s="337"/>
      <c r="AD2879" s="451">
        <f t="shared" si="559"/>
        <v>0</v>
      </c>
      <c r="AE2879" s="252"/>
    </row>
    <row r="2880" hidden="1" outlineLevel="1" spans="1:31">
      <c r="A2880" s="299"/>
      <c r="B2880" s="150">
        <v>211001071</v>
      </c>
      <c r="C2880" s="346"/>
      <c r="D2880" s="346"/>
      <c r="E2880" s="299" t="s">
        <v>183</v>
      </c>
      <c r="F2880" s="343"/>
      <c r="G2880" s="350"/>
      <c r="H2880" s="394"/>
      <c r="I2880" s="403"/>
      <c r="J2880" s="394"/>
      <c r="K2880" s="403"/>
      <c r="L2880" s="337">
        <f t="shared" si="556"/>
        <v>0</v>
      </c>
      <c r="M2880" s="338"/>
      <c r="N2880" s="337"/>
      <c r="O2880" s="338"/>
      <c r="P2880" s="337"/>
      <c r="Q2880" s="337">
        <f t="shared" si="557"/>
        <v>0</v>
      </c>
      <c r="R2880" s="350"/>
      <c r="S2880" s="350"/>
      <c r="T2880" s="350"/>
      <c r="U2880" s="350"/>
      <c r="V2880" s="350"/>
      <c r="W2880" s="350"/>
      <c r="X2880" s="350"/>
      <c r="Y2880" s="350">
        <f t="shared" si="558"/>
        <v>0</v>
      </c>
      <c r="Z2880" s="338"/>
      <c r="AA2880" s="337"/>
      <c r="AB2880" s="338"/>
      <c r="AC2880" s="337"/>
      <c r="AD2880" s="451">
        <f t="shared" si="559"/>
        <v>0</v>
      </c>
      <c r="AE2880" s="252"/>
    </row>
    <row r="2881" hidden="1" outlineLevel="1" spans="1:31">
      <c r="A2881" s="299"/>
      <c r="B2881" s="150">
        <v>211001072</v>
      </c>
      <c r="C2881" s="346"/>
      <c r="D2881" s="346"/>
      <c r="E2881" s="299" t="s">
        <v>184</v>
      </c>
      <c r="F2881" s="343"/>
      <c r="G2881" s="350"/>
      <c r="H2881" s="394"/>
      <c r="I2881" s="403"/>
      <c r="J2881" s="394"/>
      <c r="K2881" s="403"/>
      <c r="L2881" s="337">
        <f t="shared" si="556"/>
        <v>0</v>
      </c>
      <c r="M2881" s="338"/>
      <c r="N2881" s="337"/>
      <c r="O2881" s="338"/>
      <c r="P2881" s="337"/>
      <c r="Q2881" s="337">
        <f t="shared" si="557"/>
        <v>0</v>
      </c>
      <c r="R2881" s="350"/>
      <c r="S2881" s="350"/>
      <c r="T2881" s="350"/>
      <c r="U2881" s="350"/>
      <c r="V2881" s="350"/>
      <c r="W2881" s="350"/>
      <c r="X2881" s="350"/>
      <c r="Y2881" s="350">
        <f t="shared" si="558"/>
        <v>0</v>
      </c>
      <c r="Z2881" s="338"/>
      <c r="AA2881" s="337"/>
      <c r="AB2881" s="338"/>
      <c r="AC2881" s="337"/>
      <c r="AD2881" s="451">
        <f t="shared" si="559"/>
        <v>0</v>
      </c>
      <c r="AE2881" s="252"/>
    </row>
    <row r="2882" hidden="1" outlineLevel="1" spans="1:31">
      <c r="A2882" s="299"/>
      <c r="B2882" s="150">
        <v>211001073</v>
      </c>
      <c r="C2882" s="346"/>
      <c r="D2882" s="346"/>
      <c r="E2882" s="299" t="s">
        <v>185</v>
      </c>
      <c r="F2882" s="343"/>
      <c r="G2882" s="350"/>
      <c r="H2882" s="394"/>
      <c r="I2882" s="403"/>
      <c r="J2882" s="394"/>
      <c r="K2882" s="403"/>
      <c r="L2882" s="337">
        <f t="shared" si="556"/>
        <v>0</v>
      </c>
      <c r="M2882" s="338"/>
      <c r="N2882" s="337"/>
      <c r="O2882" s="338"/>
      <c r="P2882" s="337"/>
      <c r="Q2882" s="337">
        <f t="shared" si="557"/>
        <v>0</v>
      </c>
      <c r="R2882" s="350"/>
      <c r="S2882" s="350"/>
      <c r="T2882" s="350"/>
      <c r="U2882" s="350"/>
      <c r="V2882" s="350"/>
      <c r="W2882" s="350"/>
      <c r="X2882" s="350"/>
      <c r="Y2882" s="350">
        <f t="shared" si="558"/>
        <v>0</v>
      </c>
      <c r="Z2882" s="338"/>
      <c r="AA2882" s="337"/>
      <c r="AB2882" s="338"/>
      <c r="AC2882" s="337"/>
      <c r="AD2882" s="451">
        <f t="shared" si="559"/>
        <v>0</v>
      </c>
      <c r="AE2882" s="252"/>
    </row>
    <row r="2883" hidden="1" outlineLevel="1" spans="1:31">
      <c r="A2883" s="299"/>
      <c r="B2883" s="150">
        <v>211001074</v>
      </c>
      <c r="C2883" s="346"/>
      <c r="D2883" s="346"/>
      <c r="E2883" s="299" t="s">
        <v>186</v>
      </c>
      <c r="F2883" s="343"/>
      <c r="G2883" s="350"/>
      <c r="H2883" s="394"/>
      <c r="I2883" s="403"/>
      <c r="J2883" s="394"/>
      <c r="K2883" s="403"/>
      <c r="L2883" s="337">
        <f t="shared" si="556"/>
        <v>0</v>
      </c>
      <c r="M2883" s="338"/>
      <c r="N2883" s="337"/>
      <c r="O2883" s="338"/>
      <c r="P2883" s="337"/>
      <c r="Q2883" s="337">
        <f t="shared" si="557"/>
        <v>0</v>
      </c>
      <c r="R2883" s="350"/>
      <c r="S2883" s="350"/>
      <c r="T2883" s="350"/>
      <c r="U2883" s="350"/>
      <c r="V2883" s="350"/>
      <c r="W2883" s="350"/>
      <c r="X2883" s="350"/>
      <c r="Y2883" s="350">
        <f t="shared" si="558"/>
        <v>0</v>
      </c>
      <c r="Z2883" s="338"/>
      <c r="AA2883" s="337"/>
      <c r="AB2883" s="338"/>
      <c r="AC2883" s="337"/>
      <c r="AD2883" s="451">
        <f t="shared" si="559"/>
        <v>0</v>
      </c>
      <c r="AE2883" s="252"/>
    </row>
    <row r="2884" hidden="1" outlineLevel="1" spans="1:31">
      <c r="A2884" s="299"/>
      <c r="B2884" s="150">
        <v>211001075</v>
      </c>
      <c r="C2884" s="346"/>
      <c r="D2884" s="346"/>
      <c r="E2884" s="299" t="s">
        <v>187</v>
      </c>
      <c r="F2884" s="343"/>
      <c r="G2884" s="350"/>
      <c r="H2884" s="394"/>
      <c r="I2884" s="403"/>
      <c r="J2884" s="394"/>
      <c r="K2884" s="403"/>
      <c r="L2884" s="337">
        <f t="shared" si="556"/>
        <v>0</v>
      </c>
      <c r="M2884" s="338"/>
      <c r="N2884" s="337"/>
      <c r="O2884" s="338"/>
      <c r="P2884" s="337"/>
      <c r="Q2884" s="337">
        <f t="shared" si="557"/>
        <v>0</v>
      </c>
      <c r="R2884" s="350"/>
      <c r="S2884" s="350"/>
      <c r="T2884" s="350"/>
      <c r="U2884" s="350"/>
      <c r="V2884" s="350"/>
      <c r="W2884" s="350"/>
      <c r="X2884" s="350"/>
      <c r="Y2884" s="350">
        <f t="shared" si="558"/>
        <v>0</v>
      </c>
      <c r="Z2884" s="338"/>
      <c r="AA2884" s="337"/>
      <c r="AB2884" s="338"/>
      <c r="AC2884" s="337"/>
      <c r="AD2884" s="451">
        <f t="shared" si="559"/>
        <v>0</v>
      </c>
      <c r="AE2884" s="252"/>
    </row>
    <row r="2885" hidden="1" outlineLevel="1" spans="1:31">
      <c r="A2885" s="299"/>
      <c r="B2885" s="150">
        <v>211001076</v>
      </c>
      <c r="C2885" s="346"/>
      <c r="D2885" s="346"/>
      <c r="E2885" s="299" t="s">
        <v>188</v>
      </c>
      <c r="F2885" s="343"/>
      <c r="G2885" s="350"/>
      <c r="H2885" s="394"/>
      <c r="I2885" s="403"/>
      <c r="J2885" s="394"/>
      <c r="K2885" s="403"/>
      <c r="L2885" s="337">
        <f t="shared" si="556"/>
        <v>0</v>
      </c>
      <c r="M2885" s="338"/>
      <c r="N2885" s="337"/>
      <c r="O2885" s="338"/>
      <c r="P2885" s="337"/>
      <c r="Q2885" s="337">
        <f t="shared" si="557"/>
        <v>0</v>
      </c>
      <c r="R2885" s="350"/>
      <c r="S2885" s="350"/>
      <c r="T2885" s="350"/>
      <c r="U2885" s="350"/>
      <c r="V2885" s="350"/>
      <c r="W2885" s="350"/>
      <c r="X2885" s="350"/>
      <c r="Y2885" s="350">
        <f t="shared" si="558"/>
        <v>0</v>
      </c>
      <c r="Z2885" s="338"/>
      <c r="AA2885" s="337"/>
      <c r="AB2885" s="338"/>
      <c r="AC2885" s="337"/>
      <c r="AD2885" s="451">
        <f t="shared" si="559"/>
        <v>0</v>
      </c>
      <c r="AE2885" s="252"/>
    </row>
    <row r="2886" hidden="1" outlineLevel="1" spans="1:31">
      <c r="A2886" s="299"/>
      <c r="B2886" s="150">
        <v>211001077</v>
      </c>
      <c r="C2886" s="346"/>
      <c r="D2886" s="346"/>
      <c r="E2886" s="299" t="s">
        <v>189</v>
      </c>
      <c r="F2886" s="343"/>
      <c r="G2886" s="350"/>
      <c r="H2886" s="394"/>
      <c r="I2886" s="403"/>
      <c r="J2886" s="394"/>
      <c r="K2886" s="403"/>
      <c r="L2886" s="337">
        <f t="shared" si="556"/>
        <v>0</v>
      </c>
      <c r="M2886" s="338"/>
      <c r="N2886" s="337"/>
      <c r="O2886" s="338"/>
      <c r="P2886" s="337"/>
      <c r="Q2886" s="337">
        <f t="shared" si="557"/>
        <v>0</v>
      </c>
      <c r="R2886" s="350"/>
      <c r="S2886" s="350"/>
      <c r="T2886" s="350"/>
      <c r="U2886" s="350"/>
      <c r="V2886" s="350"/>
      <c r="W2886" s="350"/>
      <c r="X2886" s="350"/>
      <c r="Y2886" s="350">
        <f t="shared" si="558"/>
        <v>0</v>
      </c>
      <c r="Z2886" s="338"/>
      <c r="AA2886" s="337"/>
      <c r="AB2886" s="338"/>
      <c r="AC2886" s="337"/>
      <c r="AD2886" s="451">
        <f t="shared" si="559"/>
        <v>0</v>
      </c>
      <c r="AE2886" s="252"/>
    </row>
    <row r="2887" hidden="1" outlineLevel="1" spans="1:31">
      <c r="A2887" s="299"/>
      <c r="B2887" s="150">
        <v>211001078</v>
      </c>
      <c r="C2887" s="346"/>
      <c r="D2887" s="346"/>
      <c r="E2887" s="299" t="s">
        <v>190</v>
      </c>
      <c r="F2887" s="343"/>
      <c r="G2887" s="350"/>
      <c r="H2887" s="394"/>
      <c r="I2887" s="403"/>
      <c r="J2887" s="394"/>
      <c r="K2887" s="403"/>
      <c r="L2887" s="337">
        <f t="shared" si="556"/>
        <v>0</v>
      </c>
      <c r="M2887" s="338"/>
      <c r="N2887" s="337"/>
      <c r="O2887" s="338"/>
      <c r="P2887" s="337"/>
      <c r="Q2887" s="337">
        <f t="shared" si="557"/>
        <v>0</v>
      </c>
      <c r="R2887" s="350"/>
      <c r="S2887" s="350"/>
      <c r="T2887" s="350"/>
      <c r="U2887" s="350"/>
      <c r="V2887" s="350"/>
      <c r="W2887" s="350"/>
      <c r="X2887" s="350"/>
      <c r="Y2887" s="350">
        <f t="shared" si="558"/>
        <v>0</v>
      </c>
      <c r="Z2887" s="338"/>
      <c r="AA2887" s="337"/>
      <c r="AB2887" s="338"/>
      <c r="AC2887" s="337"/>
      <c r="AD2887" s="451">
        <f t="shared" si="559"/>
        <v>0</v>
      </c>
      <c r="AE2887" s="252"/>
    </row>
    <row r="2888" hidden="1" outlineLevel="1" spans="1:31">
      <c r="A2888" s="299"/>
      <c r="B2888" s="150">
        <v>211001079</v>
      </c>
      <c r="C2888" s="346"/>
      <c r="D2888" s="346"/>
      <c r="E2888" s="299" t="s">
        <v>191</v>
      </c>
      <c r="F2888" s="343"/>
      <c r="G2888" s="350"/>
      <c r="H2888" s="394"/>
      <c r="I2888" s="403"/>
      <c r="J2888" s="394"/>
      <c r="K2888" s="403"/>
      <c r="L2888" s="337">
        <f t="shared" si="556"/>
        <v>0</v>
      </c>
      <c r="M2888" s="338"/>
      <c r="N2888" s="337"/>
      <c r="O2888" s="338"/>
      <c r="P2888" s="337"/>
      <c r="Q2888" s="337">
        <f t="shared" si="557"/>
        <v>0</v>
      </c>
      <c r="R2888" s="350"/>
      <c r="S2888" s="350"/>
      <c r="T2888" s="350"/>
      <c r="U2888" s="350"/>
      <c r="V2888" s="350"/>
      <c r="W2888" s="350"/>
      <c r="X2888" s="350"/>
      <c r="Y2888" s="350">
        <f t="shared" si="558"/>
        <v>0</v>
      </c>
      <c r="Z2888" s="338"/>
      <c r="AA2888" s="337"/>
      <c r="AB2888" s="338"/>
      <c r="AC2888" s="337"/>
      <c r="AD2888" s="451">
        <f t="shared" si="559"/>
        <v>0</v>
      </c>
      <c r="AE2888" s="252"/>
    </row>
    <row r="2889" hidden="1" outlineLevel="1" spans="1:31">
      <c r="A2889" s="299"/>
      <c r="B2889" s="150">
        <v>211001080</v>
      </c>
      <c r="C2889" s="346"/>
      <c r="D2889" s="346"/>
      <c r="E2889" s="299" t="s">
        <v>192</v>
      </c>
      <c r="F2889" s="343"/>
      <c r="G2889" s="350"/>
      <c r="H2889" s="394"/>
      <c r="I2889" s="403"/>
      <c r="J2889" s="394"/>
      <c r="K2889" s="403"/>
      <c r="L2889" s="337">
        <f t="shared" si="556"/>
        <v>0</v>
      </c>
      <c r="M2889" s="338"/>
      <c r="N2889" s="337"/>
      <c r="O2889" s="338"/>
      <c r="P2889" s="337"/>
      <c r="Q2889" s="337">
        <f t="shared" si="557"/>
        <v>0</v>
      </c>
      <c r="R2889" s="350"/>
      <c r="S2889" s="350"/>
      <c r="T2889" s="350"/>
      <c r="U2889" s="350"/>
      <c r="V2889" s="350"/>
      <c r="W2889" s="350"/>
      <c r="X2889" s="350"/>
      <c r="Y2889" s="350">
        <f t="shared" si="558"/>
        <v>0</v>
      </c>
      <c r="Z2889" s="338"/>
      <c r="AA2889" s="337"/>
      <c r="AB2889" s="338"/>
      <c r="AC2889" s="337"/>
      <c r="AD2889" s="451">
        <f t="shared" si="559"/>
        <v>0</v>
      </c>
      <c r="AE2889" s="252"/>
    </row>
    <row r="2890" hidden="1" outlineLevel="1" spans="1:31">
      <c r="A2890" s="299"/>
      <c r="B2890" s="150">
        <v>211001081</v>
      </c>
      <c r="C2890" s="346"/>
      <c r="D2890" s="346"/>
      <c r="E2890" s="299" t="s">
        <v>193</v>
      </c>
      <c r="F2890" s="343"/>
      <c r="G2890" s="350"/>
      <c r="H2890" s="394"/>
      <c r="I2890" s="403"/>
      <c r="J2890" s="394"/>
      <c r="K2890" s="403"/>
      <c r="L2890" s="337">
        <f t="shared" si="556"/>
        <v>0</v>
      </c>
      <c r="M2890" s="338"/>
      <c r="N2890" s="337"/>
      <c r="O2890" s="338"/>
      <c r="P2890" s="337"/>
      <c r="Q2890" s="337">
        <f t="shared" si="557"/>
        <v>0</v>
      </c>
      <c r="R2890" s="350"/>
      <c r="S2890" s="350"/>
      <c r="T2890" s="350"/>
      <c r="U2890" s="350"/>
      <c r="V2890" s="350"/>
      <c r="W2890" s="350"/>
      <c r="X2890" s="350"/>
      <c r="Y2890" s="350">
        <f t="shared" si="558"/>
        <v>0</v>
      </c>
      <c r="Z2890" s="338"/>
      <c r="AA2890" s="337"/>
      <c r="AB2890" s="338"/>
      <c r="AC2890" s="337"/>
      <c r="AD2890" s="451">
        <f t="shared" si="559"/>
        <v>0</v>
      </c>
      <c r="AE2890" s="252"/>
    </row>
    <row r="2891" hidden="1" outlineLevel="1" spans="1:31">
      <c r="A2891" s="299"/>
      <c r="B2891" s="150">
        <v>211001082</v>
      </c>
      <c r="C2891" s="346"/>
      <c r="D2891" s="346"/>
      <c r="E2891" s="299" t="s">
        <v>194</v>
      </c>
      <c r="F2891" s="343"/>
      <c r="G2891" s="350"/>
      <c r="H2891" s="394"/>
      <c r="I2891" s="403"/>
      <c r="J2891" s="394"/>
      <c r="K2891" s="403"/>
      <c r="L2891" s="337">
        <f t="shared" si="556"/>
        <v>0</v>
      </c>
      <c r="M2891" s="338"/>
      <c r="N2891" s="337"/>
      <c r="O2891" s="338"/>
      <c r="P2891" s="337"/>
      <c r="Q2891" s="337">
        <f t="shared" si="557"/>
        <v>0</v>
      </c>
      <c r="R2891" s="350"/>
      <c r="S2891" s="350"/>
      <c r="T2891" s="350"/>
      <c r="U2891" s="350"/>
      <c r="V2891" s="350"/>
      <c r="W2891" s="350"/>
      <c r="X2891" s="350"/>
      <c r="Y2891" s="350">
        <f t="shared" si="558"/>
        <v>0</v>
      </c>
      <c r="Z2891" s="338"/>
      <c r="AA2891" s="337"/>
      <c r="AB2891" s="338"/>
      <c r="AC2891" s="337"/>
      <c r="AD2891" s="451">
        <f t="shared" si="559"/>
        <v>0</v>
      </c>
      <c r="AE2891" s="252"/>
    </row>
    <row r="2892" hidden="1" outlineLevel="1" spans="1:31">
      <c r="A2892" s="299"/>
      <c r="B2892" s="150">
        <v>211001083</v>
      </c>
      <c r="C2892" s="346"/>
      <c r="D2892" s="346"/>
      <c r="E2892" s="299" t="s">
        <v>195</v>
      </c>
      <c r="F2892" s="343"/>
      <c r="G2892" s="350"/>
      <c r="H2892" s="394"/>
      <c r="I2892" s="403"/>
      <c r="J2892" s="394"/>
      <c r="K2892" s="403"/>
      <c r="L2892" s="337">
        <f t="shared" si="556"/>
        <v>0</v>
      </c>
      <c r="M2892" s="338"/>
      <c r="N2892" s="337"/>
      <c r="O2892" s="338"/>
      <c r="P2892" s="337"/>
      <c r="Q2892" s="337">
        <f t="shared" si="557"/>
        <v>0</v>
      </c>
      <c r="R2892" s="350"/>
      <c r="S2892" s="350"/>
      <c r="T2892" s="350"/>
      <c r="U2892" s="350"/>
      <c r="V2892" s="350"/>
      <c r="W2892" s="350"/>
      <c r="X2892" s="350"/>
      <c r="Y2892" s="350">
        <f t="shared" si="558"/>
        <v>0</v>
      </c>
      <c r="Z2892" s="338"/>
      <c r="AA2892" s="337"/>
      <c r="AB2892" s="338"/>
      <c r="AC2892" s="337"/>
      <c r="AD2892" s="451">
        <f t="shared" si="559"/>
        <v>0</v>
      </c>
      <c r="AE2892" s="252"/>
    </row>
    <row r="2893" hidden="1" outlineLevel="1" spans="1:31">
      <c r="A2893" s="299"/>
      <c r="B2893" s="150">
        <v>211001084</v>
      </c>
      <c r="C2893" s="346"/>
      <c r="D2893" s="346"/>
      <c r="E2893" s="299" t="s">
        <v>196</v>
      </c>
      <c r="F2893" s="343"/>
      <c r="G2893" s="350"/>
      <c r="H2893" s="394"/>
      <c r="I2893" s="403"/>
      <c r="J2893" s="394"/>
      <c r="K2893" s="403"/>
      <c r="L2893" s="337">
        <f t="shared" si="556"/>
        <v>0</v>
      </c>
      <c r="M2893" s="338"/>
      <c r="N2893" s="337"/>
      <c r="O2893" s="338"/>
      <c r="P2893" s="337"/>
      <c r="Q2893" s="337">
        <f t="shared" si="557"/>
        <v>0</v>
      </c>
      <c r="R2893" s="350"/>
      <c r="S2893" s="350"/>
      <c r="T2893" s="350"/>
      <c r="U2893" s="350"/>
      <c r="V2893" s="350"/>
      <c r="W2893" s="350"/>
      <c r="X2893" s="350"/>
      <c r="Y2893" s="350">
        <f t="shared" si="558"/>
        <v>0</v>
      </c>
      <c r="Z2893" s="338"/>
      <c r="AA2893" s="337"/>
      <c r="AB2893" s="338"/>
      <c r="AC2893" s="337"/>
      <c r="AD2893" s="451">
        <f t="shared" si="559"/>
        <v>0</v>
      </c>
      <c r="AE2893" s="252"/>
    </row>
    <row r="2894" hidden="1" outlineLevel="1" spans="1:31">
      <c r="A2894" s="299"/>
      <c r="B2894" s="150">
        <v>211001085</v>
      </c>
      <c r="C2894" s="346"/>
      <c r="D2894" s="346"/>
      <c r="E2894" s="299" t="s">
        <v>197</v>
      </c>
      <c r="F2894" s="343"/>
      <c r="G2894" s="350"/>
      <c r="H2894" s="394"/>
      <c r="I2894" s="403"/>
      <c r="J2894" s="394"/>
      <c r="K2894" s="403"/>
      <c r="L2894" s="337">
        <f t="shared" si="556"/>
        <v>0</v>
      </c>
      <c r="M2894" s="338"/>
      <c r="N2894" s="337"/>
      <c r="O2894" s="338"/>
      <c r="P2894" s="337"/>
      <c r="Q2894" s="337">
        <f t="shared" si="557"/>
        <v>0</v>
      </c>
      <c r="R2894" s="350"/>
      <c r="S2894" s="350"/>
      <c r="T2894" s="350"/>
      <c r="U2894" s="350"/>
      <c r="V2894" s="350"/>
      <c r="W2894" s="350"/>
      <c r="X2894" s="350"/>
      <c r="Y2894" s="350">
        <f t="shared" si="558"/>
        <v>0</v>
      </c>
      <c r="Z2894" s="338"/>
      <c r="AA2894" s="337"/>
      <c r="AB2894" s="338"/>
      <c r="AC2894" s="337"/>
      <c r="AD2894" s="451">
        <f t="shared" si="559"/>
        <v>0</v>
      </c>
      <c r="AE2894" s="252"/>
    </row>
    <row r="2895" hidden="1" outlineLevel="1" spans="1:31">
      <c r="A2895" s="299"/>
      <c r="B2895" s="150">
        <v>211001086</v>
      </c>
      <c r="C2895" s="346"/>
      <c r="D2895" s="346"/>
      <c r="E2895" s="299" t="s">
        <v>198</v>
      </c>
      <c r="F2895" s="343"/>
      <c r="G2895" s="350"/>
      <c r="H2895" s="394"/>
      <c r="I2895" s="403"/>
      <c r="J2895" s="394"/>
      <c r="K2895" s="403"/>
      <c r="L2895" s="337">
        <f t="shared" si="556"/>
        <v>0</v>
      </c>
      <c r="M2895" s="338"/>
      <c r="N2895" s="337"/>
      <c r="O2895" s="338"/>
      <c r="P2895" s="337"/>
      <c r="Q2895" s="337">
        <f t="shared" si="557"/>
        <v>0</v>
      </c>
      <c r="R2895" s="350"/>
      <c r="S2895" s="350"/>
      <c r="T2895" s="350"/>
      <c r="U2895" s="350"/>
      <c r="V2895" s="350"/>
      <c r="W2895" s="350"/>
      <c r="X2895" s="350"/>
      <c r="Y2895" s="350">
        <f t="shared" si="558"/>
        <v>0</v>
      </c>
      <c r="Z2895" s="338"/>
      <c r="AA2895" s="337"/>
      <c r="AB2895" s="338"/>
      <c r="AC2895" s="337"/>
      <c r="AD2895" s="451">
        <f t="shared" si="559"/>
        <v>0</v>
      </c>
      <c r="AE2895" s="252"/>
    </row>
    <row r="2896" hidden="1" outlineLevel="1" spans="1:31">
      <c r="A2896" s="299"/>
      <c r="B2896" s="150">
        <v>211001087</v>
      </c>
      <c r="C2896" s="346"/>
      <c r="D2896" s="346"/>
      <c r="E2896" s="299" t="s">
        <v>199</v>
      </c>
      <c r="F2896" s="343"/>
      <c r="G2896" s="350"/>
      <c r="H2896" s="394"/>
      <c r="I2896" s="403"/>
      <c r="J2896" s="394"/>
      <c r="K2896" s="403"/>
      <c r="L2896" s="337">
        <f t="shared" si="556"/>
        <v>0</v>
      </c>
      <c r="M2896" s="338"/>
      <c r="N2896" s="337"/>
      <c r="O2896" s="338"/>
      <c r="P2896" s="337"/>
      <c r="Q2896" s="337">
        <f t="shared" si="557"/>
        <v>0</v>
      </c>
      <c r="R2896" s="350"/>
      <c r="S2896" s="350"/>
      <c r="T2896" s="350"/>
      <c r="U2896" s="350"/>
      <c r="V2896" s="350"/>
      <c r="W2896" s="350"/>
      <c r="X2896" s="350"/>
      <c r="Y2896" s="350">
        <f t="shared" si="558"/>
        <v>0</v>
      </c>
      <c r="Z2896" s="338"/>
      <c r="AA2896" s="337"/>
      <c r="AB2896" s="338"/>
      <c r="AC2896" s="337"/>
      <c r="AD2896" s="451">
        <f t="shared" si="559"/>
        <v>0</v>
      </c>
      <c r="AE2896" s="252"/>
    </row>
    <row r="2897" hidden="1" outlineLevel="1" spans="1:31">
      <c r="A2897" s="299"/>
      <c r="B2897" s="150">
        <v>211001088</v>
      </c>
      <c r="C2897" s="346"/>
      <c r="D2897" s="346"/>
      <c r="E2897" s="299" t="s">
        <v>200</v>
      </c>
      <c r="F2897" s="343"/>
      <c r="G2897" s="350"/>
      <c r="H2897" s="394"/>
      <c r="I2897" s="403"/>
      <c r="J2897" s="394"/>
      <c r="K2897" s="403"/>
      <c r="L2897" s="337">
        <f t="shared" si="556"/>
        <v>0</v>
      </c>
      <c r="M2897" s="338"/>
      <c r="N2897" s="337"/>
      <c r="O2897" s="338"/>
      <c r="P2897" s="337"/>
      <c r="Q2897" s="337">
        <f t="shared" si="557"/>
        <v>0</v>
      </c>
      <c r="R2897" s="350"/>
      <c r="S2897" s="350"/>
      <c r="T2897" s="350"/>
      <c r="U2897" s="350"/>
      <c r="V2897" s="350"/>
      <c r="W2897" s="350"/>
      <c r="X2897" s="350"/>
      <c r="Y2897" s="350">
        <f t="shared" si="558"/>
        <v>0</v>
      </c>
      <c r="Z2897" s="338"/>
      <c r="AA2897" s="337"/>
      <c r="AB2897" s="338"/>
      <c r="AC2897" s="337"/>
      <c r="AD2897" s="451">
        <f t="shared" si="559"/>
        <v>0</v>
      </c>
      <c r="AE2897" s="252"/>
    </row>
    <row r="2898" hidden="1" outlineLevel="1" spans="1:31">
      <c r="A2898" s="299"/>
      <c r="B2898" s="150">
        <v>211001089</v>
      </c>
      <c r="C2898" s="346"/>
      <c r="D2898" s="346"/>
      <c r="E2898" s="299" t="s">
        <v>201</v>
      </c>
      <c r="F2898" s="343"/>
      <c r="G2898" s="350"/>
      <c r="H2898" s="394"/>
      <c r="I2898" s="403"/>
      <c r="J2898" s="394"/>
      <c r="K2898" s="403"/>
      <c r="L2898" s="337">
        <f t="shared" si="556"/>
        <v>0</v>
      </c>
      <c r="M2898" s="338"/>
      <c r="N2898" s="337"/>
      <c r="O2898" s="338"/>
      <c r="P2898" s="337"/>
      <c r="Q2898" s="337">
        <f t="shared" si="557"/>
        <v>0</v>
      </c>
      <c r="R2898" s="350"/>
      <c r="S2898" s="350"/>
      <c r="T2898" s="350"/>
      <c r="U2898" s="350"/>
      <c r="V2898" s="350"/>
      <c r="W2898" s="350"/>
      <c r="X2898" s="350"/>
      <c r="Y2898" s="350">
        <f t="shared" si="558"/>
        <v>0</v>
      </c>
      <c r="Z2898" s="338"/>
      <c r="AA2898" s="337"/>
      <c r="AB2898" s="338"/>
      <c r="AC2898" s="337"/>
      <c r="AD2898" s="451">
        <f t="shared" si="559"/>
        <v>0</v>
      </c>
      <c r="AE2898" s="252"/>
    </row>
    <row r="2899" hidden="1" outlineLevel="1" spans="1:31">
      <c r="A2899" s="299"/>
      <c r="B2899" s="150">
        <v>211001090</v>
      </c>
      <c r="C2899" s="346"/>
      <c r="D2899" s="346"/>
      <c r="E2899" s="299" t="s">
        <v>202</v>
      </c>
      <c r="F2899" s="343"/>
      <c r="G2899" s="350"/>
      <c r="H2899" s="394"/>
      <c r="I2899" s="403"/>
      <c r="J2899" s="394"/>
      <c r="K2899" s="403"/>
      <c r="L2899" s="337">
        <f t="shared" si="556"/>
        <v>0</v>
      </c>
      <c r="M2899" s="338"/>
      <c r="N2899" s="337"/>
      <c r="O2899" s="338"/>
      <c r="P2899" s="337"/>
      <c r="Q2899" s="337">
        <f t="shared" si="557"/>
        <v>0</v>
      </c>
      <c r="R2899" s="350"/>
      <c r="S2899" s="350"/>
      <c r="T2899" s="350"/>
      <c r="U2899" s="350"/>
      <c r="V2899" s="350"/>
      <c r="W2899" s="350"/>
      <c r="X2899" s="350"/>
      <c r="Y2899" s="350">
        <f t="shared" si="558"/>
        <v>0</v>
      </c>
      <c r="Z2899" s="338"/>
      <c r="AA2899" s="337"/>
      <c r="AB2899" s="338"/>
      <c r="AC2899" s="337"/>
      <c r="AD2899" s="451">
        <f t="shared" si="559"/>
        <v>0</v>
      </c>
      <c r="AE2899" s="252"/>
    </row>
    <row r="2900" hidden="1" outlineLevel="1" spans="1:31">
      <c r="A2900" s="299"/>
      <c r="B2900" s="150">
        <v>211001091</v>
      </c>
      <c r="C2900" s="346"/>
      <c r="D2900" s="346"/>
      <c r="E2900" s="299" t="s">
        <v>203</v>
      </c>
      <c r="F2900" s="343"/>
      <c r="G2900" s="350"/>
      <c r="H2900" s="394"/>
      <c r="I2900" s="403"/>
      <c r="J2900" s="394"/>
      <c r="K2900" s="403"/>
      <c r="L2900" s="337">
        <f t="shared" si="556"/>
        <v>0</v>
      </c>
      <c r="M2900" s="338"/>
      <c r="N2900" s="337"/>
      <c r="O2900" s="338"/>
      <c r="P2900" s="337"/>
      <c r="Q2900" s="337">
        <f t="shared" si="557"/>
        <v>0</v>
      </c>
      <c r="R2900" s="350"/>
      <c r="S2900" s="350"/>
      <c r="T2900" s="350"/>
      <c r="U2900" s="350"/>
      <c r="V2900" s="350"/>
      <c r="W2900" s="350"/>
      <c r="X2900" s="350"/>
      <c r="Y2900" s="350">
        <f t="shared" si="558"/>
        <v>0</v>
      </c>
      <c r="Z2900" s="338"/>
      <c r="AA2900" s="337"/>
      <c r="AB2900" s="338"/>
      <c r="AC2900" s="337"/>
      <c r="AD2900" s="451">
        <f t="shared" si="559"/>
        <v>0</v>
      </c>
      <c r="AE2900" s="252"/>
    </row>
    <row r="2901" hidden="1" outlineLevel="1" spans="1:31">
      <c r="A2901" s="299"/>
      <c r="B2901" s="150">
        <v>211001092</v>
      </c>
      <c r="C2901" s="346"/>
      <c r="D2901" s="346"/>
      <c r="E2901" s="299" t="s">
        <v>204</v>
      </c>
      <c r="F2901" s="343"/>
      <c r="G2901" s="350"/>
      <c r="H2901" s="394"/>
      <c r="I2901" s="403"/>
      <c r="J2901" s="394"/>
      <c r="K2901" s="403"/>
      <c r="L2901" s="337">
        <f t="shared" si="556"/>
        <v>0</v>
      </c>
      <c r="M2901" s="338"/>
      <c r="N2901" s="337"/>
      <c r="O2901" s="338"/>
      <c r="P2901" s="337"/>
      <c r="Q2901" s="337">
        <f t="shared" si="557"/>
        <v>0</v>
      </c>
      <c r="R2901" s="350"/>
      <c r="S2901" s="350"/>
      <c r="T2901" s="350"/>
      <c r="U2901" s="350"/>
      <c r="V2901" s="350"/>
      <c r="W2901" s="350"/>
      <c r="X2901" s="350"/>
      <c r="Y2901" s="350">
        <f t="shared" si="558"/>
        <v>0</v>
      </c>
      <c r="Z2901" s="338"/>
      <c r="AA2901" s="337"/>
      <c r="AB2901" s="338"/>
      <c r="AC2901" s="337"/>
      <c r="AD2901" s="451">
        <f t="shared" si="559"/>
        <v>0</v>
      </c>
      <c r="AE2901" s="252"/>
    </row>
    <row r="2902" hidden="1" outlineLevel="1" spans="1:31">
      <c r="A2902" s="299"/>
      <c r="B2902" s="150">
        <v>211001093</v>
      </c>
      <c r="C2902" s="346"/>
      <c r="D2902" s="346"/>
      <c r="E2902" s="299" t="s">
        <v>205</v>
      </c>
      <c r="F2902" s="343"/>
      <c r="G2902" s="350"/>
      <c r="H2902" s="394"/>
      <c r="I2902" s="403"/>
      <c r="J2902" s="394"/>
      <c r="K2902" s="403"/>
      <c r="L2902" s="337">
        <f t="shared" si="556"/>
        <v>0</v>
      </c>
      <c r="M2902" s="338"/>
      <c r="N2902" s="337"/>
      <c r="O2902" s="338"/>
      <c r="P2902" s="337"/>
      <c r="Q2902" s="337">
        <f t="shared" si="557"/>
        <v>0</v>
      </c>
      <c r="R2902" s="350"/>
      <c r="S2902" s="350"/>
      <c r="T2902" s="350"/>
      <c r="U2902" s="350"/>
      <c r="V2902" s="350"/>
      <c r="W2902" s="350"/>
      <c r="X2902" s="350"/>
      <c r="Y2902" s="350">
        <f t="shared" si="558"/>
        <v>0</v>
      </c>
      <c r="Z2902" s="338"/>
      <c r="AA2902" s="337"/>
      <c r="AB2902" s="338"/>
      <c r="AC2902" s="337"/>
      <c r="AD2902" s="451">
        <f t="shared" si="559"/>
        <v>0</v>
      </c>
      <c r="AE2902" s="252"/>
    </row>
    <row r="2903" hidden="1" outlineLevel="1" spans="1:31">
      <c r="A2903" s="299"/>
      <c r="B2903" s="150">
        <v>211001094</v>
      </c>
      <c r="C2903" s="346"/>
      <c r="D2903" s="346"/>
      <c r="E2903" s="299" t="s">
        <v>206</v>
      </c>
      <c r="F2903" s="343"/>
      <c r="G2903" s="350"/>
      <c r="H2903" s="394"/>
      <c r="I2903" s="403"/>
      <c r="J2903" s="394"/>
      <c r="K2903" s="403"/>
      <c r="L2903" s="337">
        <f t="shared" si="556"/>
        <v>0</v>
      </c>
      <c r="M2903" s="338"/>
      <c r="N2903" s="337"/>
      <c r="O2903" s="338"/>
      <c r="P2903" s="337"/>
      <c r="Q2903" s="337">
        <f t="shared" si="557"/>
        <v>0</v>
      </c>
      <c r="R2903" s="350"/>
      <c r="S2903" s="350"/>
      <c r="T2903" s="350"/>
      <c r="U2903" s="350"/>
      <c r="V2903" s="350"/>
      <c r="W2903" s="350"/>
      <c r="X2903" s="350"/>
      <c r="Y2903" s="350">
        <f t="shared" si="558"/>
        <v>0</v>
      </c>
      <c r="Z2903" s="338"/>
      <c r="AA2903" s="337"/>
      <c r="AB2903" s="338"/>
      <c r="AC2903" s="337"/>
      <c r="AD2903" s="451">
        <f t="shared" si="559"/>
        <v>0</v>
      </c>
      <c r="AE2903" s="252"/>
    </row>
    <row r="2904" hidden="1" outlineLevel="1" spans="1:31">
      <c r="A2904" s="299"/>
      <c r="B2904" s="150">
        <v>211001095</v>
      </c>
      <c r="C2904" s="346"/>
      <c r="D2904" s="346"/>
      <c r="E2904" s="299" t="s">
        <v>207</v>
      </c>
      <c r="F2904" s="343"/>
      <c r="G2904" s="350"/>
      <c r="H2904" s="394"/>
      <c r="I2904" s="403"/>
      <c r="J2904" s="394"/>
      <c r="K2904" s="403"/>
      <c r="L2904" s="337">
        <f t="shared" si="556"/>
        <v>0</v>
      </c>
      <c r="M2904" s="338"/>
      <c r="N2904" s="337"/>
      <c r="O2904" s="338"/>
      <c r="P2904" s="337"/>
      <c r="Q2904" s="337">
        <f t="shared" si="557"/>
        <v>0</v>
      </c>
      <c r="R2904" s="350"/>
      <c r="S2904" s="350"/>
      <c r="T2904" s="350"/>
      <c r="U2904" s="350"/>
      <c r="V2904" s="350"/>
      <c r="W2904" s="350"/>
      <c r="X2904" s="350"/>
      <c r="Y2904" s="350">
        <f t="shared" si="558"/>
        <v>0</v>
      </c>
      <c r="Z2904" s="338"/>
      <c r="AA2904" s="337"/>
      <c r="AB2904" s="338"/>
      <c r="AC2904" s="337"/>
      <c r="AD2904" s="451">
        <f t="shared" si="559"/>
        <v>0</v>
      </c>
      <c r="AE2904" s="252"/>
    </row>
    <row r="2905" hidden="1" outlineLevel="1" spans="1:31">
      <c r="A2905" s="299"/>
      <c r="B2905" s="150">
        <v>211001096</v>
      </c>
      <c r="C2905" s="346"/>
      <c r="D2905" s="346"/>
      <c r="E2905" s="299" t="s">
        <v>208</v>
      </c>
      <c r="F2905" s="343"/>
      <c r="G2905" s="350"/>
      <c r="H2905" s="394"/>
      <c r="I2905" s="403"/>
      <c r="J2905" s="394"/>
      <c r="K2905" s="403"/>
      <c r="L2905" s="337">
        <f t="shared" si="556"/>
        <v>0</v>
      </c>
      <c r="M2905" s="338"/>
      <c r="N2905" s="337"/>
      <c r="O2905" s="338"/>
      <c r="P2905" s="337"/>
      <c r="Q2905" s="337">
        <f t="shared" si="557"/>
        <v>0</v>
      </c>
      <c r="R2905" s="350"/>
      <c r="S2905" s="350"/>
      <c r="T2905" s="350"/>
      <c r="U2905" s="350"/>
      <c r="V2905" s="350"/>
      <c r="W2905" s="350"/>
      <c r="X2905" s="350"/>
      <c r="Y2905" s="350">
        <f t="shared" si="558"/>
        <v>0</v>
      </c>
      <c r="Z2905" s="338"/>
      <c r="AA2905" s="337"/>
      <c r="AB2905" s="338"/>
      <c r="AC2905" s="337"/>
      <c r="AD2905" s="451">
        <f t="shared" si="559"/>
        <v>0</v>
      </c>
      <c r="AE2905" s="252"/>
    </row>
    <row r="2906" hidden="1" outlineLevel="1" spans="1:31">
      <c r="A2906" s="299"/>
      <c r="B2906" s="150">
        <v>211001097</v>
      </c>
      <c r="C2906" s="346"/>
      <c r="D2906" s="346"/>
      <c r="E2906" s="299" t="s">
        <v>209</v>
      </c>
      <c r="F2906" s="343"/>
      <c r="G2906" s="350"/>
      <c r="H2906" s="394"/>
      <c r="I2906" s="403"/>
      <c r="J2906" s="394"/>
      <c r="K2906" s="403"/>
      <c r="L2906" s="337">
        <f t="shared" si="556"/>
        <v>0</v>
      </c>
      <c r="M2906" s="338"/>
      <c r="N2906" s="337"/>
      <c r="O2906" s="338"/>
      <c r="P2906" s="337"/>
      <c r="Q2906" s="337">
        <f t="shared" si="557"/>
        <v>0</v>
      </c>
      <c r="R2906" s="350"/>
      <c r="S2906" s="350"/>
      <c r="T2906" s="350"/>
      <c r="U2906" s="350"/>
      <c r="V2906" s="350"/>
      <c r="W2906" s="350"/>
      <c r="X2906" s="350"/>
      <c r="Y2906" s="350">
        <f t="shared" si="558"/>
        <v>0</v>
      </c>
      <c r="Z2906" s="338"/>
      <c r="AA2906" s="337"/>
      <c r="AB2906" s="338"/>
      <c r="AC2906" s="337"/>
      <c r="AD2906" s="451">
        <f t="shared" si="559"/>
        <v>0</v>
      </c>
      <c r="AE2906" s="252"/>
    </row>
    <row r="2907" hidden="1" outlineLevel="1" spans="1:31">
      <c r="A2907" s="299"/>
      <c r="B2907" s="150">
        <v>211001098</v>
      </c>
      <c r="C2907" s="346"/>
      <c r="D2907" s="346"/>
      <c r="E2907" s="299" t="s">
        <v>210</v>
      </c>
      <c r="F2907" s="343"/>
      <c r="G2907" s="350"/>
      <c r="H2907" s="394"/>
      <c r="I2907" s="403"/>
      <c r="J2907" s="394"/>
      <c r="K2907" s="403"/>
      <c r="L2907" s="337">
        <f t="shared" si="556"/>
        <v>0</v>
      </c>
      <c r="M2907" s="338"/>
      <c r="N2907" s="337"/>
      <c r="O2907" s="338"/>
      <c r="P2907" s="337"/>
      <c r="Q2907" s="337">
        <f t="shared" si="557"/>
        <v>0</v>
      </c>
      <c r="R2907" s="350"/>
      <c r="S2907" s="350"/>
      <c r="T2907" s="350"/>
      <c r="U2907" s="350"/>
      <c r="V2907" s="350"/>
      <c r="W2907" s="350"/>
      <c r="X2907" s="350"/>
      <c r="Y2907" s="350">
        <f t="shared" si="558"/>
        <v>0</v>
      </c>
      <c r="Z2907" s="338"/>
      <c r="AA2907" s="337"/>
      <c r="AB2907" s="338"/>
      <c r="AC2907" s="337"/>
      <c r="AD2907" s="451">
        <f t="shared" si="559"/>
        <v>0</v>
      </c>
      <c r="AE2907" s="252"/>
    </row>
    <row r="2908" hidden="1" outlineLevel="1" spans="1:31">
      <c r="A2908" s="299"/>
      <c r="B2908" s="150">
        <v>211001099</v>
      </c>
      <c r="C2908" s="346"/>
      <c r="D2908" s="346"/>
      <c r="E2908" s="299" t="s">
        <v>211</v>
      </c>
      <c r="F2908" s="343"/>
      <c r="G2908" s="350"/>
      <c r="H2908" s="394"/>
      <c r="I2908" s="403"/>
      <c r="J2908" s="394"/>
      <c r="K2908" s="403"/>
      <c r="L2908" s="337">
        <f t="shared" si="556"/>
        <v>0</v>
      </c>
      <c r="M2908" s="338"/>
      <c r="N2908" s="337"/>
      <c r="O2908" s="338"/>
      <c r="P2908" s="337"/>
      <c r="Q2908" s="337">
        <f t="shared" si="557"/>
        <v>0</v>
      </c>
      <c r="R2908" s="350"/>
      <c r="S2908" s="350"/>
      <c r="T2908" s="350"/>
      <c r="U2908" s="350"/>
      <c r="V2908" s="350"/>
      <c r="W2908" s="350"/>
      <c r="X2908" s="350"/>
      <c r="Y2908" s="350">
        <f t="shared" si="558"/>
        <v>0</v>
      </c>
      <c r="Z2908" s="338"/>
      <c r="AA2908" s="337"/>
      <c r="AB2908" s="338"/>
      <c r="AC2908" s="337"/>
      <c r="AD2908" s="451">
        <f t="shared" si="559"/>
        <v>0</v>
      </c>
      <c r="AE2908" s="252"/>
    </row>
    <row r="2909" hidden="1" outlineLevel="1" spans="1:31">
      <c r="A2909" s="299"/>
      <c r="B2909" s="150">
        <v>211001100</v>
      </c>
      <c r="C2909" s="346"/>
      <c r="D2909" s="346"/>
      <c r="E2909" s="299" t="s">
        <v>212</v>
      </c>
      <c r="F2909" s="343"/>
      <c r="G2909" s="350"/>
      <c r="H2909" s="394"/>
      <c r="I2909" s="403"/>
      <c r="J2909" s="394"/>
      <c r="K2909" s="403"/>
      <c r="L2909" s="337">
        <f t="shared" si="556"/>
        <v>0</v>
      </c>
      <c r="M2909" s="338"/>
      <c r="N2909" s="337"/>
      <c r="O2909" s="338"/>
      <c r="P2909" s="337"/>
      <c r="Q2909" s="337">
        <f t="shared" si="557"/>
        <v>0</v>
      </c>
      <c r="R2909" s="350"/>
      <c r="S2909" s="350"/>
      <c r="T2909" s="350"/>
      <c r="U2909" s="350"/>
      <c r="V2909" s="350"/>
      <c r="W2909" s="350"/>
      <c r="X2909" s="350"/>
      <c r="Y2909" s="350">
        <f t="shared" si="558"/>
        <v>0</v>
      </c>
      <c r="Z2909" s="338"/>
      <c r="AA2909" s="337"/>
      <c r="AB2909" s="338"/>
      <c r="AC2909" s="337"/>
      <c r="AD2909" s="451">
        <f t="shared" si="559"/>
        <v>0</v>
      </c>
      <c r="AE2909" s="252"/>
    </row>
    <row r="2910" hidden="1" outlineLevel="1" spans="1:31">
      <c r="A2910" s="299"/>
      <c r="B2910" s="150">
        <v>211001101</v>
      </c>
      <c r="C2910" s="346"/>
      <c r="D2910" s="346"/>
      <c r="E2910" s="299" t="s">
        <v>213</v>
      </c>
      <c r="F2910" s="343"/>
      <c r="G2910" s="350"/>
      <c r="H2910" s="394"/>
      <c r="I2910" s="403"/>
      <c r="J2910" s="394"/>
      <c r="K2910" s="403"/>
      <c r="L2910" s="337">
        <f t="shared" si="556"/>
        <v>0</v>
      </c>
      <c r="M2910" s="338"/>
      <c r="N2910" s="337"/>
      <c r="O2910" s="338"/>
      <c r="P2910" s="337"/>
      <c r="Q2910" s="337">
        <f t="shared" si="557"/>
        <v>0</v>
      </c>
      <c r="R2910" s="350"/>
      <c r="S2910" s="350"/>
      <c r="T2910" s="350"/>
      <c r="U2910" s="350"/>
      <c r="V2910" s="350"/>
      <c r="W2910" s="350"/>
      <c r="X2910" s="350"/>
      <c r="Y2910" s="350">
        <f t="shared" si="558"/>
        <v>0</v>
      </c>
      <c r="Z2910" s="338"/>
      <c r="AA2910" s="337"/>
      <c r="AB2910" s="338"/>
      <c r="AC2910" s="337"/>
      <c r="AD2910" s="451">
        <f t="shared" si="559"/>
        <v>0</v>
      </c>
      <c r="AE2910" s="252"/>
    </row>
    <row r="2911" hidden="1" outlineLevel="1" spans="1:31">
      <c r="A2911" s="299"/>
      <c r="B2911" s="150">
        <v>211001102</v>
      </c>
      <c r="C2911" s="346"/>
      <c r="D2911" s="346"/>
      <c r="E2911" s="299" t="s">
        <v>214</v>
      </c>
      <c r="F2911" s="343"/>
      <c r="G2911" s="350"/>
      <c r="H2911" s="394"/>
      <c r="I2911" s="403"/>
      <c r="J2911" s="394"/>
      <c r="K2911" s="403"/>
      <c r="L2911" s="337">
        <f t="shared" si="556"/>
        <v>0</v>
      </c>
      <c r="M2911" s="338"/>
      <c r="N2911" s="337"/>
      <c r="O2911" s="338"/>
      <c r="P2911" s="337"/>
      <c r="Q2911" s="337">
        <f t="shared" si="557"/>
        <v>0</v>
      </c>
      <c r="R2911" s="350"/>
      <c r="S2911" s="350"/>
      <c r="T2911" s="350"/>
      <c r="U2911" s="350"/>
      <c r="V2911" s="350"/>
      <c r="W2911" s="350"/>
      <c r="X2911" s="350"/>
      <c r="Y2911" s="350">
        <f t="shared" si="558"/>
        <v>0</v>
      </c>
      <c r="Z2911" s="338"/>
      <c r="AA2911" s="337"/>
      <c r="AB2911" s="338"/>
      <c r="AC2911" s="337"/>
      <c r="AD2911" s="451">
        <f t="shared" si="559"/>
        <v>0</v>
      </c>
      <c r="AE2911" s="252"/>
    </row>
    <row r="2912" hidden="1" outlineLevel="1" spans="1:31">
      <c r="A2912" s="299"/>
      <c r="B2912" s="150">
        <v>211001103</v>
      </c>
      <c r="C2912" s="346"/>
      <c r="D2912" s="346"/>
      <c r="E2912" s="299" t="s">
        <v>215</v>
      </c>
      <c r="F2912" s="343"/>
      <c r="G2912" s="350"/>
      <c r="H2912" s="394"/>
      <c r="I2912" s="403"/>
      <c r="J2912" s="394"/>
      <c r="K2912" s="403"/>
      <c r="L2912" s="337">
        <f t="shared" si="556"/>
        <v>0</v>
      </c>
      <c r="M2912" s="338"/>
      <c r="N2912" s="337"/>
      <c r="O2912" s="338"/>
      <c r="P2912" s="337"/>
      <c r="Q2912" s="337">
        <f t="shared" si="557"/>
        <v>0</v>
      </c>
      <c r="R2912" s="350"/>
      <c r="S2912" s="350"/>
      <c r="T2912" s="350"/>
      <c r="U2912" s="350"/>
      <c r="V2912" s="350"/>
      <c r="W2912" s="350"/>
      <c r="X2912" s="350"/>
      <c r="Y2912" s="350">
        <f t="shared" si="558"/>
        <v>0</v>
      </c>
      <c r="Z2912" s="338"/>
      <c r="AA2912" s="337"/>
      <c r="AB2912" s="338"/>
      <c r="AC2912" s="337"/>
      <c r="AD2912" s="451">
        <f t="shared" si="559"/>
        <v>0</v>
      </c>
      <c r="AE2912" s="252"/>
    </row>
    <row r="2913" hidden="1" outlineLevel="1" spans="1:31">
      <c r="A2913" s="299"/>
      <c r="B2913" s="150">
        <v>211001104</v>
      </c>
      <c r="C2913" s="346"/>
      <c r="D2913" s="346"/>
      <c r="E2913" s="299" t="s">
        <v>216</v>
      </c>
      <c r="F2913" s="343"/>
      <c r="G2913" s="350"/>
      <c r="H2913" s="394"/>
      <c r="I2913" s="403"/>
      <c r="J2913" s="394"/>
      <c r="K2913" s="403"/>
      <c r="L2913" s="337">
        <f t="shared" si="556"/>
        <v>0</v>
      </c>
      <c r="M2913" s="338"/>
      <c r="N2913" s="337"/>
      <c r="O2913" s="338"/>
      <c r="P2913" s="337"/>
      <c r="Q2913" s="337">
        <f t="shared" si="557"/>
        <v>0</v>
      </c>
      <c r="R2913" s="350"/>
      <c r="S2913" s="350"/>
      <c r="T2913" s="350"/>
      <c r="U2913" s="350"/>
      <c r="V2913" s="350"/>
      <c r="W2913" s="350"/>
      <c r="X2913" s="350"/>
      <c r="Y2913" s="350">
        <f t="shared" si="558"/>
        <v>0</v>
      </c>
      <c r="Z2913" s="338"/>
      <c r="AA2913" s="337"/>
      <c r="AB2913" s="338"/>
      <c r="AC2913" s="337"/>
      <c r="AD2913" s="451">
        <f t="shared" si="559"/>
        <v>0</v>
      </c>
      <c r="AE2913" s="252"/>
    </row>
    <row r="2914" hidden="1" outlineLevel="1" spans="1:31">
      <c r="A2914" s="299"/>
      <c r="B2914" s="150">
        <v>211001105</v>
      </c>
      <c r="C2914" s="346"/>
      <c r="D2914" s="346"/>
      <c r="E2914" s="299" t="s">
        <v>217</v>
      </c>
      <c r="F2914" s="343"/>
      <c r="G2914" s="350"/>
      <c r="H2914" s="394"/>
      <c r="I2914" s="403"/>
      <c r="J2914" s="394"/>
      <c r="K2914" s="403"/>
      <c r="L2914" s="337">
        <f t="shared" si="556"/>
        <v>0</v>
      </c>
      <c r="M2914" s="338"/>
      <c r="N2914" s="337"/>
      <c r="O2914" s="338"/>
      <c r="P2914" s="337"/>
      <c r="Q2914" s="337">
        <f t="shared" si="557"/>
        <v>0</v>
      </c>
      <c r="R2914" s="350"/>
      <c r="S2914" s="350"/>
      <c r="T2914" s="350"/>
      <c r="U2914" s="350"/>
      <c r="V2914" s="350"/>
      <c r="W2914" s="350"/>
      <c r="X2914" s="350"/>
      <c r="Y2914" s="350">
        <f t="shared" si="558"/>
        <v>0</v>
      </c>
      <c r="Z2914" s="338"/>
      <c r="AA2914" s="337"/>
      <c r="AB2914" s="338"/>
      <c r="AC2914" s="337"/>
      <c r="AD2914" s="451">
        <f t="shared" si="559"/>
        <v>0</v>
      </c>
      <c r="AE2914" s="252"/>
    </row>
    <row r="2915" hidden="1" outlineLevel="1" spans="1:31">
      <c r="A2915" s="299"/>
      <c r="B2915" s="150">
        <v>211001106</v>
      </c>
      <c r="C2915" s="346"/>
      <c r="D2915" s="346"/>
      <c r="E2915" s="299" t="s">
        <v>218</v>
      </c>
      <c r="F2915" s="343"/>
      <c r="G2915" s="350"/>
      <c r="H2915" s="394"/>
      <c r="I2915" s="403"/>
      <c r="J2915" s="394"/>
      <c r="K2915" s="403"/>
      <c r="L2915" s="337">
        <f t="shared" si="556"/>
        <v>0</v>
      </c>
      <c r="M2915" s="338"/>
      <c r="N2915" s="337"/>
      <c r="O2915" s="338"/>
      <c r="P2915" s="337"/>
      <c r="Q2915" s="337">
        <f t="shared" si="557"/>
        <v>0</v>
      </c>
      <c r="R2915" s="350"/>
      <c r="S2915" s="350"/>
      <c r="T2915" s="350"/>
      <c r="U2915" s="350"/>
      <c r="V2915" s="350"/>
      <c r="W2915" s="350"/>
      <c r="X2915" s="350"/>
      <c r="Y2915" s="350">
        <f t="shared" si="558"/>
        <v>0</v>
      </c>
      <c r="Z2915" s="338"/>
      <c r="AA2915" s="337"/>
      <c r="AB2915" s="338"/>
      <c r="AC2915" s="337"/>
      <c r="AD2915" s="451">
        <f t="shared" si="559"/>
        <v>0</v>
      </c>
      <c r="AE2915" s="252"/>
    </row>
    <row r="2916" hidden="1" outlineLevel="1" spans="1:31">
      <c r="A2916" s="299"/>
      <c r="B2916" s="150">
        <v>211001107</v>
      </c>
      <c r="C2916" s="346"/>
      <c r="D2916" s="346"/>
      <c r="E2916" s="299" t="s">
        <v>219</v>
      </c>
      <c r="F2916" s="343"/>
      <c r="G2916" s="350"/>
      <c r="H2916" s="394"/>
      <c r="I2916" s="403"/>
      <c r="J2916" s="394"/>
      <c r="K2916" s="403"/>
      <c r="L2916" s="337">
        <f t="shared" si="556"/>
        <v>0</v>
      </c>
      <c r="M2916" s="338"/>
      <c r="N2916" s="337"/>
      <c r="O2916" s="338"/>
      <c r="P2916" s="337"/>
      <c r="Q2916" s="337">
        <f t="shared" si="557"/>
        <v>0</v>
      </c>
      <c r="R2916" s="350"/>
      <c r="S2916" s="350"/>
      <c r="T2916" s="350"/>
      <c r="U2916" s="350"/>
      <c r="V2916" s="350"/>
      <c r="W2916" s="350"/>
      <c r="X2916" s="350"/>
      <c r="Y2916" s="350">
        <f t="shared" si="558"/>
        <v>0</v>
      </c>
      <c r="Z2916" s="338"/>
      <c r="AA2916" s="337"/>
      <c r="AB2916" s="338"/>
      <c r="AC2916" s="337"/>
      <c r="AD2916" s="451">
        <f t="shared" si="559"/>
        <v>0</v>
      </c>
      <c r="AE2916" s="252"/>
    </row>
    <row r="2917" hidden="1" outlineLevel="1" spans="1:31">
      <c r="A2917" s="299"/>
      <c r="B2917" s="150">
        <v>211001108</v>
      </c>
      <c r="C2917" s="346"/>
      <c r="D2917" s="346"/>
      <c r="E2917" s="299" t="s">
        <v>220</v>
      </c>
      <c r="F2917" s="343"/>
      <c r="G2917" s="350"/>
      <c r="H2917" s="394"/>
      <c r="I2917" s="403"/>
      <c r="J2917" s="394"/>
      <c r="K2917" s="403"/>
      <c r="L2917" s="337">
        <f t="shared" si="556"/>
        <v>0</v>
      </c>
      <c r="M2917" s="338"/>
      <c r="N2917" s="337"/>
      <c r="O2917" s="338"/>
      <c r="P2917" s="337"/>
      <c r="Q2917" s="337">
        <f t="shared" si="557"/>
        <v>0</v>
      </c>
      <c r="R2917" s="350"/>
      <c r="S2917" s="350"/>
      <c r="T2917" s="350"/>
      <c r="U2917" s="350"/>
      <c r="V2917" s="350"/>
      <c r="W2917" s="350"/>
      <c r="X2917" s="350"/>
      <c r="Y2917" s="350">
        <f t="shared" si="558"/>
        <v>0</v>
      </c>
      <c r="Z2917" s="338"/>
      <c r="AA2917" s="337"/>
      <c r="AB2917" s="338"/>
      <c r="AC2917" s="337"/>
      <c r="AD2917" s="451">
        <f t="shared" si="559"/>
        <v>0</v>
      </c>
      <c r="AE2917" s="252"/>
    </row>
    <row r="2918" hidden="1" outlineLevel="1" spans="1:31">
      <c r="A2918" s="299"/>
      <c r="B2918" s="150">
        <v>211001109</v>
      </c>
      <c r="C2918" s="346"/>
      <c r="D2918" s="346"/>
      <c r="E2918" s="299" t="s">
        <v>221</v>
      </c>
      <c r="F2918" s="343"/>
      <c r="G2918" s="350"/>
      <c r="H2918" s="394"/>
      <c r="I2918" s="403"/>
      <c r="J2918" s="394"/>
      <c r="K2918" s="403"/>
      <c r="L2918" s="337">
        <f t="shared" si="556"/>
        <v>0</v>
      </c>
      <c r="M2918" s="338"/>
      <c r="N2918" s="337"/>
      <c r="O2918" s="338"/>
      <c r="P2918" s="337"/>
      <c r="Q2918" s="337">
        <f t="shared" si="557"/>
        <v>0</v>
      </c>
      <c r="R2918" s="350"/>
      <c r="S2918" s="350"/>
      <c r="T2918" s="350"/>
      <c r="U2918" s="350"/>
      <c r="V2918" s="350"/>
      <c r="W2918" s="350"/>
      <c r="X2918" s="350"/>
      <c r="Y2918" s="350">
        <f t="shared" si="558"/>
        <v>0</v>
      </c>
      <c r="Z2918" s="338"/>
      <c r="AA2918" s="337"/>
      <c r="AB2918" s="338"/>
      <c r="AC2918" s="337"/>
      <c r="AD2918" s="451">
        <f t="shared" si="559"/>
        <v>0</v>
      </c>
      <c r="AE2918" s="252"/>
    </row>
    <row r="2919" hidden="1" outlineLevel="1" spans="1:31">
      <c r="A2919" s="299"/>
      <c r="B2919" s="150">
        <v>211001110</v>
      </c>
      <c r="C2919" s="346"/>
      <c r="D2919" s="346"/>
      <c r="E2919" s="299" t="s">
        <v>222</v>
      </c>
      <c r="F2919" s="343"/>
      <c r="G2919" s="350"/>
      <c r="H2919" s="394"/>
      <c r="I2919" s="403"/>
      <c r="J2919" s="394"/>
      <c r="K2919" s="403"/>
      <c r="L2919" s="337">
        <f t="shared" si="556"/>
        <v>0</v>
      </c>
      <c r="M2919" s="338"/>
      <c r="N2919" s="337"/>
      <c r="O2919" s="338"/>
      <c r="P2919" s="337"/>
      <c r="Q2919" s="337">
        <f t="shared" si="557"/>
        <v>0</v>
      </c>
      <c r="R2919" s="350"/>
      <c r="S2919" s="350"/>
      <c r="T2919" s="350"/>
      <c r="U2919" s="350"/>
      <c r="V2919" s="350"/>
      <c r="W2919" s="350"/>
      <c r="X2919" s="350"/>
      <c r="Y2919" s="350">
        <f t="shared" si="558"/>
        <v>0</v>
      </c>
      <c r="Z2919" s="338"/>
      <c r="AA2919" s="337"/>
      <c r="AB2919" s="338"/>
      <c r="AC2919" s="337"/>
      <c r="AD2919" s="451">
        <f t="shared" si="559"/>
        <v>0</v>
      </c>
      <c r="AE2919" s="252"/>
    </row>
    <row r="2920" hidden="1" outlineLevel="1" spans="1:31">
      <c r="A2920" s="299"/>
      <c r="B2920" s="150">
        <v>211001111</v>
      </c>
      <c r="C2920" s="346"/>
      <c r="D2920" s="346"/>
      <c r="E2920" s="299" t="s">
        <v>223</v>
      </c>
      <c r="F2920" s="343"/>
      <c r="G2920" s="350"/>
      <c r="H2920" s="394"/>
      <c r="I2920" s="403"/>
      <c r="J2920" s="394"/>
      <c r="K2920" s="403"/>
      <c r="L2920" s="337">
        <f t="shared" si="556"/>
        <v>0</v>
      </c>
      <c r="M2920" s="338"/>
      <c r="N2920" s="337"/>
      <c r="O2920" s="338"/>
      <c r="P2920" s="337"/>
      <c r="Q2920" s="337">
        <f t="shared" si="557"/>
        <v>0</v>
      </c>
      <c r="R2920" s="350"/>
      <c r="S2920" s="350"/>
      <c r="T2920" s="350"/>
      <c r="U2920" s="350"/>
      <c r="V2920" s="350"/>
      <c r="W2920" s="350"/>
      <c r="X2920" s="350"/>
      <c r="Y2920" s="350">
        <f t="shared" si="558"/>
        <v>0</v>
      </c>
      <c r="Z2920" s="338"/>
      <c r="AA2920" s="337"/>
      <c r="AB2920" s="338"/>
      <c r="AC2920" s="337"/>
      <c r="AD2920" s="451">
        <f t="shared" si="559"/>
        <v>0</v>
      </c>
      <c r="AE2920" s="252"/>
    </row>
    <row r="2921" hidden="1" outlineLevel="1" spans="1:31">
      <c r="A2921" s="299"/>
      <c r="B2921" s="150">
        <v>211001112</v>
      </c>
      <c r="C2921" s="346"/>
      <c r="D2921" s="346"/>
      <c r="E2921" s="299" t="s">
        <v>224</v>
      </c>
      <c r="F2921" s="343"/>
      <c r="G2921" s="350"/>
      <c r="H2921" s="394"/>
      <c r="I2921" s="403"/>
      <c r="J2921" s="394"/>
      <c r="K2921" s="403"/>
      <c r="L2921" s="337">
        <f t="shared" si="556"/>
        <v>0</v>
      </c>
      <c r="M2921" s="338"/>
      <c r="N2921" s="337"/>
      <c r="O2921" s="338"/>
      <c r="P2921" s="337"/>
      <c r="Q2921" s="337">
        <f t="shared" si="557"/>
        <v>0</v>
      </c>
      <c r="R2921" s="350"/>
      <c r="S2921" s="350"/>
      <c r="T2921" s="350"/>
      <c r="U2921" s="350"/>
      <c r="V2921" s="350"/>
      <c r="W2921" s="350"/>
      <c r="X2921" s="350"/>
      <c r="Y2921" s="350">
        <f t="shared" si="558"/>
        <v>0</v>
      </c>
      <c r="Z2921" s="338"/>
      <c r="AA2921" s="337"/>
      <c r="AB2921" s="338"/>
      <c r="AC2921" s="337"/>
      <c r="AD2921" s="451">
        <f t="shared" si="559"/>
        <v>0</v>
      </c>
      <c r="AE2921" s="252"/>
    </row>
    <row r="2922" hidden="1" outlineLevel="1" spans="1:31">
      <c r="A2922" s="299"/>
      <c r="B2922" s="150">
        <v>211001113</v>
      </c>
      <c r="C2922" s="346"/>
      <c r="D2922" s="346"/>
      <c r="E2922" s="299" t="s">
        <v>225</v>
      </c>
      <c r="F2922" s="343"/>
      <c r="G2922" s="350"/>
      <c r="H2922" s="394"/>
      <c r="I2922" s="403"/>
      <c r="J2922" s="394"/>
      <c r="K2922" s="403"/>
      <c r="L2922" s="337">
        <f t="shared" si="556"/>
        <v>0</v>
      </c>
      <c r="M2922" s="338"/>
      <c r="N2922" s="337"/>
      <c r="O2922" s="338"/>
      <c r="P2922" s="337"/>
      <c r="Q2922" s="337">
        <f t="shared" si="557"/>
        <v>0</v>
      </c>
      <c r="R2922" s="350"/>
      <c r="S2922" s="350"/>
      <c r="T2922" s="350"/>
      <c r="U2922" s="350"/>
      <c r="V2922" s="350"/>
      <c r="W2922" s="350"/>
      <c r="X2922" s="350"/>
      <c r="Y2922" s="350">
        <f t="shared" si="558"/>
        <v>0</v>
      </c>
      <c r="Z2922" s="338"/>
      <c r="AA2922" s="337"/>
      <c r="AB2922" s="338"/>
      <c r="AC2922" s="337"/>
      <c r="AD2922" s="451">
        <f t="shared" si="559"/>
        <v>0</v>
      </c>
      <c r="AE2922" s="252"/>
    </row>
    <row r="2923" hidden="1" outlineLevel="1" spans="1:31">
      <c r="A2923" s="299"/>
      <c r="B2923" s="150">
        <v>211001114</v>
      </c>
      <c r="C2923" s="346"/>
      <c r="D2923" s="346"/>
      <c r="E2923" s="299" t="s">
        <v>226</v>
      </c>
      <c r="F2923" s="343"/>
      <c r="G2923" s="350"/>
      <c r="H2923" s="394"/>
      <c r="I2923" s="403"/>
      <c r="J2923" s="394"/>
      <c r="K2923" s="403"/>
      <c r="L2923" s="337">
        <f t="shared" si="556"/>
        <v>0</v>
      </c>
      <c r="M2923" s="338"/>
      <c r="N2923" s="337"/>
      <c r="O2923" s="338"/>
      <c r="P2923" s="337"/>
      <c r="Q2923" s="337">
        <f t="shared" si="557"/>
        <v>0</v>
      </c>
      <c r="R2923" s="350"/>
      <c r="S2923" s="350"/>
      <c r="T2923" s="350"/>
      <c r="U2923" s="350"/>
      <c r="V2923" s="350"/>
      <c r="W2923" s="350"/>
      <c r="X2923" s="350"/>
      <c r="Y2923" s="350">
        <f t="shared" si="558"/>
        <v>0</v>
      </c>
      <c r="Z2923" s="338"/>
      <c r="AA2923" s="337"/>
      <c r="AB2923" s="338"/>
      <c r="AC2923" s="337"/>
      <c r="AD2923" s="451">
        <f t="shared" si="559"/>
        <v>0</v>
      </c>
      <c r="AE2923" s="252"/>
    </row>
    <row r="2924" hidden="1" outlineLevel="1" spans="1:31">
      <c r="A2924" s="299"/>
      <c r="B2924" s="150">
        <v>211001115</v>
      </c>
      <c r="C2924" s="346"/>
      <c r="D2924" s="346"/>
      <c r="E2924" s="299" t="s">
        <v>227</v>
      </c>
      <c r="F2924" s="343"/>
      <c r="G2924" s="350"/>
      <c r="H2924" s="394"/>
      <c r="I2924" s="403"/>
      <c r="J2924" s="394"/>
      <c r="K2924" s="403"/>
      <c r="L2924" s="337">
        <f t="shared" si="556"/>
        <v>0</v>
      </c>
      <c r="M2924" s="338"/>
      <c r="N2924" s="337"/>
      <c r="O2924" s="338"/>
      <c r="P2924" s="337"/>
      <c r="Q2924" s="337">
        <f t="shared" si="557"/>
        <v>0</v>
      </c>
      <c r="R2924" s="350"/>
      <c r="S2924" s="350"/>
      <c r="T2924" s="350"/>
      <c r="U2924" s="350"/>
      <c r="V2924" s="350"/>
      <c r="W2924" s="350"/>
      <c r="X2924" s="350"/>
      <c r="Y2924" s="350">
        <f t="shared" si="558"/>
        <v>0</v>
      </c>
      <c r="Z2924" s="338"/>
      <c r="AA2924" s="337"/>
      <c r="AB2924" s="338"/>
      <c r="AC2924" s="337"/>
      <c r="AD2924" s="451">
        <f t="shared" si="559"/>
        <v>0</v>
      </c>
      <c r="AE2924" s="252"/>
    </row>
    <row r="2925" hidden="1" outlineLevel="1" spans="1:31">
      <c r="A2925" s="299"/>
      <c r="B2925" s="150">
        <v>211001116</v>
      </c>
      <c r="C2925" s="346"/>
      <c r="D2925" s="346"/>
      <c r="E2925" s="299" t="s">
        <v>228</v>
      </c>
      <c r="F2925" s="343"/>
      <c r="G2925" s="350"/>
      <c r="H2925" s="394"/>
      <c r="I2925" s="403"/>
      <c r="J2925" s="394"/>
      <c r="K2925" s="403"/>
      <c r="L2925" s="337">
        <f t="shared" si="556"/>
        <v>0</v>
      </c>
      <c r="M2925" s="338"/>
      <c r="N2925" s="337"/>
      <c r="O2925" s="338"/>
      <c r="P2925" s="337"/>
      <c r="Q2925" s="337">
        <f t="shared" si="557"/>
        <v>0</v>
      </c>
      <c r="R2925" s="350"/>
      <c r="S2925" s="350"/>
      <c r="T2925" s="350"/>
      <c r="U2925" s="350"/>
      <c r="V2925" s="350"/>
      <c r="W2925" s="350"/>
      <c r="X2925" s="350"/>
      <c r="Y2925" s="350">
        <f t="shared" si="558"/>
        <v>0</v>
      </c>
      <c r="Z2925" s="338"/>
      <c r="AA2925" s="337"/>
      <c r="AB2925" s="338"/>
      <c r="AC2925" s="337"/>
      <c r="AD2925" s="451">
        <f t="shared" si="559"/>
        <v>0</v>
      </c>
      <c r="AE2925" s="252"/>
    </row>
    <row r="2926" hidden="1" outlineLevel="1" spans="1:31">
      <c r="A2926" s="299"/>
      <c r="B2926" s="150">
        <v>211001117</v>
      </c>
      <c r="C2926" s="346"/>
      <c r="D2926" s="346"/>
      <c r="E2926" s="299" t="s">
        <v>229</v>
      </c>
      <c r="F2926" s="343"/>
      <c r="G2926" s="350"/>
      <c r="H2926" s="394"/>
      <c r="I2926" s="403"/>
      <c r="J2926" s="394"/>
      <c r="K2926" s="403"/>
      <c r="L2926" s="337">
        <f t="shared" si="556"/>
        <v>0</v>
      </c>
      <c r="M2926" s="338"/>
      <c r="N2926" s="337"/>
      <c r="O2926" s="338"/>
      <c r="P2926" s="337"/>
      <c r="Q2926" s="337">
        <f t="shared" si="557"/>
        <v>0</v>
      </c>
      <c r="R2926" s="350"/>
      <c r="S2926" s="350"/>
      <c r="T2926" s="350"/>
      <c r="U2926" s="350"/>
      <c r="V2926" s="350"/>
      <c r="W2926" s="350"/>
      <c r="X2926" s="350"/>
      <c r="Y2926" s="350">
        <f t="shared" si="558"/>
        <v>0</v>
      </c>
      <c r="Z2926" s="338"/>
      <c r="AA2926" s="337"/>
      <c r="AB2926" s="338"/>
      <c r="AC2926" s="337"/>
      <c r="AD2926" s="451">
        <f t="shared" si="559"/>
        <v>0</v>
      </c>
      <c r="AE2926" s="252"/>
    </row>
    <row r="2927" hidden="1" outlineLevel="1" spans="1:31">
      <c r="A2927" s="299"/>
      <c r="B2927" s="150">
        <v>211001118</v>
      </c>
      <c r="C2927" s="346"/>
      <c r="D2927" s="346"/>
      <c r="E2927" s="299" t="s">
        <v>230</v>
      </c>
      <c r="F2927" s="343"/>
      <c r="G2927" s="350"/>
      <c r="H2927" s="394"/>
      <c r="I2927" s="403"/>
      <c r="J2927" s="394"/>
      <c r="K2927" s="403"/>
      <c r="L2927" s="337">
        <f t="shared" si="556"/>
        <v>0</v>
      </c>
      <c r="M2927" s="338"/>
      <c r="N2927" s="337"/>
      <c r="O2927" s="338"/>
      <c r="P2927" s="337"/>
      <c r="Q2927" s="337">
        <f t="shared" si="557"/>
        <v>0</v>
      </c>
      <c r="R2927" s="350"/>
      <c r="S2927" s="350"/>
      <c r="T2927" s="350"/>
      <c r="U2927" s="350"/>
      <c r="V2927" s="350"/>
      <c r="W2927" s="350"/>
      <c r="X2927" s="350"/>
      <c r="Y2927" s="350">
        <f t="shared" si="558"/>
        <v>0</v>
      </c>
      <c r="Z2927" s="338"/>
      <c r="AA2927" s="337"/>
      <c r="AB2927" s="338"/>
      <c r="AC2927" s="337"/>
      <c r="AD2927" s="451">
        <f t="shared" si="559"/>
        <v>0</v>
      </c>
      <c r="AE2927" s="252"/>
    </row>
    <row r="2928" hidden="1" outlineLevel="1" spans="1:31">
      <c r="A2928" s="299"/>
      <c r="B2928" s="150">
        <v>211001119</v>
      </c>
      <c r="C2928" s="346"/>
      <c r="D2928" s="346"/>
      <c r="E2928" s="299" t="s">
        <v>231</v>
      </c>
      <c r="F2928" s="343"/>
      <c r="G2928" s="350"/>
      <c r="H2928" s="394"/>
      <c r="I2928" s="403"/>
      <c r="J2928" s="394"/>
      <c r="K2928" s="403"/>
      <c r="L2928" s="337">
        <f t="shared" si="556"/>
        <v>0</v>
      </c>
      <c r="M2928" s="338"/>
      <c r="N2928" s="337"/>
      <c r="O2928" s="338"/>
      <c r="P2928" s="337"/>
      <c r="Q2928" s="337">
        <f t="shared" si="557"/>
        <v>0</v>
      </c>
      <c r="R2928" s="350"/>
      <c r="S2928" s="350"/>
      <c r="T2928" s="350"/>
      <c r="U2928" s="350"/>
      <c r="V2928" s="350"/>
      <c r="W2928" s="350"/>
      <c r="X2928" s="350"/>
      <c r="Y2928" s="350">
        <f t="shared" si="558"/>
        <v>0</v>
      </c>
      <c r="Z2928" s="338"/>
      <c r="AA2928" s="337"/>
      <c r="AB2928" s="338"/>
      <c r="AC2928" s="337"/>
      <c r="AD2928" s="451">
        <f t="shared" si="559"/>
        <v>0</v>
      </c>
      <c r="AE2928" s="252"/>
    </row>
    <row r="2929" hidden="1" outlineLevel="1" spans="1:31">
      <c r="A2929" s="299"/>
      <c r="B2929" s="150">
        <v>211001120</v>
      </c>
      <c r="C2929" s="346"/>
      <c r="D2929" s="346"/>
      <c r="E2929" s="299" t="s">
        <v>232</v>
      </c>
      <c r="F2929" s="343"/>
      <c r="G2929" s="350"/>
      <c r="H2929" s="394"/>
      <c r="I2929" s="403"/>
      <c r="J2929" s="394"/>
      <c r="K2929" s="403"/>
      <c r="L2929" s="337">
        <f t="shared" si="556"/>
        <v>0</v>
      </c>
      <c r="M2929" s="338"/>
      <c r="N2929" s="337"/>
      <c r="O2929" s="338"/>
      <c r="P2929" s="337"/>
      <c r="Q2929" s="337">
        <f t="shared" si="557"/>
        <v>0</v>
      </c>
      <c r="R2929" s="350"/>
      <c r="S2929" s="350"/>
      <c r="T2929" s="350"/>
      <c r="U2929" s="350"/>
      <c r="V2929" s="350"/>
      <c r="W2929" s="350"/>
      <c r="X2929" s="350"/>
      <c r="Y2929" s="350">
        <f t="shared" si="558"/>
        <v>0</v>
      </c>
      <c r="Z2929" s="338"/>
      <c r="AA2929" s="337"/>
      <c r="AB2929" s="338"/>
      <c r="AC2929" s="337"/>
      <c r="AD2929" s="451">
        <f t="shared" si="559"/>
        <v>0</v>
      </c>
      <c r="AE2929" s="252"/>
    </row>
    <row r="2930" hidden="1" outlineLevel="1" spans="1:31">
      <c r="A2930" s="299"/>
      <c r="B2930" s="150">
        <v>211001121</v>
      </c>
      <c r="C2930" s="346"/>
      <c r="D2930" s="346"/>
      <c r="E2930" s="299" t="s">
        <v>233</v>
      </c>
      <c r="F2930" s="343"/>
      <c r="G2930" s="350"/>
      <c r="H2930" s="394"/>
      <c r="I2930" s="403"/>
      <c r="J2930" s="394"/>
      <c r="K2930" s="403"/>
      <c r="L2930" s="337">
        <f t="shared" si="556"/>
        <v>0</v>
      </c>
      <c r="M2930" s="338"/>
      <c r="N2930" s="337"/>
      <c r="O2930" s="338"/>
      <c r="P2930" s="337"/>
      <c r="Q2930" s="337">
        <f t="shared" si="557"/>
        <v>0</v>
      </c>
      <c r="R2930" s="350"/>
      <c r="S2930" s="350"/>
      <c r="T2930" s="350"/>
      <c r="U2930" s="350"/>
      <c r="V2930" s="350"/>
      <c r="W2930" s="350"/>
      <c r="X2930" s="350"/>
      <c r="Y2930" s="350">
        <f t="shared" si="558"/>
        <v>0</v>
      </c>
      <c r="Z2930" s="338"/>
      <c r="AA2930" s="337"/>
      <c r="AB2930" s="338"/>
      <c r="AC2930" s="337"/>
      <c r="AD2930" s="451">
        <f t="shared" si="559"/>
        <v>0</v>
      </c>
      <c r="AE2930" s="252"/>
    </row>
    <row r="2931" hidden="1" outlineLevel="1" spans="1:31">
      <c r="A2931" s="299"/>
      <c r="B2931" s="150">
        <v>211001122</v>
      </c>
      <c r="C2931" s="346"/>
      <c r="D2931" s="346"/>
      <c r="E2931" s="299" t="s">
        <v>234</v>
      </c>
      <c r="F2931" s="343"/>
      <c r="G2931" s="350"/>
      <c r="H2931" s="394"/>
      <c r="I2931" s="403"/>
      <c r="J2931" s="394"/>
      <c r="K2931" s="403"/>
      <c r="L2931" s="337">
        <f t="shared" si="556"/>
        <v>0</v>
      </c>
      <c r="M2931" s="338"/>
      <c r="N2931" s="337"/>
      <c r="O2931" s="338"/>
      <c r="P2931" s="337"/>
      <c r="Q2931" s="337">
        <f t="shared" si="557"/>
        <v>0</v>
      </c>
      <c r="R2931" s="350"/>
      <c r="S2931" s="350"/>
      <c r="T2931" s="350"/>
      <c r="U2931" s="350"/>
      <c r="V2931" s="350"/>
      <c r="W2931" s="350"/>
      <c r="X2931" s="350"/>
      <c r="Y2931" s="350">
        <f t="shared" si="558"/>
        <v>0</v>
      </c>
      <c r="Z2931" s="338"/>
      <c r="AA2931" s="337"/>
      <c r="AB2931" s="338"/>
      <c r="AC2931" s="337"/>
      <c r="AD2931" s="451">
        <f t="shared" si="559"/>
        <v>0</v>
      </c>
      <c r="AE2931" s="252"/>
    </row>
    <row r="2932" hidden="1" outlineLevel="1" spans="1:31">
      <c r="A2932" s="299"/>
      <c r="B2932" s="150">
        <v>211001123</v>
      </c>
      <c r="C2932" s="346"/>
      <c r="D2932" s="346"/>
      <c r="E2932" s="299" t="s">
        <v>235</v>
      </c>
      <c r="F2932" s="343"/>
      <c r="G2932" s="350"/>
      <c r="H2932" s="394"/>
      <c r="I2932" s="403"/>
      <c r="J2932" s="394"/>
      <c r="K2932" s="403"/>
      <c r="L2932" s="337">
        <f t="shared" si="556"/>
        <v>0</v>
      </c>
      <c r="M2932" s="338"/>
      <c r="N2932" s="337"/>
      <c r="O2932" s="338"/>
      <c r="P2932" s="337"/>
      <c r="Q2932" s="337">
        <f t="shared" si="557"/>
        <v>0</v>
      </c>
      <c r="R2932" s="350"/>
      <c r="S2932" s="350"/>
      <c r="T2932" s="350"/>
      <c r="U2932" s="350"/>
      <c r="V2932" s="350"/>
      <c r="W2932" s="350"/>
      <c r="X2932" s="350"/>
      <c r="Y2932" s="350">
        <f t="shared" si="558"/>
        <v>0</v>
      </c>
      <c r="Z2932" s="338"/>
      <c r="AA2932" s="337"/>
      <c r="AB2932" s="338"/>
      <c r="AC2932" s="337"/>
      <c r="AD2932" s="451">
        <f t="shared" si="559"/>
        <v>0</v>
      </c>
      <c r="AE2932" s="252"/>
    </row>
    <row r="2933" hidden="1" outlineLevel="1" spans="1:31">
      <c r="A2933" s="299"/>
      <c r="B2933" s="150">
        <v>211001124</v>
      </c>
      <c r="C2933" s="346"/>
      <c r="D2933" s="346"/>
      <c r="E2933" s="299" t="s">
        <v>236</v>
      </c>
      <c r="F2933" s="343"/>
      <c r="G2933" s="350"/>
      <c r="H2933" s="394"/>
      <c r="I2933" s="403"/>
      <c r="J2933" s="394"/>
      <c r="K2933" s="403"/>
      <c r="L2933" s="337">
        <f t="shared" si="556"/>
        <v>0</v>
      </c>
      <c r="M2933" s="338"/>
      <c r="N2933" s="337"/>
      <c r="O2933" s="338"/>
      <c r="P2933" s="337"/>
      <c r="Q2933" s="337">
        <f t="shared" si="557"/>
        <v>0</v>
      </c>
      <c r="R2933" s="350"/>
      <c r="S2933" s="350"/>
      <c r="T2933" s="350"/>
      <c r="U2933" s="350"/>
      <c r="V2933" s="350"/>
      <c r="W2933" s="350"/>
      <c r="X2933" s="350"/>
      <c r="Y2933" s="350">
        <f t="shared" si="558"/>
        <v>0</v>
      </c>
      <c r="Z2933" s="338"/>
      <c r="AA2933" s="337"/>
      <c r="AB2933" s="338"/>
      <c r="AC2933" s="337"/>
      <c r="AD2933" s="451">
        <f t="shared" si="559"/>
        <v>0</v>
      </c>
      <c r="AE2933" s="252"/>
    </row>
    <row r="2934" hidden="1" outlineLevel="1" spans="1:31">
      <c r="A2934" s="299"/>
      <c r="B2934" s="150">
        <v>211001125</v>
      </c>
      <c r="C2934" s="346"/>
      <c r="D2934" s="346"/>
      <c r="E2934" s="299" t="s">
        <v>237</v>
      </c>
      <c r="F2934" s="343"/>
      <c r="G2934" s="350"/>
      <c r="H2934" s="394"/>
      <c r="I2934" s="403"/>
      <c r="J2934" s="394"/>
      <c r="K2934" s="403"/>
      <c r="L2934" s="337">
        <f t="shared" si="556"/>
        <v>0</v>
      </c>
      <c r="M2934" s="338"/>
      <c r="N2934" s="337"/>
      <c r="O2934" s="338"/>
      <c r="P2934" s="337"/>
      <c r="Q2934" s="337">
        <f t="shared" si="557"/>
        <v>0</v>
      </c>
      <c r="R2934" s="350"/>
      <c r="S2934" s="350"/>
      <c r="T2934" s="350"/>
      <c r="U2934" s="350"/>
      <c r="V2934" s="350"/>
      <c r="W2934" s="350"/>
      <c r="X2934" s="350"/>
      <c r="Y2934" s="350">
        <f t="shared" si="558"/>
        <v>0</v>
      </c>
      <c r="Z2934" s="338"/>
      <c r="AA2934" s="337"/>
      <c r="AB2934" s="338"/>
      <c r="AC2934" s="337"/>
      <c r="AD2934" s="451">
        <f t="shared" si="559"/>
        <v>0</v>
      </c>
      <c r="AE2934" s="252"/>
    </row>
    <row r="2935" hidden="1" outlineLevel="1" spans="1:31">
      <c r="A2935" s="299"/>
      <c r="B2935" s="150">
        <v>211001126</v>
      </c>
      <c r="C2935" s="346"/>
      <c r="D2935" s="346"/>
      <c r="E2935" s="299" t="s">
        <v>238</v>
      </c>
      <c r="F2935" s="343"/>
      <c r="G2935" s="350"/>
      <c r="H2935" s="394"/>
      <c r="I2935" s="403"/>
      <c r="J2935" s="394"/>
      <c r="K2935" s="403"/>
      <c r="L2935" s="337">
        <f t="shared" si="556"/>
        <v>0</v>
      </c>
      <c r="M2935" s="338"/>
      <c r="N2935" s="337"/>
      <c r="O2935" s="338"/>
      <c r="P2935" s="337"/>
      <c r="Q2935" s="337">
        <f t="shared" si="557"/>
        <v>0</v>
      </c>
      <c r="R2935" s="350"/>
      <c r="S2935" s="350"/>
      <c r="T2935" s="350"/>
      <c r="U2935" s="350"/>
      <c r="V2935" s="350"/>
      <c r="W2935" s="350"/>
      <c r="X2935" s="350"/>
      <c r="Y2935" s="350">
        <f t="shared" si="558"/>
        <v>0</v>
      </c>
      <c r="Z2935" s="338"/>
      <c r="AA2935" s="337"/>
      <c r="AB2935" s="338"/>
      <c r="AC2935" s="337"/>
      <c r="AD2935" s="451">
        <f t="shared" si="559"/>
        <v>0</v>
      </c>
      <c r="AE2935" s="252"/>
    </row>
    <row r="2936" hidden="1" outlineLevel="1" spans="1:31">
      <c r="A2936" s="299"/>
      <c r="B2936" s="150">
        <v>211001127</v>
      </c>
      <c r="C2936" s="346"/>
      <c r="D2936" s="346"/>
      <c r="E2936" s="299" t="s">
        <v>239</v>
      </c>
      <c r="F2936" s="343"/>
      <c r="G2936" s="350"/>
      <c r="H2936" s="394"/>
      <c r="I2936" s="403"/>
      <c r="J2936" s="394"/>
      <c r="K2936" s="403"/>
      <c r="L2936" s="337">
        <f t="shared" si="556"/>
        <v>0</v>
      </c>
      <c r="M2936" s="338"/>
      <c r="N2936" s="337"/>
      <c r="O2936" s="338"/>
      <c r="P2936" s="337"/>
      <c r="Q2936" s="337">
        <f t="shared" si="557"/>
        <v>0</v>
      </c>
      <c r="R2936" s="350"/>
      <c r="S2936" s="350"/>
      <c r="T2936" s="350"/>
      <c r="U2936" s="350"/>
      <c r="V2936" s="350"/>
      <c r="W2936" s="350"/>
      <c r="X2936" s="350"/>
      <c r="Y2936" s="350">
        <f t="shared" si="558"/>
        <v>0</v>
      </c>
      <c r="Z2936" s="338"/>
      <c r="AA2936" s="337"/>
      <c r="AB2936" s="338"/>
      <c r="AC2936" s="337"/>
      <c r="AD2936" s="451">
        <f t="shared" si="559"/>
        <v>0</v>
      </c>
      <c r="AE2936" s="252"/>
    </row>
    <row r="2937" hidden="1" outlineLevel="1" spans="1:31">
      <c r="A2937" s="299"/>
      <c r="B2937" s="150">
        <v>211001128</v>
      </c>
      <c r="C2937" s="346"/>
      <c r="D2937" s="346"/>
      <c r="E2937" s="299" t="s">
        <v>240</v>
      </c>
      <c r="F2937" s="343"/>
      <c r="G2937" s="350"/>
      <c r="H2937" s="394"/>
      <c r="I2937" s="403"/>
      <c r="J2937" s="394"/>
      <c r="K2937" s="403"/>
      <c r="L2937" s="337">
        <f t="shared" si="556"/>
        <v>0</v>
      </c>
      <c r="M2937" s="338"/>
      <c r="N2937" s="337"/>
      <c r="O2937" s="338"/>
      <c r="P2937" s="337"/>
      <c r="Q2937" s="337">
        <f t="shared" si="557"/>
        <v>0</v>
      </c>
      <c r="R2937" s="350"/>
      <c r="S2937" s="350"/>
      <c r="T2937" s="350"/>
      <c r="U2937" s="350"/>
      <c r="V2937" s="350"/>
      <c r="W2937" s="350"/>
      <c r="X2937" s="350"/>
      <c r="Y2937" s="350">
        <f t="shared" si="558"/>
        <v>0</v>
      </c>
      <c r="Z2937" s="338"/>
      <c r="AA2937" s="337"/>
      <c r="AB2937" s="338"/>
      <c r="AC2937" s="337"/>
      <c r="AD2937" s="451">
        <f t="shared" si="559"/>
        <v>0</v>
      </c>
      <c r="AE2937" s="252"/>
    </row>
    <row r="2938" hidden="1" outlineLevel="1" spans="1:31">
      <c r="A2938" s="299"/>
      <c r="B2938" s="150">
        <v>211001129</v>
      </c>
      <c r="C2938" s="346"/>
      <c r="D2938" s="346"/>
      <c r="E2938" s="299" t="s">
        <v>241</v>
      </c>
      <c r="F2938" s="343"/>
      <c r="G2938" s="350"/>
      <c r="H2938" s="394"/>
      <c r="I2938" s="403"/>
      <c r="J2938" s="394"/>
      <c r="K2938" s="403"/>
      <c r="L2938" s="337">
        <f t="shared" si="556"/>
        <v>0</v>
      </c>
      <c r="M2938" s="338"/>
      <c r="N2938" s="337"/>
      <c r="O2938" s="338"/>
      <c r="P2938" s="337"/>
      <c r="Q2938" s="337">
        <f t="shared" si="557"/>
        <v>0</v>
      </c>
      <c r="R2938" s="350"/>
      <c r="S2938" s="350"/>
      <c r="T2938" s="350"/>
      <c r="U2938" s="350"/>
      <c r="V2938" s="350"/>
      <c r="W2938" s="350"/>
      <c r="X2938" s="350"/>
      <c r="Y2938" s="350">
        <f t="shared" si="558"/>
        <v>0</v>
      </c>
      <c r="Z2938" s="338"/>
      <c r="AA2938" s="337"/>
      <c r="AB2938" s="338"/>
      <c r="AC2938" s="337"/>
      <c r="AD2938" s="451">
        <f t="shared" si="559"/>
        <v>0</v>
      </c>
      <c r="AE2938" s="252"/>
    </row>
    <row r="2939" hidden="1" outlineLevel="1" spans="1:31">
      <c r="A2939" s="299"/>
      <c r="B2939" s="150">
        <v>211001130</v>
      </c>
      <c r="C2939" s="346"/>
      <c r="D2939" s="346"/>
      <c r="E2939" s="299" t="s">
        <v>242</v>
      </c>
      <c r="F2939" s="343"/>
      <c r="G2939" s="350"/>
      <c r="H2939" s="394"/>
      <c r="I2939" s="403"/>
      <c r="J2939" s="394"/>
      <c r="K2939" s="403"/>
      <c r="L2939" s="337">
        <f t="shared" ref="L2939:L3002" si="560">G2939-I2939+K2939</f>
        <v>0</v>
      </c>
      <c r="M2939" s="338"/>
      <c r="N2939" s="337"/>
      <c r="O2939" s="338"/>
      <c r="P2939" s="337"/>
      <c r="Q2939" s="337">
        <f t="shared" ref="Q2939:Q3002" si="561">L2939-N2939+P2939</f>
        <v>0</v>
      </c>
      <c r="R2939" s="350"/>
      <c r="S2939" s="350"/>
      <c r="T2939" s="350"/>
      <c r="U2939" s="350"/>
      <c r="V2939" s="350"/>
      <c r="W2939" s="350"/>
      <c r="X2939" s="350"/>
      <c r="Y2939" s="350">
        <f t="shared" ref="Y2939:Y3002" si="562">SUM(Q2939:X2939)</f>
        <v>0</v>
      </c>
      <c r="Z2939" s="338"/>
      <c r="AA2939" s="337"/>
      <c r="AB2939" s="338"/>
      <c r="AC2939" s="337"/>
      <c r="AD2939" s="451">
        <f t="shared" ref="AD2939:AD3002" si="563">Y2939-AA2939+AC2939</f>
        <v>0</v>
      </c>
      <c r="AE2939" s="252"/>
    </row>
    <row r="2940" hidden="1" outlineLevel="1" spans="1:31">
      <c r="A2940" s="299"/>
      <c r="B2940" s="150">
        <v>211001131</v>
      </c>
      <c r="C2940" s="346"/>
      <c r="D2940" s="346"/>
      <c r="E2940" s="299" t="s">
        <v>243</v>
      </c>
      <c r="F2940" s="343"/>
      <c r="G2940" s="350"/>
      <c r="H2940" s="394"/>
      <c r="I2940" s="403"/>
      <c r="J2940" s="394"/>
      <c r="K2940" s="403"/>
      <c r="L2940" s="337">
        <f t="shared" si="560"/>
        <v>0</v>
      </c>
      <c r="M2940" s="338"/>
      <c r="N2940" s="337"/>
      <c r="O2940" s="338"/>
      <c r="P2940" s="337"/>
      <c r="Q2940" s="337">
        <f t="shared" si="561"/>
        <v>0</v>
      </c>
      <c r="R2940" s="350"/>
      <c r="S2940" s="350"/>
      <c r="T2940" s="350"/>
      <c r="U2940" s="350"/>
      <c r="V2940" s="350"/>
      <c r="W2940" s="350"/>
      <c r="X2940" s="350"/>
      <c r="Y2940" s="350">
        <f t="shared" si="562"/>
        <v>0</v>
      </c>
      <c r="Z2940" s="338"/>
      <c r="AA2940" s="337"/>
      <c r="AB2940" s="338"/>
      <c r="AC2940" s="337"/>
      <c r="AD2940" s="451">
        <f t="shared" si="563"/>
        <v>0</v>
      </c>
      <c r="AE2940" s="252"/>
    </row>
    <row r="2941" hidden="1" outlineLevel="1" spans="1:31">
      <c r="A2941" s="299"/>
      <c r="B2941" s="150">
        <v>211001132</v>
      </c>
      <c r="C2941" s="346"/>
      <c r="D2941" s="346"/>
      <c r="E2941" s="299" t="s">
        <v>244</v>
      </c>
      <c r="F2941" s="343"/>
      <c r="G2941" s="350"/>
      <c r="H2941" s="394"/>
      <c r="I2941" s="403"/>
      <c r="J2941" s="394"/>
      <c r="K2941" s="403"/>
      <c r="L2941" s="337">
        <f t="shared" si="560"/>
        <v>0</v>
      </c>
      <c r="M2941" s="338"/>
      <c r="N2941" s="337"/>
      <c r="O2941" s="338"/>
      <c r="P2941" s="337"/>
      <c r="Q2941" s="337">
        <f t="shared" si="561"/>
        <v>0</v>
      </c>
      <c r="R2941" s="350"/>
      <c r="S2941" s="350"/>
      <c r="T2941" s="350"/>
      <c r="U2941" s="350"/>
      <c r="V2941" s="350"/>
      <c r="W2941" s="350"/>
      <c r="X2941" s="350"/>
      <c r="Y2941" s="350">
        <f t="shared" si="562"/>
        <v>0</v>
      </c>
      <c r="Z2941" s="338"/>
      <c r="AA2941" s="337"/>
      <c r="AB2941" s="338"/>
      <c r="AC2941" s="337"/>
      <c r="AD2941" s="451">
        <f t="shared" si="563"/>
        <v>0</v>
      </c>
      <c r="AE2941" s="252"/>
    </row>
    <row r="2942" hidden="1" outlineLevel="1" spans="1:31">
      <c r="A2942" s="299"/>
      <c r="B2942" s="150">
        <v>211001133</v>
      </c>
      <c r="C2942" s="346"/>
      <c r="D2942" s="346"/>
      <c r="E2942" s="299" t="s">
        <v>245</v>
      </c>
      <c r="F2942" s="343"/>
      <c r="G2942" s="350"/>
      <c r="H2942" s="394"/>
      <c r="I2942" s="403"/>
      <c r="J2942" s="394"/>
      <c r="K2942" s="403"/>
      <c r="L2942" s="337">
        <f t="shared" si="560"/>
        <v>0</v>
      </c>
      <c r="M2942" s="338"/>
      <c r="N2942" s="337"/>
      <c r="O2942" s="338"/>
      <c r="P2942" s="337"/>
      <c r="Q2942" s="337">
        <f t="shared" si="561"/>
        <v>0</v>
      </c>
      <c r="R2942" s="350"/>
      <c r="S2942" s="350"/>
      <c r="T2942" s="350"/>
      <c r="U2942" s="350"/>
      <c r="V2942" s="350"/>
      <c r="W2942" s="350"/>
      <c r="X2942" s="350"/>
      <c r="Y2942" s="350">
        <f t="shared" si="562"/>
        <v>0</v>
      </c>
      <c r="Z2942" s="338"/>
      <c r="AA2942" s="337"/>
      <c r="AB2942" s="338"/>
      <c r="AC2942" s="337"/>
      <c r="AD2942" s="451">
        <f t="shared" si="563"/>
        <v>0</v>
      </c>
      <c r="AE2942" s="252"/>
    </row>
    <row r="2943" hidden="1" outlineLevel="1" spans="1:31">
      <c r="A2943" s="299"/>
      <c r="B2943" s="150">
        <v>211001134</v>
      </c>
      <c r="C2943" s="346"/>
      <c r="D2943" s="346"/>
      <c r="E2943" s="299" t="s">
        <v>246</v>
      </c>
      <c r="F2943" s="343"/>
      <c r="G2943" s="350"/>
      <c r="H2943" s="394"/>
      <c r="I2943" s="403"/>
      <c r="J2943" s="394"/>
      <c r="K2943" s="403"/>
      <c r="L2943" s="337">
        <f t="shared" si="560"/>
        <v>0</v>
      </c>
      <c r="M2943" s="338"/>
      <c r="N2943" s="337"/>
      <c r="O2943" s="338"/>
      <c r="P2943" s="337"/>
      <c r="Q2943" s="337">
        <f t="shared" si="561"/>
        <v>0</v>
      </c>
      <c r="R2943" s="350"/>
      <c r="S2943" s="350"/>
      <c r="T2943" s="350"/>
      <c r="U2943" s="350"/>
      <c r="V2943" s="350"/>
      <c r="W2943" s="350"/>
      <c r="X2943" s="350"/>
      <c r="Y2943" s="350">
        <f t="shared" si="562"/>
        <v>0</v>
      </c>
      <c r="Z2943" s="338"/>
      <c r="AA2943" s="337"/>
      <c r="AB2943" s="338"/>
      <c r="AC2943" s="337"/>
      <c r="AD2943" s="451">
        <f t="shared" si="563"/>
        <v>0</v>
      </c>
      <c r="AE2943" s="252"/>
    </row>
    <row r="2944" hidden="1" outlineLevel="1" spans="1:31">
      <c r="A2944" s="299"/>
      <c r="B2944" s="150">
        <v>211001135</v>
      </c>
      <c r="C2944" s="346"/>
      <c r="D2944" s="346"/>
      <c r="E2944" s="299" t="s">
        <v>247</v>
      </c>
      <c r="F2944" s="343"/>
      <c r="G2944" s="350"/>
      <c r="H2944" s="394"/>
      <c r="I2944" s="403"/>
      <c r="J2944" s="394"/>
      <c r="K2944" s="403"/>
      <c r="L2944" s="337">
        <f t="shared" si="560"/>
        <v>0</v>
      </c>
      <c r="M2944" s="338"/>
      <c r="N2944" s="337"/>
      <c r="O2944" s="338"/>
      <c r="P2944" s="337"/>
      <c r="Q2944" s="337">
        <f t="shared" si="561"/>
        <v>0</v>
      </c>
      <c r="R2944" s="350"/>
      <c r="S2944" s="350"/>
      <c r="T2944" s="350"/>
      <c r="U2944" s="350"/>
      <c r="V2944" s="350"/>
      <c r="W2944" s="350"/>
      <c r="X2944" s="350"/>
      <c r="Y2944" s="350">
        <f t="shared" si="562"/>
        <v>0</v>
      </c>
      <c r="Z2944" s="338"/>
      <c r="AA2944" s="337"/>
      <c r="AB2944" s="338"/>
      <c r="AC2944" s="337"/>
      <c r="AD2944" s="451">
        <f t="shared" si="563"/>
        <v>0</v>
      </c>
      <c r="AE2944" s="252"/>
    </row>
    <row r="2945" hidden="1" outlineLevel="1" spans="1:31">
      <c r="A2945" s="299"/>
      <c r="B2945" s="150">
        <v>211001136</v>
      </c>
      <c r="C2945" s="346"/>
      <c r="D2945" s="346"/>
      <c r="E2945" s="299" t="s">
        <v>248</v>
      </c>
      <c r="F2945" s="343"/>
      <c r="G2945" s="350"/>
      <c r="H2945" s="394"/>
      <c r="I2945" s="403"/>
      <c r="J2945" s="394"/>
      <c r="K2945" s="403"/>
      <c r="L2945" s="337">
        <f t="shared" si="560"/>
        <v>0</v>
      </c>
      <c r="M2945" s="338"/>
      <c r="N2945" s="337"/>
      <c r="O2945" s="338"/>
      <c r="P2945" s="337"/>
      <c r="Q2945" s="337">
        <f t="shared" si="561"/>
        <v>0</v>
      </c>
      <c r="R2945" s="350"/>
      <c r="S2945" s="350"/>
      <c r="T2945" s="350"/>
      <c r="U2945" s="350"/>
      <c r="V2945" s="350"/>
      <c r="W2945" s="350"/>
      <c r="X2945" s="350"/>
      <c r="Y2945" s="350">
        <f t="shared" si="562"/>
        <v>0</v>
      </c>
      <c r="Z2945" s="338"/>
      <c r="AA2945" s="337"/>
      <c r="AB2945" s="338"/>
      <c r="AC2945" s="337"/>
      <c r="AD2945" s="451">
        <f t="shared" si="563"/>
        <v>0</v>
      </c>
      <c r="AE2945" s="252"/>
    </row>
    <row r="2946" hidden="1" outlineLevel="1" spans="1:31">
      <c r="A2946" s="299"/>
      <c r="B2946" s="150">
        <v>211001137</v>
      </c>
      <c r="C2946" s="346"/>
      <c r="D2946" s="346"/>
      <c r="E2946" s="299" t="s">
        <v>249</v>
      </c>
      <c r="F2946" s="343"/>
      <c r="G2946" s="350"/>
      <c r="H2946" s="394"/>
      <c r="I2946" s="403"/>
      <c r="J2946" s="394"/>
      <c r="K2946" s="403"/>
      <c r="L2946" s="337">
        <f t="shared" si="560"/>
        <v>0</v>
      </c>
      <c r="M2946" s="338"/>
      <c r="N2946" s="337"/>
      <c r="O2946" s="338"/>
      <c r="P2946" s="337"/>
      <c r="Q2946" s="337">
        <f t="shared" si="561"/>
        <v>0</v>
      </c>
      <c r="R2946" s="350"/>
      <c r="S2946" s="350"/>
      <c r="T2946" s="350"/>
      <c r="U2946" s="350"/>
      <c r="V2946" s="350"/>
      <c r="W2946" s="350"/>
      <c r="X2946" s="350"/>
      <c r="Y2946" s="350">
        <f t="shared" si="562"/>
        <v>0</v>
      </c>
      <c r="Z2946" s="338"/>
      <c r="AA2946" s="337"/>
      <c r="AB2946" s="338"/>
      <c r="AC2946" s="337"/>
      <c r="AD2946" s="451">
        <f t="shared" si="563"/>
        <v>0</v>
      </c>
      <c r="AE2946" s="252"/>
    </row>
    <row r="2947" hidden="1" outlineLevel="1" spans="1:31">
      <c r="A2947" s="299"/>
      <c r="B2947" s="150">
        <v>211001138</v>
      </c>
      <c r="C2947" s="346"/>
      <c r="D2947" s="346"/>
      <c r="E2947" s="299" t="s">
        <v>250</v>
      </c>
      <c r="F2947" s="343"/>
      <c r="G2947" s="350"/>
      <c r="H2947" s="394"/>
      <c r="I2947" s="403"/>
      <c r="J2947" s="394"/>
      <c r="K2947" s="403"/>
      <c r="L2947" s="337">
        <f t="shared" si="560"/>
        <v>0</v>
      </c>
      <c r="M2947" s="338"/>
      <c r="N2947" s="337"/>
      <c r="O2947" s="338"/>
      <c r="P2947" s="337"/>
      <c r="Q2947" s="337">
        <f t="shared" si="561"/>
        <v>0</v>
      </c>
      <c r="R2947" s="350"/>
      <c r="S2947" s="350"/>
      <c r="T2947" s="350"/>
      <c r="U2947" s="350"/>
      <c r="V2947" s="350"/>
      <c r="W2947" s="350"/>
      <c r="X2947" s="350"/>
      <c r="Y2947" s="350">
        <f t="shared" si="562"/>
        <v>0</v>
      </c>
      <c r="Z2947" s="338"/>
      <c r="AA2947" s="337"/>
      <c r="AB2947" s="338"/>
      <c r="AC2947" s="337"/>
      <c r="AD2947" s="451">
        <f t="shared" si="563"/>
        <v>0</v>
      </c>
      <c r="AE2947" s="252"/>
    </row>
    <row r="2948" hidden="1" outlineLevel="1" spans="1:31">
      <c r="A2948" s="299"/>
      <c r="B2948" s="150">
        <v>211001139</v>
      </c>
      <c r="C2948" s="346"/>
      <c r="D2948" s="346"/>
      <c r="E2948" s="299" t="s">
        <v>251</v>
      </c>
      <c r="F2948" s="343"/>
      <c r="G2948" s="350"/>
      <c r="H2948" s="394"/>
      <c r="I2948" s="403"/>
      <c r="J2948" s="394"/>
      <c r="K2948" s="403"/>
      <c r="L2948" s="337">
        <f t="shared" si="560"/>
        <v>0</v>
      </c>
      <c r="M2948" s="338"/>
      <c r="N2948" s="337"/>
      <c r="O2948" s="338"/>
      <c r="P2948" s="337"/>
      <c r="Q2948" s="337">
        <f t="shared" si="561"/>
        <v>0</v>
      </c>
      <c r="R2948" s="350"/>
      <c r="S2948" s="350"/>
      <c r="T2948" s="350"/>
      <c r="U2948" s="350"/>
      <c r="V2948" s="350"/>
      <c r="W2948" s="350"/>
      <c r="X2948" s="350"/>
      <c r="Y2948" s="350">
        <f t="shared" si="562"/>
        <v>0</v>
      </c>
      <c r="Z2948" s="338"/>
      <c r="AA2948" s="337"/>
      <c r="AB2948" s="338"/>
      <c r="AC2948" s="337"/>
      <c r="AD2948" s="451">
        <f t="shared" si="563"/>
        <v>0</v>
      </c>
      <c r="AE2948" s="252"/>
    </row>
    <row r="2949" hidden="1" outlineLevel="1" spans="1:31">
      <c r="A2949" s="299"/>
      <c r="B2949" s="150">
        <v>211001140</v>
      </c>
      <c r="C2949" s="346"/>
      <c r="D2949" s="346"/>
      <c r="E2949" s="299" t="s">
        <v>252</v>
      </c>
      <c r="F2949" s="343"/>
      <c r="G2949" s="350"/>
      <c r="H2949" s="394"/>
      <c r="I2949" s="403"/>
      <c r="J2949" s="394"/>
      <c r="K2949" s="403"/>
      <c r="L2949" s="337">
        <f t="shared" si="560"/>
        <v>0</v>
      </c>
      <c r="M2949" s="338"/>
      <c r="N2949" s="337"/>
      <c r="O2949" s="338"/>
      <c r="P2949" s="337"/>
      <c r="Q2949" s="337">
        <f t="shared" si="561"/>
        <v>0</v>
      </c>
      <c r="R2949" s="350"/>
      <c r="S2949" s="350"/>
      <c r="T2949" s="350"/>
      <c r="U2949" s="350"/>
      <c r="V2949" s="350"/>
      <c r="W2949" s="350"/>
      <c r="X2949" s="350"/>
      <c r="Y2949" s="350">
        <f t="shared" si="562"/>
        <v>0</v>
      </c>
      <c r="Z2949" s="338"/>
      <c r="AA2949" s="337"/>
      <c r="AB2949" s="338"/>
      <c r="AC2949" s="337"/>
      <c r="AD2949" s="451">
        <f t="shared" si="563"/>
        <v>0</v>
      </c>
      <c r="AE2949" s="252"/>
    </row>
    <row r="2950" hidden="1" outlineLevel="1" spans="1:31">
      <c r="A2950" s="299"/>
      <c r="B2950" s="150">
        <v>211001141</v>
      </c>
      <c r="C2950" s="346"/>
      <c r="D2950" s="346"/>
      <c r="E2950" s="299" t="s">
        <v>253</v>
      </c>
      <c r="F2950" s="343"/>
      <c r="G2950" s="350"/>
      <c r="H2950" s="394"/>
      <c r="I2950" s="403"/>
      <c r="J2950" s="394"/>
      <c r="K2950" s="403"/>
      <c r="L2950" s="337">
        <f t="shared" si="560"/>
        <v>0</v>
      </c>
      <c r="M2950" s="338"/>
      <c r="N2950" s="337"/>
      <c r="O2950" s="338"/>
      <c r="P2950" s="337"/>
      <c r="Q2950" s="337">
        <f t="shared" si="561"/>
        <v>0</v>
      </c>
      <c r="R2950" s="350"/>
      <c r="S2950" s="350"/>
      <c r="T2950" s="350"/>
      <c r="U2950" s="350"/>
      <c r="V2950" s="350"/>
      <c r="W2950" s="350"/>
      <c r="X2950" s="350"/>
      <c r="Y2950" s="350">
        <f t="shared" si="562"/>
        <v>0</v>
      </c>
      <c r="Z2950" s="338"/>
      <c r="AA2950" s="337"/>
      <c r="AB2950" s="338"/>
      <c r="AC2950" s="337"/>
      <c r="AD2950" s="451">
        <f t="shared" si="563"/>
        <v>0</v>
      </c>
      <c r="AE2950" s="252"/>
    </row>
    <row r="2951" hidden="1" outlineLevel="1" spans="1:31">
      <c r="A2951" s="299"/>
      <c r="B2951" s="150">
        <v>211001142</v>
      </c>
      <c r="C2951" s="346"/>
      <c r="D2951" s="346"/>
      <c r="E2951" s="299" t="s">
        <v>254</v>
      </c>
      <c r="F2951" s="343"/>
      <c r="G2951" s="350"/>
      <c r="H2951" s="394"/>
      <c r="I2951" s="403"/>
      <c r="J2951" s="394"/>
      <c r="K2951" s="403"/>
      <c r="L2951" s="337">
        <f t="shared" si="560"/>
        <v>0</v>
      </c>
      <c r="M2951" s="338"/>
      <c r="N2951" s="337"/>
      <c r="O2951" s="338"/>
      <c r="P2951" s="337"/>
      <c r="Q2951" s="337">
        <f t="shared" si="561"/>
        <v>0</v>
      </c>
      <c r="R2951" s="350"/>
      <c r="S2951" s="350"/>
      <c r="T2951" s="350"/>
      <c r="U2951" s="350"/>
      <c r="V2951" s="350"/>
      <c r="W2951" s="350"/>
      <c r="X2951" s="350"/>
      <c r="Y2951" s="350">
        <f t="shared" si="562"/>
        <v>0</v>
      </c>
      <c r="Z2951" s="338"/>
      <c r="AA2951" s="337"/>
      <c r="AB2951" s="338"/>
      <c r="AC2951" s="337"/>
      <c r="AD2951" s="451">
        <f t="shared" si="563"/>
        <v>0</v>
      </c>
      <c r="AE2951" s="252"/>
    </row>
    <row r="2952" hidden="1" outlineLevel="1" spans="1:31">
      <c r="A2952" s="299"/>
      <c r="B2952" s="150">
        <v>211001143</v>
      </c>
      <c r="C2952" s="346"/>
      <c r="D2952" s="346"/>
      <c r="E2952" s="299" t="s">
        <v>255</v>
      </c>
      <c r="F2952" s="343"/>
      <c r="G2952" s="350"/>
      <c r="H2952" s="394"/>
      <c r="I2952" s="403"/>
      <c r="J2952" s="394"/>
      <c r="K2952" s="403"/>
      <c r="L2952" s="337">
        <f t="shared" si="560"/>
        <v>0</v>
      </c>
      <c r="M2952" s="338"/>
      <c r="N2952" s="337"/>
      <c r="O2952" s="338"/>
      <c r="P2952" s="337"/>
      <c r="Q2952" s="337">
        <f t="shared" si="561"/>
        <v>0</v>
      </c>
      <c r="R2952" s="350"/>
      <c r="S2952" s="350"/>
      <c r="T2952" s="350"/>
      <c r="U2952" s="350"/>
      <c r="V2952" s="350"/>
      <c r="W2952" s="350"/>
      <c r="X2952" s="350"/>
      <c r="Y2952" s="350">
        <f t="shared" si="562"/>
        <v>0</v>
      </c>
      <c r="Z2952" s="338"/>
      <c r="AA2952" s="337"/>
      <c r="AB2952" s="338"/>
      <c r="AC2952" s="337"/>
      <c r="AD2952" s="451">
        <f t="shared" si="563"/>
        <v>0</v>
      </c>
      <c r="AE2952" s="252"/>
    </row>
    <row r="2953" hidden="1" outlineLevel="1" spans="1:31">
      <c r="A2953" s="299"/>
      <c r="B2953" s="150">
        <v>211001144</v>
      </c>
      <c r="C2953" s="346"/>
      <c r="D2953" s="346"/>
      <c r="E2953" s="299" t="s">
        <v>256</v>
      </c>
      <c r="F2953" s="343"/>
      <c r="G2953" s="350"/>
      <c r="H2953" s="394"/>
      <c r="I2953" s="403"/>
      <c r="J2953" s="394"/>
      <c r="K2953" s="403"/>
      <c r="L2953" s="337">
        <f t="shared" si="560"/>
        <v>0</v>
      </c>
      <c r="M2953" s="338"/>
      <c r="N2953" s="337"/>
      <c r="O2953" s="338"/>
      <c r="P2953" s="337"/>
      <c r="Q2953" s="337">
        <f t="shared" si="561"/>
        <v>0</v>
      </c>
      <c r="R2953" s="350"/>
      <c r="S2953" s="350"/>
      <c r="T2953" s="350"/>
      <c r="U2953" s="350"/>
      <c r="V2953" s="350"/>
      <c r="W2953" s="350"/>
      <c r="X2953" s="350"/>
      <c r="Y2953" s="350">
        <f t="shared" si="562"/>
        <v>0</v>
      </c>
      <c r="Z2953" s="338"/>
      <c r="AA2953" s="337"/>
      <c r="AB2953" s="338"/>
      <c r="AC2953" s="337"/>
      <c r="AD2953" s="451">
        <f t="shared" si="563"/>
        <v>0</v>
      </c>
      <c r="AE2953" s="252"/>
    </row>
    <row r="2954" hidden="1" outlineLevel="1" spans="1:31">
      <c r="A2954" s="299"/>
      <c r="B2954" s="150">
        <v>211001145</v>
      </c>
      <c r="C2954" s="346"/>
      <c r="D2954" s="346"/>
      <c r="E2954" s="299" t="s">
        <v>257</v>
      </c>
      <c r="F2954" s="343"/>
      <c r="G2954" s="350"/>
      <c r="H2954" s="394"/>
      <c r="I2954" s="403"/>
      <c r="J2954" s="394"/>
      <c r="K2954" s="403"/>
      <c r="L2954" s="337">
        <f t="shared" si="560"/>
        <v>0</v>
      </c>
      <c r="M2954" s="338"/>
      <c r="N2954" s="337"/>
      <c r="O2954" s="338"/>
      <c r="P2954" s="337"/>
      <c r="Q2954" s="337">
        <f t="shared" si="561"/>
        <v>0</v>
      </c>
      <c r="R2954" s="350"/>
      <c r="S2954" s="350"/>
      <c r="T2954" s="350"/>
      <c r="U2954" s="350"/>
      <c r="V2954" s="350"/>
      <c r="W2954" s="350"/>
      <c r="X2954" s="350"/>
      <c r="Y2954" s="350">
        <f t="shared" si="562"/>
        <v>0</v>
      </c>
      <c r="Z2954" s="338"/>
      <c r="AA2954" s="337"/>
      <c r="AB2954" s="338"/>
      <c r="AC2954" s="337"/>
      <c r="AD2954" s="451">
        <f t="shared" si="563"/>
        <v>0</v>
      </c>
      <c r="AE2954" s="252"/>
    </row>
    <row r="2955" hidden="1" outlineLevel="1" spans="1:31">
      <c r="A2955" s="299"/>
      <c r="B2955" s="150">
        <v>211001146</v>
      </c>
      <c r="C2955" s="346"/>
      <c r="D2955" s="346"/>
      <c r="E2955" s="299" t="s">
        <v>258</v>
      </c>
      <c r="F2955" s="343"/>
      <c r="G2955" s="350"/>
      <c r="H2955" s="394"/>
      <c r="I2955" s="403"/>
      <c r="J2955" s="394"/>
      <c r="K2955" s="403"/>
      <c r="L2955" s="337">
        <f t="shared" si="560"/>
        <v>0</v>
      </c>
      <c r="M2955" s="338"/>
      <c r="N2955" s="337"/>
      <c r="O2955" s="338"/>
      <c r="P2955" s="337"/>
      <c r="Q2955" s="337">
        <f t="shared" si="561"/>
        <v>0</v>
      </c>
      <c r="R2955" s="350"/>
      <c r="S2955" s="350"/>
      <c r="T2955" s="350"/>
      <c r="U2955" s="350"/>
      <c r="V2955" s="350"/>
      <c r="W2955" s="350"/>
      <c r="X2955" s="350"/>
      <c r="Y2955" s="350">
        <f t="shared" si="562"/>
        <v>0</v>
      </c>
      <c r="Z2955" s="338"/>
      <c r="AA2955" s="337"/>
      <c r="AB2955" s="338"/>
      <c r="AC2955" s="337"/>
      <c r="AD2955" s="451">
        <f t="shared" si="563"/>
        <v>0</v>
      </c>
      <c r="AE2955" s="252"/>
    </row>
    <row r="2956" hidden="1" outlineLevel="1" spans="1:31">
      <c r="A2956" s="299"/>
      <c r="B2956" s="150">
        <v>211001147</v>
      </c>
      <c r="C2956" s="346"/>
      <c r="D2956" s="346"/>
      <c r="E2956" s="299" t="s">
        <v>259</v>
      </c>
      <c r="F2956" s="343"/>
      <c r="G2956" s="350"/>
      <c r="H2956" s="394"/>
      <c r="I2956" s="403"/>
      <c r="J2956" s="394"/>
      <c r="K2956" s="403"/>
      <c r="L2956" s="337">
        <f t="shared" si="560"/>
        <v>0</v>
      </c>
      <c r="M2956" s="338"/>
      <c r="N2956" s="337"/>
      <c r="O2956" s="338"/>
      <c r="P2956" s="337"/>
      <c r="Q2956" s="337">
        <f t="shared" si="561"/>
        <v>0</v>
      </c>
      <c r="R2956" s="350"/>
      <c r="S2956" s="350"/>
      <c r="T2956" s="350"/>
      <c r="U2956" s="350"/>
      <c r="V2956" s="350"/>
      <c r="W2956" s="350"/>
      <c r="X2956" s="350"/>
      <c r="Y2956" s="350">
        <f t="shared" si="562"/>
        <v>0</v>
      </c>
      <c r="Z2956" s="338"/>
      <c r="AA2956" s="337"/>
      <c r="AB2956" s="338"/>
      <c r="AC2956" s="337"/>
      <c r="AD2956" s="451">
        <f t="shared" si="563"/>
        <v>0</v>
      </c>
      <c r="AE2956" s="252"/>
    </row>
    <row r="2957" hidden="1" outlineLevel="1" spans="1:31">
      <c r="A2957" s="299"/>
      <c r="B2957" s="150">
        <v>211001148</v>
      </c>
      <c r="C2957" s="346"/>
      <c r="D2957" s="346"/>
      <c r="E2957" s="299" t="s">
        <v>260</v>
      </c>
      <c r="F2957" s="343"/>
      <c r="G2957" s="350"/>
      <c r="H2957" s="394"/>
      <c r="I2957" s="403"/>
      <c r="J2957" s="394"/>
      <c r="K2957" s="403"/>
      <c r="L2957" s="337">
        <f t="shared" si="560"/>
        <v>0</v>
      </c>
      <c r="M2957" s="338"/>
      <c r="N2957" s="337"/>
      <c r="O2957" s="338"/>
      <c r="P2957" s="337"/>
      <c r="Q2957" s="337">
        <f t="shared" si="561"/>
        <v>0</v>
      </c>
      <c r="R2957" s="350"/>
      <c r="S2957" s="350"/>
      <c r="T2957" s="350"/>
      <c r="U2957" s="350"/>
      <c r="V2957" s="350"/>
      <c r="W2957" s="350"/>
      <c r="X2957" s="350"/>
      <c r="Y2957" s="350">
        <f t="shared" si="562"/>
        <v>0</v>
      </c>
      <c r="Z2957" s="338"/>
      <c r="AA2957" s="337"/>
      <c r="AB2957" s="338"/>
      <c r="AC2957" s="337"/>
      <c r="AD2957" s="451">
        <f t="shared" si="563"/>
        <v>0</v>
      </c>
      <c r="AE2957" s="252"/>
    </row>
    <row r="2958" hidden="1" outlineLevel="1" spans="1:31">
      <c r="A2958" s="299"/>
      <c r="B2958" s="150">
        <v>211001149</v>
      </c>
      <c r="C2958" s="346"/>
      <c r="D2958" s="346"/>
      <c r="E2958" s="299" t="s">
        <v>261</v>
      </c>
      <c r="F2958" s="343"/>
      <c r="G2958" s="350"/>
      <c r="H2958" s="394"/>
      <c r="I2958" s="403"/>
      <c r="J2958" s="394"/>
      <c r="K2958" s="403"/>
      <c r="L2958" s="337">
        <f t="shared" si="560"/>
        <v>0</v>
      </c>
      <c r="M2958" s="338"/>
      <c r="N2958" s="337"/>
      <c r="O2958" s="338"/>
      <c r="P2958" s="337"/>
      <c r="Q2958" s="337">
        <f t="shared" si="561"/>
        <v>0</v>
      </c>
      <c r="R2958" s="350"/>
      <c r="S2958" s="350"/>
      <c r="T2958" s="350"/>
      <c r="U2958" s="350"/>
      <c r="V2958" s="350"/>
      <c r="W2958" s="350"/>
      <c r="X2958" s="350"/>
      <c r="Y2958" s="350">
        <f t="shared" si="562"/>
        <v>0</v>
      </c>
      <c r="Z2958" s="338"/>
      <c r="AA2958" s="337"/>
      <c r="AB2958" s="338"/>
      <c r="AC2958" s="337"/>
      <c r="AD2958" s="451">
        <f t="shared" si="563"/>
        <v>0</v>
      </c>
      <c r="AE2958" s="252"/>
    </row>
    <row r="2959" hidden="1" outlineLevel="1" spans="1:31">
      <c r="A2959" s="299"/>
      <c r="B2959" s="150">
        <v>211001150</v>
      </c>
      <c r="C2959" s="346"/>
      <c r="D2959" s="346"/>
      <c r="E2959" s="299" t="s">
        <v>262</v>
      </c>
      <c r="F2959" s="343"/>
      <c r="G2959" s="350"/>
      <c r="H2959" s="394"/>
      <c r="I2959" s="403"/>
      <c r="J2959" s="394"/>
      <c r="K2959" s="403"/>
      <c r="L2959" s="337">
        <f t="shared" si="560"/>
        <v>0</v>
      </c>
      <c r="M2959" s="338"/>
      <c r="N2959" s="337"/>
      <c r="O2959" s="338"/>
      <c r="P2959" s="337"/>
      <c r="Q2959" s="337">
        <f t="shared" si="561"/>
        <v>0</v>
      </c>
      <c r="R2959" s="350"/>
      <c r="S2959" s="350"/>
      <c r="T2959" s="350"/>
      <c r="U2959" s="350"/>
      <c r="V2959" s="350"/>
      <c r="W2959" s="350"/>
      <c r="X2959" s="350"/>
      <c r="Y2959" s="350">
        <f t="shared" si="562"/>
        <v>0</v>
      </c>
      <c r="Z2959" s="338"/>
      <c r="AA2959" s="337"/>
      <c r="AB2959" s="338"/>
      <c r="AC2959" s="337"/>
      <c r="AD2959" s="451">
        <f t="shared" si="563"/>
        <v>0</v>
      </c>
      <c r="AE2959" s="252"/>
    </row>
    <row r="2960" hidden="1" outlineLevel="1" spans="1:31">
      <c r="A2960" s="299"/>
      <c r="B2960" s="150">
        <v>211001151</v>
      </c>
      <c r="C2960" s="346"/>
      <c r="D2960" s="346"/>
      <c r="E2960" s="299" t="s">
        <v>263</v>
      </c>
      <c r="F2960" s="343"/>
      <c r="G2960" s="350"/>
      <c r="H2960" s="394"/>
      <c r="I2960" s="403"/>
      <c r="J2960" s="394"/>
      <c r="K2960" s="403"/>
      <c r="L2960" s="337">
        <f t="shared" si="560"/>
        <v>0</v>
      </c>
      <c r="M2960" s="338"/>
      <c r="N2960" s="337"/>
      <c r="O2960" s="338"/>
      <c r="P2960" s="337"/>
      <c r="Q2960" s="337">
        <f t="shared" si="561"/>
        <v>0</v>
      </c>
      <c r="R2960" s="350"/>
      <c r="S2960" s="350"/>
      <c r="T2960" s="350"/>
      <c r="U2960" s="350"/>
      <c r="V2960" s="350"/>
      <c r="W2960" s="350"/>
      <c r="X2960" s="350"/>
      <c r="Y2960" s="350">
        <f t="shared" si="562"/>
        <v>0</v>
      </c>
      <c r="Z2960" s="338"/>
      <c r="AA2960" s="337"/>
      <c r="AB2960" s="338"/>
      <c r="AC2960" s="337"/>
      <c r="AD2960" s="451">
        <f t="shared" si="563"/>
        <v>0</v>
      </c>
      <c r="AE2960" s="252"/>
    </row>
    <row r="2961" hidden="1" outlineLevel="1" spans="1:31">
      <c r="A2961" s="299"/>
      <c r="B2961" s="150">
        <v>211001152</v>
      </c>
      <c r="C2961" s="346"/>
      <c r="D2961" s="346"/>
      <c r="E2961" s="299" t="s">
        <v>264</v>
      </c>
      <c r="F2961" s="343"/>
      <c r="G2961" s="350"/>
      <c r="H2961" s="394"/>
      <c r="I2961" s="403"/>
      <c r="J2961" s="394"/>
      <c r="K2961" s="403"/>
      <c r="L2961" s="337">
        <f t="shared" si="560"/>
        <v>0</v>
      </c>
      <c r="M2961" s="338"/>
      <c r="N2961" s="337"/>
      <c r="O2961" s="338"/>
      <c r="P2961" s="337"/>
      <c r="Q2961" s="337">
        <f t="shared" si="561"/>
        <v>0</v>
      </c>
      <c r="R2961" s="350"/>
      <c r="S2961" s="350"/>
      <c r="T2961" s="350"/>
      <c r="U2961" s="350"/>
      <c r="V2961" s="350"/>
      <c r="W2961" s="350"/>
      <c r="X2961" s="350"/>
      <c r="Y2961" s="350">
        <f t="shared" si="562"/>
        <v>0</v>
      </c>
      <c r="Z2961" s="338"/>
      <c r="AA2961" s="337"/>
      <c r="AB2961" s="338"/>
      <c r="AC2961" s="337"/>
      <c r="AD2961" s="451">
        <f t="shared" si="563"/>
        <v>0</v>
      </c>
      <c r="AE2961" s="252"/>
    </row>
    <row r="2962" hidden="1" outlineLevel="1" spans="1:31">
      <c r="A2962" s="299"/>
      <c r="B2962" s="150">
        <v>211001153</v>
      </c>
      <c r="C2962" s="346"/>
      <c r="D2962" s="346"/>
      <c r="E2962" s="299" t="s">
        <v>265</v>
      </c>
      <c r="F2962" s="343"/>
      <c r="G2962" s="350"/>
      <c r="H2962" s="394"/>
      <c r="I2962" s="403"/>
      <c r="J2962" s="394"/>
      <c r="K2962" s="403"/>
      <c r="L2962" s="337">
        <f t="shared" si="560"/>
        <v>0</v>
      </c>
      <c r="M2962" s="338"/>
      <c r="N2962" s="337"/>
      <c r="O2962" s="338"/>
      <c r="P2962" s="337"/>
      <c r="Q2962" s="337">
        <f t="shared" si="561"/>
        <v>0</v>
      </c>
      <c r="R2962" s="350"/>
      <c r="S2962" s="350"/>
      <c r="T2962" s="350"/>
      <c r="U2962" s="350"/>
      <c r="V2962" s="350"/>
      <c r="W2962" s="350"/>
      <c r="X2962" s="350"/>
      <c r="Y2962" s="350">
        <f t="shared" si="562"/>
        <v>0</v>
      </c>
      <c r="Z2962" s="338"/>
      <c r="AA2962" s="337"/>
      <c r="AB2962" s="338"/>
      <c r="AC2962" s="337"/>
      <c r="AD2962" s="451">
        <f t="shared" si="563"/>
        <v>0</v>
      </c>
      <c r="AE2962" s="252"/>
    </row>
    <row r="2963" hidden="1" outlineLevel="1" spans="1:31">
      <c r="A2963" s="299"/>
      <c r="B2963" s="150">
        <v>211001154</v>
      </c>
      <c r="C2963" s="346"/>
      <c r="D2963" s="346"/>
      <c r="E2963" s="299" t="s">
        <v>266</v>
      </c>
      <c r="F2963" s="343"/>
      <c r="G2963" s="350"/>
      <c r="H2963" s="394"/>
      <c r="I2963" s="403"/>
      <c r="J2963" s="394"/>
      <c r="K2963" s="403"/>
      <c r="L2963" s="337">
        <f t="shared" si="560"/>
        <v>0</v>
      </c>
      <c r="M2963" s="338"/>
      <c r="N2963" s="337"/>
      <c r="O2963" s="338"/>
      <c r="P2963" s="337"/>
      <c r="Q2963" s="337">
        <f t="shared" si="561"/>
        <v>0</v>
      </c>
      <c r="R2963" s="350"/>
      <c r="S2963" s="350"/>
      <c r="T2963" s="350"/>
      <c r="U2963" s="350"/>
      <c r="V2963" s="350"/>
      <c r="W2963" s="350"/>
      <c r="X2963" s="350"/>
      <c r="Y2963" s="350">
        <f t="shared" si="562"/>
        <v>0</v>
      </c>
      <c r="Z2963" s="338"/>
      <c r="AA2963" s="337"/>
      <c r="AB2963" s="338"/>
      <c r="AC2963" s="337"/>
      <c r="AD2963" s="451">
        <f t="shared" si="563"/>
        <v>0</v>
      </c>
      <c r="AE2963" s="252"/>
    </row>
    <row r="2964" hidden="1" outlineLevel="1" spans="1:31">
      <c r="A2964" s="299"/>
      <c r="B2964" s="150">
        <v>211001155</v>
      </c>
      <c r="C2964" s="346"/>
      <c r="D2964" s="346"/>
      <c r="E2964" s="299" t="s">
        <v>267</v>
      </c>
      <c r="F2964" s="343"/>
      <c r="G2964" s="350"/>
      <c r="H2964" s="394"/>
      <c r="I2964" s="403"/>
      <c r="J2964" s="394"/>
      <c r="K2964" s="403"/>
      <c r="L2964" s="337">
        <f t="shared" si="560"/>
        <v>0</v>
      </c>
      <c r="M2964" s="338"/>
      <c r="N2964" s="337"/>
      <c r="O2964" s="338"/>
      <c r="P2964" s="337"/>
      <c r="Q2964" s="337">
        <f t="shared" si="561"/>
        <v>0</v>
      </c>
      <c r="R2964" s="350"/>
      <c r="S2964" s="350"/>
      <c r="T2964" s="350"/>
      <c r="U2964" s="350"/>
      <c r="V2964" s="350"/>
      <c r="W2964" s="350"/>
      <c r="X2964" s="350"/>
      <c r="Y2964" s="350">
        <f t="shared" si="562"/>
        <v>0</v>
      </c>
      <c r="Z2964" s="338"/>
      <c r="AA2964" s="337"/>
      <c r="AB2964" s="338"/>
      <c r="AC2964" s="337"/>
      <c r="AD2964" s="451">
        <f t="shared" si="563"/>
        <v>0</v>
      </c>
      <c r="AE2964" s="252"/>
    </row>
    <row r="2965" hidden="1" outlineLevel="1" spans="1:31">
      <c r="A2965" s="299"/>
      <c r="B2965" s="150">
        <v>211001156</v>
      </c>
      <c r="C2965" s="346"/>
      <c r="D2965" s="346"/>
      <c r="E2965" s="299" t="s">
        <v>268</v>
      </c>
      <c r="F2965" s="343"/>
      <c r="G2965" s="350"/>
      <c r="H2965" s="394"/>
      <c r="I2965" s="403"/>
      <c r="J2965" s="394"/>
      <c r="K2965" s="403"/>
      <c r="L2965" s="337">
        <f t="shared" si="560"/>
        <v>0</v>
      </c>
      <c r="M2965" s="338"/>
      <c r="N2965" s="337"/>
      <c r="O2965" s="338"/>
      <c r="P2965" s="337"/>
      <c r="Q2965" s="337">
        <f t="shared" si="561"/>
        <v>0</v>
      </c>
      <c r="R2965" s="350"/>
      <c r="S2965" s="350"/>
      <c r="T2965" s="350"/>
      <c r="U2965" s="350"/>
      <c r="V2965" s="350"/>
      <c r="W2965" s="350"/>
      <c r="X2965" s="350"/>
      <c r="Y2965" s="350">
        <f t="shared" si="562"/>
        <v>0</v>
      </c>
      <c r="Z2965" s="338"/>
      <c r="AA2965" s="337"/>
      <c r="AB2965" s="338"/>
      <c r="AC2965" s="337"/>
      <c r="AD2965" s="451">
        <f t="shared" si="563"/>
        <v>0</v>
      </c>
      <c r="AE2965" s="252"/>
    </row>
    <row r="2966" hidden="1" outlineLevel="1" spans="1:31">
      <c r="A2966" s="299"/>
      <c r="B2966" s="150">
        <v>211001157</v>
      </c>
      <c r="C2966" s="346"/>
      <c r="D2966" s="346"/>
      <c r="E2966" s="299" t="s">
        <v>269</v>
      </c>
      <c r="F2966" s="343"/>
      <c r="G2966" s="350"/>
      <c r="H2966" s="394"/>
      <c r="I2966" s="403"/>
      <c r="J2966" s="394"/>
      <c r="K2966" s="403"/>
      <c r="L2966" s="337">
        <f t="shared" si="560"/>
        <v>0</v>
      </c>
      <c r="M2966" s="338"/>
      <c r="N2966" s="337"/>
      <c r="O2966" s="338"/>
      <c r="P2966" s="337"/>
      <c r="Q2966" s="337">
        <f t="shared" si="561"/>
        <v>0</v>
      </c>
      <c r="R2966" s="350"/>
      <c r="S2966" s="350"/>
      <c r="T2966" s="350"/>
      <c r="U2966" s="350"/>
      <c r="V2966" s="350"/>
      <c r="W2966" s="350"/>
      <c r="X2966" s="350"/>
      <c r="Y2966" s="350">
        <f t="shared" si="562"/>
        <v>0</v>
      </c>
      <c r="Z2966" s="338"/>
      <c r="AA2966" s="337"/>
      <c r="AB2966" s="338"/>
      <c r="AC2966" s="337"/>
      <c r="AD2966" s="451">
        <f t="shared" si="563"/>
        <v>0</v>
      </c>
      <c r="AE2966" s="252"/>
    </row>
    <row r="2967" hidden="1" outlineLevel="1" spans="1:31">
      <c r="A2967" s="299"/>
      <c r="B2967" s="150">
        <v>211001158</v>
      </c>
      <c r="C2967" s="346"/>
      <c r="D2967" s="346"/>
      <c r="E2967" s="299" t="s">
        <v>270</v>
      </c>
      <c r="F2967" s="343"/>
      <c r="G2967" s="350"/>
      <c r="H2967" s="394"/>
      <c r="I2967" s="403"/>
      <c r="J2967" s="394"/>
      <c r="K2967" s="403"/>
      <c r="L2967" s="337">
        <f t="shared" si="560"/>
        <v>0</v>
      </c>
      <c r="M2967" s="338"/>
      <c r="N2967" s="337"/>
      <c r="O2967" s="338"/>
      <c r="P2967" s="337"/>
      <c r="Q2967" s="337">
        <f t="shared" si="561"/>
        <v>0</v>
      </c>
      <c r="R2967" s="350"/>
      <c r="S2967" s="350"/>
      <c r="T2967" s="350"/>
      <c r="U2967" s="350"/>
      <c r="V2967" s="350"/>
      <c r="W2967" s="350"/>
      <c r="X2967" s="350"/>
      <c r="Y2967" s="350">
        <f t="shared" si="562"/>
        <v>0</v>
      </c>
      <c r="Z2967" s="338"/>
      <c r="AA2967" s="337"/>
      <c r="AB2967" s="338"/>
      <c r="AC2967" s="337"/>
      <c r="AD2967" s="451">
        <f t="shared" si="563"/>
        <v>0</v>
      </c>
      <c r="AE2967" s="252"/>
    </row>
    <row r="2968" hidden="1" outlineLevel="1" spans="1:31">
      <c r="A2968" s="299"/>
      <c r="B2968" s="150">
        <v>211001159</v>
      </c>
      <c r="C2968" s="346"/>
      <c r="D2968" s="346"/>
      <c r="E2968" s="299" t="s">
        <v>271</v>
      </c>
      <c r="F2968" s="343"/>
      <c r="G2968" s="350"/>
      <c r="H2968" s="394"/>
      <c r="I2968" s="403"/>
      <c r="J2968" s="394"/>
      <c r="K2968" s="403"/>
      <c r="L2968" s="337">
        <f t="shared" si="560"/>
        <v>0</v>
      </c>
      <c r="M2968" s="338"/>
      <c r="N2968" s="337"/>
      <c r="O2968" s="338"/>
      <c r="P2968" s="337"/>
      <c r="Q2968" s="337">
        <f t="shared" si="561"/>
        <v>0</v>
      </c>
      <c r="R2968" s="350"/>
      <c r="S2968" s="350"/>
      <c r="T2968" s="350"/>
      <c r="U2968" s="350"/>
      <c r="V2968" s="350"/>
      <c r="W2968" s="350"/>
      <c r="X2968" s="350"/>
      <c r="Y2968" s="350">
        <f t="shared" si="562"/>
        <v>0</v>
      </c>
      <c r="Z2968" s="338"/>
      <c r="AA2968" s="337"/>
      <c r="AB2968" s="338"/>
      <c r="AC2968" s="337"/>
      <c r="AD2968" s="451">
        <f t="shared" si="563"/>
        <v>0</v>
      </c>
      <c r="AE2968" s="252"/>
    </row>
    <row r="2969" hidden="1" outlineLevel="1" spans="1:31">
      <c r="A2969" s="299"/>
      <c r="B2969" s="150">
        <v>211001160</v>
      </c>
      <c r="C2969" s="346"/>
      <c r="D2969" s="346"/>
      <c r="E2969" s="299" t="s">
        <v>272</v>
      </c>
      <c r="F2969" s="343"/>
      <c r="G2969" s="350"/>
      <c r="H2969" s="394"/>
      <c r="I2969" s="403"/>
      <c r="J2969" s="394"/>
      <c r="K2969" s="403"/>
      <c r="L2969" s="337">
        <f t="shared" si="560"/>
        <v>0</v>
      </c>
      <c r="M2969" s="338"/>
      <c r="N2969" s="337"/>
      <c r="O2969" s="338"/>
      <c r="P2969" s="337"/>
      <c r="Q2969" s="337">
        <f t="shared" si="561"/>
        <v>0</v>
      </c>
      <c r="R2969" s="350"/>
      <c r="S2969" s="350"/>
      <c r="T2969" s="350"/>
      <c r="U2969" s="350"/>
      <c r="V2969" s="350"/>
      <c r="W2969" s="350"/>
      <c r="X2969" s="350"/>
      <c r="Y2969" s="350">
        <f t="shared" si="562"/>
        <v>0</v>
      </c>
      <c r="Z2969" s="338"/>
      <c r="AA2969" s="337"/>
      <c r="AB2969" s="338"/>
      <c r="AC2969" s="337"/>
      <c r="AD2969" s="451">
        <f t="shared" si="563"/>
        <v>0</v>
      </c>
      <c r="AE2969" s="252"/>
    </row>
    <row r="2970" hidden="1" outlineLevel="1" spans="1:31">
      <c r="A2970" s="299"/>
      <c r="B2970" s="150">
        <v>211001161</v>
      </c>
      <c r="C2970" s="346"/>
      <c r="D2970" s="346"/>
      <c r="E2970" s="299" t="s">
        <v>273</v>
      </c>
      <c r="F2970" s="343"/>
      <c r="G2970" s="350"/>
      <c r="H2970" s="394"/>
      <c r="I2970" s="403"/>
      <c r="J2970" s="394"/>
      <c r="K2970" s="403"/>
      <c r="L2970" s="337">
        <f t="shared" si="560"/>
        <v>0</v>
      </c>
      <c r="M2970" s="338"/>
      <c r="N2970" s="337"/>
      <c r="O2970" s="338"/>
      <c r="P2970" s="337"/>
      <c r="Q2970" s="337">
        <f t="shared" si="561"/>
        <v>0</v>
      </c>
      <c r="R2970" s="350"/>
      <c r="S2970" s="350"/>
      <c r="T2970" s="350"/>
      <c r="U2970" s="350"/>
      <c r="V2970" s="350"/>
      <c r="W2970" s="350"/>
      <c r="X2970" s="350"/>
      <c r="Y2970" s="350">
        <f t="shared" si="562"/>
        <v>0</v>
      </c>
      <c r="Z2970" s="338"/>
      <c r="AA2970" s="337"/>
      <c r="AB2970" s="338"/>
      <c r="AC2970" s="337"/>
      <c r="AD2970" s="451">
        <f t="shared" si="563"/>
        <v>0</v>
      </c>
      <c r="AE2970" s="252"/>
    </row>
    <row r="2971" hidden="1" outlineLevel="1" spans="1:31">
      <c r="A2971" s="299"/>
      <c r="B2971" s="150">
        <v>211001162</v>
      </c>
      <c r="C2971" s="346"/>
      <c r="D2971" s="346"/>
      <c r="E2971" s="299" t="s">
        <v>274</v>
      </c>
      <c r="F2971" s="343"/>
      <c r="G2971" s="350"/>
      <c r="H2971" s="394"/>
      <c r="I2971" s="403"/>
      <c r="J2971" s="394"/>
      <c r="K2971" s="403"/>
      <c r="L2971" s="337">
        <f t="shared" si="560"/>
        <v>0</v>
      </c>
      <c r="M2971" s="338"/>
      <c r="N2971" s="337"/>
      <c r="O2971" s="338"/>
      <c r="P2971" s="337"/>
      <c r="Q2971" s="337">
        <f t="shared" si="561"/>
        <v>0</v>
      </c>
      <c r="R2971" s="350"/>
      <c r="S2971" s="350"/>
      <c r="T2971" s="350"/>
      <c r="U2971" s="350"/>
      <c r="V2971" s="350"/>
      <c r="W2971" s="350"/>
      <c r="X2971" s="350"/>
      <c r="Y2971" s="350">
        <f t="shared" si="562"/>
        <v>0</v>
      </c>
      <c r="Z2971" s="338"/>
      <c r="AA2971" s="337"/>
      <c r="AB2971" s="338"/>
      <c r="AC2971" s="337"/>
      <c r="AD2971" s="451">
        <f t="shared" si="563"/>
        <v>0</v>
      </c>
      <c r="AE2971" s="252"/>
    </row>
    <row r="2972" hidden="1" outlineLevel="1" spans="1:31">
      <c r="A2972" s="299"/>
      <c r="B2972" s="150">
        <v>211001163</v>
      </c>
      <c r="C2972" s="346"/>
      <c r="D2972" s="346"/>
      <c r="E2972" s="299" t="s">
        <v>275</v>
      </c>
      <c r="F2972" s="343"/>
      <c r="G2972" s="350"/>
      <c r="H2972" s="394"/>
      <c r="I2972" s="403"/>
      <c r="J2972" s="394"/>
      <c r="K2972" s="403"/>
      <c r="L2972" s="337">
        <f t="shared" si="560"/>
        <v>0</v>
      </c>
      <c r="M2972" s="338"/>
      <c r="N2972" s="337"/>
      <c r="O2972" s="338"/>
      <c r="P2972" s="337"/>
      <c r="Q2972" s="337">
        <f t="shared" si="561"/>
        <v>0</v>
      </c>
      <c r="R2972" s="350"/>
      <c r="S2972" s="350"/>
      <c r="T2972" s="350"/>
      <c r="U2972" s="350"/>
      <c r="V2972" s="350"/>
      <c r="W2972" s="350"/>
      <c r="X2972" s="350"/>
      <c r="Y2972" s="350">
        <f t="shared" si="562"/>
        <v>0</v>
      </c>
      <c r="Z2972" s="338"/>
      <c r="AA2972" s="337"/>
      <c r="AB2972" s="338"/>
      <c r="AC2972" s="337"/>
      <c r="AD2972" s="451">
        <f t="shared" si="563"/>
        <v>0</v>
      </c>
      <c r="AE2972" s="252"/>
    </row>
    <row r="2973" hidden="1" outlineLevel="1" spans="1:31">
      <c r="A2973" s="299"/>
      <c r="B2973" s="150">
        <v>211001164</v>
      </c>
      <c r="C2973" s="346"/>
      <c r="D2973" s="346"/>
      <c r="E2973" s="299" t="s">
        <v>276</v>
      </c>
      <c r="F2973" s="343"/>
      <c r="G2973" s="350"/>
      <c r="H2973" s="394"/>
      <c r="I2973" s="403"/>
      <c r="J2973" s="394"/>
      <c r="K2973" s="403"/>
      <c r="L2973" s="337">
        <f t="shared" si="560"/>
        <v>0</v>
      </c>
      <c r="M2973" s="338"/>
      <c r="N2973" s="337"/>
      <c r="O2973" s="338"/>
      <c r="P2973" s="337"/>
      <c r="Q2973" s="337">
        <f t="shared" si="561"/>
        <v>0</v>
      </c>
      <c r="R2973" s="350"/>
      <c r="S2973" s="350"/>
      <c r="T2973" s="350"/>
      <c r="U2973" s="350"/>
      <c r="V2973" s="350"/>
      <c r="W2973" s="350"/>
      <c r="X2973" s="350"/>
      <c r="Y2973" s="350">
        <f t="shared" si="562"/>
        <v>0</v>
      </c>
      <c r="Z2973" s="338"/>
      <c r="AA2973" s="337"/>
      <c r="AB2973" s="338"/>
      <c r="AC2973" s="337"/>
      <c r="AD2973" s="451">
        <f t="shared" si="563"/>
        <v>0</v>
      </c>
      <c r="AE2973" s="252"/>
    </row>
    <row r="2974" hidden="1" outlineLevel="1" spans="1:31">
      <c r="A2974" s="299"/>
      <c r="B2974" s="150">
        <v>211001165</v>
      </c>
      <c r="C2974" s="346"/>
      <c r="D2974" s="346"/>
      <c r="E2974" s="299" t="s">
        <v>277</v>
      </c>
      <c r="F2974" s="343"/>
      <c r="G2974" s="350"/>
      <c r="H2974" s="394"/>
      <c r="I2974" s="403"/>
      <c r="J2974" s="394"/>
      <c r="K2974" s="403"/>
      <c r="L2974" s="337">
        <f t="shared" si="560"/>
        <v>0</v>
      </c>
      <c r="M2974" s="338"/>
      <c r="N2974" s="337"/>
      <c r="O2974" s="338"/>
      <c r="P2974" s="337"/>
      <c r="Q2974" s="337">
        <f t="shared" si="561"/>
        <v>0</v>
      </c>
      <c r="R2974" s="350"/>
      <c r="S2974" s="350"/>
      <c r="T2974" s="350"/>
      <c r="U2974" s="350"/>
      <c r="V2974" s="350"/>
      <c r="W2974" s="350"/>
      <c r="X2974" s="350"/>
      <c r="Y2974" s="350">
        <f t="shared" si="562"/>
        <v>0</v>
      </c>
      <c r="Z2974" s="338"/>
      <c r="AA2974" s="337"/>
      <c r="AB2974" s="338"/>
      <c r="AC2974" s="337"/>
      <c r="AD2974" s="451">
        <f t="shared" si="563"/>
        <v>0</v>
      </c>
      <c r="AE2974" s="252"/>
    </row>
    <row r="2975" hidden="1" outlineLevel="1" spans="1:31">
      <c r="A2975" s="299"/>
      <c r="B2975" s="150">
        <v>211001166</v>
      </c>
      <c r="C2975" s="346"/>
      <c r="D2975" s="346"/>
      <c r="E2975" s="299" t="s">
        <v>278</v>
      </c>
      <c r="F2975" s="343"/>
      <c r="G2975" s="350"/>
      <c r="H2975" s="394"/>
      <c r="I2975" s="403"/>
      <c r="J2975" s="394"/>
      <c r="K2975" s="403"/>
      <c r="L2975" s="337">
        <f t="shared" si="560"/>
        <v>0</v>
      </c>
      <c r="M2975" s="338"/>
      <c r="N2975" s="337"/>
      <c r="O2975" s="338"/>
      <c r="P2975" s="337"/>
      <c r="Q2975" s="337">
        <f t="shared" si="561"/>
        <v>0</v>
      </c>
      <c r="R2975" s="350"/>
      <c r="S2975" s="350"/>
      <c r="T2975" s="350"/>
      <c r="U2975" s="350"/>
      <c r="V2975" s="350"/>
      <c r="W2975" s="350"/>
      <c r="X2975" s="350"/>
      <c r="Y2975" s="350">
        <f t="shared" si="562"/>
        <v>0</v>
      </c>
      <c r="Z2975" s="338"/>
      <c r="AA2975" s="337"/>
      <c r="AB2975" s="338"/>
      <c r="AC2975" s="337"/>
      <c r="AD2975" s="451">
        <f t="shared" si="563"/>
        <v>0</v>
      </c>
      <c r="AE2975" s="252"/>
    </row>
    <row r="2976" hidden="1" outlineLevel="1" spans="1:31">
      <c r="A2976" s="299"/>
      <c r="B2976" s="150">
        <v>211001167</v>
      </c>
      <c r="C2976" s="346"/>
      <c r="D2976" s="346"/>
      <c r="E2976" s="299" t="s">
        <v>279</v>
      </c>
      <c r="F2976" s="343"/>
      <c r="G2976" s="350"/>
      <c r="H2976" s="394"/>
      <c r="I2976" s="403"/>
      <c r="J2976" s="394"/>
      <c r="K2976" s="403"/>
      <c r="L2976" s="337">
        <f t="shared" si="560"/>
        <v>0</v>
      </c>
      <c r="M2976" s="338"/>
      <c r="N2976" s="337"/>
      <c r="O2976" s="338"/>
      <c r="P2976" s="337"/>
      <c r="Q2976" s="337">
        <f t="shared" si="561"/>
        <v>0</v>
      </c>
      <c r="R2976" s="350"/>
      <c r="S2976" s="350"/>
      <c r="T2976" s="350"/>
      <c r="U2976" s="350"/>
      <c r="V2976" s="350"/>
      <c r="W2976" s="350"/>
      <c r="X2976" s="350"/>
      <c r="Y2976" s="350">
        <f t="shared" si="562"/>
        <v>0</v>
      </c>
      <c r="Z2976" s="338"/>
      <c r="AA2976" s="337"/>
      <c r="AB2976" s="338"/>
      <c r="AC2976" s="337"/>
      <c r="AD2976" s="451">
        <f t="shared" si="563"/>
        <v>0</v>
      </c>
      <c r="AE2976" s="252"/>
    </row>
    <row r="2977" hidden="1" outlineLevel="1" spans="1:31">
      <c r="A2977" s="299"/>
      <c r="B2977" s="150">
        <v>211001168</v>
      </c>
      <c r="C2977" s="346"/>
      <c r="D2977" s="346"/>
      <c r="E2977" s="299" t="s">
        <v>280</v>
      </c>
      <c r="F2977" s="343"/>
      <c r="G2977" s="350"/>
      <c r="H2977" s="394"/>
      <c r="I2977" s="403"/>
      <c r="J2977" s="394"/>
      <c r="K2977" s="403"/>
      <c r="L2977" s="337">
        <f t="shared" si="560"/>
        <v>0</v>
      </c>
      <c r="M2977" s="338"/>
      <c r="N2977" s="337"/>
      <c r="O2977" s="338"/>
      <c r="P2977" s="337"/>
      <c r="Q2977" s="337">
        <f t="shared" si="561"/>
        <v>0</v>
      </c>
      <c r="R2977" s="350"/>
      <c r="S2977" s="350"/>
      <c r="T2977" s="350"/>
      <c r="U2977" s="350"/>
      <c r="V2977" s="350"/>
      <c r="W2977" s="350"/>
      <c r="X2977" s="350"/>
      <c r="Y2977" s="350">
        <f t="shared" si="562"/>
        <v>0</v>
      </c>
      <c r="Z2977" s="338"/>
      <c r="AA2977" s="337"/>
      <c r="AB2977" s="338"/>
      <c r="AC2977" s="337"/>
      <c r="AD2977" s="451">
        <f t="shared" si="563"/>
        <v>0</v>
      </c>
      <c r="AE2977" s="252"/>
    </row>
    <row r="2978" hidden="1" outlineLevel="1" spans="1:31">
      <c r="A2978" s="299"/>
      <c r="B2978" s="150">
        <v>211001169</v>
      </c>
      <c r="C2978" s="346"/>
      <c r="D2978" s="346"/>
      <c r="E2978" s="299" t="s">
        <v>281</v>
      </c>
      <c r="F2978" s="343"/>
      <c r="G2978" s="350"/>
      <c r="H2978" s="394"/>
      <c r="I2978" s="403"/>
      <c r="J2978" s="394"/>
      <c r="K2978" s="403"/>
      <c r="L2978" s="337">
        <f t="shared" si="560"/>
        <v>0</v>
      </c>
      <c r="M2978" s="338"/>
      <c r="N2978" s="337"/>
      <c r="O2978" s="338"/>
      <c r="P2978" s="337"/>
      <c r="Q2978" s="337">
        <f t="shared" si="561"/>
        <v>0</v>
      </c>
      <c r="R2978" s="350"/>
      <c r="S2978" s="350"/>
      <c r="T2978" s="350"/>
      <c r="U2978" s="350"/>
      <c r="V2978" s="350"/>
      <c r="W2978" s="350"/>
      <c r="X2978" s="350"/>
      <c r="Y2978" s="350">
        <f t="shared" si="562"/>
        <v>0</v>
      </c>
      <c r="Z2978" s="338"/>
      <c r="AA2978" s="337"/>
      <c r="AB2978" s="338"/>
      <c r="AC2978" s="337"/>
      <c r="AD2978" s="451">
        <f t="shared" si="563"/>
        <v>0</v>
      </c>
      <c r="AE2978" s="252"/>
    </row>
    <row r="2979" hidden="1" outlineLevel="1" spans="1:31">
      <c r="A2979" s="299"/>
      <c r="B2979" s="150">
        <v>211001170</v>
      </c>
      <c r="C2979" s="346"/>
      <c r="D2979" s="346"/>
      <c r="E2979" s="299" t="s">
        <v>282</v>
      </c>
      <c r="F2979" s="343"/>
      <c r="G2979" s="350"/>
      <c r="H2979" s="394"/>
      <c r="I2979" s="403"/>
      <c r="J2979" s="394"/>
      <c r="K2979" s="403"/>
      <c r="L2979" s="337">
        <f t="shared" si="560"/>
        <v>0</v>
      </c>
      <c r="M2979" s="338"/>
      <c r="N2979" s="337"/>
      <c r="O2979" s="338"/>
      <c r="P2979" s="337"/>
      <c r="Q2979" s="337">
        <f t="shared" si="561"/>
        <v>0</v>
      </c>
      <c r="R2979" s="350"/>
      <c r="S2979" s="350"/>
      <c r="T2979" s="350"/>
      <c r="U2979" s="350"/>
      <c r="V2979" s="350"/>
      <c r="W2979" s="350"/>
      <c r="X2979" s="350"/>
      <c r="Y2979" s="350">
        <f t="shared" si="562"/>
        <v>0</v>
      </c>
      <c r="Z2979" s="338"/>
      <c r="AA2979" s="337"/>
      <c r="AB2979" s="338"/>
      <c r="AC2979" s="337"/>
      <c r="AD2979" s="451">
        <f t="shared" si="563"/>
        <v>0</v>
      </c>
      <c r="AE2979" s="252"/>
    </row>
    <row r="2980" hidden="1" outlineLevel="1" spans="1:31">
      <c r="A2980" s="299"/>
      <c r="B2980" s="150">
        <v>211001171</v>
      </c>
      <c r="C2980" s="346"/>
      <c r="D2980" s="346"/>
      <c r="E2980" s="299" t="s">
        <v>283</v>
      </c>
      <c r="F2980" s="343"/>
      <c r="G2980" s="350"/>
      <c r="H2980" s="394"/>
      <c r="I2980" s="403"/>
      <c r="J2980" s="394"/>
      <c r="K2980" s="403"/>
      <c r="L2980" s="337">
        <f t="shared" si="560"/>
        <v>0</v>
      </c>
      <c r="M2980" s="338"/>
      <c r="N2980" s="337"/>
      <c r="O2980" s="338"/>
      <c r="P2980" s="337"/>
      <c r="Q2980" s="337">
        <f t="shared" si="561"/>
        <v>0</v>
      </c>
      <c r="R2980" s="350"/>
      <c r="S2980" s="350"/>
      <c r="T2980" s="350"/>
      <c r="U2980" s="350"/>
      <c r="V2980" s="350"/>
      <c r="W2980" s="350"/>
      <c r="X2980" s="350"/>
      <c r="Y2980" s="350">
        <f t="shared" si="562"/>
        <v>0</v>
      </c>
      <c r="Z2980" s="338"/>
      <c r="AA2980" s="337"/>
      <c r="AB2980" s="338"/>
      <c r="AC2980" s="337"/>
      <c r="AD2980" s="451">
        <f t="shared" si="563"/>
        <v>0</v>
      </c>
      <c r="AE2980" s="252"/>
    </row>
    <row r="2981" hidden="1" outlineLevel="1" spans="1:31">
      <c r="A2981" s="299"/>
      <c r="B2981" s="150">
        <v>211001172</v>
      </c>
      <c r="C2981" s="346"/>
      <c r="D2981" s="346"/>
      <c r="E2981" s="299" t="s">
        <v>284</v>
      </c>
      <c r="F2981" s="343"/>
      <c r="G2981" s="350"/>
      <c r="H2981" s="394"/>
      <c r="I2981" s="403"/>
      <c r="J2981" s="394"/>
      <c r="K2981" s="403"/>
      <c r="L2981" s="337">
        <f t="shared" si="560"/>
        <v>0</v>
      </c>
      <c r="M2981" s="338"/>
      <c r="N2981" s="337"/>
      <c r="O2981" s="338"/>
      <c r="P2981" s="337"/>
      <c r="Q2981" s="337">
        <f t="shared" si="561"/>
        <v>0</v>
      </c>
      <c r="R2981" s="350"/>
      <c r="S2981" s="350"/>
      <c r="T2981" s="350"/>
      <c r="U2981" s="350"/>
      <c r="V2981" s="350"/>
      <c r="W2981" s="350"/>
      <c r="X2981" s="350"/>
      <c r="Y2981" s="350">
        <f t="shared" si="562"/>
        <v>0</v>
      </c>
      <c r="Z2981" s="338"/>
      <c r="AA2981" s="337"/>
      <c r="AB2981" s="338"/>
      <c r="AC2981" s="337"/>
      <c r="AD2981" s="451">
        <f t="shared" si="563"/>
        <v>0</v>
      </c>
      <c r="AE2981" s="252"/>
    </row>
    <row r="2982" hidden="1" outlineLevel="1" spans="1:31">
      <c r="A2982" s="299"/>
      <c r="B2982" s="150">
        <v>211001173</v>
      </c>
      <c r="C2982" s="346"/>
      <c r="D2982" s="346"/>
      <c r="E2982" s="299" t="s">
        <v>285</v>
      </c>
      <c r="F2982" s="343"/>
      <c r="G2982" s="350"/>
      <c r="H2982" s="394"/>
      <c r="I2982" s="403"/>
      <c r="J2982" s="394"/>
      <c r="K2982" s="403"/>
      <c r="L2982" s="337">
        <f t="shared" si="560"/>
        <v>0</v>
      </c>
      <c r="M2982" s="338"/>
      <c r="N2982" s="337"/>
      <c r="O2982" s="338"/>
      <c r="P2982" s="337"/>
      <c r="Q2982" s="337">
        <f t="shared" si="561"/>
        <v>0</v>
      </c>
      <c r="R2982" s="350"/>
      <c r="S2982" s="350"/>
      <c r="T2982" s="350"/>
      <c r="U2982" s="350"/>
      <c r="V2982" s="350"/>
      <c r="W2982" s="350"/>
      <c r="X2982" s="350"/>
      <c r="Y2982" s="350">
        <f t="shared" si="562"/>
        <v>0</v>
      </c>
      <c r="Z2982" s="338"/>
      <c r="AA2982" s="337"/>
      <c r="AB2982" s="338"/>
      <c r="AC2982" s="337"/>
      <c r="AD2982" s="451">
        <f t="shared" si="563"/>
        <v>0</v>
      </c>
      <c r="AE2982" s="252"/>
    </row>
    <row r="2983" hidden="1" outlineLevel="1" spans="1:31">
      <c r="A2983" s="299"/>
      <c r="B2983" s="150">
        <v>211001174</v>
      </c>
      <c r="C2983" s="346"/>
      <c r="D2983" s="346"/>
      <c r="E2983" s="299" t="s">
        <v>286</v>
      </c>
      <c r="F2983" s="343"/>
      <c r="G2983" s="350"/>
      <c r="H2983" s="394"/>
      <c r="I2983" s="403"/>
      <c r="J2983" s="394"/>
      <c r="K2983" s="403"/>
      <c r="L2983" s="337">
        <f t="shared" si="560"/>
        <v>0</v>
      </c>
      <c r="M2983" s="338"/>
      <c r="N2983" s="337"/>
      <c r="O2983" s="338"/>
      <c r="P2983" s="337"/>
      <c r="Q2983" s="337">
        <f t="shared" si="561"/>
        <v>0</v>
      </c>
      <c r="R2983" s="350"/>
      <c r="S2983" s="350"/>
      <c r="T2983" s="350"/>
      <c r="U2983" s="350"/>
      <c r="V2983" s="350"/>
      <c r="W2983" s="350"/>
      <c r="X2983" s="350"/>
      <c r="Y2983" s="350">
        <f t="shared" si="562"/>
        <v>0</v>
      </c>
      <c r="Z2983" s="338"/>
      <c r="AA2983" s="337"/>
      <c r="AB2983" s="338"/>
      <c r="AC2983" s="337"/>
      <c r="AD2983" s="451">
        <f t="shared" si="563"/>
        <v>0</v>
      </c>
      <c r="AE2983" s="252"/>
    </row>
    <row r="2984" hidden="1" outlineLevel="1" spans="1:31">
      <c r="A2984" s="299"/>
      <c r="B2984" s="150">
        <v>211001175</v>
      </c>
      <c r="C2984" s="346"/>
      <c r="D2984" s="346"/>
      <c r="E2984" s="299" t="s">
        <v>287</v>
      </c>
      <c r="F2984" s="343"/>
      <c r="G2984" s="350"/>
      <c r="H2984" s="394"/>
      <c r="I2984" s="403"/>
      <c r="J2984" s="394"/>
      <c r="K2984" s="403"/>
      <c r="L2984" s="337">
        <f t="shared" si="560"/>
        <v>0</v>
      </c>
      <c r="M2984" s="338"/>
      <c r="N2984" s="337"/>
      <c r="O2984" s="338"/>
      <c r="P2984" s="337"/>
      <c r="Q2984" s="337">
        <f t="shared" si="561"/>
        <v>0</v>
      </c>
      <c r="R2984" s="350"/>
      <c r="S2984" s="350"/>
      <c r="T2984" s="350"/>
      <c r="U2984" s="350"/>
      <c r="V2984" s="350"/>
      <c r="W2984" s="350"/>
      <c r="X2984" s="350"/>
      <c r="Y2984" s="350">
        <f t="shared" si="562"/>
        <v>0</v>
      </c>
      <c r="Z2984" s="338"/>
      <c r="AA2984" s="337"/>
      <c r="AB2984" s="338"/>
      <c r="AC2984" s="337"/>
      <c r="AD2984" s="451">
        <f t="shared" si="563"/>
        <v>0</v>
      </c>
      <c r="AE2984" s="252"/>
    </row>
    <row r="2985" hidden="1" outlineLevel="1" spans="1:31">
      <c r="A2985" s="299"/>
      <c r="B2985" s="150">
        <v>211001176</v>
      </c>
      <c r="C2985" s="346"/>
      <c r="D2985" s="346"/>
      <c r="E2985" s="299" t="s">
        <v>288</v>
      </c>
      <c r="F2985" s="343"/>
      <c r="G2985" s="350"/>
      <c r="H2985" s="394"/>
      <c r="I2985" s="403"/>
      <c r="J2985" s="394"/>
      <c r="K2985" s="403"/>
      <c r="L2985" s="337">
        <f t="shared" si="560"/>
        <v>0</v>
      </c>
      <c r="M2985" s="338"/>
      <c r="N2985" s="337"/>
      <c r="O2985" s="338"/>
      <c r="P2985" s="337"/>
      <c r="Q2985" s="337">
        <f t="shared" si="561"/>
        <v>0</v>
      </c>
      <c r="R2985" s="350"/>
      <c r="S2985" s="350"/>
      <c r="T2985" s="350"/>
      <c r="U2985" s="350"/>
      <c r="V2985" s="350"/>
      <c r="W2985" s="350"/>
      <c r="X2985" s="350"/>
      <c r="Y2985" s="350">
        <f t="shared" si="562"/>
        <v>0</v>
      </c>
      <c r="Z2985" s="338"/>
      <c r="AA2985" s="337"/>
      <c r="AB2985" s="338"/>
      <c r="AC2985" s="337"/>
      <c r="AD2985" s="451">
        <f t="shared" si="563"/>
        <v>0</v>
      </c>
      <c r="AE2985" s="252"/>
    </row>
    <row r="2986" hidden="1" outlineLevel="1" spans="1:31">
      <c r="A2986" s="299"/>
      <c r="B2986" s="150">
        <v>211001177</v>
      </c>
      <c r="C2986" s="346"/>
      <c r="D2986" s="346"/>
      <c r="E2986" s="299" t="s">
        <v>289</v>
      </c>
      <c r="F2986" s="343"/>
      <c r="G2986" s="350"/>
      <c r="H2986" s="394"/>
      <c r="I2986" s="403"/>
      <c r="J2986" s="394"/>
      <c r="K2986" s="403"/>
      <c r="L2986" s="337">
        <f t="shared" si="560"/>
        <v>0</v>
      </c>
      <c r="M2986" s="338"/>
      <c r="N2986" s="337"/>
      <c r="O2986" s="338"/>
      <c r="P2986" s="337"/>
      <c r="Q2986" s="337">
        <f t="shared" si="561"/>
        <v>0</v>
      </c>
      <c r="R2986" s="350"/>
      <c r="S2986" s="350"/>
      <c r="T2986" s="350"/>
      <c r="U2986" s="350"/>
      <c r="V2986" s="350"/>
      <c r="W2986" s="350"/>
      <c r="X2986" s="350"/>
      <c r="Y2986" s="350">
        <f t="shared" si="562"/>
        <v>0</v>
      </c>
      <c r="Z2986" s="338"/>
      <c r="AA2986" s="337"/>
      <c r="AB2986" s="338"/>
      <c r="AC2986" s="337"/>
      <c r="AD2986" s="451">
        <f t="shared" si="563"/>
        <v>0</v>
      </c>
      <c r="AE2986" s="252"/>
    </row>
    <row r="2987" hidden="1" outlineLevel="1" spans="1:31">
      <c r="A2987" s="299"/>
      <c r="B2987" s="150">
        <v>211001178</v>
      </c>
      <c r="C2987" s="346"/>
      <c r="D2987" s="346"/>
      <c r="E2987" s="299" t="s">
        <v>290</v>
      </c>
      <c r="F2987" s="343"/>
      <c r="G2987" s="350"/>
      <c r="H2987" s="394"/>
      <c r="I2987" s="403"/>
      <c r="J2987" s="394"/>
      <c r="K2987" s="403"/>
      <c r="L2987" s="337">
        <f t="shared" si="560"/>
        <v>0</v>
      </c>
      <c r="M2987" s="338"/>
      <c r="N2987" s="337"/>
      <c r="O2987" s="338"/>
      <c r="P2987" s="337"/>
      <c r="Q2987" s="337">
        <f t="shared" si="561"/>
        <v>0</v>
      </c>
      <c r="R2987" s="350"/>
      <c r="S2987" s="350"/>
      <c r="T2987" s="350"/>
      <c r="U2987" s="350"/>
      <c r="V2987" s="350"/>
      <c r="W2987" s="350"/>
      <c r="X2987" s="350"/>
      <c r="Y2987" s="350">
        <f t="shared" si="562"/>
        <v>0</v>
      </c>
      <c r="Z2987" s="338"/>
      <c r="AA2987" s="337"/>
      <c r="AB2987" s="338"/>
      <c r="AC2987" s="337"/>
      <c r="AD2987" s="451">
        <f t="shared" si="563"/>
        <v>0</v>
      </c>
      <c r="AE2987" s="252"/>
    </row>
    <row r="2988" hidden="1" outlineLevel="1" spans="1:31">
      <c r="A2988" s="299"/>
      <c r="B2988" s="150">
        <v>211001179</v>
      </c>
      <c r="C2988" s="346"/>
      <c r="D2988" s="346"/>
      <c r="E2988" s="299" t="s">
        <v>291</v>
      </c>
      <c r="F2988" s="343"/>
      <c r="G2988" s="350"/>
      <c r="H2988" s="394"/>
      <c r="I2988" s="403"/>
      <c r="J2988" s="394"/>
      <c r="K2988" s="403"/>
      <c r="L2988" s="337">
        <f t="shared" si="560"/>
        <v>0</v>
      </c>
      <c r="M2988" s="338"/>
      <c r="N2988" s="337"/>
      <c r="O2988" s="338"/>
      <c r="P2988" s="337"/>
      <c r="Q2988" s="337">
        <f t="shared" si="561"/>
        <v>0</v>
      </c>
      <c r="R2988" s="350"/>
      <c r="S2988" s="350"/>
      <c r="T2988" s="350"/>
      <c r="U2988" s="350"/>
      <c r="V2988" s="350"/>
      <c r="W2988" s="350"/>
      <c r="X2988" s="350"/>
      <c r="Y2988" s="350">
        <f t="shared" si="562"/>
        <v>0</v>
      </c>
      <c r="Z2988" s="338"/>
      <c r="AA2988" s="337"/>
      <c r="AB2988" s="338"/>
      <c r="AC2988" s="337"/>
      <c r="AD2988" s="451">
        <f t="shared" si="563"/>
        <v>0</v>
      </c>
      <c r="AE2988" s="252"/>
    </row>
    <row r="2989" hidden="1" outlineLevel="1" spans="1:31">
      <c r="A2989" s="299"/>
      <c r="B2989" s="150">
        <v>211001180</v>
      </c>
      <c r="C2989" s="346"/>
      <c r="D2989" s="346"/>
      <c r="E2989" s="299" t="s">
        <v>292</v>
      </c>
      <c r="F2989" s="343"/>
      <c r="G2989" s="350"/>
      <c r="H2989" s="394"/>
      <c r="I2989" s="403"/>
      <c r="J2989" s="394"/>
      <c r="K2989" s="403"/>
      <c r="L2989" s="337">
        <f t="shared" si="560"/>
        <v>0</v>
      </c>
      <c r="M2989" s="338"/>
      <c r="N2989" s="337"/>
      <c r="O2989" s="338"/>
      <c r="P2989" s="337"/>
      <c r="Q2989" s="337">
        <f t="shared" si="561"/>
        <v>0</v>
      </c>
      <c r="R2989" s="350"/>
      <c r="S2989" s="350"/>
      <c r="T2989" s="350"/>
      <c r="U2989" s="350"/>
      <c r="V2989" s="350"/>
      <c r="W2989" s="350"/>
      <c r="X2989" s="350"/>
      <c r="Y2989" s="350">
        <f t="shared" si="562"/>
        <v>0</v>
      </c>
      <c r="Z2989" s="338"/>
      <c r="AA2989" s="337"/>
      <c r="AB2989" s="338"/>
      <c r="AC2989" s="337"/>
      <c r="AD2989" s="451">
        <f t="shared" si="563"/>
        <v>0</v>
      </c>
      <c r="AE2989" s="252"/>
    </row>
    <row r="2990" hidden="1" outlineLevel="1" spans="1:31">
      <c r="A2990" s="299"/>
      <c r="B2990" s="150">
        <v>211001181</v>
      </c>
      <c r="C2990" s="346"/>
      <c r="D2990" s="346"/>
      <c r="E2990" s="299" t="s">
        <v>293</v>
      </c>
      <c r="F2990" s="343"/>
      <c r="G2990" s="350"/>
      <c r="H2990" s="394"/>
      <c r="I2990" s="403"/>
      <c r="J2990" s="394"/>
      <c r="K2990" s="403"/>
      <c r="L2990" s="337">
        <f t="shared" si="560"/>
        <v>0</v>
      </c>
      <c r="M2990" s="338"/>
      <c r="N2990" s="337"/>
      <c r="O2990" s="338"/>
      <c r="P2990" s="337"/>
      <c r="Q2990" s="337">
        <f t="shared" si="561"/>
        <v>0</v>
      </c>
      <c r="R2990" s="350"/>
      <c r="S2990" s="350"/>
      <c r="T2990" s="350"/>
      <c r="U2990" s="350"/>
      <c r="V2990" s="350"/>
      <c r="W2990" s="350"/>
      <c r="X2990" s="350"/>
      <c r="Y2990" s="350">
        <f t="shared" si="562"/>
        <v>0</v>
      </c>
      <c r="Z2990" s="338"/>
      <c r="AA2990" s="337"/>
      <c r="AB2990" s="338"/>
      <c r="AC2990" s="337"/>
      <c r="AD2990" s="451">
        <f t="shared" si="563"/>
        <v>0</v>
      </c>
      <c r="AE2990" s="252"/>
    </row>
    <row r="2991" hidden="1" outlineLevel="1" spans="1:31">
      <c r="A2991" s="299"/>
      <c r="B2991" s="150">
        <v>211001182</v>
      </c>
      <c r="C2991" s="346"/>
      <c r="D2991" s="346"/>
      <c r="E2991" s="299" t="s">
        <v>294</v>
      </c>
      <c r="F2991" s="343"/>
      <c r="G2991" s="350"/>
      <c r="H2991" s="394"/>
      <c r="I2991" s="403"/>
      <c r="J2991" s="394"/>
      <c r="K2991" s="403"/>
      <c r="L2991" s="337">
        <f t="shared" si="560"/>
        <v>0</v>
      </c>
      <c r="M2991" s="338"/>
      <c r="N2991" s="337"/>
      <c r="O2991" s="338"/>
      <c r="P2991" s="337"/>
      <c r="Q2991" s="337">
        <f t="shared" si="561"/>
        <v>0</v>
      </c>
      <c r="R2991" s="350"/>
      <c r="S2991" s="350"/>
      <c r="T2991" s="350"/>
      <c r="U2991" s="350"/>
      <c r="V2991" s="350"/>
      <c r="W2991" s="350"/>
      <c r="X2991" s="350"/>
      <c r="Y2991" s="350">
        <f t="shared" si="562"/>
        <v>0</v>
      </c>
      <c r="Z2991" s="338"/>
      <c r="AA2991" s="337"/>
      <c r="AB2991" s="338"/>
      <c r="AC2991" s="337"/>
      <c r="AD2991" s="451">
        <f t="shared" si="563"/>
        <v>0</v>
      </c>
      <c r="AE2991" s="252"/>
    </row>
    <row r="2992" hidden="1" outlineLevel="1" spans="1:31">
      <c r="A2992" s="299"/>
      <c r="B2992" s="150">
        <v>211001183</v>
      </c>
      <c r="C2992" s="346"/>
      <c r="D2992" s="346"/>
      <c r="E2992" s="299" t="s">
        <v>295</v>
      </c>
      <c r="F2992" s="343"/>
      <c r="G2992" s="350"/>
      <c r="H2992" s="394"/>
      <c r="I2992" s="403"/>
      <c r="J2992" s="394"/>
      <c r="K2992" s="403"/>
      <c r="L2992" s="337">
        <f t="shared" si="560"/>
        <v>0</v>
      </c>
      <c r="M2992" s="338"/>
      <c r="N2992" s="337"/>
      <c r="O2992" s="338"/>
      <c r="P2992" s="337"/>
      <c r="Q2992" s="337">
        <f t="shared" si="561"/>
        <v>0</v>
      </c>
      <c r="R2992" s="350"/>
      <c r="S2992" s="350"/>
      <c r="T2992" s="350"/>
      <c r="U2992" s="350"/>
      <c r="V2992" s="350"/>
      <c r="W2992" s="350"/>
      <c r="X2992" s="350"/>
      <c r="Y2992" s="350">
        <f t="shared" si="562"/>
        <v>0</v>
      </c>
      <c r="Z2992" s="338"/>
      <c r="AA2992" s="337"/>
      <c r="AB2992" s="338"/>
      <c r="AC2992" s="337"/>
      <c r="AD2992" s="451">
        <f t="shared" si="563"/>
        <v>0</v>
      </c>
      <c r="AE2992" s="252"/>
    </row>
    <row r="2993" hidden="1" outlineLevel="1" spans="1:31">
      <c r="A2993" s="299"/>
      <c r="B2993" s="150">
        <v>211001184</v>
      </c>
      <c r="C2993" s="346"/>
      <c r="D2993" s="346"/>
      <c r="E2993" s="299" t="s">
        <v>296</v>
      </c>
      <c r="F2993" s="343"/>
      <c r="G2993" s="350"/>
      <c r="H2993" s="394"/>
      <c r="I2993" s="403"/>
      <c r="J2993" s="394"/>
      <c r="K2993" s="403"/>
      <c r="L2993" s="337">
        <f t="shared" si="560"/>
        <v>0</v>
      </c>
      <c r="M2993" s="338"/>
      <c r="N2993" s="337"/>
      <c r="O2993" s="338"/>
      <c r="P2993" s="337"/>
      <c r="Q2993" s="337">
        <f t="shared" si="561"/>
        <v>0</v>
      </c>
      <c r="R2993" s="350"/>
      <c r="S2993" s="350"/>
      <c r="T2993" s="350"/>
      <c r="U2993" s="350"/>
      <c r="V2993" s="350"/>
      <c r="W2993" s="350"/>
      <c r="X2993" s="350"/>
      <c r="Y2993" s="350">
        <f t="shared" si="562"/>
        <v>0</v>
      </c>
      <c r="Z2993" s="338"/>
      <c r="AA2993" s="337"/>
      <c r="AB2993" s="338"/>
      <c r="AC2993" s="337"/>
      <c r="AD2993" s="451">
        <f t="shared" si="563"/>
        <v>0</v>
      </c>
      <c r="AE2993" s="252"/>
    </row>
    <row r="2994" hidden="1" outlineLevel="1" spans="1:31">
      <c r="A2994" s="299"/>
      <c r="B2994" s="150">
        <v>211001185</v>
      </c>
      <c r="C2994" s="346"/>
      <c r="D2994" s="346"/>
      <c r="E2994" s="299" t="s">
        <v>297</v>
      </c>
      <c r="F2994" s="343"/>
      <c r="G2994" s="350"/>
      <c r="H2994" s="394"/>
      <c r="I2994" s="403"/>
      <c r="J2994" s="394"/>
      <c r="K2994" s="403"/>
      <c r="L2994" s="337">
        <f t="shared" si="560"/>
        <v>0</v>
      </c>
      <c r="M2994" s="338"/>
      <c r="N2994" s="337"/>
      <c r="O2994" s="338"/>
      <c r="P2994" s="337"/>
      <c r="Q2994" s="337">
        <f t="shared" si="561"/>
        <v>0</v>
      </c>
      <c r="R2994" s="350"/>
      <c r="S2994" s="350"/>
      <c r="T2994" s="350"/>
      <c r="U2994" s="350"/>
      <c r="V2994" s="350"/>
      <c r="W2994" s="350"/>
      <c r="X2994" s="350"/>
      <c r="Y2994" s="350">
        <f t="shared" si="562"/>
        <v>0</v>
      </c>
      <c r="Z2994" s="338"/>
      <c r="AA2994" s="337"/>
      <c r="AB2994" s="338"/>
      <c r="AC2994" s="337"/>
      <c r="AD2994" s="451">
        <f t="shared" si="563"/>
        <v>0</v>
      </c>
      <c r="AE2994" s="252"/>
    </row>
    <row r="2995" hidden="1" outlineLevel="1" spans="1:31">
      <c r="A2995" s="299"/>
      <c r="B2995" s="150">
        <v>211001186</v>
      </c>
      <c r="C2995" s="346"/>
      <c r="D2995" s="346"/>
      <c r="E2995" s="299" t="s">
        <v>298</v>
      </c>
      <c r="F2995" s="343"/>
      <c r="G2995" s="350"/>
      <c r="H2995" s="394"/>
      <c r="I2995" s="403"/>
      <c r="J2995" s="394"/>
      <c r="K2995" s="403"/>
      <c r="L2995" s="337">
        <f t="shared" si="560"/>
        <v>0</v>
      </c>
      <c r="M2995" s="338"/>
      <c r="N2995" s="337"/>
      <c r="O2995" s="338"/>
      <c r="P2995" s="337"/>
      <c r="Q2995" s="337">
        <f t="shared" si="561"/>
        <v>0</v>
      </c>
      <c r="R2995" s="350"/>
      <c r="S2995" s="350"/>
      <c r="T2995" s="350"/>
      <c r="U2995" s="350"/>
      <c r="V2995" s="350"/>
      <c r="W2995" s="350"/>
      <c r="X2995" s="350"/>
      <c r="Y2995" s="350">
        <f t="shared" si="562"/>
        <v>0</v>
      </c>
      <c r="Z2995" s="338"/>
      <c r="AA2995" s="337"/>
      <c r="AB2995" s="338"/>
      <c r="AC2995" s="337"/>
      <c r="AD2995" s="451">
        <f t="shared" si="563"/>
        <v>0</v>
      </c>
      <c r="AE2995" s="252"/>
    </row>
    <row r="2996" hidden="1" outlineLevel="1" spans="1:31">
      <c r="A2996" s="299"/>
      <c r="B2996" s="150">
        <v>211001187</v>
      </c>
      <c r="C2996" s="346"/>
      <c r="D2996" s="346"/>
      <c r="E2996" s="299" t="s">
        <v>299</v>
      </c>
      <c r="F2996" s="343"/>
      <c r="G2996" s="350"/>
      <c r="H2996" s="394"/>
      <c r="I2996" s="403"/>
      <c r="J2996" s="394"/>
      <c r="K2996" s="403"/>
      <c r="L2996" s="337">
        <f t="shared" si="560"/>
        <v>0</v>
      </c>
      <c r="M2996" s="338"/>
      <c r="N2996" s="337"/>
      <c r="O2996" s="338"/>
      <c r="P2996" s="337"/>
      <c r="Q2996" s="337">
        <f t="shared" si="561"/>
        <v>0</v>
      </c>
      <c r="R2996" s="350"/>
      <c r="S2996" s="350"/>
      <c r="T2996" s="350"/>
      <c r="U2996" s="350"/>
      <c r="V2996" s="350"/>
      <c r="W2996" s="350"/>
      <c r="X2996" s="350"/>
      <c r="Y2996" s="350">
        <f t="shared" si="562"/>
        <v>0</v>
      </c>
      <c r="Z2996" s="338"/>
      <c r="AA2996" s="337"/>
      <c r="AB2996" s="338"/>
      <c r="AC2996" s="337"/>
      <c r="AD2996" s="451">
        <f t="shared" si="563"/>
        <v>0</v>
      </c>
      <c r="AE2996" s="252"/>
    </row>
    <row r="2997" hidden="1" outlineLevel="1" spans="1:31">
      <c r="A2997" s="299"/>
      <c r="B2997" s="150">
        <v>211001188</v>
      </c>
      <c r="C2997" s="346"/>
      <c r="D2997" s="346"/>
      <c r="E2997" s="299" t="s">
        <v>300</v>
      </c>
      <c r="F2997" s="343"/>
      <c r="G2997" s="350"/>
      <c r="H2997" s="394"/>
      <c r="I2997" s="403"/>
      <c r="J2997" s="394"/>
      <c r="K2997" s="403"/>
      <c r="L2997" s="337">
        <f t="shared" si="560"/>
        <v>0</v>
      </c>
      <c r="M2997" s="338"/>
      <c r="N2997" s="337"/>
      <c r="O2997" s="338"/>
      <c r="P2997" s="337"/>
      <c r="Q2997" s="337">
        <f t="shared" si="561"/>
        <v>0</v>
      </c>
      <c r="R2997" s="350"/>
      <c r="S2997" s="350"/>
      <c r="T2997" s="350"/>
      <c r="U2997" s="350"/>
      <c r="V2997" s="350"/>
      <c r="W2997" s="350"/>
      <c r="X2997" s="350"/>
      <c r="Y2997" s="350">
        <f t="shared" si="562"/>
        <v>0</v>
      </c>
      <c r="Z2997" s="338"/>
      <c r="AA2997" s="337"/>
      <c r="AB2997" s="338"/>
      <c r="AC2997" s="337"/>
      <c r="AD2997" s="451">
        <f t="shared" si="563"/>
        <v>0</v>
      </c>
      <c r="AE2997" s="252"/>
    </row>
    <row r="2998" hidden="1" outlineLevel="1" spans="1:31">
      <c r="A2998" s="299"/>
      <c r="B2998" s="150">
        <v>211001189</v>
      </c>
      <c r="C2998" s="346"/>
      <c r="D2998" s="346"/>
      <c r="E2998" s="299" t="s">
        <v>301</v>
      </c>
      <c r="F2998" s="343"/>
      <c r="G2998" s="350"/>
      <c r="H2998" s="394"/>
      <c r="I2998" s="403"/>
      <c r="J2998" s="394"/>
      <c r="K2998" s="403"/>
      <c r="L2998" s="337">
        <f t="shared" si="560"/>
        <v>0</v>
      </c>
      <c r="M2998" s="338"/>
      <c r="N2998" s="337"/>
      <c r="O2998" s="338"/>
      <c r="P2998" s="337"/>
      <c r="Q2998" s="337">
        <f t="shared" si="561"/>
        <v>0</v>
      </c>
      <c r="R2998" s="350"/>
      <c r="S2998" s="350"/>
      <c r="T2998" s="350"/>
      <c r="U2998" s="350"/>
      <c r="V2998" s="350"/>
      <c r="W2998" s="350"/>
      <c r="X2998" s="350"/>
      <c r="Y2998" s="350">
        <f t="shared" si="562"/>
        <v>0</v>
      </c>
      <c r="Z2998" s="338"/>
      <c r="AA2998" s="337"/>
      <c r="AB2998" s="338"/>
      <c r="AC2998" s="337"/>
      <c r="AD2998" s="451">
        <f t="shared" si="563"/>
        <v>0</v>
      </c>
      <c r="AE2998" s="252"/>
    </row>
    <row r="2999" hidden="1" outlineLevel="1" spans="1:31">
      <c r="A2999" s="299"/>
      <c r="B2999" s="150">
        <v>211001190</v>
      </c>
      <c r="C2999" s="346"/>
      <c r="D2999" s="346"/>
      <c r="E2999" s="299" t="s">
        <v>302</v>
      </c>
      <c r="F2999" s="343"/>
      <c r="G2999" s="350"/>
      <c r="H2999" s="394"/>
      <c r="I2999" s="403"/>
      <c r="J2999" s="394"/>
      <c r="K2999" s="403"/>
      <c r="L2999" s="337">
        <f t="shared" si="560"/>
        <v>0</v>
      </c>
      <c r="M2999" s="338"/>
      <c r="N2999" s="337"/>
      <c r="O2999" s="338"/>
      <c r="P2999" s="337"/>
      <c r="Q2999" s="337">
        <f t="shared" si="561"/>
        <v>0</v>
      </c>
      <c r="R2999" s="350"/>
      <c r="S2999" s="350"/>
      <c r="T2999" s="350"/>
      <c r="U2999" s="350"/>
      <c r="V2999" s="350"/>
      <c r="W2999" s="350"/>
      <c r="X2999" s="350"/>
      <c r="Y2999" s="350">
        <f t="shared" si="562"/>
        <v>0</v>
      </c>
      <c r="Z2999" s="338"/>
      <c r="AA2999" s="337"/>
      <c r="AB2999" s="338"/>
      <c r="AC2999" s="337"/>
      <c r="AD2999" s="451">
        <f t="shared" si="563"/>
        <v>0</v>
      </c>
      <c r="AE2999" s="252"/>
    </row>
    <row r="3000" hidden="1" outlineLevel="1" spans="1:31">
      <c r="A3000" s="299"/>
      <c r="B3000" s="150">
        <v>211001191</v>
      </c>
      <c r="C3000" s="346"/>
      <c r="D3000" s="346"/>
      <c r="E3000" s="299" t="s">
        <v>303</v>
      </c>
      <c r="F3000" s="343"/>
      <c r="G3000" s="350"/>
      <c r="H3000" s="394"/>
      <c r="I3000" s="403"/>
      <c r="J3000" s="394"/>
      <c r="K3000" s="403"/>
      <c r="L3000" s="337">
        <f t="shared" si="560"/>
        <v>0</v>
      </c>
      <c r="M3000" s="338"/>
      <c r="N3000" s="337"/>
      <c r="O3000" s="338"/>
      <c r="P3000" s="337"/>
      <c r="Q3000" s="337">
        <f t="shared" si="561"/>
        <v>0</v>
      </c>
      <c r="R3000" s="350"/>
      <c r="S3000" s="350"/>
      <c r="T3000" s="350"/>
      <c r="U3000" s="350"/>
      <c r="V3000" s="350"/>
      <c r="W3000" s="350"/>
      <c r="X3000" s="350"/>
      <c r="Y3000" s="350">
        <f t="shared" si="562"/>
        <v>0</v>
      </c>
      <c r="Z3000" s="338"/>
      <c r="AA3000" s="337"/>
      <c r="AB3000" s="338"/>
      <c r="AC3000" s="337"/>
      <c r="AD3000" s="451">
        <f t="shared" si="563"/>
        <v>0</v>
      </c>
      <c r="AE3000" s="252"/>
    </row>
    <row r="3001" hidden="1" outlineLevel="1" spans="1:31">
      <c r="A3001" s="299"/>
      <c r="B3001" s="150">
        <v>211001192</v>
      </c>
      <c r="C3001" s="346"/>
      <c r="D3001" s="346"/>
      <c r="E3001" s="299" t="s">
        <v>304</v>
      </c>
      <c r="F3001" s="343"/>
      <c r="G3001" s="350"/>
      <c r="H3001" s="394"/>
      <c r="I3001" s="403"/>
      <c r="J3001" s="394"/>
      <c r="K3001" s="403"/>
      <c r="L3001" s="337">
        <f t="shared" si="560"/>
        <v>0</v>
      </c>
      <c r="M3001" s="338"/>
      <c r="N3001" s="337"/>
      <c r="O3001" s="338"/>
      <c r="P3001" s="337"/>
      <c r="Q3001" s="337">
        <f t="shared" si="561"/>
        <v>0</v>
      </c>
      <c r="R3001" s="350"/>
      <c r="S3001" s="350"/>
      <c r="T3001" s="350"/>
      <c r="U3001" s="350"/>
      <c r="V3001" s="350"/>
      <c r="W3001" s="350"/>
      <c r="X3001" s="350"/>
      <c r="Y3001" s="350">
        <f t="shared" si="562"/>
        <v>0</v>
      </c>
      <c r="Z3001" s="338"/>
      <c r="AA3001" s="337"/>
      <c r="AB3001" s="338"/>
      <c r="AC3001" s="337"/>
      <c r="AD3001" s="451">
        <f t="shared" si="563"/>
        <v>0</v>
      </c>
      <c r="AE3001" s="252"/>
    </row>
    <row r="3002" hidden="1" outlineLevel="1" spans="1:31">
      <c r="A3002" s="299"/>
      <c r="B3002" s="150">
        <v>211001193</v>
      </c>
      <c r="C3002" s="346"/>
      <c r="D3002" s="346"/>
      <c r="E3002" s="299" t="s">
        <v>305</v>
      </c>
      <c r="F3002" s="343"/>
      <c r="G3002" s="350"/>
      <c r="H3002" s="394"/>
      <c r="I3002" s="403"/>
      <c r="J3002" s="394"/>
      <c r="K3002" s="403"/>
      <c r="L3002" s="337">
        <f t="shared" si="560"/>
        <v>0</v>
      </c>
      <c r="M3002" s="338"/>
      <c r="N3002" s="337"/>
      <c r="O3002" s="338"/>
      <c r="P3002" s="337"/>
      <c r="Q3002" s="337">
        <f t="shared" si="561"/>
        <v>0</v>
      </c>
      <c r="R3002" s="350"/>
      <c r="S3002" s="350"/>
      <c r="T3002" s="350"/>
      <c r="U3002" s="350"/>
      <c r="V3002" s="350"/>
      <c r="W3002" s="350"/>
      <c r="X3002" s="350"/>
      <c r="Y3002" s="350">
        <f t="shared" si="562"/>
        <v>0</v>
      </c>
      <c r="Z3002" s="338"/>
      <c r="AA3002" s="337"/>
      <c r="AB3002" s="338"/>
      <c r="AC3002" s="337"/>
      <c r="AD3002" s="451">
        <f t="shared" si="563"/>
        <v>0</v>
      </c>
      <c r="AE3002" s="252"/>
    </row>
    <row r="3003" hidden="1" outlineLevel="1" spans="1:31">
      <c r="A3003" s="299"/>
      <c r="B3003" s="150">
        <v>211001194</v>
      </c>
      <c r="C3003" s="346"/>
      <c r="D3003" s="346"/>
      <c r="E3003" s="299" t="s">
        <v>306</v>
      </c>
      <c r="F3003" s="343"/>
      <c r="G3003" s="350"/>
      <c r="H3003" s="394"/>
      <c r="I3003" s="403"/>
      <c r="J3003" s="394"/>
      <c r="K3003" s="403"/>
      <c r="L3003" s="337">
        <f t="shared" ref="L3003:L3008" si="564">G3003-I3003+K3003</f>
        <v>0</v>
      </c>
      <c r="M3003" s="338"/>
      <c r="N3003" s="337"/>
      <c r="O3003" s="338"/>
      <c r="P3003" s="337"/>
      <c r="Q3003" s="337">
        <f t="shared" ref="Q3003:Q3008" si="565">L3003-N3003+P3003</f>
        <v>0</v>
      </c>
      <c r="R3003" s="350"/>
      <c r="S3003" s="350"/>
      <c r="T3003" s="350"/>
      <c r="U3003" s="350"/>
      <c r="V3003" s="350"/>
      <c r="W3003" s="350"/>
      <c r="X3003" s="350"/>
      <c r="Y3003" s="350">
        <f t="shared" ref="Y3003:Y3008" si="566">SUM(Q3003:X3003)</f>
        <v>0</v>
      </c>
      <c r="Z3003" s="338"/>
      <c r="AA3003" s="337"/>
      <c r="AB3003" s="338"/>
      <c r="AC3003" s="337"/>
      <c r="AD3003" s="451">
        <f t="shared" ref="AD3003:AD3008" si="567">Y3003-AA3003+AC3003</f>
        <v>0</v>
      </c>
      <c r="AE3003" s="252"/>
    </row>
    <row r="3004" hidden="1" outlineLevel="1" spans="1:31">
      <c r="A3004" s="299"/>
      <c r="B3004" s="150">
        <v>211001195</v>
      </c>
      <c r="C3004" s="346"/>
      <c r="D3004" s="346"/>
      <c r="E3004" s="299" t="s">
        <v>307</v>
      </c>
      <c r="F3004" s="343"/>
      <c r="G3004" s="350"/>
      <c r="H3004" s="394"/>
      <c r="I3004" s="403"/>
      <c r="J3004" s="394"/>
      <c r="K3004" s="403"/>
      <c r="L3004" s="337">
        <f t="shared" si="564"/>
        <v>0</v>
      </c>
      <c r="M3004" s="338"/>
      <c r="N3004" s="337"/>
      <c r="O3004" s="338"/>
      <c r="P3004" s="337"/>
      <c r="Q3004" s="337">
        <f t="shared" si="565"/>
        <v>0</v>
      </c>
      <c r="R3004" s="350"/>
      <c r="S3004" s="350"/>
      <c r="T3004" s="350"/>
      <c r="U3004" s="350"/>
      <c r="V3004" s="350"/>
      <c r="W3004" s="350"/>
      <c r="X3004" s="350"/>
      <c r="Y3004" s="350">
        <f t="shared" si="566"/>
        <v>0</v>
      </c>
      <c r="Z3004" s="338"/>
      <c r="AA3004" s="337"/>
      <c r="AB3004" s="338"/>
      <c r="AC3004" s="337"/>
      <c r="AD3004" s="451">
        <f t="shared" si="567"/>
        <v>0</v>
      </c>
      <c r="AE3004" s="252"/>
    </row>
    <row r="3005" hidden="1" outlineLevel="1" spans="1:31">
      <c r="A3005" s="299"/>
      <c r="B3005" s="150">
        <v>211001196</v>
      </c>
      <c r="C3005" s="346"/>
      <c r="D3005" s="346"/>
      <c r="E3005" s="299" t="s">
        <v>308</v>
      </c>
      <c r="F3005" s="343"/>
      <c r="G3005" s="350"/>
      <c r="H3005" s="394"/>
      <c r="I3005" s="403"/>
      <c r="J3005" s="394"/>
      <c r="K3005" s="403"/>
      <c r="L3005" s="337">
        <f t="shared" si="564"/>
        <v>0</v>
      </c>
      <c r="M3005" s="338"/>
      <c r="N3005" s="337"/>
      <c r="O3005" s="338"/>
      <c r="P3005" s="337"/>
      <c r="Q3005" s="337">
        <f t="shared" si="565"/>
        <v>0</v>
      </c>
      <c r="R3005" s="350"/>
      <c r="S3005" s="350"/>
      <c r="T3005" s="350"/>
      <c r="U3005" s="350"/>
      <c r="V3005" s="350"/>
      <c r="W3005" s="350"/>
      <c r="X3005" s="350"/>
      <c r="Y3005" s="350">
        <f t="shared" si="566"/>
        <v>0</v>
      </c>
      <c r="Z3005" s="338"/>
      <c r="AA3005" s="337"/>
      <c r="AB3005" s="338"/>
      <c r="AC3005" s="337"/>
      <c r="AD3005" s="451">
        <f t="shared" si="567"/>
        <v>0</v>
      </c>
      <c r="AE3005" s="252"/>
    </row>
    <row r="3006" hidden="1" outlineLevel="1" spans="1:31">
      <c r="A3006" s="299"/>
      <c r="B3006" s="150">
        <v>211001197</v>
      </c>
      <c r="C3006" s="346"/>
      <c r="D3006" s="346"/>
      <c r="E3006" s="299" t="s">
        <v>309</v>
      </c>
      <c r="F3006" s="343"/>
      <c r="G3006" s="350"/>
      <c r="H3006" s="394"/>
      <c r="I3006" s="403"/>
      <c r="J3006" s="394"/>
      <c r="K3006" s="403"/>
      <c r="L3006" s="337">
        <f t="shared" si="564"/>
        <v>0</v>
      </c>
      <c r="M3006" s="338"/>
      <c r="N3006" s="337"/>
      <c r="O3006" s="338"/>
      <c r="P3006" s="337"/>
      <c r="Q3006" s="337">
        <f t="shared" si="565"/>
        <v>0</v>
      </c>
      <c r="R3006" s="350"/>
      <c r="S3006" s="350"/>
      <c r="T3006" s="350"/>
      <c r="U3006" s="350"/>
      <c r="V3006" s="350"/>
      <c r="W3006" s="350"/>
      <c r="X3006" s="350"/>
      <c r="Y3006" s="350">
        <f t="shared" si="566"/>
        <v>0</v>
      </c>
      <c r="Z3006" s="338"/>
      <c r="AA3006" s="337"/>
      <c r="AB3006" s="338"/>
      <c r="AC3006" s="337"/>
      <c r="AD3006" s="451">
        <f t="shared" si="567"/>
        <v>0</v>
      </c>
      <c r="AE3006" s="252"/>
    </row>
    <row r="3007" hidden="1" outlineLevel="1" spans="1:31">
      <c r="A3007" s="299"/>
      <c r="B3007" s="150">
        <v>211001198</v>
      </c>
      <c r="C3007" s="346"/>
      <c r="D3007" s="346"/>
      <c r="E3007" s="299" t="s">
        <v>310</v>
      </c>
      <c r="F3007" s="343"/>
      <c r="G3007" s="350"/>
      <c r="H3007" s="394"/>
      <c r="I3007" s="403"/>
      <c r="J3007" s="394"/>
      <c r="K3007" s="403"/>
      <c r="L3007" s="337">
        <f t="shared" si="564"/>
        <v>0</v>
      </c>
      <c r="M3007" s="338"/>
      <c r="N3007" s="337"/>
      <c r="O3007" s="338"/>
      <c r="P3007" s="337"/>
      <c r="Q3007" s="337">
        <f t="shared" si="565"/>
        <v>0</v>
      </c>
      <c r="R3007" s="350"/>
      <c r="S3007" s="350"/>
      <c r="T3007" s="350"/>
      <c r="U3007" s="350"/>
      <c r="V3007" s="350"/>
      <c r="W3007" s="350"/>
      <c r="X3007" s="350"/>
      <c r="Y3007" s="350">
        <f t="shared" si="566"/>
        <v>0</v>
      </c>
      <c r="Z3007" s="338"/>
      <c r="AA3007" s="337"/>
      <c r="AB3007" s="338"/>
      <c r="AC3007" s="337"/>
      <c r="AD3007" s="451">
        <f t="shared" si="567"/>
        <v>0</v>
      </c>
      <c r="AE3007" s="252"/>
    </row>
    <row r="3008" hidden="1" outlineLevel="1" spans="1:31">
      <c r="A3008" s="299"/>
      <c r="B3008" s="150">
        <v>211001199</v>
      </c>
      <c r="C3008" s="346"/>
      <c r="D3008" s="346"/>
      <c r="E3008" s="299" t="s">
        <v>311</v>
      </c>
      <c r="F3008" s="343"/>
      <c r="G3008" s="350"/>
      <c r="H3008" s="394"/>
      <c r="I3008" s="403"/>
      <c r="J3008" s="394"/>
      <c r="K3008" s="403"/>
      <c r="L3008" s="337">
        <f t="shared" si="564"/>
        <v>0</v>
      </c>
      <c r="M3008" s="338"/>
      <c r="N3008" s="337"/>
      <c r="O3008" s="338"/>
      <c r="P3008" s="337"/>
      <c r="Q3008" s="337">
        <f t="shared" si="565"/>
        <v>0</v>
      </c>
      <c r="R3008" s="350"/>
      <c r="S3008" s="350"/>
      <c r="T3008" s="350"/>
      <c r="U3008" s="350"/>
      <c r="V3008" s="350"/>
      <c r="W3008" s="350"/>
      <c r="X3008" s="350"/>
      <c r="Y3008" s="350">
        <f t="shared" si="566"/>
        <v>0</v>
      </c>
      <c r="Z3008" s="338"/>
      <c r="AA3008" s="337"/>
      <c r="AB3008" s="338"/>
      <c r="AC3008" s="337"/>
      <c r="AD3008" s="451">
        <f t="shared" si="567"/>
        <v>0</v>
      </c>
      <c r="AE3008" s="252"/>
    </row>
    <row r="3009" hidden="1" outlineLevel="1" spans="1:31">
      <c r="A3009" s="299"/>
      <c r="B3009" s="150">
        <v>211001200</v>
      </c>
      <c r="C3009" s="346"/>
      <c r="D3009" s="346"/>
      <c r="E3009" s="299" t="s">
        <v>312</v>
      </c>
      <c r="F3009" s="343"/>
      <c r="G3009" s="350"/>
      <c r="H3009" s="394"/>
      <c r="I3009" s="403"/>
      <c r="J3009" s="394"/>
      <c r="K3009" s="403"/>
      <c r="L3009" s="337">
        <f t="shared" ref="L3009:L3017" si="568">G3009-I3009+K3009</f>
        <v>0</v>
      </c>
      <c r="M3009" s="338"/>
      <c r="N3009" s="337"/>
      <c r="O3009" s="338"/>
      <c r="P3009" s="337"/>
      <c r="Q3009" s="337">
        <f t="shared" ref="Q3009:Q3017" si="569">L3009-N3009+P3009</f>
        <v>0</v>
      </c>
      <c r="R3009" s="350"/>
      <c r="S3009" s="350"/>
      <c r="T3009" s="350"/>
      <c r="U3009" s="350"/>
      <c r="V3009" s="350"/>
      <c r="W3009" s="350"/>
      <c r="X3009" s="350"/>
      <c r="Y3009" s="350">
        <f t="shared" ref="Y3009:Y3014" si="570">SUM(Q3009:X3009)</f>
        <v>0</v>
      </c>
      <c r="Z3009" s="338"/>
      <c r="AA3009" s="337"/>
      <c r="AB3009" s="338"/>
      <c r="AC3009" s="337"/>
      <c r="AD3009" s="451">
        <f t="shared" ref="AD3009:AD3017" si="571">Y3009-AA3009+AC3009</f>
        <v>0</v>
      </c>
      <c r="AE3009" s="252"/>
    </row>
    <row r="3010" hidden="1" outlineLevel="1" spans="1:31">
      <c r="A3010" s="299"/>
      <c r="B3010" s="150">
        <v>211001201</v>
      </c>
      <c r="C3010" s="346"/>
      <c r="D3010" s="346"/>
      <c r="E3010" s="299" t="s">
        <v>313</v>
      </c>
      <c r="F3010" s="343"/>
      <c r="G3010" s="350"/>
      <c r="H3010" s="394"/>
      <c r="I3010" s="403"/>
      <c r="J3010" s="394"/>
      <c r="K3010" s="403"/>
      <c r="L3010" s="337">
        <f t="shared" si="568"/>
        <v>0</v>
      </c>
      <c r="M3010" s="338"/>
      <c r="N3010" s="337"/>
      <c r="O3010" s="338"/>
      <c r="P3010" s="337"/>
      <c r="Q3010" s="337">
        <f t="shared" si="569"/>
        <v>0</v>
      </c>
      <c r="R3010" s="350"/>
      <c r="S3010" s="350"/>
      <c r="T3010" s="350"/>
      <c r="U3010" s="350"/>
      <c r="V3010" s="350"/>
      <c r="W3010" s="350"/>
      <c r="X3010" s="350"/>
      <c r="Y3010" s="350">
        <f t="shared" si="570"/>
        <v>0</v>
      </c>
      <c r="Z3010" s="338"/>
      <c r="AA3010" s="337"/>
      <c r="AB3010" s="338"/>
      <c r="AC3010" s="337"/>
      <c r="AD3010" s="451">
        <f t="shared" si="571"/>
        <v>0</v>
      </c>
      <c r="AE3010" s="252"/>
    </row>
    <row r="3011" hidden="1" outlineLevel="1" spans="1:31">
      <c r="A3011" s="299"/>
      <c r="B3011" s="150">
        <v>211001202</v>
      </c>
      <c r="C3011" s="346"/>
      <c r="D3011" s="346"/>
      <c r="E3011" s="299" t="s">
        <v>314</v>
      </c>
      <c r="F3011" s="343"/>
      <c r="G3011" s="350"/>
      <c r="H3011" s="394"/>
      <c r="I3011" s="403"/>
      <c r="J3011" s="394"/>
      <c r="K3011" s="403"/>
      <c r="L3011" s="337">
        <f t="shared" si="568"/>
        <v>0</v>
      </c>
      <c r="M3011" s="338"/>
      <c r="N3011" s="337"/>
      <c r="O3011" s="338"/>
      <c r="P3011" s="337"/>
      <c r="Q3011" s="337">
        <f t="shared" si="569"/>
        <v>0</v>
      </c>
      <c r="R3011" s="350"/>
      <c r="S3011" s="350"/>
      <c r="T3011" s="350"/>
      <c r="U3011" s="350"/>
      <c r="V3011" s="350"/>
      <c r="W3011" s="350"/>
      <c r="X3011" s="350"/>
      <c r="Y3011" s="350">
        <f t="shared" si="570"/>
        <v>0</v>
      </c>
      <c r="Z3011" s="338"/>
      <c r="AA3011" s="337"/>
      <c r="AB3011" s="338"/>
      <c r="AC3011" s="337"/>
      <c r="AD3011" s="451">
        <f t="shared" si="571"/>
        <v>0</v>
      </c>
      <c r="AE3011" s="252"/>
    </row>
    <row r="3012" hidden="1" outlineLevel="1" spans="1:31">
      <c r="A3012" s="299"/>
      <c r="B3012" s="150">
        <v>211001203</v>
      </c>
      <c r="C3012" s="346"/>
      <c r="D3012" s="346"/>
      <c r="E3012" s="299" t="s">
        <v>315</v>
      </c>
      <c r="F3012" s="343"/>
      <c r="G3012" s="350"/>
      <c r="H3012" s="394"/>
      <c r="I3012" s="403"/>
      <c r="J3012" s="394"/>
      <c r="K3012" s="403"/>
      <c r="L3012" s="337">
        <f t="shared" si="568"/>
        <v>0</v>
      </c>
      <c r="M3012" s="338"/>
      <c r="N3012" s="337"/>
      <c r="O3012" s="338"/>
      <c r="P3012" s="337"/>
      <c r="Q3012" s="337">
        <f t="shared" si="569"/>
        <v>0</v>
      </c>
      <c r="R3012" s="350"/>
      <c r="S3012" s="350"/>
      <c r="T3012" s="350"/>
      <c r="U3012" s="350"/>
      <c r="V3012" s="350"/>
      <c r="W3012" s="350"/>
      <c r="X3012" s="350"/>
      <c r="Y3012" s="350">
        <f t="shared" si="570"/>
        <v>0</v>
      </c>
      <c r="Z3012" s="338"/>
      <c r="AA3012" s="337"/>
      <c r="AB3012" s="338"/>
      <c r="AC3012" s="337"/>
      <c r="AD3012" s="451">
        <f t="shared" si="571"/>
        <v>0</v>
      </c>
      <c r="AE3012" s="252"/>
    </row>
    <row r="3013" hidden="1" outlineLevel="1" spans="1:31">
      <c r="A3013" s="299"/>
      <c r="B3013" s="150">
        <v>211001204</v>
      </c>
      <c r="C3013" s="346"/>
      <c r="D3013" s="346"/>
      <c r="E3013" s="299" t="s">
        <v>316</v>
      </c>
      <c r="F3013" s="343"/>
      <c r="G3013" s="350"/>
      <c r="H3013" s="394"/>
      <c r="I3013" s="403"/>
      <c r="J3013" s="394"/>
      <c r="K3013" s="403"/>
      <c r="L3013" s="337">
        <f t="shared" si="568"/>
        <v>0</v>
      </c>
      <c r="M3013" s="338"/>
      <c r="N3013" s="337"/>
      <c r="O3013" s="338"/>
      <c r="P3013" s="337"/>
      <c r="Q3013" s="337">
        <f t="shared" si="569"/>
        <v>0</v>
      </c>
      <c r="R3013" s="350"/>
      <c r="S3013" s="350"/>
      <c r="T3013" s="350"/>
      <c r="U3013" s="350"/>
      <c r="V3013" s="350"/>
      <c r="W3013" s="350"/>
      <c r="X3013" s="350"/>
      <c r="Y3013" s="350">
        <f t="shared" si="570"/>
        <v>0</v>
      </c>
      <c r="Z3013" s="338"/>
      <c r="AA3013" s="337"/>
      <c r="AB3013" s="338"/>
      <c r="AC3013" s="337"/>
      <c r="AD3013" s="451">
        <f t="shared" si="571"/>
        <v>0</v>
      </c>
      <c r="AE3013" s="252"/>
    </row>
    <row r="3014" hidden="1" outlineLevel="1" spans="1:31">
      <c r="A3014" s="299"/>
      <c r="B3014" s="150">
        <v>211001205</v>
      </c>
      <c r="C3014" s="346"/>
      <c r="D3014" s="346"/>
      <c r="E3014" s="299" t="s">
        <v>317</v>
      </c>
      <c r="F3014" s="343"/>
      <c r="G3014" s="350"/>
      <c r="H3014" s="394"/>
      <c r="I3014" s="403"/>
      <c r="J3014" s="394"/>
      <c r="K3014" s="403"/>
      <c r="L3014" s="337">
        <f t="shared" si="568"/>
        <v>0</v>
      </c>
      <c r="M3014" s="338"/>
      <c r="N3014" s="337"/>
      <c r="O3014" s="338"/>
      <c r="P3014" s="337"/>
      <c r="Q3014" s="337">
        <f t="shared" si="569"/>
        <v>0</v>
      </c>
      <c r="R3014" s="350"/>
      <c r="S3014" s="350"/>
      <c r="T3014" s="350"/>
      <c r="U3014" s="350"/>
      <c r="V3014" s="350"/>
      <c r="W3014" s="350"/>
      <c r="X3014" s="350"/>
      <c r="Y3014" s="350">
        <f t="shared" si="570"/>
        <v>0</v>
      </c>
      <c r="Z3014" s="338"/>
      <c r="AA3014" s="337"/>
      <c r="AB3014" s="338"/>
      <c r="AC3014" s="337"/>
      <c r="AD3014" s="451">
        <f t="shared" si="571"/>
        <v>0</v>
      </c>
      <c r="AE3014" s="252"/>
    </row>
    <row r="3015" hidden="1" outlineLevel="1" spans="1:31">
      <c r="A3015" s="299"/>
      <c r="B3015" s="150"/>
      <c r="C3015" s="346"/>
      <c r="D3015" s="346"/>
      <c r="E3015" s="375"/>
      <c r="F3015" s="343"/>
      <c r="G3015" s="348"/>
      <c r="H3015" s="394"/>
      <c r="I3015" s="403"/>
      <c r="J3015" s="394"/>
      <c r="K3015" s="403"/>
      <c r="L3015" s="337">
        <f t="shared" si="568"/>
        <v>0</v>
      </c>
      <c r="M3015" s="394"/>
      <c r="N3015" s="403"/>
      <c r="O3015" s="394"/>
      <c r="P3015" s="403"/>
      <c r="Q3015" s="337">
        <f t="shared" si="569"/>
        <v>0</v>
      </c>
      <c r="R3015" s="350"/>
      <c r="S3015" s="350"/>
      <c r="T3015" s="350"/>
      <c r="U3015" s="350"/>
      <c r="V3015" s="350"/>
      <c r="W3015" s="350"/>
      <c r="X3015" s="350"/>
      <c r="Y3015" s="350">
        <f t="shared" ref="Y3015:Y3019" si="572">SUM(Q3015:X3015)</f>
        <v>0</v>
      </c>
      <c r="Z3015" s="394"/>
      <c r="AA3015" s="403"/>
      <c r="AB3015" s="394"/>
      <c r="AC3015" s="403"/>
      <c r="AD3015" s="337">
        <f t="shared" si="571"/>
        <v>0</v>
      </c>
      <c r="AE3015" s="252"/>
    </row>
    <row r="3016" hidden="1" outlineLevel="1" spans="1:31">
      <c r="A3016" s="299"/>
      <c r="B3016" s="150"/>
      <c r="C3016" s="346"/>
      <c r="D3016" s="346"/>
      <c r="E3016" s="375"/>
      <c r="F3016" s="343"/>
      <c r="G3016" s="348"/>
      <c r="H3016" s="394"/>
      <c r="I3016" s="403"/>
      <c r="J3016" s="394"/>
      <c r="K3016" s="403"/>
      <c r="L3016" s="337">
        <f t="shared" si="568"/>
        <v>0</v>
      </c>
      <c r="M3016" s="394"/>
      <c r="N3016" s="403"/>
      <c r="O3016" s="394"/>
      <c r="P3016" s="403"/>
      <c r="Q3016" s="337">
        <f t="shared" si="569"/>
        <v>0</v>
      </c>
      <c r="R3016" s="350"/>
      <c r="S3016" s="350"/>
      <c r="T3016" s="350"/>
      <c r="U3016" s="350"/>
      <c r="V3016" s="350"/>
      <c r="W3016" s="350"/>
      <c r="X3016" s="350"/>
      <c r="Y3016" s="350">
        <f t="shared" si="572"/>
        <v>0</v>
      </c>
      <c r="Z3016" s="394"/>
      <c r="AA3016" s="403"/>
      <c r="AB3016" s="394"/>
      <c r="AC3016" s="403"/>
      <c r="AD3016" s="337">
        <f t="shared" si="571"/>
        <v>0</v>
      </c>
      <c r="AE3016" s="252"/>
    </row>
    <row r="3017" hidden="1" outlineLevel="1" spans="1:31">
      <c r="A3017" s="299"/>
      <c r="B3017" s="150"/>
      <c r="C3017" s="346"/>
      <c r="D3017" s="346"/>
      <c r="E3017" s="375"/>
      <c r="F3017" s="343"/>
      <c r="G3017" s="348"/>
      <c r="H3017" s="394"/>
      <c r="I3017" s="403"/>
      <c r="J3017" s="394"/>
      <c r="K3017" s="403"/>
      <c r="L3017" s="337">
        <f t="shared" si="568"/>
        <v>0</v>
      </c>
      <c r="M3017" s="394"/>
      <c r="N3017" s="403"/>
      <c r="O3017" s="394"/>
      <c r="P3017" s="403"/>
      <c r="Q3017" s="337">
        <f t="shared" si="569"/>
        <v>0</v>
      </c>
      <c r="R3017" s="350"/>
      <c r="S3017" s="350"/>
      <c r="T3017" s="350"/>
      <c r="U3017" s="350"/>
      <c r="V3017" s="350"/>
      <c r="W3017" s="350"/>
      <c r="X3017" s="350"/>
      <c r="Y3017" s="350">
        <f t="shared" si="572"/>
        <v>0</v>
      </c>
      <c r="Z3017" s="394"/>
      <c r="AA3017" s="403"/>
      <c r="AB3017" s="394"/>
      <c r="AC3017" s="403"/>
      <c r="AD3017" s="337">
        <f t="shared" si="571"/>
        <v>0</v>
      </c>
      <c r="AE3017" s="252"/>
    </row>
    <row r="3018" hidden="1" outlineLevel="1" spans="1:31">
      <c r="A3018" s="299"/>
      <c r="B3018" s="150"/>
      <c r="C3018" s="346"/>
      <c r="D3018" s="346"/>
      <c r="E3018" s="375"/>
      <c r="F3018" s="343"/>
      <c r="G3018" s="348"/>
      <c r="H3018" s="394"/>
      <c r="I3018" s="403"/>
      <c r="J3018" s="394"/>
      <c r="K3018" s="403"/>
      <c r="L3018" s="337">
        <f t="shared" si="550"/>
        <v>0</v>
      </c>
      <c r="M3018" s="394"/>
      <c r="N3018" s="403"/>
      <c r="O3018" s="394"/>
      <c r="P3018" s="403"/>
      <c r="Q3018" s="337">
        <f t="shared" si="548"/>
        <v>0</v>
      </c>
      <c r="R3018" s="350"/>
      <c r="S3018" s="350"/>
      <c r="T3018" s="350"/>
      <c r="U3018" s="350"/>
      <c r="V3018" s="350"/>
      <c r="W3018" s="350"/>
      <c r="X3018" s="350"/>
      <c r="Y3018" s="350">
        <f t="shared" si="572"/>
        <v>0</v>
      </c>
      <c r="Z3018" s="394"/>
      <c r="AA3018" s="403"/>
      <c r="AB3018" s="394"/>
      <c r="AC3018" s="403"/>
      <c r="AD3018" s="337">
        <f t="shared" si="549"/>
        <v>0</v>
      </c>
      <c r="AE3018" s="252"/>
    </row>
    <row r="3019" hidden="1" outlineLevel="1" spans="1:31">
      <c r="A3019" s="299"/>
      <c r="B3019" s="150"/>
      <c r="C3019" s="346"/>
      <c r="D3019" s="346"/>
      <c r="E3019" s="375"/>
      <c r="F3019" s="343"/>
      <c r="G3019" s="348"/>
      <c r="H3019" s="394"/>
      <c r="I3019" s="403"/>
      <c r="J3019" s="394"/>
      <c r="K3019" s="403"/>
      <c r="L3019" s="337">
        <f t="shared" si="550"/>
        <v>0</v>
      </c>
      <c r="M3019" s="394"/>
      <c r="N3019" s="403"/>
      <c r="O3019" s="394"/>
      <c r="P3019" s="403"/>
      <c r="Q3019" s="337">
        <f t="shared" si="548"/>
        <v>0</v>
      </c>
      <c r="R3019" s="350"/>
      <c r="S3019" s="350"/>
      <c r="T3019" s="350"/>
      <c r="U3019" s="350"/>
      <c r="V3019" s="350"/>
      <c r="W3019" s="350"/>
      <c r="X3019" s="350"/>
      <c r="Y3019" s="350">
        <f t="shared" si="572"/>
        <v>0</v>
      </c>
      <c r="Z3019" s="394"/>
      <c r="AA3019" s="403"/>
      <c r="AB3019" s="394"/>
      <c r="AC3019" s="403"/>
      <c r="AD3019" s="337">
        <f t="shared" si="549"/>
        <v>0</v>
      </c>
      <c r="AE3019" s="252"/>
    </row>
    <row r="3020" collapsed="1" spans="1:31">
      <c r="A3020" s="306"/>
      <c r="B3020" s="150"/>
      <c r="C3020" s="357"/>
      <c r="D3020" s="306"/>
      <c r="E3020" s="342"/>
      <c r="F3020" s="343"/>
      <c r="G3020" s="348"/>
      <c r="H3020" s="388"/>
      <c r="I3020" s="348"/>
      <c r="J3020" s="388"/>
      <c r="K3020" s="348"/>
      <c r="L3020" s="337"/>
      <c r="M3020" s="388"/>
      <c r="N3020" s="348"/>
      <c r="O3020" s="388"/>
      <c r="P3020" s="348"/>
      <c r="Q3020" s="337"/>
      <c r="R3020" s="350"/>
      <c r="S3020" s="350"/>
      <c r="T3020" s="350"/>
      <c r="U3020" s="350"/>
      <c r="V3020" s="350"/>
      <c r="W3020" s="350"/>
      <c r="X3020" s="350"/>
      <c r="Y3020" s="337"/>
      <c r="Z3020" s="388"/>
      <c r="AA3020" s="348"/>
      <c r="AB3020" s="388"/>
      <c r="AC3020" s="348"/>
      <c r="AD3020" s="337"/>
      <c r="AE3020" s="252"/>
    </row>
    <row r="3021" spans="1:32">
      <c r="A3021" s="346"/>
      <c r="B3021" s="380"/>
      <c r="C3021" s="390" t="s">
        <v>1076</v>
      </c>
      <c r="D3021" s="382"/>
      <c r="E3021" s="391"/>
      <c r="F3021" s="383"/>
      <c r="G3021" s="392">
        <f>SUM(G2808:G3020)</f>
        <v>0</v>
      </c>
      <c r="H3021" s="393"/>
      <c r="I3021" s="402">
        <f>SUM(I2808:I3020)</f>
        <v>0</v>
      </c>
      <c r="J3021" s="393"/>
      <c r="K3021" s="402">
        <f>SUM(K2808:K3020)</f>
        <v>0</v>
      </c>
      <c r="L3021" s="392">
        <f>SUM(L2808:L3020)</f>
        <v>0</v>
      </c>
      <c r="M3021" s="393"/>
      <c r="N3021" s="402">
        <f>SUM(N2808:N3020)</f>
        <v>0</v>
      </c>
      <c r="O3021" s="393"/>
      <c r="P3021" s="402">
        <f t="shared" ref="P3021:Y3021" si="573">SUM(P2808:P3020)</f>
        <v>0</v>
      </c>
      <c r="Q3021" s="392">
        <f t="shared" si="573"/>
        <v>0</v>
      </c>
      <c r="R3021" s="392">
        <f t="shared" si="573"/>
        <v>0</v>
      </c>
      <c r="S3021" s="392">
        <f t="shared" si="573"/>
        <v>0</v>
      </c>
      <c r="T3021" s="392">
        <f t="shared" si="573"/>
        <v>0</v>
      </c>
      <c r="U3021" s="392">
        <f t="shared" si="573"/>
        <v>0</v>
      </c>
      <c r="V3021" s="392">
        <f t="shared" si="573"/>
        <v>0</v>
      </c>
      <c r="W3021" s="392">
        <f t="shared" si="573"/>
        <v>0</v>
      </c>
      <c r="X3021" s="392">
        <f t="shared" si="573"/>
        <v>0</v>
      </c>
      <c r="Y3021" s="392">
        <f t="shared" si="573"/>
        <v>0</v>
      </c>
      <c r="Z3021" s="393"/>
      <c r="AA3021" s="402">
        <f>SUM(AA2808:AA3020)</f>
        <v>0</v>
      </c>
      <c r="AB3021" s="393"/>
      <c r="AC3021" s="402">
        <f>SUM(AC2808:AC3020)</f>
        <v>0</v>
      </c>
      <c r="AD3021" s="392">
        <f>SUM(AD2808:AD3020)</f>
        <v>0</v>
      </c>
      <c r="AE3021" s="252"/>
      <c r="AF3021" s="300" t="s">
        <v>893</v>
      </c>
    </row>
    <row r="3022" spans="1:31">
      <c r="A3022" s="306"/>
      <c r="B3022" s="339"/>
      <c r="C3022" s="357"/>
      <c r="D3022" s="303"/>
      <c r="E3022" s="335"/>
      <c r="F3022" s="356"/>
      <c r="G3022" s="348"/>
      <c r="H3022" s="388"/>
      <c r="I3022" s="348"/>
      <c r="J3022" s="388"/>
      <c r="K3022" s="348"/>
      <c r="L3022" s="337"/>
      <c r="M3022" s="388"/>
      <c r="N3022" s="348"/>
      <c r="O3022" s="388"/>
      <c r="P3022" s="348"/>
      <c r="Q3022" s="337"/>
      <c r="R3022" s="350"/>
      <c r="S3022" s="350"/>
      <c r="T3022" s="350"/>
      <c r="U3022" s="350"/>
      <c r="V3022" s="350"/>
      <c r="W3022" s="350"/>
      <c r="X3022" s="350"/>
      <c r="Y3022" s="337"/>
      <c r="Z3022" s="388"/>
      <c r="AA3022" s="348"/>
      <c r="AB3022" s="388"/>
      <c r="AC3022" s="348"/>
      <c r="AD3022" s="337"/>
      <c r="AE3022" s="252"/>
    </row>
    <row r="3023" spans="1:31">
      <c r="A3023" s="306"/>
      <c r="B3023" s="339"/>
      <c r="C3023" s="345" t="s">
        <v>1077</v>
      </c>
      <c r="D3023" s="303"/>
      <c r="E3023" s="335"/>
      <c r="F3023" s="356"/>
      <c r="G3023" s="348"/>
      <c r="H3023" s="388"/>
      <c r="I3023" s="348"/>
      <c r="J3023" s="388"/>
      <c r="K3023" s="348"/>
      <c r="L3023" s="337"/>
      <c r="M3023" s="388"/>
      <c r="N3023" s="348"/>
      <c r="O3023" s="388"/>
      <c r="P3023" s="348"/>
      <c r="Q3023" s="337"/>
      <c r="R3023" s="350"/>
      <c r="S3023" s="350"/>
      <c r="T3023" s="350"/>
      <c r="U3023" s="350"/>
      <c r="V3023" s="350"/>
      <c r="W3023" s="350"/>
      <c r="X3023" s="350"/>
      <c r="Y3023" s="337"/>
      <c r="Z3023" s="388"/>
      <c r="AA3023" s="348"/>
      <c r="AB3023" s="388"/>
      <c r="AC3023" s="348"/>
      <c r="AD3023" s="337"/>
      <c r="AE3023" s="252"/>
    </row>
    <row r="3024" hidden="1" outlineLevel="1" spans="1:31">
      <c r="A3024" s="346"/>
      <c r="B3024" s="150"/>
      <c r="D3024" s="347" t="s">
        <v>455</v>
      </c>
      <c r="E3024" s="299"/>
      <c r="F3024" s="343"/>
      <c r="G3024" s="350"/>
      <c r="H3024" s="349"/>
      <c r="I3024" s="350"/>
      <c r="J3024" s="349"/>
      <c r="K3024" s="350"/>
      <c r="L3024" s="337">
        <f t="shared" ref="L3024:L3051" si="574">G3024-I3024+K3024</f>
        <v>0</v>
      </c>
      <c r="M3024" s="388"/>
      <c r="N3024" s="348"/>
      <c r="O3024" s="388"/>
      <c r="P3024" s="348"/>
      <c r="Q3024" s="337">
        <f t="shared" ref="Q3024:Q3051" si="575">L3024-N3024+P3024</f>
        <v>0</v>
      </c>
      <c r="R3024" s="350"/>
      <c r="S3024" s="350"/>
      <c r="T3024" s="350"/>
      <c r="U3024" s="350"/>
      <c r="V3024" s="350"/>
      <c r="W3024" s="350"/>
      <c r="X3024" s="350"/>
      <c r="Y3024" s="374"/>
      <c r="Z3024" s="388"/>
      <c r="AA3024" s="348"/>
      <c r="AB3024" s="388"/>
      <c r="AC3024" s="348"/>
      <c r="AD3024" s="337">
        <f t="shared" ref="AD3024:AD3051" si="576">Y3024-AA3024+AC3024</f>
        <v>0</v>
      </c>
      <c r="AE3024" s="252"/>
    </row>
    <row r="3025" hidden="1" outlineLevel="1" spans="1:31">
      <c r="A3025" s="346"/>
      <c r="B3025" s="150">
        <v>211101001</v>
      </c>
      <c r="D3025" s="346"/>
      <c r="E3025" s="299" t="s">
        <v>1078</v>
      </c>
      <c r="F3025" s="343"/>
      <c r="G3025" s="350"/>
      <c r="H3025" s="349"/>
      <c r="I3025" s="350"/>
      <c r="J3025" s="349"/>
      <c r="K3025" s="350"/>
      <c r="L3025" s="337">
        <f t="shared" si="574"/>
        <v>0</v>
      </c>
      <c r="M3025" s="388"/>
      <c r="N3025" s="348"/>
      <c r="O3025" s="388"/>
      <c r="P3025" s="348"/>
      <c r="Q3025" s="337">
        <f t="shared" si="575"/>
        <v>0</v>
      </c>
      <c r="R3025" s="350"/>
      <c r="S3025" s="350"/>
      <c r="T3025" s="350"/>
      <c r="U3025" s="350"/>
      <c r="V3025" s="350"/>
      <c r="W3025" s="350"/>
      <c r="X3025" s="350"/>
      <c r="Y3025" s="350">
        <f>SUM(Q3025:X3025)</f>
        <v>0</v>
      </c>
      <c r="Z3025" s="388"/>
      <c r="AA3025" s="348"/>
      <c r="AB3025" s="388"/>
      <c r="AC3025" s="348"/>
      <c r="AD3025" s="337">
        <f t="shared" si="576"/>
        <v>0</v>
      </c>
      <c r="AE3025" s="252"/>
    </row>
    <row r="3026" hidden="1" outlineLevel="1" spans="1:31">
      <c r="A3026" s="346"/>
      <c r="B3026" s="150">
        <v>211101002</v>
      </c>
      <c r="D3026" s="346"/>
      <c r="E3026" s="299" t="s">
        <v>1079</v>
      </c>
      <c r="F3026" s="343"/>
      <c r="G3026" s="350"/>
      <c r="H3026" s="349"/>
      <c r="I3026" s="350"/>
      <c r="J3026" s="349"/>
      <c r="K3026" s="350"/>
      <c r="L3026" s="337">
        <f t="shared" si="574"/>
        <v>0</v>
      </c>
      <c r="M3026" s="388"/>
      <c r="N3026" s="348"/>
      <c r="O3026" s="388"/>
      <c r="P3026" s="348"/>
      <c r="Q3026" s="337">
        <f t="shared" si="575"/>
        <v>0</v>
      </c>
      <c r="R3026" s="350"/>
      <c r="S3026" s="350"/>
      <c r="T3026" s="350"/>
      <c r="U3026" s="350"/>
      <c r="V3026" s="350"/>
      <c r="W3026" s="350"/>
      <c r="X3026" s="350"/>
      <c r="Y3026" s="350">
        <f>SUM(Q3026:X3026)</f>
        <v>0</v>
      </c>
      <c r="Z3026" s="388"/>
      <c r="AA3026" s="348"/>
      <c r="AB3026" s="388"/>
      <c r="AC3026" s="348"/>
      <c r="AD3026" s="337">
        <f t="shared" si="576"/>
        <v>0</v>
      </c>
      <c r="AE3026" s="252"/>
    </row>
    <row r="3027" hidden="1" outlineLevel="1" spans="1:31">
      <c r="A3027" s="346"/>
      <c r="B3027" s="150">
        <v>211101003</v>
      </c>
      <c r="D3027" s="346"/>
      <c r="E3027" s="299" t="s">
        <v>1080</v>
      </c>
      <c r="F3027" s="343"/>
      <c r="G3027" s="350"/>
      <c r="H3027" s="349"/>
      <c r="I3027" s="350"/>
      <c r="J3027" s="349"/>
      <c r="K3027" s="350"/>
      <c r="L3027" s="337">
        <f t="shared" ref="L3027:L3050" si="577">G3027-I3027+K3027</f>
        <v>0</v>
      </c>
      <c r="M3027" s="388"/>
      <c r="N3027" s="348"/>
      <c r="O3027" s="388"/>
      <c r="P3027" s="348"/>
      <c r="Q3027" s="337">
        <f t="shared" ref="Q3027:Q3050" si="578">L3027-N3027+P3027</f>
        <v>0</v>
      </c>
      <c r="R3027" s="350"/>
      <c r="S3027" s="350"/>
      <c r="T3027" s="350"/>
      <c r="U3027" s="350"/>
      <c r="V3027" s="350"/>
      <c r="W3027" s="350"/>
      <c r="X3027" s="350"/>
      <c r="Y3027" s="350">
        <f t="shared" ref="Y3027:Y3051" si="579">SUM(Q3027:X3027)</f>
        <v>0</v>
      </c>
      <c r="Z3027" s="388"/>
      <c r="AA3027" s="348"/>
      <c r="AB3027" s="388"/>
      <c r="AC3027" s="348"/>
      <c r="AD3027" s="337">
        <f t="shared" ref="AD3027:AD3049" si="580">Y3027-AA3027+AC3027</f>
        <v>0</v>
      </c>
      <c r="AE3027" s="252"/>
    </row>
    <row r="3028" hidden="1" outlineLevel="1" spans="1:31">
      <c r="A3028" s="346"/>
      <c r="B3028" s="150">
        <v>211101004</v>
      </c>
      <c r="D3028" s="346"/>
      <c r="E3028" s="299" t="s">
        <v>1081</v>
      </c>
      <c r="F3028" s="343"/>
      <c r="G3028" s="350"/>
      <c r="H3028" s="349"/>
      <c r="I3028" s="350"/>
      <c r="J3028" s="349"/>
      <c r="K3028" s="350"/>
      <c r="L3028" s="337">
        <f t="shared" si="577"/>
        <v>0</v>
      </c>
      <c r="M3028" s="388"/>
      <c r="N3028" s="348"/>
      <c r="O3028" s="388"/>
      <c r="P3028" s="348"/>
      <c r="Q3028" s="337">
        <f t="shared" si="578"/>
        <v>0</v>
      </c>
      <c r="R3028" s="350"/>
      <c r="S3028" s="350"/>
      <c r="T3028" s="350"/>
      <c r="U3028" s="350"/>
      <c r="V3028" s="350"/>
      <c r="W3028" s="350"/>
      <c r="X3028" s="350"/>
      <c r="Y3028" s="350">
        <f t="shared" si="579"/>
        <v>0</v>
      </c>
      <c r="Z3028" s="388"/>
      <c r="AA3028" s="348"/>
      <c r="AB3028" s="388"/>
      <c r="AC3028" s="348"/>
      <c r="AD3028" s="337">
        <f t="shared" si="580"/>
        <v>0</v>
      </c>
      <c r="AE3028" s="252"/>
    </row>
    <row r="3029" hidden="1" outlineLevel="1" spans="1:31">
      <c r="A3029" s="346"/>
      <c r="B3029" s="150">
        <v>211101005</v>
      </c>
      <c r="D3029" s="346"/>
      <c r="E3029" s="299" t="s">
        <v>1082</v>
      </c>
      <c r="F3029" s="343"/>
      <c r="G3029" s="350"/>
      <c r="H3029" s="349"/>
      <c r="I3029" s="350"/>
      <c r="J3029" s="349"/>
      <c r="K3029" s="350"/>
      <c r="L3029" s="337">
        <f t="shared" si="577"/>
        <v>0</v>
      </c>
      <c r="M3029" s="388"/>
      <c r="N3029" s="348"/>
      <c r="O3029" s="388"/>
      <c r="P3029" s="348"/>
      <c r="Q3029" s="337">
        <f t="shared" si="578"/>
        <v>0</v>
      </c>
      <c r="R3029" s="350"/>
      <c r="S3029" s="350"/>
      <c r="T3029" s="350"/>
      <c r="U3029" s="350"/>
      <c r="V3029" s="350"/>
      <c r="W3029" s="350"/>
      <c r="X3029" s="350"/>
      <c r="Y3029" s="350">
        <f t="shared" si="579"/>
        <v>0</v>
      </c>
      <c r="Z3029" s="388"/>
      <c r="AA3029" s="348"/>
      <c r="AB3029" s="388"/>
      <c r="AC3029" s="348"/>
      <c r="AD3029" s="337">
        <f t="shared" si="580"/>
        <v>0</v>
      </c>
      <c r="AE3029" s="252"/>
    </row>
    <row r="3030" hidden="1" outlineLevel="1" spans="1:31">
      <c r="A3030" s="346"/>
      <c r="B3030" s="150">
        <v>211101006</v>
      </c>
      <c r="D3030" s="346"/>
      <c r="E3030" s="299" t="s">
        <v>1083</v>
      </c>
      <c r="F3030" s="343"/>
      <c r="G3030" s="350"/>
      <c r="H3030" s="349"/>
      <c r="I3030" s="350"/>
      <c r="J3030" s="349"/>
      <c r="K3030" s="350"/>
      <c r="L3030" s="337">
        <f t="shared" si="577"/>
        <v>0</v>
      </c>
      <c r="M3030" s="388"/>
      <c r="N3030" s="348"/>
      <c r="O3030" s="388"/>
      <c r="P3030" s="348"/>
      <c r="Q3030" s="337">
        <f t="shared" si="578"/>
        <v>0</v>
      </c>
      <c r="R3030" s="350"/>
      <c r="S3030" s="350"/>
      <c r="T3030" s="350"/>
      <c r="U3030" s="350"/>
      <c r="V3030" s="350"/>
      <c r="W3030" s="350"/>
      <c r="X3030" s="350"/>
      <c r="Y3030" s="350">
        <f t="shared" si="579"/>
        <v>0</v>
      </c>
      <c r="Z3030" s="388"/>
      <c r="AA3030" s="348"/>
      <c r="AB3030" s="388"/>
      <c r="AC3030" s="348"/>
      <c r="AD3030" s="337">
        <f t="shared" si="580"/>
        <v>0</v>
      </c>
      <c r="AE3030" s="252"/>
    </row>
    <row r="3031" hidden="1" outlineLevel="1" spans="1:31">
      <c r="A3031" s="346"/>
      <c r="B3031" s="150">
        <v>211101007</v>
      </c>
      <c r="D3031" s="346"/>
      <c r="E3031" s="299" t="s">
        <v>1084</v>
      </c>
      <c r="F3031" s="343"/>
      <c r="G3031" s="350"/>
      <c r="H3031" s="349"/>
      <c r="I3031" s="350"/>
      <c r="J3031" s="349"/>
      <c r="K3031" s="350"/>
      <c r="L3031" s="337">
        <f t="shared" si="577"/>
        <v>0</v>
      </c>
      <c r="M3031" s="388"/>
      <c r="N3031" s="348"/>
      <c r="O3031" s="388"/>
      <c r="P3031" s="348"/>
      <c r="Q3031" s="337">
        <f t="shared" si="578"/>
        <v>0</v>
      </c>
      <c r="R3031" s="350"/>
      <c r="S3031" s="350"/>
      <c r="T3031" s="350"/>
      <c r="U3031" s="350"/>
      <c r="V3031" s="350"/>
      <c r="W3031" s="350"/>
      <c r="X3031" s="350"/>
      <c r="Y3031" s="350">
        <f t="shared" si="579"/>
        <v>0</v>
      </c>
      <c r="Z3031" s="388"/>
      <c r="AA3031" s="348"/>
      <c r="AB3031" s="388"/>
      <c r="AC3031" s="348"/>
      <c r="AD3031" s="337">
        <f t="shared" si="580"/>
        <v>0</v>
      </c>
      <c r="AE3031" s="252"/>
    </row>
    <row r="3032" hidden="1" outlineLevel="1" spans="1:31">
      <c r="A3032" s="346"/>
      <c r="B3032" s="150">
        <v>211101008</v>
      </c>
      <c r="D3032" s="346"/>
      <c r="E3032" s="299" t="s">
        <v>1085</v>
      </c>
      <c r="F3032" s="343"/>
      <c r="G3032" s="350"/>
      <c r="H3032" s="349"/>
      <c r="I3032" s="350"/>
      <c r="J3032" s="349"/>
      <c r="K3032" s="350"/>
      <c r="L3032" s="337">
        <f t="shared" si="577"/>
        <v>0</v>
      </c>
      <c r="M3032" s="388"/>
      <c r="N3032" s="348"/>
      <c r="O3032" s="388"/>
      <c r="P3032" s="348"/>
      <c r="Q3032" s="337">
        <f t="shared" si="578"/>
        <v>0</v>
      </c>
      <c r="R3032" s="350"/>
      <c r="S3032" s="350"/>
      <c r="T3032" s="350"/>
      <c r="U3032" s="350"/>
      <c r="V3032" s="350"/>
      <c r="W3032" s="350"/>
      <c r="X3032" s="350"/>
      <c r="Y3032" s="350">
        <f t="shared" si="579"/>
        <v>0</v>
      </c>
      <c r="Z3032" s="388"/>
      <c r="AA3032" s="348"/>
      <c r="AB3032" s="388"/>
      <c r="AC3032" s="348"/>
      <c r="AD3032" s="337">
        <f t="shared" si="580"/>
        <v>0</v>
      </c>
      <c r="AE3032" s="252"/>
    </row>
    <row r="3033" hidden="1" outlineLevel="1" spans="1:31">
      <c r="A3033" s="346"/>
      <c r="B3033" s="150">
        <v>211101009</v>
      </c>
      <c r="D3033" s="346"/>
      <c r="E3033" s="299" t="s">
        <v>1086</v>
      </c>
      <c r="F3033" s="343"/>
      <c r="G3033" s="350"/>
      <c r="H3033" s="349"/>
      <c r="I3033" s="350"/>
      <c r="J3033" s="349"/>
      <c r="K3033" s="350"/>
      <c r="L3033" s="337">
        <f t="shared" si="577"/>
        <v>0</v>
      </c>
      <c r="M3033" s="388"/>
      <c r="N3033" s="348"/>
      <c r="O3033" s="388"/>
      <c r="P3033" s="348"/>
      <c r="Q3033" s="337">
        <f t="shared" si="578"/>
        <v>0</v>
      </c>
      <c r="R3033" s="350"/>
      <c r="S3033" s="350"/>
      <c r="T3033" s="350"/>
      <c r="U3033" s="350"/>
      <c r="V3033" s="350"/>
      <c r="W3033" s="350"/>
      <c r="X3033" s="350"/>
      <c r="Y3033" s="350">
        <f t="shared" si="579"/>
        <v>0</v>
      </c>
      <c r="Z3033" s="388"/>
      <c r="AA3033" s="348"/>
      <c r="AB3033" s="388"/>
      <c r="AC3033" s="348"/>
      <c r="AD3033" s="337">
        <f t="shared" si="580"/>
        <v>0</v>
      </c>
      <c r="AE3033" s="252"/>
    </row>
    <row r="3034" hidden="1" outlineLevel="1" spans="1:31">
      <c r="A3034" s="346"/>
      <c r="B3034" s="150">
        <v>211101010</v>
      </c>
      <c r="D3034" s="346"/>
      <c r="E3034" s="299" t="s">
        <v>1087</v>
      </c>
      <c r="F3034" s="343"/>
      <c r="G3034" s="350"/>
      <c r="H3034" s="349"/>
      <c r="I3034" s="350"/>
      <c r="J3034" s="349"/>
      <c r="K3034" s="350"/>
      <c r="L3034" s="337">
        <f t="shared" si="577"/>
        <v>0</v>
      </c>
      <c r="M3034" s="388"/>
      <c r="N3034" s="348"/>
      <c r="O3034" s="388"/>
      <c r="P3034" s="348"/>
      <c r="Q3034" s="337">
        <f t="shared" si="578"/>
        <v>0</v>
      </c>
      <c r="R3034" s="350"/>
      <c r="S3034" s="350"/>
      <c r="T3034" s="350"/>
      <c r="U3034" s="350"/>
      <c r="V3034" s="350"/>
      <c r="W3034" s="350"/>
      <c r="X3034" s="350"/>
      <c r="Y3034" s="350">
        <f t="shared" si="579"/>
        <v>0</v>
      </c>
      <c r="Z3034" s="388"/>
      <c r="AA3034" s="348"/>
      <c r="AB3034" s="388"/>
      <c r="AC3034" s="348"/>
      <c r="AD3034" s="337">
        <f t="shared" si="580"/>
        <v>0</v>
      </c>
      <c r="AE3034" s="252"/>
    </row>
    <row r="3035" hidden="1" outlineLevel="1" spans="1:31">
      <c r="A3035" s="346"/>
      <c r="B3035" s="150">
        <v>211101011</v>
      </c>
      <c r="D3035" s="346"/>
      <c r="E3035" s="299" t="s">
        <v>1088</v>
      </c>
      <c r="F3035" s="343"/>
      <c r="G3035" s="350"/>
      <c r="H3035" s="349"/>
      <c r="I3035" s="350"/>
      <c r="J3035" s="349"/>
      <c r="K3035" s="350"/>
      <c r="L3035" s="337">
        <f t="shared" si="577"/>
        <v>0</v>
      </c>
      <c r="M3035" s="388"/>
      <c r="N3035" s="348"/>
      <c r="O3035" s="388"/>
      <c r="P3035" s="348"/>
      <c r="Q3035" s="337">
        <f t="shared" si="578"/>
        <v>0</v>
      </c>
      <c r="R3035" s="350"/>
      <c r="S3035" s="350"/>
      <c r="T3035" s="350"/>
      <c r="U3035" s="350"/>
      <c r="V3035" s="350"/>
      <c r="W3035" s="350"/>
      <c r="X3035" s="350"/>
      <c r="Y3035" s="350">
        <f t="shared" si="579"/>
        <v>0</v>
      </c>
      <c r="Z3035" s="388"/>
      <c r="AA3035" s="348"/>
      <c r="AB3035" s="388"/>
      <c r="AC3035" s="348"/>
      <c r="AD3035" s="337">
        <f t="shared" si="580"/>
        <v>0</v>
      </c>
      <c r="AE3035" s="252"/>
    </row>
    <row r="3036" hidden="1" outlineLevel="1" spans="1:31">
      <c r="A3036" s="346"/>
      <c r="B3036" s="150">
        <v>211101012</v>
      </c>
      <c r="D3036" s="346"/>
      <c r="E3036" s="299" t="s">
        <v>1089</v>
      </c>
      <c r="F3036" s="343"/>
      <c r="G3036" s="350"/>
      <c r="H3036" s="349"/>
      <c r="I3036" s="350"/>
      <c r="J3036" s="349"/>
      <c r="K3036" s="350"/>
      <c r="L3036" s="337">
        <f t="shared" si="577"/>
        <v>0</v>
      </c>
      <c r="M3036" s="388"/>
      <c r="N3036" s="348"/>
      <c r="O3036" s="388"/>
      <c r="P3036" s="348"/>
      <c r="Q3036" s="337">
        <f t="shared" si="578"/>
        <v>0</v>
      </c>
      <c r="R3036" s="350"/>
      <c r="S3036" s="350"/>
      <c r="T3036" s="350"/>
      <c r="U3036" s="350"/>
      <c r="V3036" s="350"/>
      <c r="W3036" s="350"/>
      <c r="X3036" s="350"/>
      <c r="Y3036" s="350">
        <f t="shared" si="579"/>
        <v>0</v>
      </c>
      <c r="Z3036" s="388"/>
      <c r="AA3036" s="348"/>
      <c r="AB3036" s="388"/>
      <c r="AC3036" s="348"/>
      <c r="AD3036" s="337">
        <f t="shared" si="580"/>
        <v>0</v>
      </c>
      <c r="AE3036" s="252"/>
    </row>
    <row r="3037" hidden="1" outlineLevel="1" spans="1:31">
      <c r="A3037" s="346"/>
      <c r="B3037" s="150">
        <v>211101013</v>
      </c>
      <c r="D3037" s="346"/>
      <c r="E3037" s="299" t="s">
        <v>1090</v>
      </c>
      <c r="F3037" s="343"/>
      <c r="G3037" s="350"/>
      <c r="H3037" s="349"/>
      <c r="I3037" s="350"/>
      <c r="J3037" s="349"/>
      <c r="K3037" s="350"/>
      <c r="L3037" s="337">
        <f t="shared" si="577"/>
        <v>0</v>
      </c>
      <c r="M3037" s="388"/>
      <c r="N3037" s="348"/>
      <c r="O3037" s="388"/>
      <c r="P3037" s="348"/>
      <c r="Q3037" s="337">
        <f t="shared" si="578"/>
        <v>0</v>
      </c>
      <c r="R3037" s="350"/>
      <c r="S3037" s="350"/>
      <c r="T3037" s="350"/>
      <c r="U3037" s="350"/>
      <c r="V3037" s="350"/>
      <c r="W3037" s="350"/>
      <c r="X3037" s="350"/>
      <c r="Y3037" s="350">
        <f t="shared" si="579"/>
        <v>0</v>
      </c>
      <c r="Z3037" s="388"/>
      <c r="AA3037" s="348"/>
      <c r="AB3037" s="388"/>
      <c r="AC3037" s="348"/>
      <c r="AD3037" s="337">
        <f t="shared" si="580"/>
        <v>0</v>
      </c>
      <c r="AE3037" s="252"/>
    </row>
    <row r="3038" hidden="1" outlineLevel="1" spans="1:31">
      <c r="A3038" s="346"/>
      <c r="B3038" s="150">
        <v>211101014</v>
      </c>
      <c r="D3038" s="346"/>
      <c r="E3038" s="299" t="s">
        <v>1091</v>
      </c>
      <c r="F3038" s="343"/>
      <c r="G3038" s="350"/>
      <c r="H3038" s="349"/>
      <c r="I3038" s="350"/>
      <c r="J3038" s="349"/>
      <c r="K3038" s="350"/>
      <c r="L3038" s="337">
        <f t="shared" si="577"/>
        <v>0</v>
      </c>
      <c r="M3038" s="388"/>
      <c r="N3038" s="348"/>
      <c r="O3038" s="388"/>
      <c r="P3038" s="348"/>
      <c r="Q3038" s="337">
        <f t="shared" si="578"/>
        <v>0</v>
      </c>
      <c r="R3038" s="350"/>
      <c r="S3038" s="350"/>
      <c r="T3038" s="350"/>
      <c r="U3038" s="350"/>
      <c r="V3038" s="350"/>
      <c r="W3038" s="350"/>
      <c r="X3038" s="350"/>
      <c r="Y3038" s="350">
        <f t="shared" si="579"/>
        <v>0</v>
      </c>
      <c r="Z3038" s="388"/>
      <c r="AA3038" s="348"/>
      <c r="AB3038" s="388"/>
      <c r="AC3038" s="348"/>
      <c r="AD3038" s="337">
        <f t="shared" si="580"/>
        <v>0</v>
      </c>
      <c r="AE3038" s="252"/>
    </row>
    <row r="3039" hidden="1" outlineLevel="1" spans="1:31">
      <c r="A3039" s="346"/>
      <c r="B3039" s="150">
        <v>211101015</v>
      </c>
      <c r="D3039" s="346"/>
      <c r="E3039" s="299" t="s">
        <v>1092</v>
      </c>
      <c r="F3039" s="343"/>
      <c r="G3039" s="350"/>
      <c r="H3039" s="349"/>
      <c r="I3039" s="350"/>
      <c r="J3039" s="349"/>
      <c r="K3039" s="350"/>
      <c r="L3039" s="337">
        <f t="shared" si="577"/>
        <v>0</v>
      </c>
      <c r="M3039" s="388"/>
      <c r="N3039" s="348"/>
      <c r="O3039" s="388"/>
      <c r="P3039" s="348"/>
      <c r="Q3039" s="337">
        <f t="shared" si="578"/>
        <v>0</v>
      </c>
      <c r="R3039" s="350"/>
      <c r="S3039" s="350"/>
      <c r="T3039" s="350"/>
      <c r="U3039" s="350"/>
      <c r="V3039" s="350"/>
      <c r="W3039" s="350"/>
      <c r="X3039" s="350"/>
      <c r="Y3039" s="350">
        <f t="shared" si="579"/>
        <v>0</v>
      </c>
      <c r="Z3039" s="388"/>
      <c r="AA3039" s="348"/>
      <c r="AB3039" s="388"/>
      <c r="AC3039" s="348"/>
      <c r="AD3039" s="337">
        <f t="shared" si="580"/>
        <v>0</v>
      </c>
      <c r="AE3039" s="252"/>
    </row>
    <row r="3040" hidden="1" outlineLevel="1" spans="1:31">
      <c r="A3040" s="346"/>
      <c r="B3040" s="150">
        <v>211101016</v>
      </c>
      <c r="D3040" s="346"/>
      <c r="E3040" s="299" t="s">
        <v>1093</v>
      </c>
      <c r="F3040" s="343"/>
      <c r="G3040" s="350"/>
      <c r="H3040" s="349"/>
      <c r="I3040" s="350"/>
      <c r="J3040" s="349"/>
      <c r="K3040" s="350"/>
      <c r="L3040" s="337">
        <f t="shared" si="577"/>
        <v>0</v>
      </c>
      <c r="M3040" s="388"/>
      <c r="N3040" s="348"/>
      <c r="O3040" s="388"/>
      <c r="P3040" s="348"/>
      <c r="Q3040" s="337">
        <f t="shared" si="578"/>
        <v>0</v>
      </c>
      <c r="R3040" s="350"/>
      <c r="S3040" s="350"/>
      <c r="T3040" s="350"/>
      <c r="U3040" s="350"/>
      <c r="V3040" s="350"/>
      <c r="W3040" s="350"/>
      <c r="X3040" s="350"/>
      <c r="Y3040" s="350">
        <f t="shared" si="579"/>
        <v>0</v>
      </c>
      <c r="Z3040" s="388"/>
      <c r="AA3040" s="348"/>
      <c r="AB3040" s="388"/>
      <c r="AC3040" s="348"/>
      <c r="AD3040" s="337">
        <f t="shared" si="580"/>
        <v>0</v>
      </c>
      <c r="AE3040" s="252"/>
    </row>
    <row r="3041" hidden="1" outlineLevel="1" spans="1:31">
      <c r="A3041" s="346"/>
      <c r="B3041" s="150">
        <v>211101017</v>
      </c>
      <c r="D3041" s="346"/>
      <c r="E3041" s="299" t="s">
        <v>1094</v>
      </c>
      <c r="F3041" s="343"/>
      <c r="G3041" s="350"/>
      <c r="H3041" s="349"/>
      <c r="I3041" s="350"/>
      <c r="J3041" s="349"/>
      <c r="K3041" s="350"/>
      <c r="L3041" s="337">
        <f t="shared" si="577"/>
        <v>0</v>
      </c>
      <c r="M3041" s="388"/>
      <c r="N3041" s="348"/>
      <c r="O3041" s="388"/>
      <c r="P3041" s="348"/>
      <c r="Q3041" s="337">
        <f t="shared" si="578"/>
        <v>0</v>
      </c>
      <c r="R3041" s="350"/>
      <c r="S3041" s="350"/>
      <c r="T3041" s="350"/>
      <c r="U3041" s="350"/>
      <c r="V3041" s="350"/>
      <c r="W3041" s="350"/>
      <c r="X3041" s="350"/>
      <c r="Y3041" s="350">
        <f t="shared" si="579"/>
        <v>0</v>
      </c>
      <c r="Z3041" s="388"/>
      <c r="AA3041" s="348"/>
      <c r="AB3041" s="388"/>
      <c r="AC3041" s="348"/>
      <c r="AD3041" s="337">
        <f t="shared" si="580"/>
        <v>0</v>
      </c>
      <c r="AE3041" s="252"/>
    </row>
    <row r="3042" hidden="1" outlineLevel="1" spans="1:31">
      <c r="A3042" s="346"/>
      <c r="B3042" s="150">
        <v>211101018</v>
      </c>
      <c r="D3042" s="346"/>
      <c r="E3042" s="299" t="s">
        <v>1095</v>
      </c>
      <c r="F3042" s="343"/>
      <c r="G3042" s="350"/>
      <c r="H3042" s="349"/>
      <c r="I3042" s="350"/>
      <c r="J3042" s="349"/>
      <c r="K3042" s="350"/>
      <c r="L3042" s="337">
        <f t="shared" si="577"/>
        <v>0</v>
      </c>
      <c r="M3042" s="388"/>
      <c r="N3042" s="348"/>
      <c r="O3042" s="388"/>
      <c r="P3042" s="348"/>
      <c r="Q3042" s="337">
        <f t="shared" si="578"/>
        <v>0</v>
      </c>
      <c r="R3042" s="350"/>
      <c r="S3042" s="350"/>
      <c r="T3042" s="350"/>
      <c r="U3042" s="350"/>
      <c r="V3042" s="350"/>
      <c r="W3042" s="350"/>
      <c r="X3042" s="350"/>
      <c r="Y3042" s="350">
        <f t="shared" si="579"/>
        <v>0</v>
      </c>
      <c r="Z3042" s="388"/>
      <c r="AA3042" s="348"/>
      <c r="AB3042" s="388"/>
      <c r="AC3042" s="348"/>
      <c r="AD3042" s="337">
        <f t="shared" si="580"/>
        <v>0</v>
      </c>
      <c r="AE3042" s="252"/>
    </row>
    <row r="3043" hidden="1" outlineLevel="1" spans="1:31">
      <c r="A3043" s="346"/>
      <c r="B3043" s="150">
        <v>211101019</v>
      </c>
      <c r="D3043" s="346"/>
      <c r="E3043" s="299" t="s">
        <v>1096</v>
      </c>
      <c r="F3043" s="343"/>
      <c r="G3043" s="350"/>
      <c r="H3043" s="349"/>
      <c r="I3043" s="350"/>
      <c r="J3043" s="349"/>
      <c r="K3043" s="350"/>
      <c r="L3043" s="337">
        <f t="shared" si="577"/>
        <v>0</v>
      </c>
      <c r="M3043" s="388"/>
      <c r="N3043" s="348"/>
      <c r="O3043" s="388"/>
      <c r="P3043" s="348"/>
      <c r="Q3043" s="337">
        <f t="shared" si="578"/>
        <v>0</v>
      </c>
      <c r="R3043" s="350"/>
      <c r="S3043" s="350"/>
      <c r="T3043" s="350"/>
      <c r="U3043" s="350"/>
      <c r="V3043" s="350"/>
      <c r="W3043" s="350"/>
      <c r="X3043" s="350"/>
      <c r="Y3043" s="350">
        <f t="shared" si="579"/>
        <v>0</v>
      </c>
      <c r="Z3043" s="388"/>
      <c r="AA3043" s="348"/>
      <c r="AB3043" s="388"/>
      <c r="AC3043" s="348"/>
      <c r="AD3043" s="337">
        <f t="shared" si="580"/>
        <v>0</v>
      </c>
      <c r="AE3043" s="252"/>
    </row>
    <row r="3044" hidden="1" outlineLevel="1" spans="1:31">
      <c r="A3044" s="346"/>
      <c r="B3044" s="150">
        <v>211101020</v>
      </c>
      <c r="D3044" s="346"/>
      <c r="E3044" s="299" t="s">
        <v>1097</v>
      </c>
      <c r="F3044" s="343"/>
      <c r="G3044" s="350"/>
      <c r="H3044" s="349"/>
      <c r="I3044" s="350"/>
      <c r="J3044" s="349"/>
      <c r="K3044" s="350"/>
      <c r="L3044" s="337">
        <f t="shared" si="577"/>
        <v>0</v>
      </c>
      <c r="M3044" s="388"/>
      <c r="N3044" s="348"/>
      <c r="O3044" s="388"/>
      <c r="P3044" s="348"/>
      <c r="Q3044" s="337">
        <f t="shared" si="578"/>
        <v>0</v>
      </c>
      <c r="R3044" s="350"/>
      <c r="S3044" s="350"/>
      <c r="T3044" s="350"/>
      <c r="U3044" s="350"/>
      <c r="V3044" s="350"/>
      <c r="W3044" s="350"/>
      <c r="X3044" s="350"/>
      <c r="Y3044" s="350">
        <f t="shared" si="579"/>
        <v>0</v>
      </c>
      <c r="Z3044" s="388"/>
      <c r="AA3044" s="348"/>
      <c r="AB3044" s="388"/>
      <c r="AC3044" s="348"/>
      <c r="AD3044" s="337">
        <f t="shared" si="580"/>
        <v>0</v>
      </c>
      <c r="AE3044" s="252"/>
    </row>
    <row r="3045" hidden="1" outlineLevel="1" spans="1:31">
      <c r="A3045" s="346"/>
      <c r="B3045" s="150">
        <v>211101021</v>
      </c>
      <c r="D3045" s="346"/>
      <c r="E3045" s="299" t="s">
        <v>1098</v>
      </c>
      <c r="F3045" s="343"/>
      <c r="G3045" s="350"/>
      <c r="H3045" s="349"/>
      <c r="I3045" s="350"/>
      <c r="J3045" s="349"/>
      <c r="K3045" s="350"/>
      <c r="L3045" s="337">
        <f t="shared" si="577"/>
        <v>0</v>
      </c>
      <c r="M3045" s="388"/>
      <c r="N3045" s="348"/>
      <c r="O3045" s="388"/>
      <c r="P3045" s="348"/>
      <c r="Q3045" s="337">
        <f t="shared" si="578"/>
        <v>0</v>
      </c>
      <c r="R3045" s="350"/>
      <c r="S3045" s="350"/>
      <c r="T3045" s="350"/>
      <c r="U3045" s="350"/>
      <c r="V3045" s="350"/>
      <c r="W3045" s="350"/>
      <c r="X3045" s="350"/>
      <c r="Y3045" s="350">
        <f t="shared" si="579"/>
        <v>0</v>
      </c>
      <c r="Z3045" s="388"/>
      <c r="AA3045" s="348"/>
      <c r="AB3045" s="388"/>
      <c r="AC3045" s="348"/>
      <c r="AD3045" s="337">
        <f t="shared" si="580"/>
        <v>0</v>
      </c>
      <c r="AE3045" s="252"/>
    </row>
    <row r="3046" hidden="1" outlineLevel="1" spans="1:31">
      <c r="A3046" s="346"/>
      <c r="B3046" s="150">
        <v>211101022</v>
      </c>
      <c r="D3046" s="346"/>
      <c r="E3046" s="299" t="s">
        <v>1099</v>
      </c>
      <c r="F3046" s="343"/>
      <c r="G3046" s="350"/>
      <c r="H3046" s="349"/>
      <c r="I3046" s="350"/>
      <c r="J3046" s="349"/>
      <c r="K3046" s="350"/>
      <c r="L3046" s="337">
        <f t="shared" si="577"/>
        <v>0</v>
      </c>
      <c r="M3046" s="388"/>
      <c r="N3046" s="348"/>
      <c r="O3046" s="388"/>
      <c r="P3046" s="348"/>
      <c r="Q3046" s="337">
        <f t="shared" si="578"/>
        <v>0</v>
      </c>
      <c r="R3046" s="350"/>
      <c r="S3046" s="350"/>
      <c r="T3046" s="350"/>
      <c r="U3046" s="350"/>
      <c r="V3046" s="350"/>
      <c r="W3046" s="350"/>
      <c r="X3046" s="350"/>
      <c r="Y3046" s="350">
        <f t="shared" si="579"/>
        <v>0</v>
      </c>
      <c r="Z3046" s="388"/>
      <c r="AA3046" s="348"/>
      <c r="AB3046" s="388"/>
      <c r="AC3046" s="348"/>
      <c r="AD3046" s="337">
        <f t="shared" si="580"/>
        <v>0</v>
      </c>
      <c r="AE3046" s="252"/>
    </row>
    <row r="3047" hidden="1" outlineLevel="1" spans="1:31">
      <c r="A3047" s="346"/>
      <c r="B3047" s="150">
        <v>211101023</v>
      </c>
      <c r="D3047" s="346"/>
      <c r="E3047" s="299" t="s">
        <v>1100</v>
      </c>
      <c r="F3047" s="343"/>
      <c r="G3047" s="350"/>
      <c r="H3047" s="349"/>
      <c r="I3047" s="350"/>
      <c r="J3047" s="349"/>
      <c r="K3047" s="350"/>
      <c r="L3047" s="337">
        <f t="shared" si="577"/>
        <v>0</v>
      </c>
      <c r="M3047" s="388"/>
      <c r="N3047" s="348"/>
      <c r="O3047" s="388"/>
      <c r="P3047" s="348"/>
      <c r="Q3047" s="337">
        <f t="shared" si="578"/>
        <v>0</v>
      </c>
      <c r="R3047" s="350"/>
      <c r="S3047" s="350"/>
      <c r="T3047" s="350"/>
      <c r="U3047" s="350"/>
      <c r="V3047" s="350"/>
      <c r="W3047" s="350"/>
      <c r="X3047" s="350"/>
      <c r="Y3047" s="350">
        <f t="shared" si="579"/>
        <v>0</v>
      </c>
      <c r="Z3047" s="388"/>
      <c r="AA3047" s="348"/>
      <c r="AB3047" s="388"/>
      <c r="AC3047" s="348"/>
      <c r="AD3047" s="337">
        <f t="shared" si="580"/>
        <v>0</v>
      </c>
      <c r="AE3047" s="252"/>
    </row>
    <row r="3048" hidden="1" outlineLevel="1" spans="1:31">
      <c r="A3048" s="346"/>
      <c r="B3048" s="150">
        <v>211101024</v>
      </c>
      <c r="D3048" s="346"/>
      <c r="E3048" s="299" t="s">
        <v>1101</v>
      </c>
      <c r="F3048" s="343"/>
      <c r="G3048" s="350"/>
      <c r="H3048" s="349"/>
      <c r="I3048" s="350"/>
      <c r="J3048" s="349"/>
      <c r="K3048" s="350"/>
      <c r="L3048" s="337">
        <f t="shared" si="577"/>
        <v>0</v>
      </c>
      <c r="M3048" s="388"/>
      <c r="N3048" s="348"/>
      <c r="O3048" s="388"/>
      <c r="P3048" s="348"/>
      <c r="Q3048" s="337">
        <f t="shared" si="578"/>
        <v>0</v>
      </c>
      <c r="R3048" s="350"/>
      <c r="S3048" s="350"/>
      <c r="T3048" s="350"/>
      <c r="U3048" s="350"/>
      <c r="V3048" s="350"/>
      <c r="W3048" s="350"/>
      <c r="X3048" s="350"/>
      <c r="Y3048" s="350">
        <f t="shared" si="579"/>
        <v>0</v>
      </c>
      <c r="Z3048" s="388"/>
      <c r="AA3048" s="348"/>
      <c r="AB3048" s="388"/>
      <c r="AC3048" s="348"/>
      <c r="AD3048" s="337">
        <f t="shared" si="580"/>
        <v>0</v>
      </c>
      <c r="AE3048" s="252"/>
    </row>
    <row r="3049" hidden="1" outlineLevel="1" spans="1:31">
      <c r="A3049" s="346"/>
      <c r="B3049" s="150">
        <v>211101025</v>
      </c>
      <c r="D3049" s="346"/>
      <c r="E3049" s="299" t="s">
        <v>1102</v>
      </c>
      <c r="F3049" s="343"/>
      <c r="G3049" s="350"/>
      <c r="H3049" s="349"/>
      <c r="I3049" s="350"/>
      <c r="J3049" s="349"/>
      <c r="K3049" s="350"/>
      <c r="L3049" s="337">
        <f t="shared" si="577"/>
        <v>0</v>
      </c>
      <c r="M3049" s="388"/>
      <c r="N3049" s="348"/>
      <c r="O3049" s="388"/>
      <c r="P3049" s="348"/>
      <c r="Q3049" s="337">
        <f t="shared" si="578"/>
        <v>0</v>
      </c>
      <c r="R3049" s="350"/>
      <c r="S3049" s="350"/>
      <c r="T3049" s="350"/>
      <c r="U3049" s="350"/>
      <c r="V3049" s="350"/>
      <c r="W3049" s="350"/>
      <c r="X3049" s="350"/>
      <c r="Y3049" s="350">
        <f t="shared" si="579"/>
        <v>0</v>
      </c>
      <c r="Z3049" s="388"/>
      <c r="AA3049" s="348"/>
      <c r="AB3049" s="388"/>
      <c r="AC3049" s="348"/>
      <c r="AD3049" s="337">
        <f t="shared" si="580"/>
        <v>0</v>
      </c>
      <c r="AE3049" s="252"/>
    </row>
    <row r="3050" hidden="1" outlineLevel="1" spans="1:31">
      <c r="A3050" s="346"/>
      <c r="B3050" s="150"/>
      <c r="D3050" s="346"/>
      <c r="E3050" s="299"/>
      <c r="F3050" s="343"/>
      <c r="G3050" s="350"/>
      <c r="H3050" s="349"/>
      <c r="I3050" s="350"/>
      <c r="J3050" s="349"/>
      <c r="K3050" s="350"/>
      <c r="L3050" s="337">
        <f t="shared" si="577"/>
        <v>0</v>
      </c>
      <c r="M3050" s="388"/>
      <c r="N3050" s="348"/>
      <c r="O3050" s="388"/>
      <c r="P3050" s="348"/>
      <c r="Q3050" s="337">
        <f t="shared" si="578"/>
        <v>0</v>
      </c>
      <c r="R3050" s="350"/>
      <c r="S3050" s="350"/>
      <c r="T3050" s="350"/>
      <c r="U3050" s="350"/>
      <c r="V3050" s="350"/>
      <c r="W3050" s="350"/>
      <c r="X3050" s="350"/>
      <c r="Y3050" s="350">
        <f t="shared" si="579"/>
        <v>0</v>
      </c>
      <c r="Z3050" s="388"/>
      <c r="AA3050" s="348"/>
      <c r="AB3050" s="388"/>
      <c r="AC3050" s="348"/>
      <c r="AD3050" s="337">
        <f t="shared" si="576"/>
        <v>0</v>
      </c>
      <c r="AE3050" s="252"/>
    </row>
    <row r="3051" hidden="1" outlineLevel="1" spans="1:31">
      <c r="A3051" s="346"/>
      <c r="B3051" s="150"/>
      <c r="D3051" s="299"/>
      <c r="E3051" s="342"/>
      <c r="F3051" s="343"/>
      <c r="G3051" s="350"/>
      <c r="H3051" s="349"/>
      <c r="I3051" s="350"/>
      <c r="J3051" s="349"/>
      <c r="K3051" s="350"/>
      <c r="L3051" s="337">
        <f t="shared" si="574"/>
        <v>0</v>
      </c>
      <c r="M3051" s="388"/>
      <c r="N3051" s="348"/>
      <c r="O3051" s="388"/>
      <c r="P3051" s="348"/>
      <c r="Q3051" s="337">
        <f t="shared" si="575"/>
        <v>0</v>
      </c>
      <c r="R3051" s="350"/>
      <c r="S3051" s="350"/>
      <c r="T3051" s="350"/>
      <c r="U3051" s="350"/>
      <c r="V3051" s="350"/>
      <c r="W3051" s="350"/>
      <c r="X3051" s="350"/>
      <c r="Y3051" s="350">
        <f t="shared" si="579"/>
        <v>0</v>
      </c>
      <c r="Z3051" s="388"/>
      <c r="AA3051" s="348"/>
      <c r="AB3051" s="388"/>
      <c r="AC3051" s="348"/>
      <c r="AD3051" s="337">
        <f t="shared" si="576"/>
        <v>0</v>
      </c>
      <c r="AE3051" s="252"/>
    </row>
    <row r="3052" hidden="1" outlineLevel="1" spans="1:31">
      <c r="A3052" s="346"/>
      <c r="B3052" s="150"/>
      <c r="D3052" s="351" t="s">
        <v>765</v>
      </c>
      <c r="E3052" s="376"/>
      <c r="F3052" s="353"/>
      <c r="G3052" s="354">
        <f>SUM(G3024:G3051)</f>
        <v>0</v>
      </c>
      <c r="H3052" s="355"/>
      <c r="I3052" s="354">
        <f>SUM(I3024:I3051)</f>
        <v>0</v>
      </c>
      <c r="J3052" s="355"/>
      <c r="K3052" s="354">
        <f>SUM(K3024:K3051)</f>
        <v>0</v>
      </c>
      <c r="L3052" s="354">
        <f>SUM(L3024:L3051)</f>
        <v>0</v>
      </c>
      <c r="M3052" s="355"/>
      <c r="N3052" s="354">
        <f>SUM(N3024:N3051)</f>
        <v>0</v>
      </c>
      <c r="O3052" s="355"/>
      <c r="P3052" s="354">
        <f t="shared" ref="P3052:Y3052" si="581">SUM(P3024:P3051)</f>
        <v>0</v>
      </c>
      <c r="Q3052" s="354">
        <f t="shared" si="581"/>
        <v>0</v>
      </c>
      <c r="R3052" s="354">
        <f t="shared" si="581"/>
        <v>0</v>
      </c>
      <c r="S3052" s="354">
        <f t="shared" si="581"/>
        <v>0</v>
      </c>
      <c r="T3052" s="354">
        <f t="shared" si="581"/>
        <v>0</v>
      </c>
      <c r="U3052" s="354">
        <f t="shared" si="581"/>
        <v>0</v>
      </c>
      <c r="V3052" s="354">
        <f t="shared" si="581"/>
        <v>0</v>
      </c>
      <c r="W3052" s="354">
        <f t="shared" si="581"/>
        <v>0</v>
      </c>
      <c r="X3052" s="354">
        <f t="shared" si="581"/>
        <v>0</v>
      </c>
      <c r="Y3052" s="354">
        <f t="shared" si="581"/>
        <v>0</v>
      </c>
      <c r="Z3052" s="355"/>
      <c r="AA3052" s="354">
        <f>SUM(AA3024:AA3051)</f>
        <v>0</v>
      </c>
      <c r="AB3052" s="355"/>
      <c r="AC3052" s="354">
        <f>SUM(AC3024:AC3051)</f>
        <v>0</v>
      </c>
      <c r="AD3052" s="354">
        <f>SUM(AD3024:AD3051)</f>
        <v>0</v>
      </c>
      <c r="AE3052" s="252"/>
    </row>
    <row r="3053" hidden="1" outlineLevel="1" spans="1:31">
      <c r="A3053" s="346"/>
      <c r="B3053" s="150"/>
      <c r="D3053" s="299"/>
      <c r="E3053" s="342"/>
      <c r="F3053" s="343"/>
      <c r="G3053" s="350"/>
      <c r="H3053" s="349"/>
      <c r="I3053" s="350"/>
      <c r="J3053" s="349"/>
      <c r="K3053" s="350"/>
      <c r="L3053" s="337"/>
      <c r="M3053" s="349"/>
      <c r="N3053" s="350"/>
      <c r="O3053" s="349"/>
      <c r="P3053" s="350"/>
      <c r="Q3053" s="337"/>
      <c r="R3053" s="350"/>
      <c r="S3053" s="350"/>
      <c r="T3053" s="350"/>
      <c r="U3053" s="350"/>
      <c r="V3053" s="350"/>
      <c r="W3053" s="350"/>
      <c r="X3053" s="350"/>
      <c r="Y3053" s="374"/>
      <c r="Z3053" s="349"/>
      <c r="AA3053" s="350"/>
      <c r="AB3053" s="349"/>
      <c r="AC3053" s="350"/>
      <c r="AD3053" s="337"/>
      <c r="AE3053" s="252"/>
    </row>
    <row r="3054" hidden="1" outlineLevel="1" spans="1:31">
      <c r="A3054" s="346"/>
      <c r="B3054" s="150"/>
      <c r="D3054" s="347" t="s">
        <v>456</v>
      </c>
      <c r="E3054" s="299"/>
      <c r="F3054" s="343"/>
      <c r="G3054" s="350"/>
      <c r="H3054" s="349"/>
      <c r="I3054" s="350"/>
      <c r="J3054" s="349"/>
      <c r="K3054" s="350"/>
      <c r="L3054" s="337">
        <f t="shared" ref="L3054:L3057" si="582">G3054-I3054+K3054</f>
        <v>0</v>
      </c>
      <c r="M3054" s="388"/>
      <c r="N3054" s="348"/>
      <c r="O3054" s="388"/>
      <c r="P3054" s="348"/>
      <c r="Q3054" s="337">
        <f t="shared" ref="Q3054:Q3057" si="583">L3054-N3054+P3054</f>
        <v>0</v>
      </c>
      <c r="R3054" s="350"/>
      <c r="S3054" s="350"/>
      <c r="T3054" s="350"/>
      <c r="U3054" s="350"/>
      <c r="V3054" s="350"/>
      <c r="W3054" s="350"/>
      <c r="X3054" s="350"/>
      <c r="Y3054" s="374"/>
      <c r="Z3054" s="388"/>
      <c r="AA3054" s="348"/>
      <c r="AB3054" s="388"/>
      <c r="AC3054" s="348"/>
      <c r="AD3054" s="337">
        <f t="shared" ref="AD3054:AD3057" si="584">Y3054-AA3054+AC3054</f>
        <v>0</v>
      </c>
      <c r="AE3054" s="252"/>
    </row>
    <row r="3055" hidden="1" outlineLevel="1" spans="1:31">
      <c r="A3055" s="346"/>
      <c r="B3055" s="150">
        <v>211102001</v>
      </c>
      <c r="D3055" s="346"/>
      <c r="E3055" s="299" t="s">
        <v>1103</v>
      </c>
      <c r="F3055" s="343"/>
      <c r="G3055" s="350"/>
      <c r="H3055" s="349"/>
      <c r="I3055" s="350"/>
      <c r="J3055" s="349"/>
      <c r="K3055" s="350"/>
      <c r="L3055" s="337">
        <f t="shared" si="582"/>
        <v>0</v>
      </c>
      <c r="M3055" s="388"/>
      <c r="N3055" s="348"/>
      <c r="O3055" s="388"/>
      <c r="P3055" s="348"/>
      <c r="Q3055" s="337">
        <f t="shared" si="583"/>
        <v>0</v>
      </c>
      <c r="R3055" s="350"/>
      <c r="S3055" s="350"/>
      <c r="T3055" s="350"/>
      <c r="U3055" s="350"/>
      <c r="V3055" s="350"/>
      <c r="W3055" s="350"/>
      <c r="X3055" s="350"/>
      <c r="Y3055" s="350">
        <f>SUM(Q3055:X3055)</f>
        <v>0</v>
      </c>
      <c r="Z3055" s="388"/>
      <c r="AA3055" s="348"/>
      <c r="AB3055" s="388"/>
      <c r="AC3055" s="348"/>
      <c r="AD3055" s="337">
        <f t="shared" si="584"/>
        <v>0</v>
      </c>
      <c r="AE3055" s="252"/>
    </row>
    <row r="3056" hidden="1" outlineLevel="1" spans="1:31">
      <c r="A3056" s="346"/>
      <c r="B3056" s="150">
        <v>211102002</v>
      </c>
      <c r="D3056" s="346"/>
      <c r="E3056" s="299" t="s">
        <v>403</v>
      </c>
      <c r="F3056" s="343"/>
      <c r="G3056" s="350"/>
      <c r="H3056" s="349"/>
      <c r="I3056" s="350"/>
      <c r="J3056" s="349"/>
      <c r="K3056" s="350"/>
      <c r="L3056" s="337">
        <f t="shared" si="582"/>
        <v>0</v>
      </c>
      <c r="M3056" s="388"/>
      <c r="N3056" s="348"/>
      <c r="O3056" s="388"/>
      <c r="P3056" s="348"/>
      <c r="Q3056" s="337">
        <f t="shared" si="583"/>
        <v>0</v>
      </c>
      <c r="R3056" s="350"/>
      <c r="S3056" s="350"/>
      <c r="T3056" s="350"/>
      <c r="U3056" s="350"/>
      <c r="V3056" s="350"/>
      <c r="W3056" s="350"/>
      <c r="X3056" s="350"/>
      <c r="Y3056" s="350">
        <f>SUM(Q3056:X3056)</f>
        <v>0</v>
      </c>
      <c r="Z3056" s="388"/>
      <c r="AA3056" s="348"/>
      <c r="AB3056" s="388"/>
      <c r="AC3056" s="348"/>
      <c r="AD3056" s="337">
        <f t="shared" si="584"/>
        <v>0</v>
      </c>
      <c r="AE3056" s="252"/>
    </row>
    <row r="3057" hidden="1" outlineLevel="1" spans="1:31">
      <c r="A3057" s="346"/>
      <c r="B3057" s="150"/>
      <c r="D3057" s="346"/>
      <c r="E3057" s="299"/>
      <c r="F3057" s="343"/>
      <c r="G3057" s="350"/>
      <c r="H3057" s="349"/>
      <c r="I3057" s="350"/>
      <c r="J3057" s="349"/>
      <c r="K3057" s="350"/>
      <c r="L3057" s="337">
        <f t="shared" si="582"/>
        <v>0</v>
      </c>
      <c r="M3057" s="388"/>
      <c r="N3057" s="348"/>
      <c r="O3057" s="388"/>
      <c r="P3057" s="348"/>
      <c r="Q3057" s="337">
        <f t="shared" si="583"/>
        <v>0</v>
      </c>
      <c r="R3057" s="350"/>
      <c r="S3057" s="350"/>
      <c r="T3057" s="350"/>
      <c r="U3057" s="350"/>
      <c r="V3057" s="350"/>
      <c r="W3057" s="350"/>
      <c r="X3057" s="350"/>
      <c r="Y3057" s="350">
        <f>SUM(Q3057:X3057)</f>
        <v>0</v>
      </c>
      <c r="Z3057" s="388"/>
      <c r="AA3057" s="348"/>
      <c r="AB3057" s="388"/>
      <c r="AC3057" s="348"/>
      <c r="AD3057" s="337">
        <f t="shared" si="584"/>
        <v>0</v>
      </c>
      <c r="AE3057" s="252"/>
    </row>
    <row r="3058" hidden="1" outlineLevel="1" spans="1:31">
      <c r="A3058" s="346"/>
      <c r="B3058" s="150"/>
      <c r="D3058" s="351" t="s">
        <v>765</v>
      </c>
      <c r="E3058" s="352"/>
      <c r="F3058" s="353"/>
      <c r="G3058" s="354">
        <f>SUM(G3054:G3057)</f>
        <v>0</v>
      </c>
      <c r="H3058" s="355"/>
      <c r="I3058" s="354">
        <f>SUM(I3054:I3057)</f>
        <v>0</v>
      </c>
      <c r="J3058" s="355"/>
      <c r="K3058" s="354">
        <f>SUM(K3054:K3057)</f>
        <v>0</v>
      </c>
      <c r="L3058" s="354">
        <f>SUM(L3054:L3057)</f>
        <v>0</v>
      </c>
      <c r="M3058" s="355"/>
      <c r="N3058" s="354">
        <f>SUM(N3054:N3057)</f>
        <v>0</v>
      </c>
      <c r="O3058" s="355"/>
      <c r="P3058" s="354">
        <f t="shared" ref="P3058:Y3058" si="585">SUM(P3054:P3057)</f>
        <v>0</v>
      </c>
      <c r="Q3058" s="354">
        <f t="shared" si="585"/>
        <v>0</v>
      </c>
      <c r="R3058" s="354">
        <f t="shared" si="585"/>
        <v>0</v>
      </c>
      <c r="S3058" s="354">
        <f t="shared" si="585"/>
        <v>0</v>
      </c>
      <c r="T3058" s="354">
        <f t="shared" si="585"/>
        <v>0</v>
      </c>
      <c r="U3058" s="354">
        <f t="shared" si="585"/>
        <v>0</v>
      </c>
      <c r="V3058" s="354">
        <f t="shared" si="585"/>
        <v>0</v>
      </c>
      <c r="W3058" s="354">
        <f t="shared" si="585"/>
        <v>0</v>
      </c>
      <c r="X3058" s="354">
        <f t="shared" si="585"/>
        <v>0</v>
      </c>
      <c r="Y3058" s="354">
        <f t="shared" si="585"/>
        <v>0</v>
      </c>
      <c r="Z3058" s="355"/>
      <c r="AA3058" s="354">
        <f>SUM(AA3054:AA3057)</f>
        <v>0</v>
      </c>
      <c r="AB3058" s="355"/>
      <c r="AC3058" s="354">
        <f>SUM(AC3054:AC3057)</f>
        <v>0</v>
      </c>
      <c r="AD3058" s="354">
        <f>SUM(AD3054:AD3057)</f>
        <v>0</v>
      </c>
      <c r="AE3058" s="252"/>
    </row>
    <row r="3059" hidden="1" outlineLevel="1" spans="1:31">
      <c r="A3059" s="346"/>
      <c r="B3059" s="150"/>
      <c r="D3059" s="299"/>
      <c r="E3059" s="342"/>
      <c r="F3059" s="343"/>
      <c r="G3059" s="350"/>
      <c r="H3059" s="349"/>
      <c r="I3059" s="350"/>
      <c r="J3059" s="349"/>
      <c r="K3059" s="350"/>
      <c r="L3059" s="337"/>
      <c r="M3059" s="349"/>
      <c r="N3059" s="350"/>
      <c r="O3059" s="349"/>
      <c r="P3059" s="350"/>
      <c r="Q3059" s="337"/>
      <c r="R3059" s="350"/>
      <c r="S3059" s="350"/>
      <c r="T3059" s="350"/>
      <c r="U3059" s="350"/>
      <c r="V3059" s="350"/>
      <c r="W3059" s="350"/>
      <c r="X3059" s="350"/>
      <c r="Y3059" s="374"/>
      <c r="Z3059" s="349"/>
      <c r="AA3059" s="350"/>
      <c r="AB3059" s="349"/>
      <c r="AC3059" s="350"/>
      <c r="AD3059" s="337"/>
      <c r="AE3059" s="252"/>
    </row>
    <row r="3060" hidden="1" outlineLevel="1" spans="1:31">
      <c r="A3060" s="346"/>
      <c r="B3060" s="150"/>
      <c r="D3060" s="347" t="s">
        <v>1104</v>
      </c>
      <c r="E3060" s="299"/>
      <c r="F3060" s="343"/>
      <c r="G3060" s="350"/>
      <c r="H3060" s="349"/>
      <c r="I3060" s="350"/>
      <c r="J3060" s="349"/>
      <c r="K3060" s="350"/>
      <c r="L3060" s="337">
        <f>G3060-I3060+K3060</f>
        <v>0</v>
      </c>
      <c r="M3060" s="388"/>
      <c r="N3060" s="348"/>
      <c r="O3060" s="388"/>
      <c r="P3060" s="348"/>
      <c r="Q3060" s="337">
        <f>L3060-N3060+P3060</f>
        <v>0</v>
      </c>
      <c r="R3060" s="350"/>
      <c r="S3060" s="350"/>
      <c r="T3060" s="350"/>
      <c r="U3060" s="350"/>
      <c r="V3060" s="350"/>
      <c r="W3060" s="350"/>
      <c r="X3060" s="350"/>
      <c r="Y3060" s="350">
        <f>SUM(Q3060:X3060)</f>
        <v>0</v>
      </c>
      <c r="Z3060" s="388"/>
      <c r="AA3060" s="348"/>
      <c r="AB3060" s="388"/>
      <c r="AC3060" s="348"/>
      <c r="AD3060" s="337">
        <f>Y3060-AA3060+AC3060</f>
        <v>0</v>
      </c>
      <c r="AE3060" s="252"/>
    </row>
    <row r="3061" hidden="1" outlineLevel="1" spans="1:31">
      <c r="A3061" s="346"/>
      <c r="B3061" s="150">
        <v>211103001</v>
      </c>
      <c r="D3061" s="346"/>
      <c r="E3061" s="299" t="s">
        <v>380</v>
      </c>
      <c r="F3061" s="343"/>
      <c r="G3061" s="350"/>
      <c r="H3061" s="349"/>
      <c r="I3061" s="350"/>
      <c r="J3061" s="349"/>
      <c r="K3061" s="350"/>
      <c r="L3061" s="337">
        <f>G3061-I3061+K3061</f>
        <v>0</v>
      </c>
      <c r="M3061" s="388"/>
      <c r="N3061" s="348"/>
      <c r="O3061" s="388"/>
      <c r="P3061" s="348"/>
      <c r="Q3061" s="337">
        <f>L3061-N3061+P3061</f>
        <v>0</v>
      </c>
      <c r="R3061" s="350"/>
      <c r="S3061" s="350"/>
      <c r="T3061" s="350"/>
      <c r="U3061" s="350"/>
      <c r="V3061" s="350"/>
      <c r="W3061" s="350"/>
      <c r="X3061" s="350"/>
      <c r="Y3061" s="350">
        <f>SUM(Q3061:X3061)</f>
        <v>0</v>
      </c>
      <c r="Z3061" s="388"/>
      <c r="AA3061" s="348"/>
      <c r="AB3061" s="388"/>
      <c r="AC3061" s="348"/>
      <c r="AD3061" s="337">
        <f>Y3061-AA3061+AC3061</f>
        <v>0</v>
      </c>
      <c r="AE3061" s="252"/>
    </row>
    <row r="3062" hidden="1" outlineLevel="1" spans="1:31">
      <c r="A3062" s="346"/>
      <c r="B3062" s="150">
        <v>211103002</v>
      </c>
      <c r="D3062" s="346"/>
      <c r="E3062" s="299" t="s">
        <v>345</v>
      </c>
      <c r="F3062" s="343"/>
      <c r="G3062" s="350"/>
      <c r="H3062" s="349"/>
      <c r="I3062" s="350"/>
      <c r="J3062" s="349"/>
      <c r="K3062" s="350"/>
      <c r="L3062" s="337">
        <f>G3062-I3062+K3062</f>
        <v>0</v>
      </c>
      <c r="M3062" s="388"/>
      <c r="N3062" s="348"/>
      <c r="O3062" s="388"/>
      <c r="P3062" s="348"/>
      <c r="Q3062" s="337">
        <f>L3062-N3062+P3062</f>
        <v>0</v>
      </c>
      <c r="R3062" s="350"/>
      <c r="S3062" s="350"/>
      <c r="T3062" s="350"/>
      <c r="U3062" s="350"/>
      <c r="V3062" s="350"/>
      <c r="W3062" s="350"/>
      <c r="X3062" s="350"/>
      <c r="Y3062" s="350">
        <f>SUM(Q3062:X3062)</f>
        <v>0</v>
      </c>
      <c r="Z3062" s="388"/>
      <c r="AA3062" s="348"/>
      <c r="AB3062" s="388"/>
      <c r="AC3062" s="348"/>
      <c r="AD3062" s="337">
        <f>Y3062-AA3062+AC3062</f>
        <v>0</v>
      </c>
      <c r="AE3062" s="252"/>
    </row>
    <row r="3063" hidden="1" outlineLevel="1" spans="1:31">
      <c r="A3063" s="346"/>
      <c r="B3063" s="150">
        <v>211103003</v>
      </c>
      <c r="D3063" s="346"/>
      <c r="E3063" s="299" t="s">
        <v>1073</v>
      </c>
      <c r="F3063" s="343"/>
      <c r="G3063" s="350"/>
      <c r="H3063" s="349"/>
      <c r="I3063" s="350"/>
      <c r="J3063" s="349"/>
      <c r="K3063" s="350"/>
      <c r="L3063" s="337">
        <f>G3063-I3063+K3063</f>
        <v>0</v>
      </c>
      <c r="M3063" s="388"/>
      <c r="N3063" s="348"/>
      <c r="O3063" s="388"/>
      <c r="P3063" s="348"/>
      <c r="Q3063" s="337">
        <f>L3063-N3063+P3063</f>
        <v>0</v>
      </c>
      <c r="R3063" s="350"/>
      <c r="S3063" s="350"/>
      <c r="T3063" s="350"/>
      <c r="U3063" s="350"/>
      <c r="V3063" s="350"/>
      <c r="W3063" s="350"/>
      <c r="X3063" s="350"/>
      <c r="Y3063" s="350">
        <f>SUM(Q3063:X3063)</f>
        <v>0</v>
      </c>
      <c r="Z3063" s="388"/>
      <c r="AA3063" s="348"/>
      <c r="AB3063" s="388"/>
      <c r="AC3063" s="348"/>
      <c r="AD3063" s="337">
        <f>Y3063-AA3063+AC3063</f>
        <v>0</v>
      </c>
      <c r="AE3063" s="252"/>
    </row>
    <row r="3064" hidden="1" outlineLevel="1" spans="1:31">
      <c r="A3064" s="346"/>
      <c r="B3064" s="150"/>
      <c r="D3064" s="346"/>
      <c r="E3064" s="299"/>
      <c r="F3064" s="343"/>
      <c r="G3064" s="350"/>
      <c r="H3064" s="349"/>
      <c r="I3064" s="350"/>
      <c r="J3064" s="349"/>
      <c r="K3064" s="350"/>
      <c r="L3064" s="337">
        <f>G3064-I3064+K3064</f>
        <v>0</v>
      </c>
      <c r="M3064" s="388"/>
      <c r="N3064" s="348"/>
      <c r="O3064" s="388"/>
      <c r="P3064" s="348"/>
      <c r="Q3064" s="337">
        <f>L3064-N3064+P3064</f>
        <v>0</v>
      </c>
      <c r="R3064" s="350"/>
      <c r="S3064" s="350"/>
      <c r="T3064" s="350"/>
      <c r="U3064" s="350"/>
      <c r="V3064" s="350"/>
      <c r="W3064" s="350"/>
      <c r="X3064" s="350"/>
      <c r="Y3064" s="374"/>
      <c r="Z3064" s="388"/>
      <c r="AA3064" s="348"/>
      <c r="AB3064" s="388"/>
      <c r="AC3064" s="348"/>
      <c r="AD3064" s="337">
        <f>Y3064-AA3064+AC3064</f>
        <v>0</v>
      </c>
      <c r="AE3064" s="252"/>
    </row>
    <row r="3065" hidden="1" outlineLevel="1" spans="1:31">
      <c r="A3065" s="346"/>
      <c r="B3065" s="150"/>
      <c r="D3065" s="351" t="s">
        <v>765</v>
      </c>
      <c r="E3065" s="352"/>
      <c r="F3065" s="353"/>
      <c r="G3065" s="354">
        <f>SUM(G3060:G3064)</f>
        <v>0</v>
      </c>
      <c r="H3065" s="355"/>
      <c r="I3065" s="354">
        <f>SUM(I3060:I3064)</f>
        <v>0</v>
      </c>
      <c r="J3065" s="355"/>
      <c r="K3065" s="354">
        <f>SUM(K3060:K3064)</f>
        <v>0</v>
      </c>
      <c r="L3065" s="354">
        <f>SUM(L3060:L3064)</f>
        <v>0</v>
      </c>
      <c r="M3065" s="355"/>
      <c r="N3065" s="354">
        <f>SUM(N3060:N3064)</f>
        <v>0</v>
      </c>
      <c r="O3065" s="355"/>
      <c r="P3065" s="354">
        <f>SUM(P3060:P3064)</f>
        <v>0</v>
      </c>
      <c r="Q3065" s="354">
        <f>SUM(Q3060:Q3064)</f>
        <v>0</v>
      </c>
      <c r="R3065" s="354">
        <f t="shared" ref="R3065:Y3065" si="586">SUM(R3060:R3064)</f>
        <v>0</v>
      </c>
      <c r="S3065" s="354">
        <f t="shared" si="586"/>
        <v>0</v>
      </c>
      <c r="T3065" s="354">
        <f t="shared" si="586"/>
        <v>0</v>
      </c>
      <c r="U3065" s="354">
        <f t="shared" si="586"/>
        <v>0</v>
      </c>
      <c r="V3065" s="354">
        <f t="shared" si="586"/>
        <v>0</v>
      </c>
      <c r="W3065" s="354">
        <f t="shared" si="586"/>
        <v>0</v>
      </c>
      <c r="X3065" s="354">
        <f t="shared" si="586"/>
        <v>0</v>
      </c>
      <c r="Y3065" s="354">
        <f t="shared" si="586"/>
        <v>0</v>
      </c>
      <c r="Z3065" s="355"/>
      <c r="AA3065" s="354">
        <f>SUM(AA3060:AA3064)</f>
        <v>0</v>
      </c>
      <c r="AB3065" s="355"/>
      <c r="AC3065" s="354">
        <f>SUM(AC3060:AC3064)</f>
        <v>0</v>
      </c>
      <c r="AD3065" s="354">
        <f>SUM(AD3060:AD3064)</f>
        <v>0</v>
      </c>
      <c r="AE3065" s="252"/>
    </row>
    <row r="3066" collapsed="1" spans="1:31">
      <c r="A3066" s="306"/>
      <c r="B3066" s="339"/>
      <c r="C3066" s="306"/>
      <c r="D3066" s="303"/>
      <c r="E3066" s="335"/>
      <c r="F3066" s="356"/>
      <c r="G3066" s="348"/>
      <c r="H3066" s="388"/>
      <c r="I3066" s="348"/>
      <c r="J3066" s="388"/>
      <c r="K3066" s="348"/>
      <c r="L3066" s="337"/>
      <c r="M3066" s="388"/>
      <c r="N3066" s="348"/>
      <c r="O3066" s="388"/>
      <c r="P3066" s="348"/>
      <c r="Q3066" s="337"/>
      <c r="R3066" s="350"/>
      <c r="S3066" s="350"/>
      <c r="T3066" s="350"/>
      <c r="U3066" s="350"/>
      <c r="V3066" s="350"/>
      <c r="W3066" s="350"/>
      <c r="X3066" s="350"/>
      <c r="Y3066" s="337"/>
      <c r="Z3066" s="388"/>
      <c r="AA3066" s="348"/>
      <c r="AB3066" s="388"/>
      <c r="AC3066" s="348"/>
      <c r="AD3066" s="337"/>
      <c r="AE3066" s="252"/>
    </row>
    <row r="3067" spans="1:31">
      <c r="A3067" s="357"/>
      <c r="B3067" s="510"/>
      <c r="C3067" s="381" t="s">
        <v>1105</v>
      </c>
      <c r="D3067" s="382"/>
      <c r="E3067" s="511"/>
      <c r="F3067" s="383"/>
      <c r="G3067" s="384">
        <f>G3065+G3058+G3052</f>
        <v>0</v>
      </c>
      <c r="H3067" s="385"/>
      <c r="I3067" s="400">
        <f>I3065+I3058+I3052</f>
        <v>0</v>
      </c>
      <c r="J3067" s="385"/>
      <c r="K3067" s="400">
        <f>K3065+K3058+K3052</f>
        <v>0</v>
      </c>
      <c r="L3067" s="384">
        <f>L3065+L3058+L3052</f>
        <v>0</v>
      </c>
      <c r="M3067" s="385"/>
      <c r="N3067" s="400">
        <f>N3065+N3058+N3052</f>
        <v>0</v>
      </c>
      <c r="O3067" s="385"/>
      <c r="P3067" s="400">
        <f t="shared" ref="P3067:Y3067" si="587">P3065+P3058+P3052</f>
        <v>0</v>
      </c>
      <c r="Q3067" s="384">
        <f t="shared" si="587"/>
        <v>0</v>
      </c>
      <c r="R3067" s="392">
        <f t="shared" si="587"/>
        <v>0</v>
      </c>
      <c r="S3067" s="392">
        <f t="shared" si="587"/>
        <v>0</v>
      </c>
      <c r="T3067" s="392">
        <f t="shared" si="587"/>
        <v>0</v>
      </c>
      <c r="U3067" s="392">
        <f t="shared" si="587"/>
        <v>0</v>
      </c>
      <c r="V3067" s="392">
        <f t="shared" si="587"/>
        <v>0</v>
      </c>
      <c r="W3067" s="392">
        <f t="shared" si="587"/>
        <v>0</v>
      </c>
      <c r="X3067" s="392">
        <f t="shared" si="587"/>
        <v>0</v>
      </c>
      <c r="Y3067" s="384">
        <f t="shared" si="587"/>
        <v>0</v>
      </c>
      <c r="Z3067" s="385"/>
      <c r="AA3067" s="400">
        <f>AA3065+AA3058+AA3052</f>
        <v>0</v>
      </c>
      <c r="AB3067" s="385"/>
      <c r="AC3067" s="400">
        <f>AC3065+AC3058+AC3052</f>
        <v>0</v>
      </c>
      <c r="AD3067" s="384">
        <f>AD3065+AD3058+AD3052</f>
        <v>0</v>
      </c>
      <c r="AE3067" s="252"/>
    </row>
    <row r="3068" spans="1:31">
      <c r="A3068" s="303"/>
      <c r="B3068" s="340"/>
      <c r="C3068" s="303"/>
      <c r="D3068" s="303"/>
      <c r="E3068" s="342"/>
      <c r="F3068" s="386"/>
      <c r="G3068" s="374"/>
      <c r="H3068" s="387"/>
      <c r="I3068" s="401"/>
      <c r="J3068" s="387"/>
      <c r="K3068" s="401"/>
      <c r="L3068" s="350"/>
      <c r="M3068" s="387"/>
      <c r="N3068" s="401"/>
      <c r="O3068" s="387"/>
      <c r="P3068" s="401"/>
      <c r="Q3068" s="350"/>
      <c r="R3068" s="350"/>
      <c r="S3068" s="350"/>
      <c r="T3068" s="350"/>
      <c r="U3068" s="350"/>
      <c r="V3068" s="350"/>
      <c r="W3068" s="350"/>
      <c r="X3068" s="350"/>
      <c r="Y3068" s="374"/>
      <c r="Z3068" s="387"/>
      <c r="AA3068" s="401"/>
      <c r="AB3068" s="387"/>
      <c r="AC3068" s="401"/>
      <c r="AD3068" s="350"/>
      <c r="AE3068" s="252"/>
    </row>
    <row r="3069" spans="1:31">
      <c r="A3069" s="306"/>
      <c r="B3069" s="150"/>
      <c r="C3069" s="345" t="s">
        <v>1106</v>
      </c>
      <c r="D3069" s="306"/>
      <c r="E3069" s="342"/>
      <c r="F3069" s="343"/>
      <c r="G3069" s="348"/>
      <c r="H3069" s="388"/>
      <c r="I3069" s="348"/>
      <c r="J3069" s="388"/>
      <c r="K3069" s="348"/>
      <c r="L3069" s="337"/>
      <c r="M3069" s="388"/>
      <c r="N3069" s="348"/>
      <c r="O3069" s="388"/>
      <c r="P3069" s="348"/>
      <c r="Q3069" s="337"/>
      <c r="R3069" s="350"/>
      <c r="S3069" s="350"/>
      <c r="T3069" s="350"/>
      <c r="U3069" s="350"/>
      <c r="V3069" s="350"/>
      <c r="W3069" s="350"/>
      <c r="X3069" s="350"/>
      <c r="Y3069" s="350">
        <f>SUM(Q3069:X3069)</f>
        <v>0</v>
      </c>
      <c r="Z3069" s="388"/>
      <c r="AA3069" s="348"/>
      <c r="AB3069" s="388"/>
      <c r="AC3069" s="348"/>
      <c r="AD3069" s="337"/>
      <c r="AE3069" s="252"/>
    </row>
    <row r="3070" hidden="1" outlineLevel="1" spans="1:31">
      <c r="A3070" s="306"/>
      <c r="B3070" s="150">
        <v>211201001</v>
      </c>
      <c r="C3070" s="357"/>
      <c r="D3070" s="306" t="s">
        <v>460</v>
      </c>
      <c r="E3070" s="342"/>
      <c r="F3070" s="343"/>
      <c r="G3070" s="350"/>
      <c r="H3070" s="388"/>
      <c r="I3070" s="348"/>
      <c r="J3070" s="388"/>
      <c r="K3070" s="348"/>
      <c r="L3070" s="337">
        <f>G3070-I3070+K3070</f>
        <v>0</v>
      </c>
      <c r="M3070" s="388"/>
      <c r="N3070" s="348"/>
      <c r="O3070" s="388"/>
      <c r="P3070" s="348"/>
      <c r="Q3070" s="337">
        <f>L3070-N3070+P3070</f>
        <v>0</v>
      </c>
      <c r="R3070" s="350"/>
      <c r="S3070" s="350"/>
      <c r="T3070" s="350"/>
      <c r="U3070" s="350"/>
      <c r="V3070" s="350"/>
      <c r="W3070" s="350"/>
      <c r="X3070" s="350"/>
      <c r="Y3070" s="350">
        <f>SUM(Q3070:X3070)</f>
        <v>0</v>
      </c>
      <c r="Z3070" s="388"/>
      <c r="AA3070" s="348"/>
      <c r="AB3070" s="388"/>
      <c r="AC3070" s="348"/>
      <c r="AD3070" s="337">
        <f>Y3070-AA3070+AC3070</f>
        <v>0</v>
      </c>
      <c r="AE3070" s="252"/>
    </row>
    <row r="3071" hidden="1" outlineLevel="1" spans="1:31">
      <c r="A3071" s="306"/>
      <c r="B3071" s="150"/>
      <c r="C3071" s="357"/>
      <c r="D3071" s="299"/>
      <c r="E3071" s="342"/>
      <c r="F3071" s="343"/>
      <c r="G3071" s="348"/>
      <c r="H3071" s="388"/>
      <c r="I3071" s="348"/>
      <c r="J3071" s="388"/>
      <c r="K3071" s="348"/>
      <c r="L3071" s="337">
        <f>G3071-I3071+K3071</f>
        <v>0</v>
      </c>
      <c r="M3071" s="388"/>
      <c r="N3071" s="348"/>
      <c r="O3071" s="388"/>
      <c r="P3071" s="348"/>
      <c r="Q3071" s="337">
        <f>L3071-N3071+P3071</f>
        <v>0</v>
      </c>
      <c r="R3071" s="350"/>
      <c r="S3071" s="350"/>
      <c r="T3071" s="350"/>
      <c r="U3071" s="350"/>
      <c r="V3071" s="350"/>
      <c r="W3071" s="350"/>
      <c r="X3071" s="350"/>
      <c r="Y3071" s="350">
        <f>SUM(Q3071:X3071)</f>
        <v>0</v>
      </c>
      <c r="Z3071" s="388"/>
      <c r="AA3071" s="348"/>
      <c r="AB3071" s="388"/>
      <c r="AC3071" s="348"/>
      <c r="AD3071" s="337">
        <f>Y3071-AA3071+AC3071</f>
        <v>0</v>
      </c>
      <c r="AE3071" s="252"/>
    </row>
    <row r="3072" collapsed="1" spans="1:31">
      <c r="A3072" s="303"/>
      <c r="B3072" s="340"/>
      <c r="C3072" s="303"/>
      <c r="D3072" s="303"/>
      <c r="E3072" s="342"/>
      <c r="F3072" s="386"/>
      <c r="G3072" s="401"/>
      <c r="H3072" s="387"/>
      <c r="I3072" s="401"/>
      <c r="J3072" s="387"/>
      <c r="K3072" s="401"/>
      <c r="L3072" s="401"/>
      <c r="M3072" s="387"/>
      <c r="N3072" s="401"/>
      <c r="O3072" s="387"/>
      <c r="P3072" s="401"/>
      <c r="Q3072" s="401"/>
      <c r="R3072" s="401"/>
      <c r="S3072" s="401"/>
      <c r="T3072" s="401"/>
      <c r="U3072" s="401"/>
      <c r="V3072" s="401"/>
      <c r="W3072" s="401"/>
      <c r="X3072" s="401"/>
      <c r="Y3072" s="350">
        <f>SUM(Q3072:X3072)</f>
        <v>0</v>
      </c>
      <c r="Z3072" s="387"/>
      <c r="AA3072" s="401"/>
      <c r="AB3072" s="387"/>
      <c r="AC3072" s="401"/>
      <c r="AD3072" s="401"/>
      <c r="AE3072" s="252"/>
    </row>
    <row r="3073" spans="1:32">
      <c r="A3073" s="346"/>
      <c r="B3073" s="380"/>
      <c r="C3073" s="390" t="s">
        <v>1107</v>
      </c>
      <c r="D3073" s="382"/>
      <c r="E3073" s="391"/>
      <c r="F3073" s="383"/>
      <c r="G3073" s="392">
        <f>SUM(G3069:G3072)</f>
        <v>0</v>
      </c>
      <c r="H3073" s="393"/>
      <c r="I3073" s="402">
        <f>SUM(I3069:I3072)</f>
        <v>0</v>
      </c>
      <c r="J3073" s="393"/>
      <c r="K3073" s="402">
        <f>SUM(K3069:K3072)</f>
        <v>0</v>
      </c>
      <c r="L3073" s="392">
        <f>SUM(L3069:L3072)</f>
        <v>0</v>
      </c>
      <c r="M3073" s="393"/>
      <c r="N3073" s="402">
        <f>SUM(N3069:N3072)</f>
        <v>0</v>
      </c>
      <c r="O3073" s="393"/>
      <c r="P3073" s="402">
        <f>SUM(P3069:P3072)</f>
        <v>0</v>
      </c>
      <c r="Q3073" s="392">
        <f>SUM(Q3069:Q3072)</f>
        <v>0</v>
      </c>
      <c r="R3073" s="392">
        <f t="shared" ref="R3073:Y3073" si="588">SUM(R3069:R3072)</f>
        <v>0</v>
      </c>
      <c r="S3073" s="392">
        <f t="shared" si="588"/>
        <v>0</v>
      </c>
      <c r="T3073" s="392">
        <f t="shared" si="588"/>
        <v>0</v>
      </c>
      <c r="U3073" s="392">
        <f t="shared" si="588"/>
        <v>0</v>
      </c>
      <c r="V3073" s="392">
        <f t="shared" si="588"/>
        <v>0</v>
      </c>
      <c r="W3073" s="392">
        <f t="shared" si="588"/>
        <v>0</v>
      </c>
      <c r="X3073" s="392">
        <f t="shared" si="588"/>
        <v>0</v>
      </c>
      <c r="Y3073" s="392">
        <f t="shared" si="588"/>
        <v>0</v>
      </c>
      <c r="Z3073" s="393"/>
      <c r="AA3073" s="402">
        <f>SUM(AA3069:AA3072)</f>
        <v>0</v>
      </c>
      <c r="AB3073" s="393"/>
      <c r="AC3073" s="402">
        <f>SUM(AC3069:AC3072)</f>
        <v>0</v>
      </c>
      <c r="AD3073" s="392">
        <f>SUM(AD3069:AD3072)</f>
        <v>0</v>
      </c>
      <c r="AE3073" s="252"/>
      <c r="AF3073" s="300" t="s">
        <v>893</v>
      </c>
    </row>
    <row r="3074" spans="1:31">
      <c r="A3074" s="303"/>
      <c r="B3074" s="340"/>
      <c r="C3074" s="303"/>
      <c r="D3074" s="303"/>
      <c r="E3074" s="342"/>
      <c r="F3074" s="386"/>
      <c r="G3074" s="374"/>
      <c r="H3074" s="387"/>
      <c r="I3074" s="401"/>
      <c r="J3074" s="387"/>
      <c r="K3074" s="401"/>
      <c r="L3074" s="350"/>
      <c r="M3074" s="387"/>
      <c r="N3074" s="401"/>
      <c r="O3074" s="387"/>
      <c r="P3074" s="401"/>
      <c r="Q3074" s="350"/>
      <c r="R3074" s="350"/>
      <c r="S3074" s="350"/>
      <c r="T3074" s="350"/>
      <c r="U3074" s="350"/>
      <c r="V3074" s="350"/>
      <c r="W3074" s="350"/>
      <c r="X3074" s="350"/>
      <c r="Y3074" s="374"/>
      <c r="Z3074" s="387"/>
      <c r="AA3074" s="401"/>
      <c r="AB3074" s="387"/>
      <c r="AC3074" s="401"/>
      <c r="AD3074" s="350"/>
      <c r="AE3074" s="252"/>
    </row>
    <row r="3075" spans="1:31">
      <c r="A3075" s="306"/>
      <c r="B3075" s="150"/>
      <c r="C3075" s="345" t="s">
        <v>1108</v>
      </c>
      <c r="D3075" s="306"/>
      <c r="E3075" s="342"/>
      <c r="F3075" s="343"/>
      <c r="G3075" s="348"/>
      <c r="H3075" s="388"/>
      <c r="I3075" s="348"/>
      <c r="J3075" s="388"/>
      <c r="K3075" s="348"/>
      <c r="L3075" s="337"/>
      <c r="M3075" s="388"/>
      <c r="N3075" s="348"/>
      <c r="O3075" s="388"/>
      <c r="P3075" s="348"/>
      <c r="Q3075" s="337"/>
      <c r="R3075" s="350"/>
      <c r="S3075" s="350"/>
      <c r="T3075" s="350"/>
      <c r="U3075" s="350"/>
      <c r="V3075" s="350"/>
      <c r="W3075" s="350"/>
      <c r="X3075" s="350"/>
      <c r="Y3075" s="350">
        <f>SUM(Q3075:X3075)</f>
        <v>0</v>
      </c>
      <c r="Z3075" s="388"/>
      <c r="AA3075" s="348"/>
      <c r="AB3075" s="388"/>
      <c r="AC3075" s="348"/>
      <c r="AD3075" s="337"/>
      <c r="AE3075" s="252"/>
    </row>
    <row r="3076" hidden="1" outlineLevel="1" spans="1:31">
      <c r="A3076" s="306"/>
      <c r="B3076" s="150">
        <v>211301001</v>
      </c>
      <c r="C3076" s="357"/>
      <c r="D3076" s="306" t="s">
        <v>364</v>
      </c>
      <c r="E3076" s="342"/>
      <c r="F3076" s="343"/>
      <c r="G3076" s="348"/>
      <c r="H3076" s="388"/>
      <c r="I3076" s="348"/>
      <c r="J3076" s="388"/>
      <c r="K3076" s="348"/>
      <c r="L3076" s="337">
        <f>G3076-I3076+K3076</f>
        <v>0</v>
      </c>
      <c r="M3076" s="388"/>
      <c r="N3076" s="348"/>
      <c r="O3076" s="388"/>
      <c r="P3076" s="348"/>
      <c r="Q3076" s="337">
        <f>L3076-N3076+P3076</f>
        <v>0</v>
      </c>
      <c r="R3076" s="350"/>
      <c r="S3076" s="350"/>
      <c r="T3076" s="350"/>
      <c r="U3076" s="350"/>
      <c r="V3076" s="350"/>
      <c r="W3076" s="350"/>
      <c r="X3076" s="350"/>
      <c r="Y3076" s="350">
        <f>SUM(Q3076:X3076)</f>
        <v>0</v>
      </c>
      <c r="Z3076" s="388"/>
      <c r="AA3076" s="348"/>
      <c r="AB3076" s="388"/>
      <c r="AC3076" s="348"/>
      <c r="AD3076" s="337">
        <f>Y3076-AA3076+AC3076</f>
        <v>0</v>
      </c>
      <c r="AE3076" s="252"/>
    </row>
    <row r="3077" hidden="1" outlineLevel="1" spans="1:31">
      <c r="A3077" s="306"/>
      <c r="B3077" s="150"/>
      <c r="C3077" s="357"/>
      <c r="D3077" s="299"/>
      <c r="E3077" s="342"/>
      <c r="F3077" s="343"/>
      <c r="G3077" s="348"/>
      <c r="H3077" s="388"/>
      <c r="I3077" s="348"/>
      <c r="J3077" s="388"/>
      <c r="K3077" s="348"/>
      <c r="L3077" s="337">
        <f>G3077-I3077+K3077</f>
        <v>0</v>
      </c>
      <c r="M3077" s="388"/>
      <c r="N3077" s="348"/>
      <c r="O3077" s="388"/>
      <c r="P3077" s="348"/>
      <c r="Q3077" s="337">
        <f>L3077-N3077+P3077</f>
        <v>0</v>
      </c>
      <c r="R3077" s="350"/>
      <c r="S3077" s="350"/>
      <c r="T3077" s="350"/>
      <c r="U3077" s="350"/>
      <c r="V3077" s="350"/>
      <c r="W3077" s="350"/>
      <c r="X3077" s="350"/>
      <c r="Y3077" s="350">
        <f>SUM(Q3077:X3077)</f>
        <v>0</v>
      </c>
      <c r="Z3077" s="388"/>
      <c r="AA3077" s="348"/>
      <c r="AB3077" s="388"/>
      <c r="AC3077" s="348"/>
      <c r="AD3077" s="337">
        <f>Y3077-AA3077+AC3077</f>
        <v>0</v>
      </c>
      <c r="AE3077" s="252"/>
    </row>
    <row r="3078" collapsed="1" spans="1:31">
      <c r="A3078" s="303"/>
      <c r="B3078" s="340"/>
      <c r="C3078" s="303"/>
      <c r="D3078" s="303"/>
      <c r="E3078" s="342"/>
      <c r="F3078" s="386"/>
      <c r="G3078" s="401"/>
      <c r="H3078" s="387"/>
      <c r="I3078" s="401"/>
      <c r="J3078" s="387"/>
      <c r="K3078" s="401"/>
      <c r="L3078" s="401"/>
      <c r="M3078" s="387"/>
      <c r="N3078" s="401"/>
      <c r="O3078" s="387"/>
      <c r="P3078" s="401"/>
      <c r="Q3078" s="401"/>
      <c r="R3078" s="401"/>
      <c r="S3078" s="401"/>
      <c r="T3078" s="401"/>
      <c r="U3078" s="401"/>
      <c r="V3078" s="401"/>
      <c r="W3078" s="401"/>
      <c r="X3078" s="401"/>
      <c r="Y3078" s="350">
        <f>SUM(Q3078:X3078)</f>
        <v>0</v>
      </c>
      <c r="Z3078" s="387"/>
      <c r="AA3078" s="401"/>
      <c r="AB3078" s="387"/>
      <c r="AC3078" s="401"/>
      <c r="AD3078" s="401"/>
      <c r="AE3078" s="252"/>
    </row>
    <row r="3079" spans="1:31">
      <c r="A3079" s="346"/>
      <c r="B3079" s="380"/>
      <c r="C3079" s="390" t="s">
        <v>1109</v>
      </c>
      <c r="D3079" s="382"/>
      <c r="E3079" s="391"/>
      <c r="F3079" s="383"/>
      <c r="G3079" s="392">
        <f>SUM(G3075:G3078)</f>
        <v>0</v>
      </c>
      <c r="H3079" s="393"/>
      <c r="I3079" s="402">
        <f>SUM(I3075:I3078)</f>
        <v>0</v>
      </c>
      <c r="J3079" s="393"/>
      <c r="K3079" s="402">
        <f>SUM(K3075:K3078)</f>
        <v>0</v>
      </c>
      <c r="L3079" s="392">
        <f>SUM(L3075:L3078)</f>
        <v>0</v>
      </c>
      <c r="M3079" s="393"/>
      <c r="N3079" s="402">
        <f>SUM(N3075:N3078)</f>
        <v>0</v>
      </c>
      <c r="O3079" s="393"/>
      <c r="P3079" s="402">
        <f>SUM(P3075:P3078)</f>
        <v>0</v>
      </c>
      <c r="Q3079" s="392">
        <f>SUM(Q3075:Q3078)</f>
        <v>0</v>
      </c>
      <c r="R3079" s="392">
        <f t="shared" ref="R3079:Y3079" si="589">SUM(R3075:R3078)</f>
        <v>0</v>
      </c>
      <c r="S3079" s="392">
        <f t="shared" si="589"/>
        <v>0</v>
      </c>
      <c r="T3079" s="392">
        <f t="shared" si="589"/>
        <v>0</v>
      </c>
      <c r="U3079" s="392">
        <f t="shared" si="589"/>
        <v>0</v>
      </c>
      <c r="V3079" s="392">
        <f t="shared" si="589"/>
        <v>0</v>
      </c>
      <c r="W3079" s="392">
        <f t="shared" si="589"/>
        <v>0</v>
      </c>
      <c r="X3079" s="392">
        <f t="shared" si="589"/>
        <v>0</v>
      </c>
      <c r="Y3079" s="392">
        <f t="shared" si="589"/>
        <v>0</v>
      </c>
      <c r="Z3079" s="393"/>
      <c r="AA3079" s="402">
        <f>SUM(AA3075:AA3078)</f>
        <v>0</v>
      </c>
      <c r="AB3079" s="393"/>
      <c r="AC3079" s="402">
        <f>SUM(AC3075:AC3078)</f>
        <v>0</v>
      </c>
      <c r="AD3079" s="392">
        <f>SUM(AD3075:AD3078)</f>
        <v>0</v>
      </c>
      <c r="AE3079" s="252"/>
    </row>
    <row r="3080" spans="1:31">
      <c r="A3080" s="306"/>
      <c r="B3080" s="339"/>
      <c r="C3080" s="306"/>
      <c r="D3080" s="303"/>
      <c r="E3080" s="335"/>
      <c r="F3080" s="356"/>
      <c r="G3080" s="399"/>
      <c r="H3080" s="388"/>
      <c r="I3080" s="348"/>
      <c r="J3080" s="388"/>
      <c r="K3080" s="348"/>
      <c r="L3080" s="337"/>
      <c r="M3080" s="388"/>
      <c r="N3080" s="348"/>
      <c r="O3080" s="388"/>
      <c r="P3080" s="348"/>
      <c r="Q3080" s="337"/>
      <c r="R3080" s="350"/>
      <c r="S3080" s="350"/>
      <c r="T3080" s="350"/>
      <c r="U3080" s="350"/>
      <c r="V3080" s="350"/>
      <c r="W3080" s="350"/>
      <c r="X3080" s="350"/>
      <c r="Y3080" s="337"/>
      <c r="Z3080" s="388"/>
      <c r="AA3080" s="348"/>
      <c r="AB3080" s="388"/>
      <c r="AC3080" s="348"/>
      <c r="AD3080" s="337"/>
      <c r="AE3080" s="252"/>
    </row>
    <row r="3081" spans="1:31">
      <c r="A3081" s="346"/>
      <c r="B3081" s="516"/>
      <c r="C3081" s="517" t="s">
        <v>1110</v>
      </c>
      <c r="D3081" s="421"/>
      <c r="E3081" s="518"/>
      <c r="F3081" s="519"/>
      <c r="G3081" s="520">
        <f>G2267+G2491+G2720+G2754+G2765+G2778+G2806+G3021+G3067+G3073+G3079</f>
        <v>0</v>
      </c>
      <c r="H3081" s="521"/>
      <c r="I3081" s="527">
        <f>I2267+I2491+I2720+I2754+I2765+I2778+I2806+I3021+I3067+I3073+I3079</f>
        <v>0</v>
      </c>
      <c r="J3081" s="521"/>
      <c r="K3081" s="527">
        <f>K2267+K2491+K2720+K2754+K2765+K2778+K2806+K3021+K3067+K3073+K3079</f>
        <v>0</v>
      </c>
      <c r="L3081" s="520">
        <f>L2267+L2491+L2720+L2754+L2765+L2778+L2806+L3021+L3067+L3073+L3079</f>
        <v>0</v>
      </c>
      <c r="M3081" s="521"/>
      <c r="N3081" s="527">
        <f>N2267+N2491+N2720+N2754+N2765+N2778+N2806+N3021+N3067+N3073+N3079</f>
        <v>0</v>
      </c>
      <c r="O3081" s="521"/>
      <c r="P3081" s="527">
        <f t="shared" ref="P3081:Y3081" si="590">P2267+P2491+P2720+P2754+P2765+P2778+P2806+P3021+P3067+P3073+P3079</f>
        <v>0</v>
      </c>
      <c r="Q3081" s="520">
        <f t="shared" si="590"/>
        <v>0</v>
      </c>
      <c r="R3081" s="520">
        <f t="shared" si="590"/>
        <v>0</v>
      </c>
      <c r="S3081" s="520">
        <f t="shared" si="590"/>
        <v>0</v>
      </c>
      <c r="T3081" s="520">
        <f t="shared" si="590"/>
        <v>0</v>
      </c>
      <c r="U3081" s="520">
        <f t="shared" si="590"/>
        <v>0</v>
      </c>
      <c r="V3081" s="520">
        <f t="shared" si="590"/>
        <v>0</v>
      </c>
      <c r="W3081" s="520">
        <f t="shared" si="590"/>
        <v>0</v>
      </c>
      <c r="X3081" s="520">
        <f t="shared" si="590"/>
        <v>0</v>
      </c>
      <c r="Y3081" s="520">
        <f t="shared" si="590"/>
        <v>0</v>
      </c>
      <c r="Z3081" s="521"/>
      <c r="AA3081" s="527">
        <f>AA2267+AA2491+AA2720+AA2754+AA2765+AA2778+AA2806+AA3021+AA3067+AA3073+AA3079</f>
        <v>0</v>
      </c>
      <c r="AB3081" s="521"/>
      <c r="AC3081" s="527">
        <f>AC2267+AC2491+AC2720+AC2754+AC2765+AC2778+AC2806+AC3021+AC3067+AC3073+AC3079</f>
        <v>0</v>
      </c>
      <c r="AD3081" s="520">
        <f>AD2267+AD2491+AD2720+AD2754+AD2765+AD2778+AD2806+AD3021+AD3067+AD3073+AD3079</f>
        <v>0</v>
      </c>
      <c r="AE3081" s="252"/>
    </row>
    <row r="3082" s="300" customFormat="1" spans="1:31">
      <c r="A3082" s="311"/>
      <c r="B3082" s="522"/>
      <c r="C3082" s="311"/>
      <c r="D3082" s="311"/>
      <c r="E3082" s="523"/>
      <c r="F3082" s="524"/>
      <c r="G3082" s="374">
        <v>0</v>
      </c>
      <c r="H3082" s="525"/>
      <c r="I3082" s="399"/>
      <c r="J3082" s="525"/>
      <c r="K3082" s="399"/>
      <c r="L3082" s="374">
        <f>G3081-I3081+K3081-L3081</f>
        <v>0</v>
      </c>
      <c r="M3082" s="525"/>
      <c r="N3082" s="399"/>
      <c r="O3082" s="525"/>
      <c r="P3082" s="399"/>
      <c r="Q3082" s="374">
        <f>L3081-N3081+P3081-Q3081</f>
        <v>0</v>
      </c>
      <c r="R3082" s="374">
        <v>0</v>
      </c>
      <c r="S3082" s="374">
        <v>0</v>
      </c>
      <c r="T3082" s="374">
        <v>0</v>
      </c>
      <c r="U3082" s="374">
        <v>0</v>
      </c>
      <c r="V3082" s="374">
        <v>0</v>
      </c>
      <c r="W3082" s="374"/>
      <c r="X3082" s="374"/>
      <c r="Y3082" s="374"/>
      <c r="Z3082" s="525"/>
      <c r="AA3082" s="399"/>
      <c r="AB3082" s="525"/>
      <c r="AC3082" s="399"/>
      <c r="AD3082" s="374">
        <f>Y3081-AA3081+AC3081-AD3081</f>
        <v>0</v>
      </c>
      <c r="AE3082" s="445"/>
    </row>
    <row r="3083" spans="1:31">
      <c r="A3083" s="311"/>
      <c r="B3083" s="436"/>
      <c r="C3083" s="311"/>
      <c r="D3083" s="311"/>
      <c r="E3083" s="523"/>
      <c r="F3083" s="524"/>
      <c r="G3083" s="374"/>
      <c r="H3083" s="525"/>
      <c r="I3083" s="399"/>
      <c r="J3083" s="525"/>
      <c r="K3083" s="399"/>
      <c r="L3083" s="374"/>
      <c r="M3083" s="525"/>
      <c r="N3083" s="399"/>
      <c r="O3083" s="525"/>
      <c r="P3083" s="399"/>
      <c r="Q3083" s="374"/>
      <c r="R3083" s="350"/>
      <c r="S3083" s="350"/>
      <c r="T3083" s="350"/>
      <c r="U3083" s="350"/>
      <c r="V3083" s="350"/>
      <c r="W3083" s="350"/>
      <c r="X3083" s="350"/>
      <c r="Y3083" s="374"/>
      <c r="Z3083" s="525"/>
      <c r="AA3083" s="399"/>
      <c r="AB3083" s="525"/>
      <c r="AC3083" s="399"/>
      <c r="AD3083" s="374"/>
      <c r="AE3083" s="252"/>
    </row>
    <row r="3084" spans="1:31">
      <c r="A3084" s="306"/>
      <c r="B3084" s="334" t="s">
        <v>1111</v>
      </c>
      <c r="C3084" s="306"/>
      <c r="D3084" s="306"/>
      <c r="E3084" s="526"/>
      <c r="F3084" s="356"/>
      <c r="G3084" s="348"/>
      <c r="H3084" s="388"/>
      <c r="I3084" s="348"/>
      <c r="J3084" s="388"/>
      <c r="K3084" s="348"/>
      <c r="L3084" s="337"/>
      <c r="M3084" s="388"/>
      <c r="N3084" s="348"/>
      <c r="O3084" s="388"/>
      <c r="P3084" s="348"/>
      <c r="Q3084" s="337"/>
      <c r="R3084" s="350"/>
      <c r="S3084" s="350"/>
      <c r="T3084" s="350"/>
      <c r="U3084" s="350"/>
      <c r="V3084" s="350"/>
      <c r="W3084" s="350"/>
      <c r="X3084" s="350"/>
      <c r="Y3084" s="337"/>
      <c r="Z3084" s="388"/>
      <c r="AA3084" s="348"/>
      <c r="AB3084" s="388"/>
      <c r="AC3084" s="348"/>
      <c r="AD3084" s="337"/>
      <c r="AE3084" s="252"/>
    </row>
    <row r="3085" spans="1:31">
      <c r="A3085" s="306"/>
      <c r="B3085" s="150"/>
      <c r="C3085" s="357"/>
      <c r="D3085" s="306"/>
      <c r="E3085" s="342"/>
      <c r="F3085" s="343"/>
      <c r="G3085" s="348"/>
      <c r="H3085" s="388"/>
      <c r="I3085" s="348"/>
      <c r="J3085" s="388"/>
      <c r="K3085" s="348"/>
      <c r="L3085" s="337"/>
      <c r="M3085" s="388"/>
      <c r="N3085" s="348"/>
      <c r="O3085" s="388"/>
      <c r="P3085" s="348"/>
      <c r="Q3085" s="337"/>
      <c r="R3085" s="350"/>
      <c r="S3085" s="350"/>
      <c r="T3085" s="350"/>
      <c r="U3085" s="350"/>
      <c r="V3085" s="350"/>
      <c r="W3085" s="350"/>
      <c r="X3085" s="350"/>
      <c r="Y3085" s="337"/>
      <c r="Z3085" s="388"/>
      <c r="AA3085" s="348"/>
      <c r="AB3085" s="388"/>
      <c r="AC3085" s="348"/>
      <c r="AD3085" s="337"/>
      <c r="AE3085" s="252"/>
    </row>
    <row r="3086" spans="1:31">
      <c r="A3086" s="306"/>
      <c r="B3086" s="150"/>
      <c r="C3086" s="345" t="s">
        <v>1112</v>
      </c>
      <c r="D3086" s="306"/>
      <c r="E3086" s="342"/>
      <c r="F3086" s="343"/>
      <c r="G3086" s="348"/>
      <c r="H3086" s="388"/>
      <c r="I3086" s="348"/>
      <c r="J3086" s="388"/>
      <c r="K3086" s="348"/>
      <c r="L3086" s="337"/>
      <c r="M3086" s="388"/>
      <c r="N3086" s="348"/>
      <c r="O3086" s="388"/>
      <c r="P3086" s="348"/>
      <c r="Q3086" s="337"/>
      <c r="R3086" s="350"/>
      <c r="S3086" s="350"/>
      <c r="T3086" s="350"/>
      <c r="U3086" s="350"/>
      <c r="V3086" s="350"/>
      <c r="W3086" s="350"/>
      <c r="X3086" s="350"/>
      <c r="Y3086" s="337"/>
      <c r="Z3086" s="388"/>
      <c r="AA3086" s="348"/>
      <c r="AB3086" s="388"/>
      <c r="AC3086" s="348"/>
      <c r="AD3086" s="337"/>
      <c r="AE3086" s="252"/>
    </row>
    <row r="3087" hidden="1" outlineLevel="1" spans="1:31">
      <c r="A3087" s="299"/>
      <c r="B3087" s="150"/>
      <c r="C3087" s="346"/>
      <c r="D3087" s="347" t="s">
        <v>63</v>
      </c>
      <c r="E3087" s="299"/>
      <c r="F3087" s="343"/>
      <c r="G3087" s="348"/>
      <c r="H3087" s="394"/>
      <c r="I3087" s="403"/>
      <c r="J3087" s="394"/>
      <c r="K3087" s="403"/>
      <c r="L3087" s="337">
        <f>G3087-I3087+K3087</f>
        <v>0</v>
      </c>
      <c r="M3087" s="394"/>
      <c r="N3087" s="403"/>
      <c r="O3087" s="394"/>
      <c r="P3087" s="403"/>
      <c r="Q3087" s="337">
        <f t="shared" ref="Q3087:Q3297" si="591">L3087-N3087+P3087</f>
        <v>0</v>
      </c>
      <c r="R3087" s="350"/>
      <c r="S3087" s="350"/>
      <c r="T3087" s="350"/>
      <c r="U3087" s="350"/>
      <c r="V3087" s="350"/>
      <c r="W3087" s="350"/>
      <c r="X3087" s="350"/>
      <c r="Y3087" s="350">
        <f t="shared" ref="Y3087:Y3088" si="592">SUM(Q3087:X3087)</f>
        <v>0</v>
      </c>
      <c r="Z3087" s="394"/>
      <c r="AA3087" s="403"/>
      <c r="AB3087" s="394"/>
      <c r="AC3087" s="403"/>
      <c r="AD3087" s="337">
        <f t="shared" ref="AD3087:AD3297" si="593">Y3087-AA3087+AC3087</f>
        <v>0</v>
      </c>
      <c r="AE3087" s="418"/>
    </row>
    <row r="3088" hidden="1" outlineLevel="1" spans="1:31">
      <c r="A3088" s="299"/>
      <c r="B3088" s="150">
        <v>220101001</v>
      </c>
      <c r="C3088" s="346"/>
      <c r="D3088" s="346"/>
      <c r="E3088" s="299" t="s">
        <v>113</v>
      </c>
      <c r="F3088" s="343"/>
      <c r="G3088" s="350"/>
      <c r="H3088" s="394"/>
      <c r="I3088" s="403"/>
      <c r="J3088" s="394"/>
      <c r="K3088" s="403"/>
      <c r="L3088" s="337">
        <f>G3088-I3088+K3088</f>
        <v>0</v>
      </c>
      <c r="M3088" s="338"/>
      <c r="N3088" s="337"/>
      <c r="O3088" s="338"/>
      <c r="P3088" s="337"/>
      <c r="Q3088" s="337">
        <f t="shared" si="591"/>
        <v>0</v>
      </c>
      <c r="R3088" s="350"/>
      <c r="S3088" s="350"/>
      <c r="T3088" s="350"/>
      <c r="U3088" s="350"/>
      <c r="V3088" s="350"/>
      <c r="W3088" s="350"/>
      <c r="X3088" s="350"/>
      <c r="Y3088" s="350">
        <f t="shared" si="592"/>
        <v>0</v>
      </c>
      <c r="Z3088" s="338"/>
      <c r="AA3088" s="337"/>
      <c r="AB3088" s="338"/>
      <c r="AC3088" s="337"/>
      <c r="AD3088" s="451">
        <f t="shared" si="593"/>
        <v>0</v>
      </c>
      <c r="AE3088" s="252"/>
    </row>
    <row r="3089" hidden="1" outlineLevel="1" spans="1:31">
      <c r="A3089" s="299"/>
      <c r="B3089" s="150">
        <v>220101002</v>
      </c>
      <c r="C3089" s="346"/>
      <c r="D3089" s="346"/>
      <c r="E3089" s="299" t="s">
        <v>114</v>
      </c>
      <c r="F3089" s="343"/>
      <c r="G3089" s="350"/>
      <c r="H3089" s="394"/>
      <c r="I3089" s="403"/>
      <c r="J3089" s="394"/>
      <c r="K3089" s="403"/>
      <c r="L3089" s="337">
        <f t="shared" ref="L3089:L3152" si="594">G3089-I3089+K3089</f>
        <v>0</v>
      </c>
      <c r="M3089" s="338"/>
      <c r="N3089" s="337"/>
      <c r="O3089" s="338"/>
      <c r="P3089" s="337"/>
      <c r="Q3089" s="337">
        <f t="shared" ref="Q3089:Q3152" si="595">L3089-N3089+P3089</f>
        <v>0</v>
      </c>
      <c r="R3089" s="350"/>
      <c r="S3089" s="350"/>
      <c r="T3089" s="350"/>
      <c r="U3089" s="350"/>
      <c r="V3089" s="350"/>
      <c r="W3089" s="350"/>
      <c r="X3089" s="350"/>
      <c r="Y3089" s="350">
        <f t="shared" ref="Y3089:Y3152" si="596">SUM(Q3089:X3089)</f>
        <v>0</v>
      </c>
      <c r="Z3089" s="338"/>
      <c r="AA3089" s="337"/>
      <c r="AB3089" s="338"/>
      <c r="AC3089" s="337"/>
      <c r="AD3089" s="451">
        <f t="shared" ref="AD3089:AD3152" si="597">Y3089-AA3089+AC3089</f>
        <v>0</v>
      </c>
      <c r="AE3089" s="252"/>
    </row>
    <row r="3090" hidden="1" outlineLevel="1" spans="1:31">
      <c r="A3090" s="299"/>
      <c r="B3090" s="150">
        <v>220101003</v>
      </c>
      <c r="C3090" s="346"/>
      <c r="D3090" s="346"/>
      <c r="E3090" s="299" t="s">
        <v>115</v>
      </c>
      <c r="F3090" s="343"/>
      <c r="G3090" s="350"/>
      <c r="H3090" s="394"/>
      <c r="I3090" s="403"/>
      <c r="J3090" s="394"/>
      <c r="K3090" s="403"/>
      <c r="L3090" s="337">
        <f t="shared" si="594"/>
        <v>0</v>
      </c>
      <c r="M3090" s="338"/>
      <c r="N3090" s="337"/>
      <c r="O3090" s="338"/>
      <c r="P3090" s="337"/>
      <c r="Q3090" s="337">
        <f t="shared" si="595"/>
        <v>0</v>
      </c>
      <c r="R3090" s="350"/>
      <c r="S3090" s="350"/>
      <c r="T3090" s="350"/>
      <c r="U3090" s="350"/>
      <c r="V3090" s="350"/>
      <c r="W3090" s="350"/>
      <c r="X3090" s="350"/>
      <c r="Y3090" s="350">
        <f t="shared" si="596"/>
        <v>0</v>
      </c>
      <c r="Z3090" s="338"/>
      <c r="AA3090" s="337"/>
      <c r="AB3090" s="338"/>
      <c r="AC3090" s="337"/>
      <c r="AD3090" s="451">
        <f t="shared" si="597"/>
        <v>0</v>
      </c>
      <c r="AE3090" s="252"/>
    </row>
    <row r="3091" hidden="1" outlineLevel="1" spans="1:31">
      <c r="A3091" s="299"/>
      <c r="B3091" s="150">
        <v>220101004</v>
      </c>
      <c r="C3091" s="346"/>
      <c r="D3091" s="346"/>
      <c r="E3091" s="299" t="s">
        <v>116</v>
      </c>
      <c r="F3091" s="343"/>
      <c r="G3091" s="350"/>
      <c r="H3091" s="394"/>
      <c r="I3091" s="403"/>
      <c r="J3091" s="394"/>
      <c r="K3091" s="403"/>
      <c r="L3091" s="337">
        <f t="shared" si="594"/>
        <v>0</v>
      </c>
      <c r="M3091" s="338"/>
      <c r="N3091" s="337"/>
      <c r="O3091" s="338"/>
      <c r="P3091" s="337"/>
      <c r="Q3091" s="337">
        <f t="shared" si="595"/>
        <v>0</v>
      </c>
      <c r="R3091" s="350"/>
      <c r="S3091" s="350"/>
      <c r="T3091" s="350"/>
      <c r="U3091" s="350"/>
      <c r="V3091" s="350"/>
      <c r="W3091" s="350"/>
      <c r="X3091" s="350"/>
      <c r="Y3091" s="350">
        <f t="shared" si="596"/>
        <v>0</v>
      </c>
      <c r="Z3091" s="338"/>
      <c r="AA3091" s="337"/>
      <c r="AB3091" s="338"/>
      <c r="AC3091" s="337"/>
      <c r="AD3091" s="451">
        <f t="shared" si="597"/>
        <v>0</v>
      </c>
      <c r="AE3091" s="252"/>
    </row>
    <row r="3092" hidden="1" outlineLevel="1" spans="1:31">
      <c r="A3092" s="299"/>
      <c r="B3092" s="150">
        <v>220101005</v>
      </c>
      <c r="C3092" s="346"/>
      <c r="D3092" s="346"/>
      <c r="E3092" s="299" t="s">
        <v>117</v>
      </c>
      <c r="F3092" s="343"/>
      <c r="G3092" s="350"/>
      <c r="H3092" s="394"/>
      <c r="I3092" s="403"/>
      <c r="J3092" s="394"/>
      <c r="K3092" s="403"/>
      <c r="L3092" s="337">
        <f t="shared" si="594"/>
        <v>0</v>
      </c>
      <c r="M3092" s="338"/>
      <c r="N3092" s="337"/>
      <c r="O3092" s="338"/>
      <c r="P3092" s="337"/>
      <c r="Q3092" s="337">
        <f t="shared" si="595"/>
        <v>0</v>
      </c>
      <c r="R3092" s="350"/>
      <c r="S3092" s="350"/>
      <c r="T3092" s="350"/>
      <c r="U3092" s="350"/>
      <c r="V3092" s="350"/>
      <c r="W3092" s="350"/>
      <c r="X3092" s="350"/>
      <c r="Y3092" s="350">
        <f t="shared" si="596"/>
        <v>0</v>
      </c>
      <c r="Z3092" s="338"/>
      <c r="AA3092" s="337"/>
      <c r="AB3092" s="338"/>
      <c r="AC3092" s="337"/>
      <c r="AD3092" s="451">
        <f t="shared" si="597"/>
        <v>0</v>
      </c>
      <c r="AE3092" s="252"/>
    </row>
    <row r="3093" hidden="1" outlineLevel="1" spans="1:31">
      <c r="A3093" s="299"/>
      <c r="B3093" s="150">
        <v>220101006</v>
      </c>
      <c r="C3093" s="346"/>
      <c r="D3093" s="346"/>
      <c r="E3093" s="299" t="s">
        <v>118</v>
      </c>
      <c r="F3093" s="343"/>
      <c r="G3093" s="350"/>
      <c r="H3093" s="394"/>
      <c r="I3093" s="403"/>
      <c r="J3093" s="394"/>
      <c r="K3093" s="403"/>
      <c r="L3093" s="337">
        <f t="shared" si="594"/>
        <v>0</v>
      </c>
      <c r="M3093" s="338"/>
      <c r="N3093" s="337"/>
      <c r="O3093" s="338"/>
      <c r="P3093" s="337"/>
      <c r="Q3093" s="337">
        <f t="shared" si="595"/>
        <v>0</v>
      </c>
      <c r="R3093" s="350"/>
      <c r="S3093" s="350"/>
      <c r="T3093" s="350"/>
      <c r="U3093" s="350"/>
      <c r="V3093" s="350"/>
      <c r="W3093" s="350"/>
      <c r="X3093" s="350"/>
      <c r="Y3093" s="350">
        <f t="shared" si="596"/>
        <v>0</v>
      </c>
      <c r="Z3093" s="338"/>
      <c r="AA3093" s="337"/>
      <c r="AB3093" s="338"/>
      <c r="AC3093" s="337"/>
      <c r="AD3093" s="451">
        <f t="shared" si="597"/>
        <v>0</v>
      </c>
      <c r="AE3093" s="252"/>
    </row>
    <row r="3094" hidden="1" outlineLevel="1" spans="1:31">
      <c r="A3094" s="299"/>
      <c r="B3094" s="150">
        <v>220101007</v>
      </c>
      <c r="C3094" s="346"/>
      <c r="D3094" s="346"/>
      <c r="E3094" s="299" t="s">
        <v>119</v>
      </c>
      <c r="F3094" s="343"/>
      <c r="G3094" s="350"/>
      <c r="H3094" s="394"/>
      <c r="I3094" s="403"/>
      <c r="J3094" s="394"/>
      <c r="K3094" s="403"/>
      <c r="L3094" s="337">
        <f t="shared" si="594"/>
        <v>0</v>
      </c>
      <c r="M3094" s="338"/>
      <c r="N3094" s="337"/>
      <c r="O3094" s="338"/>
      <c r="P3094" s="337"/>
      <c r="Q3094" s="337">
        <f t="shared" si="595"/>
        <v>0</v>
      </c>
      <c r="R3094" s="350"/>
      <c r="S3094" s="350"/>
      <c r="T3094" s="350"/>
      <c r="U3094" s="350"/>
      <c r="V3094" s="350"/>
      <c r="W3094" s="350"/>
      <c r="X3094" s="350"/>
      <c r="Y3094" s="350">
        <f t="shared" si="596"/>
        <v>0</v>
      </c>
      <c r="Z3094" s="338"/>
      <c r="AA3094" s="337"/>
      <c r="AB3094" s="338"/>
      <c r="AC3094" s="337"/>
      <c r="AD3094" s="451">
        <f t="shared" si="597"/>
        <v>0</v>
      </c>
      <c r="AE3094" s="252"/>
    </row>
    <row r="3095" hidden="1" outlineLevel="1" spans="1:31">
      <c r="A3095" s="299"/>
      <c r="B3095" s="150">
        <v>220101008</v>
      </c>
      <c r="C3095" s="346"/>
      <c r="D3095" s="346"/>
      <c r="E3095" s="299" t="s">
        <v>120</v>
      </c>
      <c r="F3095" s="343"/>
      <c r="G3095" s="350"/>
      <c r="H3095" s="394"/>
      <c r="I3095" s="403"/>
      <c r="J3095" s="394"/>
      <c r="K3095" s="403"/>
      <c r="L3095" s="337">
        <f t="shared" si="594"/>
        <v>0</v>
      </c>
      <c r="M3095" s="338"/>
      <c r="N3095" s="337"/>
      <c r="O3095" s="338"/>
      <c r="P3095" s="337"/>
      <c r="Q3095" s="337">
        <f t="shared" si="595"/>
        <v>0</v>
      </c>
      <c r="R3095" s="350"/>
      <c r="S3095" s="350"/>
      <c r="T3095" s="350"/>
      <c r="U3095" s="350"/>
      <c r="V3095" s="350"/>
      <c r="W3095" s="350"/>
      <c r="X3095" s="350"/>
      <c r="Y3095" s="350">
        <f t="shared" si="596"/>
        <v>0</v>
      </c>
      <c r="Z3095" s="338"/>
      <c r="AA3095" s="337"/>
      <c r="AB3095" s="338"/>
      <c r="AC3095" s="337"/>
      <c r="AD3095" s="451">
        <f t="shared" si="597"/>
        <v>0</v>
      </c>
      <c r="AE3095" s="252"/>
    </row>
    <row r="3096" hidden="1" outlineLevel="1" spans="1:31">
      <c r="A3096" s="299"/>
      <c r="B3096" s="150">
        <v>220101009</v>
      </c>
      <c r="C3096" s="346"/>
      <c r="D3096" s="346"/>
      <c r="E3096" s="299" t="s">
        <v>121</v>
      </c>
      <c r="F3096" s="343"/>
      <c r="G3096" s="350"/>
      <c r="H3096" s="394"/>
      <c r="I3096" s="403"/>
      <c r="J3096" s="394"/>
      <c r="K3096" s="403"/>
      <c r="L3096" s="337">
        <f t="shared" si="594"/>
        <v>0</v>
      </c>
      <c r="M3096" s="338"/>
      <c r="N3096" s="337"/>
      <c r="O3096" s="338"/>
      <c r="P3096" s="337"/>
      <c r="Q3096" s="337">
        <f t="shared" si="595"/>
        <v>0</v>
      </c>
      <c r="R3096" s="350"/>
      <c r="S3096" s="350"/>
      <c r="T3096" s="350"/>
      <c r="U3096" s="350"/>
      <c r="V3096" s="350"/>
      <c r="W3096" s="350"/>
      <c r="X3096" s="350"/>
      <c r="Y3096" s="350">
        <f t="shared" si="596"/>
        <v>0</v>
      </c>
      <c r="Z3096" s="338"/>
      <c r="AA3096" s="337"/>
      <c r="AB3096" s="338"/>
      <c r="AC3096" s="337"/>
      <c r="AD3096" s="451">
        <f t="shared" si="597"/>
        <v>0</v>
      </c>
      <c r="AE3096" s="252"/>
    </row>
    <row r="3097" hidden="1" outlineLevel="1" spans="1:31">
      <c r="A3097" s="299"/>
      <c r="B3097" s="150">
        <v>220101010</v>
      </c>
      <c r="C3097" s="346"/>
      <c r="D3097" s="346"/>
      <c r="E3097" s="299" t="s">
        <v>122</v>
      </c>
      <c r="F3097" s="343"/>
      <c r="G3097" s="350"/>
      <c r="H3097" s="394"/>
      <c r="I3097" s="403"/>
      <c r="J3097" s="394"/>
      <c r="K3097" s="403"/>
      <c r="L3097" s="337">
        <f t="shared" si="594"/>
        <v>0</v>
      </c>
      <c r="M3097" s="338"/>
      <c r="N3097" s="337"/>
      <c r="O3097" s="338"/>
      <c r="P3097" s="337"/>
      <c r="Q3097" s="337">
        <f t="shared" si="595"/>
        <v>0</v>
      </c>
      <c r="R3097" s="350"/>
      <c r="S3097" s="350"/>
      <c r="T3097" s="350"/>
      <c r="U3097" s="350"/>
      <c r="V3097" s="350"/>
      <c r="W3097" s="350"/>
      <c r="X3097" s="350"/>
      <c r="Y3097" s="350">
        <f t="shared" si="596"/>
        <v>0</v>
      </c>
      <c r="Z3097" s="338"/>
      <c r="AA3097" s="337"/>
      <c r="AB3097" s="338"/>
      <c r="AC3097" s="337"/>
      <c r="AD3097" s="451">
        <f t="shared" si="597"/>
        <v>0</v>
      </c>
      <c r="AE3097" s="252"/>
    </row>
    <row r="3098" hidden="1" outlineLevel="1" spans="1:31">
      <c r="A3098" s="299"/>
      <c r="B3098" s="150">
        <v>220101011</v>
      </c>
      <c r="C3098" s="346"/>
      <c r="D3098" s="346"/>
      <c r="E3098" s="299" t="s">
        <v>123</v>
      </c>
      <c r="F3098" s="343"/>
      <c r="G3098" s="350"/>
      <c r="H3098" s="394"/>
      <c r="I3098" s="403"/>
      <c r="J3098" s="394"/>
      <c r="K3098" s="403"/>
      <c r="L3098" s="337">
        <f t="shared" si="594"/>
        <v>0</v>
      </c>
      <c r="M3098" s="338"/>
      <c r="N3098" s="337"/>
      <c r="O3098" s="338"/>
      <c r="P3098" s="337"/>
      <c r="Q3098" s="337">
        <f t="shared" si="595"/>
        <v>0</v>
      </c>
      <c r="R3098" s="350"/>
      <c r="S3098" s="350"/>
      <c r="T3098" s="350"/>
      <c r="U3098" s="350"/>
      <c r="V3098" s="350"/>
      <c r="W3098" s="350"/>
      <c r="X3098" s="350"/>
      <c r="Y3098" s="350">
        <f t="shared" si="596"/>
        <v>0</v>
      </c>
      <c r="Z3098" s="338"/>
      <c r="AA3098" s="337"/>
      <c r="AB3098" s="338"/>
      <c r="AC3098" s="337"/>
      <c r="AD3098" s="451">
        <f t="shared" si="597"/>
        <v>0</v>
      </c>
      <c r="AE3098" s="252"/>
    </row>
    <row r="3099" hidden="1" outlineLevel="1" spans="1:31">
      <c r="A3099" s="299"/>
      <c r="B3099" s="150">
        <v>220101012</v>
      </c>
      <c r="C3099" s="346"/>
      <c r="D3099" s="346"/>
      <c r="E3099" s="299" t="s">
        <v>124</v>
      </c>
      <c r="F3099" s="343"/>
      <c r="G3099" s="350"/>
      <c r="H3099" s="394"/>
      <c r="I3099" s="403"/>
      <c r="J3099" s="394"/>
      <c r="K3099" s="403"/>
      <c r="L3099" s="337">
        <f t="shared" si="594"/>
        <v>0</v>
      </c>
      <c r="M3099" s="338"/>
      <c r="N3099" s="337"/>
      <c r="O3099" s="338"/>
      <c r="P3099" s="337"/>
      <c r="Q3099" s="337">
        <f t="shared" si="595"/>
        <v>0</v>
      </c>
      <c r="R3099" s="350"/>
      <c r="S3099" s="350"/>
      <c r="T3099" s="350"/>
      <c r="U3099" s="350"/>
      <c r="V3099" s="350"/>
      <c r="W3099" s="350"/>
      <c r="X3099" s="350"/>
      <c r="Y3099" s="350">
        <f t="shared" si="596"/>
        <v>0</v>
      </c>
      <c r="Z3099" s="338"/>
      <c r="AA3099" s="337"/>
      <c r="AB3099" s="338"/>
      <c r="AC3099" s="337"/>
      <c r="AD3099" s="451">
        <f t="shared" si="597"/>
        <v>0</v>
      </c>
      <c r="AE3099" s="252"/>
    </row>
    <row r="3100" hidden="1" outlineLevel="1" spans="1:31">
      <c r="A3100" s="299"/>
      <c r="B3100" s="150">
        <v>220101013</v>
      </c>
      <c r="C3100" s="346"/>
      <c r="D3100" s="346"/>
      <c r="E3100" s="299" t="s">
        <v>125</v>
      </c>
      <c r="F3100" s="343"/>
      <c r="G3100" s="350"/>
      <c r="H3100" s="394"/>
      <c r="I3100" s="403"/>
      <c r="J3100" s="394"/>
      <c r="K3100" s="403"/>
      <c r="L3100" s="337">
        <f t="shared" si="594"/>
        <v>0</v>
      </c>
      <c r="M3100" s="338"/>
      <c r="N3100" s="337"/>
      <c r="O3100" s="338"/>
      <c r="P3100" s="337"/>
      <c r="Q3100" s="337">
        <f t="shared" si="595"/>
        <v>0</v>
      </c>
      <c r="R3100" s="350"/>
      <c r="S3100" s="350"/>
      <c r="T3100" s="350"/>
      <c r="U3100" s="350"/>
      <c r="V3100" s="350"/>
      <c r="W3100" s="350"/>
      <c r="X3100" s="350"/>
      <c r="Y3100" s="350">
        <f t="shared" si="596"/>
        <v>0</v>
      </c>
      <c r="Z3100" s="338"/>
      <c r="AA3100" s="337"/>
      <c r="AB3100" s="338"/>
      <c r="AC3100" s="337"/>
      <c r="AD3100" s="451">
        <f t="shared" si="597"/>
        <v>0</v>
      </c>
      <c r="AE3100" s="252"/>
    </row>
    <row r="3101" hidden="1" outlineLevel="1" spans="1:31">
      <c r="A3101" s="299"/>
      <c r="B3101" s="150">
        <v>220101014</v>
      </c>
      <c r="C3101" s="346"/>
      <c r="D3101" s="346"/>
      <c r="E3101" s="299" t="s">
        <v>126</v>
      </c>
      <c r="F3101" s="343"/>
      <c r="G3101" s="350"/>
      <c r="H3101" s="394"/>
      <c r="I3101" s="403"/>
      <c r="J3101" s="394"/>
      <c r="K3101" s="403"/>
      <c r="L3101" s="337">
        <f t="shared" si="594"/>
        <v>0</v>
      </c>
      <c r="M3101" s="338"/>
      <c r="N3101" s="337"/>
      <c r="O3101" s="338"/>
      <c r="P3101" s="337"/>
      <c r="Q3101" s="337">
        <f t="shared" si="595"/>
        <v>0</v>
      </c>
      <c r="R3101" s="350"/>
      <c r="S3101" s="350"/>
      <c r="T3101" s="350"/>
      <c r="U3101" s="350"/>
      <c r="V3101" s="350"/>
      <c r="W3101" s="350"/>
      <c r="X3101" s="350"/>
      <c r="Y3101" s="350">
        <f t="shared" si="596"/>
        <v>0</v>
      </c>
      <c r="Z3101" s="338"/>
      <c r="AA3101" s="337"/>
      <c r="AB3101" s="338"/>
      <c r="AC3101" s="337"/>
      <c r="AD3101" s="451">
        <f t="shared" si="597"/>
        <v>0</v>
      </c>
      <c r="AE3101" s="252"/>
    </row>
    <row r="3102" hidden="1" outlineLevel="1" spans="1:31">
      <c r="A3102" s="299"/>
      <c r="B3102" s="150">
        <v>220101015</v>
      </c>
      <c r="C3102" s="346"/>
      <c r="D3102" s="346"/>
      <c r="E3102" s="299" t="s">
        <v>127</v>
      </c>
      <c r="F3102" s="343"/>
      <c r="G3102" s="350"/>
      <c r="H3102" s="394"/>
      <c r="I3102" s="403"/>
      <c r="J3102" s="394"/>
      <c r="K3102" s="403"/>
      <c r="L3102" s="337">
        <f t="shared" si="594"/>
        <v>0</v>
      </c>
      <c r="M3102" s="338"/>
      <c r="N3102" s="337"/>
      <c r="O3102" s="338"/>
      <c r="P3102" s="337"/>
      <c r="Q3102" s="337">
        <f t="shared" si="595"/>
        <v>0</v>
      </c>
      <c r="R3102" s="350"/>
      <c r="S3102" s="350"/>
      <c r="T3102" s="350"/>
      <c r="U3102" s="350"/>
      <c r="V3102" s="350"/>
      <c r="W3102" s="350"/>
      <c r="X3102" s="350"/>
      <c r="Y3102" s="350">
        <f t="shared" si="596"/>
        <v>0</v>
      </c>
      <c r="Z3102" s="338"/>
      <c r="AA3102" s="337"/>
      <c r="AB3102" s="338"/>
      <c r="AC3102" s="337"/>
      <c r="AD3102" s="451">
        <f t="shared" si="597"/>
        <v>0</v>
      </c>
      <c r="AE3102" s="252"/>
    </row>
    <row r="3103" hidden="1" outlineLevel="1" spans="1:31">
      <c r="A3103" s="299"/>
      <c r="B3103" s="150">
        <v>220101016</v>
      </c>
      <c r="C3103" s="346"/>
      <c r="D3103" s="346"/>
      <c r="E3103" s="299" t="s">
        <v>128</v>
      </c>
      <c r="F3103" s="343"/>
      <c r="G3103" s="350"/>
      <c r="H3103" s="394"/>
      <c r="I3103" s="403"/>
      <c r="J3103" s="394"/>
      <c r="K3103" s="403"/>
      <c r="L3103" s="337">
        <f t="shared" si="594"/>
        <v>0</v>
      </c>
      <c r="M3103" s="338"/>
      <c r="N3103" s="337"/>
      <c r="O3103" s="338"/>
      <c r="P3103" s="337"/>
      <c r="Q3103" s="337">
        <f t="shared" si="595"/>
        <v>0</v>
      </c>
      <c r="R3103" s="350"/>
      <c r="S3103" s="350"/>
      <c r="T3103" s="350"/>
      <c r="U3103" s="350"/>
      <c r="V3103" s="350"/>
      <c r="W3103" s="350"/>
      <c r="X3103" s="350"/>
      <c r="Y3103" s="350">
        <f t="shared" si="596"/>
        <v>0</v>
      </c>
      <c r="Z3103" s="338"/>
      <c r="AA3103" s="337"/>
      <c r="AB3103" s="338"/>
      <c r="AC3103" s="337"/>
      <c r="AD3103" s="451">
        <f t="shared" si="597"/>
        <v>0</v>
      </c>
      <c r="AE3103" s="252"/>
    </row>
    <row r="3104" hidden="1" outlineLevel="1" spans="1:31">
      <c r="A3104" s="299"/>
      <c r="B3104" s="150">
        <v>220101017</v>
      </c>
      <c r="C3104" s="346"/>
      <c r="D3104" s="346"/>
      <c r="E3104" s="299" t="s">
        <v>129</v>
      </c>
      <c r="F3104" s="343"/>
      <c r="G3104" s="350"/>
      <c r="H3104" s="394"/>
      <c r="I3104" s="403"/>
      <c r="J3104" s="394"/>
      <c r="K3104" s="403"/>
      <c r="L3104" s="337">
        <f t="shared" si="594"/>
        <v>0</v>
      </c>
      <c r="M3104" s="338"/>
      <c r="N3104" s="337"/>
      <c r="O3104" s="338"/>
      <c r="P3104" s="337"/>
      <c r="Q3104" s="337">
        <f t="shared" si="595"/>
        <v>0</v>
      </c>
      <c r="R3104" s="350"/>
      <c r="S3104" s="350"/>
      <c r="T3104" s="350"/>
      <c r="U3104" s="350"/>
      <c r="V3104" s="350"/>
      <c r="W3104" s="350"/>
      <c r="X3104" s="350"/>
      <c r="Y3104" s="350">
        <f t="shared" si="596"/>
        <v>0</v>
      </c>
      <c r="Z3104" s="338"/>
      <c r="AA3104" s="337"/>
      <c r="AB3104" s="338"/>
      <c r="AC3104" s="337"/>
      <c r="AD3104" s="451">
        <f t="shared" si="597"/>
        <v>0</v>
      </c>
      <c r="AE3104" s="252"/>
    </row>
    <row r="3105" hidden="1" outlineLevel="1" spans="1:31">
      <c r="A3105" s="299"/>
      <c r="B3105" s="150">
        <v>220101018</v>
      </c>
      <c r="C3105" s="346"/>
      <c r="D3105" s="346"/>
      <c r="E3105" s="299" t="s">
        <v>130</v>
      </c>
      <c r="F3105" s="343"/>
      <c r="G3105" s="350"/>
      <c r="H3105" s="394"/>
      <c r="I3105" s="403"/>
      <c r="J3105" s="394"/>
      <c r="K3105" s="403"/>
      <c r="L3105" s="337">
        <f t="shared" si="594"/>
        <v>0</v>
      </c>
      <c r="M3105" s="338"/>
      <c r="N3105" s="337"/>
      <c r="O3105" s="338"/>
      <c r="P3105" s="337"/>
      <c r="Q3105" s="337">
        <f t="shared" si="595"/>
        <v>0</v>
      </c>
      <c r="R3105" s="350"/>
      <c r="S3105" s="350"/>
      <c r="T3105" s="350"/>
      <c r="U3105" s="350"/>
      <c r="V3105" s="350"/>
      <c r="W3105" s="350"/>
      <c r="X3105" s="350"/>
      <c r="Y3105" s="350">
        <f t="shared" si="596"/>
        <v>0</v>
      </c>
      <c r="Z3105" s="338"/>
      <c r="AA3105" s="337"/>
      <c r="AB3105" s="338"/>
      <c r="AC3105" s="337"/>
      <c r="AD3105" s="451">
        <f t="shared" si="597"/>
        <v>0</v>
      </c>
      <c r="AE3105" s="252"/>
    </row>
    <row r="3106" hidden="1" outlineLevel="1" spans="1:31">
      <c r="A3106" s="299"/>
      <c r="B3106" s="150">
        <v>220101019</v>
      </c>
      <c r="C3106" s="346"/>
      <c r="D3106" s="346"/>
      <c r="E3106" s="299" t="s">
        <v>131</v>
      </c>
      <c r="F3106" s="343"/>
      <c r="G3106" s="350"/>
      <c r="H3106" s="394"/>
      <c r="I3106" s="403"/>
      <c r="J3106" s="394"/>
      <c r="K3106" s="403"/>
      <c r="L3106" s="337">
        <f t="shared" si="594"/>
        <v>0</v>
      </c>
      <c r="M3106" s="338"/>
      <c r="N3106" s="337"/>
      <c r="O3106" s="338"/>
      <c r="P3106" s="337"/>
      <c r="Q3106" s="337">
        <f t="shared" si="595"/>
        <v>0</v>
      </c>
      <c r="R3106" s="350"/>
      <c r="S3106" s="350"/>
      <c r="T3106" s="350"/>
      <c r="U3106" s="350"/>
      <c r="V3106" s="350"/>
      <c r="W3106" s="350"/>
      <c r="X3106" s="350"/>
      <c r="Y3106" s="350">
        <f t="shared" si="596"/>
        <v>0</v>
      </c>
      <c r="Z3106" s="338"/>
      <c r="AA3106" s="337"/>
      <c r="AB3106" s="338"/>
      <c r="AC3106" s="337"/>
      <c r="AD3106" s="451">
        <f t="shared" si="597"/>
        <v>0</v>
      </c>
      <c r="AE3106" s="252"/>
    </row>
    <row r="3107" hidden="1" outlineLevel="1" spans="1:31">
      <c r="A3107" s="299"/>
      <c r="B3107" s="150">
        <v>220101020</v>
      </c>
      <c r="C3107" s="346"/>
      <c r="D3107" s="346"/>
      <c r="E3107" s="299" t="s">
        <v>132</v>
      </c>
      <c r="F3107" s="343"/>
      <c r="G3107" s="350"/>
      <c r="H3107" s="394"/>
      <c r="I3107" s="403"/>
      <c r="J3107" s="394"/>
      <c r="K3107" s="403"/>
      <c r="L3107" s="337">
        <f t="shared" si="594"/>
        <v>0</v>
      </c>
      <c r="M3107" s="338"/>
      <c r="N3107" s="337"/>
      <c r="O3107" s="338"/>
      <c r="P3107" s="337"/>
      <c r="Q3107" s="337">
        <f t="shared" si="595"/>
        <v>0</v>
      </c>
      <c r="R3107" s="350"/>
      <c r="S3107" s="350"/>
      <c r="T3107" s="350"/>
      <c r="U3107" s="350"/>
      <c r="V3107" s="350"/>
      <c r="W3107" s="350"/>
      <c r="X3107" s="350"/>
      <c r="Y3107" s="350">
        <f t="shared" si="596"/>
        <v>0</v>
      </c>
      <c r="Z3107" s="338"/>
      <c r="AA3107" s="337"/>
      <c r="AB3107" s="338"/>
      <c r="AC3107" s="337"/>
      <c r="AD3107" s="451">
        <f t="shared" si="597"/>
        <v>0</v>
      </c>
      <c r="AE3107" s="252"/>
    </row>
    <row r="3108" hidden="1" outlineLevel="1" spans="1:31">
      <c r="A3108" s="299"/>
      <c r="B3108" s="150">
        <v>220101021</v>
      </c>
      <c r="C3108" s="346"/>
      <c r="D3108" s="346"/>
      <c r="E3108" s="299" t="s">
        <v>133</v>
      </c>
      <c r="F3108" s="343"/>
      <c r="G3108" s="350"/>
      <c r="H3108" s="394"/>
      <c r="I3108" s="403"/>
      <c r="J3108" s="394"/>
      <c r="K3108" s="403"/>
      <c r="L3108" s="337">
        <f t="shared" si="594"/>
        <v>0</v>
      </c>
      <c r="M3108" s="338"/>
      <c r="N3108" s="337"/>
      <c r="O3108" s="338"/>
      <c r="P3108" s="337"/>
      <c r="Q3108" s="337">
        <f t="shared" si="595"/>
        <v>0</v>
      </c>
      <c r="R3108" s="350"/>
      <c r="S3108" s="350"/>
      <c r="T3108" s="350"/>
      <c r="U3108" s="350"/>
      <c r="V3108" s="350"/>
      <c r="W3108" s="350"/>
      <c r="X3108" s="350"/>
      <c r="Y3108" s="350">
        <f t="shared" si="596"/>
        <v>0</v>
      </c>
      <c r="Z3108" s="338"/>
      <c r="AA3108" s="337"/>
      <c r="AB3108" s="338"/>
      <c r="AC3108" s="337"/>
      <c r="AD3108" s="451">
        <f t="shared" si="597"/>
        <v>0</v>
      </c>
      <c r="AE3108" s="252"/>
    </row>
    <row r="3109" hidden="1" outlineLevel="1" spans="1:31">
      <c r="A3109" s="299"/>
      <c r="B3109" s="150">
        <v>220101022</v>
      </c>
      <c r="C3109" s="346"/>
      <c r="D3109" s="346"/>
      <c r="E3109" s="299" t="s">
        <v>134</v>
      </c>
      <c r="F3109" s="343"/>
      <c r="G3109" s="350"/>
      <c r="H3109" s="394"/>
      <c r="I3109" s="403"/>
      <c r="J3109" s="394"/>
      <c r="K3109" s="403"/>
      <c r="L3109" s="337">
        <f t="shared" si="594"/>
        <v>0</v>
      </c>
      <c r="M3109" s="338"/>
      <c r="N3109" s="337"/>
      <c r="O3109" s="338"/>
      <c r="P3109" s="337"/>
      <c r="Q3109" s="337">
        <f t="shared" si="595"/>
        <v>0</v>
      </c>
      <c r="R3109" s="350"/>
      <c r="S3109" s="350"/>
      <c r="T3109" s="350"/>
      <c r="U3109" s="350"/>
      <c r="V3109" s="350"/>
      <c r="W3109" s="350"/>
      <c r="X3109" s="350"/>
      <c r="Y3109" s="350">
        <f t="shared" si="596"/>
        <v>0</v>
      </c>
      <c r="Z3109" s="338"/>
      <c r="AA3109" s="337"/>
      <c r="AB3109" s="338"/>
      <c r="AC3109" s="337"/>
      <c r="AD3109" s="451">
        <f t="shared" si="597"/>
        <v>0</v>
      </c>
      <c r="AE3109" s="252"/>
    </row>
    <row r="3110" hidden="1" outlineLevel="1" spans="1:31">
      <c r="A3110" s="299"/>
      <c r="B3110" s="150">
        <v>220101023</v>
      </c>
      <c r="C3110" s="346"/>
      <c r="D3110" s="346"/>
      <c r="E3110" s="299" t="s">
        <v>135</v>
      </c>
      <c r="F3110" s="343"/>
      <c r="G3110" s="350"/>
      <c r="H3110" s="394"/>
      <c r="I3110" s="403"/>
      <c r="J3110" s="394"/>
      <c r="K3110" s="403"/>
      <c r="L3110" s="337">
        <f t="shared" si="594"/>
        <v>0</v>
      </c>
      <c r="M3110" s="338"/>
      <c r="N3110" s="337"/>
      <c r="O3110" s="338"/>
      <c r="P3110" s="337"/>
      <c r="Q3110" s="337">
        <f t="shared" si="595"/>
        <v>0</v>
      </c>
      <c r="R3110" s="350"/>
      <c r="S3110" s="350"/>
      <c r="T3110" s="350"/>
      <c r="U3110" s="350"/>
      <c r="V3110" s="350"/>
      <c r="W3110" s="350"/>
      <c r="X3110" s="350"/>
      <c r="Y3110" s="350">
        <f t="shared" si="596"/>
        <v>0</v>
      </c>
      <c r="Z3110" s="338"/>
      <c r="AA3110" s="337"/>
      <c r="AB3110" s="338"/>
      <c r="AC3110" s="337"/>
      <c r="AD3110" s="451">
        <f t="shared" si="597"/>
        <v>0</v>
      </c>
      <c r="AE3110" s="252"/>
    </row>
    <row r="3111" hidden="1" outlineLevel="1" spans="1:31">
      <c r="A3111" s="299"/>
      <c r="B3111" s="150">
        <v>220101024</v>
      </c>
      <c r="C3111" s="346"/>
      <c r="D3111" s="346"/>
      <c r="E3111" s="299" t="s">
        <v>136</v>
      </c>
      <c r="F3111" s="343"/>
      <c r="G3111" s="350"/>
      <c r="H3111" s="394"/>
      <c r="I3111" s="403"/>
      <c r="J3111" s="394"/>
      <c r="K3111" s="403"/>
      <c r="L3111" s="337">
        <f t="shared" si="594"/>
        <v>0</v>
      </c>
      <c r="M3111" s="338"/>
      <c r="N3111" s="337"/>
      <c r="O3111" s="338"/>
      <c r="P3111" s="337"/>
      <c r="Q3111" s="337">
        <f t="shared" si="595"/>
        <v>0</v>
      </c>
      <c r="R3111" s="350"/>
      <c r="S3111" s="350"/>
      <c r="T3111" s="350"/>
      <c r="U3111" s="350"/>
      <c r="V3111" s="350"/>
      <c r="W3111" s="350"/>
      <c r="X3111" s="350"/>
      <c r="Y3111" s="350">
        <f t="shared" si="596"/>
        <v>0</v>
      </c>
      <c r="Z3111" s="338"/>
      <c r="AA3111" s="337"/>
      <c r="AB3111" s="338"/>
      <c r="AC3111" s="337"/>
      <c r="AD3111" s="451">
        <f t="shared" si="597"/>
        <v>0</v>
      </c>
      <c r="AE3111" s="252"/>
    </row>
    <row r="3112" hidden="1" outlineLevel="1" spans="1:31">
      <c r="A3112" s="299"/>
      <c r="B3112" s="150">
        <v>220101025</v>
      </c>
      <c r="C3112" s="346"/>
      <c r="D3112" s="346"/>
      <c r="E3112" s="299" t="s">
        <v>137</v>
      </c>
      <c r="F3112" s="343"/>
      <c r="G3112" s="350"/>
      <c r="H3112" s="394"/>
      <c r="I3112" s="403"/>
      <c r="J3112" s="394"/>
      <c r="K3112" s="403"/>
      <c r="L3112" s="337">
        <f t="shared" si="594"/>
        <v>0</v>
      </c>
      <c r="M3112" s="338"/>
      <c r="N3112" s="337"/>
      <c r="O3112" s="338"/>
      <c r="P3112" s="337"/>
      <c r="Q3112" s="337">
        <f t="shared" si="595"/>
        <v>0</v>
      </c>
      <c r="R3112" s="350"/>
      <c r="S3112" s="350"/>
      <c r="T3112" s="350"/>
      <c r="U3112" s="350"/>
      <c r="V3112" s="350"/>
      <c r="W3112" s="350"/>
      <c r="X3112" s="350"/>
      <c r="Y3112" s="350">
        <f t="shared" si="596"/>
        <v>0</v>
      </c>
      <c r="Z3112" s="338"/>
      <c r="AA3112" s="337"/>
      <c r="AB3112" s="338"/>
      <c r="AC3112" s="337"/>
      <c r="AD3112" s="451">
        <f t="shared" si="597"/>
        <v>0</v>
      </c>
      <c r="AE3112" s="252"/>
    </row>
    <row r="3113" hidden="1" outlineLevel="1" spans="1:31">
      <c r="A3113" s="299"/>
      <c r="B3113" s="150">
        <v>220101026</v>
      </c>
      <c r="C3113" s="346"/>
      <c r="D3113" s="346"/>
      <c r="E3113" s="299" t="s">
        <v>138</v>
      </c>
      <c r="F3113" s="343"/>
      <c r="G3113" s="350"/>
      <c r="H3113" s="394"/>
      <c r="I3113" s="403"/>
      <c r="J3113" s="394"/>
      <c r="K3113" s="403"/>
      <c r="L3113" s="337">
        <f t="shared" si="594"/>
        <v>0</v>
      </c>
      <c r="M3113" s="338"/>
      <c r="N3113" s="337"/>
      <c r="O3113" s="338"/>
      <c r="P3113" s="337"/>
      <c r="Q3113" s="337">
        <f t="shared" si="595"/>
        <v>0</v>
      </c>
      <c r="R3113" s="350"/>
      <c r="S3113" s="350"/>
      <c r="T3113" s="350"/>
      <c r="U3113" s="350"/>
      <c r="V3113" s="350"/>
      <c r="W3113" s="350"/>
      <c r="X3113" s="350"/>
      <c r="Y3113" s="350">
        <f t="shared" si="596"/>
        <v>0</v>
      </c>
      <c r="Z3113" s="338"/>
      <c r="AA3113" s="337"/>
      <c r="AB3113" s="338"/>
      <c r="AC3113" s="337"/>
      <c r="AD3113" s="451">
        <f t="shared" si="597"/>
        <v>0</v>
      </c>
      <c r="AE3113" s="252"/>
    </row>
    <row r="3114" hidden="1" outlineLevel="1" spans="1:31">
      <c r="A3114" s="299"/>
      <c r="B3114" s="150">
        <v>220101027</v>
      </c>
      <c r="C3114" s="346"/>
      <c r="D3114" s="346"/>
      <c r="E3114" s="299" t="s">
        <v>139</v>
      </c>
      <c r="F3114" s="343"/>
      <c r="G3114" s="350"/>
      <c r="H3114" s="394"/>
      <c r="I3114" s="403"/>
      <c r="J3114" s="394"/>
      <c r="K3114" s="403"/>
      <c r="L3114" s="337">
        <f t="shared" si="594"/>
        <v>0</v>
      </c>
      <c r="M3114" s="338"/>
      <c r="N3114" s="337"/>
      <c r="O3114" s="338"/>
      <c r="P3114" s="337"/>
      <c r="Q3114" s="337">
        <f t="shared" si="595"/>
        <v>0</v>
      </c>
      <c r="R3114" s="350"/>
      <c r="S3114" s="350"/>
      <c r="T3114" s="350"/>
      <c r="U3114" s="350"/>
      <c r="V3114" s="350"/>
      <c r="W3114" s="350"/>
      <c r="X3114" s="350"/>
      <c r="Y3114" s="350">
        <f t="shared" si="596"/>
        <v>0</v>
      </c>
      <c r="Z3114" s="338"/>
      <c r="AA3114" s="337"/>
      <c r="AB3114" s="338"/>
      <c r="AC3114" s="337"/>
      <c r="AD3114" s="451">
        <f t="shared" si="597"/>
        <v>0</v>
      </c>
      <c r="AE3114" s="252"/>
    </row>
    <row r="3115" hidden="1" outlineLevel="1" spans="1:31">
      <c r="A3115" s="299"/>
      <c r="B3115" s="150">
        <v>220101028</v>
      </c>
      <c r="C3115" s="346"/>
      <c r="D3115" s="346"/>
      <c r="E3115" s="299" t="s">
        <v>140</v>
      </c>
      <c r="F3115" s="343"/>
      <c r="G3115" s="350"/>
      <c r="H3115" s="394"/>
      <c r="I3115" s="403"/>
      <c r="J3115" s="394"/>
      <c r="K3115" s="403"/>
      <c r="L3115" s="337">
        <f t="shared" si="594"/>
        <v>0</v>
      </c>
      <c r="M3115" s="338"/>
      <c r="N3115" s="337"/>
      <c r="O3115" s="338"/>
      <c r="P3115" s="337"/>
      <c r="Q3115" s="337">
        <f t="shared" si="595"/>
        <v>0</v>
      </c>
      <c r="R3115" s="350"/>
      <c r="S3115" s="350"/>
      <c r="T3115" s="350"/>
      <c r="U3115" s="350"/>
      <c r="V3115" s="350"/>
      <c r="W3115" s="350"/>
      <c r="X3115" s="350"/>
      <c r="Y3115" s="350">
        <f t="shared" si="596"/>
        <v>0</v>
      </c>
      <c r="Z3115" s="338"/>
      <c r="AA3115" s="337"/>
      <c r="AB3115" s="338"/>
      <c r="AC3115" s="337"/>
      <c r="AD3115" s="451">
        <f t="shared" si="597"/>
        <v>0</v>
      </c>
      <c r="AE3115" s="252"/>
    </row>
    <row r="3116" hidden="1" outlineLevel="1" spans="1:31">
      <c r="A3116" s="299"/>
      <c r="B3116" s="150">
        <v>220101029</v>
      </c>
      <c r="C3116" s="346"/>
      <c r="D3116" s="346"/>
      <c r="E3116" s="299" t="s">
        <v>141</v>
      </c>
      <c r="F3116" s="343"/>
      <c r="G3116" s="350"/>
      <c r="H3116" s="394"/>
      <c r="I3116" s="403"/>
      <c r="J3116" s="394"/>
      <c r="K3116" s="403"/>
      <c r="L3116" s="337">
        <f t="shared" si="594"/>
        <v>0</v>
      </c>
      <c r="M3116" s="338"/>
      <c r="N3116" s="337"/>
      <c r="O3116" s="338"/>
      <c r="P3116" s="337"/>
      <c r="Q3116" s="337">
        <f t="shared" si="595"/>
        <v>0</v>
      </c>
      <c r="R3116" s="350"/>
      <c r="S3116" s="350"/>
      <c r="T3116" s="350"/>
      <c r="U3116" s="350"/>
      <c r="V3116" s="350"/>
      <c r="W3116" s="350"/>
      <c r="X3116" s="350"/>
      <c r="Y3116" s="350">
        <f t="shared" si="596"/>
        <v>0</v>
      </c>
      <c r="Z3116" s="338"/>
      <c r="AA3116" s="337"/>
      <c r="AB3116" s="338"/>
      <c r="AC3116" s="337"/>
      <c r="AD3116" s="451">
        <f t="shared" si="597"/>
        <v>0</v>
      </c>
      <c r="AE3116" s="252"/>
    </row>
    <row r="3117" hidden="1" outlineLevel="1" spans="1:31">
      <c r="A3117" s="299"/>
      <c r="B3117" s="150">
        <v>220101030</v>
      </c>
      <c r="C3117" s="346"/>
      <c r="D3117" s="346"/>
      <c r="E3117" s="299" t="s">
        <v>142</v>
      </c>
      <c r="F3117" s="343"/>
      <c r="G3117" s="350"/>
      <c r="H3117" s="394"/>
      <c r="I3117" s="403"/>
      <c r="J3117" s="394"/>
      <c r="K3117" s="403"/>
      <c r="L3117" s="337">
        <f t="shared" si="594"/>
        <v>0</v>
      </c>
      <c r="M3117" s="338"/>
      <c r="N3117" s="337"/>
      <c r="O3117" s="338"/>
      <c r="P3117" s="337"/>
      <c r="Q3117" s="337">
        <f t="shared" si="595"/>
        <v>0</v>
      </c>
      <c r="R3117" s="350"/>
      <c r="S3117" s="350"/>
      <c r="T3117" s="350"/>
      <c r="U3117" s="350"/>
      <c r="V3117" s="350"/>
      <c r="W3117" s="350"/>
      <c r="X3117" s="350"/>
      <c r="Y3117" s="350">
        <f t="shared" si="596"/>
        <v>0</v>
      </c>
      <c r="Z3117" s="338"/>
      <c r="AA3117" s="337"/>
      <c r="AB3117" s="338"/>
      <c r="AC3117" s="337"/>
      <c r="AD3117" s="451">
        <f t="shared" si="597"/>
        <v>0</v>
      </c>
      <c r="AE3117" s="252"/>
    </row>
    <row r="3118" hidden="1" outlineLevel="1" spans="1:31">
      <c r="A3118" s="299"/>
      <c r="B3118" s="150">
        <v>220101031</v>
      </c>
      <c r="C3118" s="346"/>
      <c r="D3118" s="346"/>
      <c r="E3118" s="299" t="s">
        <v>143</v>
      </c>
      <c r="F3118" s="343"/>
      <c r="G3118" s="350"/>
      <c r="H3118" s="394"/>
      <c r="I3118" s="403"/>
      <c r="J3118" s="394"/>
      <c r="K3118" s="403"/>
      <c r="L3118" s="337">
        <f t="shared" si="594"/>
        <v>0</v>
      </c>
      <c r="M3118" s="338"/>
      <c r="N3118" s="337"/>
      <c r="O3118" s="338"/>
      <c r="P3118" s="337"/>
      <c r="Q3118" s="337">
        <f t="shared" si="595"/>
        <v>0</v>
      </c>
      <c r="R3118" s="350"/>
      <c r="S3118" s="350"/>
      <c r="T3118" s="350"/>
      <c r="U3118" s="350"/>
      <c r="V3118" s="350"/>
      <c r="W3118" s="350"/>
      <c r="X3118" s="350"/>
      <c r="Y3118" s="350">
        <f t="shared" si="596"/>
        <v>0</v>
      </c>
      <c r="Z3118" s="338"/>
      <c r="AA3118" s="337"/>
      <c r="AB3118" s="338"/>
      <c r="AC3118" s="337"/>
      <c r="AD3118" s="451">
        <f t="shared" si="597"/>
        <v>0</v>
      </c>
      <c r="AE3118" s="252"/>
    </row>
    <row r="3119" hidden="1" outlineLevel="1" spans="1:31">
      <c r="A3119" s="299"/>
      <c r="B3119" s="150">
        <v>220101032</v>
      </c>
      <c r="C3119" s="346"/>
      <c r="D3119" s="346"/>
      <c r="E3119" s="299" t="s">
        <v>144</v>
      </c>
      <c r="F3119" s="343"/>
      <c r="G3119" s="350"/>
      <c r="H3119" s="394"/>
      <c r="I3119" s="403"/>
      <c r="J3119" s="394"/>
      <c r="K3119" s="403"/>
      <c r="L3119" s="337">
        <f t="shared" si="594"/>
        <v>0</v>
      </c>
      <c r="M3119" s="338"/>
      <c r="N3119" s="337"/>
      <c r="O3119" s="338"/>
      <c r="P3119" s="337"/>
      <c r="Q3119" s="337">
        <f t="shared" si="595"/>
        <v>0</v>
      </c>
      <c r="R3119" s="350"/>
      <c r="S3119" s="350"/>
      <c r="T3119" s="350"/>
      <c r="U3119" s="350"/>
      <c r="V3119" s="350"/>
      <c r="W3119" s="350"/>
      <c r="X3119" s="350"/>
      <c r="Y3119" s="350">
        <f t="shared" si="596"/>
        <v>0</v>
      </c>
      <c r="Z3119" s="338"/>
      <c r="AA3119" s="337"/>
      <c r="AB3119" s="338"/>
      <c r="AC3119" s="337"/>
      <c r="AD3119" s="451">
        <f t="shared" si="597"/>
        <v>0</v>
      </c>
      <c r="AE3119" s="252"/>
    </row>
    <row r="3120" hidden="1" outlineLevel="1" spans="1:31">
      <c r="A3120" s="299"/>
      <c r="B3120" s="150">
        <v>220101033</v>
      </c>
      <c r="C3120" s="346"/>
      <c r="D3120" s="346"/>
      <c r="E3120" s="299" t="s">
        <v>145</v>
      </c>
      <c r="F3120" s="343"/>
      <c r="G3120" s="350"/>
      <c r="H3120" s="394"/>
      <c r="I3120" s="403"/>
      <c r="J3120" s="394"/>
      <c r="K3120" s="403"/>
      <c r="L3120" s="337">
        <f t="shared" si="594"/>
        <v>0</v>
      </c>
      <c r="M3120" s="338"/>
      <c r="N3120" s="337"/>
      <c r="O3120" s="338"/>
      <c r="P3120" s="337"/>
      <c r="Q3120" s="337">
        <f t="shared" si="595"/>
        <v>0</v>
      </c>
      <c r="R3120" s="350"/>
      <c r="S3120" s="350"/>
      <c r="T3120" s="350"/>
      <c r="U3120" s="350"/>
      <c r="V3120" s="350"/>
      <c r="W3120" s="350"/>
      <c r="X3120" s="350"/>
      <c r="Y3120" s="350">
        <f t="shared" si="596"/>
        <v>0</v>
      </c>
      <c r="Z3120" s="338"/>
      <c r="AA3120" s="337"/>
      <c r="AB3120" s="338"/>
      <c r="AC3120" s="337"/>
      <c r="AD3120" s="451">
        <f t="shared" si="597"/>
        <v>0</v>
      </c>
      <c r="AE3120" s="252"/>
    </row>
    <row r="3121" hidden="1" outlineLevel="1" spans="1:31">
      <c r="A3121" s="299"/>
      <c r="B3121" s="150">
        <v>220101034</v>
      </c>
      <c r="C3121" s="346"/>
      <c r="D3121" s="346"/>
      <c r="E3121" s="299" t="s">
        <v>146</v>
      </c>
      <c r="F3121" s="343"/>
      <c r="G3121" s="350"/>
      <c r="H3121" s="394"/>
      <c r="I3121" s="403"/>
      <c r="J3121" s="394"/>
      <c r="K3121" s="403"/>
      <c r="L3121" s="337">
        <f t="shared" si="594"/>
        <v>0</v>
      </c>
      <c r="M3121" s="338"/>
      <c r="N3121" s="337"/>
      <c r="O3121" s="338"/>
      <c r="P3121" s="337"/>
      <c r="Q3121" s="337">
        <f t="shared" si="595"/>
        <v>0</v>
      </c>
      <c r="R3121" s="350"/>
      <c r="S3121" s="350"/>
      <c r="T3121" s="350"/>
      <c r="U3121" s="350"/>
      <c r="V3121" s="350"/>
      <c r="W3121" s="350"/>
      <c r="X3121" s="350"/>
      <c r="Y3121" s="350">
        <f t="shared" si="596"/>
        <v>0</v>
      </c>
      <c r="Z3121" s="338"/>
      <c r="AA3121" s="337"/>
      <c r="AB3121" s="338"/>
      <c r="AC3121" s="337"/>
      <c r="AD3121" s="451">
        <f t="shared" si="597"/>
        <v>0</v>
      </c>
      <c r="AE3121" s="252"/>
    </row>
    <row r="3122" hidden="1" outlineLevel="1" spans="1:31">
      <c r="A3122" s="299"/>
      <c r="B3122" s="150">
        <v>220101035</v>
      </c>
      <c r="C3122" s="346"/>
      <c r="D3122" s="346"/>
      <c r="E3122" s="299" t="s">
        <v>147</v>
      </c>
      <c r="F3122" s="343"/>
      <c r="G3122" s="350"/>
      <c r="H3122" s="394"/>
      <c r="I3122" s="403"/>
      <c r="J3122" s="394"/>
      <c r="K3122" s="403"/>
      <c r="L3122" s="337">
        <f t="shared" si="594"/>
        <v>0</v>
      </c>
      <c r="M3122" s="338"/>
      <c r="N3122" s="337"/>
      <c r="O3122" s="338"/>
      <c r="P3122" s="337"/>
      <c r="Q3122" s="337">
        <f t="shared" si="595"/>
        <v>0</v>
      </c>
      <c r="R3122" s="350"/>
      <c r="S3122" s="350"/>
      <c r="T3122" s="350"/>
      <c r="U3122" s="350"/>
      <c r="V3122" s="350"/>
      <c r="W3122" s="350"/>
      <c r="X3122" s="350"/>
      <c r="Y3122" s="350">
        <f t="shared" si="596"/>
        <v>0</v>
      </c>
      <c r="Z3122" s="338"/>
      <c r="AA3122" s="337"/>
      <c r="AB3122" s="338"/>
      <c r="AC3122" s="337"/>
      <c r="AD3122" s="451">
        <f t="shared" si="597"/>
        <v>0</v>
      </c>
      <c r="AE3122" s="252"/>
    </row>
    <row r="3123" hidden="1" outlineLevel="1" spans="1:31">
      <c r="A3123" s="299"/>
      <c r="B3123" s="150">
        <v>220101036</v>
      </c>
      <c r="C3123" s="346"/>
      <c r="D3123" s="346"/>
      <c r="E3123" s="299" t="s">
        <v>148</v>
      </c>
      <c r="F3123" s="343"/>
      <c r="G3123" s="350"/>
      <c r="H3123" s="394"/>
      <c r="I3123" s="403"/>
      <c r="J3123" s="394"/>
      <c r="K3123" s="403"/>
      <c r="L3123" s="337">
        <f t="shared" si="594"/>
        <v>0</v>
      </c>
      <c r="M3123" s="338"/>
      <c r="N3123" s="337"/>
      <c r="O3123" s="338"/>
      <c r="P3123" s="337"/>
      <c r="Q3123" s="337">
        <f t="shared" si="595"/>
        <v>0</v>
      </c>
      <c r="R3123" s="350"/>
      <c r="S3123" s="350"/>
      <c r="T3123" s="350"/>
      <c r="U3123" s="350"/>
      <c r="V3123" s="350"/>
      <c r="W3123" s="350"/>
      <c r="X3123" s="350"/>
      <c r="Y3123" s="350">
        <f t="shared" si="596"/>
        <v>0</v>
      </c>
      <c r="Z3123" s="338"/>
      <c r="AA3123" s="337"/>
      <c r="AB3123" s="338"/>
      <c r="AC3123" s="337"/>
      <c r="AD3123" s="451">
        <f t="shared" si="597"/>
        <v>0</v>
      </c>
      <c r="AE3123" s="252"/>
    </row>
    <row r="3124" hidden="1" outlineLevel="1" spans="1:31">
      <c r="A3124" s="299"/>
      <c r="B3124" s="150">
        <v>220101037</v>
      </c>
      <c r="C3124" s="346"/>
      <c r="D3124" s="346"/>
      <c r="E3124" s="299" t="s">
        <v>149</v>
      </c>
      <c r="F3124" s="343"/>
      <c r="G3124" s="350"/>
      <c r="H3124" s="394"/>
      <c r="I3124" s="403"/>
      <c r="J3124" s="394"/>
      <c r="K3124" s="403"/>
      <c r="L3124" s="337">
        <f t="shared" si="594"/>
        <v>0</v>
      </c>
      <c r="M3124" s="338"/>
      <c r="N3124" s="337"/>
      <c r="O3124" s="338"/>
      <c r="P3124" s="337"/>
      <c r="Q3124" s="337">
        <f t="shared" si="595"/>
        <v>0</v>
      </c>
      <c r="R3124" s="350"/>
      <c r="S3124" s="350"/>
      <c r="T3124" s="350"/>
      <c r="U3124" s="350"/>
      <c r="V3124" s="350"/>
      <c r="W3124" s="350"/>
      <c r="X3124" s="350"/>
      <c r="Y3124" s="350">
        <f t="shared" si="596"/>
        <v>0</v>
      </c>
      <c r="Z3124" s="338"/>
      <c r="AA3124" s="337"/>
      <c r="AB3124" s="338"/>
      <c r="AC3124" s="337"/>
      <c r="AD3124" s="451">
        <f t="shared" si="597"/>
        <v>0</v>
      </c>
      <c r="AE3124" s="252"/>
    </row>
    <row r="3125" hidden="1" outlineLevel="1" spans="1:31">
      <c r="A3125" s="299"/>
      <c r="B3125" s="150">
        <v>220101038</v>
      </c>
      <c r="C3125" s="346"/>
      <c r="D3125" s="346"/>
      <c r="E3125" s="299" t="s">
        <v>150</v>
      </c>
      <c r="F3125" s="343"/>
      <c r="G3125" s="350"/>
      <c r="H3125" s="394"/>
      <c r="I3125" s="403"/>
      <c r="J3125" s="394"/>
      <c r="K3125" s="403"/>
      <c r="L3125" s="337">
        <f t="shared" si="594"/>
        <v>0</v>
      </c>
      <c r="M3125" s="338"/>
      <c r="N3125" s="337"/>
      <c r="O3125" s="338"/>
      <c r="P3125" s="337"/>
      <c r="Q3125" s="337">
        <f t="shared" si="595"/>
        <v>0</v>
      </c>
      <c r="R3125" s="350"/>
      <c r="S3125" s="350"/>
      <c r="T3125" s="350"/>
      <c r="U3125" s="350"/>
      <c r="V3125" s="350"/>
      <c r="W3125" s="350"/>
      <c r="X3125" s="350"/>
      <c r="Y3125" s="350">
        <f t="shared" si="596"/>
        <v>0</v>
      </c>
      <c r="Z3125" s="338"/>
      <c r="AA3125" s="337"/>
      <c r="AB3125" s="338"/>
      <c r="AC3125" s="337"/>
      <c r="AD3125" s="451">
        <f t="shared" si="597"/>
        <v>0</v>
      </c>
      <c r="AE3125" s="252"/>
    </row>
    <row r="3126" hidden="1" outlineLevel="1" spans="1:31">
      <c r="A3126" s="299"/>
      <c r="B3126" s="150">
        <v>220101039</v>
      </c>
      <c r="C3126" s="346"/>
      <c r="D3126" s="346"/>
      <c r="E3126" s="299" t="s">
        <v>151</v>
      </c>
      <c r="F3126" s="343"/>
      <c r="G3126" s="350"/>
      <c r="H3126" s="394"/>
      <c r="I3126" s="403"/>
      <c r="J3126" s="394"/>
      <c r="K3126" s="403"/>
      <c r="L3126" s="337">
        <f t="shared" si="594"/>
        <v>0</v>
      </c>
      <c r="M3126" s="338"/>
      <c r="N3126" s="337"/>
      <c r="O3126" s="338"/>
      <c r="P3126" s="337"/>
      <c r="Q3126" s="337">
        <f t="shared" si="595"/>
        <v>0</v>
      </c>
      <c r="R3126" s="350"/>
      <c r="S3126" s="350"/>
      <c r="T3126" s="350"/>
      <c r="U3126" s="350"/>
      <c r="V3126" s="350"/>
      <c r="W3126" s="350"/>
      <c r="X3126" s="350"/>
      <c r="Y3126" s="350">
        <f t="shared" si="596"/>
        <v>0</v>
      </c>
      <c r="Z3126" s="338"/>
      <c r="AA3126" s="337"/>
      <c r="AB3126" s="338"/>
      <c r="AC3126" s="337"/>
      <c r="AD3126" s="451">
        <f t="shared" si="597"/>
        <v>0</v>
      </c>
      <c r="AE3126" s="252"/>
    </row>
    <row r="3127" hidden="1" outlineLevel="1" spans="1:31">
      <c r="A3127" s="299"/>
      <c r="B3127" s="150">
        <v>220101040</v>
      </c>
      <c r="C3127" s="346"/>
      <c r="D3127" s="346"/>
      <c r="E3127" s="299" t="s">
        <v>152</v>
      </c>
      <c r="F3127" s="343"/>
      <c r="G3127" s="350"/>
      <c r="H3127" s="394"/>
      <c r="I3127" s="403"/>
      <c r="J3127" s="394"/>
      <c r="K3127" s="403"/>
      <c r="L3127" s="337">
        <f t="shared" si="594"/>
        <v>0</v>
      </c>
      <c r="M3127" s="338"/>
      <c r="N3127" s="337"/>
      <c r="O3127" s="338"/>
      <c r="P3127" s="337"/>
      <c r="Q3127" s="337">
        <f t="shared" si="595"/>
        <v>0</v>
      </c>
      <c r="R3127" s="350"/>
      <c r="S3127" s="350"/>
      <c r="T3127" s="350"/>
      <c r="U3127" s="350"/>
      <c r="V3127" s="350"/>
      <c r="W3127" s="350"/>
      <c r="X3127" s="350"/>
      <c r="Y3127" s="350">
        <f t="shared" si="596"/>
        <v>0</v>
      </c>
      <c r="Z3127" s="338"/>
      <c r="AA3127" s="337"/>
      <c r="AB3127" s="338"/>
      <c r="AC3127" s="337"/>
      <c r="AD3127" s="451">
        <f t="shared" si="597"/>
        <v>0</v>
      </c>
      <c r="AE3127" s="252"/>
    </row>
    <row r="3128" hidden="1" outlineLevel="1" spans="1:31">
      <c r="A3128" s="299"/>
      <c r="B3128" s="150">
        <v>220101041</v>
      </c>
      <c r="C3128" s="346"/>
      <c r="D3128" s="346"/>
      <c r="E3128" s="299" t="s">
        <v>153</v>
      </c>
      <c r="F3128" s="343"/>
      <c r="G3128" s="350"/>
      <c r="H3128" s="394"/>
      <c r="I3128" s="403"/>
      <c r="J3128" s="394"/>
      <c r="K3128" s="403"/>
      <c r="L3128" s="337">
        <f t="shared" si="594"/>
        <v>0</v>
      </c>
      <c r="M3128" s="338"/>
      <c r="N3128" s="337"/>
      <c r="O3128" s="338"/>
      <c r="P3128" s="337"/>
      <c r="Q3128" s="337">
        <f t="shared" si="595"/>
        <v>0</v>
      </c>
      <c r="R3128" s="350"/>
      <c r="S3128" s="350"/>
      <c r="T3128" s="350"/>
      <c r="U3128" s="350"/>
      <c r="V3128" s="350"/>
      <c r="W3128" s="350"/>
      <c r="X3128" s="350"/>
      <c r="Y3128" s="350">
        <f t="shared" si="596"/>
        <v>0</v>
      </c>
      <c r="Z3128" s="338"/>
      <c r="AA3128" s="337"/>
      <c r="AB3128" s="338"/>
      <c r="AC3128" s="337"/>
      <c r="AD3128" s="451">
        <f t="shared" si="597"/>
        <v>0</v>
      </c>
      <c r="AE3128" s="252"/>
    </row>
    <row r="3129" hidden="1" outlineLevel="1" spans="1:31">
      <c r="A3129" s="299"/>
      <c r="B3129" s="150">
        <v>220101042</v>
      </c>
      <c r="C3129" s="346"/>
      <c r="D3129" s="346"/>
      <c r="E3129" s="299" t="s">
        <v>154</v>
      </c>
      <c r="F3129" s="343"/>
      <c r="G3129" s="350"/>
      <c r="H3129" s="394"/>
      <c r="I3129" s="403"/>
      <c r="J3129" s="394"/>
      <c r="K3129" s="403"/>
      <c r="L3129" s="337">
        <f t="shared" si="594"/>
        <v>0</v>
      </c>
      <c r="M3129" s="338"/>
      <c r="N3129" s="337"/>
      <c r="O3129" s="338"/>
      <c r="P3129" s="337"/>
      <c r="Q3129" s="337">
        <f t="shared" si="595"/>
        <v>0</v>
      </c>
      <c r="R3129" s="350"/>
      <c r="S3129" s="350"/>
      <c r="T3129" s="350"/>
      <c r="U3129" s="350"/>
      <c r="V3129" s="350"/>
      <c r="W3129" s="350"/>
      <c r="X3129" s="350"/>
      <c r="Y3129" s="350">
        <f t="shared" si="596"/>
        <v>0</v>
      </c>
      <c r="Z3129" s="338"/>
      <c r="AA3129" s="337"/>
      <c r="AB3129" s="338"/>
      <c r="AC3129" s="337"/>
      <c r="AD3129" s="451">
        <f t="shared" si="597"/>
        <v>0</v>
      </c>
      <c r="AE3129" s="252"/>
    </row>
    <row r="3130" hidden="1" outlineLevel="1" spans="1:31">
      <c r="A3130" s="299"/>
      <c r="B3130" s="150">
        <v>220101043</v>
      </c>
      <c r="C3130" s="346"/>
      <c r="D3130" s="346"/>
      <c r="E3130" s="299" t="s">
        <v>155</v>
      </c>
      <c r="F3130" s="343"/>
      <c r="G3130" s="350"/>
      <c r="H3130" s="394"/>
      <c r="I3130" s="403"/>
      <c r="J3130" s="394"/>
      <c r="K3130" s="403"/>
      <c r="L3130" s="337">
        <f t="shared" si="594"/>
        <v>0</v>
      </c>
      <c r="M3130" s="338"/>
      <c r="N3130" s="337"/>
      <c r="O3130" s="338"/>
      <c r="P3130" s="337"/>
      <c r="Q3130" s="337">
        <f t="shared" si="595"/>
        <v>0</v>
      </c>
      <c r="R3130" s="350"/>
      <c r="S3130" s="350"/>
      <c r="T3130" s="350"/>
      <c r="U3130" s="350"/>
      <c r="V3130" s="350"/>
      <c r="W3130" s="350"/>
      <c r="X3130" s="350"/>
      <c r="Y3130" s="350">
        <f t="shared" si="596"/>
        <v>0</v>
      </c>
      <c r="Z3130" s="338"/>
      <c r="AA3130" s="337"/>
      <c r="AB3130" s="338"/>
      <c r="AC3130" s="337"/>
      <c r="AD3130" s="451">
        <f t="shared" si="597"/>
        <v>0</v>
      </c>
      <c r="AE3130" s="252"/>
    </row>
    <row r="3131" hidden="1" outlineLevel="1" spans="1:31">
      <c r="A3131" s="299"/>
      <c r="B3131" s="150">
        <v>220101044</v>
      </c>
      <c r="C3131" s="346"/>
      <c r="D3131" s="346"/>
      <c r="E3131" s="299" t="s">
        <v>156</v>
      </c>
      <c r="F3131" s="343"/>
      <c r="G3131" s="350"/>
      <c r="H3131" s="394"/>
      <c r="I3131" s="403"/>
      <c r="J3131" s="394"/>
      <c r="K3131" s="403"/>
      <c r="L3131" s="337">
        <f t="shared" si="594"/>
        <v>0</v>
      </c>
      <c r="M3131" s="338"/>
      <c r="N3131" s="337"/>
      <c r="O3131" s="338"/>
      <c r="P3131" s="337"/>
      <c r="Q3131" s="337">
        <f t="shared" si="595"/>
        <v>0</v>
      </c>
      <c r="R3131" s="350"/>
      <c r="S3131" s="350"/>
      <c r="T3131" s="350"/>
      <c r="U3131" s="350"/>
      <c r="V3131" s="350"/>
      <c r="W3131" s="350"/>
      <c r="X3131" s="350"/>
      <c r="Y3131" s="350">
        <f t="shared" si="596"/>
        <v>0</v>
      </c>
      <c r="Z3131" s="338"/>
      <c r="AA3131" s="337"/>
      <c r="AB3131" s="338"/>
      <c r="AC3131" s="337"/>
      <c r="AD3131" s="451">
        <f t="shared" si="597"/>
        <v>0</v>
      </c>
      <c r="AE3131" s="252"/>
    </row>
    <row r="3132" hidden="1" outlineLevel="1" spans="1:31">
      <c r="A3132" s="299"/>
      <c r="B3132" s="150">
        <v>220101045</v>
      </c>
      <c r="C3132" s="346"/>
      <c r="D3132" s="346"/>
      <c r="E3132" s="299" t="s">
        <v>157</v>
      </c>
      <c r="F3132" s="343"/>
      <c r="G3132" s="350"/>
      <c r="H3132" s="394"/>
      <c r="I3132" s="403"/>
      <c r="J3132" s="394"/>
      <c r="K3132" s="403"/>
      <c r="L3132" s="337">
        <f t="shared" si="594"/>
        <v>0</v>
      </c>
      <c r="M3132" s="338"/>
      <c r="N3132" s="337"/>
      <c r="O3132" s="338"/>
      <c r="P3132" s="337"/>
      <c r="Q3132" s="337">
        <f t="shared" si="595"/>
        <v>0</v>
      </c>
      <c r="R3132" s="350"/>
      <c r="S3132" s="350"/>
      <c r="T3132" s="350"/>
      <c r="U3132" s="350"/>
      <c r="V3132" s="350"/>
      <c r="W3132" s="350"/>
      <c r="X3132" s="350"/>
      <c r="Y3132" s="350">
        <f t="shared" si="596"/>
        <v>0</v>
      </c>
      <c r="Z3132" s="338"/>
      <c r="AA3132" s="337"/>
      <c r="AB3132" s="338"/>
      <c r="AC3132" s="337"/>
      <c r="AD3132" s="451">
        <f t="shared" si="597"/>
        <v>0</v>
      </c>
      <c r="AE3132" s="252"/>
    </row>
    <row r="3133" hidden="1" outlineLevel="1" spans="1:31">
      <c r="A3133" s="299"/>
      <c r="B3133" s="150">
        <v>220101046</v>
      </c>
      <c r="C3133" s="346"/>
      <c r="D3133" s="346"/>
      <c r="E3133" s="299" t="s">
        <v>158</v>
      </c>
      <c r="F3133" s="343"/>
      <c r="G3133" s="350"/>
      <c r="H3133" s="394"/>
      <c r="I3133" s="403"/>
      <c r="J3133" s="394"/>
      <c r="K3133" s="403"/>
      <c r="L3133" s="337">
        <f t="shared" si="594"/>
        <v>0</v>
      </c>
      <c r="M3133" s="338"/>
      <c r="N3133" s="337"/>
      <c r="O3133" s="338"/>
      <c r="P3133" s="337"/>
      <c r="Q3133" s="337">
        <f t="shared" si="595"/>
        <v>0</v>
      </c>
      <c r="R3133" s="350"/>
      <c r="S3133" s="350"/>
      <c r="T3133" s="350"/>
      <c r="U3133" s="350"/>
      <c r="V3133" s="350"/>
      <c r="W3133" s="350"/>
      <c r="X3133" s="350"/>
      <c r="Y3133" s="350">
        <f t="shared" si="596"/>
        <v>0</v>
      </c>
      <c r="Z3133" s="338"/>
      <c r="AA3133" s="337"/>
      <c r="AB3133" s="338"/>
      <c r="AC3133" s="337"/>
      <c r="AD3133" s="451">
        <f t="shared" si="597"/>
        <v>0</v>
      </c>
      <c r="AE3133" s="252"/>
    </row>
    <row r="3134" hidden="1" outlineLevel="1" spans="1:31">
      <c r="A3134" s="299"/>
      <c r="B3134" s="150">
        <v>220101047</v>
      </c>
      <c r="C3134" s="346"/>
      <c r="D3134" s="346"/>
      <c r="E3134" s="299" t="s">
        <v>159</v>
      </c>
      <c r="F3134" s="343"/>
      <c r="G3134" s="350"/>
      <c r="H3134" s="394"/>
      <c r="I3134" s="403"/>
      <c r="J3134" s="394"/>
      <c r="K3134" s="403"/>
      <c r="L3134" s="337">
        <f t="shared" si="594"/>
        <v>0</v>
      </c>
      <c r="M3134" s="338"/>
      <c r="N3134" s="337"/>
      <c r="O3134" s="338"/>
      <c r="P3134" s="337"/>
      <c r="Q3134" s="337">
        <f t="shared" si="595"/>
        <v>0</v>
      </c>
      <c r="R3134" s="350"/>
      <c r="S3134" s="350"/>
      <c r="T3134" s="350"/>
      <c r="U3134" s="350"/>
      <c r="V3134" s="350"/>
      <c r="W3134" s="350"/>
      <c r="X3134" s="350"/>
      <c r="Y3134" s="350">
        <f t="shared" si="596"/>
        <v>0</v>
      </c>
      <c r="Z3134" s="338"/>
      <c r="AA3134" s="337"/>
      <c r="AB3134" s="338"/>
      <c r="AC3134" s="337"/>
      <c r="AD3134" s="451">
        <f t="shared" si="597"/>
        <v>0</v>
      </c>
      <c r="AE3134" s="252"/>
    </row>
    <row r="3135" hidden="1" outlineLevel="1" spans="1:31">
      <c r="A3135" s="299"/>
      <c r="B3135" s="150">
        <v>220101048</v>
      </c>
      <c r="C3135" s="346"/>
      <c r="D3135" s="346"/>
      <c r="E3135" s="299" t="s">
        <v>160</v>
      </c>
      <c r="F3135" s="343"/>
      <c r="G3135" s="350"/>
      <c r="H3135" s="394"/>
      <c r="I3135" s="403"/>
      <c r="J3135" s="394"/>
      <c r="K3135" s="403"/>
      <c r="L3135" s="337">
        <f t="shared" si="594"/>
        <v>0</v>
      </c>
      <c r="M3135" s="338"/>
      <c r="N3135" s="337"/>
      <c r="O3135" s="338"/>
      <c r="P3135" s="337"/>
      <c r="Q3135" s="337">
        <f t="shared" si="595"/>
        <v>0</v>
      </c>
      <c r="R3135" s="350"/>
      <c r="S3135" s="350"/>
      <c r="T3135" s="350"/>
      <c r="U3135" s="350"/>
      <c r="V3135" s="350"/>
      <c r="W3135" s="350"/>
      <c r="X3135" s="350"/>
      <c r="Y3135" s="350">
        <f t="shared" si="596"/>
        <v>0</v>
      </c>
      <c r="Z3135" s="338"/>
      <c r="AA3135" s="337"/>
      <c r="AB3135" s="338"/>
      <c r="AC3135" s="337"/>
      <c r="AD3135" s="451">
        <f t="shared" si="597"/>
        <v>0</v>
      </c>
      <c r="AE3135" s="252"/>
    </row>
    <row r="3136" hidden="1" outlineLevel="1" spans="1:31">
      <c r="A3136" s="299"/>
      <c r="B3136" s="150">
        <v>220101049</v>
      </c>
      <c r="C3136" s="346"/>
      <c r="D3136" s="346"/>
      <c r="E3136" s="299" t="s">
        <v>161</v>
      </c>
      <c r="F3136" s="343"/>
      <c r="G3136" s="350"/>
      <c r="H3136" s="394"/>
      <c r="I3136" s="403"/>
      <c r="J3136" s="394"/>
      <c r="K3136" s="403"/>
      <c r="L3136" s="337">
        <f t="shared" si="594"/>
        <v>0</v>
      </c>
      <c r="M3136" s="338"/>
      <c r="N3136" s="337"/>
      <c r="O3136" s="338"/>
      <c r="P3136" s="337"/>
      <c r="Q3136" s="337">
        <f t="shared" si="595"/>
        <v>0</v>
      </c>
      <c r="R3136" s="350"/>
      <c r="S3136" s="350"/>
      <c r="T3136" s="350"/>
      <c r="U3136" s="350"/>
      <c r="V3136" s="350"/>
      <c r="W3136" s="350"/>
      <c r="X3136" s="350"/>
      <c r="Y3136" s="350">
        <f t="shared" si="596"/>
        <v>0</v>
      </c>
      <c r="Z3136" s="338"/>
      <c r="AA3136" s="337"/>
      <c r="AB3136" s="338"/>
      <c r="AC3136" s="337"/>
      <c r="AD3136" s="451">
        <f t="shared" si="597"/>
        <v>0</v>
      </c>
      <c r="AE3136" s="252"/>
    </row>
    <row r="3137" hidden="1" outlineLevel="1" spans="1:31">
      <c r="A3137" s="299"/>
      <c r="B3137" s="150">
        <v>220101050</v>
      </c>
      <c r="C3137" s="346"/>
      <c r="D3137" s="346"/>
      <c r="E3137" s="299" t="s">
        <v>162</v>
      </c>
      <c r="F3137" s="343"/>
      <c r="G3137" s="350"/>
      <c r="H3137" s="394"/>
      <c r="I3137" s="403"/>
      <c r="J3137" s="394"/>
      <c r="K3137" s="403"/>
      <c r="L3137" s="337">
        <f t="shared" si="594"/>
        <v>0</v>
      </c>
      <c r="M3137" s="338"/>
      <c r="N3137" s="337"/>
      <c r="O3137" s="338"/>
      <c r="P3137" s="337"/>
      <c r="Q3137" s="337">
        <f t="shared" si="595"/>
        <v>0</v>
      </c>
      <c r="R3137" s="350"/>
      <c r="S3137" s="350"/>
      <c r="T3137" s="350"/>
      <c r="U3137" s="350"/>
      <c r="V3137" s="350"/>
      <c r="W3137" s="350"/>
      <c r="X3137" s="350"/>
      <c r="Y3137" s="350">
        <f t="shared" si="596"/>
        <v>0</v>
      </c>
      <c r="Z3137" s="338"/>
      <c r="AA3137" s="337"/>
      <c r="AB3137" s="338"/>
      <c r="AC3137" s="337"/>
      <c r="AD3137" s="451">
        <f t="shared" si="597"/>
        <v>0</v>
      </c>
      <c r="AE3137" s="252"/>
    </row>
    <row r="3138" hidden="1" outlineLevel="1" spans="1:31">
      <c r="A3138" s="299"/>
      <c r="B3138" s="150">
        <v>220101051</v>
      </c>
      <c r="C3138" s="346"/>
      <c r="D3138" s="346"/>
      <c r="E3138" s="299" t="s">
        <v>163</v>
      </c>
      <c r="F3138" s="343"/>
      <c r="G3138" s="350"/>
      <c r="H3138" s="394"/>
      <c r="I3138" s="403"/>
      <c r="J3138" s="394"/>
      <c r="K3138" s="403"/>
      <c r="L3138" s="337">
        <f t="shared" si="594"/>
        <v>0</v>
      </c>
      <c r="M3138" s="338"/>
      <c r="N3138" s="337"/>
      <c r="O3138" s="338"/>
      <c r="P3138" s="337"/>
      <c r="Q3138" s="337">
        <f t="shared" si="595"/>
        <v>0</v>
      </c>
      <c r="R3138" s="350"/>
      <c r="S3138" s="350"/>
      <c r="T3138" s="350"/>
      <c r="U3138" s="350"/>
      <c r="V3138" s="350"/>
      <c r="W3138" s="350"/>
      <c r="X3138" s="350"/>
      <c r="Y3138" s="350">
        <f t="shared" si="596"/>
        <v>0</v>
      </c>
      <c r="Z3138" s="338"/>
      <c r="AA3138" s="337"/>
      <c r="AB3138" s="338"/>
      <c r="AC3138" s="337"/>
      <c r="AD3138" s="451">
        <f t="shared" si="597"/>
        <v>0</v>
      </c>
      <c r="AE3138" s="252"/>
    </row>
    <row r="3139" hidden="1" outlineLevel="1" spans="1:31">
      <c r="A3139" s="299"/>
      <c r="B3139" s="150">
        <v>220101052</v>
      </c>
      <c r="C3139" s="346"/>
      <c r="D3139" s="346"/>
      <c r="E3139" s="299" t="s">
        <v>164</v>
      </c>
      <c r="F3139" s="343"/>
      <c r="G3139" s="350"/>
      <c r="H3139" s="394"/>
      <c r="I3139" s="403"/>
      <c r="J3139" s="394"/>
      <c r="K3139" s="403"/>
      <c r="L3139" s="337">
        <f t="shared" si="594"/>
        <v>0</v>
      </c>
      <c r="M3139" s="338"/>
      <c r="N3139" s="337"/>
      <c r="O3139" s="338"/>
      <c r="P3139" s="337"/>
      <c r="Q3139" s="337">
        <f t="shared" si="595"/>
        <v>0</v>
      </c>
      <c r="R3139" s="350"/>
      <c r="S3139" s="350"/>
      <c r="T3139" s="350"/>
      <c r="U3139" s="350"/>
      <c r="V3139" s="350"/>
      <c r="W3139" s="350"/>
      <c r="X3139" s="350"/>
      <c r="Y3139" s="350">
        <f t="shared" si="596"/>
        <v>0</v>
      </c>
      <c r="Z3139" s="338"/>
      <c r="AA3139" s="337"/>
      <c r="AB3139" s="338"/>
      <c r="AC3139" s="337"/>
      <c r="AD3139" s="451">
        <f t="shared" si="597"/>
        <v>0</v>
      </c>
      <c r="AE3139" s="252"/>
    </row>
    <row r="3140" hidden="1" outlineLevel="1" spans="1:31">
      <c r="A3140" s="299"/>
      <c r="B3140" s="150">
        <v>220101053</v>
      </c>
      <c r="C3140" s="346"/>
      <c r="D3140" s="346"/>
      <c r="E3140" s="299" t="s">
        <v>165</v>
      </c>
      <c r="F3140" s="343"/>
      <c r="G3140" s="350"/>
      <c r="H3140" s="394"/>
      <c r="I3140" s="403"/>
      <c r="J3140" s="394"/>
      <c r="K3140" s="403"/>
      <c r="L3140" s="337">
        <f t="shared" si="594"/>
        <v>0</v>
      </c>
      <c r="M3140" s="338"/>
      <c r="N3140" s="337"/>
      <c r="O3140" s="338"/>
      <c r="P3140" s="337"/>
      <c r="Q3140" s="337">
        <f t="shared" si="595"/>
        <v>0</v>
      </c>
      <c r="R3140" s="350"/>
      <c r="S3140" s="350"/>
      <c r="T3140" s="350"/>
      <c r="U3140" s="350"/>
      <c r="V3140" s="350"/>
      <c r="W3140" s="350"/>
      <c r="X3140" s="350"/>
      <c r="Y3140" s="350">
        <f t="shared" si="596"/>
        <v>0</v>
      </c>
      <c r="Z3140" s="338"/>
      <c r="AA3140" s="337"/>
      <c r="AB3140" s="338"/>
      <c r="AC3140" s="337"/>
      <c r="AD3140" s="451">
        <f t="shared" si="597"/>
        <v>0</v>
      </c>
      <c r="AE3140" s="252"/>
    </row>
    <row r="3141" hidden="1" outlineLevel="1" spans="1:31">
      <c r="A3141" s="299"/>
      <c r="B3141" s="150">
        <v>220101054</v>
      </c>
      <c r="C3141" s="346"/>
      <c r="D3141" s="346"/>
      <c r="E3141" s="299" t="s">
        <v>166</v>
      </c>
      <c r="F3141" s="343"/>
      <c r="G3141" s="350"/>
      <c r="H3141" s="394"/>
      <c r="I3141" s="403"/>
      <c r="J3141" s="394"/>
      <c r="K3141" s="403"/>
      <c r="L3141" s="337">
        <f t="shared" si="594"/>
        <v>0</v>
      </c>
      <c r="M3141" s="338"/>
      <c r="N3141" s="337"/>
      <c r="O3141" s="338"/>
      <c r="P3141" s="337"/>
      <c r="Q3141" s="337">
        <f t="shared" si="595"/>
        <v>0</v>
      </c>
      <c r="R3141" s="350"/>
      <c r="S3141" s="350"/>
      <c r="T3141" s="350"/>
      <c r="U3141" s="350"/>
      <c r="V3141" s="350"/>
      <c r="W3141" s="350"/>
      <c r="X3141" s="350"/>
      <c r="Y3141" s="350">
        <f t="shared" si="596"/>
        <v>0</v>
      </c>
      <c r="Z3141" s="338"/>
      <c r="AA3141" s="337"/>
      <c r="AB3141" s="338"/>
      <c r="AC3141" s="337"/>
      <c r="AD3141" s="451">
        <f t="shared" si="597"/>
        <v>0</v>
      </c>
      <c r="AE3141" s="252"/>
    </row>
    <row r="3142" hidden="1" outlineLevel="1" spans="1:31">
      <c r="A3142" s="299"/>
      <c r="B3142" s="150">
        <v>220101055</v>
      </c>
      <c r="C3142" s="346"/>
      <c r="D3142" s="346"/>
      <c r="E3142" s="299" t="s">
        <v>167</v>
      </c>
      <c r="F3142" s="343"/>
      <c r="G3142" s="350"/>
      <c r="H3142" s="394"/>
      <c r="I3142" s="403"/>
      <c r="J3142" s="394"/>
      <c r="K3142" s="403"/>
      <c r="L3142" s="337">
        <f t="shared" si="594"/>
        <v>0</v>
      </c>
      <c r="M3142" s="338"/>
      <c r="N3142" s="337"/>
      <c r="O3142" s="338"/>
      <c r="P3142" s="337"/>
      <c r="Q3142" s="337">
        <f t="shared" si="595"/>
        <v>0</v>
      </c>
      <c r="R3142" s="350"/>
      <c r="S3142" s="350"/>
      <c r="T3142" s="350"/>
      <c r="U3142" s="350"/>
      <c r="V3142" s="350"/>
      <c r="W3142" s="350"/>
      <c r="X3142" s="350"/>
      <c r="Y3142" s="350">
        <f t="shared" si="596"/>
        <v>0</v>
      </c>
      <c r="Z3142" s="338"/>
      <c r="AA3142" s="337"/>
      <c r="AB3142" s="338"/>
      <c r="AC3142" s="337"/>
      <c r="AD3142" s="451">
        <f t="shared" si="597"/>
        <v>0</v>
      </c>
      <c r="AE3142" s="252"/>
    </row>
    <row r="3143" hidden="1" outlineLevel="1" spans="1:31">
      <c r="A3143" s="299"/>
      <c r="B3143" s="150">
        <v>220101056</v>
      </c>
      <c r="C3143" s="346"/>
      <c r="D3143" s="346"/>
      <c r="E3143" s="299" t="s">
        <v>168</v>
      </c>
      <c r="F3143" s="343"/>
      <c r="G3143" s="350"/>
      <c r="H3143" s="394"/>
      <c r="I3143" s="403"/>
      <c r="J3143" s="394"/>
      <c r="K3143" s="403"/>
      <c r="L3143" s="337">
        <f t="shared" si="594"/>
        <v>0</v>
      </c>
      <c r="M3143" s="338"/>
      <c r="N3143" s="337"/>
      <c r="O3143" s="338"/>
      <c r="P3143" s="337"/>
      <c r="Q3143" s="337">
        <f t="shared" si="595"/>
        <v>0</v>
      </c>
      <c r="R3143" s="350"/>
      <c r="S3143" s="350"/>
      <c r="T3143" s="350"/>
      <c r="U3143" s="350"/>
      <c r="V3143" s="350"/>
      <c r="W3143" s="350"/>
      <c r="X3143" s="350"/>
      <c r="Y3143" s="350">
        <f t="shared" si="596"/>
        <v>0</v>
      </c>
      <c r="Z3143" s="338"/>
      <c r="AA3143" s="337"/>
      <c r="AB3143" s="338"/>
      <c r="AC3143" s="337"/>
      <c r="AD3143" s="451">
        <f t="shared" si="597"/>
        <v>0</v>
      </c>
      <c r="AE3143" s="252"/>
    </row>
    <row r="3144" hidden="1" outlineLevel="1" spans="1:31">
      <c r="A3144" s="299"/>
      <c r="B3144" s="150">
        <v>220101057</v>
      </c>
      <c r="C3144" s="346"/>
      <c r="D3144" s="346"/>
      <c r="E3144" s="299" t="s">
        <v>169</v>
      </c>
      <c r="F3144" s="343"/>
      <c r="G3144" s="350"/>
      <c r="H3144" s="394"/>
      <c r="I3144" s="403"/>
      <c r="J3144" s="394"/>
      <c r="K3144" s="403"/>
      <c r="L3144" s="337">
        <f t="shared" si="594"/>
        <v>0</v>
      </c>
      <c r="M3144" s="338"/>
      <c r="N3144" s="337"/>
      <c r="O3144" s="338"/>
      <c r="P3144" s="337"/>
      <c r="Q3144" s="337">
        <f t="shared" si="595"/>
        <v>0</v>
      </c>
      <c r="R3144" s="350"/>
      <c r="S3144" s="350"/>
      <c r="T3144" s="350"/>
      <c r="U3144" s="350"/>
      <c r="V3144" s="350"/>
      <c r="W3144" s="350"/>
      <c r="X3144" s="350"/>
      <c r="Y3144" s="350">
        <f t="shared" si="596"/>
        <v>0</v>
      </c>
      <c r="Z3144" s="338"/>
      <c r="AA3144" s="337"/>
      <c r="AB3144" s="338"/>
      <c r="AC3144" s="337"/>
      <c r="AD3144" s="451">
        <f t="shared" si="597"/>
        <v>0</v>
      </c>
      <c r="AE3144" s="252"/>
    </row>
    <row r="3145" hidden="1" outlineLevel="1" spans="1:31">
      <c r="A3145" s="299"/>
      <c r="B3145" s="150">
        <v>220101058</v>
      </c>
      <c r="C3145" s="346"/>
      <c r="D3145" s="346"/>
      <c r="E3145" s="299" t="s">
        <v>170</v>
      </c>
      <c r="F3145" s="343"/>
      <c r="G3145" s="350"/>
      <c r="H3145" s="394"/>
      <c r="I3145" s="403"/>
      <c r="J3145" s="394"/>
      <c r="K3145" s="403"/>
      <c r="L3145" s="337">
        <f t="shared" si="594"/>
        <v>0</v>
      </c>
      <c r="M3145" s="338"/>
      <c r="N3145" s="337"/>
      <c r="O3145" s="338"/>
      <c r="P3145" s="337"/>
      <c r="Q3145" s="337">
        <f t="shared" si="595"/>
        <v>0</v>
      </c>
      <c r="R3145" s="350"/>
      <c r="S3145" s="350"/>
      <c r="T3145" s="350"/>
      <c r="U3145" s="350"/>
      <c r="V3145" s="350"/>
      <c r="W3145" s="350"/>
      <c r="X3145" s="350"/>
      <c r="Y3145" s="350">
        <f t="shared" si="596"/>
        <v>0</v>
      </c>
      <c r="Z3145" s="338"/>
      <c r="AA3145" s="337"/>
      <c r="AB3145" s="338"/>
      <c r="AC3145" s="337"/>
      <c r="AD3145" s="451">
        <f t="shared" si="597"/>
        <v>0</v>
      </c>
      <c r="AE3145" s="252"/>
    </row>
    <row r="3146" hidden="1" outlineLevel="1" spans="1:31">
      <c r="A3146" s="299"/>
      <c r="B3146" s="150">
        <v>220101059</v>
      </c>
      <c r="C3146" s="346"/>
      <c r="D3146" s="346"/>
      <c r="E3146" s="299" t="s">
        <v>171</v>
      </c>
      <c r="F3146" s="343"/>
      <c r="G3146" s="350"/>
      <c r="H3146" s="394"/>
      <c r="I3146" s="403"/>
      <c r="J3146" s="394"/>
      <c r="K3146" s="403"/>
      <c r="L3146" s="337">
        <f t="shared" si="594"/>
        <v>0</v>
      </c>
      <c r="M3146" s="338"/>
      <c r="N3146" s="337"/>
      <c r="O3146" s="338"/>
      <c r="P3146" s="337"/>
      <c r="Q3146" s="337">
        <f t="shared" si="595"/>
        <v>0</v>
      </c>
      <c r="R3146" s="350"/>
      <c r="S3146" s="350"/>
      <c r="T3146" s="350"/>
      <c r="U3146" s="350"/>
      <c r="V3146" s="350"/>
      <c r="W3146" s="350"/>
      <c r="X3146" s="350"/>
      <c r="Y3146" s="350">
        <f t="shared" si="596"/>
        <v>0</v>
      </c>
      <c r="Z3146" s="338"/>
      <c r="AA3146" s="337"/>
      <c r="AB3146" s="338"/>
      <c r="AC3146" s="337"/>
      <c r="AD3146" s="451">
        <f t="shared" si="597"/>
        <v>0</v>
      </c>
      <c r="AE3146" s="252"/>
    </row>
    <row r="3147" hidden="1" outlineLevel="1" spans="1:31">
      <c r="A3147" s="299"/>
      <c r="B3147" s="150">
        <v>220101060</v>
      </c>
      <c r="C3147" s="346"/>
      <c r="D3147" s="346"/>
      <c r="E3147" s="299" t="s">
        <v>172</v>
      </c>
      <c r="F3147" s="343"/>
      <c r="G3147" s="350"/>
      <c r="H3147" s="394"/>
      <c r="I3147" s="403"/>
      <c r="J3147" s="394"/>
      <c r="K3147" s="403"/>
      <c r="L3147" s="337">
        <f t="shared" si="594"/>
        <v>0</v>
      </c>
      <c r="M3147" s="338"/>
      <c r="N3147" s="337"/>
      <c r="O3147" s="338"/>
      <c r="P3147" s="337"/>
      <c r="Q3147" s="337">
        <f t="shared" si="595"/>
        <v>0</v>
      </c>
      <c r="R3147" s="350"/>
      <c r="S3147" s="350"/>
      <c r="T3147" s="350"/>
      <c r="U3147" s="350"/>
      <c r="V3147" s="350"/>
      <c r="W3147" s="350"/>
      <c r="X3147" s="350"/>
      <c r="Y3147" s="350">
        <f t="shared" si="596"/>
        <v>0</v>
      </c>
      <c r="Z3147" s="338"/>
      <c r="AA3147" s="337"/>
      <c r="AB3147" s="338"/>
      <c r="AC3147" s="337"/>
      <c r="AD3147" s="451">
        <f t="shared" si="597"/>
        <v>0</v>
      </c>
      <c r="AE3147" s="252"/>
    </row>
    <row r="3148" hidden="1" outlineLevel="1" spans="1:31">
      <c r="A3148" s="299"/>
      <c r="B3148" s="150">
        <v>220101061</v>
      </c>
      <c r="C3148" s="346"/>
      <c r="D3148" s="346"/>
      <c r="E3148" s="299" t="s">
        <v>173</v>
      </c>
      <c r="F3148" s="343"/>
      <c r="G3148" s="350"/>
      <c r="H3148" s="394"/>
      <c r="I3148" s="403"/>
      <c r="J3148" s="394"/>
      <c r="K3148" s="403"/>
      <c r="L3148" s="337">
        <f t="shared" si="594"/>
        <v>0</v>
      </c>
      <c r="M3148" s="338"/>
      <c r="N3148" s="337"/>
      <c r="O3148" s="338"/>
      <c r="P3148" s="337"/>
      <c r="Q3148" s="337">
        <f t="shared" si="595"/>
        <v>0</v>
      </c>
      <c r="R3148" s="350"/>
      <c r="S3148" s="350"/>
      <c r="T3148" s="350"/>
      <c r="U3148" s="350"/>
      <c r="V3148" s="350"/>
      <c r="W3148" s="350"/>
      <c r="X3148" s="350"/>
      <c r="Y3148" s="350">
        <f t="shared" si="596"/>
        <v>0</v>
      </c>
      <c r="Z3148" s="338"/>
      <c r="AA3148" s="337"/>
      <c r="AB3148" s="338"/>
      <c r="AC3148" s="337"/>
      <c r="AD3148" s="451">
        <f t="shared" si="597"/>
        <v>0</v>
      </c>
      <c r="AE3148" s="252"/>
    </row>
    <row r="3149" hidden="1" outlineLevel="1" spans="1:31">
      <c r="A3149" s="299"/>
      <c r="B3149" s="150">
        <v>220101062</v>
      </c>
      <c r="C3149" s="346"/>
      <c r="D3149" s="346"/>
      <c r="E3149" s="299" t="s">
        <v>174</v>
      </c>
      <c r="F3149" s="343"/>
      <c r="G3149" s="350"/>
      <c r="H3149" s="394"/>
      <c r="I3149" s="403"/>
      <c r="J3149" s="394"/>
      <c r="K3149" s="403"/>
      <c r="L3149" s="337">
        <f t="shared" si="594"/>
        <v>0</v>
      </c>
      <c r="M3149" s="338"/>
      <c r="N3149" s="337"/>
      <c r="O3149" s="338"/>
      <c r="P3149" s="337"/>
      <c r="Q3149" s="337">
        <f t="shared" si="595"/>
        <v>0</v>
      </c>
      <c r="R3149" s="350"/>
      <c r="S3149" s="350"/>
      <c r="T3149" s="350"/>
      <c r="U3149" s="350"/>
      <c r="V3149" s="350"/>
      <c r="W3149" s="350"/>
      <c r="X3149" s="350"/>
      <c r="Y3149" s="350">
        <f t="shared" si="596"/>
        <v>0</v>
      </c>
      <c r="Z3149" s="338"/>
      <c r="AA3149" s="337"/>
      <c r="AB3149" s="338"/>
      <c r="AC3149" s="337"/>
      <c r="AD3149" s="451">
        <f t="shared" si="597"/>
        <v>0</v>
      </c>
      <c r="AE3149" s="252"/>
    </row>
    <row r="3150" hidden="1" outlineLevel="1" spans="1:31">
      <c r="A3150" s="299"/>
      <c r="B3150" s="150">
        <v>220101063</v>
      </c>
      <c r="C3150" s="346"/>
      <c r="D3150" s="346"/>
      <c r="E3150" s="299" t="s">
        <v>175</v>
      </c>
      <c r="F3150" s="343"/>
      <c r="G3150" s="350"/>
      <c r="H3150" s="394"/>
      <c r="I3150" s="403"/>
      <c r="J3150" s="394"/>
      <c r="K3150" s="403"/>
      <c r="L3150" s="337">
        <f t="shared" si="594"/>
        <v>0</v>
      </c>
      <c r="M3150" s="338"/>
      <c r="N3150" s="337"/>
      <c r="O3150" s="338"/>
      <c r="P3150" s="337"/>
      <c r="Q3150" s="337">
        <f t="shared" si="595"/>
        <v>0</v>
      </c>
      <c r="R3150" s="350"/>
      <c r="S3150" s="350"/>
      <c r="T3150" s="350"/>
      <c r="U3150" s="350"/>
      <c r="V3150" s="350"/>
      <c r="W3150" s="350"/>
      <c r="X3150" s="350"/>
      <c r="Y3150" s="350">
        <f t="shared" si="596"/>
        <v>0</v>
      </c>
      <c r="Z3150" s="338"/>
      <c r="AA3150" s="337"/>
      <c r="AB3150" s="338"/>
      <c r="AC3150" s="337"/>
      <c r="AD3150" s="451">
        <f t="shared" si="597"/>
        <v>0</v>
      </c>
      <c r="AE3150" s="252"/>
    </row>
    <row r="3151" hidden="1" outlineLevel="1" spans="1:31">
      <c r="A3151" s="299"/>
      <c r="B3151" s="150">
        <v>220101064</v>
      </c>
      <c r="C3151" s="346"/>
      <c r="D3151" s="346"/>
      <c r="E3151" s="299" t="s">
        <v>176</v>
      </c>
      <c r="F3151" s="343"/>
      <c r="G3151" s="350"/>
      <c r="H3151" s="394"/>
      <c r="I3151" s="403"/>
      <c r="J3151" s="394"/>
      <c r="K3151" s="403"/>
      <c r="L3151" s="337">
        <f t="shared" si="594"/>
        <v>0</v>
      </c>
      <c r="M3151" s="338"/>
      <c r="N3151" s="337"/>
      <c r="O3151" s="338"/>
      <c r="P3151" s="337"/>
      <c r="Q3151" s="337">
        <f t="shared" si="595"/>
        <v>0</v>
      </c>
      <c r="R3151" s="350"/>
      <c r="S3151" s="350"/>
      <c r="T3151" s="350"/>
      <c r="U3151" s="350"/>
      <c r="V3151" s="350"/>
      <c r="W3151" s="350"/>
      <c r="X3151" s="350"/>
      <c r="Y3151" s="350">
        <f t="shared" si="596"/>
        <v>0</v>
      </c>
      <c r="Z3151" s="338"/>
      <c r="AA3151" s="337"/>
      <c r="AB3151" s="338"/>
      <c r="AC3151" s="337"/>
      <c r="AD3151" s="451">
        <f t="shared" si="597"/>
        <v>0</v>
      </c>
      <c r="AE3151" s="252"/>
    </row>
    <row r="3152" hidden="1" outlineLevel="1" spans="1:31">
      <c r="A3152" s="299"/>
      <c r="B3152" s="150">
        <v>220101065</v>
      </c>
      <c r="C3152" s="346"/>
      <c r="D3152" s="346"/>
      <c r="E3152" s="299" t="s">
        <v>177</v>
      </c>
      <c r="F3152" s="343"/>
      <c r="G3152" s="350"/>
      <c r="H3152" s="394"/>
      <c r="I3152" s="403"/>
      <c r="J3152" s="394"/>
      <c r="K3152" s="403"/>
      <c r="L3152" s="337">
        <f t="shared" si="594"/>
        <v>0</v>
      </c>
      <c r="M3152" s="338"/>
      <c r="N3152" s="337"/>
      <c r="O3152" s="338"/>
      <c r="P3152" s="337"/>
      <c r="Q3152" s="337">
        <f t="shared" si="595"/>
        <v>0</v>
      </c>
      <c r="R3152" s="350"/>
      <c r="S3152" s="350"/>
      <c r="T3152" s="350"/>
      <c r="U3152" s="350"/>
      <c r="V3152" s="350"/>
      <c r="W3152" s="350"/>
      <c r="X3152" s="350"/>
      <c r="Y3152" s="350">
        <f t="shared" si="596"/>
        <v>0</v>
      </c>
      <c r="Z3152" s="338"/>
      <c r="AA3152" s="337"/>
      <c r="AB3152" s="338"/>
      <c r="AC3152" s="337"/>
      <c r="AD3152" s="451">
        <f t="shared" si="597"/>
        <v>0</v>
      </c>
      <c r="AE3152" s="252"/>
    </row>
    <row r="3153" hidden="1" outlineLevel="1" spans="1:31">
      <c r="A3153" s="299"/>
      <c r="B3153" s="150">
        <v>220101066</v>
      </c>
      <c r="C3153" s="346"/>
      <c r="D3153" s="346"/>
      <c r="E3153" s="299" t="s">
        <v>178</v>
      </c>
      <c r="F3153" s="343"/>
      <c r="G3153" s="350"/>
      <c r="H3153" s="394"/>
      <c r="I3153" s="403"/>
      <c r="J3153" s="394"/>
      <c r="K3153" s="403"/>
      <c r="L3153" s="337">
        <f t="shared" ref="L3153:L3216" si="598">G3153-I3153+K3153</f>
        <v>0</v>
      </c>
      <c r="M3153" s="338"/>
      <c r="N3153" s="337"/>
      <c r="O3153" s="338"/>
      <c r="P3153" s="337"/>
      <c r="Q3153" s="337">
        <f t="shared" ref="Q3153:Q3216" si="599">L3153-N3153+P3153</f>
        <v>0</v>
      </c>
      <c r="R3153" s="350"/>
      <c r="S3153" s="350"/>
      <c r="T3153" s="350"/>
      <c r="U3153" s="350"/>
      <c r="V3153" s="350"/>
      <c r="W3153" s="350"/>
      <c r="X3153" s="350"/>
      <c r="Y3153" s="350">
        <f t="shared" ref="Y3153:Y3216" si="600">SUM(Q3153:X3153)</f>
        <v>0</v>
      </c>
      <c r="Z3153" s="338"/>
      <c r="AA3153" s="337"/>
      <c r="AB3153" s="338"/>
      <c r="AC3153" s="337"/>
      <c r="AD3153" s="451">
        <f t="shared" ref="AD3153:AD3216" si="601">Y3153-AA3153+AC3153</f>
        <v>0</v>
      </c>
      <c r="AE3153" s="252"/>
    </row>
    <row r="3154" hidden="1" outlineLevel="1" spans="1:31">
      <c r="A3154" s="299"/>
      <c r="B3154" s="150">
        <v>220101067</v>
      </c>
      <c r="C3154" s="346"/>
      <c r="D3154" s="346"/>
      <c r="E3154" s="299" t="s">
        <v>179</v>
      </c>
      <c r="F3154" s="343"/>
      <c r="G3154" s="350"/>
      <c r="H3154" s="394"/>
      <c r="I3154" s="403"/>
      <c r="J3154" s="394"/>
      <c r="K3154" s="403"/>
      <c r="L3154" s="337">
        <f t="shared" si="598"/>
        <v>0</v>
      </c>
      <c r="M3154" s="338"/>
      <c r="N3154" s="337"/>
      <c r="O3154" s="338"/>
      <c r="P3154" s="337"/>
      <c r="Q3154" s="337">
        <f t="shared" si="599"/>
        <v>0</v>
      </c>
      <c r="R3154" s="350"/>
      <c r="S3154" s="350"/>
      <c r="T3154" s="350"/>
      <c r="U3154" s="350"/>
      <c r="V3154" s="350"/>
      <c r="W3154" s="350"/>
      <c r="X3154" s="350"/>
      <c r="Y3154" s="350">
        <f t="shared" si="600"/>
        <v>0</v>
      </c>
      <c r="Z3154" s="338"/>
      <c r="AA3154" s="337"/>
      <c r="AB3154" s="338"/>
      <c r="AC3154" s="337"/>
      <c r="AD3154" s="451">
        <f t="shared" si="601"/>
        <v>0</v>
      </c>
      <c r="AE3154" s="252"/>
    </row>
    <row r="3155" hidden="1" outlineLevel="1" spans="1:31">
      <c r="A3155" s="299"/>
      <c r="B3155" s="150">
        <v>220101068</v>
      </c>
      <c r="C3155" s="346"/>
      <c r="D3155" s="346"/>
      <c r="E3155" s="299" t="s">
        <v>180</v>
      </c>
      <c r="F3155" s="343"/>
      <c r="G3155" s="350"/>
      <c r="H3155" s="394"/>
      <c r="I3155" s="403"/>
      <c r="J3155" s="394"/>
      <c r="K3155" s="403"/>
      <c r="L3155" s="337">
        <f t="shared" si="598"/>
        <v>0</v>
      </c>
      <c r="M3155" s="338"/>
      <c r="N3155" s="337"/>
      <c r="O3155" s="338"/>
      <c r="P3155" s="337"/>
      <c r="Q3155" s="337">
        <f t="shared" si="599"/>
        <v>0</v>
      </c>
      <c r="R3155" s="350"/>
      <c r="S3155" s="350"/>
      <c r="T3155" s="350"/>
      <c r="U3155" s="350"/>
      <c r="V3155" s="350"/>
      <c r="W3155" s="350"/>
      <c r="X3155" s="350"/>
      <c r="Y3155" s="350">
        <f t="shared" si="600"/>
        <v>0</v>
      </c>
      <c r="Z3155" s="338"/>
      <c r="AA3155" s="337"/>
      <c r="AB3155" s="338"/>
      <c r="AC3155" s="337"/>
      <c r="AD3155" s="451">
        <f t="shared" si="601"/>
        <v>0</v>
      </c>
      <c r="AE3155" s="252"/>
    </row>
    <row r="3156" hidden="1" outlineLevel="1" spans="1:31">
      <c r="A3156" s="299"/>
      <c r="B3156" s="150">
        <v>220101069</v>
      </c>
      <c r="C3156" s="346"/>
      <c r="D3156" s="346"/>
      <c r="E3156" s="299" t="s">
        <v>181</v>
      </c>
      <c r="F3156" s="343"/>
      <c r="G3156" s="350"/>
      <c r="H3156" s="394"/>
      <c r="I3156" s="403"/>
      <c r="J3156" s="394"/>
      <c r="K3156" s="403"/>
      <c r="L3156" s="337">
        <f t="shared" si="598"/>
        <v>0</v>
      </c>
      <c r="M3156" s="338"/>
      <c r="N3156" s="337"/>
      <c r="O3156" s="338"/>
      <c r="P3156" s="337"/>
      <c r="Q3156" s="337">
        <f t="shared" si="599"/>
        <v>0</v>
      </c>
      <c r="R3156" s="350"/>
      <c r="S3156" s="350"/>
      <c r="T3156" s="350"/>
      <c r="U3156" s="350"/>
      <c r="V3156" s="350"/>
      <c r="W3156" s="350"/>
      <c r="X3156" s="350"/>
      <c r="Y3156" s="350">
        <f t="shared" si="600"/>
        <v>0</v>
      </c>
      <c r="Z3156" s="338"/>
      <c r="AA3156" s="337"/>
      <c r="AB3156" s="338"/>
      <c r="AC3156" s="337"/>
      <c r="AD3156" s="451">
        <f t="shared" si="601"/>
        <v>0</v>
      </c>
      <c r="AE3156" s="252"/>
    </row>
    <row r="3157" hidden="1" outlineLevel="1" spans="1:31">
      <c r="A3157" s="299"/>
      <c r="B3157" s="150">
        <v>220101070</v>
      </c>
      <c r="C3157" s="346"/>
      <c r="D3157" s="346"/>
      <c r="E3157" s="299" t="s">
        <v>182</v>
      </c>
      <c r="F3157" s="343"/>
      <c r="G3157" s="350"/>
      <c r="H3157" s="394"/>
      <c r="I3157" s="403"/>
      <c r="J3157" s="394"/>
      <c r="K3157" s="403"/>
      <c r="L3157" s="337">
        <f t="shared" si="598"/>
        <v>0</v>
      </c>
      <c r="M3157" s="338"/>
      <c r="N3157" s="337"/>
      <c r="O3157" s="338"/>
      <c r="P3157" s="337"/>
      <c r="Q3157" s="337">
        <f t="shared" si="599"/>
        <v>0</v>
      </c>
      <c r="R3157" s="350"/>
      <c r="S3157" s="350"/>
      <c r="T3157" s="350"/>
      <c r="U3157" s="350"/>
      <c r="V3157" s="350"/>
      <c r="W3157" s="350"/>
      <c r="X3157" s="350"/>
      <c r="Y3157" s="350">
        <f t="shared" si="600"/>
        <v>0</v>
      </c>
      <c r="Z3157" s="338"/>
      <c r="AA3157" s="337"/>
      <c r="AB3157" s="338"/>
      <c r="AC3157" s="337"/>
      <c r="AD3157" s="451">
        <f t="shared" si="601"/>
        <v>0</v>
      </c>
      <c r="AE3157" s="252"/>
    </row>
    <row r="3158" hidden="1" outlineLevel="1" spans="1:31">
      <c r="A3158" s="299"/>
      <c r="B3158" s="150">
        <v>220101071</v>
      </c>
      <c r="C3158" s="346"/>
      <c r="D3158" s="346"/>
      <c r="E3158" s="299" t="s">
        <v>183</v>
      </c>
      <c r="F3158" s="343"/>
      <c r="G3158" s="350"/>
      <c r="H3158" s="394"/>
      <c r="I3158" s="403"/>
      <c r="J3158" s="394"/>
      <c r="K3158" s="403"/>
      <c r="L3158" s="337">
        <f t="shared" si="598"/>
        <v>0</v>
      </c>
      <c r="M3158" s="338"/>
      <c r="N3158" s="337"/>
      <c r="O3158" s="338"/>
      <c r="P3158" s="337"/>
      <c r="Q3158" s="337">
        <f t="shared" si="599"/>
        <v>0</v>
      </c>
      <c r="R3158" s="350"/>
      <c r="S3158" s="350"/>
      <c r="T3158" s="350"/>
      <c r="U3158" s="350"/>
      <c r="V3158" s="350"/>
      <c r="W3158" s="350"/>
      <c r="X3158" s="350"/>
      <c r="Y3158" s="350">
        <f t="shared" si="600"/>
        <v>0</v>
      </c>
      <c r="Z3158" s="338"/>
      <c r="AA3158" s="337"/>
      <c r="AB3158" s="338"/>
      <c r="AC3158" s="337"/>
      <c r="AD3158" s="451">
        <f t="shared" si="601"/>
        <v>0</v>
      </c>
      <c r="AE3158" s="252"/>
    </row>
    <row r="3159" hidden="1" outlineLevel="1" spans="1:31">
      <c r="A3159" s="299"/>
      <c r="B3159" s="150">
        <v>220101072</v>
      </c>
      <c r="C3159" s="346"/>
      <c r="D3159" s="346"/>
      <c r="E3159" s="299" t="s">
        <v>184</v>
      </c>
      <c r="F3159" s="343"/>
      <c r="G3159" s="350"/>
      <c r="H3159" s="394"/>
      <c r="I3159" s="403"/>
      <c r="J3159" s="394"/>
      <c r="K3159" s="403"/>
      <c r="L3159" s="337">
        <f t="shared" si="598"/>
        <v>0</v>
      </c>
      <c r="M3159" s="338"/>
      <c r="N3159" s="337"/>
      <c r="O3159" s="338"/>
      <c r="P3159" s="337"/>
      <c r="Q3159" s="337">
        <f t="shared" si="599"/>
        <v>0</v>
      </c>
      <c r="R3159" s="350"/>
      <c r="S3159" s="350"/>
      <c r="T3159" s="350"/>
      <c r="U3159" s="350"/>
      <c r="V3159" s="350"/>
      <c r="W3159" s="350"/>
      <c r="X3159" s="350"/>
      <c r="Y3159" s="350">
        <f t="shared" si="600"/>
        <v>0</v>
      </c>
      <c r="Z3159" s="338"/>
      <c r="AA3159" s="337"/>
      <c r="AB3159" s="338"/>
      <c r="AC3159" s="337"/>
      <c r="AD3159" s="451">
        <f t="shared" si="601"/>
        <v>0</v>
      </c>
      <c r="AE3159" s="252"/>
    </row>
    <row r="3160" hidden="1" outlineLevel="1" spans="1:31">
      <c r="A3160" s="299"/>
      <c r="B3160" s="150">
        <v>220101073</v>
      </c>
      <c r="C3160" s="346"/>
      <c r="D3160" s="346"/>
      <c r="E3160" s="299" t="s">
        <v>185</v>
      </c>
      <c r="F3160" s="343"/>
      <c r="G3160" s="350"/>
      <c r="H3160" s="394"/>
      <c r="I3160" s="403"/>
      <c r="J3160" s="394"/>
      <c r="K3160" s="403"/>
      <c r="L3160" s="337">
        <f t="shared" si="598"/>
        <v>0</v>
      </c>
      <c r="M3160" s="338"/>
      <c r="N3160" s="337"/>
      <c r="O3160" s="338"/>
      <c r="P3160" s="337"/>
      <c r="Q3160" s="337">
        <f t="shared" si="599"/>
        <v>0</v>
      </c>
      <c r="R3160" s="350"/>
      <c r="S3160" s="350"/>
      <c r="T3160" s="350"/>
      <c r="U3160" s="350"/>
      <c r="V3160" s="350"/>
      <c r="W3160" s="350"/>
      <c r="X3160" s="350"/>
      <c r="Y3160" s="350">
        <f t="shared" si="600"/>
        <v>0</v>
      </c>
      <c r="Z3160" s="338"/>
      <c r="AA3160" s="337"/>
      <c r="AB3160" s="338"/>
      <c r="AC3160" s="337"/>
      <c r="AD3160" s="451">
        <f t="shared" si="601"/>
        <v>0</v>
      </c>
      <c r="AE3160" s="252"/>
    </row>
    <row r="3161" hidden="1" outlineLevel="1" spans="1:31">
      <c r="A3161" s="299"/>
      <c r="B3161" s="150">
        <v>220101074</v>
      </c>
      <c r="C3161" s="346"/>
      <c r="D3161" s="346"/>
      <c r="E3161" s="299" t="s">
        <v>186</v>
      </c>
      <c r="F3161" s="343"/>
      <c r="G3161" s="350"/>
      <c r="H3161" s="394"/>
      <c r="I3161" s="403"/>
      <c r="J3161" s="394"/>
      <c r="K3161" s="403"/>
      <c r="L3161" s="337">
        <f t="shared" si="598"/>
        <v>0</v>
      </c>
      <c r="M3161" s="338"/>
      <c r="N3161" s="337"/>
      <c r="O3161" s="338"/>
      <c r="P3161" s="337"/>
      <c r="Q3161" s="337">
        <f t="shared" si="599"/>
        <v>0</v>
      </c>
      <c r="R3161" s="350"/>
      <c r="S3161" s="350"/>
      <c r="T3161" s="350"/>
      <c r="U3161" s="350"/>
      <c r="V3161" s="350"/>
      <c r="W3161" s="350"/>
      <c r="X3161" s="350"/>
      <c r="Y3161" s="350">
        <f t="shared" si="600"/>
        <v>0</v>
      </c>
      <c r="Z3161" s="338"/>
      <c r="AA3161" s="337"/>
      <c r="AB3161" s="338"/>
      <c r="AC3161" s="337"/>
      <c r="AD3161" s="451">
        <f t="shared" si="601"/>
        <v>0</v>
      </c>
      <c r="AE3161" s="252"/>
    </row>
    <row r="3162" hidden="1" outlineLevel="1" spans="1:31">
      <c r="A3162" s="299"/>
      <c r="B3162" s="150">
        <v>220101075</v>
      </c>
      <c r="C3162" s="346"/>
      <c r="D3162" s="346"/>
      <c r="E3162" s="299" t="s">
        <v>187</v>
      </c>
      <c r="F3162" s="343"/>
      <c r="G3162" s="350"/>
      <c r="H3162" s="394"/>
      <c r="I3162" s="403"/>
      <c r="J3162" s="394"/>
      <c r="K3162" s="403"/>
      <c r="L3162" s="337">
        <f t="shared" si="598"/>
        <v>0</v>
      </c>
      <c r="M3162" s="338"/>
      <c r="N3162" s="337"/>
      <c r="O3162" s="338"/>
      <c r="P3162" s="337"/>
      <c r="Q3162" s="337">
        <f t="shared" si="599"/>
        <v>0</v>
      </c>
      <c r="R3162" s="350"/>
      <c r="S3162" s="350"/>
      <c r="T3162" s="350"/>
      <c r="U3162" s="350"/>
      <c r="V3162" s="350"/>
      <c r="W3162" s="350"/>
      <c r="X3162" s="350"/>
      <c r="Y3162" s="350">
        <f t="shared" si="600"/>
        <v>0</v>
      </c>
      <c r="Z3162" s="338"/>
      <c r="AA3162" s="337"/>
      <c r="AB3162" s="338"/>
      <c r="AC3162" s="337"/>
      <c r="AD3162" s="451">
        <f t="shared" si="601"/>
        <v>0</v>
      </c>
      <c r="AE3162" s="252"/>
    </row>
    <row r="3163" hidden="1" outlineLevel="1" spans="1:31">
      <c r="A3163" s="299"/>
      <c r="B3163" s="150">
        <v>220101076</v>
      </c>
      <c r="C3163" s="346"/>
      <c r="D3163" s="346"/>
      <c r="E3163" s="299" t="s">
        <v>188</v>
      </c>
      <c r="F3163" s="343"/>
      <c r="G3163" s="350"/>
      <c r="H3163" s="394"/>
      <c r="I3163" s="403"/>
      <c r="J3163" s="394"/>
      <c r="K3163" s="403"/>
      <c r="L3163" s="337">
        <f t="shared" si="598"/>
        <v>0</v>
      </c>
      <c r="M3163" s="338"/>
      <c r="N3163" s="337"/>
      <c r="O3163" s="338"/>
      <c r="P3163" s="337"/>
      <c r="Q3163" s="337">
        <f t="shared" si="599"/>
        <v>0</v>
      </c>
      <c r="R3163" s="350"/>
      <c r="S3163" s="350"/>
      <c r="T3163" s="350"/>
      <c r="U3163" s="350"/>
      <c r="V3163" s="350"/>
      <c r="W3163" s="350"/>
      <c r="X3163" s="350"/>
      <c r="Y3163" s="350">
        <f t="shared" si="600"/>
        <v>0</v>
      </c>
      <c r="Z3163" s="338"/>
      <c r="AA3163" s="337"/>
      <c r="AB3163" s="338"/>
      <c r="AC3163" s="337"/>
      <c r="AD3163" s="451">
        <f t="shared" si="601"/>
        <v>0</v>
      </c>
      <c r="AE3163" s="252"/>
    </row>
    <row r="3164" hidden="1" outlineLevel="1" spans="1:31">
      <c r="A3164" s="299"/>
      <c r="B3164" s="150">
        <v>220101077</v>
      </c>
      <c r="C3164" s="346"/>
      <c r="D3164" s="346"/>
      <c r="E3164" s="299" t="s">
        <v>189</v>
      </c>
      <c r="F3164" s="343"/>
      <c r="G3164" s="350"/>
      <c r="H3164" s="394"/>
      <c r="I3164" s="403"/>
      <c r="J3164" s="394"/>
      <c r="K3164" s="403"/>
      <c r="L3164" s="337">
        <f t="shared" si="598"/>
        <v>0</v>
      </c>
      <c r="M3164" s="338"/>
      <c r="N3164" s="337"/>
      <c r="O3164" s="338"/>
      <c r="P3164" s="337"/>
      <c r="Q3164" s="337">
        <f t="shared" si="599"/>
        <v>0</v>
      </c>
      <c r="R3164" s="350"/>
      <c r="S3164" s="350"/>
      <c r="T3164" s="350"/>
      <c r="U3164" s="350"/>
      <c r="V3164" s="350"/>
      <c r="W3164" s="350"/>
      <c r="X3164" s="350"/>
      <c r="Y3164" s="350">
        <f t="shared" si="600"/>
        <v>0</v>
      </c>
      <c r="Z3164" s="338"/>
      <c r="AA3164" s="337"/>
      <c r="AB3164" s="338"/>
      <c r="AC3164" s="337"/>
      <c r="AD3164" s="451">
        <f t="shared" si="601"/>
        <v>0</v>
      </c>
      <c r="AE3164" s="252"/>
    </row>
    <row r="3165" hidden="1" outlineLevel="1" spans="1:31">
      <c r="A3165" s="299"/>
      <c r="B3165" s="150">
        <v>220101078</v>
      </c>
      <c r="C3165" s="346"/>
      <c r="D3165" s="346"/>
      <c r="E3165" s="299" t="s">
        <v>190</v>
      </c>
      <c r="F3165" s="343"/>
      <c r="G3165" s="350"/>
      <c r="H3165" s="394"/>
      <c r="I3165" s="403"/>
      <c r="J3165" s="394"/>
      <c r="K3165" s="403"/>
      <c r="L3165" s="337">
        <f t="shared" si="598"/>
        <v>0</v>
      </c>
      <c r="M3165" s="338"/>
      <c r="N3165" s="337"/>
      <c r="O3165" s="338"/>
      <c r="P3165" s="337"/>
      <c r="Q3165" s="337">
        <f t="shared" si="599"/>
        <v>0</v>
      </c>
      <c r="R3165" s="350"/>
      <c r="S3165" s="350"/>
      <c r="T3165" s="350"/>
      <c r="U3165" s="350"/>
      <c r="V3165" s="350"/>
      <c r="W3165" s="350"/>
      <c r="X3165" s="350"/>
      <c r="Y3165" s="350">
        <f t="shared" si="600"/>
        <v>0</v>
      </c>
      <c r="Z3165" s="338"/>
      <c r="AA3165" s="337"/>
      <c r="AB3165" s="338"/>
      <c r="AC3165" s="337"/>
      <c r="AD3165" s="451">
        <f t="shared" si="601"/>
        <v>0</v>
      </c>
      <c r="AE3165" s="252"/>
    </row>
    <row r="3166" hidden="1" outlineLevel="1" spans="1:31">
      <c r="A3166" s="299"/>
      <c r="B3166" s="150">
        <v>220101079</v>
      </c>
      <c r="C3166" s="346"/>
      <c r="D3166" s="346"/>
      <c r="E3166" s="299" t="s">
        <v>191</v>
      </c>
      <c r="F3166" s="343"/>
      <c r="G3166" s="350"/>
      <c r="H3166" s="394"/>
      <c r="I3166" s="403"/>
      <c r="J3166" s="394"/>
      <c r="K3166" s="403"/>
      <c r="L3166" s="337">
        <f t="shared" si="598"/>
        <v>0</v>
      </c>
      <c r="M3166" s="338"/>
      <c r="N3166" s="337"/>
      <c r="O3166" s="338"/>
      <c r="P3166" s="337"/>
      <c r="Q3166" s="337">
        <f t="shared" si="599"/>
        <v>0</v>
      </c>
      <c r="R3166" s="350"/>
      <c r="S3166" s="350"/>
      <c r="T3166" s="350"/>
      <c r="U3166" s="350"/>
      <c r="V3166" s="350"/>
      <c r="W3166" s="350"/>
      <c r="X3166" s="350"/>
      <c r="Y3166" s="350">
        <f t="shared" si="600"/>
        <v>0</v>
      </c>
      <c r="Z3166" s="338"/>
      <c r="AA3166" s="337"/>
      <c r="AB3166" s="338"/>
      <c r="AC3166" s="337"/>
      <c r="AD3166" s="451">
        <f t="shared" si="601"/>
        <v>0</v>
      </c>
      <c r="AE3166" s="252"/>
    </row>
    <row r="3167" hidden="1" outlineLevel="1" spans="1:31">
      <c r="A3167" s="299"/>
      <c r="B3167" s="150">
        <v>220101080</v>
      </c>
      <c r="C3167" s="346"/>
      <c r="D3167" s="346"/>
      <c r="E3167" s="299" t="s">
        <v>192</v>
      </c>
      <c r="F3167" s="343"/>
      <c r="G3167" s="350"/>
      <c r="H3167" s="394"/>
      <c r="I3167" s="403"/>
      <c r="J3167" s="394"/>
      <c r="K3167" s="403"/>
      <c r="L3167" s="337">
        <f t="shared" si="598"/>
        <v>0</v>
      </c>
      <c r="M3167" s="338"/>
      <c r="N3167" s="337"/>
      <c r="O3167" s="338"/>
      <c r="P3167" s="337"/>
      <c r="Q3167" s="337">
        <f t="shared" si="599"/>
        <v>0</v>
      </c>
      <c r="R3167" s="350"/>
      <c r="S3167" s="350"/>
      <c r="T3167" s="350"/>
      <c r="U3167" s="350"/>
      <c r="V3167" s="350"/>
      <c r="W3167" s="350"/>
      <c r="X3167" s="350"/>
      <c r="Y3167" s="350">
        <f t="shared" si="600"/>
        <v>0</v>
      </c>
      <c r="Z3167" s="338"/>
      <c r="AA3167" s="337"/>
      <c r="AB3167" s="338"/>
      <c r="AC3167" s="337"/>
      <c r="AD3167" s="451">
        <f t="shared" si="601"/>
        <v>0</v>
      </c>
      <c r="AE3167" s="252"/>
    </row>
    <row r="3168" hidden="1" outlineLevel="1" spans="1:31">
      <c r="A3168" s="299"/>
      <c r="B3168" s="150">
        <v>220101081</v>
      </c>
      <c r="C3168" s="346"/>
      <c r="D3168" s="346"/>
      <c r="E3168" s="299" t="s">
        <v>193</v>
      </c>
      <c r="F3168" s="343"/>
      <c r="G3168" s="350"/>
      <c r="H3168" s="394"/>
      <c r="I3168" s="403"/>
      <c r="J3168" s="394"/>
      <c r="K3168" s="403"/>
      <c r="L3168" s="337">
        <f t="shared" si="598"/>
        <v>0</v>
      </c>
      <c r="M3168" s="338"/>
      <c r="N3168" s="337"/>
      <c r="O3168" s="338"/>
      <c r="P3168" s="337"/>
      <c r="Q3168" s="337">
        <f t="shared" si="599"/>
        <v>0</v>
      </c>
      <c r="R3168" s="350"/>
      <c r="S3168" s="350"/>
      <c r="T3168" s="350"/>
      <c r="U3168" s="350"/>
      <c r="V3168" s="350"/>
      <c r="W3168" s="350"/>
      <c r="X3168" s="350"/>
      <c r="Y3168" s="350">
        <f t="shared" si="600"/>
        <v>0</v>
      </c>
      <c r="Z3168" s="338"/>
      <c r="AA3168" s="337"/>
      <c r="AB3168" s="338"/>
      <c r="AC3168" s="337"/>
      <c r="AD3168" s="451">
        <f t="shared" si="601"/>
        <v>0</v>
      </c>
      <c r="AE3168" s="252"/>
    </row>
    <row r="3169" hidden="1" outlineLevel="1" spans="1:31">
      <c r="A3169" s="299"/>
      <c r="B3169" s="150">
        <v>220101082</v>
      </c>
      <c r="C3169" s="346"/>
      <c r="D3169" s="346"/>
      <c r="E3169" s="299" t="s">
        <v>194</v>
      </c>
      <c r="F3169" s="343"/>
      <c r="G3169" s="350"/>
      <c r="H3169" s="394"/>
      <c r="I3169" s="403"/>
      <c r="J3169" s="394"/>
      <c r="K3169" s="403"/>
      <c r="L3169" s="337">
        <f t="shared" si="598"/>
        <v>0</v>
      </c>
      <c r="M3169" s="338"/>
      <c r="N3169" s="337"/>
      <c r="O3169" s="338"/>
      <c r="P3169" s="337"/>
      <c r="Q3169" s="337">
        <f t="shared" si="599"/>
        <v>0</v>
      </c>
      <c r="R3169" s="350"/>
      <c r="S3169" s="350"/>
      <c r="T3169" s="350"/>
      <c r="U3169" s="350"/>
      <c r="V3169" s="350"/>
      <c r="W3169" s="350"/>
      <c r="X3169" s="350"/>
      <c r="Y3169" s="350">
        <f t="shared" si="600"/>
        <v>0</v>
      </c>
      <c r="Z3169" s="338"/>
      <c r="AA3169" s="337"/>
      <c r="AB3169" s="338"/>
      <c r="AC3169" s="337"/>
      <c r="AD3169" s="451">
        <f t="shared" si="601"/>
        <v>0</v>
      </c>
      <c r="AE3169" s="252"/>
    </row>
    <row r="3170" hidden="1" outlineLevel="1" spans="1:31">
      <c r="A3170" s="299"/>
      <c r="B3170" s="150">
        <v>220101083</v>
      </c>
      <c r="C3170" s="346"/>
      <c r="D3170" s="346"/>
      <c r="E3170" s="299" t="s">
        <v>195</v>
      </c>
      <c r="F3170" s="343"/>
      <c r="G3170" s="350"/>
      <c r="H3170" s="394"/>
      <c r="I3170" s="403"/>
      <c r="J3170" s="394"/>
      <c r="K3170" s="403"/>
      <c r="L3170" s="337">
        <f t="shared" si="598"/>
        <v>0</v>
      </c>
      <c r="M3170" s="338"/>
      <c r="N3170" s="337"/>
      <c r="O3170" s="338"/>
      <c r="P3170" s="337"/>
      <c r="Q3170" s="337">
        <f t="shared" si="599"/>
        <v>0</v>
      </c>
      <c r="R3170" s="350"/>
      <c r="S3170" s="350"/>
      <c r="T3170" s="350"/>
      <c r="U3170" s="350"/>
      <c r="V3170" s="350"/>
      <c r="W3170" s="350"/>
      <c r="X3170" s="350"/>
      <c r="Y3170" s="350">
        <f t="shared" si="600"/>
        <v>0</v>
      </c>
      <c r="Z3170" s="338"/>
      <c r="AA3170" s="337"/>
      <c r="AB3170" s="338"/>
      <c r="AC3170" s="337"/>
      <c r="AD3170" s="451">
        <f t="shared" si="601"/>
        <v>0</v>
      </c>
      <c r="AE3170" s="252"/>
    </row>
    <row r="3171" hidden="1" outlineLevel="1" spans="1:31">
      <c r="A3171" s="299"/>
      <c r="B3171" s="150">
        <v>220101084</v>
      </c>
      <c r="C3171" s="346"/>
      <c r="D3171" s="346"/>
      <c r="E3171" s="299" t="s">
        <v>196</v>
      </c>
      <c r="F3171" s="343"/>
      <c r="G3171" s="350"/>
      <c r="H3171" s="394"/>
      <c r="I3171" s="403"/>
      <c r="J3171" s="394"/>
      <c r="K3171" s="403"/>
      <c r="L3171" s="337">
        <f t="shared" si="598"/>
        <v>0</v>
      </c>
      <c r="M3171" s="338"/>
      <c r="N3171" s="337"/>
      <c r="O3171" s="338"/>
      <c r="P3171" s="337"/>
      <c r="Q3171" s="337">
        <f t="shared" si="599"/>
        <v>0</v>
      </c>
      <c r="R3171" s="350"/>
      <c r="S3171" s="350"/>
      <c r="T3171" s="350"/>
      <c r="U3171" s="350"/>
      <c r="V3171" s="350"/>
      <c r="W3171" s="350"/>
      <c r="X3171" s="350"/>
      <c r="Y3171" s="350">
        <f t="shared" si="600"/>
        <v>0</v>
      </c>
      <c r="Z3171" s="338"/>
      <c r="AA3171" s="337"/>
      <c r="AB3171" s="338"/>
      <c r="AC3171" s="337"/>
      <c r="AD3171" s="451">
        <f t="shared" si="601"/>
        <v>0</v>
      </c>
      <c r="AE3171" s="252"/>
    </row>
    <row r="3172" hidden="1" outlineLevel="1" spans="1:31">
      <c r="A3172" s="299"/>
      <c r="B3172" s="150">
        <v>220101085</v>
      </c>
      <c r="C3172" s="346"/>
      <c r="D3172" s="346"/>
      <c r="E3172" s="299" t="s">
        <v>197</v>
      </c>
      <c r="F3172" s="343"/>
      <c r="G3172" s="350"/>
      <c r="H3172" s="394"/>
      <c r="I3172" s="403"/>
      <c r="J3172" s="394"/>
      <c r="K3172" s="403"/>
      <c r="L3172" s="337">
        <f t="shared" si="598"/>
        <v>0</v>
      </c>
      <c r="M3172" s="338"/>
      <c r="N3172" s="337"/>
      <c r="O3172" s="338"/>
      <c r="P3172" s="337"/>
      <c r="Q3172" s="337">
        <f t="shared" si="599"/>
        <v>0</v>
      </c>
      <c r="R3172" s="350"/>
      <c r="S3172" s="350"/>
      <c r="T3172" s="350"/>
      <c r="U3172" s="350"/>
      <c r="V3172" s="350"/>
      <c r="W3172" s="350"/>
      <c r="X3172" s="350"/>
      <c r="Y3172" s="350">
        <f t="shared" si="600"/>
        <v>0</v>
      </c>
      <c r="Z3172" s="338"/>
      <c r="AA3172" s="337"/>
      <c r="AB3172" s="338"/>
      <c r="AC3172" s="337"/>
      <c r="AD3172" s="451">
        <f t="shared" si="601"/>
        <v>0</v>
      </c>
      <c r="AE3172" s="252"/>
    </row>
    <row r="3173" hidden="1" outlineLevel="1" spans="1:31">
      <c r="A3173" s="299"/>
      <c r="B3173" s="150">
        <v>220101086</v>
      </c>
      <c r="C3173" s="346"/>
      <c r="D3173" s="346"/>
      <c r="E3173" s="299" t="s">
        <v>198</v>
      </c>
      <c r="F3173" s="343"/>
      <c r="G3173" s="350"/>
      <c r="H3173" s="394"/>
      <c r="I3173" s="403"/>
      <c r="J3173" s="394"/>
      <c r="K3173" s="403"/>
      <c r="L3173" s="337">
        <f t="shared" si="598"/>
        <v>0</v>
      </c>
      <c r="M3173" s="338"/>
      <c r="N3173" s="337"/>
      <c r="O3173" s="338"/>
      <c r="P3173" s="337"/>
      <c r="Q3173" s="337">
        <f t="shared" si="599"/>
        <v>0</v>
      </c>
      <c r="R3173" s="350"/>
      <c r="S3173" s="350"/>
      <c r="T3173" s="350"/>
      <c r="U3173" s="350"/>
      <c r="V3173" s="350"/>
      <c r="W3173" s="350"/>
      <c r="X3173" s="350"/>
      <c r="Y3173" s="350">
        <f t="shared" si="600"/>
        <v>0</v>
      </c>
      <c r="Z3173" s="338"/>
      <c r="AA3173" s="337"/>
      <c r="AB3173" s="338"/>
      <c r="AC3173" s="337"/>
      <c r="AD3173" s="451">
        <f t="shared" si="601"/>
        <v>0</v>
      </c>
      <c r="AE3173" s="252"/>
    </row>
    <row r="3174" hidden="1" outlineLevel="1" spans="1:31">
      <c r="A3174" s="299"/>
      <c r="B3174" s="150">
        <v>220101087</v>
      </c>
      <c r="C3174" s="346"/>
      <c r="D3174" s="346"/>
      <c r="E3174" s="299" t="s">
        <v>199</v>
      </c>
      <c r="F3174" s="343"/>
      <c r="G3174" s="350"/>
      <c r="H3174" s="394"/>
      <c r="I3174" s="403"/>
      <c r="J3174" s="394"/>
      <c r="K3174" s="403"/>
      <c r="L3174" s="337">
        <f t="shared" si="598"/>
        <v>0</v>
      </c>
      <c r="M3174" s="338"/>
      <c r="N3174" s="337"/>
      <c r="O3174" s="338"/>
      <c r="P3174" s="337"/>
      <c r="Q3174" s="337">
        <f t="shared" si="599"/>
        <v>0</v>
      </c>
      <c r="R3174" s="350"/>
      <c r="S3174" s="350"/>
      <c r="T3174" s="350"/>
      <c r="U3174" s="350"/>
      <c r="V3174" s="350"/>
      <c r="W3174" s="350"/>
      <c r="X3174" s="350"/>
      <c r="Y3174" s="350">
        <f t="shared" si="600"/>
        <v>0</v>
      </c>
      <c r="Z3174" s="338"/>
      <c r="AA3174" s="337"/>
      <c r="AB3174" s="338"/>
      <c r="AC3174" s="337"/>
      <c r="AD3174" s="451">
        <f t="shared" si="601"/>
        <v>0</v>
      </c>
      <c r="AE3174" s="252"/>
    </row>
    <row r="3175" hidden="1" outlineLevel="1" spans="1:31">
      <c r="A3175" s="299"/>
      <c r="B3175" s="150">
        <v>220101088</v>
      </c>
      <c r="C3175" s="346"/>
      <c r="D3175" s="346"/>
      <c r="E3175" s="299" t="s">
        <v>200</v>
      </c>
      <c r="F3175" s="343"/>
      <c r="G3175" s="350"/>
      <c r="H3175" s="394"/>
      <c r="I3175" s="403"/>
      <c r="J3175" s="394"/>
      <c r="K3175" s="403"/>
      <c r="L3175" s="337">
        <f t="shared" si="598"/>
        <v>0</v>
      </c>
      <c r="M3175" s="338"/>
      <c r="N3175" s="337"/>
      <c r="O3175" s="338"/>
      <c r="P3175" s="337"/>
      <c r="Q3175" s="337">
        <f t="shared" si="599"/>
        <v>0</v>
      </c>
      <c r="R3175" s="350"/>
      <c r="S3175" s="350"/>
      <c r="T3175" s="350"/>
      <c r="U3175" s="350"/>
      <c r="V3175" s="350"/>
      <c r="W3175" s="350"/>
      <c r="X3175" s="350"/>
      <c r="Y3175" s="350">
        <f t="shared" si="600"/>
        <v>0</v>
      </c>
      <c r="Z3175" s="338"/>
      <c r="AA3175" s="337"/>
      <c r="AB3175" s="338"/>
      <c r="AC3175" s="337"/>
      <c r="AD3175" s="451">
        <f t="shared" si="601"/>
        <v>0</v>
      </c>
      <c r="AE3175" s="252"/>
    </row>
    <row r="3176" hidden="1" outlineLevel="1" spans="1:31">
      <c r="A3176" s="299"/>
      <c r="B3176" s="150">
        <v>220101089</v>
      </c>
      <c r="C3176" s="346"/>
      <c r="D3176" s="346"/>
      <c r="E3176" s="299" t="s">
        <v>201</v>
      </c>
      <c r="F3176" s="343"/>
      <c r="G3176" s="350"/>
      <c r="H3176" s="394"/>
      <c r="I3176" s="403"/>
      <c r="J3176" s="394"/>
      <c r="K3176" s="403"/>
      <c r="L3176" s="337">
        <f t="shared" si="598"/>
        <v>0</v>
      </c>
      <c r="M3176" s="338"/>
      <c r="N3176" s="337"/>
      <c r="O3176" s="338"/>
      <c r="P3176" s="337"/>
      <c r="Q3176" s="337">
        <f t="shared" si="599"/>
        <v>0</v>
      </c>
      <c r="R3176" s="350"/>
      <c r="S3176" s="350"/>
      <c r="T3176" s="350"/>
      <c r="U3176" s="350"/>
      <c r="V3176" s="350"/>
      <c r="W3176" s="350"/>
      <c r="X3176" s="350"/>
      <c r="Y3176" s="350">
        <f t="shared" si="600"/>
        <v>0</v>
      </c>
      <c r="Z3176" s="338"/>
      <c r="AA3176" s="337"/>
      <c r="AB3176" s="338"/>
      <c r="AC3176" s="337"/>
      <c r="AD3176" s="451">
        <f t="shared" si="601"/>
        <v>0</v>
      </c>
      <c r="AE3176" s="252"/>
    </row>
    <row r="3177" hidden="1" outlineLevel="1" spans="1:31">
      <c r="A3177" s="299"/>
      <c r="B3177" s="150">
        <v>220101090</v>
      </c>
      <c r="C3177" s="346"/>
      <c r="D3177" s="346"/>
      <c r="E3177" s="299" t="s">
        <v>202</v>
      </c>
      <c r="F3177" s="343"/>
      <c r="G3177" s="350"/>
      <c r="H3177" s="394"/>
      <c r="I3177" s="403"/>
      <c r="J3177" s="394"/>
      <c r="K3177" s="403"/>
      <c r="L3177" s="337">
        <f t="shared" si="598"/>
        <v>0</v>
      </c>
      <c r="M3177" s="338"/>
      <c r="N3177" s="337"/>
      <c r="O3177" s="338"/>
      <c r="P3177" s="337"/>
      <c r="Q3177" s="337">
        <f t="shared" si="599"/>
        <v>0</v>
      </c>
      <c r="R3177" s="350"/>
      <c r="S3177" s="350"/>
      <c r="T3177" s="350"/>
      <c r="U3177" s="350"/>
      <c r="V3177" s="350"/>
      <c r="W3177" s="350"/>
      <c r="X3177" s="350"/>
      <c r="Y3177" s="350">
        <f t="shared" si="600"/>
        <v>0</v>
      </c>
      <c r="Z3177" s="338"/>
      <c r="AA3177" s="337"/>
      <c r="AB3177" s="338"/>
      <c r="AC3177" s="337"/>
      <c r="AD3177" s="451">
        <f t="shared" si="601"/>
        <v>0</v>
      </c>
      <c r="AE3177" s="252"/>
    </row>
    <row r="3178" hidden="1" outlineLevel="1" spans="1:31">
      <c r="A3178" s="299"/>
      <c r="B3178" s="150">
        <v>220101091</v>
      </c>
      <c r="C3178" s="346"/>
      <c r="D3178" s="346"/>
      <c r="E3178" s="299" t="s">
        <v>203</v>
      </c>
      <c r="F3178" s="343"/>
      <c r="G3178" s="350"/>
      <c r="H3178" s="394"/>
      <c r="I3178" s="403"/>
      <c r="J3178" s="394"/>
      <c r="K3178" s="403"/>
      <c r="L3178" s="337">
        <f t="shared" si="598"/>
        <v>0</v>
      </c>
      <c r="M3178" s="338"/>
      <c r="N3178" s="337"/>
      <c r="O3178" s="338"/>
      <c r="P3178" s="337"/>
      <c r="Q3178" s="337">
        <f t="shared" si="599"/>
        <v>0</v>
      </c>
      <c r="R3178" s="350"/>
      <c r="S3178" s="350"/>
      <c r="T3178" s="350"/>
      <c r="U3178" s="350"/>
      <c r="V3178" s="350"/>
      <c r="W3178" s="350"/>
      <c r="X3178" s="350"/>
      <c r="Y3178" s="350">
        <f t="shared" si="600"/>
        <v>0</v>
      </c>
      <c r="Z3178" s="338"/>
      <c r="AA3178" s="337"/>
      <c r="AB3178" s="338"/>
      <c r="AC3178" s="337"/>
      <c r="AD3178" s="451">
        <f t="shared" si="601"/>
        <v>0</v>
      </c>
      <c r="AE3178" s="252"/>
    </row>
    <row r="3179" hidden="1" outlineLevel="1" spans="1:31">
      <c r="A3179" s="299"/>
      <c r="B3179" s="150">
        <v>220101092</v>
      </c>
      <c r="C3179" s="346"/>
      <c r="D3179" s="346"/>
      <c r="E3179" s="299" t="s">
        <v>204</v>
      </c>
      <c r="F3179" s="343"/>
      <c r="G3179" s="350"/>
      <c r="H3179" s="394"/>
      <c r="I3179" s="403"/>
      <c r="J3179" s="394"/>
      <c r="K3179" s="403"/>
      <c r="L3179" s="337">
        <f t="shared" si="598"/>
        <v>0</v>
      </c>
      <c r="M3179" s="338"/>
      <c r="N3179" s="337"/>
      <c r="O3179" s="338"/>
      <c r="P3179" s="337"/>
      <c r="Q3179" s="337">
        <f t="shared" si="599"/>
        <v>0</v>
      </c>
      <c r="R3179" s="350"/>
      <c r="S3179" s="350"/>
      <c r="T3179" s="350"/>
      <c r="U3179" s="350"/>
      <c r="V3179" s="350"/>
      <c r="W3179" s="350"/>
      <c r="X3179" s="350"/>
      <c r="Y3179" s="350">
        <f t="shared" si="600"/>
        <v>0</v>
      </c>
      <c r="Z3179" s="338"/>
      <c r="AA3179" s="337"/>
      <c r="AB3179" s="338"/>
      <c r="AC3179" s="337"/>
      <c r="AD3179" s="451">
        <f t="shared" si="601"/>
        <v>0</v>
      </c>
      <c r="AE3179" s="252"/>
    </row>
    <row r="3180" hidden="1" outlineLevel="1" spans="1:31">
      <c r="A3180" s="299"/>
      <c r="B3180" s="150">
        <v>220101093</v>
      </c>
      <c r="C3180" s="346"/>
      <c r="D3180" s="346"/>
      <c r="E3180" s="299" t="s">
        <v>205</v>
      </c>
      <c r="F3180" s="343"/>
      <c r="G3180" s="350"/>
      <c r="H3180" s="394"/>
      <c r="I3180" s="403"/>
      <c r="J3180" s="394"/>
      <c r="K3180" s="403"/>
      <c r="L3180" s="337">
        <f t="shared" si="598"/>
        <v>0</v>
      </c>
      <c r="M3180" s="338"/>
      <c r="N3180" s="337"/>
      <c r="O3180" s="338"/>
      <c r="P3180" s="337"/>
      <c r="Q3180" s="337">
        <f t="shared" si="599"/>
        <v>0</v>
      </c>
      <c r="R3180" s="350"/>
      <c r="S3180" s="350"/>
      <c r="T3180" s="350"/>
      <c r="U3180" s="350"/>
      <c r="V3180" s="350"/>
      <c r="W3180" s="350"/>
      <c r="X3180" s="350"/>
      <c r="Y3180" s="350">
        <f t="shared" si="600"/>
        <v>0</v>
      </c>
      <c r="Z3180" s="338"/>
      <c r="AA3180" s="337"/>
      <c r="AB3180" s="338"/>
      <c r="AC3180" s="337"/>
      <c r="AD3180" s="451">
        <f t="shared" si="601"/>
        <v>0</v>
      </c>
      <c r="AE3180" s="252"/>
    </row>
    <row r="3181" hidden="1" outlineLevel="1" spans="1:31">
      <c r="A3181" s="299"/>
      <c r="B3181" s="150">
        <v>220101094</v>
      </c>
      <c r="C3181" s="346"/>
      <c r="D3181" s="346"/>
      <c r="E3181" s="299" t="s">
        <v>206</v>
      </c>
      <c r="F3181" s="343"/>
      <c r="G3181" s="350"/>
      <c r="H3181" s="394"/>
      <c r="I3181" s="403"/>
      <c r="J3181" s="394"/>
      <c r="K3181" s="403"/>
      <c r="L3181" s="337">
        <f t="shared" si="598"/>
        <v>0</v>
      </c>
      <c r="M3181" s="338"/>
      <c r="N3181" s="337"/>
      <c r="O3181" s="338"/>
      <c r="P3181" s="337"/>
      <c r="Q3181" s="337">
        <f t="shared" si="599"/>
        <v>0</v>
      </c>
      <c r="R3181" s="350"/>
      <c r="S3181" s="350"/>
      <c r="T3181" s="350"/>
      <c r="U3181" s="350"/>
      <c r="V3181" s="350"/>
      <c r="W3181" s="350"/>
      <c r="X3181" s="350"/>
      <c r="Y3181" s="350">
        <f t="shared" si="600"/>
        <v>0</v>
      </c>
      <c r="Z3181" s="338"/>
      <c r="AA3181" s="337"/>
      <c r="AB3181" s="338"/>
      <c r="AC3181" s="337"/>
      <c r="AD3181" s="451">
        <f t="shared" si="601"/>
        <v>0</v>
      </c>
      <c r="AE3181" s="252"/>
    </row>
    <row r="3182" hidden="1" outlineLevel="1" spans="1:31">
      <c r="A3182" s="299"/>
      <c r="B3182" s="150">
        <v>220101095</v>
      </c>
      <c r="C3182" s="346"/>
      <c r="D3182" s="346"/>
      <c r="E3182" s="299" t="s">
        <v>207</v>
      </c>
      <c r="F3182" s="343"/>
      <c r="G3182" s="350"/>
      <c r="H3182" s="394"/>
      <c r="I3182" s="403"/>
      <c r="J3182" s="394"/>
      <c r="K3182" s="403"/>
      <c r="L3182" s="337">
        <f t="shared" si="598"/>
        <v>0</v>
      </c>
      <c r="M3182" s="338"/>
      <c r="N3182" s="337"/>
      <c r="O3182" s="338"/>
      <c r="P3182" s="337"/>
      <c r="Q3182" s="337">
        <f t="shared" si="599"/>
        <v>0</v>
      </c>
      <c r="R3182" s="350"/>
      <c r="S3182" s="350"/>
      <c r="T3182" s="350"/>
      <c r="U3182" s="350"/>
      <c r="V3182" s="350"/>
      <c r="W3182" s="350"/>
      <c r="X3182" s="350"/>
      <c r="Y3182" s="350">
        <f t="shared" si="600"/>
        <v>0</v>
      </c>
      <c r="Z3182" s="338"/>
      <c r="AA3182" s="337"/>
      <c r="AB3182" s="338"/>
      <c r="AC3182" s="337"/>
      <c r="AD3182" s="451">
        <f t="shared" si="601"/>
        <v>0</v>
      </c>
      <c r="AE3182" s="252"/>
    </row>
    <row r="3183" hidden="1" outlineLevel="1" spans="1:31">
      <c r="A3183" s="299"/>
      <c r="B3183" s="150">
        <v>220101096</v>
      </c>
      <c r="C3183" s="346"/>
      <c r="D3183" s="346"/>
      <c r="E3183" s="299" t="s">
        <v>208</v>
      </c>
      <c r="F3183" s="343"/>
      <c r="G3183" s="350"/>
      <c r="H3183" s="394"/>
      <c r="I3183" s="403"/>
      <c r="J3183" s="394"/>
      <c r="K3183" s="403"/>
      <c r="L3183" s="337">
        <f t="shared" si="598"/>
        <v>0</v>
      </c>
      <c r="M3183" s="338"/>
      <c r="N3183" s="337"/>
      <c r="O3183" s="338"/>
      <c r="P3183" s="337"/>
      <c r="Q3183" s="337">
        <f t="shared" si="599"/>
        <v>0</v>
      </c>
      <c r="R3183" s="350"/>
      <c r="S3183" s="350"/>
      <c r="T3183" s="350"/>
      <c r="U3183" s="350"/>
      <c r="V3183" s="350"/>
      <c r="W3183" s="350"/>
      <c r="X3183" s="350"/>
      <c r="Y3183" s="350">
        <f t="shared" si="600"/>
        <v>0</v>
      </c>
      <c r="Z3183" s="338"/>
      <c r="AA3183" s="337"/>
      <c r="AB3183" s="338"/>
      <c r="AC3183" s="337"/>
      <c r="AD3183" s="451">
        <f t="shared" si="601"/>
        <v>0</v>
      </c>
      <c r="AE3183" s="252"/>
    </row>
    <row r="3184" hidden="1" outlineLevel="1" spans="1:31">
      <c r="A3184" s="299"/>
      <c r="B3184" s="150">
        <v>220101097</v>
      </c>
      <c r="C3184" s="346"/>
      <c r="D3184" s="346"/>
      <c r="E3184" s="299" t="s">
        <v>209</v>
      </c>
      <c r="F3184" s="343"/>
      <c r="G3184" s="350"/>
      <c r="H3184" s="394"/>
      <c r="I3184" s="403"/>
      <c r="J3184" s="394"/>
      <c r="K3184" s="403"/>
      <c r="L3184" s="337">
        <f t="shared" si="598"/>
        <v>0</v>
      </c>
      <c r="M3184" s="338"/>
      <c r="N3184" s="337"/>
      <c r="O3184" s="338"/>
      <c r="P3184" s="337"/>
      <c r="Q3184" s="337">
        <f t="shared" si="599"/>
        <v>0</v>
      </c>
      <c r="R3184" s="350"/>
      <c r="S3184" s="350"/>
      <c r="T3184" s="350"/>
      <c r="U3184" s="350"/>
      <c r="V3184" s="350"/>
      <c r="W3184" s="350"/>
      <c r="X3184" s="350"/>
      <c r="Y3184" s="350">
        <f t="shared" si="600"/>
        <v>0</v>
      </c>
      <c r="Z3184" s="338"/>
      <c r="AA3184" s="337"/>
      <c r="AB3184" s="338"/>
      <c r="AC3184" s="337"/>
      <c r="AD3184" s="451">
        <f t="shared" si="601"/>
        <v>0</v>
      </c>
      <c r="AE3184" s="252"/>
    </row>
    <row r="3185" hidden="1" outlineLevel="1" spans="1:31">
      <c r="A3185" s="299"/>
      <c r="B3185" s="150">
        <v>220101098</v>
      </c>
      <c r="C3185" s="346"/>
      <c r="D3185" s="346"/>
      <c r="E3185" s="299" t="s">
        <v>210</v>
      </c>
      <c r="F3185" s="343"/>
      <c r="G3185" s="350"/>
      <c r="H3185" s="394"/>
      <c r="I3185" s="403"/>
      <c r="J3185" s="394"/>
      <c r="K3185" s="403"/>
      <c r="L3185" s="337">
        <f t="shared" si="598"/>
        <v>0</v>
      </c>
      <c r="M3185" s="338"/>
      <c r="N3185" s="337"/>
      <c r="O3185" s="338"/>
      <c r="P3185" s="337"/>
      <c r="Q3185" s="337">
        <f t="shared" si="599"/>
        <v>0</v>
      </c>
      <c r="R3185" s="350"/>
      <c r="S3185" s="350"/>
      <c r="T3185" s="350"/>
      <c r="U3185" s="350"/>
      <c r="V3185" s="350"/>
      <c r="W3185" s="350"/>
      <c r="X3185" s="350"/>
      <c r="Y3185" s="350">
        <f t="shared" si="600"/>
        <v>0</v>
      </c>
      <c r="Z3185" s="338"/>
      <c r="AA3185" s="337"/>
      <c r="AB3185" s="338"/>
      <c r="AC3185" s="337"/>
      <c r="AD3185" s="451">
        <f t="shared" si="601"/>
        <v>0</v>
      </c>
      <c r="AE3185" s="252"/>
    </row>
    <row r="3186" hidden="1" outlineLevel="1" spans="1:31">
      <c r="A3186" s="299"/>
      <c r="B3186" s="150">
        <v>220101099</v>
      </c>
      <c r="C3186" s="346"/>
      <c r="D3186" s="346"/>
      <c r="E3186" s="299" t="s">
        <v>211</v>
      </c>
      <c r="F3186" s="343"/>
      <c r="G3186" s="350"/>
      <c r="H3186" s="394"/>
      <c r="I3186" s="403"/>
      <c r="J3186" s="394"/>
      <c r="K3186" s="403"/>
      <c r="L3186" s="337">
        <f t="shared" si="598"/>
        <v>0</v>
      </c>
      <c r="M3186" s="338"/>
      <c r="N3186" s="337"/>
      <c r="O3186" s="338"/>
      <c r="P3186" s="337"/>
      <c r="Q3186" s="337">
        <f t="shared" si="599"/>
        <v>0</v>
      </c>
      <c r="R3186" s="350"/>
      <c r="S3186" s="350"/>
      <c r="T3186" s="350"/>
      <c r="U3186" s="350"/>
      <c r="V3186" s="350"/>
      <c r="W3186" s="350"/>
      <c r="X3186" s="350"/>
      <c r="Y3186" s="350">
        <f t="shared" si="600"/>
        <v>0</v>
      </c>
      <c r="Z3186" s="338"/>
      <c r="AA3186" s="337"/>
      <c r="AB3186" s="338"/>
      <c r="AC3186" s="337"/>
      <c r="AD3186" s="451">
        <f t="shared" si="601"/>
        <v>0</v>
      </c>
      <c r="AE3186" s="252"/>
    </row>
    <row r="3187" hidden="1" outlineLevel="1" spans="1:31">
      <c r="A3187" s="299"/>
      <c r="B3187" s="150">
        <v>220101100</v>
      </c>
      <c r="C3187" s="346"/>
      <c r="D3187" s="346"/>
      <c r="E3187" s="299" t="s">
        <v>212</v>
      </c>
      <c r="F3187" s="343"/>
      <c r="G3187" s="350"/>
      <c r="H3187" s="394"/>
      <c r="I3187" s="403"/>
      <c r="J3187" s="394"/>
      <c r="K3187" s="403"/>
      <c r="L3187" s="337">
        <f t="shared" si="598"/>
        <v>0</v>
      </c>
      <c r="M3187" s="338"/>
      <c r="N3187" s="337"/>
      <c r="O3187" s="338"/>
      <c r="P3187" s="337"/>
      <c r="Q3187" s="337">
        <f t="shared" si="599"/>
        <v>0</v>
      </c>
      <c r="R3187" s="350"/>
      <c r="S3187" s="350"/>
      <c r="T3187" s="350"/>
      <c r="U3187" s="350"/>
      <c r="V3187" s="350"/>
      <c r="W3187" s="350"/>
      <c r="X3187" s="350"/>
      <c r="Y3187" s="350">
        <f t="shared" si="600"/>
        <v>0</v>
      </c>
      <c r="Z3187" s="338"/>
      <c r="AA3187" s="337"/>
      <c r="AB3187" s="338"/>
      <c r="AC3187" s="337"/>
      <c r="AD3187" s="451">
        <f t="shared" si="601"/>
        <v>0</v>
      </c>
      <c r="AE3187" s="252"/>
    </row>
    <row r="3188" hidden="1" outlineLevel="1" spans="1:31">
      <c r="A3188" s="299"/>
      <c r="B3188" s="150">
        <v>220101101</v>
      </c>
      <c r="C3188" s="346"/>
      <c r="D3188" s="346"/>
      <c r="E3188" s="299" t="s">
        <v>213</v>
      </c>
      <c r="F3188" s="343"/>
      <c r="G3188" s="350"/>
      <c r="H3188" s="394"/>
      <c r="I3188" s="403"/>
      <c r="J3188" s="394"/>
      <c r="K3188" s="403"/>
      <c r="L3188" s="337">
        <f t="shared" si="598"/>
        <v>0</v>
      </c>
      <c r="M3188" s="338"/>
      <c r="N3188" s="337"/>
      <c r="O3188" s="338"/>
      <c r="P3188" s="337"/>
      <c r="Q3188" s="337">
        <f t="shared" si="599"/>
        <v>0</v>
      </c>
      <c r="R3188" s="350"/>
      <c r="S3188" s="350"/>
      <c r="T3188" s="350"/>
      <c r="U3188" s="350"/>
      <c r="V3188" s="350"/>
      <c r="W3188" s="350"/>
      <c r="X3188" s="350"/>
      <c r="Y3188" s="350">
        <f t="shared" si="600"/>
        <v>0</v>
      </c>
      <c r="Z3188" s="338"/>
      <c r="AA3188" s="337"/>
      <c r="AB3188" s="338"/>
      <c r="AC3188" s="337"/>
      <c r="AD3188" s="451">
        <f t="shared" si="601"/>
        <v>0</v>
      </c>
      <c r="AE3188" s="252"/>
    </row>
    <row r="3189" hidden="1" outlineLevel="1" spans="1:31">
      <c r="A3189" s="299"/>
      <c r="B3189" s="150">
        <v>220101102</v>
      </c>
      <c r="C3189" s="346"/>
      <c r="D3189" s="346"/>
      <c r="E3189" s="299" t="s">
        <v>214</v>
      </c>
      <c r="F3189" s="343"/>
      <c r="G3189" s="350"/>
      <c r="H3189" s="394"/>
      <c r="I3189" s="403"/>
      <c r="J3189" s="394"/>
      <c r="K3189" s="403"/>
      <c r="L3189" s="337">
        <f t="shared" si="598"/>
        <v>0</v>
      </c>
      <c r="M3189" s="338"/>
      <c r="N3189" s="337"/>
      <c r="O3189" s="338"/>
      <c r="P3189" s="337"/>
      <c r="Q3189" s="337">
        <f t="shared" si="599"/>
        <v>0</v>
      </c>
      <c r="R3189" s="350"/>
      <c r="S3189" s="350"/>
      <c r="T3189" s="350"/>
      <c r="U3189" s="350"/>
      <c r="V3189" s="350"/>
      <c r="W3189" s="350"/>
      <c r="X3189" s="350"/>
      <c r="Y3189" s="350">
        <f t="shared" si="600"/>
        <v>0</v>
      </c>
      <c r="Z3189" s="338"/>
      <c r="AA3189" s="337"/>
      <c r="AB3189" s="338"/>
      <c r="AC3189" s="337"/>
      <c r="AD3189" s="451">
        <f t="shared" si="601"/>
        <v>0</v>
      </c>
      <c r="AE3189" s="252"/>
    </row>
    <row r="3190" hidden="1" outlineLevel="1" spans="1:31">
      <c r="A3190" s="299"/>
      <c r="B3190" s="150">
        <v>220101103</v>
      </c>
      <c r="C3190" s="346"/>
      <c r="D3190" s="346"/>
      <c r="E3190" s="299" t="s">
        <v>215</v>
      </c>
      <c r="F3190" s="343"/>
      <c r="G3190" s="350"/>
      <c r="H3190" s="394"/>
      <c r="I3190" s="403"/>
      <c r="J3190" s="394"/>
      <c r="K3190" s="403"/>
      <c r="L3190" s="337">
        <f t="shared" si="598"/>
        <v>0</v>
      </c>
      <c r="M3190" s="338"/>
      <c r="N3190" s="337"/>
      <c r="O3190" s="338"/>
      <c r="P3190" s="337"/>
      <c r="Q3190" s="337">
        <f t="shared" si="599"/>
        <v>0</v>
      </c>
      <c r="R3190" s="350"/>
      <c r="S3190" s="350"/>
      <c r="T3190" s="350"/>
      <c r="U3190" s="350"/>
      <c r="V3190" s="350"/>
      <c r="W3190" s="350"/>
      <c r="X3190" s="350"/>
      <c r="Y3190" s="350">
        <f t="shared" si="600"/>
        <v>0</v>
      </c>
      <c r="Z3190" s="338"/>
      <c r="AA3190" s="337"/>
      <c r="AB3190" s="338"/>
      <c r="AC3190" s="337"/>
      <c r="AD3190" s="451">
        <f t="shared" si="601"/>
        <v>0</v>
      </c>
      <c r="AE3190" s="252"/>
    </row>
    <row r="3191" hidden="1" outlineLevel="1" spans="1:31">
      <c r="A3191" s="299"/>
      <c r="B3191" s="150">
        <v>220101104</v>
      </c>
      <c r="C3191" s="346"/>
      <c r="D3191" s="346"/>
      <c r="E3191" s="299" t="s">
        <v>216</v>
      </c>
      <c r="F3191" s="343"/>
      <c r="G3191" s="350"/>
      <c r="H3191" s="394"/>
      <c r="I3191" s="403"/>
      <c r="J3191" s="394"/>
      <c r="K3191" s="403"/>
      <c r="L3191" s="337">
        <f t="shared" si="598"/>
        <v>0</v>
      </c>
      <c r="M3191" s="338"/>
      <c r="N3191" s="337"/>
      <c r="O3191" s="338"/>
      <c r="P3191" s="337"/>
      <c r="Q3191" s="337">
        <f t="shared" si="599"/>
        <v>0</v>
      </c>
      <c r="R3191" s="350"/>
      <c r="S3191" s="350"/>
      <c r="T3191" s="350"/>
      <c r="U3191" s="350"/>
      <c r="V3191" s="350"/>
      <c r="W3191" s="350"/>
      <c r="X3191" s="350"/>
      <c r="Y3191" s="350">
        <f t="shared" si="600"/>
        <v>0</v>
      </c>
      <c r="Z3191" s="338"/>
      <c r="AA3191" s="337"/>
      <c r="AB3191" s="338"/>
      <c r="AC3191" s="337"/>
      <c r="AD3191" s="451">
        <f t="shared" si="601"/>
        <v>0</v>
      </c>
      <c r="AE3191" s="252"/>
    </row>
    <row r="3192" hidden="1" outlineLevel="1" spans="1:31">
      <c r="A3192" s="299"/>
      <c r="B3192" s="150">
        <v>220101105</v>
      </c>
      <c r="C3192" s="346"/>
      <c r="D3192" s="346"/>
      <c r="E3192" s="299" t="s">
        <v>217</v>
      </c>
      <c r="F3192" s="343"/>
      <c r="G3192" s="350"/>
      <c r="H3192" s="394"/>
      <c r="I3192" s="403"/>
      <c r="J3192" s="394"/>
      <c r="K3192" s="403"/>
      <c r="L3192" s="337">
        <f t="shared" si="598"/>
        <v>0</v>
      </c>
      <c r="M3192" s="338"/>
      <c r="N3192" s="337"/>
      <c r="O3192" s="338"/>
      <c r="P3192" s="337"/>
      <c r="Q3192" s="337">
        <f t="shared" si="599"/>
        <v>0</v>
      </c>
      <c r="R3192" s="350"/>
      <c r="S3192" s="350"/>
      <c r="T3192" s="350"/>
      <c r="U3192" s="350"/>
      <c r="V3192" s="350"/>
      <c r="W3192" s="350"/>
      <c r="X3192" s="350"/>
      <c r="Y3192" s="350">
        <f t="shared" si="600"/>
        <v>0</v>
      </c>
      <c r="Z3192" s="338"/>
      <c r="AA3192" s="337"/>
      <c r="AB3192" s="338"/>
      <c r="AC3192" s="337"/>
      <c r="AD3192" s="451">
        <f t="shared" si="601"/>
        <v>0</v>
      </c>
      <c r="AE3192" s="252"/>
    </row>
    <row r="3193" hidden="1" outlineLevel="1" spans="1:31">
      <c r="A3193" s="299"/>
      <c r="B3193" s="150">
        <v>220101106</v>
      </c>
      <c r="C3193" s="346"/>
      <c r="D3193" s="346"/>
      <c r="E3193" s="299" t="s">
        <v>218</v>
      </c>
      <c r="F3193" s="343"/>
      <c r="G3193" s="350"/>
      <c r="H3193" s="394"/>
      <c r="I3193" s="403"/>
      <c r="J3193" s="394"/>
      <c r="K3193" s="403"/>
      <c r="L3193" s="337">
        <f t="shared" si="598"/>
        <v>0</v>
      </c>
      <c r="M3193" s="338"/>
      <c r="N3193" s="337"/>
      <c r="O3193" s="338"/>
      <c r="P3193" s="337"/>
      <c r="Q3193" s="337">
        <f t="shared" si="599"/>
        <v>0</v>
      </c>
      <c r="R3193" s="350"/>
      <c r="S3193" s="350"/>
      <c r="T3193" s="350"/>
      <c r="U3193" s="350"/>
      <c r="V3193" s="350"/>
      <c r="W3193" s="350"/>
      <c r="X3193" s="350"/>
      <c r="Y3193" s="350">
        <f t="shared" si="600"/>
        <v>0</v>
      </c>
      <c r="Z3193" s="338"/>
      <c r="AA3193" s="337"/>
      <c r="AB3193" s="338"/>
      <c r="AC3193" s="337"/>
      <c r="AD3193" s="451">
        <f t="shared" si="601"/>
        <v>0</v>
      </c>
      <c r="AE3193" s="252"/>
    </row>
    <row r="3194" hidden="1" outlineLevel="1" spans="1:31">
      <c r="A3194" s="299"/>
      <c r="B3194" s="150">
        <v>220101107</v>
      </c>
      <c r="C3194" s="346"/>
      <c r="D3194" s="346"/>
      <c r="E3194" s="299" t="s">
        <v>219</v>
      </c>
      <c r="F3194" s="343"/>
      <c r="G3194" s="350"/>
      <c r="H3194" s="394"/>
      <c r="I3194" s="403"/>
      <c r="J3194" s="394"/>
      <c r="K3194" s="403"/>
      <c r="L3194" s="337">
        <f t="shared" si="598"/>
        <v>0</v>
      </c>
      <c r="M3194" s="338"/>
      <c r="N3194" s="337"/>
      <c r="O3194" s="338"/>
      <c r="P3194" s="337"/>
      <c r="Q3194" s="337">
        <f t="shared" si="599"/>
        <v>0</v>
      </c>
      <c r="R3194" s="350"/>
      <c r="S3194" s="350"/>
      <c r="T3194" s="350"/>
      <c r="U3194" s="350"/>
      <c r="V3194" s="350"/>
      <c r="W3194" s="350"/>
      <c r="X3194" s="350"/>
      <c r="Y3194" s="350">
        <f t="shared" si="600"/>
        <v>0</v>
      </c>
      <c r="Z3194" s="338"/>
      <c r="AA3194" s="337"/>
      <c r="AB3194" s="338"/>
      <c r="AC3194" s="337"/>
      <c r="AD3194" s="451">
        <f t="shared" si="601"/>
        <v>0</v>
      </c>
      <c r="AE3194" s="252"/>
    </row>
    <row r="3195" hidden="1" outlineLevel="1" spans="1:31">
      <c r="A3195" s="299"/>
      <c r="B3195" s="150">
        <v>220101108</v>
      </c>
      <c r="C3195" s="346"/>
      <c r="D3195" s="346"/>
      <c r="E3195" s="299" t="s">
        <v>220</v>
      </c>
      <c r="F3195" s="343"/>
      <c r="G3195" s="350"/>
      <c r="H3195" s="394"/>
      <c r="I3195" s="403"/>
      <c r="J3195" s="394"/>
      <c r="K3195" s="403"/>
      <c r="L3195" s="337">
        <f t="shared" si="598"/>
        <v>0</v>
      </c>
      <c r="M3195" s="338"/>
      <c r="N3195" s="337"/>
      <c r="O3195" s="338"/>
      <c r="P3195" s="337"/>
      <c r="Q3195" s="337">
        <f t="shared" si="599"/>
        <v>0</v>
      </c>
      <c r="R3195" s="350"/>
      <c r="S3195" s="350"/>
      <c r="T3195" s="350"/>
      <c r="U3195" s="350"/>
      <c r="V3195" s="350"/>
      <c r="W3195" s="350"/>
      <c r="X3195" s="350"/>
      <c r="Y3195" s="350">
        <f t="shared" si="600"/>
        <v>0</v>
      </c>
      <c r="Z3195" s="338"/>
      <c r="AA3195" s="337"/>
      <c r="AB3195" s="338"/>
      <c r="AC3195" s="337"/>
      <c r="AD3195" s="451">
        <f t="shared" si="601"/>
        <v>0</v>
      </c>
      <c r="AE3195" s="252"/>
    </row>
    <row r="3196" hidden="1" outlineLevel="1" spans="1:31">
      <c r="A3196" s="299"/>
      <c r="B3196" s="150">
        <v>220101109</v>
      </c>
      <c r="C3196" s="346"/>
      <c r="D3196" s="346"/>
      <c r="E3196" s="299" t="s">
        <v>221</v>
      </c>
      <c r="F3196" s="343"/>
      <c r="G3196" s="350"/>
      <c r="H3196" s="394"/>
      <c r="I3196" s="403"/>
      <c r="J3196" s="394"/>
      <c r="K3196" s="403"/>
      <c r="L3196" s="337">
        <f t="shared" si="598"/>
        <v>0</v>
      </c>
      <c r="M3196" s="338"/>
      <c r="N3196" s="337"/>
      <c r="O3196" s="338"/>
      <c r="P3196" s="337"/>
      <c r="Q3196" s="337">
        <f t="shared" si="599"/>
        <v>0</v>
      </c>
      <c r="R3196" s="350"/>
      <c r="S3196" s="350"/>
      <c r="T3196" s="350"/>
      <c r="U3196" s="350"/>
      <c r="V3196" s="350"/>
      <c r="W3196" s="350"/>
      <c r="X3196" s="350"/>
      <c r="Y3196" s="350">
        <f t="shared" si="600"/>
        <v>0</v>
      </c>
      <c r="Z3196" s="338"/>
      <c r="AA3196" s="337"/>
      <c r="AB3196" s="338"/>
      <c r="AC3196" s="337"/>
      <c r="AD3196" s="451">
        <f t="shared" si="601"/>
        <v>0</v>
      </c>
      <c r="AE3196" s="252"/>
    </row>
    <row r="3197" hidden="1" outlineLevel="1" spans="1:31">
      <c r="A3197" s="299"/>
      <c r="B3197" s="150">
        <v>220101110</v>
      </c>
      <c r="C3197" s="346"/>
      <c r="D3197" s="346"/>
      <c r="E3197" s="299" t="s">
        <v>222</v>
      </c>
      <c r="F3197" s="343"/>
      <c r="G3197" s="350"/>
      <c r="H3197" s="394"/>
      <c r="I3197" s="403"/>
      <c r="J3197" s="394"/>
      <c r="K3197" s="403"/>
      <c r="L3197" s="337">
        <f t="shared" si="598"/>
        <v>0</v>
      </c>
      <c r="M3197" s="338"/>
      <c r="N3197" s="337"/>
      <c r="O3197" s="338"/>
      <c r="P3197" s="337"/>
      <c r="Q3197" s="337">
        <f t="shared" si="599"/>
        <v>0</v>
      </c>
      <c r="R3197" s="350"/>
      <c r="S3197" s="350"/>
      <c r="T3197" s="350"/>
      <c r="U3197" s="350"/>
      <c r="V3197" s="350"/>
      <c r="W3197" s="350"/>
      <c r="X3197" s="350"/>
      <c r="Y3197" s="350">
        <f t="shared" si="600"/>
        <v>0</v>
      </c>
      <c r="Z3197" s="338"/>
      <c r="AA3197" s="337"/>
      <c r="AB3197" s="338"/>
      <c r="AC3197" s="337"/>
      <c r="AD3197" s="451">
        <f t="shared" si="601"/>
        <v>0</v>
      </c>
      <c r="AE3197" s="252"/>
    </row>
    <row r="3198" hidden="1" outlineLevel="1" spans="1:31">
      <c r="A3198" s="299"/>
      <c r="B3198" s="150">
        <v>220101111</v>
      </c>
      <c r="C3198" s="346"/>
      <c r="D3198" s="346"/>
      <c r="E3198" s="299" t="s">
        <v>223</v>
      </c>
      <c r="F3198" s="343"/>
      <c r="G3198" s="350"/>
      <c r="H3198" s="394"/>
      <c r="I3198" s="403"/>
      <c r="J3198" s="394"/>
      <c r="K3198" s="403"/>
      <c r="L3198" s="337">
        <f t="shared" si="598"/>
        <v>0</v>
      </c>
      <c r="M3198" s="338"/>
      <c r="N3198" s="337"/>
      <c r="O3198" s="338"/>
      <c r="P3198" s="337"/>
      <c r="Q3198" s="337">
        <f t="shared" si="599"/>
        <v>0</v>
      </c>
      <c r="R3198" s="350"/>
      <c r="S3198" s="350"/>
      <c r="T3198" s="350"/>
      <c r="U3198" s="350"/>
      <c r="V3198" s="350"/>
      <c r="W3198" s="350"/>
      <c r="X3198" s="350"/>
      <c r="Y3198" s="350">
        <f t="shared" si="600"/>
        <v>0</v>
      </c>
      <c r="Z3198" s="338"/>
      <c r="AA3198" s="337"/>
      <c r="AB3198" s="338"/>
      <c r="AC3198" s="337"/>
      <c r="AD3198" s="451">
        <f t="shared" si="601"/>
        <v>0</v>
      </c>
      <c r="AE3198" s="252"/>
    </row>
    <row r="3199" hidden="1" outlineLevel="1" spans="1:31">
      <c r="A3199" s="299"/>
      <c r="B3199" s="150">
        <v>220101112</v>
      </c>
      <c r="C3199" s="346"/>
      <c r="D3199" s="346"/>
      <c r="E3199" s="299" t="s">
        <v>224</v>
      </c>
      <c r="F3199" s="343"/>
      <c r="G3199" s="350"/>
      <c r="H3199" s="394"/>
      <c r="I3199" s="403"/>
      <c r="J3199" s="394"/>
      <c r="K3199" s="403"/>
      <c r="L3199" s="337">
        <f t="shared" si="598"/>
        <v>0</v>
      </c>
      <c r="M3199" s="338"/>
      <c r="N3199" s="337"/>
      <c r="O3199" s="338"/>
      <c r="P3199" s="337"/>
      <c r="Q3199" s="337">
        <f t="shared" si="599"/>
        <v>0</v>
      </c>
      <c r="R3199" s="350"/>
      <c r="S3199" s="350"/>
      <c r="T3199" s="350"/>
      <c r="U3199" s="350"/>
      <c r="V3199" s="350"/>
      <c r="W3199" s="350"/>
      <c r="X3199" s="350"/>
      <c r="Y3199" s="350">
        <f t="shared" si="600"/>
        <v>0</v>
      </c>
      <c r="Z3199" s="338"/>
      <c r="AA3199" s="337"/>
      <c r="AB3199" s="338"/>
      <c r="AC3199" s="337"/>
      <c r="AD3199" s="451">
        <f t="shared" si="601"/>
        <v>0</v>
      </c>
      <c r="AE3199" s="252"/>
    </row>
    <row r="3200" hidden="1" outlineLevel="1" spans="1:31">
      <c r="A3200" s="299"/>
      <c r="B3200" s="150">
        <v>220101113</v>
      </c>
      <c r="C3200" s="346"/>
      <c r="D3200" s="346"/>
      <c r="E3200" s="299" t="s">
        <v>225</v>
      </c>
      <c r="F3200" s="343"/>
      <c r="G3200" s="350"/>
      <c r="H3200" s="394"/>
      <c r="I3200" s="403"/>
      <c r="J3200" s="394"/>
      <c r="K3200" s="403"/>
      <c r="L3200" s="337">
        <f t="shared" si="598"/>
        <v>0</v>
      </c>
      <c r="M3200" s="338"/>
      <c r="N3200" s="337"/>
      <c r="O3200" s="338"/>
      <c r="P3200" s="337"/>
      <c r="Q3200" s="337">
        <f t="shared" si="599"/>
        <v>0</v>
      </c>
      <c r="R3200" s="350"/>
      <c r="S3200" s="350"/>
      <c r="T3200" s="350"/>
      <c r="U3200" s="350"/>
      <c r="V3200" s="350"/>
      <c r="W3200" s="350"/>
      <c r="X3200" s="350"/>
      <c r="Y3200" s="350">
        <f t="shared" si="600"/>
        <v>0</v>
      </c>
      <c r="Z3200" s="338"/>
      <c r="AA3200" s="337"/>
      <c r="AB3200" s="338"/>
      <c r="AC3200" s="337"/>
      <c r="AD3200" s="451">
        <f t="shared" si="601"/>
        <v>0</v>
      </c>
      <c r="AE3200" s="252"/>
    </row>
    <row r="3201" hidden="1" outlineLevel="1" spans="1:31">
      <c r="A3201" s="299"/>
      <c r="B3201" s="150">
        <v>220101114</v>
      </c>
      <c r="C3201" s="346"/>
      <c r="D3201" s="346"/>
      <c r="E3201" s="299" t="s">
        <v>226</v>
      </c>
      <c r="F3201" s="343"/>
      <c r="G3201" s="350"/>
      <c r="H3201" s="394"/>
      <c r="I3201" s="403"/>
      <c r="J3201" s="394"/>
      <c r="K3201" s="403"/>
      <c r="L3201" s="337">
        <f t="shared" si="598"/>
        <v>0</v>
      </c>
      <c r="M3201" s="338"/>
      <c r="N3201" s="337"/>
      <c r="O3201" s="338"/>
      <c r="P3201" s="337"/>
      <c r="Q3201" s="337">
        <f t="shared" si="599"/>
        <v>0</v>
      </c>
      <c r="R3201" s="350"/>
      <c r="S3201" s="350"/>
      <c r="T3201" s="350"/>
      <c r="U3201" s="350"/>
      <c r="V3201" s="350"/>
      <c r="W3201" s="350"/>
      <c r="X3201" s="350"/>
      <c r="Y3201" s="350">
        <f t="shared" si="600"/>
        <v>0</v>
      </c>
      <c r="Z3201" s="338"/>
      <c r="AA3201" s="337"/>
      <c r="AB3201" s="338"/>
      <c r="AC3201" s="337"/>
      <c r="AD3201" s="451">
        <f t="shared" si="601"/>
        <v>0</v>
      </c>
      <c r="AE3201" s="252"/>
    </row>
    <row r="3202" hidden="1" outlineLevel="1" spans="1:31">
      <c r="A3202" s="299"/>
      <c r="B3202" s="150">
        <v>220101115</v>
      </c>
      <c r="C3202" s="346"/>
      <c r="D3202" s="346"/>
      <c r="E3202" s="299" t="s">
        <v>227</v>
      </c>
      <c r="F3202" s="343"/>
      <c r="G3202" s="350"/>
      <c r="H3202" s="394"/>
      <c r="I3202" s="403"/>
      <c r="J3202" s="394"/>
      <c r="K3202" s="403"/>
      <c r="L3202" s="337">
        <f t="shared" si="598"/>
        <v>0</v>
      </c>
      <c r="M3202" s="338"/>
      <c r="N3202" s="337"/>
      <c r="O3202" s="338"/>
      <c r="P3202" s="337"/>
      <c r="Q3202" s="337">
        <f t="shared" si="599"/>
        <v>0</v>
      </c>
      <c r="R3202" s="350"/>
      <c r="S3202" s="350"/>
      <c r="T3202" s="350"/>
      <c r="U3202" s="350"/>
      <c r="V3202" s="350"/>
      <c r="W3202" s="350"/>
      <c r="X3202" s="350"/>
      <c r="Y3202" s="350">
        <f t="shared" si="600"/>
        <v>0</v>
      </c>
      <c r="Z3202" s="338"/>
      <c r="AA3202" s="337"/>
      <c r="AB3202" s="338"/>
      <c r="AC3202" s="337"/>
      <c r="AD3202" s="451">
        <f t="shared" si="601"/>
        <v>0</v>
      </c>
      <c r="AE3202" s="252"/>
    </row>
    <row r="3203" hidden="1" outlineLevel="1" spans="1:31">
      <c r="A3203" s="299"/>
      <c r="B3203" s="150">
        <v>220101116</v>
      </c>
      <c r="C3203" s="346"/>
      <c r="D3203" s="346"/>
      <c r="E3203" s="299" t="s">
        <v>228</v>
      </c>
      <c r="F3203" s="343"/>
      <c r="G3203" s="350"/>
      <c r="H3203" s="394"/>
      <c r="I3203" s="403"/>
      <c r="J3203" s="394"/>
      <c r="K3203" s="403"/>
      <c r="L3203" s="337">
        <f t="shared" si="598"/>
        <v>0</v>
      </c>
      <c r="M3203" s="338"/>
      <c r="N3203" s="337"/>
      <c r="O3203" s="338"/>
      <c r="P3203" s="337"/>
      <c r="Q3203" s="337">
        <f t="shared" si="599"/>
        <v>0</v>
      </c>
      <c r="R3203" s="350"/>
      <c r="S3203" s="350"/>
      <c r="T3203" s="350"/>
      <c r="U3203" s="350"/>
      <c r="V3203" s="350"/>
      <c r="W3203" s="350"/>
      <c r="X3203" s="350"/>
      <c r="Y3203" s="350">
        <f t="shared" si="600"/>
        <v>0</v>
      </c>
      <c r="Z3203" s="338"/>
      <c r="AA3203" s="337"/>
      <c r="AB3203" s="338"/>
      <c r="AC3203" s="337"/>
      <c r="AD3203" s="451">
        <f t="shared" si="601"/>
        <v>0</v>
      </c>
      <c r="AE3203" s="252"/>
    </row>
    <row r="3204" hidden="1" outlineLevel="1" spans="1:31">
      <c r="A3204" s="299"/>
      <c r="B3204" s="150">
        <v>220101117</v>
      </c>
      <c r="C3204" s="346"/>
      <c r="D3204" s="346"/>
      <c r="E3204" s="299" t="s">
        <v>229</v>
      </c>
      <c r="F3204" s="343"/>
      <c r="G3204" s="350"/>
      <c r="H3204" s="394"/>
      <c r="I3204" s="403"/>
      <c r="J3204" s="394"/>
      <c r="K3204" s="403"/>
      <c r="L3204" s="337">
        <f t="shared" si="598"/>
        <v>0</v>
      </c>
      <c r="M3204" s="338"/>
      <c r="N3204" s="337"/>
      <c r="O3204" s="338"/>
      <c r="P3204" s="337"/>
      <c r="Q3204" s="337">
        <f t="shared" si="599"/>
        <v>0</v>
      </c>
      <c r="R3204" s="350"/>
      <c r="S3204" s="350"/>
      <c r="T3204" s="350"/>
      <c r="U3204" s="350"/>
      <c r="V3204" s="350"/>
      <c r="W3204" s="350"/>
      <c r="X3204" s="350"/>
      <c r="Y3204" s="350">
        <f t="shared" si="600"/>
        <v>0</v>
      </c>
      <c r="Z3204" s="338"/>
      <c r="AA3204" s="337"/>
      <c r="AB3204" s="338"/>
      <c r="AC3204" s="337"/>
      <c r="AD3204" s="451">
        <f t="shared" si="601"/>
        <v>0</v>
      </c>
      <c r="AE3204" s="252"/>
    </row>
    <row r="3205" hidden="1" outlineLevel="1" spans="1:31">
      <c r="A3205" s="299"/>
      <c r="B3205" s="150">
        <v>220101118</v>
      </c>
      <c r="C3205" s="346"/>
      <c r="D3205" s="346"/>
      <c r="E3205" s="299" t="s">
        <v>230</v>
      </c>
      <c r="F3205" s="343"/>
      <c r="G3205" s="350"/>
      <c r="H3205" s="394"/>
      <c r="I3205" s="403"/>
      <c r="J3205" s="394"/>
      <c r="K3205" s="403"/>
      <c r="L3205" s="337">
        <f t="shared" si="598"/>
        <v>0</v>
      </c>
      <c r="M3205" s="338"/>
      <c r="N3205" s="337"/>
      <c r="O3205" s="338"/>
      <c r="P3205" s="337"/>
      <c r="Q3205" s="337">
        <f t="shared" si="599"/>
        <v>0</v>
      </c>
      <c r="R3205" s="350"/>
      <c r="S3205" s="350"/>
      <c r="T3205" s="350"/>
      <c r="U3205" s="350"/>
      <c r="V3205" s="350"/>
      <c r="W3205" s="350"/>
      <c r="X3205" s="350"/>
      <c r="Y3205" s="350">
        <f t="shared" si="600"/>
        <v>0</v>
      </c>
      <c r="Z3205" s="338"/>
      <c r="AA3205" s="337"/>
      <c r="AB3205" s="338"/>
      <c r="AC3205" s="337"/>
      <c r="AD3205" s="451">
        <f t="shared" si="601"/>
        <v>0</v>
      </c>
      <c r="AE3205" s="252"/>
    </row>
    <row r="3206" hidden="1" outlineLevel="1" spans="1:31">
      <c r="A3206" s="299"/>
      <c r="B3206" s="150">
        <v>220101119</v>
      </c>
      <c r="C3206" s="346"/>
      <c r="D3206" s="346"/>
      <c r="E3206" s="299" t="s">
        <v>231</v>
      </c>
      <c r="F3206" s="343"/>
      <c r="G3206" s="350"/>
      <c r="H3206" s="394"/>
      <c r="I3206" s="403"/>
      <c r="J3206" s="394"/>
      <c r="K3206" s="403"/>
      <c r="L3206" s="337">
        <f t="shared" si="598"/>
        <v>0</v>
      </c>
      <c r="M3206" s="338"/>
      <c r="N3206" s="337"/>
      <c r="O3206" s="338"/>
      <c r="P3206" s="337"/>
      <c r="Q3206" s="337">
        <f t="shared" si="599"/>
        <v>0</v>
      </c>
      <c r="R3206" s="350"/>
      <c r="S3206" s="350"/>
      <c r="T3206" s="350"/>
      <c r="U3206" s="350"/>
      <c r="V3206" s="350"/>
      <c r="W3206" s="350"/>
      <c r="X3206" s="350"/>
      <c r="Y3206" s="350">
        <f t="shared" si="600"/>
        <v>0</v>
      </c>
      <c r="Z3206" s="338"/>
      <c r="AA3206" s="337"/>
      <c r="AB3206" s="338"/>
      <c r="AC3206" s="337"/>
      <c r="AD3206" s="451">
        <f t="shared" si="601"/>
        <v>0</v>
      </c>
      <c r="AE3206" s="252"/>
    </row>
    <row r="3207" hidden="1" outlineLevel="1" spans="1:31">
      <c r="A3207" s="299"/>
      <c r="B3207" s="150">
        <v>220101120</v>
      </c>
      <c r="C3207" s="346"/>
      <c r="D3207" s="346"/>
      <c r="E3207" s="299" t="s">
        <v>232</v>
      </c>
      <c r="F3207" s="343"/>
      <c r="G3207" s="350"/>
      <c r="H3207" s="394"/>
      <c r="I3207" s="403"/>
      <c r="J3207" s="394"/>
      <c r="K3207" s="403"/>
      <c r="L3207" s="337">
        <f t="shared" si="598"/>
        <v>0</v>
      </c>
      <c r="M3207" s="338"/>
      <c r="N3207" s="337"/>
      <c r="O3207" s="338"/>
      <c r="P3207" s="337"/>
      <c r="Q3207" s="337">
        <f t="shared" si="599"/>
        <v>0</v>
      </c>
      <c r="R3207" s="350"/>
      <c r="S3207" s="350"/>
      <c r="T3207" s="350"/>
      <c r="U3207" s="350"/>
      <c r="V3207" s="350"/>
      <c r="W3207" s="350"/>
      <c r="X3207" s="350"/>
      <c r="Y3207" s="350">
        <f t="shared" si="600"/>
        <v>0</v>
      </c>
      <c r="Z3207" s="338"/>
      <c r="AA3207" s="337"/>
      <c r="AB3207" s="338"/>
      <c r="AC3207" s="337"/>
      <c r="AD3207" s="451">
        <f t="shared" si="601"/>
        <v>0</v>
      </c>
      <c r="AE3207" s="252"/>
    </row>
    <row r="3208" hidden="1" outlineLevel="1" spans="1:31">
      <c r="A3208" s="299"/>
      <c r="B3208" s="150">
        <v>220101121</v>
      </c>
      <c r="C3208" s="346"/>
      <c r="D3208" s="346"/>
      <c r="E3208" s="299" t="s">
        <v>233</v>
      </c>
      <c r="F3208" s="343"/>
      <c r="G3208" s="350"/>
      <c r="H3208" s="394"/>
      <c r="I3208" s="403"/>
      <c r="J3208" s="394"/>
      <c r="K3208" s="403"/>
      <c r="L3208" s="337">
        <f t="shared" si="598"/>
        <v>0</v>
      </c>
      <c r="M3208" s="338"/>
      <c r="N3208" s="337"/>
      <c r="O3208" s="338"/>
      <c r="P3208" s="337"/>
      <c r="Q3208" s="337">
        <f t="shared" si="599"/>
        <v>0</v>
      </c>
      <c r="R3208" s="350"/>
      <c r="S3208" s="350"/>
      <c r="T3208" s="350"/>
      <c r="U3208" s="350"/>
      <c r="V3208" s="350"/>
      <c r="W3208" s="350"/>
      <c r="X3208" s="350"/>
      <c r="Y3208" s="350">
        <f t="shared" si="600"/>
        <v>0</v>
      </c>
      <c r="Z3208" s="338"/>
      <c r="AA3208" s="337"/>
      <c r="AB3208" s="338"/>
      <c r="AC3208" s="337"/>
      <c r="AD3208" s="451">
        <f t="shared" si="601"/>
        <v>0</v>
      </c>
      <c r="AE3208" s="252"/>
    </row>
    <row r="3209" hidden="1" outlineLevel="1" spans="1:31">
      <c r="A3209" s="299"/>
      <c r="B3209" s="150">
        <v>220101122</v>
      </c>
      <c r="C3209" s="346"/>
      <c r="D3209" s="346"/>
      <c r="E3209" s="299" t="s">
        <v>234</v>
      </c>
      <c r="F3209" s="343"/>
      <c r="G3209" s="350"/>
      <c r="H3209" s="394"/>
      <c r="I3209" s="403"/>
      <c r="J3209" s="394"/>
      <c r="K3209" s="403"/>
      <c r="L3209" s="337">
        <f t="shared" si="598"/>
        <v>0</v>
      </c>
      <c r="M3209" s="338"/>
      <c r="N3209" s="337"/>
      <c r="O3209" s="338"/>
      <c r="P3209" s="337"/>
      <c r="Q3209" s="337">
        <f t="shared" si="599"/>
        <v>0</v>
      </c>
      <c r="R3209" s="350"/>
      <c r="S3209" s="350"/>
      <c r="T3209" s="350"/>
      <c r="U3209" s="350"/>
      <c r="V3209" s="350"/>
      <c r="W3209" s="350"/>
      <c r="X3209" s="350"/>
      <c r="Y3209" s="350">
        <f t="shared" si="600"/>
        <v>0</v>
      </c>
      <c r="Z3209" s="338"/>
      <c r="AA3209" s="337"/>
      <c r="AB3209" s="338"/>
      <c r="AC3209" s="337"/>
      <c r="AD3209" s="451">
        <f t="shared" si="601"/>
        <v>0</v>
      </c>
      <c r="AE3209" s="252"/>
    </row>
    <row r="3210" hidden="1" outlineLevel="1" spans="1:31">
      <c r="A3210" s="299"/>
      <c r="B3210" s="150">
        <v>220101123</v>
      </c>
      <c r="C3210" s="346"/>
      <c r="D3210" s="346"/>
      <c r="E3210" s="299" t="s">
        <v>235</v>
      </c>
      <c r="F3210" s="343"/>
      <c r="G3210" s="350"/>
      <c r="H3210" s="394"/>
      <c r="I3210" s="403"/>
      <c r="J3210" s="394"/>
      <c r="K3210" s="403"/>
      <c r="L3210" s="337">
        <f t="shared" si="598"/>
        <v>0</v>
      </c>
      <c r="M3210" s="338"/>
      <c r="N3210" s="337"/>
      <c r="O3210" s="338"/>
      <c r="P3210" s="337"/>
      <c r="Q3210" s="337">
        <f t="shared" si="599"/>
        <v>0</v>
      </c>
      <c r="R3210" s="350"/>
      <c r="S3210" s="350"/>
      <c r="T3210" s="350"/>
      <c r="U3210" s="350"/>
      <c r="V3210" s="350"/>
      <c r="W3210" s="350"/>
      <c r="X3210" s="350"/>
      <c r="Y3210" s="350">
        <f t="shared" si="600"/>
        <v>0</v>
      </c>
      <c r="Z3210" s="338"/>
      <c r="AA3210" s="337"/>
      <c r="AB3210" s="338"/>
      <c r="AC3210" s="337"/>
      <c r="AD3210" s="451">
        <f t="shared" si="601"/>
        <v>0</v>
      </c>
      <c r="AE3210" s="252"/>
    </row>
    <row r="3211" hidden="1" outlineLevel="1" spans="1:31">
      <c r="A3211" s="299"/>
      <c r="B3211" s="150">
        <v>220101124</v>
      </c>
      <c r="C3211" s="346"/>
      <c r="D3211" s="346"/>
      <c r="E3211" s="299" t="s">
        <v>236</v>
      </c>
      <c r="F3211" s="343"/>
      <c r="G3211" s="350"/>
      <c r="H3211" s="394"/>
      <c r="I3211" s="403"/>
      <c r="J3211" s="394"/>
      <c r="K3211" s="403"/>
      <c r="L3211" s="337">
        <f t="shared" si="598"/>
        <v>0</v>
      </c>
      <c r="M3211" s="338"/>
      <c r="N3211" s="337"/>
      <c r="O3211" s="338"/>
      <c r="P3211" s="337"/>
      <c r="Q3211" s="337">
        <f t="shared" si="599"/>
        <v>0</v>
      </c>
      <c r="R3211" s="350"/>
      <c r="S3211" s="350"/>
      <c r="T3211" s="350"/>
      <c r="U3211" s="350"/>
      <c r="V3211" s="350"/>
      <c r="W3211" s="350"/>
      <c r="X3211" s="350"/>
      <c r="Y3211" s="350">
        <f t="shared" si="600"/>
        <v>0</v>
      </c>
      <c r="Z3211" s="338"/>
      <c r="AA3211" s="337"/>
      <c r="AB3211" s="338"/>
      <c r="AC3211" s="337"/>
      <c r="AD3211" s="451">
        <f t="shared" si="601"/>
        <v>0</v>
      </c>
      <c r="AE3211" s="252"/>
    </row>
    <row r="3212" hidden="1" outlineLevel="1" spans="1:31">
      <c r="A3212" s="299"/>
      <c r="B3212" s="150">
        <v>220101125</v>
      </c>
      <c r="C3212" s="346"/>
      <c r="D3212" s="346"/>
      <c r="E3212" s="299" t="s">
        <v>237</v>
      </c>
      <c r="F3212" s="343"/>
      <c r="G3212" s="350"/>
      <c r="H3212" s="394"/>
      <c r="I3212" s="403"/>
      <c r="J3212" s="394"/>
      <c r="K3212" s="403"/>
      <c r="L3212" s="337">
        <f t="shared" si="598"/>
        <v>0</v>
      </c>
      <c r="M3212" s="338"/>
      <c r="N3212" s="337"/>
      <c r="O3212" s="338"/>
      <c r="P3212" s="337"/>
      <c r="Q3212" s="337">
        <f t="shared" si="599"/>
        <v>0</v>
      </c>
      <c r="R3212" s="350"/>
      <c r="S3212" s="350"/>
      <c r="T3212" s="350"/>
      <c r="U3212" s="350"/>
      <c r="V3212" s="350"/>
      <c r="W3212" s="350"/>
      <c r="X3212" s="350"/>
      <c r="Y3212" s="350">
        <f t="shared" si="600"/>
        <v>0</v>
      </c>
      <c r="Z3212" s="338"/>
      <c r="AA3212" s="337"/>
      <c r="AB3212" s="338"/>
      <c r="AC3212" s="337"/>
      <c r="AD3212" s="451">
        <f t="shared" si="601"/>
        <v>0</v>
      </c>
      <c r="AE3212" s="252"/>
    </row>
    <row r="3213" hidden="1" outlineLevel="1" spans="1:31">
      <c r="A3213" s="299"/>
      <c r="B3213" s="150">
        <v>220101126</v>
      </c>
      <c r="C3213" s="346"/>
      <c r="D3213" s="346"/>
      <c r="E3213" s="299" t="s">
        <v>238</v>
      </c>
      <c r="F3213" s="343"/>
      <c r="G3213" s="350"/>
      <c r="H3213" s="394"/>
      <c r="I3213" s="403"/>
      <c r="J3213" s="394"/>
      <c r="K3213" s="403"/>
      <c r="L3213" s="337">
        <f t="shared" si="598"/>
        <v>0</v>
      </c>
      <c r="M3213" s="338"/>
      <c r="N3213" s="337"/>
      <c r="O3213" s="338"/>
      <c r="P3213" s="337"/>
      <c r="Q3213" s="337">
        <f t="shared" si="599"/>
        <v>0</v>
      </c>
      <c r="R3213" s="350"/>
      <c r="S3213" s="350"/>
      <c r="T3213" s="350"/>
      <c r="U3213" s="350"/>
      <c r="V3213" s="350"/>
      <c r="W3213" s="350"/>
      <c r="X3213" s="350"/>
      <c r="Y3213" s="350">
        <f t="shared" si="600"/>
        <v>0</v>
      </c>
      <c r="Z3213" s="338"/>
      <c r="AA3213" s="337"/>
      <c r="AB3213" s="338"/>
      <c r="AC3213" s="337"/>
      <c r="AD3213" s="451">
        <f t="shared" si="601"/>
        <v>0</v>
      </c>
      <c r="AE3213" s="252"/>
    </row>
    <row r="3214" hidden="1" outlineLevel="1" spans="1:31">
      <c r="A3214" s="299"/>
      <c r="B3214" s="150">
        <v>220101127</v>
      </c>
      <c r="C3214" s="346"/>
      <c r="D3214" s="346"/>
      <c r="E3214" s="299" t="s">
        <v>239</v>
      </c>
      <c r="F3214" s="343"/>
      <c r="G3214" s="350"/>
      <c r="H3214" s="394"/>
      <c r="I3214" s="403"/>
      <c r="J3214" s="394"/>
      <c r="K3214" s="403"/>
      <c r="L3214" s="337">
        <f t="shared" si="598"/>
        <v>0</v>
      </c>
      <c r="M3214" s="338"/>
      <c r="N3214" s="337"/>
      <c r="O3214" s="338"/>
      <c r="P3214" s="337"/>
      <c r="Q3214" s="337">
        <f t="shared" si="599"/>
        <v>0</v>
      </c>
      <c r="R3214" s="350"/>
      <c r="S3214" s="350"/>
      <c r="T3214" s="350"/>
      <c r="U3214" s="350"/>
      <c r="V3214" s="350"/>
      <c r="W3214" s="350"/>
      <c r="X3214" s="350"/>
      <c r="Y3214" s="350">
        <f t="shared" si="600"/>
        <v>0</v>
      </c>
      <c r="Z3214" s="338"/>
      <c r="AA3214" s="337"/>
      <c r="AB3214" s="338"/>
      <c r="AC3214" s="337"/>
      <c r="AD3214" s="451">
        <f t="shared" si="601"/>
        <v>0</v>
      </c>
      <c r="AE3214" s="252"/>
    </row>
    <row r="3215" hidden="1" outlineLevel="1" spans="1:31">
      <c r="A3215" s="299"/>
      <c r="B3215" s="150">
        <v>220101128</v>
      </c>
      <c r="C3215" s="346"/>
      <c r="D3215" s="346"/>
      <c r="E3215" s="299" t="s">
        <v>240</v>
      </c>
      <c r="F3215" s="343"/>
      <c r="G3215" s="350"/>
      <c r="H3215" s="394"/>
      <c r="I3215" s="403"/>
      <c r="J3215" s="394"/>
      <c r="K3215" s="403"/>
      <c r="L3215" s="337">
        <f t="shared" si="598"/>
        <v>0</v>
      </c>
      <c r="M3215" s="338"/>
      <c r="N3215" s="337"/>
      <c r="O3215" s="338"/>
      <c r="P3215" s="337"/>
      <c r="Q3215" s="337">
        <f t="shared" si="599"/>
        <v>0</v>
      </c>
      <c r="R3215" s="350"/>
      <c r="S3215" s="350"/>
      <c r="T3215" s="350"/>
      <c r="U3215" s="350"/>
      <c r="V3215" s="350"/>
      <c r="W3215" s="350"/>
      <c r="X3215" s="350"/>
      <c r="Y3215" s="350">
        <f t="shared" si="600"/>
        <v>0</v>
      </c>
      <c r="Z3215" s="338"/>
      <c r="AA3215" s="337"/>
      <c r="AB3215" s="338"/>
      <c r="AC3215" s="337"/>
      <c r="AD3215" s="451">
        <f t="shared" si="601"/>
        <v>0</v>
      </c>
      <c r="AE3215" s="252"/>
    </row>
    <row r="3216" hidden="1" outlineLevel="1" spans="1:31">
      <c r="A3216" s="299"/>
      <c r="B3216" s="150">
        <v>220101129</v>
      </c>
      <c r="C3216" s="346"/>
      <c r="D3216" s="346"/>
      <c r="E3216" s="299" t="s">
        <v>241</v>
      </c>
      <c r="F3216" s="343"/>
      <c r="G3216" s="350"/>
      <c r="H3216" s="394"/>
      <c r="I3216" s="403"/>
      <c r="J3216" s="394"/>
      <c r="K3216" s="403"/>
      <c r="L3216" s="337">
        <f t="shared" si="598"/>
        <v>0</v>
      </c>
      <c r="M3216" s="338"/>
      <c r="N3216" s="337"/>
      <c r="O3216" s="338"/>
      <c r="P3216" s="337"/>
      <c r="Q3216" s="337">
        <f t="shared" si="599"/>
        <v>0</v>
      </c>
      <c r="R3216" s="350"/>
      <c r="S3216" s="350"/>
      <c r="T3216" s="350"/>
      <c r="U3216" s="350"/>
      <c r="V3216" s="350"/>
      <c r="W3216" s="350"/>
      <c r="X3216" s="350"/>
      <c r="Y3216" s="350">
        <f t="shared" si="600"/>
        <v>0</v>
      </c>
      <c r="Z3216" s="338"/>
      <c r="AA3216" s="337"/>
      <c r="AB3216" s="338"/>
      <c r="AC3216" s="337"/>
      <c r="AD3216" s="451">
        <f t="shared" si="601"/>
        <v>0</v>
      </c>
      <c r="AE3216" s="252"/>
    </row>
    <row r="3217" hidden="1" outlineLevel="1" spans="1:31">
      <c r="A3217" s="299"/>
      <c r="B3217" s="150">
        <v>220101130</v>
      </c>
      <c r="C3217" s="346"/>
      <c r="D3217" s="346"/>
      <c r="E3217" s="299" t="s">
        <v>242</v>
      </c>
      <c r="F3217" s="343"/>
      <c r="G3217" s="350"/>
      <c r="H3217" s="394"/>
      <c r="I3217" s="403"/>
      <c r="J3217" s="394"/>
      <c r="K3217" s="403"/>
      <c r="L3217" s="337">
        <f t="shared" ref="L3217:L3280" si="602">G3217-I3217+K3217</f>
        <v>0</v>
      </c>
      <c r="M3217" s="338"/>
      <c r="N3217" s="337"/>
      <c r="O3217" s="338"/>
      <c r="P3217" s="337"/>
      <c r="Q3217" s="337">
        <f t="shared" ref="Q3217:Q3280" si="603">L3217-N3217+P3217</f>
        <v>0</v>
      </c>
      <c r="R3217" s="350"/>
      <c r="S3217" s="350"/>
      <c r="T3217" s="350"/>
      <c r="U3217" s="350"/>
      <c r="V3217" s="350"/>
      <c r="W3217" s="350"/>
      <c r="X3217" s="350"/>
      <c r="Y3217" s="350">
        <f t="shared" ref="Y3217:Y3280" si="604">SUM(Q3217:X3217)</f>
        <v>0</v>
      </c>
      <c r="Z3217" s="338"/>
      <c r="AA3217" s="337"/>
      <c r="AB3217" s="338"/>
      <c r="AC3217" s="337"/>
      <c r="AD3217" s="451">
        <f t="shared" ref="AD3217:AD3280" si="605">Y3217-AA3217+AC3217</f>
        <v>0</v>
      </c>
      <c r="AE3217" s="252"/>
    </row>
    <row r="3218" hidden="1" outlineLevel="1" spans="1:31">
      <c r="A3218" s="299"/>
      <c r="B3218" s="150">
        <v>220101131</v>
      </c>
      <c r="C3218" s="346"/>
      <c r="D3218" s="346"/>
      <c r="E3218" s="299" t="s">
        <v>243</v>
      </c>
      <c r="F3218" s="343"/>
      <c r="G3218" s="350"/>
      <c r="H3218" s="394"/>
      <c r="I3218" s="403"/>
      <c r="J3218" s="394"/>
      <c r="K3218" s="403"/>
      <c r="L3218" s="337">
        <f t="shared" si="602"/>
        <v>0</v>
      </c>
      <c r="M3218" s="338"/>
      <c r="N3218" s="337"/>
      <c r="O3218" s="338"/>
      <c r="P3218" s="337"/>
      <c r="Q3218" s="337">
        <f t="shared" si="603"/>
        <v>0</v>
      </c>
      <c r="R3218" s="350"/>
      <c r="S3218" s="350"/>
      <c r="T3218" s="350"/>
      <c r="U3218" s="350"/>
      <c r="V3218" s="350"/>
      <c r="W3218" s="350"/>
      <c r="X3218" s="350"/>
      <c r="Y3218" s="350">
        <f t="shared" si="604"/>
        <v>0</v>
      </c>
      <c r="Z3218" s="338"/>
      <c r="AA3218" s="337"/>
      <c r="AB3218" s="338"/>
      <c r="AC3218" s="337"/>
      <c r="AD3218" s="451">
        <f t="shared" si="605"/>
        <v>0</v>
      </c>
      <c r="AE3218" s="252"/>
    </row>
    <row r="3219" hidden="1" outlineLevel="1" spans="1:31">
      <c r="A3219" s="299"/>
      <c r="B3219" s="150">
        <v>220101132</v>
      </c>
      <c r="C3219" s="346"/>
      <c r="D3219" s="346"/>
      <c r="E3219" s="299" t="s">
        <v>244</v>
      </c>
      <c r="F3219" s="343"/>
      <c r="G3219" s="350"/>
      <c r="H3219" s="394"/>
      <c r="I3219" s="403"/>
      <c r="J3219" s="394"/>
      <c r="K3219" s="403"/>
      <c r="L3219" s="337">
        <f t="shared" si="602"/>
        <v>0</v>
      </c>
      <c r="M3219" s="338"/>
      <c r="N3219" s="337"/>
      <c r="O3219" s="338"/>
      <c r="P3219" s="337"/>
      <c r="Q3219" s="337">
        <f t="shared" si="603"/>
        <v>0</v>
      </c>
      <c r="R3219" s="350"/>
      <c r="S3219" s="350"/>
      <c r="T3219" s="350"/>
      <c r="U3219" s="350"/>
      <c r="V3219" s="350"/>
      <c r="W3219" s="350"/>
      <c r="X3219" s="350"/>
      <c r="Y3219" s="350">
        <f t="shared" si="604"/>
        <v>0</v>
      </c>
      <c r="Z3219" s="338"/>
      <c r="AA3219" s="337"/>
      <c r="AB3219" s="338"/>
      <c r="AC3219" s="337"/>
      <c r="AD3219" s="451">
        <f t="shared" si="605"/>
        <v>0</v>
      </c>
      <c r="AE3219" s="252"/>
    </row>
    <row r="3220" hidden="1" outlineLevel="1" spans="1:31">
      <c r="A3220" s="299"/>
      <c r="B3220" s="150">
        <v>220101133</v>
      </c>
      <c r="C3220" s="346"/>
      <c r="D3220" s="346"/>
      <c r="E3220" s="299" t="s">
        <v>245</v>
      </c>
      <c r="F3220" s="343"/>
      <c r="G3220" s="350"/>
      <c r="H3220" s="394"/>
      <c r="I3220" s="403"/>
      <c r="J3220" s="394"/>
      <c r="K3220" s="403"/>
      <c r="L3220" s="337">
        <f t="shared" si="602"/>
        <v>0</v>
      </c>
      <c r="M3220" s="338"/>
      <c r="N3220" s="337"/>
      <c r="O3220" s="338"/>
      <c r="P3220" s="337"/>
      <c r="Q3220" s="337">
        <f t="shared" si="603"/>
        <v>0</v>
      </c>
      <c r="R3220" s="350"/>
      <c r="S3220" s="350"/>
      <c r="T3220" s="350"/>
      <c r="U3220" s="350"/>
      <c r="V3220" s="350"/>
      <c r="W3220" s="350"/>
      <c r="X3220" s="350"/>
      <c r="Y3220" s="350">
        <f t="shared" si="604"/>
        <v>0</v>
      </c>
      <c r="Z3220" s="338"/>
      <c r="AA3220" s="337"/>
      <c r="AB3220" s="338"/>
      <c r="AC3220" s="337"/>
      <c r="AD3220" s="451">
        <f t="shared" si="605"/>
        <v>0</v>
      </c>
      <c r="AE3220" s="252"/>
    </row>
    <row r="3221" hidden="1" outlineLevel="1" spans="1:31">
      <c r="A3221" s="299"/>
      <c r="B3221" s="150">
        <v>220101134</v>
      </c>
      <c r="C3221" s="346"/>
      <c r="D3221" s="346"/>
      <c r="E3221" s="299" t="s">
        <v>246</v>
      </c>
      <c r="F3221" s="343"/>
      <c r="G3221" s="350"/>
      <c r="H3221" s="394"/>
      <c r="I3221" s="403"/>
      <c r="J3221" s="394"/>
      <c r="K3221" s="403"/>
      <c r="L3221" s="337">
        <f t="shared" si="602"/>
        <v>0</v>
      </c>
      <c r="M3221" s="338"/>
      <c r="N3221" s="337"/>
      <c r="O3221" s="338"/>
      <c r="P3221" s="337"/>
      <c r="Q3221" s="337">
        <f t="shared" si="603"/>
        <v>0</v>
      </c>
      <c r="R3221" s="350"/>
      <c r="S3221" s="350"/>
      <c r="T3221" s="350"/>
      <c r="U3221" s="350"/>
      <c r="V3221" s="350"/>
      <c r="W3221" s="350"/>
      <c r="X3221" s="350"/>
      <c r="Y3221" s="350">
        <f t="shared" si="604"/>
        <v>0</v>
      </c>
      <c r="Z3221" s="338"/>
      <c r="AA3221" s="337"/>
      <c r="AB3221" s="338"/>
      <c r="AC3221" s="337"/>
      <c r="AD3221" s="451">
        <f t="shared" si="605"/>
        <v>0</v>
      </c>
      <c r="AE3221" s="252"/>
    </row>
    <row r="3222" hidden="1" outlineLevel="1" spans="1:31">
      <c r="A3222" s="299"/>
      <c r="B3222" s="150">
        <v>220101135</v>
      </c>
      <c r="C3222" s="346"/>
      <c r="D3222" s="346"/>
      <c r="E3222" s="299" t="s">
        <v>247</v>
      </c>
      <c r="F3222" s="343"/>
      <c r="G3222" s="350"/>
      <c r="H3222" s="394"/>
      <c r="I3222" s="403"/>
      <c r="J3222" s="394"/>
      <c r="K3222" s="403"/>
      <c r="L3222" s="337">
        <f t="shared" si="602"/>
        <v>0</v>
      </c>
      <c r="M3222" s="338"/>
      <c r="N3222" s="337"/>
      <c r="O3222" s="338"/>
      <c r="P3222" s="337"/>
      <c r="Q3222" s="337">
        <f t="shared" si="603"/>
        <v>0</v>
      </c>
      <c r="R3222" s="350"/>
      <c r="S3222" s="350"/>
      <c r="T3222" s="350"/>
      <c r="U3222" s="350"/>
      <c r="V3222" s="350"/>
      <c r="W3222" s="350"/>
      <c r="X3222" s="350"/>
      <c r="Y3222" s="350">
        <f t="shared" si="604"/>
        <v>0</v>
      </c>
      <c r="Z3222" s="338"/>
      <c r="AA3222" s="337"/>
      <c r="AB3222" s="338"/>
      <c r="AC3222" s="337"/>
      <c r="AD3222" s="451">
        <f t="shared" si="605"/>
        <v>0</v>
      </c>
      <c r="AE3222" s="252"/>
    </row>
    <row r="3223" hidden="1" outlineLevel="1" spans="1:31">
      <c r="A3223" s="299"/>
      <c r="B3223" s="150">
        <v>220101136</v>
      </c>
      <c r="C3223" s="346"/>
      <c r="D3223" s="346"/>
      <c r="E3223" s="299" t="s">
        <v>248</v>
      </c>
      <c r="F3223" s="343"/>
      <c r="G3223" s="350"/>
      <c r="H3223" s="394"/>
      <c r="I3223" s="403"/>
      <c r="J3223" s="394"/>
      <c r="K3223" s="403"/>
      <c r="L3223" s="337">
        <f t="shared" si="602"/>
        <v>0</v>
      </c>
      <c r="M3223" s="338"/>
      <c r="N3223" s="337"/>
      <c r="O3223" s="338"/>
      <c r="P3223" s="337"/>
      <c r="Q3223" s="337">
        <f t="shared" si="603"/>
        <v>0</v>
      </c>
      <c r="R3223" s="350"/>
      <c r="S3223" s="350"/>
      <c r="T3223" s="350"/>
      <c r="U3223" s="350"/>
      <c r="V3223" s="350"/>
      <c r="W3223" s="350"/>
      <c r="X3223" s="350"/>
      <c r="Y3223" s="350">
        <f t="shared" si="604"/>
        <v>0</v>
      </c>
      <c r="Z3223" s="338"/>
      <c r="AA3223" s="337"/>
      <c r="AB3223" s="338"/>
      <c r="AC3223" s="337"/>
      <c r="AD3223" s="451">
        <f t="shared" si="605"/>
        <v>0</v>
      </c>
      <c r="AE3223" s="252"/>
    </row>
    <row r="3224" hidden="1" outlineLevel="1" spans="1:31">
      <c r="A3224" s="299"/>
      <c r="B3224" s="150">
        <v>220101137</v>
      </c>
      <c r="C3224" s="346"/>
      <c r="D3224" s="346"/>
      <c r="E3224" s="299" t="s">
        <v>249</v>
      </c>
      <c r="F3224" s="343"/>
      <c r="G3224" s="350"/>
      <c r="H3224" s="394"/>
      <c r="I3224" s="403"/>
      <c r="J3224" s="394"/>
      <c r="K3224" s="403"/>
      <c r="L3224" s="337">
        <f t="shared" si="602"/>
        <v>0</v>
      </c>
      <c r="M3224" s="338"/>
      <c r="N3224" s="337"/>
      <c r="O3224" s="338"/>
      <c r="P3224" s="337"/>
      <c r="Q3224" s="337">
        <f t="shared" si="603"/>
        <v>0</v>
      </c>
      <c r="R3224" s="350"/>
      <c r="S3224" s="350"/>
      <c r="T3224" s="350"/>
      <c r="U3224" s="350"/>
      <c r="V3224" s="350"/>
      <c r="W3224" s="350"/>
      <c r="X3224" s="350"/>
      <c r="Y3224" s="350">
        <f t="shared" si="604"/>
        <v>0</v>
      </c>
      <c r="Z3224" s="338"/>
      <c r="AA3224" s="337"/>
      <c r="AB3224" s="338"/>
      <c r="AC3224" s="337"/>
      <c r="AD3224" s="451">
        <f t="shared" si="605"/>
        <v>0</v>
      </c>
      <c r="AE3224" s="252"/>
    </row>
    <row r="3225" hidden="1" outlineLevel="1" spans="1:31">
      <c r="A3225" s="299"/>
      <c r="B3225" s="150">
        <v>220101138</v>
      </c>
      <c r="C3225" s="346"/>
      <c r="D3225" s="346"/>
      <c r="E3225" s="299" t="s">
        <v>250</v>
      </c>
      <c r="F3225" s="343"/>
      <c r="G3225" s="350"/>
      <c r="H3225" s="394"/>
      <c r="I3225" s="403"/>
      <c r="J3225" s="394"/>
      <c r="K3225" s="403"/>
      <c r="L3225" s="337">
        <f t="shared" si="602"/>
        <v>0</v>
      </c>
      <c r="M3225" s="338"/>
      <c r="N3225" s="337"/>
      <c r="O3225" s="338"/>
      <c r="P3225" s="337"/>
      <c r="Q3225" s="337">
        <f t="shared" si="603"/>
        <v>0</v>
      </c>
      <c r="R3225" s="350"/>
      <c r="S3225" s="350"/>
      <c r="T3225" s="350"/>
      <c r="U3225" s="350"/>
      <c r="V3225" s="350"/>
      <c r="W3225" s="350"/>
      <c r="X3225" s="350"/>
      <c r="Y3225" s="350">
        <f t="shared" si="604"/>
        <v>0</v>
      </c>
      <c r="Z3225" s="338"/>
      <c r="AA3225" s="337"/>
      <c r="AB3225" s="338"/>
      <c r="AC3225" s="337"/>
      <c r="AD3225" s="451">
        <f t="shared" si="605"/>
        <v>0</v>
      </c>
      <c r="AE3225" s="252"/>
    </row>
    <row r="3226" hidden="1" outlineLevel="1" spans="1:31">
      <c r="A3226" s="299"/>
      <c r="B3226" s="150">
        <v>220101139</v>
      </c>
      <c r="C3226" s="346"/>
      <c r="D3226" s="346"/>
      <c r="E3226" s="299" t="s">
        <v>251</v>
      </c>
      <c r="F3226" s="343"/>
      <c r="G3226" s="350"/>
      <c r="H3226" s="394"/>
      <c r="I3226" s="403"/>
      <c r="J3226" s="394"/>
      <c r="K3226" s="403"/>
      <c r="L3226" s="337">
        <f t="shared" si="602"/>
        <v>0</v>
      </c>
      <c r="M3226" s="338"/>
      <c r="N3226" s="337"/>
      <c r="O3226" s="338"/>
      <c r="P3226" s="337"/>
      <c r="Q3226" s="337">
        <f t="shared" si="603"/>
        <v>0</v>
      </c>
      <c r="R3226" s="350"/>
      <c r="S3226" s="350"/>
      <c r="T3226" s="350"/>
      <c r="U3226" s="350"/>
      <c r="V3226" s="350"/>
      <c r="W3226" s="350"/>
      <c r="X3226" s="350"/>
      <c r="Y3226" s="350">
        <f t="shared" si="604"/>
        <v>0</v>
      </c>
      <c r="Z3226" s="338"/>
      <c r="AA3226" s="337"/>
      <c r="AB3226" s="338"/>
      <c r="AC3226" s="337"/>
      <c r="AD3226" s="451">
        <f t="shared" si="605"/>
        <v>0</v>
      </c>
      <c r="AE3226" s="252"/>
    </row>
    <row r="3227" hidden="1" outlineLevel="1" spans="1:31">
      <c r="A3227" s="299"/>
      <c r="B3227" s="150">
        <v>220101140</v>
      </c>
      <c r="C3227" s="346"/>
      <c r="D3227" s="346"/>
      <c r="E3227" s="299" t="s">
        <v>252</v>
      </c>
      <c r="F3227" s="343"/>
      <c r="G3227" s="350"/>
      <c r="H3227" s="394"/>
      <c r="I3227" s="403"/>
      <c r="J3227" s="394"/>
      <c r="K3227" s="403"/>
      <c r="L3227" s="337">
        <f t="shared" si="602"/>
        <v>0</v>
      </c>
      <c r="M3227" s="338"/>
      <c r="N3227" s="337"/>
      <c r="O3227" s="338"/>
      <c r="P3227" s="337"/>
      <c r="Q3227" s="337">
        <f t="shared" si="603"/>
        <v>0</v>
      </c>
      <c r="R3227" s="350"/>
      <c r="S3227" s="350"/>
      <c r="T3227" s="350"/>
      <c r="U3227" s="350"/>
      <c r="V3227" s="350"/>
      <c r="W3227" s="350"/>
      <c r="X3227" s="350"/>
      <c r="Y3227" s="350">
        <f t="shared" si="604"/>
        <v>0</v>
      </c>
      <c r="Z3227" s="338"/>
      <c r="AA3227" s="337"/>
      <c r="AB3227" s="338"/>
      <c r="AC3227" s="337"/>
      <c r="AD3227" s="451">
        <f t="shared" si="605"/>
        <v>0</v>
      </c>
      <c r="AE3227" s="252"/>
    </row>
    <row r="3228" hidden="1" outlineLevel="1" spans="1:31">
      <c r="A3228" s="299"/>
      <c r="B3228" s="150">
        <v>220101141</v>
      </c>
      <c r="C3228" s="346"/>
      <c r="D3228" s="346"/>
      <c r="E3228" s="299" t="s">
        <v>253</v>
      </c>
      <c r="F3228" s="343"/>
      <c r="G3228" s="350"/>
      <c r="H3228" s="394"/>
      <c r="I3228" s="403"/>
      <c r="J3228" s="394"/>
      <c r="K3228" s="403"/>
      <c r="L3228" s="337">
        <f t="shared" si="602"/>
        <v>0</v>
      </c>
      <c r="M3228" s="338"/>
      <c r="N3228" s="337"/>
      <c r="O3228" s="338"/>
      <c r="P3228" s="337"/>
      <c r="Q3228" s="337">
        <f t="shared" si="603"/>
        <v>0</v>
      </c>
      <c r="R3228" s="350"/>
      <c r="S3228" s="350"/>
      <c r="T3228" s="350"/>
      <c r="U3228" s="350"/>
      <c r="V3228" s="350"/>
      <c r="W3228" s="350"/>
      <c r="X3228" s="350"/>
      <c r="Y3228" s="350">
        <f t="shared" si="604"/>
        <v>0</v>
      </c>
      <c r="Z3228" s="338"/>
      <c r="AA3228" s="337"/>
      <c r="AB3228" s="338"/>
      <c r="AC3228" s="337"/>
      <c r="AD3228" s="451">
        <f t="shared" si="605"/>
        <v>0</v>
      </c>
      <c r="AE3228" s="252"/>
    </row>
    <row r="3229" hidden="1" outlineLevel="1" spans="1:31">
      <c r="A3229" s="299"/>
      <c r="B3229" s="150">
        <v>220101142</v>
      </c>
      <c r="C3229" s="346"/>
      <c r="D3229" s="346"/>
      <c r="E3229" s="299" t="s">
        <v>254</v>
      </c>
      <c r="F3229" s="343"/>
      <c r="G3229" s="350"/>
      <c r="H3229" s="394"/>
      <c r="I3229" s="403"/>
      <c r="J3229" s="394"/>
      <c r="K3229" s="403"/>
      <c r="L3229" s="337">
        <f t="shared" si="602"/>
        <v>0</v>
      </c>
      <c r="M3229" s="338"/>
      <c r="N3229" s="337"/>
      <c r="O3229" s="338"/>
      <c r="P3229" s="337"/>
      <c r="Q3229" s="337">
        <f t="shared" si="603"/>
        <v>0</v>
      </c>
      <c r="R3229" s="350"/>
      <c r="S3229" s="350"/>
      <c r="T3229" s="350"/>
      <c r="U3229" s="350"/>
      <c r="V3229" s="350"/>
      <c r="W3229" s="350"/>
      <c r="X3229" s="350"/>
      <c r="Y3229" s="350">
        <f t="shared" si="604"/>
        <v>0</v>
      </c>
      <c r="Z3229" s="338"/>
      <c r="AA3229" s="337"/>
      <c r="AB3229" s="338"/>
      <c r="AC3229" s="337"/>
      <c r="AD3229" s="451">
        <f t="shared" si="605"/>
        <v>0</v>
      </c>
      <c r="AE3229" s="252"/>
    </row>
    <row r="3230" hidden="1" outlineLevel="1" spans="1:31">
      <c r="A3230" s="299"/>
      <c r="B3230" s="150">
        <v>220101143</v>
      </c>
      <c r="C3230" s="346"/>
      <c r="D3230" s="346"/>
      <c r="E3230" s="299" t="s">
        <v>255</v>
      </c>
      <c r="F3230" s="343"/>
      <c r="G3230" s="350"/>
      <c r="H3230" s="394"/>
      <c r="I3230" s="403"/>
      <c r="J3230" s="394"/>
      <c r="K3230" s="403"/>
      <c r="L3230" s="337">
        <f t="shared" si="602"/>
        <v>0</v>
      </c>
      <c r="M3230" s="338"/>
      <c r="N3230" s="337"/>
      <c r="O3230" s="338"/>
      <c r="P3230" s="337"/>
      <c r="Q3230" s="337">
        <f t="shared" si="603"/>
        <v>0</v>
      </c>
      <c r="R3230" s="350"/>
      <c r="S3230" s="350"/>
      <c r="T3230" s="350"/>
      <c r="U3230" s="350"/>
      <c r="V3230" s="350"/>
      <c r="W3230" s="350"/>
      <c r="X3230" s="350"/>
      <c r="Y3230" s="350">
        <f t="shared" si="604"/>
        <v>0</v>
      </c>
      <c r="Z3230" s="338"/>
      <c r="AA3230" s="337"/>
      <c r="AB3230" s="338"/>
      <c r="AC3230" s="337"/>
      <c r="AD3230" s="451">
        <f t="shared" si="605"/>
        <v>0</v>
      </c>
      <c r="AE3230" s="252"/>
    </row>
    <row r="3231" hidden="1" outlineLevel="1" spans="1:31">
      <c r="A3231" s="299"/>
      <c r="B3231" s="150">
        <v>220101144</v>
      </c>
      <c r="C3231" s="346"/>
      <c r="D3231" s="346"/>
      <c r="E3231" s="299" t="s">
        <v>256</v>
      </c>
      <c r="F3231" s="343"/>
      <c r="G3231" s="350"/>
      <c r="H3231" s="394"/>
      <c r="I3231" s="403"/>
      <c r="J3231" s="394"/>
      <c r="K3231" s="403"/>
      <c r="L3231" s="337">
        <f t="shared" si="602"/>
        <v>0</v>
      </c>
      <c r="M3231" s="338"/>
      <c r="N3231" s="337"/>
      <c r="O3231" s="338"/>
      <c r="P3231" s="337"/>
      <c r="Q3231" s="337">
        <f t="shared" si="603"/>
        <v>0</v>
      </c>
      <c r="R3231" s="350"/>
      <c r="S3231" s="350"/>
      <c r="T3231" s="350"/>
      <c r="U3231" s="350"/>
      <c r="V3231" s="350"/>
      <c r="W3231" s="350"/>
      <c r="X3231" s="350"/>
      <c r="Y3231" s="350">
        <f t="shared" si="604"/>
        <v>0</v>
      </c>
      <c r="Z3231" s="338"/>
      <c r="AA3231" s="337"/>
      <c r="AB3231" s="338"/>
      <c r="AC3231" s="337"/>
      <c r="AD3231" s="451">
        <f t="shared" si="605"/>
        <v>0</v>
      </c>
      <c r="AE3231" s="252"/>
    </row>
    <row r="3232" hidden="1" outlineLevel="1" spans="1:31">
      <c r="A3232" s="299"/>
      <c r="B3232" s="150">
        <v>220101145</v>
      </c>
      <c r="C3232" s="346"/>
      <c r="D3232" s="346"/>
      <c r="E3232" s="299" t="s">
        <v>257</v>
      </c>
      <c r="F3232" s="343"/>
      <c r="G3232" s="350"/>
      <c r="H3232" s="394"/>
      <c r="I3232" s="403"/>
      <c r="J3232" s="394"/>
      <c r="K3232" s="403"/>
      <c r="L3232" s="337">
        <f t="shared" si="602"/>
        <v>0</v>
      </c>
      <c r="M3232" s="338"/>
      <c r="N3232" s="337"/>
      <c r="O3232" s="338"/>
      <c r="P3232" s="337"/>
      <c r="Q3232" s="337">
        <f t="shared" si="603"/>
        <v>0</v>
      </c>
      <c r="R3232" s="350"/>
      <c r="S3232" s="350"/>
      <c r="T3232" s="350"/>
      <c r="U3232" s="350"/>
      <c r="V3232" s="350"/>
      <c r="W3232" s="350"/>
      <c r="X3232" s="350"/>
      <c r="Y3232" s="350">
        <f t="shared" si="604"/>
        <v>0</v>
      </c>
      <c r="Z3232" s="338"/>
      <c r="AA3232" s="337"/>
      <c r="AB3232" s="338"/>
      <c r="AC3232" s="337"/>
      <c r="AD3232" s="451">
        <f t="shared" si="605"/>
        <v>0</v>
      </c>
      <c r="AE3232" s="252"/>
    </row>
    <row r="3233" hidden="1" outlineLevel="1" spans="1:31">
      <c r="A3233" s="299"/>
      <c r="B3233" s="150">
        <v>220101146</v>
      </c>
      <c r="C3233" s="346"/>
      <c r="D3233" s="346"/>
      <c r="E3233" s="299" t="s">
        <v>258</v>
      </c>
      <c r="F3233" s="343"/>
      <c r="G3233" s="350"/>
      <c r="H3233" s="394"/>
      <c r="I3233" s="403"/>
      <c r="J3233" s="394"/>
      <c r="K3233" s="403"/>
      <c r="L3233" s="337">
        <f t="shared" si="602"/>
        <v>0</v>
      </c>
      <c r="M3233" s="338"/>
      <c r="N3233" s="337"/>
      <c r="O3233" s="338"/>
      <c r="P3233" s="337"/>
      <c r="Q3233" s="337">
        <f t="shared" si="603"/>
        <v>0</v>
      </c>
      <c r="R3233" s="350"/>
      <c r="S3233" s="350"/>
      <c r="T3233" s="350"/>
      <c r="U3233" s="350"/>
      <c r="V3233" s="350"/>
      <c r="W3233" s="350"/>
      <c r="X3233" s="350"/>
      <c r="Y3233" s="350">
        <f t="shared" si="604"/>
        <v>0</v>
      </c>
      <c r="Z3233" s="338"/>
      <c r="AA3233" s="337"/>
      <c r="AB3233" s="338"/>
      <c r="AC3233" s="337"/>
      <c r="AD3233" s="451">
        <f t="shared" si="605"/>
        <v>0</v>
      </c>
      <c r="AE3233" s="252"/>
    </row>
    <row r="3234" hidden="1" outlineLevel="1" spans="1:31">
      <c r="A3234" s="299"/>
      <c r="B3234" s="150">
        <v>220101147</v>
      </c>
      <c r="C3234" s="346"/>
      <c r="D3234" s="346"/>
      <c r="E3234" s="299" t="s">
        <v>259</v>
      </c>
      <c r="F3234" s="343"/>
      <c r="G3234" s="350"/>
      <c r="H3234" s="394"/>
      <c r="I3234" s="403"/>
      <c r="J3234" s="394"/>
      <c r="K3234" s="403"/>
      <c r="L3234" s="337">
        <f t="shared" si="602"/>
        <v>0</v>
      </c>
      <c r="M3234" s="338"/>
      <c r="N3234" s="337"/>
      <c r="O3234" s="338"/>
      <c r="P3234" s="337"/>
      <c r="Q3234" s="337">
        <f t="shared" si="603"/>
        <v>0</v>
      </c>
      <c r="R3234" s="350"/>
      <c r="S3234" s="350"/>
      <c r="T3234" s="350"/>
      <c r="U3234" s="350"/>
      <c r="V3234" s="350"/>
      <c r="W3234" s="350"/>
      <c r="X3234" s="350"/>
      <c r="Y3234" s="350">
        <f t="shared" si="604"/>
        <v>0</v>
      </c>
      <c r="Z3234" s="338"/>
      <c r="AA3234" s="337"/>
      <c r="AB3234" s="338"/>
      <c r="AC3234" s="337"/>
      <c r="AD3234" s="451">
        <f t="shared" si="605"/>
        <v>0</v>
      </c>
      <c r="AE3234" s="252"/>
    </row>
    <row r="3235" hidden="1" outlineLevel="1" spans="1:31">
      <c r="A3235" s="299"/>
      <c r="B3235" s="150">
        <v>220101148</v>
      </c>
      <c r="C3235" s="346"/>
      <c r="D3235" s="346"/>
      <c r="E3235" s="299" t="s">
        <v>260</v>
      </c>
      <c r="F3235" s="343"/>
      <c r="G3235" s="350"/>
      <c r="H3235" s="394"/>
      <c r="I3235" s="403"/>
      <c r="J3235" s="394"/>
      <c r="K3235" s="403"/>
      <c r="L3235" s="337">
        <f t="shared" si="602"/>
        <v>0</v>
      </c>
      <c r="M3235" s="338"/>
      <c r="N3235" s="337"/>
      <c r="O3235" s="338"/>
      <c r="P3235" s="337"/>
      <c r="Q3235" s="337">
        <f t="shared" si="603"/>
        <v>0</v>
      </c>
      <c r="R3235" s="350"/>
      <c r="S3235" s="350"/>
      <c r="T3235" s="350"/>
      <c r="U3235" s="350"/>
      <c r="V3235" s="350"/>
      <c r="W3235" s="350"/>
      <c r="X3235" s="350"/>
      <c r="Y3235" s="350">
        <f t="shared" si="604"/>
        <v>0</v>
      </c>
      <c r="Z3235" s="338"/>
      <c r="AA3235" s="337"/>
      <c r="AB3235" s="338"/>
      <c r="AC3235" s="337"/>
      <c r="AD3235" s="451">
        <f t="shared" si="605"/>
        <v>0</v>
      </c>
      <c r="AE3235" s="252"/>
    </row>
    <row r="3236" hidden="1" outlineLevel="1" spans="1:31">
      <c r="A3236" s="299"/>
      <c r="B3236" s="150">
        <v>220101149</v>
      </c>
      <c r="C3236" s="346"/>
      <c r="D3236" s="346"/>
      <c r="E3236" s="299" t="s">
        <v>261</v>
      </c>
      <c r="F3236" s="343"/>
      <c r="G3236" s="350"/>
      <c r="H3236" s="394"/>
      <c r="I3236" s="403"/>
      <c r="J3236" s="394"/>
      <c r="K3236" s="403"/>
      <c r="L3236" s="337">
        <f t="shared" si="602"/>
        <v>0</v>
      </c>
      <c r="M3236" s="338"/>
      <c r="N3236" s="337"/>
      <c r="O3236" s="338"/>
      <c r="P3236" s="337"/>
      <c r="Q3236" s="337">
        <f t="shared" si="603"/>
        <v>0</v>
      </c>
      <c r="R3236" s="350"/>
      <c r="S3236" s="350"/>
      <c r="T3236" s="350"/>
      <c r="U3236" s="350"/>
      <c r="V3236" s="350"/>
      <c r="W3236" s="350"/>
      <c r="X3236" s="350"/>
      <c r="Y3236" s="350">
        <f t="shared" si="604"/>
        <v>0</v>
      </c>
      <c r="Z3236" s="338"/>
      <c r="AA3236" s="337"/>
      <c r="AB3236" s="338"/>
      <c r="AC3236" s="337"/>
      <c r="AD3236" s="451">
        <f t="shared" si="605"/>
        <v>0</v>
      </c>
      <c r="AE3236" s="252"/>
    </row>
    <row r="3237" hidden="1" outlineLevel="1" spans="1:31">
      <c r="A3237" s="299"/>
      <c r="B3237" s="150">
        <v>220101150</v>
      </c>
      <c r="C3237" s="346"/>
      <c r="D3237" s="346"/>
      <c r="E3237" s="299" t="s">
        <v>262</v>
      </c>
      <c r="F3237" s="343"/>
      <c r="G3237" s="350"/>
      <c r="H3237" s="394"/>
      <c r="I3237" s="403"/>
      <c r="J3237" s="394"/>
      <c r="K3237" s="403"/>
      <c r="L3237" s="337">
        <f t="shared" si="602"/>
        <v>0</v>
      </c>
      <c r="M3237" s="338"/>
      <c r="N3237" s="337"/>
      <c r="O3237" s="338"/>
      <c r="P3237" s="337"/>
      <c r="Q3237" s="337">
        <f t="shared" si="603"/>
        <v>0</v>
      </c>
      <c r="R3237" s="350"/>
      <c r="S3237" s="350"/>
      <c r="T3237" s="350"/>
      <c r="U3237" s="350"/>
      <c r="V3237" s="350"/>
      <c r="W3237" s="350"/>
      <c r="X3237" s="350"/>
      <c r="Y3237" s="350">
        <f t="shared" si="604"/>
        <v>0</v>
      </c>
      <c r="Z3237" s="338"/>
      <c r="AA3237" s="337"/>
      <c r="AB3237" s="338"/>
      <c r="AC3237" s="337"/>
      <c r="AD3237" s="451">
        <f t="shared" si="605"/>
        <v>0</v>
      </c>
      <c r="AE3237" s="252"/>
    </row>
    <row r="3238" hidden="1" outlineLevel="1" spans="1:31">
      <c r="A3238" s="299"/>
      <c r="B3238" s="150">
        <v>220101151</v>
      </c>
      <c r="C3238" s="346"/>
      <c r="D3238" s="346"/>
      <c r="E3238" s="299" t="s">
        <v>263</v>
      </c>
      <c r="F3238" s="343"/>
      <c r="G3238" s="350"/>
      <c r="H3238" s="394"/>
      <c r="I3238" s="403"/>
      <c r="J3238" s="394"/>
      <c r="K3238" s="403"/>
      <c r="L3238" s="337">
        <f t="shared" si="602"/>
        <v>0</v>
      </c>
      <c r="M3238" s="338"/>
      <c r="N3238" s="337"/>
      <c r="O3238" s="338"/>
      <c r="P3238" s="337"/>
      <c r="Q3238" s="337">
        <f t="shared" si="603"/>
        <v>0</v>
      </c>
      <c r="R3238" s="350"/>
      <c r="S3238" s="350"/>
      <c r="T3238" s="350"/>
      <c r="U3238" s="350"/>
      <c r="V3238" s="350"/>
      <c r="W3238" s="350"/>
      <c r="X3238" s="350"/>
      <c r="Y3238" s="350">
        <f t="shared" si="604"/>
        <v>0</v>
      </c>
      <c r="Z3238" s="338"/>
      <c r="AA3238" s="337"/>
      <c r="AB3238" s="338"/>
      <c r="AC3238" s="337"/>
      <c r="AD3238" s="451">
        <f t="shared" si="605"/>
        <v>0</v>
      </c>
      <c r="AE3238" s="252"/>
    </row>
    <row r="3239" hidden="1" outlineLevel="1" spans="1:31">
      <c r="A3239" s="299"/>
      <c r="B3239" s="150">
        <v>220101152</v>
      </c>
      <c r="C3239" s="346"/>
      <c r="D3239" s="346"/>
      <c r="E3239" s="299" t="s">
        <v>264</v>
      </c>
      <c r="F3239" s="343"/>
      <c r="G3239" s="350"/>
      <c r="H3239" s="394"/>
      <c r="I3239" s="403"/>
      <c r="J3239" s="394"/>
      <c r="K3239" s="403"/>
      <c r="L3239" s="337">
        <f t="shared" si="602"/>
        <v>0</v>
      </c>
      <c r="M3239" s="338"/>
      <c r="N3239" s="337"/>
      <c r="O3239" s="338"/>
      <c r="P3239" s="337"/>
      <c r="Q3239" s="337">
        <f t="shared" si="603"/>
        <v>0</v>
      </c>
      <c r="R3239" s="350"/>
      <c r="S3239" s="350"/>
      <c r="T3239" s="350"/>
      <c r="U3239" s="350"/>
      <c r="V3239" s="350"/>
      <c r="W3239" s="350"/>
      <c r="X3239" s="350"/>
      <c r="Y3239" s="350">
        <f t="shared" si="604"/>
        <v>0</v>
      </c>
      <c r="Z3239" s="338"/>
      <c r="AA3239" s="337"/>
      <c r="AB3239" s="338"/>
      <c r="AC3239" s="337"/>
      <c r="AD3239" s="451">
        <f t="shared" si="605"/>
        <v>0</v>
      </c>
      <c r="AE3239" s="252"/>
    </row>
    <row r="3240" hidden="1" outlineLevel="1" spans="1:31">
      <c r="A3240" s="299"/>
      <c r="B3240" s="150">
        <v>220101153</v>
      </c>
      <c r="C3240" s="346"/>
      <c r="D3240" s="346"/>
      <c r="E3240" s="299" t="s">
        <v>265</v>
      </c>
      <c r="F3240" s="343"/>
      <c r="G3240" s="350"/>
      <c r="H3240" s="394"/>
      <c r="I3240" s="403"/>
      <c r="J3240" s="394"/>
      <c r="K3240" s="403"/>
      <c r="L3240" s="337">
        <f t="shared" si="602"/>
        <v>0</v>
      </c>
      <c r="M3240" s="338"/>
      <c r="N3240" s="337"/>
      <c r="O3240" s="338"/>
      <c r="P3240" s="337"/>
      <c r="Q3240" s="337">
        <f t="shared" si="603"/>
        <v>0</v>
      </c>
      <c r="R3240" s="350"/>
      <c r="S3240" s="350"/>
      <c r="T3240" s="350"/>
      <c r="U3240" s="350"/>
      <c r="V3240" s="350"/>
      <c r="W3240" s="350"/>
      <c r="X3240" s="350"/>
      <c r="Y3240" s="350">
        <f t="shared" si="604"/>
        <v>0</v>
      </c>
      <c r="Z3240" s="338"/>
      <c r="AA3240" s="337"/>
      <c r="AB3240" s="338"/>
      <c r="AC3240" s="337"/>
      <c r="AD3240" s="451">
        <f t="shared" si="605"/>
        <v>0</v>
      </c>
      <c r="AE3240" s="252"/>
    </row>
    <row r="3241" hidden="1" outlineLevel="1" spans="1:31">
      <c r="A3241" s="299"/>
      <c r="B3241" s="150">
        <v>220101154</v>
      </c>
      <c r="C3241" s="346"/>
      <c r="D3241" s="346"/>
      <c r="E3241" s="299" t="s">
        <v>266</v>
      </c>
      <c r="F3241" s="343"/>
      <c r="G3241" s="350"/>
      <c r="H3241" s="394"/>
      <c r="I3241" s="403"/>
      <c r="J3241" s="394"/>
      <c r="K3241" s="403"/>
      <c r="L3241" s="337">
        <f t="shared" si="602"/>
        <v>0</v>
      </c>
      <c r="M3241" s="338"/>
      <c r="N3241" s="337"/>
      <c r="O3241" s="338"/>
      <c r="P3241" s="337"/>
      <c r="Q3241" s="337">
        <f t="shared" si="603"/>
        <v>0</v>
      </c>
      <c r="R3241" s="350"/>
      <c r="S3241" s="350"/>
      <c r="T3241" s="350"/>
      <c r="U3241" s="350"/>
      <c r="V3241" s="350"/>
      <c r="W3241" s="350"/>
      <c r="X3241" s="350"/>
      <c r="Y3241" s="350">
        <f t="shared" si="604"/>
        <v>0</v>
      </c>
      <c r="Z3241" s="338"/>
      <c r="AA3241" s="337"/>
      <c r="AB3241" s="338"/>
      <c r="AC3241" s="337"/>
      <c r="AD3241" s="451">
        <f t="shared" si="605"/>
        <v>0</v>
      </c>
      <c r="AE3241" s="252"/>
    </row>
    <row r="3242" hidden="1" outlineLevel="1" spans="1:31">
      <c r="A3242" s="299"/>
      <c r="B3242" s="150">
        <v>220101155</v>
      </c>
      <c r="C3242" s="346"/>
      <c r="D3242" s="346"/>
      <c r="E3242" s="299" t="s">
        <v>267</v>
      </c>
      <c r="F3242" s="343"/>
      <c r="G3242" s="350"/>
      <c r="H3242" s="394"/>
      <c r="I3242" s="403"/>
      <c r="J3242" s="394"/>
      <c r="K3242" s="403"/>
      <c r="L3242" s="337">
        <f t="shared" si="602"/>
        <v>0</v>
      </c>
      <c r="M3242" s="338"/>
      <c r="N3242" s="337"/>
      <c r="O3242" s="338"/>
      <c r="P3242" s="337"/>
      <c r="Q3242" s="337">
        <f t="shared" si="603"/>
        <v>0</v>
      </c>
      <c r="R3242" s="350"/>
      <c r="S3242" s="350"/>
      <c r="T3242" s="350"/>
      <c r="U3242" s="350"/>
      <c r="V3242" s="350"/>
      <c r="W3242" s="350"/>
      <c r="X3242" s="350"/>
      <c r="Y3242" s="350">
        <f t="shared" si="604"/>
        <v>0</v>
      </c>
      <c r="Z3242" s="338"/>
      <c r="AA3242" s="337"/>
      <c r="AB3242" s="338"/>
      <c r="AC3242" s="337"/>
      <c r="AD3242" s="451">
        <f t="shared" si="605"/>
        <v>0</v>
      </c>
      <c r="AE3242" s="252"/>
    </row>
    <row r="3243" hidden="1" outlineLevel="1" spans="1:31">
      <c r="A3243" s="299"/>
      <c r="B3243" s="150">
        <v>220101156</v>
      </c>
      <c r="C3243" s="346"/>
      <c r="D3243" s="346"/>
      <c r="E3243" s="299" t="s">
        <v>268</v>
      </c>
      <c r="F3243" s="343"/>
      <c r="G3243" s="350"/>
      <c r="H3243" s="394"/>
      <c r="I3243" s="403"/>
      <c r="J3243" s="394"/>
      <c r="K3243" s="403"/>
      <c r="L3243" s="337">
        <f t="shared" si="602"/>
        <v>0</v>
      </c>
      <c r="M3243" s="338"/>
      <c r="N3243" s="337"/>
      <c r="O3243" s="338"/>
      <c r="P3243" s="337"/>
      <c r="Q3243" s="337">
        <f t="shared" si="603"/>
        <v>0</v>
      </c>
      <c r="R3243" s="350"/>
      <c r="S3243" s="350"/>
      <c r="T3243" s="350"/>
      <c r="U3243" s="350"/>
      <c r="V3243" s="350"/>
      <c r="W3243" s="350"/>
      <c r="X3243" s="350"/>
      <c r="Y3243" s="350">
        <f t="shared" si="604"/>
        <v>0</v>
      </c>
      <c r="Z3243" s="338"/>
      <c r="AA3243" s="337"/>
      <c r="AB3243" s="338"/>
      <c r="AC3243" s="337"/>
      <c r="AD3243" s="451">
        <f t="shared" si="605"/>
        <v>0</v>
      </c>
      <c r="AE3243" s="252"/>
    </row>
    <row r="3244" hidden="1" outlineLevel="1" spans="1:31">
      <c r="A3244" s="299"/>
      <c r="B3244" s="150">
        <v>220101157</v>
      </c>
      <c r="C3244" s="346"/>
      <c r="D3244" s="346"/>
      <c r="E3244" s="299" t="s">
        <v>269</v>
      </c>
      <c r="F3244" s="343"/>
      <c r="G3244" s="350"/>
      <c r="H3244" s="394"/>
      <c r="I3244" s="403"/>
      <c r="J3244" s="394"/>
      <c r="K3244" s="403"/>
      <c r="L3244" s="337">
        <f t="shared" si="602"/>
        <v>0</v>
      </c>
      <c r="M3244" s="338"/>
      <c r="N3244" s="337"/>
      <c r="O3244" s="338"/>
      <c r="P3244" s="337"/>
      <c r="Q3244" s="337">
        <f t="shared" si="603"/>
        <v>0</v>
      </c>
      <c r="R3244" s="350"/>
      <c r="S3244" s="350"/>
      <c r="T3244" s="350"/>
      <c r="U3244" s="350"/>
      <c r="V3244" s="350"/>
      <c r="W3244" s="350"/>
      <c r="X3244" s="350"/>
      <c r="Y3244" s="350">
        <f t="shared" si="604"/>
        <v>0</v>
      </c>
      <c r="Z3244" s="338"/>
      <c r="AA3244" s="337"/>
      <c r="AB3244" s="338"/>
      <c r="AC3244" s="337"/>
      <c r="AD3244" s="451">
        <f t="shared" si="605"/>
        <v>0</v>
      </c>
      <c r="AE3244" s="252"/>
    </row>
    <row r="3245" hidden="1" outlineLevel="1" spans="1:31">
      <c r="A3245" s="299"/>
      <c r="B3245" s="150">
        <v>220101158</v>
      </c>
      <c r="C3245" s="346"/>
      <c r="D3245" s="346"/>
      <c r="E3245" s="299" t="s">
        <v>270</v>
      </c>
      <c r="F3245" s="343"/>
      <c r="G3245" s="350"/>
      <c r="H3245" s="394"/>
      <c r="I3245" s="403"/>
      <c r="J3245" s="394"/>
      <c r="K3245" s="403"/>
      <c r="L3245" s="337">
        <f t="shared" si="602"/>
        <v>0</v>
      </c>
      <c r="M3245" s="338"/>
      <c r="N3245" s="337"/>
      <c r="O3245" s="338"/>
      <c r="P3245" s="337"/>
      <c r="Q3245" s="337">
        <f t="shared" si="603"/>
        <v>0</v>
      </c>
      <c r="R3245" s="350"/>
      <c r="S3245" s="350"/>
      <c r="T3245" s="350"/>
      <c r="U3245" s="350"/>
      <c r="V3245" s="350"/>
      <c r="W3245" s="350"/>
      <c r="X3245" s="350"/>
      <c r="Y3245" s="350">
        <f t="shared" si="604"/>
        <v>0</v>
      </c>
      <c r="Z3245" s="338"/>
      <c r="AA3245" s="337"/>
      <c r="AB3245" s="338"/>
      <c r="AC3245" s="337"/>
      <c r="AD3245" s="451">
        <f t="shared" si="605"/>
        <v>0</v>
      </c>
      <c r="AE3245" s="252"/>
    </row>
    <row r="3246" hidden="1" outlineLevel="1" spans="1:31">
      <c r="A3246" s="299"/>
      <c r="B3246" s="150">
        <v>220101159</v>
      </c>
      <c r="C3246" s="346"/>
      <c r="D3246" s="346"/>
      <c r="E3246" s="299" t="s">
        <v>271</v>
      </c>
      <c r="F3246" s="343"/>
      <c r="G3246" s="350"/>
      <c r="H3246" s="394"/>
      <c r="I3246" s="403"/>
      <c r="J3246" s="394"/>
      <c r="K3246" s="403"/>
      <c r="L3246" s="337">
        <f t="shared" si="602"/>
        <v>0</v>
      </c>
      <c r="M3246" s="338"/>
      <c r="N3246" s="337"/>
      <c r="O3246" s="338"/>
      <c r="P3246" s="337"/>
      <c r="Q3246" s="337">
        <f t="shared" si="603"/>
        <v>0</v>
      </c>
      <c r="R3246" s="350"/>
      <c r="S3246" s="350"/>
      <c r="T3246" s="350"/>
      <c r="U3246" s="350"/>
      <c r="V3246" s="350"/>
      <c r="W3246" s="350"/>
      <c r="X3246" s="350"/>
      <c r="Y3246" s="350">
        <f t="shared" si="604"/>
        <v>0</v>
      </c>
      <c r="Z3246" s="338"/>
      <c r="AA3246" s="337"/>
      <c r="AB3246" s="338"/>
      <c r="AC3246" s="337"/>
      <c r="AD3246" s="451">
        <f t="shared" si="605"/>
        <v>0</v>
      </c>
      <c r="AE3246" s="252"/>
    </row>
    <row r="3247" hidden="1" outlineLevel="1" spans="1:31">
      <c r="A3247" s="299"/>
      <c r="B3247" s="150">
        <v>220101160</v>
      </c>
      <c r="C3247" s="346"/>
      <c r="D3247" s="346"/>
      <c r="E3247" s="299" t="s">
        <v>272</v>
      </c>
      <c r="F3247" s="343"/>
      <c r="G3247" s="350"/>
      <c r="H3247" s="394"/>
      <c r="I3247" s="403"/>
      <c r="J3247" s="394"/>
      <c r="K3247" s="403"/>
      <c r="L3247" s="337">
        <f t="shared" si="602"/>
        <v>0</v>
      </c>
      <c r="M3247" s="338"/>
      <c r="N3247" s="337"/>
      <c r="O3247" s="338"/>
      <c r="P3247" s="337"/>
      <c r="Q3247" s="337">
        <f t="shared" si="603"/>
        <v>0</v>
      </c>
      <c r="R3247" s="350"/>
      <c r="S3247" s="350"/>
      <c r="T3247" s="350"/>
      <c r="U3247" s="350"/>
      <c r="V3247" s="350"/>
      <c r="W3247" s="350"/>
      <c r="X3247" s="350"/>
      <c r="Y3247" s="350">
        <f t="shared" si="604"/>
        <v>0</v>
      </c>
      <c r="Z3247" s="338"/>
      <c r="AA3247" s="337"/>
      <c r="AB3247" s="338"/>
      <c r="AC3247" s="337"/>
      <c r="AD3247" s="451">
        <f t="shared" si="605"/>
        <v>0</v>
      </c>
      <c r="AE3247" s="252"/>
    </row>
    <row r="3248" hidden="1" outlineLevel="1" spans="1:31">
      <c r="A3248" s="299"/>
      <c r="B3248" s="150">
        <v>220101161</v>
      </c>
      <c r="C3248" s="346"/>
      <c r="D3248" s="346"/>
      <c r="E3248" s="299" t="s">
        <v>273</v>
      </c>
      <c r="F3248" s="343"/>
      <c r="G3248" s="350"/>
      <c r="H3248" s="394"/>
      <c r="I3248" s="403"/>
      <c r="J3248" s="394"/>
      <c r="K3248" s="403"/>
      <c r="L3248" s="337">
        <f t="shared" si="602"/>
        <v>0</v>
      </c>
      <c r="M3248" s="338"/>
      <c r="N3248" s="337"/>
      <c r="O3248" s="338"/>
      <c r="P3248" s="337"/>
      <c r="Q3248" s="337">
        <f t="shared" si="603"/>
        <v>0</v>
      </c>
      <c r="R3248" s="350"/>
      <c r="S3248" s="350"/>
      <c r="T3248" s="350"/>
      <c r="U3248" s="350"/>
      <c r="V3248" s="350"/>
      <c r="W3248" s="350"/>
      <c r="X3248" s="350"/>
      <c r="Y3248" s="350">
        <f t="shared" si="604"/>
        <v>0</v>
      </c>
      <c r="Z3248" s="338"/>
      <c r="AA3248" s="337"/>
      <c r="AB3248" s="338"/>
      <c r="AC3248" s="337"/>
      <c r="AD3248" s="451">
        <f t="shared" si="605"/>
        <v>0</v>
      </c>
      <c r="AE3248" s="252"/>
    </row>
    <row r="3249" hidden="1" outlineLevel="1" spans="1:31">
      <c r="A3249" s="299"/>
      <c r="B3249" s="150">
        <v>220101162</v>
      </c>
      <c r="C3249" s="346"/>
      <c r="D3249" s="346"/>
      <c r="E3249" s="299" t="s">
        <v>274</v>
      </c>
      <c r="F3249" s="343"/>
      <c r="G3249" s="350"/>
      <c r="H3249" s="394"/>
      <c r="I3249" s="403"/>
      <c r="J3249" s="394"/>
      <c r="K3249" s="403"/>
      <c r="L3249" s="337">
        <f t="shared" si="602"/>
        <v>0</v>
      </c>
      <c r="M3249" s="338"/>
      <c r="N3249" s="337"/>
      <c r="O3249" s="338"/>
      <c r="P3249" s="337"/>
      <c r="Q3249" s="337">
        <f t="shared" si="603"/>
        <v>0</v>
      </c>
      <c r="R3249" s="350"/>
      <c r="S3249" s="350"/>
      <c r="T3249" s="350"/>
      <c r="U3249" s="350"/>
      <c r="V3249" s="350"/>
      <c r="W3249" s="350"/>
      <c r="X3249" s="350"/>
      <c r="Y3249" s="350">
        <f t="shared" si="604"/>
        <v>0</v>
      </c>
      <c r="Z3249" s="338"/>
      <c r="AA3249" s="337"/>
      <c r="AB3249" s="338"/>
      <c r="AC3249" s="337"/>
      <c r="AD3249" s="451">
        <f t="shared" si="605"/>
        <v>0</v>
      </c>
      <c r="AE3249" s="252"/>
    </row>
    <row r="3250" hidden="1" outlineLevel="1" spans="1:31">
      <c r="A3250" s="299"/>
      <c r="B3250" s="150">
        <v>220101163</v>
      </c>
      <c r="C3250" s="346"/>
      <c r="D3250" s="346"/>
      <c r="E3250" s="299" t="s">
        <v>275</v>
      </c>
      <c r="F3250" s="343"/>
      <c r="G3250" s="350"/>
      <c r="H3250" s="394"/>
      <c r="I3250" s="403"/>
      <c r="J3250" s="394"/>
      <c r="K3250" s="403"/>
      <c r="L3250" s="337">
        <f t="shared" si="602"/>
        <v>0</v>
      </c>
      <c r="M3250" s="338"/>
      <c r="N3250" s="337"/>
      <c r="O3250" s="338"/>
      <c r="P3250" s="337"/>
      <c r="Q3250" s="337">
        <f t="shared" si="603"/>
        <v>0</v>
      </c>
      <c r="R3250" s="350"/>
      <c r="S3250" s="350"/>
      <c r="T3250" s="350"/>
      <c r="U3250" s="350"/>
      <c r="V3250" s="350"/>
      <c r="W3250" s="350"/>
      <c r="X3250" s="350"/>
      <c r="Y3250" s="350">
        <f t="shared" si="604"/>
        <v>0</v>
      </c>
      <c r="Z3250" s="338"/>
      <c r="AA3250" s="337"/>
      <c r="AB3250" s="338"/>
      <c r="AC3250" s="337"/>
      <c r="AD3250" s="451">
        <f t="shared" si="605"/>
        <v>0</v>
      </c>
      <c r="AE3250" s="252"/>
    </row>
    <row r="3251" hidden="1" outlineLevel="1" spans="1:31">
      <c r="A3251" s="299"/>
      <c r="B3251" s="150">
        <v>220101164</v>
      </c>
      <c r="C3251" s="346"/>
      <c r="D3251" s="346"/>
      <c r="E3251" s="299" t="s">
        <v>276</v>
      </c>
      <c r="F3251" s="343"/>
      <c r="G3251" s="350"/>
      <c r="H3251" s="394"/>
      <c r="I3251" s="403"/>
      <c r="J3251" s="394"/>
      <c r="K3251" s="403"/>
      <c r="L3251" s="337">
        <f t="shared" si="602"/>
        <v>0</v>
      </c>
      <c r="M3251" s="338"/>
      <c r="N3251" s="337"/>
      <c r="O3251" s="338"/>
      <c r="P3251" s="337"/>
      <c r="Q3251" s="337">
        <f t="shared" si="603"/>
        <v>0</v>
      </c>
      <c r="R3251" s="350"/>
      <c r="S3251" s="350"/>
      <c r="T3251" s="350"/>
      <c r="U3251" s="350"/>
      <c r="V3251" s="350"/>
      <c r="W3251" s="350"/>
      <c r="X3251" s="350"/>
      <c r="Y3251" s="350">
        <f t="shared" si="604"/>
        <v>0</v>
      </c>
      <c r="Z3251" s="338"/>
      <c r="AA3251" s="337"/>
      <c r="AB3251" s="338"/>
      <c r="AC3251" s="337"/>
      <c r="AD3251" s="451">
        <f t="shared" si="605"/>
        <v>0</v>
      </c>
      <c r="AE3251" s="252"/>
    </row>
    <row r="3252" hidden="1" outlineLevel="1" spans="1:31">
      <c r="A3252" s="299"/>
      <c r="B3252" s="150">
        <v>220101165</v>
      </c>
      <c r="C3252" s="346"/>
      <c r="D3252" s="346"/>
      <c r="E3252" s="299" t="s">
        <v>277</v>
      </c>
      <c r="F3252" s="343"/>
      <c r="G3252" s="350"/>
      <c r="H3252" s="394"/>
      <c r="I3252" s="403"/>
      <c r="J3252" s="394"/>
      <c r="K3252" s="403"/>
      <c r="L3252" s="337">
        <f t="shared" si="602"/>
        <v>0</v>
      </c>
      <c r="M3252" s="338"/>
      <c r="N3252" s="337"/>
      <c r="O3252" s="338"/>
      <c r="P3252" s="337"/>
      <c r="Q3252" s="337">
        <f t="shared" si="603"/>
        <v>0</v>
      </c>
      <c r="R3252" s="350"/>
      <c r="S3252" s="350"/>
      <c r="T3252" s="350"/>
      <c r="U3252" s="350"/>
      <c r="V3252" s="350"/>
      <c r="W3252" s="350"/>
      <c r="X3252" s="350"/>
      <c r="Y3252" s="350">
        <f t="shared" si="604"/>
        <v>0</v>
      </c>
      <c r="Z3252" s="338"/>
      <c r="AA3252" s="337"/>
      <c r="AB3252" s="338"/>
      <c r="AC3252" s="337"/>
      <c r="AD3252" s="451">
        <f t="shared" si="605"/>
        <v>0</v>
      </c>
      <c r="AE3252" s="252"/>
    </row>
    <row r="3253" hidden="1" outlineLevel="1" spans="1:31">
      <c r="A3253" s="299"/>
      <c r="B3253" s="150">
        <v>220101166</v>
      </c>
      <c r="C3253" s="346"/>
      <c r="D3253" s="346"/>
      <c r="E3253" s="299" t="s">
        <v>278</v>
      </c>
      <c r="F3253" s="343"/>
      <c r="G3253" s="350"/>
      <c r="H3253" s="394"/>
      <c r="I3253" s="403"/>
      <c r="J3253" s="394"/>
      <c r="K3253" s="403"/>
      <c r="L3253" s="337">
        <f t="shared" si="602"/>
        <v>0</v>
      </c>
      <c r="M3253" s="338"/>
      <c r="N3253" s="337"/>
      <c r="O3253" s="338"/>
      <c r="P3253" s="337"/>
      <c r="Q3253" s="337">
        <f t="shared" si="603"/>
        <v>0</v>
      </c>
      <c r="R3253" s="350"/>
      <c r="S3253" s="350"/>
      <c r="T3253" s="350"/>
      <c r="U3253" s="350"/>
      <c r="V3253" s="350"/>
      <c r="W3253" s="350"/>
      <c r="X3253" s="350"/>
      <c r="Y3253" s="350">
        <f t="shared" si="604"/>
        <v>0</v>
      </c>
      <c r="Z3253" s="338"/>
      <c r="AA3253" s="337"/>
      <c r="AB3253" s="338"/>
      <c r="AC3253" s="337"/>
      <c r="AD3253" s="451">
        <f t="shared" si="605"/>
        <v>0</v>
      </c>
      <c r="AE3253" s="252"/>
    </row>
    <row r="3254" hidden="1" outlineLevel="1" spans="1:31">
      <c r="A3254" s="299"/>
      <c r="B3254" s="150">
        <v>220101167</v>
      </c>
      <c r="C3254" s="346"/>
      <c r="D3254" s="346"/>
      <c r="E3254" s="299" t="s">
        <v>279</v>
      </c>
      <c r="F3254" s="343"/>
      <c r="G3254" s="350"/>
      <c r="H3254" s="394"/>
      <c r="I3254" s="403"/>
      <c r="J3254" s="394"/>
      <c r="K3254" s="403"/>
      <c r="L3254" s="337">
        <f t="shared" si="602"/>
        <v>0</v>
      </c>
      <c r="M3254" s="338"/>
      <c r="N3254" s="337"/>
      <c r="O3254" s="338"/>
      <c r="P3254" s="337"/>
      <c r="Q3254" s="337">
        <f t="shared" si="603"/>
        <v>0</v>
      </c>
      <c r="R3254" s="350"/>
      <c r="S3254" s="350"/>
      <c r="T3254" s="350"/>
      <c r="U3254" s="350"/>
      <c r="V3254" s="350"/>
      <c r="W3254" s="350"/>
      <c r="X3254" s="350"/>
      <c r="Y3254" s="350">
        <f t="shared" si="604"/>
        <v>0</v>
      </c>
      <c r="Z3254" s="338"/>
      <c r="AA3254" s="337"/>
      <c r="AB3254" s="338"/>
      <c r="AC3254" s="337"/>
      <c r="AD3254" s="451">
        <f t="shared" si="605"/>
        <v>0</v>
      </c>
      <c r="AE3254" s="252"/>
    </row>
    <row r="3255" hidden="1" outlineLevel="1" spans="1:31">
      <c r="A3255" s="299"/>
      <c r="B3255" s="150">
        <v>220101168</v>
      </c>
      <c r="C3255" s="346"/>
      <c r="D3255" s="346"/>
      <c r="E3255" s="299" t="s">
        <v>280</v>
      </c>
      <c r="F3255" s="343"/>
      <c r="G3255" s="350"/>
      <c r="H3255" s="394"/>
      <c r="I3255" s="403"/>
      <c r="J3255" s="394"/>
      <c r="K3255" s="403"/>
      <c r="L3255" s="337">
        <f t="shared" si="602"/>
        <v>0</v>
      </c>
      <c r="M3255" s="338"/>
      <c r="N3255" s="337"/>
      <c r="O3255" s="338"/>
      <c r="P3255" s="337"/>
      <c r="Q3255" s="337">
        <f t="shared" si="603"/>
        <v>0</v>
      </c>
      <c r="R3255" s="350"/>
      <c r="S3255" s="350"/>
      <c r="T3255" s="350"/>
      <c r="U3255" s="350"/>
      <c r="V3255" s="350"/>
      <c r="W3255" s="350"/>
      <c r="X3255" s="350"/>
      <c r="Y3255" s="350">
        <f t="shared" si="604"/>
        <v>0</v>
      </c>
      <c r="Z3255" s="338"/>
      <c r="AA3255" s="337"/>
      <c r="AB3255" s="338"/>
      <c r="AC3255" s="337"/>
      <c r="AD3255" s="451">
        <f t="shared" si="605"/>
        <v>0</v>
      </c>
      <c r="AE3255" s="252"/>
    </row>
    <row r="3256" hidden="1" outlineLevel="1" spans="1:31">
      <c r="A3256" s="299"/>
      <c r="B3256" s="150">
        <v>220101169</v>
      </c>
      <c r="C3256" s="346"/>
      <c r="D3256" s="346"/>
      <c r="E3256" s="299" t="s">
        <v>281</v>
      </c>
      <c r="F3256" s="343"/>
      <c r="G3256" s="350"/>
      <c r="H3256" s="394"/>
      <c r="I3256" s="403"/>
      <c r="J3256" s="394"/>
      <c r="K3256" s="403"/>
      <c r="L3256" s="337">
        <f t="shared" si="602"/>
        <v>0</v>
      </c>
      <c r="M3256" s="338"/>
      <c r="N3256" s="337"/>
      <c r="O3256" s="338"/>
      <c r="P3256" s="337"/>
      <c r="Q3256" s="337">
        <f t="shared" si="603"/>
        <v>0</v>
      </c>
      <c r="R3256" s="350"/>
      <c r="S3256" s="350"/>
      <c r="T3256" s="350"/>
      <c r="U3256" s="350"/>
      <c r="V3256" s="350"/>
      <c r="W3256" s="350"/>
      <c r="X3256" s="350"/>
      <c r="Y3256" s="350">
        <f t="shared" si="604"/>
        <v>0</v>
      </c>
      <c r="Z3256" s="338"/>
      <c r="AA3256" s="337"/>
      <c r="AB3256" s="338"/>
      <c r="AC3256" s="337"/>
      <c r="AD3256" s="451">
        <f t="shared" si="605"/>
        <v>0</v>
      </c>
      <c r="AE3256" s="252"/>
    </row>
    <row r="3257" hidden="1" outlineLevel="1" spans="1:31">
      <c r="A3257" s="299"/>
      <c r="B3257" s="150">
        <v>220101170</v>
      </c>
      <c r="C3257" s="346"/>
      <c r="D3257" s="346"/>
      <c r="E3257" s="299" t="s">
        <v>282</v>
      </c>
      <c r="F3257" s="343"/>
      <c r="G3257" s="350"/>
      <c r="H3257" s="394"/>
      <c r="I3257" s="403"/>
      <c r="J3257" s="394"/>
      <c r="K3257" s="403"/>
      <c r="L3257" s="337">
        <f t="shared" si="602"/>
        <v>0</v>
      </c>
      <c r="M3257" s="338"/>
      <c r="N3257" s="337"/>
      <c r="O3257" s="338"/>
      <c r="P3257" s="337"/>
      <c r="Q3257" s="337">
        <f t="shared" si="603"/>
        <v>0</v>
      </c>
      <c r="R3257" s="350"/>
      <c r="S3257" s="350"/>
      <c r="T3257" s="350"/>
      <c r="U3257" s="350"/>
      <c r="V3257" s="350"/>
      <c r="W3257" s="350"/>
      <c r="X3257" s="350"/>
      <c r="Y3257" s="350">
        <f t="shared" si="604"/>
        <v>0</v>
      </c>
      <c r="Z3257" s="338"/>
      <c r="AA3257" s="337"/>
      <c r="AB3257" s="338"/>
      <c r="AC3257" s="337"/>
      <c r="AD3257" s="451">
        <f t="shared" si="605"/>
        <v>0</v>
      </c>
      <c r="AE3257" s="252"/>
    </row>
    <row r="3258" hidden="1" outlineLevel="1" spans="1:31">
      <c r="A3258" s="299"/>
      <c r="B3258" s="150">
        <v>220101171</v>
      </c>
      <c r="C3258" s="346"/>
      <c r="D3258" s="346"/>
      <c r="E3258" s="299" t="s">
        <v>283</v>
      </c>
      <c r="F3258" s="343"/>
      <c r="G3258" s="350"/>
      <c r="H3258" s="394"/>
      <c r="I3258" s="403"/>
      <c r="J3258" s="394"/>
      <c r="K3258" s="403"/>
      <c r="L3258" s="337">
        <f t="shared" si="602"/>
        <v>0</v>
      </c>
      <c r="M3258" s="338"/>
      <c r="N3258" s="337"/>
      <c r="O3258" s="338"/>
      <c r="P3258" s="337"/>
      <c r="Q3258" s="337">
        <f t="shared" si="603"/>
        <v>0</v>
      </c>
      <c r="R3258" s="350"/>
      <c r="S3258" s="350"/>
      <c r="T3258" s="350"/>
      <c r="U3258" s="350"/>
      <c r="V3258" s="350"/>
      <c r="W3258" s="350"/>
      <c r="X3258" s="350"/>
      <c r="Y3258" s="350">
        <f t="shared" si="604"/>
        <v>0</v>
      </c>
      <c r="Z3258" s="338"/>
      <c r="AA3258" s="337"/>
      <c r="AB3258" s="338"/>
      <c r="AC3258" s="337"/>
      <c r="AD3258" s="451">
        <f t="shared" si="605"/>
        <v>0</v>
      </c>
      <c r="AE3258" s="252"/>
    </row>
    <row r="3259" hidden="1" outlineLevel="1" spans="1:31">
      <c r="A3259" s="299"/>
      <c r="B3259" s="150">
        <v>220101172</v>
      </c>
      <c r="C3259" s="346"/>
      <c r="D3259" s="346"/>
      <c r="E3259" s="299" t="s">
        <v>284</v>
      </c>
      <c r="F3259" s="343"/>
      <c r="G3259" s="350"/>
      <c r="H3259" s="394"/>
      <c r="I3259" s="403"/>
      <c r="J3259" s="394"/>
      <c r="K3259" s="403"/>
      <c r="L3259" s="337">
        <f t="shared" si="602"/>
        <v>0</v>
      </c>
      <c r="M3259" s="338"/>
      <c r="N3259" s="337"/>
      <c r="O3259" s="338"/>
      <c r="P3259" s="337"/>
      <c r="Q3259" s="337">
        <f t="shared" si="603"/>
        <v>0</v>
      </c>
      <c r="R3259" s="350"/>
      <c r="S3259" s="350"/>
      <c r="T3259" s="350"/>
      <c r="U3259" s="350"/>
      <c r="V3259" s="350"/>
      <c r="W3259" s="350"/>
      <c r="X3259" s="350"/>
      <c r="Y3259" s="350">
        <f t="shared" si="604"/>
        <v>0</v>
      </c>
      <c r="Z3259" s="338"/>
      <c r="AA3259" s="337"/>
      <c r="AB3259" s="338"/>
      <c r="AC3259" s="337"/>
      <c r="AD3259" s="451">
        <f t="shared" si="605"/>
        <v>0</v>
      </c>
      <c r="AE3259" s="252"/>
    </row>
    <row r="3260" hidden="1" outlineLevel="1" spans="1:31">
      <c r="A3260" s="299"/>
      <c r="B3260" s="150">
        <v>220101173</v>
      </c>
      <c r="C3260" s="346"/>
      <c r="D3260" s="346"/>
      <c r="E3260" s="299" t="s">
        <v>285</v>
      </c>
      <c r="F3260" s="343"/>
      <c r="G3260" s="350"/>
      <c r="H3260" s="394"/>
      <c r="I3260" s="403"/>
      <c r="J3260" s="394"/>
      <c r="K3260" s="403"/>
      <c r="L3260" s="337">
        <f t="shared" si="602"/>
        <v>0</v>
      </c>
      <c r="M3260" s="338"/>
      <c r="N3260" s="337"/>
      <c r="O3260" s="338"/>
      <c r="P3260" s="337"/>
      <c r="Q3260" s="337">
        <f t="shared" si="603"/>
        <v>0</v>
      </c>
      <c r="R3260" s="350"/>
      <c r="S3260" s="350"/>
      <c r="T3260" s="350"/>
      <c r="U3260" s="350"/>
      <c r="V3260" s="350"/>
      <c r="W3260" s="350"/>
      <c r="X3260" s="350"/>
      <c r="Y3260" s="350">
        <f t="shared" si="604"/>
        <v>0</v>
      </c>
      <c r="Z3260" s="338"/>
      <c r="AA3260" s="337"/>
      <c r="AB3260" s="338"/>
      <c r="AC3260" s="337"/>
      <c r="AD3260" s="451">
        <f t="shared" si="605"/>
        <v>0</v>
      </c>
      <c r="AE3260" s="252"/>
    </row>
    <row r="3261" hidden="1" outlineLevel="1" spans="1:31">
      <c r="A3261" s="299"/>
      <c r="B3261" s="150">
        <v>220101174</v>
      </c>
      <c r="C3261" s="346"/>
      <c r="D3261" s="346"/>
      <c r="E3261" s="299" t="s">
        <v>286</v>
      </c>
      <c r="F3261" s="343"/>
      <c r="G3261" s="350"/>
      <c r="H3261" s="394"/>
      <c r="I3261" s="403"/>
      <c r="J3261" s="394"/>
      <c r="K3261" s="403"/>
      <c r="L3261" s="337">
        <f t="shared" si="602"/>
        <v>0</v>
      </c>
      <c r="M3261" s="338"/>
      <c r="N3261" s="337"/>
      <c r="O3261" s="338"/>
      <c r="P3261" s="337"/>
      <c r="Q3261" s="337">
        <f t="shared" si="603"/>
        <v>0</v>
      </c>
      <c r="R3261" s="350"/>
      <c r="S3261" s="350"/>
      <c r="T3261" s="350"/>
      <c r="U3261" s="350"/>
      <c r="V3261" s="350"/>
      <c r="W3261" s="350"/>
      <c r="X3261" s="350"/>
      <c r="Y3261" s="350">
        <f t="shared" si="604"/>
        <v>0</v>
      </c>
      <c r="Z3261" s="338"/>
      <c r="AA3261" s="337"/>
      <c r="AB3261" s="338"/>
      <c r="AC3261" s="337"/>
      <c r="AD3261" s="451">
        <f t="shared" si="605"/>
        <v>0</v>
      </c>
      <c r="AE3261" s="252"/>
    </row>
    <row r="3262" hidden="1" outlineLevel="1" spans="1:31">
      <c r="A3262" s="299"/>
      <c r="B3262" s="150">
        <v>220101175</v>
      </c>
      <c r="C3262" s="346"/>
      <c r="D3262" s="346"/>
      <c r="E3262" s="299" t="s">
        <v>287</v>
      </c>
      <c r="F3262" s="343"/>
      <c r="G3262" s="350"/>
      <c r="H3262" s="394"/>
      <c r="I3262" s="403"/>
      <c r="J3262" s="394"/>
      <c r="K3262" s="403"/>
      <c r="L3262" s="337">
        <f t="shared" si="602"/>
        <v>0</v>
      </c>
      <c r="M3262" s="338"/>
      <c r="N3262" s="337"/>
      <c r="O3262" s="338"/>
      <c r="P3262" s="337"/>
      <c r="Q3262" s="337">
        <f t="shared" si="603"/>
        <v>0</v>
      </c>
      <c r="R3262" s="350"/>
      <c r="S3262" s="350"/>
      <c r="T3262" s="350"/>
      <c r="U3262" s="350"/>
      <c r="V3262" s="350"/>
      <c r="W3262" s="350"/>
      <c r="X3262" s="350"/>
      <c r="Y3262" s="350">
        <f t="shared" si="604"/>
        <v>0</v>
      </c>
      <c r="Z3262" s="338"/>
      <c r="AA3262" s="337"/>
      <c r="AB3262" s="338"/>
      <c r="AC3262" s="337"/>
      <c r="AD3262" s="451">
        <f t="shared" si="605"/>
        <v>0</v>
      </c>
      <c r="AE3262" s="252"/>
    </row>
    <row r="3263" hidden="1" outlineLevel="1" spans="1:31">
      <c r="A3263" s="299"/>
      <c r="B3263" s="150">
        <v>220101176</v>
      </c>
      <c r="C3263" s="346"/>
      <c r="D3263" s="346"/>
      <c r="E3263" s="299" t="s">
        <v>288</v>
      </c>
      <c r="F3263" s="343"/>
      <c r="G3263" s="350"/>
      <c r="H3263" s="394"/>
      <c r="I3263" s="403"/>
      <c r="J3263" s="394"/>
      <c r="K3263" s="403"/>
      <c r="L3263" s="337">
        <f t="shared" si="602"/>
        <v>0</v>
      </c>
      <c r="M3263" s="338"/>
      <c r="N3263" s="337"/>
      <c r="O3263" s="338"/>
      <c r="P3263" s="337"/>
      <c r="Q3263" s="337">
        <f t="shared" si="603"/>
        <v>0</v>
      </c>
      <c r="R3263" s="350"/>
      <c r="S3263" s="350"/>
      <c r="T3263" s="350"/>
      <c r="U3263" s="350"/>
      <c r="V3263" s="350"/>
      <c r="W3263" s="350"/>
      <c r="X3263" s="350"/>
      <c r="Y3263" s="350">
        <f t="shared" si="604"/>
        <v>0</v>
      </c>
      <c r="Z3263" s="338"/>
      <c r="AA3263" s="337"/>
      <c r="AB3263" s="338"/>
      <c r="AC3263" s="337"/>
      <c r="AD3263" s="451">
        <f t="shared" si="605"/>
        <v>0</v>
      </c>
      <c r="AE3263" s="252"/>
    </row>
    <row r="3264" hidden="1" outlineLevel="1" spans="1:31">
      <c r="A3264" s="299"/>
      <c r="B3264" s="150">
        <v>220101177</v>
      </c>
      <c r="C3264" s="346"/>
      <c r="D3264" s="346"/>
      <c r="E3264" s="299" t="s">
        <v>289</v>
      </c>
      <c r="F3264" s="343"/>
      <c r="G3264" s="350"/>
      <c r="H3264" s="394"/>
      <c r="I3264" s="403"/>
      <c r="J3264" s="394"/>
      <c r="K3264" s="403"/>
      <c r="L3264" s="337">
        <f t="shared" si="602"/>
        <v>0</v>
      </c>
      <c r="M3264" s="338"/>
      <c r="N3264" s="337"/>
      <c r="O3264" s="338"/>
      <c r="P3264" s="337"/>
      <c r="Q3264" s="337">
        <f t="shared" si="603"/>
        <v>0</v>
      </c>
      <c r="R3264" s="350"/>
      <c r="S3264" s="350"/>
      <c r="T3264" s="350"/>
      <c r="U3264" s="350"/>
      <c r="V3264" s="350"/>
      <c r="W3264" s="350"/>
      <c r="X3264" s="350"/>
      <c r="Y3264" s="350">
        <f t="shared" si="604"/>
        <v>0</v>
      </c>
      <c r="Z3264" s="338"/>
      <c r="AA3264" s="337"/>
      <c r="AB3264" s="338"/>
      <c r="AC3264" s="337"/>
      <c r="AD3264" s="451">
        <f t="shared" si="605"/>
        <v>0</v>
      </c>
      <c r="AE3264" s="252"/>
    </row>
    <row r="3265" hidden="1" outlineLevel="1" spans="1:31">
      <c r="A3265" s="299"/>
      <c r="B3265" s="150">
        <v>220101178</v>
      </c>
      <c r="C3265" s="346"/>
      <c r="D3265" s="346"/>
      <c r="E3265" s="299" t="s">
        <v>290</v>
      </c>
      <c r="F3265" s="343"/>
      <c r="G3265" s="350"/>
      <c r="H3265" s="394"/>
      <c r="I3265" s="403"/>
      <c r="J3265" s="394"/>
      <c r="K3265" s="403"/>
      <c r="L3265" s="337">
        <f t="shared" si="602"/>
        <v>0</v>
      </c>
      <c r="M3265" s="338"/>
      <c r="N3265" s="337"/>
      <c r="O3265" s="338"/>
      <c r="P3265" s="337"/>
      <c r="Q3265" s="337">
        <f t="shared" si="603"/>
        <v>0</v>
      </c>
      <c r="R3265" s="350"/>
      <c r="S3265" s="350"/>
      <c r="T3265" s="350"/>
      <c r="U3265" s="350"/>
      <c r="V3265" s="350"/>
      <c r="W3265" s="350"/>
      <c r="X3265" s="350"/>
      <c r="Y3265" s="350">
        <f t="shared" si="604"/>
        <v>0</v>
      </c>
      <c r="Z3265" s="338"/>
      <c r="AA3265" s="337"/>
      <c r="AB3265" s="338"/>
      <c r="AC3265" s="337"/>
      <c r="AD3265" s="451">
        <f t="shared" si="605"/>
        <v>0</v>
      </c>
      <c r="AE3265" s="252"/>
    </row>
    <row r="3266" hidden="1" outlineLevel="1" spans="1:31">
      <c r="A3266" s="299"/>
      <c r="B3266" s="150">
        <v>220101179</v>
      </c>
      <c r="C3266" s="346"/>
      <c r="D3266" s="346"/>
      <c r="E3266" s="299" t="s">
        <v>291</v>
      </c>
      <c r="F3266" s="343"/>
      <c r="G3266" s="350"/>
      <c r="H3266" s="394"/>
      <c r="I3266" s="403"/>
      <c r="J3266" s="394"/>
      <c r="K3266" s="403"/>
      <c r="L3266" s="337">
        <f t="shared" si="602"/>
        <v>0</v>
      </c>
      <c r="M3266" s="338"/>
      <c r="N3266" s="337"/>
      <c r="O3266" s="338"/>
      <c r="P3266" s="337"/>
      <c r="Q3266" s="337">
        <f t="shared" si="603"/>
        <v>0</v>
      </c>
      <c r="R3266" s="350"/>
      <c r="S3266" s="350"/>
      <c r="T3266" s="350"/>
      <c r="U3266" s="350"/>
      <c r="V3266" s="350"/>
      <c r="W3266" s="350"/>
      <c r="X3266" s="350"/>
      <c r="Y3266" s="350">
        <f t="shared" si="604"/>
        <v>0</v>
      </c>
      <c r="Z3266" s="338"/>
      <c r="AA3266" s="337"/>
      <c r="AB3266" s="338"/>
      <c r="AC3266" s="337"/>
      <c r="AD3266" s="451">
        <f t="shared" si="605"/>
        <v>0</v>
      </c>
      <c r="AE3266" s="252"/>
    </row>
    <row r="3267" hidden="1" outlineLevel="1" spans="1:31">
      <c r="A3267" s="299"/>
      <c r="B3267" s="150">
        <v>220101180</v>
      </c>
      <c r="C3267" s="346"/>
      <c r="D3267" s="346"/>
      <c r="E3267" s="299" t="s">
        <v>292</v>
      </c>
      <c r="F3267" s="343"/>
      <c r="G3267" s="350"/>
      <c r="H3267" s="394"/>
      <c r="I3267" s="403"/>
      <c r="J3267" s="394"/>
      <c r="K3267" s="403"/>
      <c r="L3267" s="337">
        <f t="shared" si="602"/>
        <v>0</v>
      </c>
      <c r="M3267" s="338"/>
      <c r="N3267" s="337"/>
      <c r="O3267" s="338"/>
      <c r="P3267" s="337"/>
      <c r="Q3267" s="337">
        <f t="shared" si="603"/>
        <v>0</v>
      </c>
      <c r="R3267" s="350"/>
      <c r="S3267" s="350"/>
      <c r="T3267" s="350"/>
      <c r="U3267" s="350"/>
      <c r="V3267" s="350"/>
      <c r="W3267" s="350"/>
      <c r="X3267" s="350"/>
      <c r="Y3267" s="350">
        <f t="shared" si="604"/>
        <v>0</v>
      </c>
      <c r="Z3267" s="338"/>
      <c r="AA3267" s="337"/>
      <c r="AB3267" s="338"/>
      <c r="AC3267" s="337"/>
      <c r="AD3267" s="451">
        <f t="shared" si="605"/>
        <v>0</v>
      </c>
      <c r="AE3267" s="252"/>
    </row>
    <row r="3268" hidden="1" outlineLevel="1" spans="1:31">
      <c r="A3268" s="299"/>
      <c r="B3268" s="150">
        <v>220101181</v>
      </c>
      <c r="C3268" s="346"/>
      <c r="D3268" s="346"/>
      <c r="E3268" s="299" t="s">
        <v>293</v>
      </c>
      <c r="F3268" s="343"/>
      <c r="G3268" s="350"/>
      <c r="H3268" s="394"/>
      <c r="I3268" s="403"/>
      <c r="J3268" s="394"/>
      <c r="K3268" s="403"/>
      <c r="L3268" s="337">
        <f t="shared" si="602"/>
        <v>0</v>
      </c>
      <c r="M3268" s="338"/>
      <c r="N3268" s="337"/>
      <c r="O3268" s="338"/>
      <c r="P3268" s="337"/>
      <c r="Q3268" s="337">
        <f t="shared" si="603"/>
        <v>0</v>
      </c>
      <c r="R3268" s="350"/>
      <c r="S3268" s="350"/>
      <c r="T3268" s="350"/>
      <c r="U3268" s="350"/>
      <c r="V3268" s="350"/>
      <c r="W3268" s="350"/>
      <c r="X3268" s="350"/>
      <c r="Y3268" s="350">
        <f t="shared" si="604"/>
        <v>0</v>
      </c>
      <c r="Z3268" s="338"/>
      <c r="AA3268" s="337"/>
      <c r="AB3268" s="338"/>
      <c r="AC3268" s="337"/>
      <c r="AD3268" s="451">
        <f t="shared" si="605"/>
        <v>0</v>
      </c>
      <c r="AE3268" s="252"/>
    </row>
    <row r="3269" hidden="1" outlineLevel="1" spans="1:31">
      <c r="A3269" s="299"/>
      <c r="B3269" s="150">
        <v>220101182</v>
      </c>
      <c r="C3269" s="346"/>
      <c r="D3269" s="346"/>
      <c r="E3269" s="299" t="s">
        <v>294</v>
      </c>
      <c r="F3269" s="343"/>
      <c r="G3269" s="350"/>
      <c r="H3269" s="394"/>
      <c r="I3269" s="403"/>
      <c r="J3269" s="394"/>
      <c r="K3269" s="403"/>
      <c r="L3269" s="337">
        <f t="shared" si="602"/>
        <v>0</v>
      </c>
      <c r="M3269" s="338"/>
      <c r="N3269" s="337"/>
      <c r="O3269" s="338"/>
      <c r="P3269" s="337"/>
      <c r="Q3269" s="337">
        <f t="shared" si="603"/>
        <v>0</v>
      </c>
      <c r="R3269" s="350"/>
      <c r="S3269" s="350"/>
      <c r="T3269" s="350"/>
      <c r="U3269" s="350"/>
      <c r="V3269" s="350"/>
      <c r="W3269" s="350"/>
      <c r="X3269" s="350"/>
      <c r="Y3269" s="350">
        <f t="shared" si="604"/>
        <v>0</v>
      </c>
      <c r="Z3269" s="338"/>
      <c r="AA3269" s="337"/>
      <c r="AB3269" s="338"/>
      <c r="AC3269" s="337"/>
      <c r="AD3269" s="451">
        <f t="shared" si="605"/>
        <v>0</v>
      </c>
      <c r="AE3269" s="252"/>
    </row>
    <row r="3270" hidden="1" outlineLevel="1" spans="1:31">
      <c r="A3270" s="299"/>
      <c r="B3270" s="150">
        <v>220101183</v>
      </c>
      <c r="C3270" s="346"/>
      <c r="D3270" s="346"/>
      <c r="E3270" s="299" t="s">
        <v>295</v>
      </c>
      <c r="F3270" s="343"/>
      <c r="G3270" s="350"/>
      <c r="H3270" s="394"/>
      <c r="I3270" s="403"/>
      <c r="J3270" s="394"/>
      <c r="K3270" s="403"/>
      <c r="L3270" s="337">
        <f t="shared" si="602"/>
        <v>0</v>
      </c>
      <c r="M3270" s="338"/>
      <c r="N3270" s="337"/>
      <c r="O3270" s="338"/>
      <c r="P3270" s="337"/>
      <c r="Q3270" s="337">
        <f t="shared" si="603"/>
        <v>0</v>
      </c>
      <c r="R3270" s="350"/>
      <c r="S3270" s="350"/>
      <c r="T3270" s="350"/>
      <c r="U3270" s="350"/>
      <c r="V3270" s="350"/>
      <c r="W3270" s="350"/>
      <c r="X3270" s="350"/>
      <c r="Y3270" s="350">
        <f t="shared" si="604"/>
        <v>0</v>
      </c>
      <c r="Z3270" s="338"/>
      <c r="AA3270" s="337"/>
      <c r="AB3270" s="338"/>
      <c r="AC3270" s="337"/>
      <c r="AD3270" s="451">
        <f t="shared" si="605"/>
        <v>0</v>
      </c>
      <c r="AE3270" s="252"/>
    </row>
    <row r="3271" hidden="1" outlineLevel="1" spans="1:31">
      <c r="A3271" s="299"/>
      <c r="B3271" s="150">
        <v>220101184</v>
      </c>
      <c r="C3271" s="346"/>
      <c r="D3271" s="346"/>
      <c r="E3271" s="299" t="s">
        <v>296</v>
      </c>
      <c r="F3271" s="343"/>
      <c r="G3271" s="350"/>
      <c r="H3271" s="394"/>
      <c r="I3271" s="403"/>
      <c r="J3271" s="394"/>
      <c r="K3271" s="403"/>
      <c r="L3271" s="337">
        <f t="shared" si="602"/>
        <v>0</v>
      </c>
      <c r="M3271" s="338"/>
      <c r="N3271" s="337"/>
      <c r="O3271" s="338"/>
      <c r="P3271" s="337"/>
      <c r="Q3271" s="337">
        <f t="shared" si="603"/>
        <v>0</v>
      </c>
      <c r="R3271" s="350"/>
      <c r="S3271" s="350"/>
      <c r="T3271" s="350"/>
      <c r="U3271" s="350"/>
      <c r="V3271" s="350"/>
      <c r="W3271" s="350"/>
      <c r="X3271" s="350"/>
      <c r="Y3271" s="350">
        <f t="shared" si="604"/>
        <v>0</v>
      </c>
      <c r="Z3271" s="338"/>
      <c r="AA3271" s="337"/>
      <c r="AB3271" s="338"/>
      <c r="AC3271" s="337"/>
      <c r="AD3271" s="451">
        <f t="shared" si="605"/>
        <v>0</v>
      </c>
      <c r="AE3271" s="252"/>
    </row>
    <row r="3272" hidden="1" outlineLevel="1" spans="1:31">
      <c r="A3272" s="299"/>
      <c r="B3272" s="150">
        <v>220101185</v>
      </c>
      <c r="C3272" s="346"/>
      <c r="D3272" s="346"/>
      <c r="E3272" s="299" t="s">
        <v>297</v>
      </c>
      <c r="F3272" s="343"/>
      <c r="G3272" s="350"/>
      <c r="H3272" s="394"/>
      <c r="I3272" s="403"/>
      <c r="J3272" s="394"/>
      <c r="K3272" s="403"/>
      <c r="L3272" s="337">
        <f t="shared" si="602"/>
        <v>0</v>
      </c>
      <c r="M3272" s="338"/>
      <c r="N3272" s="337"/>
      <c r="O3272" s="338"/>
      <c r="P3272" s="337"/>
      <c r="Q3272" s="337">
        <f t="shared" si="603"/>
        <v>0</v>
      </c>
      <c r="R3272" s="350"/>
      <c r="S3272" s="350"/>
      <c r="T3272" s="350"/>
      <c r="U3272" s="350"/>
      <c r="V3272" s="350"/>
      <c r="W3272" s="350"/>
      <c r="X3272" s="350"/>
      <c r="Y3272" s="350">
        <f t="shared" si="604"/>
        <v>0</v>
      </c>
      <c r="Z3272" s="338"/>
      <c r="AA3272" s="337"/>
      <c r="AB3272" s="338"/>
      <c r="AC3272" s="337"/>
      <c r="AD3272" s="451">
        <f t="shared" si="605"/>
        <v>0</v>
      </c>
      <c r="AE3272" s="252"/>
    </row>
    <row r="3273" hidden="1" outlineLevel="1" spans="1:31">
      <c r="A3273" s="299"/>
      <c r="B3273" s="150">
        <v>220101186</v>
      </c>
      <c r="C3273" s="346"/>
      <c r="D3273" s="346"/>
      <c r="E3273" s="299" t="s">
        <v>298</v>
      </c>
      <c r="F3273" s="343"/>
      <c r="G3273" s="350"/>
      <c r="H3273" s="394"/>
      <c r="I3273" s="403"/>
      <c r="J3273" s="394"/>
      <c r="K3273" s="403"/>
      <c r="L3273" s="337">
        <f t="shared" si="602"/>
        <v>0</v>
      </c>
      <c r="M3273" s="338"/>
      <c r="N3273" s="337"/>
      <c r="O3273" s="338"/>
      <c r="P3273" s="337"/>
      <c r="Q3273" s="337">
        <f t="shared" si="603"/>
        <v>0</v>
      </c>
      <c r="R3273" s="350"/>
      <c r="S3273" s="350"/>
      <c r="T3273" s="350"/>
      <c r="U3273" s="350"/>
      <c r="V3273" s="350"/>
      <c r="W3273" s="350"/>
      <c r="X3273" s="350"/>
      <c r="Y3273" s="350">
        <f t="shared" si="604"/>
        <v>0</v>
      </c>
      <c r="Z3273" s="338"/>
      <c r="AA3273" s="337"/>
      <c r="AB3273" s="338"/>
      <c r="AC3273" s="337"/>
      <c r="AD3273" s="451">
        <f t="shared" si="605"/>
        <v>0</v>
      </c>
      <c r="AE3273" s="252"/>
    </row>
    <row r="3274" hidden="1" outlineLevel="1" spans="1:31">
      <c r="A3274" s="299"/>
      <c r="B3274" s="150">
        <v>220101187</v>
      </c>
      <c r="C3274" s="346"/>
      <c r="D3274" s="346"/>
      <c r="E3274" s="299" t="s">
        <v>299</v>
      </c>
      <c r="F3274" s="343"/>
      <c r="G3274" s="350"/>
      <c r="H3274" s="394"/>
      <c r="I3274" s="403"/>
      <c r="J3274" s="394"/>
      <c r="K3274" s="403"/>
      <c r="L3274" s="337">
        <f t="shared" si="602"/>
        <v>0</v>
      </c>
      <c r="M3274" s="338"/>
      <c r="N3274" s="337"/>
      <c r="O3274" s="338"/>
      <c r="P3274" s="337"/>
      <c r="Q3274" s="337">
        <f t="shared" si="603"/>
        <v>0</v>
      </c>
      <c r="R3274" s="350"/>
      <c r="S3274" s="350"/>
      <c r="T3274" s="350"/>
      <c r="U3274" s="350"/>
      <c r="V3274" s="350"/>
      <c r="W3274" s="350"/>
      <c r="X3274" s="350"/>
      <c r="Y3274" s="350">
        <f t="shared" si="604"/>
        <v>0</v>
      </c>
      <c r="Z3274" s="338"/>
      <c r="AA3274" s="337"/>
      <c r="AB3274" s="338"/>
      <c r="AC3274" s="337"/>
      <c r="AD3274" s="451">
        <f t="shared" si="605"/>
        <v>0</v>
      </c>
      <c r="AE3274" s="252"/>
    </row>
    <row r="3275" hidden="1" outlineLevel="1" spans="1:31">
      <c r="A3275" s="299"/>
      <c r="B3275" s="150">
        <v>220101188</v>
      </c>
      <c r="C3275" s="346"/>
      <c r="D3275" s="346"/>
      <c r="E3275" s="299" t="s">
        <v>300</v>
      </c>
      <c r="F3275" s="343"/>
      <c r="G3275" s="350"/>
      <c r="H3275" s="394"/>
      <c r="I3275" s="403"/>
      <c r="J3275" s="394"/>
      <c r="K3275" s="403"/>
      <c r="L3275" s="337">
        <f t="shared" si="602"/>
        <v>0</v>
      </c>
      <c r="M3275" s="338"/>
      <c r="N3275" s="337"/>
      <c r="O3275" s="338"/>
      <c r="P3275" s="337"/>
      <c r="Q3275" s="337">
        <f t="shared" si="603"/>
        <v>0</v>
      </c>
      <c r="R3275" s="350"/>
      <c r="S3275" s="350"/>
      <c r="T3275" s="350"/>
      <c r="U3275" s="350"/>
      <c r="V3275" s="350"/>
      <c r="W3275" s="350"/>
      <c r="X3275" s="350"/>
      <c r="Y3275" s="350">
        <f t="shared" si="604"/>
        <v>0</v>
      </c>
      <c r="Z3275" s="338"/>
      <c r="AA3275" s="337"/>
      <c r="AB3275" s="338"/>
      <c r="AC3275" s="337"/>
      <c r="AD3275" s="451">
        <f t="shared" si="605"/>
        <v>0</v>
      </c>
      <c r="AE3275" s="252"/>
    </row>
    <row r="3276" hidden="1" outlineLevel="1" spans="1:31">
      <c r="A3276" s="299"/>
      <c r="B3276" s="150">
        <v>220101189</v>
      </c>
      <c r="C3276" s="346"/>
      <c r="D3276" s="346"/>
      <c r="E3276" s="299" t="s">
        <v>301</v>
      </c>
      <c r="F3276" s="343"/>
      <c r="G3276" s="350"/>
      <c r="H3276" s="394"/>
      <c r="I3276" s="403"/>
      <c r="J3276" s="394"/>
      <c r="K3276" s="403"/>
      <c r="L3276" s="337">
        <f t="shared" si="602"/>
        <v>0</v>
      </c>
      <c r="M3276" s="338"/>
      <c r="N3276" s="337"/>
      <c r="O3276" s="338"/>
      <c r="P3276" s="337"/>
      <c r="Q3276" s="337">
        <f t="shared" si="603"/>
        <v>0</v>
      </c>
      <c r="R3276" s="350"/>
      <c r="S3276" s="350"/>
      <c r="T3276" s="350"/>
      <c r="U3276" s="350"/>
      <c r="V3276" s="350"/>
      <c r="W3276" s="350"/>
      <c r="X3276" s="350"/>
      <c r="Y3276" s="350">
        <f t="shared" si="604"/>
        <v>0</v>
      </c>
      <c r="Z3276" s="338"/>
      <c r="AA3276" s="337"/>
      <c r="AB3276" s="338"/>
      <c r="AC3276" s="337"/>
      <c r="AD3276" s="451">
        <f t="shared" si="605"/>
        <v>0</v>
      </c>
      <c r="AE3276" s="252"/>
    </row>
    <row r="3277" hidden="1" outlineLevel="1" spans="1:31">
      <c r="A3277" s="299"/>
      <c r="B3277" s="150">
        <v>220101190</v>
      </c>
      <c r="C3277" s="346"/>
      <c r="D3277" s="346"/>
      <c r="E3277" s="299" t="s">
        <v>302</v>
      </c>
      <c r="F3277" s="343"/>
      <c r="G3277" s="350"/>
      <c r="H3277" s="394"/>
      <c r="I3277" s="403"/>
      <c r="J3277" s="394"/>
      <c r="K3277" s="403"/>
      <c r="L3277" s="337">
        <f t="shared" si="602"/>
        <v>0</v>
      </c>
      <c r="M3277" s="338"/>
      <c r="N3277" s="337"/>
      <c r="O3277" s="338"/>
      <c r="P3277" s="337"/>
      <c r="Q3277" s="337">
        <f t="shared" si="603"/>
        <v>0</v>
      </c>
      <c r="R3277" s="350"/>
      <c r="S3277" s="350"/>
      <c r="T3277" s="350"/>
      <c r="U3277" s="350"/>
      <c r="V3277" s="350"/>
      <c r="W3277" s="350"/>
      <c r="X3277" s="350"/>
      <c r="Y3277" s="350">
        <f t="shared" si="604"/>
        <v>0</v>
      </c>
      <c r="Z3277" s="338"/>
      <c r="AA3277" s="337"/>
      <c r="AB3277" s="338"/>
      <c r="AC3277" s="337"/>
      <c r="AD3277" s="451">
        <f t="shared" si="605"/>
        <v>0</v>
      </c>
      <c r="AE3277" s="252"/>
    </row>
    <row r="3278" hidden="1" outlineLevel="1" spans="1:31">
      <c r="A3278" s="299"/>
      <c r="B3278" s="150">
        <v>220101191</v>
      </c>
      <c r="C3278" s="346"/>
      <c r="D3278" s="346"/>
      <c r="E3278" s="299" t="s">
        <v>303</v>
      </c>
      <c r="F3278" s="343"/>
      <c r="G3278" s="350"/>
      <c r="H3278" s="394"/>
      <c r="I3278" s="403"/>
      <c r="J3278" s="394"/>
      <c r="K3278" s="403"/>
      <c r="L3278" s="337">
        <f t="shared" si="602"/>
        <v>0</v>
      </c>
      <c r="M3278" s="338"/>
      <c r="N3278" s="337"/>
      <c r="O3278" s="338"/>
      <c r="P3278" s="337"/>
      <c r="Q3278" s="337">
        <f t="shared" si="603"/>
        <v>0</v>
      </c>
      <c r="R3278" s="350"/>
      <c r="S3278" s="350"/>
      <c r="T3278" s="350"/>
      <c r="U3278" s="350"/>
      <c r="V3278" s="350"/>
      <c r="W3278" s="350"/>
      <c r="X3278" s="350"/>
      <c r="Y3278" s="350">
        <f t="shared" si="604"/>
        <v>0</v>
      </c>
      <c r="Z3278" s="338"/>
      <c r="AA3278" s="337"/>
      <c r="AB3278" s="338"/>
      <c r="AC3278" s="337"/>
      <c r="AD3278" s="451">
        <f t="shared" si="605"/>
        <v>0</v>
      </c>
      <c r="AE3278" s="252"/>
    </row>
    <row r="3279" hidden="1" outlineLevel="1" spans="1:31">
      <c r="A3279" s="299"/>
      <c r="B3279" s="150">
        <v>220101192</v>
      </c>
      <c r="C3279" s="346"/>
      <c r="D3279" s="346"/>
      <c r="E3279" s="299" t="s">
        <v>304</v>
      </c>
      <c r="F3279" s="343"/>
      <c r="G3279" s="350"/>
      <c r="H3279" s="394"/>
      <c r="I3279" s="403"/>
      <c r="J3279" s="394"/>
      <c r="K3279" s="403"/>
      <c r="L3279" s="337">
        <f t="shared" si="602"/>
        <v>0</v>
      </c>
      <c r="M3279" s="338"/>
      <c r="N3279" s="337"/>
      <c r="O3279" s="338"/>
      <c r="P3279" s="337"/>
      <c r="Q3279" s="337">
        <f t="shared" si="603"/>
        <v>0</v>
      </c>
      <c r="R3279" s="350"/>
      <c r="S3279" s="350"/>
      <c r="T3279" s="350"/>
      <c r="U3279" s="350"/>
      <c r="V3279" s="350"/>
      <c r="W3279" s="350"/>
      <c r="X3279" s="350"/>
      <c r="Y3279" s="350">
        <f t="shared" si="604"/>
        <v>0</v>
      </c>
      <c r="Z3279" s="338"/>
      <c r="AA3279" s="337"/>
      <c r="AB3279" s="338"/>
      <c r="AC3279" s="337"/>
      <c r="AD3279" s="451">
        <f t="shared" si="605"/>
        <v>0</v>
      </c>
      <c r="AE3279" s="252"/>
    </row>
    <row r="3280" hidden="1" outlineLevel="1" spans="1:31">
      <c r="A3280" s="299"/>
      <c r="B3280" s="150">
        <v>220101193</v>
      </c>
      <c r="C3280" s="346"/>
      <c r="D3280" s="346"/>
      <c r="E3280" s="299" t="s">
        <v>305</v>
      </c>
      <c r="F3280" s="343"/>
      <c r="G3280" s="350"/>
      <c r="H3280" s="394"/>
      <c r="I3280" s="403"/>
      <c r="J3280" s="394"/>
      <c r="K3280" s="403"/>
      <c r="L3280" s="337">
        <f t="shared" si="602"/>
        <v>0</v>
      </c>
      <c r="M3280" s="338"/>
      <c r="N3280" s="337"/>
      <c r="O3280" s="338"/>
      <c r="P3280" s="337"/>
      <c r="Q3280" s="337">
        <f t="shared" si="603"/>
        <v>0</v>
      </c>
      <c r="R3280" s="350"/>
      <c r="S3280" s="350"/>
      <c r="T3280" s="350"/>
      <c r="U3280" s="350"/>
      <c r="V3280" s="350"/>
      <c r="W3280" s="350"/>
      <c r="X3280" s="350"/>
      <c r="Y3280" s="350">
        <f t="shared" si="604"/>
        <v>0</v>
      </c>
      <c r="Z3280" s="338"/>
      <c r="AA3280" s="337"/>
      <c r="AB3280" s="338"/>
      <c r="AC3280" s="337"/>
      <c r="AD3280" s="451">
        <f t="shared" si="605"/>
        <v>0</v>
      </c>
      <c r="AE3280" s="252"/>
    </row>
    <row r="3281" hidden="1" outlineLevel="1" spans="1:31">
      <c r="A3281" s="299"/>
      <c r="B3281" s="150">
        <v>220101194</v>
      </c>
      <c r="C3281" s="346"/>
      <c r="D3281" s="346"/>
      <c r="E3281" s="299" t="s">
        <v>306</v>
      </c>
      <c r="F3281" s="343"/>
      <c r="G3281" s="350"/>
      <c r="H3281" s="394"/>
      <c r="I3281" s="403"/>
      <c r="J3281" s="394"/>
      <c r="K3281" s="403"/>
      <c r="L3281" s="337">
        <f t="shared" ref="L3281:L3286" si="606">G3281-I3281+K3281</f>
        <v>0</v>
      </c>
      <c r="M3281" s="338"/>
      <c r="N3281" s="337"/>
      <c r="O3281" s="338"/>
      <c r="P3281" s="337"/>
      <c r="Q3281" s="337">
        <f t="shared" ref="Q3281:Q3286" si="607">L3281-N3281+P3281</f>
        <v>0</v>
      </c>
      <c r="R3281" s="350"/>
      <c r="S3281" s="350"/>
      <c r="T3281" s="350"/>
      <c r="U3281" s="350"/>
      <c r="V3281" s="350"/>
      <c r="W3281" s="350"/>
      <c r="X3281" s="350"/>
      <c r="Y3281" s="350">
        <f t="shared" ref="Y3281:Y3286" si="608">SUM(Q3281:X3281)</f>
        <v>0</v>
      </c>
      <c r="Z3281" s="338"/>
      <c r="AA3281" s="337"/>
      <c r="AB3281" s="338"/>
      <c r="AC3281" s="337"/>
      <c r="AD3281" s="451">
        <f t="shared" ref="AD3281:AD3286" si="609">Y3281-AA3281+AC3281</f>
        <v>0</v>
      </c>
      <c r="AE3281" s="252"/>
    </row>
    <row r="3282" hidden="1" outlineLevel="1" spans="1:31">
      <c r="A3282" s="299"/>
      <c r="B3282" s="150">
        <v>220101195</v>
      </c>
      <c r="C3282" s="346"/>
      <c r="D3282" s="346"/>
      <c r="E3282" s="299" t="s">
        <v>307</v>
      </c>
      <c r="F3282" s="343"/>
      <c r="G3282" s="350"/>
      <c r="H3282" s="394"/>
      <c r="I3282" s="403"/>
      <c r="J3282" s="394"/>
      <c r="K3282" s="403"/>
      <c r="L3282" s="337">
        <f t="shared" si="606"/>
        <v>0</v>
      </c>
      <c r="M3282" s="338"/>
      <c r="N3282" s="337"/>
      <c r="O3282" s="338"/>
      <c r="P3282" s="337"/>
      <c r="Q3282" s="337">
        <f t="shared" si="607"/>
        <v>0</v>
      </c>
      <c r="R3282" s="350"/>
      <c r="S3282" s="350"/>
      <c r="T3282" s="350"/>
      <c r="U3282" s="350"/>
      <c r="V3282" s="350"/>
      <c r="W3282" s="350"/>
      <c r="X3282" s="350"/>
      <c r="Y3282" s="350">
        <f t="shared" si="608"/>
        <v>0</v>
      </c>
      <c r="Z3282" s="338"/>
      <c r="AA3282" s="337"/>
      <c r="AB3282" s="338"/>
      <c r="AC3282" s="337"/>
      <c r="AD3282" s="451">
        <f t="shared" si="609"/>
        <v>0</v>
      </c>
      <c r="AE3282" s="252"/>
    </row>
    <row r="3283" hidden="1" outlineLevel="1" spans="1:31">
      <c r="A3283" s="299"/>
      <c r="B3283" s="150">
        <v>220101196</v>
      </c>
      <c r="C3283" s="346"/>
      <c r="D3283" s="346"/>
      <c r="E3283" s="299" t="s">
        <v>308</v>
      </c>
      <c r="F3283" s="343"/>
      <c r="G3283" s="350"/>
      <c r="H3283" s="394"/>
      <c r="I3283" s="403"/>
      <c r="J3283" s="394"/>
      <c r="K3283" s="403"/>
      <c r="L3283" s="337">
        <f t="shared" si="606"/>
        <v>0</v>
      </c>
      <c r="M3283" s="338"/>
      <c r="N3283" s="337"/>
      <c r="O3283" s="338"/>
      <c r="P3283" s="337"/>
      <c r="Q3283" s="337">
        <f t="shared" si="607"/>
        <v>0</v>
      </c>
      <c r="R3283" s="350"/>
      <c r="S3283" s="350"/>
      <c r="T3283" s="350"/>
      <c r="U3283" s="350"/>
      <c r="V3283" s="350"/>
      <c r="W3283" s="350"/>
      <c r="X3283" s="350"/>
      <c r="Y3283" s="350">
        <f t="shared" si="608"/>
        <v>0</v>
      </c>
      <c r="Z3283" s="338"/>
      <c r="AA3283" s="337"/>
      <c r="AB3283" s="338"/>
      <c r="AC3283" s="337"/>
      <c r="AD3283" s="451">
        <f t="shared" si="609"/>
        <v>0</v>
      </c>
      <c r="AE3283" s="252"/>
    </row>
    <row r="3284" hidden="1" outlineLevel="1" spans="1:31">
      <c r="A3284" s="299"/>
      <c r="B3284" s="150">
        <v>220101197</v>
      </c>
      <c r="C3284" s="346"/>
      <c r="D3284" s="346"/>
      <c r="E3284" s="299" t="s">
        <v>309</v>
      </c>
      <c r="F3284" s="343"/>
      <c r="G3284" s="350"/>
      <c r="H3284" s="394"/>
      <c r="I3284" s="403"/>
      <c r="J3284" s="394"/>
      <c r="K3284" s="403"/>
      <c r="L3284" s="337">
        <f t="shared" si="606"/>
        <v>0</v>
      </c>
      <c r="M3284" s="338"/>
      <c r="N3284" s="337"/>
      <c r="O3284" s="338"/>
      <c r="P3284" s="337"/>
      <c r="Q3284" s="337">
        <f t="shared" si="607"/>
        <v>0</v>
      </c>
      <c r="R3284" s="350"/>
      <c r="S3284" s="350"/>
      <c r="T3284" s="350"/>
      <c r="U3284" s="350"/>
      <c r="V3284" s="350"/>
      <c r="W3284" s="350"/>
      <c r="X3284" s="350"/>
      <c r="Y3284" s="350">
        <f t="shared" si="608"/>
        <v>0</v>
      </c>
      <c r="Z3284" s="338"/>
      <c r="AA3284" s="337"/>
      <c r="AB3284" s="338"/>
      <c r="AC3284" s="337"/>
      <c r="AD3284" s="451">
        <f t="shared" si="609"/>
        <v>0</v>
      </c>
      <c r="AE3284" s="252"/>
    </row>
    <row r="3285" hidden="1" outlineLevel="1" spans="1:31">
      <c r="A3285" s="299"/>
      <c r="B3285" s="150">
        <v>220101198</v>
      </c>
      <c r="C3285" s="346"/>
      <c r="D3285" s="346"/>
      <c r="E3285" s="299" t="s">
        <v>310</v>
      </c>
      <c r="F3285" s="343"/>
      <c r="G3285" s="350"/>
      <c r="H3285" s="394"/>
      <c r="I3285" s="403"/>
      <c r="J3285" s="394"/>
      <c r="K3285" s="403"/>
      <c r="L3285" s="337">
        <f t="shared" si="606"/>
        <v>0</v>
      </c>
      <c r="M3285" s="338"/>
      <c r="N3285" s="337"/>
      <c r="O3285" s="338"/>
      <c r="P3285" s="337"/>
      <c r="Q3285" s="337">
        <f t="shared" si="607"/>
        <v>0</v>
      </c>
      <c r="R3285" s="350"/>
      <c r="S3285" s="350"/>
      <c r="T3285" s="350"/>
      <c r="U3285" s="350"/>
      <c r="V3285" s="350"/>
      <c r="W3285" s="350"/>
      <c r="X3285" s="350"/>
      <c r="Y3285" s="350">
        <f t="shared" si="608"/>
        <v>0</v>
      </c>
      <c r="Z3285" s="338"/>
      <c r="AA3285" s="337"/>
      <c r="AB3285" s="338"/>
      <c r="AC3285" s="337"/>
      <c r="AD3285" s="451">
        <f t="shared" si="609"/>
        <v>0</v>
      </c>
      <c r="AE3285" s="252"/>
    </row>
    <row r="3286" hidden="1" outlineLevel="1" spans="1:31">
      <c r="A3286" s="299"/>
      <c r="B3286" s="150">
        <v>220101199</v>
      </c>
      <c r="C3286" s="346"/>
      <c r="D3286" s="346"/>
      <c r="E3286" s="299" t="s">
        <v>311</v>
      </c>
      <c r="F3286" s="343"/>
      <c r="G3286" s="350"/>
      <c r="H3286" s="394"/>
      <c r="I3286" s="403"/>
      <c r="J3286" s="394"/>
      <c r="K3286" s="403"/>
      <c r="L3286" s="337">
        <f t="shared" si="606"/>
        <v>0</v>
      </c>
      <c r="M3286" s="338"/>
      <c r="N3286" s="337"/>
      <c r="O3286" s="338"/>
      <c r="P3286" s="337"/>
      <c r="Q3286" s="337">
        <f t="shared" si="607"/>
        <v>0</v>
      </c>
      <c r="R3286" s="350"/>
      <c r="S3286" s="350"/>
      <c r="T3286" s="350"/>
      <c r="U3286" s="350"/>
      <c r="V3286" s="350"/>
      <c r="W3286" s="350"/>
      <c r="X3286" s="350"/>
      <c r="Y3286" s="350">
        <f t="shared" si="608"/>
        <v>0</v>
      </c>
      <c r="Z3286" s="338"/>
      <c r="AA3286" s="337"/>
      <c r="AB3286" s="338"/>
      <c r="AC3286" s="337"/>
      <c r="AD3286" s="451">
        <f t="shared" si="609"/>
        <v>0</v>
      </c>
      <c r="AE3286" s="252"/>
    </row>
    <row r="3287" hidden="1" outlineLevel="1" spans="1:31">
      <c r="A3287" s="299"/>
      <c r="B3287" s="150">
        <v>220101200</v>
      </c>
      <c r="C3287" s="346"/>
      <c r="D3287" s="346"/>
      <c r="E3287" s="299" t="s">
        <v>312</v>
      </c>
      <c r="F3287" s="343"/>
      <c r="G3287" s="350"/>
      <c r="H3287" s="394"/>
      <c r="I3287" s="403"/>
      <c r="J3287" s="394"/>
      <c r="K3287" s="403"/>
      <c r="L3287" s="337">
        <f t="shared" ref="L3287:L3292" si="610">G3287-I3287+K3287</f>
        <v>0</v>
      </c>
      <c r="M3287" s="338"/>
      <c r="N3287" s="337"/>
      <c r="O3287" s="338"/>
      <c r="P3287" s="337"/>
      <c r="Q3287" s="337">
        <f t="shared" ref="Q3287:Q3292" si="611">L3287-N3287+P3287</f>
        <v>0</v>
      </c>
      <c r="R3287" s="350"/>
      <c r="S3287" s="350"/>
      <c r="T3287" s="350"/>
      <c r="U3287" s="350"/>
      <c r="V3287" s="350"/>
      <c r="W3287" s="350"/>
      <c r="X3287" s="350"/>
      <c r="Y3287" s="350">
        <f t="shared" ref="Y3287:Y3292" si="612">SUM(Q3287:X3287)</f>
        <v>0</v>
      </c>
      <c r="Z3287" s="338"/>
      <c r="AA3287" s="337"/>
      <c r="AB3287" s="338"/>
      <c r="AC3287" s="337"/>
      <c r="AD3287" s="451">
        <f t="shared" ref="AD3287:AD3292" si="613">Y3287-AA3287+AC3287</f>
        <v>0</v>
      </c>
      <c r="AE3287" s="252"/>
    </row>
    <row r="3288" hidden="1" outlineLevel="1" spans="1:31">
      <c r="A3288" s="299"/>
      <c r="B3288" s="150">
        <v>220101201</v>
      </c>
      <c r="C3288" s="346"/>
      <c r="D3288" s="346"/>
      <c r="E3288" s="299" t="s">
        <v>313</v>
      </c>
      <c r="F3288" s="343"/>
      <c r="G3288" s="350"/>
      <c r="H3288" s="394"/>
      <c r="I3288" s="403"/>
      <c r="J3288" s="394"/>
      <c r="K3288" s="403"/>
      <c r="L3288" s="337">
        <f t="shared" si="610"/>
        <v>0</v>
      </c>
      <c r="M3288" s="338"/>
      <c r="N3288" s="337"/>
      <c r="O3288" s="338"/>
      <c r="P3288" s="337"/>
      <c r="Q3288" s="337">
        <f t="shared" si="611"/>
        <v>0</v>
      </c>
      <c r="R3288" s="350"/>
      <c r="S3288" s="350"/>
      <c r="T3288" s="350"/>
      <c r="U3288" s="350"/>
      <c r="V3288" s="350"/>
      <c r="W3288" s="350"/>
      <c r="X3288" s="350"/>
      <c r="Y3288" s="350">
        <f t="shared" si="612"/>
        <v>0</v>
      </c>
      <c r="Z3288" s="338"/>
      <c r="AA3288" s="337"/>
      <c r="AB3288" s="338"/>
      <c r="AC3288" s="337"/>
      <c r="AD3288" s="451">
        <f t="shared" si="613"/>
        <v>0</v>
      </c>
      <c r="AE3288" s="252"/>
    </row>
    <row r="3289" hidden="1" outlineLevel="1" spans="1:31">
      <c r="A3289" s="299"/>
      <c r="B3289" s="150">
        <v>220101202</v>
      </c>
      <c r="C3289" s="346"/>
      <c r="D3289" s="346"/>
      <c r="E3289" s="299" t="s">
        <v>314</v>
      </c>
      <c r="F3289" s="343"/>
      <c r="G3289" s="350"/>
      <c r="H3289" s="394"/>
      <c r="I3289" s="403"/>
      <c r="J3289" s="394"/>
      <c r="K3289" s="403"/>
      <c r="L3289" s="337">
        <f t="shared" si="610"/>
        <v>0</v>
      </c>
      <c r="M3289" s="338"/>
      <c r="N3289" s="337"/>
      <c r="O3289" s="338"/>
      <c r="P3289" s="337"/>
      <c r="Q3289" s="337">
        <f t="shared" si="611"/>
        <v>0</v>
      </c>
      <c r="R3289" s="350"/>
      <c r="S3289" s="350"/>
      <c r="T3289" s="350"/>
      <c r="U3289" s="350"/>
      <c r="V3289" s="350"/>
      <c r="W3289" s="350"/>
      <c r="X3289" s="350"/>
      <c r="Y3289" s="350">
        <f t="shared" si="612"/>
        <v>0</v>
      </c>
      <c r="Z3289" s="338"/>
      <c r="AA3289" s="337"/>
      <c r="AB3289" s="338"/>
      <c r="AC3289" s="337"/>
      <c r="AD3289" s="451">
        <f t="shared" si="613"/>
        <v>0</v>
      </c>
      <c r="AE3289" s="252"/>
    </row>
    <row r="3290" hidden="1" outlineLevel="1" spans="1:31">
      <c r="A3290" s="299"/>
      <c r="B3290" s="150">
        <v>220101203</v>
      </c>
      <c r="C3290" s="346"/>
      <c r="D3290" s="346"/>
      <c r="E3290" s="299" t="s">
        <v>315</v>
      </c>
      <c r="F3290" s="343"/>
      <c r="G3290" s="350"/>
      <c r="H3290" s="394"/>
      <c r="I3290" s="403"/>
      <c r="J3290" s="394"/>
      <c r="K3290" s="403"/>
      <c r="L3290" s="337">
        <f t="shared" si="610"/>
        <v>0</v>
      </c>
      <c r="M3290" s="338"/>
      <c r="N3290" s="337"/>
      <c r="O3290" s="338"/>
      <c r="P3290" s="337"/>
      <c r="Q3290" s="337">
        <f t="shared" si="611"/>
        <v>0</v>
      </c>
      <c r="R3290" s="350"/>
      <c r="S3290" s="350"/>
      <c r="T3290" s="350"/>
      <c r="U3290" s="350"/>
      <c r="V3290" s="350"/>
      <c r="W3290" s="350"/>
      <c r="X3290" s="350"/>
      <c r="Y3290" s="350">
        <f t="shared" si="612"/>
        <v>0</v>
      </c>
      <c r="Z3290" s="338"/>
      <c r="AA3290" s="337"/>
      <c r="AB3290" s="338"/>
      <c r="AC3290" s="337"/>
      <c r="AD3290" s="451">
        <f t="shared" si="613"/>
        <v>0</v>
      </c>
      <c r="AE3290" s="252"/>
    </row>
    <row r="3291" hidden="1" outlineLevel="1" spans="1:31">
      <c r="A3291" s="299"/>
      <c r="B3291" s="150">
        <v>220101204</v>
      </c>
      <c r="C3291" s="346"/>
      <c r="D3291" s="346"/>
      <c r="E3291" s="299" t="s">
        <v>316</v>
      </c>
      <c r="F3291" s="343"/>
      <c r="G3291" s="350"/>
      <c r="H3291" s="394"/>
      <c r="I3291" s="403"/>
      <c r="J3291" s="394"/>
      <c r="K3291" s="403"/>
      <c r="L3291" s="337">
        <f t="shared" si="610"/>
        <v>0</v>
      </c>
      <c r="M3291" s="338"/>
      <c r="N3291" s="337"/>
      <c r="O3291" s="338"/>
      <c r="P3291" s="337"/>
      <c r="Q3291" s="337">
        <f t="shared" si="611"/>
        <v>0</v>
      </c>
      <c r="R3291" s="350"/>
      <c r="S3291" s="350"/>
      <c r="T3291" s="350"/>
      <c r="U3291" s="350"/>
      <c r="V3291" s="350"/>
      <c r="W3291" s="350"/>
      <c r="X3291" s="350"/>
      <c r="Y3291" s="350">
        <f t="shared" si="612"/>
        <v>0</v>
      </c>
      <c r="Z3291" s="338"/>
      <c r="AA3291" s="337"/>
      <c r="AB3291" s="338"/>
      <c r="AC3291" s="337"/>
      <c r="AD3291" s="451">
        <f t="shared" si="613"/>
        <v>0</v>
      </c>
      <c r="AE3291" s="252"/>
    </row>
    <row r="3292" hidden="1" outlineLevel="1" spans="1:31">
      <c r="A3292" s="299"/>
      <c r="B3292" s="150">
        <v>220101205</v>
      </c>
      <c r="C3292" s="346"/>
      <c r="D3292" s="346"/>
      <c r="E3292" s="299" t="s">
        <v>317</v>
      </c>
      <c r="F3292" s="343"/>
      <c r="G3292" s="350"/>
      <c r="H3292" s="394"/>
      <c r="I3292" s="403"/>
      <c r="J3292" s="394"/>
      <c r="K3292" s="403"/>
      <c r="L3292" s="337">
        <f t="shared" si="610"/>
        <v>0</v>
      </c>
      <c r="M3292" s="338"/>
      <c r="N3292" s="337"/>
      <c r="O3292" s="338"/>
      <c r="P3292" s="337"/>
      <c r="Q3292" s="337">
        <f t="shared" si="611"/>
        <v>0</v>
      </c>
      <c r="R3292" s="350"/>
      <c r="S3292" s="350"/>
      <c r="T3292" s="350"/>
      <c r="U3292" s="350"/>
      <c r="V3292" s="350"/>
      <c r="W3292" s="350"/>
      <c r="X3292" s="350"/>
      <c r="Y3292" s="350">
        <f t="shared" si="612"/>
        <v>0</v>
      </c>
      <c r="Z3292" s="338"/>
      <c r="AA3292" s="337"/>
      <c r="AB3292" s="338"/>
      <c r="AC3292" s="337"/>
      <c r="AD3292" s="451">
        <f t="shared" si="613"/>
        <v>0</v>
      </c>
      <c r="AE3292" s="252"/>
    </row>
    <row r="3293" hidden="1" outlineLevel="1" spans="1:31">
      <c r="A3293" s="299"/>
      <c r="B3293" s="150"/>
      <c r="C3293" s="346"/>
      <c r="D3293" s="346"/>
      <c r="E3293" s="375"/>
      <c r="F3293" s="343"/>
      <c r="G3293" s="348"/>
      <c r="H3293" s="394"/>
      <c r="I3293" s="403"/>
      <c r="J3293" s="394"/>
      <c r="K3293" s="403"/>
      <c r="L3293" s="337">
        <f t="shared" ref="L3293:L3297" si="614">G3293-I3293+K3293</f>
        <v>0</v>
      </c>
      <c r="M3293" s="394"/>
      <c r="N3293" s="403"/>
      <c r="O3293" s="394"/>
      <c r="P3293" s="403"/>
      <c r="Q3293" s="337">
        <f t="shared" si="591"/>
        <v>0</v>
      </c>
      <c r="R3293" s="350"/>
      <c r="S3293" s="350"/>
      <c r="T3293" s="350"/>
      <c r="U3293" s="350"/>
      <c r="V3293" s="350"/>
      <c r="W3293" s="350"/>
      <c r="X3293" s="350"/>
      <c r="Y3293" s="350">
        <f t="shared" ref="Y3293:Y3297" si="615">SUM(Q3293:X3293)</f>
        <v>0</v>
      </c>
      <c r="Z3293" s="394"/>
      <c r="AA3293" s="403"/>
      <c r="AB3293" s="394"/>
      <c r="AC3293" s="403"/>
      <c r="AD3293" s="337">
        <f t="shared" si="593"/>
        <v>0</v>
      </c>
      <c r="AE3293" s="252"/>
    </row>
    <row r="3294" hidden="1" outlineLevel="1" spans="1:31">
      <c r="A3294" s="299"/>
      <c r="B3294" s="150"/>
      <c r="C3294" s="346"/>
      <c r="D3294" s="346"/>
      <c r="E3294" s="375"/>
      <c r="F3294" s="343"/>
      <c r="G3294" s="348"/>
      <c r="H3294" s="394"/>
      <c r="I3294" s="403"/>
      <c r="J3294" s="394"/>
      <c r="K3294" s="403"/>
      <c r="L3294" s="337">
        <f t="shared" si="614"/>
        <v>0</v>
      </c>
      <c r="M3294" s="394"/>
      <c r="N3294" s="403"/>
      <c r="O3294" s="394"/>
      <c r="P3294" s="403"/>
      <c r="Q3294" s="337">
        <f t="shared" si="591"/>
        <v>0</v>
      </c>
      <c r="R3294" s="350"/>
      <c r="S3294" s="350"/>
      <c r="T3294" s="350"/>
      <c r="U3294" s="350"/>
      <c r="V3294" s="350"/>
      <c r="W3294" s="350"/>
      <c r="X3294" s="350"/>
      <c r="Y3294" s="350">
        <f t="shared" si="615"/>
        <v>0</v>
      </c>
      <c r="Z3294" s="394"/>
      <c r="AA3294" s="403"/>
      <c r="AB3294" s="394"/>
      <c r="AC3294" s="403"/>
      <c r="AD3294" s="337">
        <f t="shared" si="593"/>
        <v>0</v>
      </c>
      <c r="AE3294" s="252"/>
    </row>
    <row r="3295" hidden="1" outlineLevel="1" spans="1:31">
      <c r="A3295" s="299"/>
      <c r="B3295" s="150"/>
      <c r="C3295" s="346"/>
      <c r="D3295" s="346"/>
      <c r="E3295" s="375"/>
      <c r="F3295" s="343"/>
      <c r="G3295" s="348"/>
      <c r="H3295" s="394"/>
      <c r="I3295" s="403"/>
      <c r="J3295" s="394"/>
      <c r="K3295" s="403"/>
      <c r="L3295" s="337">
        <f t="shared" si="614"/>
        <v>0</v>
      </c>
      <c r="M3295" s="394"/>
      <c r="N3295" s="403"/>
      <c r="O3295" s="394"/>
      <c r="P3295" s="403"/>
      <c r="Q3295" s="337">
        <f t="shared" si="591"/>
        <v>0</v>
      </c>
      <c r="R3295" s="350"/>
      <c r="S3295" s="350"/>
      <c r="T3295" s="350"/>
      <c r="U3295" s="350"/>
      <c r="V3295" s="350"/>
      <c r="W3295" s="350"/>
      <c r="X3295" s="350"/>
      <c r="Y3295" s="350">
        <f t="shared" si="615"/>
        <v>0</v>
      </c>
      <c r="Z3295" s="394"/>
      <c r="AA3295" s="403"/>
      <c r="AB3295" s="394"/>
      <c r="AC3295" s="403"/>
      <c r="AD3295" s="337">
        <f t="shared" si="593"/>
        <v>0</v>
      </c>
      <c r="AE3295" s="252"/>
    </row>
    <row r="3296" hidden="1" outlineLevel="1" spans="1:31">
      <c r="A3296" s="299"/>
      <c r="B3296" s="150"/>
      <c r="C3296" s="346"/>
      <c r="D3296" s="346"/>
      <c r="E3296" s="375"/>
      <c r="F3296" s="343"/>
      <c r="G3296" s="348"/>
      <c r="H3296" s="394"/>
      <c r="I3296" s="403"/>
      <c r="J3296" s="394"/>
      <c r="K3296" s="403"/>
      <c r="L3296" s="337">
        <f t="shared" si="614"/>
        <v>0</v>
      </c>
      <c r="M3296" s="394"/>
      <c r="N3296" s="403"/>
      <c r="O3296" s="394"/>
      <c r="P3296" s="403"/>
      <c r="Q3296" s="337">
        <f t="shared" si="591"/>
        <v>0</v>
      </c>
      <c r="R3296" s="350"/>
      <c r="S3296" s="350"/>
      <c r="T3296" s="350"/>
      <c r="U3296" s="350"/>
      <c r="V3296" s="350"/>
      <c r="W3296" s="350"/>
      <c r="X3296" s="350"/>
      <c r="Y3296" s="350">
        <f t="shared" si="615"/>
        <v>0</v>
      </c>
      <c r="Z3296" s="394"/>
      <c r="AA3296" s="403"/>
      <c r="AB3296" s="394"/>
      <c r="AC3296" s="403"/>
      <c r="AD3296" s="337">
        <f t="shared" si="593"/>
        <v>0</v>
      </c>
      <c r="AE3296" s="252"/>
    </row>
    <row r="3297" hidden="1" outlineLevel="1" spans="1:31">
      <c r="A3297" s="299"/>
      <c r="B3297" s="150"/>
      <c r="C3297" s="346"/>
      <c r="D3297" s="346"/>
      <c r="E3297" s="342"/>
      <c r="F3297" s="343"/>
      <c r="G3297" s="348"/>
      <c r="H3297" s="394"/>
      <c r="I3297" s="403"/>
      <c r="J3297" s="394"/>
      <c r="K3297" s="403"/>
      <c r="L3297" s="337">
        <f t="shared" si="614"/>
        <v>0</v>
      </c>
      <c r="M3297" s="394"/>
      <c r="N3297" s="403"/>
      <c r="O3297" s="394"/>
      <c r="P3297" s="403"/>
      <c r="Q3297" s="337">
        <f t="shared" si="591"/>
        <v>0</v>
      </c>
      <c r="R3297" s="350"/>
      <c r="S3297" s="350"/>
      <c r="T3297" s="350"/>
      <c r="U3297" s="350"/>
      <c r="V3297" s="350"/>
      <c r="W3297" s="350"/>
      <c r="X3297" s="350"/>
      <c r="Y3297" s="350">
        <f t="shared" si="615"/>
        <v>0</v>
      </c>
      <c r="Z3297" s="394"/>
      <c r="AA3297" s="403"/>
      <c r="AB3297" s="394"/>
      <c r="AC3297" s="403"/>
      <c r="AD3297" s="337">
        <f t="shared" si="593"/>
        <v>0</v>
      </c>
      <c r="AE3297" s="252"/>
    </row>
    <row r="3298" collapsed="1" spans="1:31">
      <c r="A3298" s="306"/>
      <c r="B3298" s="150"/>
      <c r="C3298" s="357"/>
      <c r="D3298" s="306"/>
      <c r="E3298" s="342"/>
      <c r="F3298" s="343"/>
      <c r="G3298" s="348"/>
      <c r="H3298" s="388"/>
      <c r="I3298" s="348"/>
      <c r="J3298" s="388"/>
      <c r="K3298" s="348"/>
      <c r="L3298" s="337"/>
      <c r="M3298" s="388"/>
      <c r="N3298" s="348"/>
      <c r="O3298" s="388"/>
      <c r="P3298" s="348"/>
      <c r="Q3298" s="337"/>
      <c r="R3298" s="350"/>
      <c r="S3298" s="350"/>
      <c r="T3298" s="350"/>
      <c r="U3298" s="350"/>
      <c r="V3298" s="350"/>
      <c r="W3298" s="350"/>
      <c r="X3298" s="350"/>
      <c r="Y3298" s="337"/>
      <c r="Z3298" s="388"/>
      <c r="AA3298" s="348"/>
      <c r="AB3298" s="388"/>
      <c r="AC3298" s="348"/>
      <c r="AD3298" s="337"/>
      <c r="AE3298" s="252"/>
    </row>
    <row r="3299" spans="1:32">
      <c r="A3299" s="346"/>
      <c r="B3299" s="380"/>
      <c r="C3299" s="390" t="s">
        <v>1113</v>
      </c>
      <c r="D3299" s="382"/>
      <c r="E3299" s="391"/>
      <c r="F3299" s="383"/>
      <c r="G3299" s="392">
        <f>SUM(G3086:G3298)</f>
        <v>0</v>
      </c>
      <c r="H3299" s="393"/>
      <c r="I3299" s="402">
        <f>SUM(I3086:I3298)</f>
        <v>0</v>
      </c>
      <c r="J3299" s="393"/>
      <c r="K3299" s="402">
        <f>SUM(K3086:K3298)</f>
        <v>0</v>
      </c>
      <c r="L3299" s="392">
        <f>SUM(L3086:L3298)</f>
        <v>0</v>
      </c>
      <c r="M3299" s="393"/>
      <c r="N3299" s="402">
        <f>SUM(N3086:N3298)</f>
        <v>0</v>
      </c>
      <c r="O3299" s="393"/>
      <c r="P3299" s="402">
        <f t="shared" ref="P3299:Y3299" si="616">SUM(P3086:P3298)</f>
        <v>0</v>
      </c>
      <c r="Q3299" s="392">
        <f t="shared" si="616"/>
        <v>0</v>
      </c>
      <c r="R3299" s="392">
        <f t="shared" si="616"/>
        <v>0</v>
      </c>
      <c r="S3299" s="392">
        <f t="shared" si="616"/>
        <v>0</v>
      </c>
      <c r="T3299" s="392">
        <f t="shared" si="616"/>
        <v>0</v>
      </c>
      <c r="U3299" s="392">
        <f t="shared" si="616"/>
        <v>0</v>
      </c>
      <c r="V3299" s="392">
        <f t="shared" si="616"/>
        <v>0</v>
      </c>
      <c r="W3299" s="392">
        <f t="shared" si="616"/>
        <v>0</v>
      </c>
      <c r="X3299" s="392">
        <f t="shared" si="616"/>
        <v>0</v>
      </c>
      <c r="Y3299" s="392">
        <f t="shared" si="616"/>
        <v>0</v>
      </c>
      <c r="Z3299" s="393"/>
      <c r="AA3299" s="402">
        <f>SUM(AA3086:AA3298)</f>
        <v>0</v>
      </c>
      <c r="AB3299" s="393"/>
      <c r="AC3299" s="402">
        <f>SUM(AC3086:AC3298)</f>
        <v>0</v>
      </c>
      <c r="AD3299" s="392">
        <f>SUM(AD3086:AD3298)</f>
        <v>0</v>
      </c>
      <c r="AE3299" s="252"/>
      <c r="AF3299" s="300" t="s">
        <v>893</v>
      </c>
    </row>
    <row r="3300" spans="1:31">
      <c r="A3300" s="306"/>
      <c r="B3300" s="339"/>
      <c r="C3300" s="306"/>
      <c r="D3300" s="306"/>
      <c r="E3300" s="335"/>
      <c r="F3300" s="343"/>
      <c r="G3300" s="399"/>
      <c r="H3300" s="338"/>
      <c r="I3300" s="337"/>
      <c r="J3300" s="338"/>
      <c r="K3300" s="337"/>
      <c r="L3300" s="337"/>
      <c r="M3300" s="338"/>
      <c r="N3300" s="337"/>
      <c r="O3300" s="338"/>
      <c r="P3300" s="337"/>
      <c r="Q3300" s="374"/>
      <c r="R3300" s="350"/>
      <c r="S3300" s="350"/>
      <c r="T3300" s="350"/>
      <c r="U3300" s="350"/>
      <c r="V3300" s="350"/>
      <c r="W3300" s="350"/>
      <c r="X3300" s="350"/>
      <c r="Y3300" s="374"/>
      <c r="Z3300" s="338"/>
      <c r="AA3300" s="337"/>
      <c r="AB3300" s="338"/>
      <c r="AC3300" s="337"/>
      <c r="AD3300" s="374"/>
      <c r="AE3300" s="252"/>
    </row>
    <row r="3301" spans="1:31">
      <c r="A3301" s="306"/>
      <c r="B3301" s="339"/>
      <c r="C3301" s="345" t="s">
        <v>1114</v>
      </c>
      <c r="D3301" s="306"/>
      <c r="E3301" s="335"/>
      <c r="F3301" s="343"/>
      <c r="G3301" s="348"/>
      <c r="H3301" s="387"/>
      <c r="I3301" s="415"/>
      <c r="J3301" s="410"/>
      <c r="K3301" s="415"/>
      <c r="L3301" s="337"/>
      <c r="M3301" s="387"/>
      <c r="N3301" s="415"/>
      <c r="O3301" s="410"/>
      <c r="P3301" s="415"/>
      <c r="Q3301" s="337"/>
      <c r="R3301" s="350"/>
      <c r="S3301" s="350"/>
      <c r="T3301" s="350"/>
      <c r="U3301" s="350"/>
      <c r="V3301" s="350"/>
      <c r="W3301" s="350"/>
      <c r="X3301" s="350"/>
      <c r="Y3301" s="337"/>
      <c r="Z3301" s="387"/>
      <c r="AA3301" s="415"/>
      <c r="AB3301" s="410"/>
      <c r="AC3301" s="415"/>
      <c r="AD3301" s="337"/>
      <c r="AE3301" s="252"/>
    </row>
    <row r="3302" spans="1:30">
      <c r="A3302" s="346"/>
      <c r="B3302" s="150"/>
      <c r="D3302" s="389" t="s">
        <v>890</v>
      </c>
      <c r="E3302" s="346"/>
      <c r="F3302" s="343"/>
      <c r="G3302" s="348"/>
      <c r="H3302" s="349"/>
      <c r="I3302" s="350"/>
      <c r="J3302" s="349"/>
      <c r="K3302" s="350"/>
      <c r="L3302" s="337"/>
      <c r="M3302" s="349"/>
      <c r="N3302" s="350"/>
      <c r="O3302" s="349"/>
      <c r="P3302" s="350"/>
      <c r="Q3302" s="337"/>
      <c r="R3302" s="350"/>
      <c r="S3302" s="350"/>
      <c r="T3302" s="350"/>
      <c r="U3302" s="350"/>
      <c r="V3302" s="350"/>
      <c r="W3302" s="350"/>
      <c r="X3302" s="350"/>
      <c r="Y3302" s="350">
        <f t="shared" ref="Y3302:Y3307" si="617">SUM(Q3302:X3302)</f>
        <v>0</v>
      </c>
      <c r="Z3302" s="349"/>
      <c r="AA3302" s="350"/>
      <c r="AB3302" s="349"/>
      <c r="AC3302" s="350"/>
      <c r="AD3302" s="337"/>
    </row>
    <row r="3303" hidden="1" outlineLevel="1" spans="1:31">
      <c r="A3303" s="346"/>
      <c r="B3303" s="150"/>
      <c r="D3303" s="347" t="s">
        <v>63</v>
      </c>
      <c r="E3303" s="299"/>
      <c r="F3303" s="343"/>
      <c r="G3303" s="350"/>
      <c r="H3303" s="349"/>
      <c r="I3303" s="350"/>
      <c r="J3303" s="349"/>
      <c r="K3303" s="350"/>
      <c r="L3303" s="337">
        <f t="shared" ref="L3303:L3307" si="618">G3303-I3303+K3303</f>
        <v>0</v>
      </c>
      <c r="M3303" s="338"/>
      <c r="N3303" s="337"/>
      <c r="O3303" s="338"/>
      <c r="P3303" s="337"/>
      <c r="Q3303" s="337">
        <f t="shared" ref="Q3303:Q3307" si="619">L3303-N3303+P3303</f>
        <v>0</v>
      </c>
      <c r="R3303" s="350"/>
      <c r="S3303" s="350"/>
      <c r="T3303" s="350"/>
      <c r="U3303" s="350"/>
      <c r="V3303" s="350"/>
      <c r="W3303" s="350"/>
      <c r="X3303" s="350"/>
      <c r="Y3303" s="350">
        <f t="shared" si="617"/>
        <v>0</v>
      </c>
      <c r="Z3303" s="338"/>
      <c r="AA3303" s="337"/>
      <c r="AB3303" s="338"/>
      <c r="AC3303" s="337"/>
      <c r="AD3303" s="337">
        <f t="shared" ref="AD3303:AD3307" si="620">Y3303-AA3303+AC3303</f>
        <v>0</v>
      </c>
      <c r="AE3303" s="252"/>
    </row>
    <row r="3304" hidden="1" outlineLevel="1" spans="1:31">
      <c r="A3304" s="346"/>
      <c r="B3304" s="150">
        <v>220201001</v>
      </c>
      <c r="D3304" s="346"/>
      <c r="E3304" s="299" t="s">
        <v>420</v>
      </c>
      <c r="F3304" s="343"/>
      <c r="G3304" s="350"/>
      <c r="H3304" s="349"/>
      <c r="I3304" s="350"/>
      <c r="J3304" s="349"/>
      <c r="K3304" s="350"/>
      <c r="L3304" s="337">
        <f t="shared" si="618"/>
        <v>0</v>
      </c>
      <c r="M3304" s="338"/>
      <c r="N3304" s="337"/>
      <c r="O3304" s="338"/>
      <c r="P3304" s="337"/>
      <c r="Q3304" s="337">
        <f t="shared" si="619"/>
        <v>0</v>
      </c>
      <c r="R3304" s="350"/>
      <c r="S3304" s="350"/>
      <c r="T3304" s="350"/>
      <c r="U3304" s="350"/>
      <c r="V3304" s="350"/>
      <c r="W3304" s="350"/>
      <c r="X3304" s="350"/>
      <c r="Y3304" s="350">
        <f t="shared" si="617"/>
        <v>0</v>
      </c>
      <c r="Z3304" s="338"/>
      <c r="AA3304" s="337"/>
      <c r="AB3304" s="338"/>
      <c r="AC3304" s="337"/>
      <c r="AD3304" s="337">
        <f t="shared" si="620"/>
        <v>0</v>
      </c>
      <c r="AE3304" s="252"/>
    </row>
    <row r="3305" hidden="1" outlineLevel="1" spans="1:31">
      <c r="A3305" s="346"/>
      <c r="B3305" s="150">
        <v>220201002</v>
      </c>
      <c r="D3305" s="346"/>
      <c r="E3305" s="299" t="s">
        <v>411</v>
      </c>
      <c r="F3305" s="343"/>
      <c r="G3305" s="350"/>
      <c r="H3305" s="349"/>
      <c r="I3305" s="350"/>
      <c r="J3305" s="349"/>
      <c r="K3305" s="350"/>
      <c r="L3305" s="337">
        <f t="shared" si="618"/>
        <v>0</v>
      </c>
      <c r="M3305" s="338"/>
      <c r="N3305" s="337"/>
      <c r="O3305" s="338"/>
      <c r="P3305" s="337"/>
      <c r="Q3305" s="337">
        <f t="shared" si="619"/>
        <v>0</v>
      </c>
      <c r="R3305" s="350"/>
      <c r="S3305" s="350"/>
      <c r="T3305" s="350"/>
      <c r="U3305" s="350"/>
      <c r="V3305" s="350"/>
      <c r="W3305" s="350"/>
      <c r="X3305" s="350"/>
      <c r="Y3305" s="350">
        <f t="shared" si="617"/>
        <v>0</v>
      </c>
      <c r="Z3305" s="338"/>
      <c r="AA3305" s="337"/>
      <c r="AB3305" s="338"/>
      <c r="AC3305" s="337"/>
      <c r="AD3305" s="337">
        <f t="shared" si="620"/>
        <v>0</v>
      </c>
      <c r="AE3305" s="252"/>
    </row>
    <row r="3306" hidden="1" outlineLevel="1" spans="1:31">
      <c r="A3306" s="346"/>
      <c r="B3306" s="150"/>
      <c r="D3306" s="346"/>
      <c r="E3306" s="299"/>
      <c r="F3306" s="343"/>
      <c r="G3306" s="350"/>
      <c r="H3306" s="349"/>
      <c r="I3306" s="350"/>
      <c r="J3306" s="349"/>
      <c r="K3306" s="350"/>
      <c r="L3306" s="337">
        <f t="shared" si="618"/>
        <v>0</v>
      </c>
      <c r="M3306" s="338"/>
      <c r="N3306" s="337"/>
      <c r="O3306" s="338"/>
      <c r="P3306" s="337"/>
      <c r="Q3306" s="337">
        <f t="shared" si="619"/>
        <v>0</v>
      </c>
      <c r="R3306" s="350"/>
      <c r="S3306" s="350"/>
      <c r="T3306" s="350"/>
      <c r="U3306" s="350"/>
      <c r="V3306" s="350"/>
      <c r="W3306" s="350"/>
      <c r="X3306" s="350"/>
      <c r="Y3306" s="350">
        <f t="shared" si="617"/>
        <v>0</v>
      </c>
      <c r="Z3306" s="338"/>
      <c r="AA3306" s="337"/>
      <c r="AB3306" s="338"/>
      <c r="AC3306" s="337"/>
      <c r="AD3306" s="337">
        <f t="shared" si="620"/>
        <v>0</v>
      </c>
      <c r="AE3306" s="252"/>
    </row>
    <row r="3307" hidden="1" outlineLevel="1" spans="1:31">
      <c r="A3307" s="346"/>
      <c r="B3307" s="150"/>
      <c r="D3307" s="346"/>
      <c r="E3307" s="299"/>
      <c r="F3307" s="343"/>
      <c r="G3307" s="350"/>
      <c r="H3307" s="349"/>
      <c r="I3307" s="350"/>
      <c r="J3307" s="349"/>
      <c r="K3307" s="350"/>
      <c r="L3307" s="337">
        <f t="shared" si="618"/>
        <v>0</v>
      </c>
      <c r="M3307" s="338"/>
      <c r="N3307" s="337"/>
      <c r="O3307" s="338"/>
      <c r="P3307" s="337"/>
      <c r="Q3307" s="337">
        <f t="shared" si="619"/>
        <v>0</v>
      </c>
      <c r="R3307" s="350"/>
      <c r="S3307" s="350"/>
      <c r="T3307" s="350"/>
      <c r="U3307" s="350"/>
      <c r="V3307" s="350"/>
      <c r="W3307" s="350"/>
      <c r="X3307" s="350"/>
      <c r="Y3307" s="350">
        <f t="shared" si="617"/>
        <v>0</v>
      </c>
      <c r="Z3307" s="338"/>
      <c r="AA3307" s="337"/>
      <c r="AB3307" s="338"/>
      <c r="AC3307" s="337"/>
      <c r="AD3307" s="337">
        <f t="shared" si="620"/>
        <v>0</v>
      </c>
      <c r="AE3307" s="252"/>
    </row>
    <row r="3308" collapsed="1" spans="1:31">
      <c r="A3308" s="299"/>
      <c r="B3308" s="150"/>
      <c r="C3308" s="346"/>
      <c r="D3308" s="395"/>
      <c r="E3308" s="342"/>
      <c r="F3308" s="343"/>
      <c r="G3308" s="348"/>
      <c r="H3308" s="394"/>
      <c r="I3308" s="403"/>
      <c r="J3308" s="394"/>
      <c r="K3308" s="403"/>
      <c r="L3308" s="350"/>
      <c r="M3308" s="394"/>
      <c r="N3308" s="403"/>
      <c r="O3308" s="394"/>
      <c r="P3308" s="403"/>
      <c r="Q3308" s="350"/>
      <c r="R3308" s="350"/>
      <c r="S3308" s="350"/>
      <c r="T3308" s="350"/>
      <c r="U3308" s="350"/>
      <c r="V3308" s="350"/>
      <c r="W3308" s="350"/>
      <c r="X3308" s="350"/>
      <c r="Y3308" s="350"/>
      <c r="Z3308" s="394"/>
      <c r="AA3308" s="403"/>
      <c r="AB3308" s="394"/>
      <c r="AC3308" s="403"/>
      <c r="AD3308" s="350"/>
      <c r="AE3308" s="252"/>
    </row>
    <row r="3309" spans="1:31">
      <c r="A3309" s="346"/>
      <c r="B3309" s="358"/>
      <c r="C3309" s="396"/>
      <c r="D3309" s="396" t="s">
        <v>1115</v>
      </c>
      <c r="E3309" s="360"/>
      <c r="F3309" s="361"/>
      <c r="G3309" s="397">
        <f>SUM(G3302:G3308)</f>
        <v>0</v>
      </c>
      <c r="H3309" s="398"/>
      <c r="I3309" s="404">
        <f>SUM(I3302:I3308)</f>
        <v>0</v>
      </c>
      <c r="J3309" s="398"/>
      <c r="K3309" s="404">
        <f>SUM(K3302:K3308)</f>
        <v>0</v>
      </c>
      <c r="L3309" s="397">
        <f>SUM(L3302:L3308)</f>
        <v>0</v>
      </c>
      <c r="M3309" s="398"/>
      <c r="N3309" s="404">
        <f>SUM(N3302:N3308)</f>
        <v>0</v>
      </c>
      <c r="O3309" s="398"/>
      <c r="P3309" s="404">
        <f t="shared" ref="P3309:Y3309" si="621">SUM(P3302:P3308)</f>
        <v>0</v>
      </c>
      <c r="Q3309" s="397">
        <f t="shared" si="621"/>
        <v>0</v>
      </c>
      <c r="R3309" s="397">
        <f t="shared" si="621"/>
        <v>0</v>
      </c>
      <c r="S3309" s="397">
        <f t="shared" si="621"/>
        <v>0</v>
      </c>
      <c r="T3309" s="397">
        <f t="shared" si="621"/>
        <v>0</v>
      </c>
      <c r="U3309" s="397">
        <f t="shared" si="621"/>
        <v>0</v>
      </c>
      <c r="V3309" s="397">
        <f t="shared" si="621"/>
        <v>0</v>
      </c>
      <c r="W3309" s="397">
        <f t="shared" si="621"/>
        <v>0</v>
      </c>
      <c r="X3309" s="397">
        <f t="shared" si="621"/>
        <v>0</v>
      </c>
      <c r="Y3309" s="397">
        <f t="shared" si="621"/>
        <v>0</v>
      </c>
      <c r="Z3309" s="398"/>
      <c r="AA3309" s="404">
        <f>SUM(AA3302:AA3308)</f>
        <v>0</v>
      </c>
      <c r="AB3309" s="398"/>
      <c r="AC3309" s="404">
        <f>SUM(AC3302:AC3308)</f>
        <v>0</v>
      </c>
      <c r="AD3309" s="397">
        <f>SUM(AD3302:AD3308)</f>
        <v>0</v>
      </c>
      <c r="AE3309" s="252"/>
    </row>
    <row r="3310" spans="1:31">
      <c r="A3310" s="299"/>
      <c r="B3310" s="150"/>
      <c r="C3310" s="346"/>
      <c r="D3310" s="299"/>
      <c r="E3310" s="342"/>
      <c r="F3310" s="343"/>
      <c r="G3310" s="399"/>
      <c r="H3310" s="394"/>
      <c r="I3310" s="403"/>
      <c r="J3310" s="394"/>
      <c r="K3310" s="403"/>
      <c r="L3310" s="350"/>
      <c r="M3310" s="394"/>
      <c r="N3310" s="403"/>
      <c r="O3310" s="394"/>
      <c r="P3310" s="403"/>
      <c r="Q3310" s="350"/>
      <c r="R3310" s="350"/>
      <c r="S3310" s="350"/>
      <c r="T3310" s="350"/>
      <c r="U3310" s="350"/>
      <c r="V3310" s="350"/>
      <c r="W3310" s="350"/>
      <c r="X3310" s="350"/>
      <c r="Y3310" s="350"/>
      <c r="Z3310" s="394"/>
      <c r="AA3310" s="403"/>
      <c r="AB3310" s="394"/>
      <c r="AC3310" s="403"/>
      <c r="AD3310" s="350"/>
      <c r="AE3310" s="252"/>
    </row>
    <row r="3311" spans="1:31">
      <c r="A3311" s="299"/>
      <c r="B3311" s="150"/>
      <c r="C3311" s="389"/>
      <c r="D3311" s="389" t="s">
        <v>895</v>
      </c>
      <c r="E3311" s="346"/>
      <c r="F3311" s="343"/>
      <c r="G3311" s="348"/>
      <c r="H3311" s="394"/>
      <c r="I3311" s="403"/>
      <c r="J3311" s="394"/>
      <c r="K3311" s="403"/>
      <c r="L3311" s="350"/>
      <c r="M3311" s="394"/>
      <c r="N3311" s="403"/>
      <c r="O3311" s="394"/>
      <c r="P3311" s="403"/>
      <c r="Q3311" s="350"/>
      <c r="R3311" s="350"/>
      <c r="S3311" s="350"/>
      <c r="T3311" s="350"/>
      <c r="U3311" s="350"/>
      <c r="V3311" s="350"/>
      <c r="W3311" s="350"/>
      <c r="X3311" s="350"/>
      <c r="Y3311" s="350"/>
      <c r="Z3311" s="394"/>
      <c r="AA3311" s="403"/>
      <c r="AB3311" s="394"/>
      <c r="AC3311" s="403"/>
      <c r="AD3311" s="350"/>
      <c r="AE3311" s="252"/>
    </row>
    <row r="3312" outlineLevel="1" spans="1:31">
      <c r="A3312" s="299"/>
      <c r="B3312" s="150"/>
      <c r="C3312" s="346"/>
      <c r="D3312" s="347" t="s">
        <v>63</v>
      </c>
      <c r="E3312" s="299"/>
      <c r="F3312" s="343"/>
      <c r="G3312" s="348"/>
      <c r="H3312" s="394"/>
      <c r="I3312" s="403"/>
      <c r="J3312" s="394"/>
      <c r="K3312" s="403"/>
      <c r="L3312" s="337">
        <f>G3312-I3312+K3312</f>
        <v>0</v>
      </c>
      <c r="M3312" s="338"/>
      <c r="N3312" s="337"/>
      <c r="O3312" s="338"/>
      <c r="P3312" s="337"/>
      <c r="Q3312" s="337">
        <f t="shared" ref="Q3312:Q3522" si="622">L3312-N3312+P3312</f>
        <v>0</v>
      </c>
      <c r="R3312" s="350"/>
      <c r="S3312" s="350"/>
      <c r="T3312" s="350"/>
      <c r="U3312" s="350"/>
      <c r="V3312" s="350"/>
      <c r="W3312" s="350"/>
      <c r="X3312" s="350"/>
      <c r="Y3312" s="350">
        <f t="shared" ref="Y3312:Y3503" si="623">SUM(Q3312:X3312)</f>
        <v>0</v>
      </c>
      <c r="Z3312" s="338"/>
      <c r="AA3312" s="337"/>
      <c r="AB3312" s="338"/>
      <c r="AC3312" s="337"/>
      <c r="AD3312" s="337">
        <f t="shared" ref="AD3312:AD3503" si="624">Y3312-AA3312+AC3312</f>
        <v>0</v>
      </c>
      <c r="AE3312" s="252"/>
    </row>
    <row r="3313" outlineLevel="1" spans="1:31">
      <c r="A3313" s="299"/>
      <c r="B3313" s="150">
        <v>220301001</v>
      </c>
      <c r="C3313" s="346"/>
      <c r="D3313" s="346"/>
      <c r="E3313" s="299" t="s">
        <v>113</v>
      </c>
      <c r="F3313" s="343"/>
      <c r="G3313" s="350"/>
      <c r="H3313" s="394"/>
      <c r="I3313" s="403"/>
      <c r="J3313" s="394"/>
      <c r="K3313" s="403"/>
      <c r="L3313" s="337">
        <f>G3313-I3313+K3313</f>
        <v>0</v>
      </c>
      <c r="M3313" s="338"/>
      <c r="N3313" s="337"/>
      <c r="O3313" s="338"/>
      <c r="P3313" s="337"/>
      <c r="Q3313" s="337">
        <f t="shared" si="622"/>
        <v>0</v>
      </c>
      <c r="R3313" s="350"/>
      <c r="S3313" s="350"/>
      <c r="T3313" s="350"/>
      <c r="U3313" s="350"/>
      <c r="V3313" s="350"/>
      <c r="W3313" s="350"/>
      <c r="X3313" s="350"/>
      <c r="Y3313" s="350">
        <f t="shared" si="623"/>
        <v>0</v>
      </c>
      <c r="Z3313" s="338"/>
      <c r="AA3313" s="337"/>
      <c r="AB3313" s="338"/>
      <c r="AC3313" s="337"/>
      <c r="AD3313" s="451">
        <f t="shared" si="624"/>
        <v>0</v>
      </c>
      <c r="AE3313" s="252"/>
    </row>
    <row r="3314" outlineLevel="1" spans="1:31">
      <c r="A3314" s="299"/>
      <c r="B3314" s="150">
        <v>220301002</v>
      </c>
      <c r="C3314" s="346"/>
      <c r="D3314" s="346"/>
      <c r="E3314" s="299" t="s">
        <v>114</v>
      </c>
      <c r="F3314" s="343"/>
      <c r="G3314" s="350"/>
      <c r="H3314" s="394"/>
      <c r="I3314" s="403"/>
      <c r="J3314" s="394"/>
      <c r="K3314" s="403"/>
      <c r="L3314" s="337">
        <f t="shared" ref="L3314:L3377" si="625">G3314-I3314+K3314</f>
        <v>0</v>
      </c>
      <c r="M3314" s="338"/>
      <c r="N3314" s="337"/>
      <c r="O3314" s="338"/>
      <c r="P3314" s="337"/>
      <c r="Q3314" s="337">
        <f t="shared" si="622"/>
        <v>0</v>
      </c>
      <c r="R3314" s="350"/>
      <c r="S3314" s="350"/>
      <c r="T3314" s="350"/>
      <c r="U3314" s="350"/>
      <c r="V3314" s="350"/>
      <c r="W3314" s="350"/>
      <c r="X3314" s="350"/>
      <c r="Y3314" s="350">
        <f t="shared" si="623"/>
        <v>0</v>
      </c>
      <c r="Z3314" s="338"/>
      <c r="AA3314" s="337"/>
      <c r="AB3314" s="338"/>
      <c r="AC3314" s="337"/>
      <c r="AD3314" s="451">
        <f t="shared" si="624"/>
        <v>0</v>
      </c>
      <c r="AE3314" s="252"/>
    </row>
    <row r="3315" outlineLevel="1" spans="1:31">
      <c r="A3315" s="299"/>
      <c r="B3315" s="150">
        <v>220301003</v>
      </c>
      <c r="C3315" s="346"/>
      <c r="D3315" s="346"/>
      <c r="E3315" s="299" t="s">
        <v>115</v>
      </c>
      <c r="F3315" s="343"/>
      <c r="G3315" s="350"/>
      <c r="H3315" s="394"/>
      <c r="I3315" s="403"/>
      <c r="J3315" s="394"/>
      <c r="K3315" s="403"/>
      <c r="L3315" s="337">
        <f t="shared" si="625"/>
        <v>0</v>
      </c>
      <c r="M3315" s="338"/>
      <c r="N3315" s="337"/>
      <c r="O3315" s="338"/>
      <c r="P3315" s="337"/>
      <c r="Q3315" s="337">
        <f t="shared" si="622"/>
        <v>0</v>
      </c>
      <c r="R3315" s="350"/>
      <c r="S3315" s="350"/>
      <c r="T3315" s="350"/>
      <c r="U3315" s="350"/>
      <c r="V3315" s="350"/>
      <c r="W3315" s="350"/>
      <c r="X3315" s="350"/>
      <c r="Y3315" s="350">
        <f t="shared" si="623"/>
        <v>0</v>
      </c>
      <c r="Z3315" s="338"/>
      <c r="AA3315" s="337"/>
      <c r="AB3315" s="338"/>
      <c r="AC3315" s="337"/>
      <c r="AD3315" s="451">
        <f t="shared" si="624"/>
        <v>0</v>
      </c>
      <c r="AE3315" s="252"/>
    </row>
    <row r="3316" outlineLevel="1" spans="1:31">
      <c r="A3316" s="299"/>
      <c r="B3316" s="150">
        <v>220301004</v>
      </c>
      <c r="C3316" s="346"/>
      <c r="D3316" s="346"/>
      <c r="E3316" s="299" t="s">
        <v>116</v>
      </c>
      <c r="F3316" s="343"/>
      <c r="G3316" s="350"/>
      <c r="H3316" s="394"/>
      <c r="I3316" s="403"/>
      <c r="J3316" s="394"/>
      <c r="K3316" s="403"/>
      <c r="L3316" s="337">
        <f t="shared" si="625"/>
        <v>0</v>
      </c>
      <c r="M3316" s="338"/>
      <c r="N3316" s="337"/>
      <c r="O3316" s="338"/>
      <c r="P3316" s="337"/>
      <c r="Q3316" s="337">
        <f t="shared" si="622"/>
        <v>0</v>
      </c>
      <c r="R3316" s="350"/>
      <c r="S3316" s="350"/>
      <c r="T3316" s="350"/>
      <c r="U3316" s="350"/>
      <c r="V3316" s="350"/>
      <c r="W3316" s="350"/>
      <c r="X3316" s="350"/>
      <c r="Y3316" s="350">
        <f t="shared" si="623"/>
        <v>0</v>
      </c>
      <c r="Z3316" s="338"/>
      <c r="AA3316" s="337"/>
      <c r="AB3316" s="338"/>
      <c r="AC3316" s="337"/>
      <c r="AD3316" s="451">
        <f t="shared" si="624"/>
        <v>0</v>
      </c>
      <c r="AE3316" s="252"/>
    </row>
    <row r="3317" outlineLevel="1" spans="1:31">
      <c r="A3317" s="299"/>
      <c r="B3317" s="150">
        <v>220301005</v>
      </c>
      <c r="C3317" s="346"/>
      <c r="D3317" s="346"/>
      <c r="E3317" s="299" t="s">
        <v>117</v>
      </c>
      <c r="F3317" s="343"/>
      <c r="G3317" s="350"/>
      <c r="H3317" s="394"/>
      <c r="I3317" s="403"/>
      <c r="J3317" s="394"/>
      <c r="K3317" s="403"/>
      <c r="L3317" s="337">
        <f t="shared" si="625"/>
        <v>0</v>
      </c>
      <c r="M3317" s="338"/>
      <c r="N3317" s="337"/>
      <c r="O3317" s="338"/>
      <c r="P3317" s="337"/>
      <c r="Q3317" s="337">
        <f t="shared" si="622"/>
        <v>0</v>
      </c>
      <c r="R3317" s="350"/>
      <c r="S3317" s="350"/>
      <c r="T3317" s="350"/>
      <c r="U3317" s="350"/>
      <c r="V3317" s="350"/>
      <c r="W3317" s="350"/>
      <c r="X3317" s="350"/>
      <c r="Y3317" s="350">
        <f t="shared" si="623"/>
        <v>0</v>
      </c>
      <c r="Z3317" s="338"/>
      <c r="AA3317" s="337"/>
      <c r="AB3317" s="338"/>
      <c r="AC3317" s="337"/>
      <c r="AD3317" s="451">
        <f t="shared" si="624"/>
        <v>0</v>
      </c>
      <c r="AE3317" s="252"/>
    </row>
    <row r="3318" outlineLevel="1" spans="1:31">
      <c r="A3318" s="299"/>
      <c r="B3318" s="150">
        <v>220301006</v>
      </c>
      <c r="C3318" s="346"/>
      <c r="D3318" s="346"/>
      <c r="E3318" s="299" t="s">
        <v>118</v>
      </c>
      <c r="F3318" s="343"/>
      <c r="G3318" s="350"/>
      <c r="H3318" s="394"/>
      <c r="I3318" s="403"/>
      <c r="J3318" s="394"/>
      <c r="K3318" s="403"/>
      <c r="L3318" s="337">
        <f t="shared" si="625"/>
        <v>0</v>
      </c>
      <c r="M3318" s="338"/>
      <c r="N3318" s="337"/>
      <c r="O3318" s="338"/>
      <c r="P3318" s="337"/>
      <c r="Q3318" s="337">
        <f t="shared" si="622"/>
        <v>0</v>
      </c>
      <c r="R3318" s="350"/>
      <c r="S3318" s="350"/>
      <c r="T3318" s="350"/>
      <c r="U3318" s="350"/>
      <c r="V3318" s="350"/>
      <c r="W3318" s="350"/>
      <c r="X3318" s="350"/>
      <c r="Y3318" s="350">
        <f t="shared" si="623"/>
        <v>0</v>
      </c>
      <c r="Z3318" s="338"/>
      <c r="AA3318" s="337"/>
      <c r="AB3318" s="338"/>
      <c r="AC3318" s="337"/>
      <c r="AD3318" s="451">
        <f t="shared" si="624"/>
        <v>0</v>
      </c>
      <c r="AE3318" s="252"/>
    </row>
    <row r="3319" outlineLevel="1" spans="1:31">
      <c r="A3319" s="299"/>
      <c r="B3319" s="150">
        <v>220301007</v>
      </c>
      <c r="C3319" s="346"/>
      <c r="D3319" s="346"/>
      <c r="E3319" s="299" t="s">
        <v>119</v>
      </c>
      <c r="F3319" s="343"/>
      <c r="G3319" s="350"/>
      <c r="H3319" s="394"/>
      <c r="I3319" s="403"/>
      <c r="J3319" s="394"/>
      <c r="K3319" s="403"/>
      <c r="L3319" s="337">
        <f t="shared" si="625"/>
        <v>0</v>
      </c>
      <c r="M3319" s="338"/>
      <c r="N3319" s="337"/>
      <c r="O3319" s="338"/>
      <c r="P3319" s="337"/>
      <c r="Q3319" s="337">
        <f t="shared" si="622"/>
        <v>0</v>
      </c>
      <c r="R3319" s="350"/>
      <c r="S3319" s="350"/>
      <c r="T3319" s="350"/>
      <c r="U3319" s="350"/>
      <c r="V3319" s="350"/>
      <c r="W3319" s="350"/>
      <c r="X3319" s="350"/>
      <c r="Y3319" s="350">
        <f t="shared" si="623"/>
        <v>0</v>
      </c>
      <c r="Z3319" s="338"/>
      <c r="AA3319" s="337"/>
      <c r="AB3319" s="338"/>
      <c r="AC3319" s="337"/>
      <c r="AD3319" s="451">
        <f t="shared" si="624"/>
        <v>0</v>
      </c>
      <c r="AE3319" s="252"/>
    </row>
    <row r="3320" outlineLevel="1" spans="1:31">
      <c r="A3320" s="299"/>
      <c r="B3320" s="150">
        <v>220301008</v>
      </c>
      <c r="C3320" s="346"/>
      <c r="D3320" s="346"/>
      <c r="E3320" s="299" t="s">
        <v>120</v>
      </c>
      <c r="F3320" s="343"/>
      <c r="G3320" s="350"/>
      <c r="H3320" s="394"/>
      <c r="I3320" s="403"/>
      <c r="J3320" s="394"/>
      <c r="K3320" s="403"/>
      <c r="L3320" s="337">
        <f t="shared" si="625"/>
        <v>0</v>
      </c>
      <c r="M3320" s="338"/>
      <c r="N3320" s="337"/>
      <c r="O3320" s="338"/>
      <c r="P3320" s="337"/>
      <c r="Q3320" s="337">
        <f t="shared" si="622"/>
        <v>0</v>
      </c>
      <c r="R3320" s="350"/>
      <c r="S3320" s="350"/>
      <c r="T3320" s="350"/>
      <c r="U3320" s="350"/>
      <c r="V3320" s="350"/>
      <c r="W3320" s="350"/>
      <c r="X3320" s="350"/>
      <c r="Y3320" s="350">
        <f t="shared" si="623"/>
        <v>0</v>
      </c>
      <c r="Z3320" s="338"/>
      <c r="AA3320" s="337"/>
      <c r="AB3320" s="338"/>
      <c r="AC3320" s="337"/>
      <c r="AD3320" s="451">
        <f t="shared" si="624"/>
        <v>0</v>
      </c>
      <c r="AE3320" s="252"/>
    </row>
    <row r="3321" outlineLevel="1" spans="1:31">
      <c r="A3321" s="299"/>
      <c r="B3321" s="150">
        <v>220301009</v>
      </c>
      <c r="C3321" s="346"/>
      <c r="D3321" s="346"/>
      <c r="E3321" s="299" t="s">
        <v>121</v>
      </c>
      <c r="F3321" s="343"/>
      <c r="G3321" s="350"/>
      <c r="H3321" s="394"/>
      <c r="I3321" s="403"/>
      <c r="J3321" s="394"/>
      <c r="K3321" s="403"/>
      <c r="L3321" s="337">
        <f t="shared" si="625"/>
        <v>0</v>
      </c>
      <c r="M3321" s="338"/>
      <c r="N3321" s="337"/>
      <c r="O3321" s="338"/>
      <c r="P3321" s="337"/>
      <c r="Q3321" s="337">
        <f t="shared" si="622"/>
        <v>0</v>
      </c>
      <c r="R3321" s="350"/>
      <c r="S3321" s="350"/>
      <c r="T3321" s="350"/>
      <c r="U3321" s="350"/>
      <c r="V3321" s="350"/>
      <c r="W3321" s="350"/>
      <c r="X3321" s="350"/>
      <c r="Y3321" s="350">
        <f t="shared" si="623"/>
        <v>0</v>
      </c>
      <c r="Z3321" s="338"/>
      <c r="AA3321" s="337"/>
      <c r="AB3321" s="338"/>
      <c r="AC3321" s="337"/>
      <c r="AD3321" s="451">
        <f t="shared" si="624"/>
        <v>0</v>
      </c>
      <c r="AE3321" s="252"/>
    </row>
    <row r="3322" outlineLevel="1" spans="1:31">
      <c r="A3322" s="299"/>
      <c r="B3322" s="150">
        <v>220301010</v>
      </c>
      <c r="C3322" s="346"/>
      <c r="D3322" s="346"/>
      <c r="E3322" s="299" t="s">
        <v>122</v>
      </c>
      <c r="F3322" s="343"/>
      <c r="G3322" s="350"/>
      <c r="H3322" s="394"/>
      <c r="I3322" s="403"/>
      <c r="J3322" s="394"/>
      <c r="K3322" s="403"/>
      <c r="L3322" s="337">
        <f t="shared" si="625"/>
        <v>0</v>
      </c>
      <c r="M3322" s="338"/>
      <c r="N3322" s="337"/>
      <c r="O3322" s="338"/>
      <c r="P3322" s="337"/>
      <c r="Q3322" s="337">
        <f t="shared" si="622"/>
        <v>0</v>
      </c>
      <c r="R3322" s="350"/>
      <c r="S3322" s="350"/>
      <c r="T3322" s="350"/>
      <c r="U3322" s="350"/>
      <c r="V3322" s="350"/>
      <c r="W3322" s="350"/>
      <c r="X3322" s="350"/>
      <c r="Y3322" s="350">
        <f t="shared" si="623"/>
        <v>0</v>
      </c>
      <c r="Z3322" s="338"/>
      <c r="AA3322" s="337"/>
      <c r="AB3322" s="338"/>
      <c r="AC3322" s="337"/>
      <c r="AD3322" s="451">
        <f t="shared" si="624"/>
        <v>0</v>
      </c>
      <c r="AE3322" s="252"/>
    </row>
    <row r="3323" outlineLevel="1" spans="1:31">
      <c r="A3323" s="299"/>
      <c r="B3323" s="150">
        <v>220301011</v>
      </c>
      <c r="C3323" s="346"/>
      <c r="D3323" s="346"/>
      <c r="E3323" s="299" t="s">
        <v>123</v>
      </c>
      <c r="F3323" s="343"/>
      <c r="G3323" s="350"/>
      <c r="H3323" s="394"/>
      <c r="I3323" s="403"/>
      <c r="J3323" s="394"/>
      <c r="K3323" s="403"/>
      <c r="L3323" s="337">
        <f t="shared" si="625"/>
        <v>0</v>
      </c>
      <c r="M3323" s="338"/>
      <c r="N3323" s="337"/>
      <c r="O3323" s="338"/>
      <c r="P3323" s="337"/>
      <c r="Q3323" s="337">
        <f t="shared" si="622"/>
        <v>0</v>
      </c>
      <c r="R3323" s="350"/>
      <c r="S3323" s="350"/>
      <c r="T3323" s="350"/>
      <c r="U3323" s="350"/>
      <c r="V3323" s="350"/>
      <c r="W3323" s="350"/>
      <c r="X3323" s="350"/>
      <c r="Y3323" s="350">
        <f t="shared" si="623"/>
        <v>0</v>
      </c>
      <c r="Z3323" s="338"/>
      <c r="AA3323" s="337"/>
      <c r="AB3323" s="338"/>
      <c r="AC3323" s="337"/>
      <c r="AD3323" s="451">
        <f t="shared" si="624"/>
        <v>0</v>
      </c>
      <c r="AE3323" s="252"/>
    </row>
    <row r="3324" outlineLevel="1" spans="1:31">
      <c r="A3324" s="299"/>
      <c r="B3324" s="150">
        <v>220301012</v>
      </c>
      <c r="C3324" s="346"/>
      <c r="D3324" s="346"/>
      <c r="E3324" s="299" t="s">
        <v>124</v>
      </c>
      <c r="F3324" s="343"/>
      <c r="G3324" s="350"/>
      <c r="H3324" s="394"/>
      <c r="I3324" s="403"/>
      <c r="J3324" s="394"/>
      <c r="K3324" s="403"/>
      <c r="L3324" s="337">
        <f t="shared" si="625"/>
        <v>0</v>
      </c>
      <c r="M3324" s="338"/>
      <c r="N3324" s="337"/>
      <c r="O3324" s="338"/>
      <c r="P3324" s="337"/>
      <c r="Q3324" s="337">
        <f t="shared" si="622"/>
        <v>0</v>
      </c>
      <c r="R3324" s="350"/>
      <c r="S3324" s="350"/>
      <c r="T3324" s="350"/>
      <c r="U3324" s="350"/>
      <c r="V3324" s="350"/>
      <c r="W3324" s="350"/>
      <c r="X3324" s="350"/>
      <c r="Y3324" s="350">
        <f t="shared" si="623"/>
        <v>0</v>
      </c>
      <c r="Z3324" s="338"/>
      <c r="AA3324" s="337"/>
      <c r="AB3324" s="338"/>
      <c r="AC3324" s="337"/>
      <c r="AD3324" s="451">
        <f t="shared" si="624"/>
        <v>0</v>
      </c>
      <c r="AE3324" s="252"/>
    </row>
    <row r="3325" outlineLevel="1" spans="1:31">
      <c r="A3325" s="299"/>
      <c r="B3325" s="150">
        <v>220301013</v>
      </c>
      <c r="C3325" s="346"/>
      <c r="D3325" s="346"/>
      <c r="E3325" s="299" t="s">
        <v>125</v>
      </c>
      <c r="F3325" s="343"/>
      <c r="G3325" s="350"/>
      <c r="H3325" s="394"/>
      <c r="I3325" s="403"/>
      <c r="J3325" s="394"/>
      <c r="K3325" s="403"/>
      <c r="L3325" s="337">
        <f t="shared" si="625"/>
        <v>0</v>
      </c>
      <c r="M3325" s="338"/>
      <c r="N3325" s="337"/>
      <c r="O3325" s="338"/>
      <c r="P3325" s="337"/>
      <c r="Q3325" s="337">
        <f t="shared" si="622"/>
        <v>0</v>
      </c>
      <c r="R3325" s="350"/>
      <c r="S3325" s="350"/>
      <c r="T3325" s="350"/>
      <c r="U3325" s="350"/>
      <c r="V3325" s="350"/>
      <c r="W3325" s="350"/>
      <c r="X3325" s="350"/>
      <c r="Y3325" s="350">
        <f t="shared" si="623"/>
        <v>0</v>
      </c>
      <c r="Z3325" s="338"/>
      <c r="AA3325" s="337"/>
      <c r="AB3325" s="338"/>
      <c r="AC3325" s="337"/>
      <c r="AD3325" s="451">
        <f t="shared" si="624"/>
        <v>0</v>
      </c>
      <c r="AE3325" s="252"/>
    </row>
    <row r="3326" outlineLevel="1" spans="1:31">
      <c r="A3326" s="299"/>
      <c r="B3326" s="150">
        <v>220301014</v>
      </c>
      <c r="C3326" s="346"/>
      <c r="D3326" s="346"/>
      <c r="E3326" s="299" t="s">
        <v>126</v>
      </c>
      <c r="F3326" s="343"/>
      <c r="G3326" s="350"/>
      <c r="H3326" s="394"/>
      <c r="I3326" s="403"/>
      <c r="J3326" s="394"/>
      <c r="K3326" s="403"/>
      <c r="L3326" s="337">
        <f t="shared" si="625"/>
        <v>0</v>
      </c>
      <c r="M3326" s="338"/>
      <c r="N3326" s="337"/>
      <c r="O3326" s="338"/>
      <c r="P3326" s="337"/>
      <c r="Q3326" s="337">
        <f t="shared" si="622"/>
        <v>0</v>
      </c>
      <c r="R3326" s="350"/>
      <c r="S3326" s="350"/>
      <c r="T3326" s="350"/>
      <c r="U3326" s="350"/>
      <c r="V3326" s="350"/>
      <c r="W3326" s="350"/>
      <c r="X3326" s="350"/>
      <c r="Y3326" s="350">
        <f t="shared" si="623"/>
        <v>0</v>
      </c>
      <c r="Z3326" s="338"/>
      <c r="AA3326" s="337"/>
      <c r="AB3326" s="338"/>
      <c r="AC3326" s="337"/>
      <c r="AD3326" s="451">
        <f t="shared" si="624"/>
        <v>0</v>
      </c>
      <c r="AE3326" s="252"/>
    </row>
    <row r="3327" outlineLevel="1" spans="1:31">
      <c r="A3327" s="299"/>
      <c r="B3327" s="150">
        <v>220301015</v>
      </c>
      <c r="C3327" s="346"/>
      <c r="D3327" s="346"/>
      <c r="E3327" s="299" t="s">
        <v>127</v>
      </c>
      <c r="F3327" s="343"/>
      <c r="G3327" s="350"/>
      <c r="H3327" s="394"/>
      <c r="I3327" s="403"/>
      <c r="J3327" s="394"/>
      <c r="K3327" s="403"/>
      <c r="L3327" s="337">
        <f t="shared" si="625"/>
        <v>0</v>
      </c>
      <c r="M3327" s="338"/>
      <c r="N3327" s="337"/>
      <c r="O3327" s="338"/>
      <c r="P3327" s="337"/>
      <c r="Q3327" s="337">
        <f t="shared" si="622"/>
        <v>0</v>
      </c>
      <c r="R3327" s="350"/>
      <c r="S3327" s="350"/>
      <c r="T3327" s="350"/>
      <c r="U3327" s="350"/>
      <c r="V3327" s="350"/>
      <c r="W3327" s="350"/>
      <c r="X3327" s="350"/>
      <c r="Y3327" s="350">
        <f t="shared" si="623"/>
        <v>0</v>
      </c>
      <c r="Z3327" s="338"/>
      <c r="AA3327" s="337"/>
      <c r="AB3327" s="338"/>
      <c r="AC3327" s="337"/>
      <c r="AD3327" s="451">
        <f t="shared" si="624"/>
        <v>0</v>
      </c>
      <c r="AE3327" s="252"/>
    </row>
    <row r="3328" outlineLevel="1" spans="1:31">
      <c r="A3328" s="299"/>
      <c r="B3328" s="150">
        <v>220301016</v>
      </c>
      <c r="C3328" s="346"/>
      <c r="D3328" s="346"/>
      <c r="E3328" s="299" t="s">
        <v>128</v>
      </c>
      <c r="F3328" s="343"/>
      <c r="G3328" s="350"/>
      <c r="H3328" s="394"/>
      <c r="I3328" s="403"/>
      <c r="J3328" s="394"/>
      <c r="K3328" s="403"/>
      <c r="L3328" s="337">
        <f t="shared" si="625"/>
        <v>0</v>
      </c>
      <c r="M3328" s="338"/>
      <c r="N3328" s="337"/>
      <c r="O3328" s="338"/>
      <c r="P3328" s="337"/>
      <c r="Q3328" s="337">
        <f t="shared" si="622"/>
        <v>0</v>
      </c>
      <c r="R3328" s="350"/>
      <c r="S3328" s="350"/>
      <c r="T3328" s="350"/>
      <c r="U3328" s="350"/>
      <c r="V3328" s="350"/>
      <c r="W3328" s="350"/>
      <c r="X3328" s="350"/>
      <c r="Y3328" s="350">
        <f t="shared" si="623"/>
        <v>0</v>
      </c>
      <c r="Z3328" s="338"/>
      <c r="AA3328" s="337"/>
      <c r="AB3328" s="338"/>
      <c r="AC3328" s="337"/>
      <c r="AD3328" s="451">
        <f t="shared" si="624"/>
        <v>0</v>
      </c>
      <c r="AE3328" s="252"/>
    </row>
    <row r="3329" outlineLevel="1" spans="1:31">
      <c r="A3329" s="299"/>
      <c r="B3329" s="150">
        <v>220301017</v>
      </c>
      <c r="C3329" s="346"/>
      <c r="D3329" s="346"/>
      <c r="E3329" s="299" t="s">
        <v>129</v>
      </c>
      <c r="F3329" s="343"/>
      <c r="G3329" s="350"/>
      <c r="H3329" s="394"/>
      <c r="I3329" s="403"/>
      <c r="J3329" s="394"/>
      <c r="K3329" s="403"/>
      <c r="L3329" s="337">
        <f t="shared" si="625"/>
        <v>0</v>
      </c>
      <c r="M3329" s="338"/>
      <c r="N3329" s="337"/>
      <c r="O3329" s="338"/>
      <c r="P3329" s="337"/>
      <c r="Q3329" s="337">
        <f t="shared" si="622"/>
        <v>0</v>
      </c>
      <c r="R3329" s="350"/>
      <c r="S3329" s="350"/>
      <c r="T3329" s="350"/>
      <c r="U3329" s="350"/>
      <c r="V3329" s="350"/>
      <c r="W3329" s="350"/>
      <c r="X3329" s="350"/>
      <c r="Y3329" s="350">
        <f t="shared" si="623"/>
        <v>0</v>
      </c>
      <c r="Z3329" s="338"/>
      <c r="AA3329" s="337"/>
      <c r="AB3329" s="338"/>
      <c r="AC3329" s="337"/>
      <c r="AD3329" s="451">
        <f t="shared" si="624"/>
        <v>0</v>
      </c>
      <c r="AE3329" s="252"/>
    </row>
    <row r="3330" outlineLevel="1" spans="1:31">
      <c r="A3330" s="299"/>
      <c r="B3330" s="150">
        <v>220301018</v>
      </c>
      <c r="C3330" s="346"/>
      <c r="D3330" s="346"/>
      <c r="E3330" s="299" t="s">
        <v>130</v>
      </c>
      <c r="F3330" s="343"/>
      <c r="G3330" s="350"/>
      <c r="H3330" s="394"/>
      <c r="I3330" s="403"/>
      <c r="J3330" s="394"/>
      <c r="K3330" s="403"/>
      <c r="L3330" s="337">
        <f t="shared" si="625"/>
        <v>0</v>
      </c>
      <c r="M3330" s="338"/>
      <c r="N3330" s="337"/>
      <c r="O3330" s="338"/>
      <c r="P3330" s="337"/>
      <c r="Q3330" s="337">
        <f t="shared" si="622"/>
        <v>0</v>
      </c>
      <c r="R3330" s="350"/>
      <c r="S3330" s="350"/>
      <c r="T3330" s="350"/>
      <c r="U3330" s="350"/>
      <c r="V3330" s="350"/>
      <c r="W3330" s="350"/>
      <c r="X3330" s="350"/>
      <c r="Y3330" s="350">
        <f t="shared" si="623"/>
        <v>0</v>
      </c>
      <c r="Z3330" s="338"/>
      <c r="AA3330" s="337"/>
      <c r="AB3330" s="338"/>
      <c r="AC3330" s="337"/>
      <c r="AD3330" s="451">
        <f t="shared" si="624"/>
        <v>0</v>
      </c>
      <c r="AE3330" s="252"/>
    </row>
    <row r="3331" outlineLevel="1" spans="1:31">
      <c r="A3331" s="299"/>
      <c r="B3331" s="150">
        <v>220301019</v>
      </c>
      <c r="C3331" s="346"/>
      <c r="D3331" s="346"/>
      <c r="E3331" s="299" t="s">
        <v>131</v>
      </c>
      <c r="F3331" s="343"/>
      <c r="G3331" s="350"/>
      <c r="H3331" s="394"/>
      <c r="I3331" s="403"/>
      <c r="J3331" s="394"/>
      <c r="K3331" s="403"/>
      <c r="L3331" s="337">
        <f t="shared" si="625"/>
        <v>0</v>
      </c>
      <c r="M3331" s="338"/>
      <c r="N3331" s="337"/>
      <c r="O3331" s="338"/>
      <c r="P3331" s="337"/>
      <c r="Q3331" s="337">
        <f t="shared" si="622"/>
        <v>0</v>
      </c>
      <c r="R3331" s="350"/>
      <c r="S3331" s="350"/>
      <c r="T3331" s="350"/>
      <c r="U3331" s="350"/>
      <c r="V3331" s="350"/>
      <c r="W3331" s="350"/>
      <c r="X3331" s="350"/>
      <c r="Y3331" s="350">
        <f t="shared" si="623"/>
        <v>0</v>
      </c>
      <c r="Z3331" s="338"/>
      <c r="AA3331" s="337"/>
      <c r="AB3331" s="338"/>
      <c r="AC3331" s="337"/>
      <c r="AD3331" s="451">
        <f t="shared" si="624"/>
        <v>0</v>
      </c>
      <c r="AE3331" s="252"/>
    </row>
    <row r="3332" outlineLevel="1" spans="1:31">
      <c r="A3332" s="299"/>
      <c r="B3332" s="150">
        <v>220301020</v>
      </c>
      <c r="C3332" s="346"/>
      <c r="D3332" s="346"/>
      <c r="E3332" s="299" t="s">
        <v>132</v>
      </c>
      <c r="F3332" s="343"/>
      <c r="G3332" s="350"/>
      <c r="H3332" s="394"/>
      <c r="I3332" s="403"/>
      <c r="J3332" s="394"/>
      <c r="K3332" s="403"/>
      <c r="L3332" s="337">
        <f t="shared" si="625"/>
        <v>0</v>
      </c>
      <c r="M3332" s="338"/>
      <c r="N3332" s="337"/>
      <c r="O3332" s="338"/>
      <c r="P3332" s="337"/>
      <c r="Q3332" s="337">
        <f t="shared" si="622"/>
        <v>0</v>
      </c>
      <c r="R3332" s="350"/>
      <c r="S3332" s="350"/>
      <c r="T3332" s="350"/>
      <c r="U3332" s="350"/>
      <c r="V3332" s="350"/>
      <c r="W3332" s="350"/>
      <c r="X3332" s="350"/>
      <c r="Y3332" s="350">
        <f t="shared" si="623"/>
        <v>0</v>
      </c>
      <c r="Z3332" s="338"/>
      <c r="AA3332" s="337"/>
      <c r="AB3332" s="338"/>
      <c r="AC3332" s="337"/>
      <c r="AD3332" s="451">
        <f t="shared" si="624"/>
        <v>0</v>
      </c>
      <c r="AE3332" s="252"/>
    </row>
    <row r="3333" outlineLevel="1" spans="1:31">
      <c r="A3333" s="299"/>
      <c r="B3333" s="150">
        <v>220301021</v>
      </c>
      <c r="C3333" s="346"/>
      <c r="D3333" s="346"/>
      <c r="E3333" s="299" t="s">
        <v>133</v>
      </c>
      <c r="F3333" s="343"/>
      <c r="G3333" s="350"/>
      <c r="H3333" s="394"/>
      <c r="I3333" s="403"/>
      <c r="J3333" s="394"/>
      <c r="K3333" s="403"/>
      <c r="L3333" s="337">
        <f t="shared" si="625"/>
        <v>0</v>
      </c>
      <c r="M3333" s="338"/>
      <c r="N3333" s="337"/>
      <c r="O3333" s="338"/>
      <c r="P3333" s="337"/>
      <c r="Q3333" s="337">
        <f t="shared" si="622"/>
        <v>0</v>
      </c>
      <c r="R3333" s="350"/>
      <c r="S3333" s="350"/>
      <c r="T3333" s="350"/>
      <c r="U3333" s="350"/>
      <c r="V3333" s="350"/>
      <c r="W3333" s="350"/>
      <c r="X3333" s="350"/>
      <c r="Y3333" s="350">
        <f t="shared" si="623"/>
        <v>0</v>
      </c>
      <c r="Z3333" s="338"/>
      <c r="AA3333" s="337"/>
      <c r="AB3333" s="338"/>
      <c r="AC3333" s="337"/>
      <c r="AD3333" s="451">
        <f t="shared" si="624"/>
        <v>0</v>
      </c>
      <c r="AE3333" s="252"/>
    </row>
    <row r="3334" outlineLevel="1" spans="1:31">
      <c r="A3334" s="299"/>
      <c r="B3334" s="150">
        <v>220301022</v>
      </c>
      <c r="C3334" s="346"/>
      <c r="D3334" s="346"/>
      <c r="E3334" s="299" t="s">
        <v>134</v>
      </c>
      <c r="F3334" s="343"/>
      <c r="G3334" s="350"/>
      <c r="H3334" s="394"/>
      <c r="I3334" s="403"/>
      <c r="J3334" s="394"/>
      <c r="K3334" s="403"/>
      <c r="L3334" s="337">
        <f t="shared" si="625"/>
        <v>0</v>
      </c>
      <c r="M3334" s="338"/>
      <c r="N3334" s="337"/>
      <c r="O3334" s="338"/>
      <c r="P3334" s="337"/>
      <c r="Q3334" s="337">
        <f t="shared" si="622"/>
        <v>0</v>
      </c>
      <c r="R3334" s="350"/>
      <c r="S3334" s="350"/>
      <c r="T3334" s="350"/>
      <c r="U3334" s="350"/>
      <c r="V3334" s="350"/>
      <c r="W3334" s="350"/>
      <c r="X3334" s="350"/>
      <c r="Y3334" s="350">
        <f t="shared" si="623"/>
        <v>0</v>
      </c>
      <c r="Z3334" s="338"/>
      <c r="AA3334" s="337"/>
      <c r="AB3334" s="338"/>
      <c r="AC3334" s="337"/>
      <c r="AD3334" s="451">
        <f t="shared" si="624"/>
        <v>0</v>
      </c>
      <c r="AE3334" s="252"/>
    </row>
    <row r="3335" outlineLevel="1" spans="1:31">
      <c r="A3335" s="299"/>
      <c r="B3335" s="150">
        <v>220301023</v>
      </c>
      <c r="C3335" s="346"/>
      <c r="D3335" s="346"/>
      <c r="E3335" s="299" t="s">
        <v>135</v>
      </c>
      <c r="F3335" s="343"/>
      <c r="G3335" s="350"/>
      <c r="H3335" s="394"/>
      <c r="I3335" s="403"/>
      <c r="J3335" s="394"/>
      <c r="K3335" s="403"/>
      <c r="L3335" s="337">
        <f t="shared" si="625"/>
        <v>0</v>
      </c>
      <c r="M3335" s="338"/>
      <c r="N3335" s="337"/>
      <c r="O3335" s="338"/>
      <c r="P3335" s="337"/>
      <c r="Q3335" s="337">
        <f t="shared" si="622"/>
        <v>0</v>
      </c>
      <c r="R3335" s="350"/>
      <c r="S3335" s="350"/>
      <c r="T3335" s="350"/>
      <c r="U3335" s="350"/>
      <c r="V3335" s="350"/>
      <c r="W3335" s="350"/>
      <c r="X3335" s="350"/>
      <c r="Y3335" s="350">
        <f t="shared" si="623"/>
        <v>0</v>
      </c>
      <c r="Z3335" s="338"/>
      <c r="AA3335" s="337"/>
      <c r="AB3335" s="338"/>
      <c r="AC3335" s="337"/>
      <c r="AD3335" s="451">
        <f t="shared" si="624"/>
        <v>0</v>
      </c>
      <c r="AE3335" s="252"/>
    </row>
    <row r="3336" outlineLevel="1" spans="1:31">
      <c r="A3336" s="299"/>
      <c r="B3336" s="150">
        <v>220301024</v>
      </c>
      <c r="C3336" s="346"/>
      <c r="D3336" s="346"/>
      <c r="E3336" s="299" t="s">
        <v>136</v>
      </c>
      <c r="F3336" s="343"/>
      <c r="G3336" s="350"/>
      <c r="H3336" s="394"/>
      <c r="I3336" s="403"/>
      <c r="J3336" s="394"/>
      <c r="K3336" s="403"/>
      <c r="L3336" s="337">
        <f t="shared" si="625"/>
        <v>0</v>
      </c>
      <c r="M3336" s="338"/>
      <c r="N3336" s="337"/>
      <c r="O3336" s="338"/>
      <c r="P3336" s="337"/>
      <c r="Q3336" s="337">
        <f t="shared" si="622"/>
        <v>0</v>
      </c>
      <c r="R3336" s="350"/>
      <c r="S3336" s="350"/>
      <c r="T3336" s="350"/>
      <c r="U3336" s="350"/>
      <c r="V3336" s="350"/>
      <c r="W3336" s="350"/>
      <c r="X3336" s="350"/>
      <c r="Y3336" s="350">
        <f t="shared" si="623"/>
        <v>0</v>
      </c>
      <c r="Z3336" s="338"/>
      <c r="AA3336" s="337"/>
      <c r="AB3336" s="338"/>
      <c r="AC3336" s="337"/>
      <c r="AD3336" s="451">
        <f t="shared" si="624"/>
        <v>0</v>
      </c>
      <c r="AE3336" s="252"/>
    </row>
    <row r="3337" outlineLevel="1" spans="1:31">
      <c r="A3337" s="299"/>
      <c r="B3337" s="150">
        <v>220301025</v>
      </c>
      <c r="C3337" s="346"/>
      <c r="D3337" s="346"/>
      <c r="E3337" s="299" t="s">
        <v>137</v>
      </c>
      <c r="F3337" s="343"/>
      <c r="G3337" s="350"/>
      <c r="H3337" s="394"/>
      <c r="I3337" s="403"/>
      <c r="J3337" s="394"/>
      <c r="K3337" s="403"/>
      <c r="L3337" s="337">
        <f t="shared" si="625"/>
        <v>0</v>
      </c>
      <c r="M3337" s="338"/>
      <c r="N3337" s="337"/>
      <c r="O3337" s="338"/>
      <c r="P3337" s="337"/>
      <c r="Q3337" s="337">
        <f t="shared" si="622"/>
        <v>0</v>
      </c>
      <c r="R3337" s="350"/>
      <c r="S3337" s="350"/>
      <c r="T3337" s="350"/>
      <c r="U3337" s="350"/>
      <c r="V3337" s="350"/>
      <c r="W3337" s="350"/>
      <c r="X3337" s="350"/>
      <c r="Y3337" s="350">
        <f t="shared" si="623"/>
        <v>0</v>
      </c>
      <c r="Z3337" s="338"/>
      <c r="AA3337" s="337"/>
      <c r="AB3337" s="338"/>
      <c r="AC3337" s="337"/>
      <c r="AD3337" s="451">
        <f t="shared" si="624"/>
        <v>0</v>
      </c>
      <c r="AE3337" s="252"/>
    </row>
    <row r="3338" outlineLevel="1" spans="1:31">
      <c r="A3338" s="299"/>
      <c r="B3338" s="150">
        <v>220301026</v>
      </c>
      <c r="C3338" s="346"/>
      <c r="D3338" s="346"/>
      <c r="E3338" s="299" t="s">
        <v>138</v>
      </c>
      <c r="F3338" s="343"/>
      <c r="G3338" s="350"/>
      <c r="H3338" s="394"/>
      <c r="I3338" s="403"/>
      <c r="J3338" s="394"/>
      <c r="K3338" s="403"/>
      <c r="L3338" s="337">
        <f t="shared" si="625"/>
        <v>0</v>
      </c>
      <c r="M3338" s="338"/>
      <c r="N3338" s="337"/>
      <c r="O3338" s="338"/>
      <c r="P3338" s="337"/>
      <c r="Q3338" s="337">
        <f t="shared" si="622"/>
        <v>0</v>
      </c>
      <c r="R3338" s="350"/>
      <c r="S3338" s="350"/>
      <c r="T3338" s="350"/>
      <c r="U3338" s="350"/>
      <c r="V3338" s="350"/>
      <c r="W3338" s="350"/>
      <c r="X3338" s="350"/>
      <c r="Y3338" s="350">
        <f t="shared" si="623"/>
        <v>0</v>
      </c>
      <c r="Z3338" s="338"/>
      <c r="AA3338" s="337"/>
      <c r="AB3338" s="338"/>
      <c r="AC3338" s="337"/>
      <c r="AD3338" s="451">
        <f t="shared" si="624"/>
        <v>0</v>
      </c>
      <c r="AE3338" s="252"/>
    </row>
    <row r="3339" outlineLevel="1" spans="1:31">
      <c r="A3339" s="299"/>
      <c r="B3339" s="150">
        <v>220301027</v>
      </c>
      <c r="C3339" s="346"/>
      <c r="D3339" s="346"/>
      <c r="E3339" s="299" t="s">
        <v>139</v>
      </c>
      <c r="F3339" s="343"/>
      <c r="G3339" s="350"/>
      <c r="H3339" s="394"/>
      <c r="I3339" s="403"/>
      <c r="J3339" s="394"/>
      <c r="K3339" s="403"/>
      <c r="L3339" s="337">
        <f t="shared" si="625"/>
        <v>0</v>
      </c>
      <c r="M3339" s="338"/>
      <c r="N3339" s="337"/>
      <c r="O3339" s="338"/>
      <c r="P3339" s="337"/>
      <c r="Q3339" s="337">
        <f t="shared" si="622"/>
        <v>0</v>
      </c>
      <c r="R3339" s="350"/>
      <c r="S3339" s="350"/>
      <c r="T3339" s="350"/>
      <c r="U3339" s="350"/>
      <c r="V3339" s="350"/>
      <c r="W3339" s="350"/>
      <c r="X3339" s="350"/>
      <c r="Y3339" s="350">
        <f t="shared" si="623"/>
        <v>0</v>
      </c>
      <c r="Z3339" s="338"/>
      <c r="AA3339" s="337"/>
      <c r="AB3339" s="338"/>
      <c r="AC3339" s="337"/>
      <c r="AD3339" s="451">
        <f t="shared" si="624"/>
        <v>0</v>
      </c>
      <c r="AE3339" s="252"/>
    </row>
    <row r="3340" outlineLevel="1" spans="1:31">
      <c r="A3340" s="299"/>
      <c r="B3340" s="150">
        <v>220301028</v>
      </c>
      <c r="C3340" s="346"/>
      <c r="D3340" s="346"/>
      <c r="E3340" s="299" t="s">
        <v>140</v>
      </c>
      <c r="F3340" s="343"/>
      <c r="G3340" s="350"/>
      <c r="H3340" s="394"/>
      <c r="I3340" s="403"/>
      <c r="J3340" s="394"/>
      <c r="K3340" s="403"/>
      <c r="L3340" s="337">
        <f t="shared" si="625"/>
        <v>0</v>
      </c>
      <c r="M3340" s="338"/>
      <c r="N3340" s="337"/>
      <c r="O3340" s="338"/>
      <c r="P3340" s="337"/>
      <c r="Q3340" s="337">
        <f t="shared" si="622"/>
        <v>0</v>
      </c>
      <c r="R3340" s="350"/>
      <c r="S3340" s="350"/>
      <c r="T3340" s="350"/>
      <c r="U3340" s="350"/>
      <c r="V3340" s="350"/>
      <c r="W3340" s="350"/>
      <c r="X3340" s="350"/>
      <c r="Y3340" s="350">
        <f t="shared" si="623"/>
        <v>0</v>
      </c>
      <c r="Z3340" s="338"/>
      <c r="AA3340" s="337"/>
      <c r="AB3340" s="338"/>
      <c r="AC3340" s="337"/>
      <c r="AD3340" s="451">
        <f t="shared" si="624"/>
        <v>0</v>
      </c>
      <c r="AE3340" s="252"/>
    </row>
    <row r="3341" outlineLevel="1" spans="1:31">
      <c r="A3341" s="299"/>
      <c r="B3341" s="150">
        <v>220301029</v>
      </c>
      <c r="C3341" s="346"/>
      <c r="D3341" s="346"/>
      <c r="E3341" s="299" t="s">
        <v>141</v>
      </c>
      <c r="F3341" s="343"/>
      <c r="G3341" s="350"/>
      <c r="H3341" s="394"/>
      <c r="I3341" s="403"/>
      <c r="J3341" s="394"/>
      <c r="K3341" s="403"/>
      <c r="L3341" s="337">
        <f t="shared" si="625"/>
        <v>0</v>
      </c>
      <c r="M3341" s="338"/>
      <c r="N3341" s="337"/>
      <c r="O3341" s="338"/>
      <c r="P3341" s="337"/>
      <c r="Q3341" s="337">
        <f t="shared" si="622"/>
        <v>0</v>
      </c>
      <c r="R3341" s="350"/>
      <c r="S3341" s="350"/>
      <c r="T3341" s="350"/>
      <c r="U3341" s="350"/>
      <c r="V3341" s="350"/>
      <c r="W3341" s="350"/>
      <c r="X3341" s="350"/>
      <c r="Y3341" s="350">
        <f t="shared" si="623"/>
        <v>0</v>
      </c>
      <c r="Z3341" s="338"/>
      <c r="AA3341" s="337"/>
      <c r="AB3341" s="338"/>
      <c r="AC3341" s="337"/>
      <c r="AD3341" s="451">
        <f t="shared" si="624"/>
        <v>0</v>
      </c>
      <c r="AE3341" s="252"/>
    </row>
    <row r="3342" outlineLevel="1" spans="1:31">
      <c r="A3342" s="299"/>
      <c r="B3342" s="150">
        <v>220301030</v>
      </c>
      <c r="C3342" s="346"/>
      <c r="D3342" s="346"/>
      <c r="E3342" s="299" t="s">
        <v>142</v>
      </c>
      <c r="F3342" s="343"/>
      <c r="G3342" s="350"/>
      <c r="H3342" s="394"/>
      <c r="I3342" s="403"/>
      <c r="J3342" s="394"/>
      <c r="K3342" s="403"/>
      <c r="L3342" s="337">
        <f t="shared" si="625"/>
        <v>0</v>
      </c>
      <c r="M3342" s="338"/>
      <c r="N3342" s="337"/>
      <c r="O3342" s="338"/>
      <c r="P3342" s="337"/>
      <c r="Q3342" s="337">
        <f t="shared" si="622"/>
        <v>0</v>
      </c>
      <c r="R3342" s="350"/>
      <c r="S3342" s="350"/>
      <c r="T3342" s="350"/>
      <c r="U3342" s="350"/>
      <c r="V3342" s="350"/>
      <c r="W3342" s="350"/>
      <c r="X3342" s="350"/>
      <c r="Y3342" s="350">
        <f t="shared" si="623"/>
        <v>0</v>
      </c>
      <c r="Z3342" s="338"/>
      <c r="AA3342" s="337"/>
      <c r="AB3342" s="338"/>
      <c r="AC3342" s="337"/>
      <c r="AD3342" s="451">
        <f t="shared" si="624"/>
        <v>0</v>
      </c>
      <c r="AE3342" s="252"/>
    </row>
    <row r="3343" outlineLevel="1" spans="1:31">
      <c r="A3343" s="299"/>
      <c r="B3343" s="150">
        <v>220301031</v>
      </c>
      <c r="C3343" s="346"/>
      <c r="D3343" s="346"/>
      <c r="E3343" s="299" t="s">
        <v>143</v>
      </c>
      <c r="F3343" s="343"/>
      <c r="G3343" s="350"/>
      <c r="H3343" s="394"/>
      <c r="I3343" s="403"/>
      <c r="J3343" s="394"/>
      <c r="K3343" s="403"/>
      <c r="L3343" s="337">
        <f t="shared" si="625"/>
        <v>0</v>
      </c>
      <c r="M3343" s="338"/>
      <c r="N3343" s="337"/>
      <c r="O3343" s="338"/>
      <c r="P3343" s="337"/>
      <c r="Q3343" s="337">
        <f t="shared" si="622"/>
        <v>0</v>
      </c>
      <c r="R3343" s="350"/>
      <c r="S3343" s="350"/>
      <c r="T3343" s="350"/>
      <c r="U3343" s="350"/>
      <c r="V3343" s="350"/>
      <c r="W3343" s="350"/>
      <c r="X3343" s="350"/>
      <c r="Y3343" s="350">
        <f t="shared" si="623"/>
        <v>0</v>
      </c>
      <c r="Z3343" s="338"/>
      <c r="AA3343" s="337"/>
      <c r="AB3343" s="338"/>
      <c r="AC3343" s="337"/>
      <c r="AD3343" s="451">
        <f t="shared" si="624"/>
        <v>0</v>
      </c>
      <c r="AE3343" s="252"/>
    </row>
    <row r="3344" outlineLevel="1" spans="1:31">
      <c r="A3344" s="299"/>
      <c r="B3344" s="150">
        <v>220301032</v>
      </c>
      <c r="C3344" s="346"/>
      <c r="D3344" s="346"/>
      <c r="E3344" s="299" t="s">
        <v>144</v>
      </c>
      <c r="F3344" s="343"/>
      <c r="G3344" s="350"/>
      <c r="H3344" s="394"/>
      <c r="I3344" s="403"/>
      <c r="J3344" s="394"/>
      <c r="K3344" s="403"/>
      <c r="L3344" s="337">
        <f t="shared" si="625"/>
        <v>0</v>
      </c>
      <c r="M3344" s="338"/>
      <c r="N3344" s="337"/>
      <c r="O3344" s="338"/>
      <c r="P3344" s="337"/>
      <c r="Q3344" s="337">
        <f t="shared" si="622"/>
        <v>0</v>
      </c>
      <c r="R3344" s="350"/>
      <c r="S3344" s="350"/>
      <c r="T3344" s="350"/>
      <c r="U3344" s="350"/>
      <c r="V3344" s="350"/>
      <c r="W3344" s="350"/>
      <c r="X3344" s="350"/>
      <c r="Y3344" s="350">
        <f t="shared" si="623"/>
        <v>0</v>
      </c>
      <c r="Z3344" s="338"/>
      <c r="AA3344" s="337"/>
      <c r="AB3344" s="338"/>
      <c r="AC3344" s="337"/>
      <c r="AD3344" s="451">
        <f t="shared" si="624"/>
        <v>0</v>
      </c>
      <c r="AE3344" s="252"/>
    </row>
    <row r="3345" outlineLevel="1" spans="1:31">
      <c r="A3345" s="299"/>
      <c r="B3345" s="150">
        <v>220301033</v>
      </c>
      <c r="C3345" s="346"/>
      <c r="D3345" s="346"/>
      <c r="E3345" s="299" t="s">
        <v>145</v>
      </c>
      <c r="F3345" s="343"/>
      <c r="G3345" s="350"/>
      <c r="H3345" s="394"/>
      <c r="I3345" s="403"/>
      <c r="J3345" s="394"/>
      <c r="K3345" s="403"/>
      <c r="L3345" s="337">
        <f t="shared" si="625"/>
        <v>0</v>
      </c>
      <c r="M3345" s="338"/>
      <c r="N3345" s="337"/>
      <c r="O3345" s="338"/>
      <c r="P3345" s="337"/>
      <c r="Q3345" s="337">
        <f t="shared" si="622"/>
        <v>0</v>
      </c>
      <c r="R3345" s="350"/>
      <c r="S3345" s="350"/>
      <c r="T3345" s="350"/>
      <c r="U3345" s="350"/>
      <c r="V3345" s="350"/>
      <c r="W3345" s="350"/>
      <c r="X3345" s="350"/>
      <c r="Y3345" s="350">
        <f t="shared" si="623"/>
        <v>0</v>
      </c>
      <c r="Z3345" s="338"/>
      <c r="AA3345" s="337"/>
      <c r="AB3345" s="338"/>
      <c r="AC3345" s="337"/>
      <c r="AD3345" s="451">
        <f t="shared" si="624"/>
        <v>0</v>
      </c>
      <c r="AE3345" s="252"/>
    </row>
    <row r="3346" outlineLevel="1" spans="1:31">
      <c r="A3346" s="299"/>
      <c r="B3346" s="150">
        <v>220301034</v>
      </c>
      <c r="C3346" s="346"/>
      <c r="D3346" s="346"/>
      <c r="E3346" s="299" t="s">
        <v>146</v>
      </c>
      <c r="F3346" s="343"/>
      <c r="G3346" s="350"/>
      <c r="H3346" s="394"/>
      <c r="I3346" s="403"/>
      <c r="J3346" s="394"/>
      <c r="K3346" s="403"/>
      <c r="L3346" s="337">
        <f t="shared" si="625"/>
        <v>0</v>
      </c>
      <c r="M3346" s="338"/>
      <c r="N3346" s="337"/>
      <c r="O3346" s="338"/>
      <c r="P3346" s="337"/>
      <c r="Q3346" s="337">
        <f t="shared" si="622"/>
        <v>0</v>
      </c>
      <c r="R3346" s="350"/>
      <c r="S3346" s="350"/>
      <c r="T3346" s="350"/>
      <c r="U3346" s="350"/>
      <c r="V3346" s="350"/>
      <c r="W3346" s="350"/>
      <c r="X3346" s="350"/>
      <c r="Y3346" s="350">
        <f t="shared" si="623"/>
        <v>0</v>
      </c>
      <c r="Z3346" s="338"/>
      <c r="AA3346" s="337"/>
      <c r="AB3346" s="338"/>
      <c r="AC3346" s="337"/>
      <c r="AD3346" s="451">
        <f t="shared" si="624"/>
        <v>0</v>
      </c>
      <c r="AE3346" s="252"/>
    </row>
    <row r="3347" outlineLevel="1" spans="1:31">
      <c r="A3347" s="299"/>
      <c r="B3347" s="150">
        <v>220301035</v>
      </c>
      <c r="C3347" s="346"/>
      <c r="D3347" s="346"/>
      <c r="E3347" s="299" t="s">
        <v>147</v>
      </c>
      <c r="F3347" s="343"/>
      <c r="G3347" s="350"/>
      <c r="H3347" s="394"/>
      <c r="I3347" s="403"/>
      <c r="J3347" s="394"/>
      <c r="K3347" s="403"/>
      <c r="L3347" s="337">
        <f t="shared" si="625"/>
        <v>0</v>
      </c>
      <c r="M3347" s="338"/>
      <c r="N3347" s="337"/>
      <c r="O3347" s="338"/>
      <c r="P3347" s="337"/>
      <c r="Q3347" s="337">
        <f t="shared" si="622"/>
        <v>0</v>
      </c>
      <c r="R3347" s="350"/>
      <c r="S3347" s="350"/>
      <c r="T3347" s="350"/>
      <c r="U3347" s="350"/>
      <c r="V3347" s="350"/>
      <c r="W3347" s="350"/>
      <c r="X3347" s="350"/>
      <c r="Y3347" s="350">
        <f t="shared" si="623"/>
        <v>0</v>
      </c>
      <c r="Z3347" s="338"/>
      <c r="AA3347" s="337"/>
      <c r="AB3347" s="338"/>
      <c r="AC3347" s="337"/>
      <c r="AD3347" s="451">
        <f t="shared" si="624"/>
        <v>0</v>
      </c>
      <c r="AE3347" s="252"/>
    </row>
    <row r="3348" outlineLevel="1" spans="1:31">
      <c r="A3348" s="299"/>
      <c r="B3348" s="150">
        <v>220301036</v>
      </c>
      <c r="C3348" s="346"/>
      <c r="D3348" s="346"/>
      <c r="E3348" s="299" t="s">
        <v>148</v>
      </c>
      <c r="F3348" s="343"/>
      <c r="G3348" s="350"/>
      <c r="H3348" s="394"/>
      <c r="I3348" s="403"/>
      <c r="J3348" s="394"/>
      <c r="K3348" s="403"/>
      <c r="L3348" s="337">
        <f t="shared" si="625"/>
        <v>0</v>
      </c>
      <c r="M3348" s="338"/>
      <c r="N3348" s="337"/>
      <c r="O3348" s="338"/>
      <c r="P3348" s="337"/>
      <c r="Q3348" s="337">
        <f t="shared" si="622"/>
        <v>0</v>
      </c>
      <c r="R3348" s="350"/>
      <c r="S3348" s="350"/>
      <c r="T3348" s="350"/>
      <c r="U3348" s="350"/>
      <c r="V3348" s="350"/>
      <c r="W3348" s="350"/>
      <c r="X3348" s="350"/>
      <c r="Y3348" s="350">
        <f t="shared" si="623"/>
        <v>0</v>
      </c>
      <c r="Z3348" s="338"/>
      <c r="AA3348" s="337"/>
      <c r="AB3348" s="338"/>
      <c r="AC3348" s="337"/>
      <c r="AD3348" s="451">
        <f t="shared" si="624"/>
        <v>0</v>
      </c>
      <c r="AE3348" s="252"/>
    </row>
    <row r="3349" outlineLevel="1" spans="1:31">
      <c r="A3349" s="299"/>
      <c r="B3349" s="150">
        <v>220301037</v>
      </c>
      <c r="C3349" s="346"/>
      <c r="D3349" s="346"/>
      <c r="E3349" s="299" t="s">
        <v>149</v>
      </c>
      <c r="F3349" s="343"/>
      <c r="G3349" s="350"/>
      <c r="H3349" s="394"/>
      <c r="I3349" s="403"/>
      <c r="J3349" s="394"/>
      <c r="K3349" s="403"/>
      <c r="L3349" s="337">
        <f t="shared" si="625"/>
        <v>0</v>
      </c>
      <c r="M3349" s="338"/>
      <c r="N3349" s="337"/>
      <c r="O3349" s="338"/>
      <c r="P3349" s="337"/>
      <c r="Q3349" s="337">
        <f t="shared" si="622"/>
        <v>0</v>
      </c>
      <c r="R3349" s="350"/>
      <c r="S3349" s="350"/>
      <c r="T3349" s="350"/>
      <c r="U3349" s="350"/>
      <c r="V3349" s="350"/>
      <c r="W3349" s="350"/>
      <c r="X3349" s="350"/>
      <c r="Y3349" s="350">
        <f t="shared" si="623"/>
        <v>0</v>
      </c>
      <c r="Z3349" s="338"/>
      <c r="AA3349" s="337"/>
      <c r="AB3349" s="338"/>
      <c r="AC3349" s="337"/>
      <c r="AD3349" s="451">
        <f t="shared" si="624"/>
        <v>0</v>
      </c>
      <c r="AE3349" s="252"/>
    </row>
    <row r="3350" outlineLevel="1" spans="1:31">
      <c r="A3350" s="299"/>
      <c r="B3350" s="150">
        <v>220301038</v>
      </c>
      <c r="C3350" s="346"/>
      <c r="D3350" s="346"/>
      <c r="E3350" s="299" t="s">
        <v>150</v>
      </c>
      <c r="F3350" s="343"/>
      <c r="G3350" s="350"/>
      <c r="H3350" s="394"/>
      <c r="I3350" s="403"/>
      <c r="J3350" s="394"/>
      <c r="K3350" s="403"/>
      <c r="L3350" s="337">
        <f t="shared" si="625"/>
        <v>0</v>
      </c>
      <c r="M3350" s="338"/>
      <c r="N3350" s="337"/>
      <c r="O3350" s="338"/>
      <c r="P3350" s="337"/>
      <c r="Q3350" s="337">
        <f t="shared" si="622"/>
        <v>0</v>
      </c>
      <c r="R3350" s="350"/>
      <c r="S3350" s="350"/>
      <c r="T3350" s="350"/>
      <c r="U3350" s="350"/>
      <c r="V3350" s="350"/>
      <c r="W3350" s="350"/>
      <c r="X3350" s="350"/>
      <c r="Y3350" s="350">
        <f t="shared" si="623"/>
        <v>0</v>
      </c>
      <c r="Z3350" s="338"/>
      <c r="AA3350" s="337"/>
      <c r="AB3350" s="338"/>
      <c r="AC3350" s="337"/>
      <c r="AD3350" s="451">
        <f t="shared" si="624"/>
        <v>0</v>
      </c>
      <c r="AE3350" s="252"/>
    </row>
    <row r="3351" outlineLevel="1" spans="1:31">
      <c r="A3351" s="299"/>
      <c r="B3351" s="150">
        <v>220301039</v>
      </c>
      <c r="C3351" s="346"/>
      <c r="D3351" s="346"/>
      <c r="E3351" s="299" t="s">
        <v>151</v>
      </c>
      <c r="F3351" s="343"/>
      <c r="G3351" s="350"/>
      <c r="H3351" s="394"/>
      <c r="I3351" s="403"/>
      <c r="J3351" s="394"/>
      <c r="K3351" s="403"/>
      <c r="L3351" s="337">
        <f t="shared" si="625"/>
        <v>0</v>
      </c>
      <c r="M3351" s="338"/>
      <c r="N3351" s="337"/>
      <c r="O3351" s="338"/>
      <c r="P3351" s="337"/>
      <c r="Q3351" s="337">
        <f t="shared" si="622"/>
        <v>0</v>
      </c>
      <c r="R3351" s="350"/>
      <c r="S3351" s="350"/>
      <c r="T3351" s="350"/>
      <c r="U3351" s="350"/>
      <c r="V3351" s="350"/>
      <c r="W3351" s="350"/>
      <c r="X3351" s="350"/>
      <c r="Y3351" s="350">
        <f t="shared" si="623"/>
        <v>0</v>
      </c>
      <c r="Z3351" s="338"/>
      <c r="AA3351" s="337"/>
      <c r="AB3351" s="338"/>
      <c r="AC3351" s="337"/>
      <c r="AD3351" s="451">
        <f t="shared" si="624"/>
        <v>0</v>
      </c>
      <c r="AE3351" s="252"/>
    </row>
    <row r="3352" outlineLevel="1" spans="1:31">
      <c r="A3352" s="299"/>
      <c r="B3352" s="150">
        <v>220301040</v>
      </c>
      <c r="C3352" s="346"/>
      <c r="D3352" s="346"/>
      <c r="E3352" s="299" t="s">
        <v>152</v>
      </c>
      <c r="F3352" s="343"/>
      <c r="G3352" s="350"/>
      <c r="H3352" s="394"/>
      <c r="I3352" s="403"/>
      <c r="J3352" s="394"/>
      <c r="K3352" s="403"/>
      <c r="L3352" s="337">
        <f t="shared" si="625"/>
        <v>0</v>
      </c>
      <c r="M3352" s="338"/>
      <c r="N3352" s="337"/>
      <c r="O3352" s="338"/>
      <c r="P3352" s="337"/>
      <c r="Q3352" s="337">
        <f t="shared" si="622"/>
        <v>0</v>
      </c>
      <c r="R3352" s="350"/>
      <c r="S3352" s="350"/>
      <c r="T3352" s="350"/>
      <c r="U3352" s="350"/>
      <c r="V3352" s="350"/>
      <c r="W3352" s="350"/>
      <c r="X3352" s="350"/>
      <c r="Y3352" s="350">
        <f t="shared" si="623"/>
        <v>0</v>
      </c>
      <c r="Z3352" s="338"/>
      <c r="AA3352" s="337"/>
      <c r="AB3352" s="338"/>
      <c r="AC3352" s="337"/>
      <c r="AD3352" s="451">
        <f t="shared" si="624"/>
        <v>0</v>
      </c>
      <c r="AE3352" s="252"/>
    </row>
    <row r="3353" outlineLevel="1" spans="1:31">
      <c r="A3353" s="299"/>
      <c r="B3353" s="150">
        <v>220301041</v>
      </c>
      <c r="C3353" s="346"/>
      <c r="D3353" s="346"/>
      <c r="E3353" s="299" t="s">
        <v>153</v>
      </c>
      <c r="F3353" s="343"/>
      <c r="G3353" s="350"/>
      <c r="H3353" s="394"/>
      <c r="I3353" s="403"/>
      <c r="J3353" s="394"/>
      <c r="K3353" s="403"/>
      <c r="L3353" s="337">
        <f t="shared" si="625"/>
        <v>0</v>
      </c>
      <c r="M3353" s="338"/>
      <c r="N3353" s="337"/>
      <c r="O3353" s="338"/>
      <c r="P3353" s="337"/>
      <c r="Q3353" s="337">
        <f t="shared" si="622"/>
        <v>0</v>
      </c>
      <c r="R3353" s="350"/>
      <c r="S3353" s="350"/>
      <c r="T3353" s="350"/>
      <c r="U3353" s="350"/>
      <c r="V3353" s="350"/>
      <c r="W3353" s="350"/>
      <c r="X3353" s="350"/>
      <c r="Y3353" s="350">
        <f t="shared" si="623"/>
        <v>0</v>
      </c>
      <c r="Z3353" s="338"/>
      <c r="AA3353" s="337"/>
      <c r="AB3353" s="338"/>
      <c r="AC3353" s="337"/>
      <c r="AD3353" s="451">
        <f t="shared" si="624"/>
        <v>0</v>
      </c>
      <c r="AE3353" s="252"/>
    </row>
    <row r="3354" outlineLevel="1" spans="1:31">
      <c r="A3354" s="299"/>
      <c r="B3354" s="150">
        <v>220301042</v>
      </c>
      <c r="C3354" s="346"/>
      <c r="D3354" s="346"/>
      <c r="E3354" s="299" t="s">
        <v>154</v>
      </c>
      <c r="F3354" s="343"/>
      <c r="G3354" s="350"/>
      <c r="H3354" s="394"/>
      <c r="I3354" s="403"/>
      <c r="J3354" s="394"/>
      <c r="K3354" s="403"/>
      <c r="L3354" s="337">
        <f t="shared" si="625"/>
        <v>0</v>
      </c>
      <c r="M3354" s="338"/>
      <c r="N3354" s="337"/>
      <c r="O3354" s="338"/>
      <c r="P3354" s="337"/>
      <c r="Q3354" s="337">
        <f t="shared" si="622"/>
        <v>0</v>
      </c>
      <c r="R3354" s="350"/>
      <c r="S3354" s="350"/>
      <c r="T3354" s="350"/>
      <c r="U3354" s="350"/>
      <c r="V3354" s="350"/>
      <c r="W3354" s="350"/>
      <c r="X3354" s="350"/>
      <c r="Y3354" s="350">
        <f t="shared" si="623"/>
        <v>0</v>
      </c>
      <c r="Z3354" s="338"/>
      <c r="AA3354" s="337"/>
      <c r="AB3354" s="338"/>
      <c r="AC3354" s="337"/>
      <c r="AD3354" s="451">
        <f t="shared" si="624"/>
        <v>0</v>
      </c>
      <c r="AE3354" s="252"/>
    </row>
    <row r="3355" outlineLevel="1" spans="1:31">
      <c r="A3355" s="299"/>
      <c r="B3355" s="150">
        <v>220301043</v>
      </c>
      <c r="C3355" s="346"/>
      <c r="D3355" s="346"/>
      <c r="E3355" s="299" t="s">
        <v>155</v>
      </c>
      <c r="F3355" s="343"/>
      <c r="G3355" s="350"/>
      <c r="H3355" s="394"/>
      <c r="I3355" s="403"/>
      <c r="J3355" s="394"/>
      <c r="K3355" s="403"/>
      <c r="L3355" s="337">
        <f t="shared" si="625"/>
        <v>0</v>
      </c>
      <c r="M3355" s="338"/>
      <c r="N3355" s="337"/>
      <c r="O3355" s="338"/>
      <c r="P3355" s="337"/>
      <c r="Q3355" s="337">
        <f t="shared" si="622"/>
        <v>0</v>
      </c>
      <c r="R3355" s="350"/>
      <c r="S3355" s="350"/>
      <c r="T3355" s="350"/>
      <c r="U3355" s="350"/>
      <c r="V3355" s="350"/>
      <c r="W3355" s="350"/>
      <c r="X3355" s="350"/>
      <c r="Y3355" s="350">
        <f t="shared" si="623"/>
        <v>0</v>
      </c>
      <c r="Z3355" s="338"/>
      <c r="AA3355" s="337"/>
      <c r="AB3355" s="338"/>
      <c r="AC3355" s="337"/>
      <c r="AD3355" s="451">
        <f t="shared" si="624"/>
        <v>0</v>
      </c>
      <c r="AE3355" s="252"/>
    </row>
    <row r="3356" outlineLevel="1" spans="1:31">
      <c r="A3356" s="299"/>
      <c r="B3356" s="150">
        <v>220301044</v>
      </c>
      <c r="C3356" s="346"/>
      <c r="D3356" s="346"/>
      <c r="E3356" s="299" t="s">
        <v>156</v>
      </c>
      <c r="F3356" s="343"/>
      <c r="G3356" s="350"/>
      <c r="H3356" s="394"/>
      <c r="I3356" s="403"/>
      <c r="J3356" s="394"/>
      <c r="K3356" s="403"/>
      <c r="L3356" s="337">
        <f t="shared" si="625"/>
        <v>0</v>
      </c>
      <c r="M3356" s="338"/>
      <c r="N3356" s="337"/>
      <c r="O3356" s="338"/>
      <c r="P3356" s="337"/>
      <c r="Q3356" s="337">
        <f t="shared" si="622"/>
        <v>0</v>
      </c>
      <c r="R3356" s="350"/>
      <c r="S3356" s="350"/>
      <c r="T3356" s="350"/>
      <c r="U3356" s="350"/>
      <c r="V3356" s="350"/>
      <c r="W3356" s="350"/>
      <c r="X3356" s="350"/>
      <c r="Y3356" s="350">
        <f t="shared" si="623"/>
        <v>0</v>
      </c>
      <c r="Z3356" s="338"/>
      <c r="AA3356" s="337"/>
      <c r="AB3356" s="338"/>
      <c r="AC3356" s="337"/>
      <c r="AD3356" s="451">
        <f t="shared" si="624"/>
        <v>0</v>
      </c>
      <c r="AE3356" s="252"/>
    </row>
    <row r="3357" outlineLevel="1" spans="1:31">
      <c r="A3357" s="299"/>
      <c r="B3357" s="150">
        <v>220301045</v>
      </c>
      <c r="C3357" s="346"/>
      <c r="D3357" s="346"/>
      <c r="E3357" s="299" t="s">
        <v>157</v>
      </c>
      <c r="F3357" s="343"/>
      <c r="G3357" s="350"/>
      <c r="H3357" s="394"/>
      <c r="I3357" s="403"/>
      <c r="J3357" s="394"/>
      <c r="K3357" s="403"/>
      <c r="L3357" s="337">
        <f t="shared" si="625"/>
        <v>0</v>
      </c>
      <c r="M3357" s="338"/>
      <c r="N3357" s="337"/>
      <c r="O3357" s="338"/>
      <c r="P3357" s="337"/>
      <c r="Q3357" s="337">
        <f t="shared" si="622"/>
        <v>0</v>
      </c>
      <c r="R3357" s="350"/>
      <c r="S3357" s="350"/>
      <c r="T3357" s="350"/>
      <c r="U3357" s="350"/>
      <c r="V3357" s="350"/>
      <c r="W3357" s="350"/>
      <c r="X3357" s="350"/>
      <c r="Y3357" s="350">
        <f t="shared" si="623"/>
        <v>0</v>
      </c>
      <c r="Z3357" s="338"/>
      <c r="AA3357" s="337"/>
      <c r="AB3357" s="338"/>
      <c r="AC3357" s="337"/>
      <c r="AD3357" s="451">
        <f t="shared" si="624"/>
        <v>0</v>
      </c>
      <c r="AE3357" s="252"/>
    </row>
    <row r="3358" outlineLevel="1" spans="1:31">
      <c r="A3358" s="299"/>
      <c r="B3358" s="150">
        <v>220301046</v>
      </c>
      <c r="C3358" s="346"/>
      <c r="D3358" s="346"/>
      <c r="E3358" s="299" t="s">
        <v>158</v>
      </c>
      <c r="F3358" s="343"/>
      <c r="G3358" s="350"/>
      <c r="H3358" s="394"/>
      <c r="I3358" s="403"/>
      <c r="J3358" s="394"/>
      <c r="K3358" s="403"/>
      <c r="L3358" s="337">
        <f t="shared" si="625"/>
        <v>0</v>
      </c>
      <c r="M3358" s="338"/>
      <c r="N3358" s="337"/>
      <c r="O3358" s="338"/>
      <c r="P3358" s="337"/>
      <c r="Q3358" s="337">
        <f t="shared" si="622"/>
        <v>0</v>
      </c>
      <c r="R3358" s="350"/>
      <c r="S3358" s="350"/>
      <c r="T3358" s="350"/>
      <c r="U3358" s="350"/>
      <c r="V3358" s="350"/>
      <c r="W3358" s="350"/>
      <c r="X3358" s="350"/>
      <c r="Y3358" s="350">
        <f t="shared" si="623"/>
        <v>0</v>
      </c>
      <c r="Z3358" s="338"/>
      <c r="AA3358" s="337"/>
      <c r="AB3358" s="338"/>
      <c r="AC3358" s="337"/>
      <c r="AD3358" s="451">
        <f t="shared" si="624"/>
        <v>0</v>
      </c>
      <c r="AE3358" s="252"/>
    </row>
    <row r="3359" outlineLevel="1" spans="1:31">
      <c r="A3359" s="299"/>
      <c r="B3359" s="150">
        <v>220301047</v>
      </c>
      <c r="C3359" s="346"/>
      <c r="D3359" s="346"/>
      <c r="E3359" s="299" t="s">
        <v>159</v>
      </c>
      <c r="F3359" s="343"/>
      <c r="G3359" s="350"/>
      <c r="H3359" s="394"/>
      <c r="I3359" s="403"/>
      <c r="J3359" s="394"/>
      <c r="K3359" s="403"/>
      <c r="L3359" s="337">
        <f t="shared" si="625"/>
        <v>0</v>
      </c>
      <c r="M3359" s="338"/>
      <c r="N3359" s="337"/>
      <c r="O3359" s="338"/>
      <c r="P3359" s="337"/>
      <c r="Q3359" s="337">
        <f t="shared" si="622"/>
        <v>0</v>
      </c>
      <c r="R3359" s="350"/>
      <c r="S3359" s="350"/>
      <c r="T3359" s="350"/>
      <c r="U3359" s="350"/>
      <c r="V3359" s="350"/>
      <c r="W3359" s="350"/>
      <c r="X3359" s="350"/>
      <c r="Y3359" s="350">
        <f t="shared" si="623"/>
        <v>0</v>
      </c>
      <c r="Z3359" s="338"/>
      <c r="AA3359" s="337"/>
      <c r="AB3359" s="338"/>
      <c r="AC3359" s="337"/>
      <c r="AD3359" s="451">
        <f t="shared" si="624"/>
        <v>0</v>
      </c>
      <c r="AE3359" s="252"/>
    </row>
    <row r="3360" outlineLevel="1" spans="1:31">
      <c r="A3360" s="299"/>
      <c r="B3360" s="150">
        <v>220301048</v>
      </c>
      <c r="C3360" s="346"/>
      <c r="D3360" s="346"/>
      <c r="E3360" s="299" t="s">
        <v>160</v>
      </c>
      <c r="F3360" s="343"/>
      <c r="G3360" s="350"/>
      <c r="H3360" s="394"/>
      <c r="I3360" s="403"/>
      <c r="J3360" s="394"/>
      <c r="K3360" s="403"/>
      <c r="L3360" s="337">
        <f t="shared" si="625"/>
        <v>0</v>
      </c>
      <c r="M3360" s="338"/>
      <c r="N3360" s="337"/>
      <c r="O3360" s="338"/>
      <c r="P3360" s="337"/>
      <c r="Q3360" s="337">
        <f t="shared" si="622"/>
        <v>0</v>
      </c>
      <c r="R3360" s="350"/>
      <c r="S3360" s="350"/>
      <c r="T3360" s="350"/>
      <c r="U3360" s="350"/>
      <c r="V3360" s="350"/>
      <c r="W3360" s="350"/>
      <c r="X3360" s="350"/>
      <c r="Y3360" s="350">
        <f t="shared" si="623"/>
        <v>0</v>
      </c>
      <c r="Z3360" s="338"/>
      <c r="AA3360" s="337"/>
      <c r="AB3360" s="338"/>
      <c r="AC3360" s="337"/>
      <c r="AD3360" s="451">
        <f t="shared" si="624"/>
        <v>0</v>
      </c>
      <c r="AE3360" s="252"/>
    </row>
    <row r="3361" outlineLevel="1" spans="1:31">
      <c r="A3361" s="299"/>
      <c r="B3361" s="150">
        <v>220301049</v>
      </c>
      <c r="C3361" s="346"/>
      <c r="D3361" s="346"/>
      <c r="E3361" s="299" t="s">
        <v>161</v>
      </c>
      <c r="F3361" s="343"/>
      <c r="G3361" s="350"/>
      <c r="H3361" s="394"/>
      <c r="I3361" s="403"/>
      <c r="J3361" s="394"/>
      <c r="K3361" s="403"/>
      <c r="L3361" s="337">
        <f t="shared" si="625"/>
        <v>0</v>
      </c>
      <c r="M3361" s="338"/>
      <c r="N3361" s="337"/>
      <c r="O3361" s="338"/>
      <c r="P3361" s="337"/>
      <c r="Q3361" s="337">
        <f t="shared" si="622"/>
        <v>0</v>
      </c>
      <c r="R3361" s="350"/>
      <c r="S3361" s="350"/>
      <c r="T3361" s="350"/>
      <c r="U3361" s="350"/>
      <c r="V3361" s="350"/>
      <c r="W3361" s="350"/>
      <c r="X3361" s="350"/>
      <c r="Y3361" s="350">
        <f t="shared" si="623"/>
        <v>0</v>
      </c>
      <c r="Z3361" s="338"/>
      <c r="AA3361" s="337"/>
      <c r="AB3361" s="338"/>
      <c r="AC3361" s="337"/>
      <c r="AD3361" s="451">
        <f t="shared" si="624"/>
        <v>0</v>
      </c>
      <c r="AE3361" s="252"/>
    </row>
    <row r="3362" outlineLevel="1" spans="1:31">
      <c r="A3362" s="299"/>
      <c r="B3362" s="150">
        <v>220301050</v>
      </c>
      <c r="C3362" s="346"/>
      <c r="D3362" s="346"/>
      <c r="E3362" s="299" t="s">
        <v>162</v>
      </c>
      <c r="F3362" s="343"/>
      <c r="G3362" s="350"/>
      <c r="H3362" s="394"/>
      <c r="I3362" s="403"/>
      <c r="J3362" s="394"/>
      <c r="K3362" s="403"/>
      <c r="L3362" s="337">
        <f t="shared" si="625"/>
        <v>0</v>
      </c>
      <c r="M3362" s="338"/>
      <c r="N3362" s="337"/>
      <c r="O3362" s="338"/>
      <c r="P3362" s="337"/>
      <c r="Q3362" s="337">
        <f t="shared" si="622"/>
        <v>0</v>
      </c>
      <c r="R3362" s="350"/>
      <c r="S3362" s="350"/>
      <c r="T3362" s="350"/>
      <c r="U3362" s="350"/>
      <c r="V3362" s="350"/>
      <c r="W3362" s="350"/>
      <c r="X3362" s="350"/>
      <c r="Y3362" s="350">
        <f t="shared" si="623"/>
        <v>0</v>
      </c>
      <c r="Z3362" s="338"/>
      <c r="AA3362" s="337"/>
      <c r="AB3362" s="338"/>
      <c r="AC3362" s="337"/>
      <c r="AD3362" s="451">
        <f t="shared" si="624"/>
        <v>0</v>
      </c>
      <c r="AE3362" s="252"/>
    </row>
    <row r="3363" outlineLevel="1" spans="1:31">
      <c r="A3363" s="299"/>
      <c r="B3363" s="150">
        <v>220301051</v>
      </c>
      <c r="C3363" s="346"/>
      <c r="D3363" s="346"/>
      <c r="E3363" s="299" t="s">
        <v>163</v>
      </c>
      <c r="F3363" s="343"/>
      <c r="G3363" s="350"/>
      <c r="H3363" s="394"/>
      <c r="I3363" s="403"/>
      <c r="J3363" s="394"/>
      <c r="K3363" s="403"/>
      <c r="L3363" s="337">
        <f t="shared" si="625"/>
        <v>0</v>
      </c>
      <c r="M3363" s="338"/>
      <c r="N3363" s="337"/>
      <c r="O3363" s="338"/>
      <c r="P3363" s="337"/>
      <c r="Q3363" s="337">
        <f t="shared" si="622"/>
        <v>0</v>
      </c>
      <c r="R3363" s="350"/>
      <c r="S3363" s="350"/>
      <c r="T3363" s="350"/>
      <c r="U3363" s="350"/>
      <c r="V3363" s="350"/>
      <c r="W3363" s="350"/>
      <c r="X3363" s="350"/>
      <c r="Y3363" s="350">
        <f t="shared" si="623"/>
        <v>0</v>
      </c>
      <c r="Z3363" s="338"/>
      <c r="AA3363" s="337"/>
      <c r="AB3363" s="338"/>
      <c r="AC3363" s="337"/>
      <c r="AD3363" s="451">
        <f t="shared" si="624"/>
        <v>0</v>
      </c>
      <c r="AE3363" s="252"/>
    </row>
    <row r="3364" outlineLevel="1" spans="1:31">
      <c r="A3364" s="299"/>
      <c r="B3364" s="150">
        <v>220301052</v>
      </c>
      <c r="C3364" s="346"/>
      <c r="D3364" s="346"/>
      <c r="E3364" s="299" t="s">
        <v>164</v>
      </c>
      <c r="F3364" s="343"/>
      <c r="G3364" s="350"/>
      <c r="H3364" s="394"/>
      <c r="I3364" s="403"/>
      <c r="J3364" s="394"/>
      <c r="K3364" s="403"/>
      <c r="L3364" s="337">
        <f t="shared" si="625"/>
        <v>0</v>
      </c>
      <c r="M3364" s="338"/>
      <c r="N3364" s="337"/>
      <c r="O3364" s="338"/>
      <c r="P3364" s="337"/>
      <c r="Q3364" s="337">
        <f t="shared" si="622"/>
        <v>0</v>
      </c>
      <c r="R3364" s="350"/>
      <c r="S3364" s="350"/>
      <c r="T3364" s="350"/>
      <c r="U3364" s="350"/>
      <c r="V3364" s="350"/>
      <c r="W3364" s="350"/>
      <c r="X3364" s="350"/>
      <c r="Y3364" s="350">
        <f t="shared" si="623"/>
        <v>0</v>
      </c>
      <c r="Z3364" s="338"/>
      <c r="AA3364" s="337"/>
      <c r="AB3364" s="338"/>
      <c r="AC3364" s="337"/>
      <c r="AD3364" s="451">
        <f t="shared" si="624"/>
        <v>0</v>
      </c>
      <c r="AE3364" s="252"/>
    </row>
    <row r="3365" outlineLevel="1" spans="1:31">
      <c r="A3365" s="299"/>
      <c r="B3365" s="150">
        <v>220301053</v>
      </c>
      <c r="C3365" s="346"/>
      <c r="D3365" s="346"/>
      <c r="E3365" s="299" t="s">
        <v>165</v>
      </c>
      <c r="F3365" s="343"/>
      <c r="G3365" s="350"/>
      <c r="H3365" s="394"/>
      <c r="I3365" s="403"/>
      <c r="J3365" s="394"/>
      <c r="K3365" s="403"/>
      <c r="L3365" s="337">
        <f t="shared" si="625"/>
        <v>0</v>
      </c>
      <c r="M3365" s="338"/>
      <c r="N3365" s="337"/>
      <c r="O3365" s="338"/>
      <c r="P3365" s="337"/>
      <c r="Q3365" s="337">
        <f t="shared" si="622"/>
        <v>0</v>
      </c>
      <c r="R3365" s="350"/>
      <c r="S3365" s="350"/>
      <c r="T3365" s="350"/>
      <c r="U3365" s="350"/>
      <c r="V3365" s="350"/>
      <c r="W3365" s="350"/>
      <c r="X3365" s="350"/>
      <c r="Y3365" s="350">
        <f t="shared" si="623"/>
        <v>0</v>
      </c>
      <c r="Z3365" s="338"/>
      <c r="AA3365" s="337"/>
      <c r="AB3365" s="338"/>
      <c r="AC3365" s="337"/>
      <c r="AD3365" s="451">
        <f t="shared" si="624"/>
        <v>0</v>
      </c>
      <c r="AE3365" s="252"/>
    </row>
    <row r="3366" outlineLevel="1" spans="1:31">
      <c r="A3366" s="299"/>
      <c r="B3366" s="150">
        <v>220301054</v>
      </c>
      <c r="C3366" s="346"/>
      <c r="D3366" s="346"/>
      <c r="E3366" s="299" t="s">
        <v>166</v>
      </c>
      <c r="F3366" s="343"/>
      <c r="G3366" s="350"/>
      <c r="H3366" s="394"/>
      <c r="I3366" s="403"/>
      <c r="J3366" s="394"/>
      <c r="K3366" s="403"/>
      <c r="L3366" s="337">
        <f t="shared" si="625"/>
        <v>0</v>
      </c>
      <c r="M3366" s="338"/>
      <c r="N3366" s="337"/>
      <c r="O3366" s="338"/>
      <c r="P3366" s="337"/>
      <c r="Q3366" s="337">
        <f t="shared" si="622"/>
        <v>0</v>
      </c>
      <c r="R3366" s="350"/>
      <c r="S3366" s="350"/>
      <c r="T3366" s="350"/>
      <c r="U3366" s="350"/>
      <c r="V3366" s="350"/>
      <c r="W3366" s="350"/>
      <c r="X3366" s="350"/>
      <c r="Y3366" s="350">
        <f t="shared" si="623"/>
        <v>0</v>
      </c>
      <c r="Z3366" s="338"/>
      <c r="AA3366" s="337"/>
      <c r="AB3366" s="338"/>
      <c r="AC3366" s="337"/>
      <c r="AD3366" s="451">
        <f t="shared" si="624"/>
        <v>0</v>
      </c>
      <c r="AE3366" s="252"/>
    </row>
    <row r="3367" outlineLevel="1" spans="1:31">
      <c r="A3367" s="299"/>
      <c r="B3367" s="150">
        <v>220301055</v>
      </c>
      <c r="C3367" s="346"/>
      <c r="D3367" s="346"/>
      <c r="E3367" s="299" t="s">
        <v>167</v>
      </c>
      <c r="F3367" s="343"/>
      <c r="G3367" s="350"/>
      <c r="H3367" s="394"/>
      <c r="I3367" s="403"/>
      <c r="J3367" s="394"/>
      <c r="K3367" s="403"/>
      <c r="L3367" s="337">
        <f t="shared" si="625"/>
        <v>0</v>
      </c>
      <c r="M3367" s="338"/>
      <c r="N3367" s="337"/>
      <c r="O3367" s="338"/>
      <c r="P3367" s="337"/>
      <c r="Q3367" s="337">
        <f t="shared" si="622"/>
        <v>0</v>
      </c>
      <c r="R3367" s="350"/>
      <c r="S3367" s="350"/>
      <c r="T3367" s="350"/>
      <c r="U3367" s="350"/>
      <c r="V3367" s="350"/>
      <c r="W3367" s="350"/>
      <c r="X3367" s="350"/>
      <c r="Y3367" s="350">
        <f t="shared" si="623"/>
        <v>0</v>
      </c>
      <c r="Z3367" s="338"/>
      <c r="AA3367" s="337"/>
      <c r="AB3367" s="338"/>
      <c r="AC3367" s="337"/>
      <c r="AD3367" s="451">
        <f t="shared" si="624"/>
        <v>0</v>
      </c>
      <c r="AE3367" s="252"/>
    </row>
    <row r="3368" outlineLevel="1" spans="1:31">
      <c r="A3368" s="299"/>
      <c r="B3368" s="150">
        <v>220301056</v>
      </c>
      <c r="C3368" s="346"/>
      <c r="D3368" s="346"/>
      <c r="E3368" s="299" t="s">
        <v>168</v>
      </c>
      <c r="F3368" s="343"/>
      <c r="G3368" s="350"/>
      <c r="H3368" s="394"/>
      <c r="I3368" s="403"/>
      <c r="J3368" s="394"/>
      <c r="K3368" s="403"/>
      <c r="L3368" s="337">
        <f t="shared" si="625"/>
        <v>0</v>
      </c>
      <c r="M3368" s="338"/>
      <c r="N3368" s="337"/>
      <c r="O3368" s="338"/>
      <c r="P3368" s="337"/>
      <c r="Q3368" s="337">
        <f t="shared" si="622"/>
        <v>0</v>
      </c>
      <c r="R3368" s="350"/>
      <c r="S3368" s="350"/>
      <c r="T3368" s="350"/>
      <c r="U3368" s="350"/>
      <c r="V3368" s="350"/>
      <c r="W3368" s="350"/>
      <c r="X3368" s="350"/>
      <c r="Y3368" s="350">
        <f t="shared" si="623"/>
        <v>0</v>
      </c>
      <c r="Z3368" s="338"/>
      <c r="AA3368" s="337"/>
      <c r="AB3368" s="338"/>
      <c r="AC3368" s="337"/>
      <c r="AD3368" s="451">
        <f t="shared" si="624"/>
        <v>0</v>
      </c>
      <c r="AE3368" s="252"/>
    </row>
    <row r="3369" outlineLevel="1" spans="1:31">
      <c r="A3369" s="299"/>
      <c r="B3369" s="150">
        <v>220301057</v>
      </c>
      <c r="C3369" s="346"/>
      <c r="D3369" s="346"/>
      <c r="E3369" s="299" t="s">
        <v>169</v>
      </c>
      <c r="F3369" s="343"/>
      <c r="G3369" s="350"/>
      <c r="H3369" s="394"/>
      <c r="I3369" s="403"/>
      <c r="J3369" s="394"/>
      <c r="K3369" s="403"/>
      <c r="L3369" s="337">
        <f t="shared" si="625"/>
        <v>0</v>
      </c>
      <c r="M3369" s="338"/>
      <c r="N3369" s="337"/>
      <c r="O3369" s="338"/>
      <c r="P3369" s="337"/>
      <c r="Q3369" s="337">
        <f t="shared" si="622"/>
        <v>0</v>
      </c>
      <c r="R3369" s="350"/>
      <c r="S3369" s="350"/>
      <c r="T3369" s="350"/>
      <c r="U3369" s="350"/>
      <c r="V3369" s="350"/>
      <c r="W3369" s="350"/>
      <c r="X3369" s="350"/>
      <c r="Y3369" s="350">
        <f t="shared" si="623"/>
        <v>0</v>
      </c>
      <c r="Z3369" s="338"/>
      <c r="AA3369" s="337"/>
      <c r="AB3369" s="338"/>
      <c r="AC3369" s="337"/>
      <c r="AD3369" s="451">
        <f t="shared" si="624"/>
        <v>0</v>
      </c>
      <c r="AE3369" s="252"/>
    </row>
    <row r="3370" outlineLevel="1" spans="1:31">
      <c r="A3370" s="299"/>
      <c r="B3370" s="150">
        <v>220301058</v>
      </c>
      <c r="C3370" s="346"/>
      <c r="D3370" s="346"/>
      <c r="E3370" s="299" t="s">
        <v>170</v>
      </c>
      <c r="F3370" s="343"/>
      <c r="G3370" s="350"/>
      <c r="H3370" s="394"/>
      <c r="I3370" s="403"/>
      <c r="J3370" s="394"/>
      <c r="K3370" s="403"/>
      <c r="L3370" s="337">
        <f t="shared" si="625"/>
        <v>0</v>
      </c>
      <c r="M3370" s="338"/>
      <c r="N3370" s="337"/>
      <c r="O3370" s="338"/>
      <c r="P3370" s="337"/>
      <c r="Q3370" s="337">
        <f t="shared" si="622"/>
        <v>0</v>
      </c>
      <c r="R3370" s="350"/>
      <c r="S3370" s="350"/>
      <c r="T3370" s="350"/>
      <c r="U3370" s="350"/>
      <c r="V3370" s="350"/>
      <c r="W3370" s="350"/>
      <c r="X3370" s="350"/>
      <c r="Y3370" s="350">
        <f t="shared" si="623"/>
        <v>0</v>
      </c>
      <c r="Z3370" s="338"/>
      <c r="AA3370" s="337"/>
      <c r="AB3370" s="338"/>
      <c r="AC3370" s="337"/>
      <c r="AD3370" s="451">
        <f t="shared" si="624"/>
        <v>0</v>
      </c>
      <c r="AE3370" s="252"/>
    </row>
    <row r="3371" outlineLevel="1" spans="1:31">
      <c r="A3371" s="299"/>
      <c r="B3371" s="150">
        <v>220301059</v>
      </c>
      <c r="C3371" s="346"/>
      <c r="D3371" s="346"/>
      <c r="E3371" s="299" t="s">
        <v>171</v>
      </c>
      <c r="F3371" s="343"/>
      <c r="G3371" s="350"/>
      <c r="H3371" s="394"/>
      <c r="I3371" s="403"/>
      <c r="J3371" s="394"/>
      <c r="K3371" s="403"/>
      <c r="L3371" s="337">
        <f t="shared" si="625"/>
        <v>0</v>
      </c>
      <c r="M3371" s="338"/>
      <c r="N3371" s="337"/>
      <c r="O3371" s="338"/>
      <c r="P3371" s="337"/>
      <c r="Q3371" s="337">
        <f t="shared" si="622"/>
        <v>0</v>
      </c>
      <c r="R3371" s="350"/>
      <c r="S3371" s="350"/>
      <c r="T3371" s="350"/>
      <c r="U3371" s="350"/>
      <c r="V3371" s="350"/>
      <c r="W3371" s="350"/>
      <c r="X3371" s="350"/>
      <c r="Y3371" s="350">
        <f t="shared" si="623"/>
        <v>0</v>
      </c>
      <c r="Z3371" s="338"/>
      <c r="AA3371" s="337"/>
      <c r="AB3371" s="338"/>
      <c r="AC3371" s="337"/>
      <c r="AD3371" s="451">
        <f t="shared" si="624"/>
        <v>0</v>
      </c>
      <c r="AE3371" s="252"/>
    </row>
    <row r="3372" outlineLevel="1" spans="1:31">
      <c r="A3372" s="299"/>
      <c r="B3372" s="150">
        <v>220301060</v>
      </c>
      <c r="C3372" s="346"/>
      <c r="D3372" s="346"/>
      <c r="E3372" s="299" t="s">
        <v>172</v>
      </c>
      <c r="F3372" s="343"/>
      <c r="G3372" s="350"/>
      <c r="H3372" s="394"/>
      <c r="I3372" s="403"/>
      <c r="J3372" s="394"/>
      <c r="K3372" s="403"/>
      <c r="L3372" s="337">
        <f t="shared" si="625"/>
        <v>0</v>
      </c>
      <c r="M3372" s="338"/>
      <c r="N3372" s="337"/>
      <c r="O3372" s="338"/>
      <c r="P3372" s="337"/>
      <c r="Q3372" s="337">
        <f t="shared" si="622"/>
        <v>0</v>
      </c>
      <c r="R3372" s="350"/>
      <c r="S3372" s="350"/>
      <c r="T3372" s="350"/>
      <c r="U3372" s="350"/>
      <c r="V3372" s="350"/>
      <c r="W3372" s="350"/>
      <c r="X3372" s="350"/>
      <c r="Y3372" s="350">
        <f t="shared" si="623"/>
        <v>0</v>
      </c>
      <c r="Z3372" s="338"/>
      <c r="AA3372" s="337"/>
      <c r="AB3372" s="338"/>
      <c r="AC3372" s="337"/>
      <c r="AD3372" s="451">
        <f t="shared" si="624"/>
        <v>0</v>
      </c>
      <c r="AE3372" s="252"/>
    </row>
    <row r="3373" outlineLevel="1" spans="1:31">
      <c r="A3373" s="299"/>
      <c r="B3373" s="150">
        <v>220301061</v>
      </c>
      <c r="C3373" s="346"/>
      <c r="D3373" s="346"/>
      <c r="E3373" s="299" t="s">
        <v>173</v>
      </c>
      <c r="F3373" s="343"/>
      <c r="G3373" s="350"/>
      <c r="H3373" s="394"/>
      <c r="I3373" s="403"/>
      <c r="J3373" s="394"/>
      <c r="K3373" s="403"/>
      <c r="L3373" s="337">
        <f t="shared" si="625"/>
        <v>0</v>
      </c>
      <c r="M3373" s="338"/>
      <c r="N3373" s="337"/>
      <c r="O3373" s="338"/>
      <c r="P3373" s="337"/>
      <c r="Q3373" s="337">
        <f t="shared" si="622"/>
        <v>0</v>
      </c>
      <c r="R3373" s="350"/>
      <c r="S3373" s="350"/>
      <c r="T3373" s="350"/>
      <c r="U3373" s="350"/>
      <c r="V3373" s="350"/>
      <c r="W3373" s="350"/>
      <c r="X3373" s="350"/>
      <c r="Y3373" s="350">
        <f t="shared" si="623"/>
        <v>0</v>
      </c>
      <c r="Z3373" s="338"/>
      <c r="AA3373" s="337"/>
      <c r="AB3373" s="338"/>
      <c r="AC3373" s="337"/>
      <c r="AD3373" s="451">
        <f t="shared" si="624"/>
        <v>0</v>
      </c>
      <c r="AE3373" s="252"/>
    </row>
    <row r="3374" outlineLevel="1" spans="1:31">
      <c r="A3374" s="299"/>
      <c r="B3374" s="150">
        <v>220301062</v>
      </c>
      <c r="C3374" s="346"/>
      <c r="D3374" s="346"/>
      <c r="E3374" s="299" t="s">
        <v>174</v>
      </c>
      <c r="F3374" s="343"/>
      <c r="G3374" s="350"/>
      <c r="H3374" s="394"/>
      <c r="I3374" s="403"/>
      <c r="J3374" s="394"/>
      <c r="K3374" s="403"/>
      <c r="L3374" s="337">
        <f t="shared" si="625"/>
        <v>0</v>
      </c>
      <c r="M3374" s="338"/>
      <c r="N3374" s="337"/>
      <c r="O3374" s="338"/>
      <c r="P3374" s="337"/>
      <c r="Q3374" s="337">
        <f t="shared" si="622"/>
        <v>0</v>
      </c>
      <c r="R3374" s="350"/>
      <c r="S3374" s="350"/>
      <c r="T3374" s="350"/>
      <c r="U3374" s="350"/>
      <c r="V3374" s="350"/>
      <c r="W3374" s="350"/>
      <c r="X3374" s="350"/>
      <c r="Y3374" s="350">
        <f t="shared" si="623"/>
        <v>0</v>
      </c>
      <c r="Z3374" s="338"/>
      <c r="AA3374" s="337"/>
      <c r="AB3374" s="338"/>
      <c r="AC3374" s="337"/>
      <c r="AD3374" s="451">
        <f t="shared" si="624"/>
        <v>0</v>
      </c>
      <c r="AE3374" s="252"/>
    </row>
    <row r="3375" outlineLevel="1" spans="1:31">
      <c r="A3375" s="299"/>
      <c r="B3375" s="150">
        <v>220301063</v>
      </c>
      <c r="C3375" s="346"/>
      <c r="D3375" s="346"/>
      <c r="E3375" s="299" t="s">
        <v>175</v>
      </c>
      <c r="F3375" s="343"/>
      <c r="G3375" s="350"/>
      <c r="H3375" s="394"/>
      <c r="I3375" s="403"/>
      <c r="J3375" s="394"/>
      <c r="K3375" s="403"/>
      <c r="L3375" s="337">
        <f t="shared" si="625"/>
        <v>0</v>
      </c>
      <c r="M3375" s="338"/>
      <c r="N3375" s="337"/>
      <c r="O3375" s="338"/>
      <c r="P3375" s="337"/>
      <c r="Q3375" s="337">
        <f t="shared" si="622"/>
        <v>0</v>
      </c>
      <c r="R3375" s="350"/>
      <c r="S3375" s="350"/>
      <c r="T3375" s="350"/>
      <c r="U3375" s="350"/>
      <c r="V3375" s="350"/>
      <c r="W3375" s="350"/>
      <c r="X3375" s="350"/>
      <c r="Y3375" s="350">
        <f t="shared" si="623"/>
        <v>0</v>
      </c>
      <c r="Z3375" s="338"/>
      <c r="AA3375" s="337"/>
      <c r="AB3375" s="338"/>
      <c r="AC3375" s="337"/>
      <c r="AD3375" s="451">
        <f t="shared" si="624"/>
        <v>0</v>
      </c>
      <c r="AE3375" s="252"/>
    </row>
    <row r="3376" outlineLevel="1" spans="1:31">
      <c r="A3376" s="299"/>
      <c r="B3376" s="150">
        <v>220301064</v>
      </c>
      <c r="C3376" s="346"/>
      <c r="D3376" s="346"/>
      <c r="E3376" s="299" t="s">
        <v>176</v>
      </c>
      <c r="F3376" s="343"/>
      <c r="G3376" s="350"/>
      <c r="H3376" s="394"/>
      <c r="I3376" s="403"/>
      <c r="J3376" s="394"/>
      <c r="K3376" s="403"/>
      <c r="L3376" s="337">
        <f t="shared" si="625"/>
        <v>0</v>
      </c>
      <c r="M3376" s="338"/>
      <c r="N3376" s="337"/>
      <c r="O3376" s="338"/>
      <c r="P3376" s="337"/>
      <c r="Q3376" s="337">
        <f t="shared" si="622"/>
        <v>0</v>
      </c>
      <c r="R3376" s="350"/>
      <c r="S3376" s="350"/>
      <c r="T3376" s="350"/>
      <c r="U3376" s="350"/>
      <c r="V3376" s="350"/>
      <c r="W3376" s="350"/>
      <c r="X3376" s="350"/>
      <c r="Y3376" s="350">
        <f t="shared" si="623"/>
        <v>0</v>
      </c>
      <c r="Z3376" s="338"/>
      <c r="AA3376" s="337"/>
      <c r="AB3376" s="338"/>
      <c r="AC3376" s="337"/>
      <c r="AD3376" s="451">
        <f t="shared" si="624"/>
        <v>0</v>
      </c>
      <c r="AE3376" s="252"/>
    </row>
    <row r="3377" outlineLevel="1" spans="1:31">
      <c r="A3377" s="299"/>
      <c r="B3377" s="150">
        <v>220301065</v>
      </c>
      <c r="C3377" s="346"/>
      <c r="D3377" s="346"/>
      <c r="E3377" s="299" t="s">
        <v>177</v>
      </c>
      <c r="F3377" s="343"/>
      <c r="G3377" s="350"/>
      <c r="H3377" s="394"/>
      <c r="I3377" s="403"/>
      <c r="J3377" s="394"/>
      <c r="K3377" s="403"/>
      <c r="L3377" s="337">
        <f t="shared" si="625"/>
        <v>0</v>
      </c>
      <c r="M3377" s="338"/>
      <c r="N3377" s="337"/>
      <c r="O3377" s="338"/>
      <c r="P3377" s="337"/>
      <c r="Q3377" s="337">
        <f t="shared" si="622"/>
        <v>0</v>
      </c>
      <c r="R3377" s="350"/>
      <c r="S3377" s="350"/>
      <c r="T3377" s="350"/>
      <c r="U3377" s="350"/>
      <c r="V3377" s="350"/>
      <c r="W3377" s="350"/>
      <c r="X3377" s="350"/>
      <c r="Y3377" s="350">
        <f t="shared" si="623"/>
        <v>0</v>
      </c>
      <c r="Z3377" s="338"/>
      <c r="AA3377" s="337"/>
      <c r="AB3377" s="338"/>
      <c r="AC3377" s="337"/>
      <c r="AD3377" s="451">
        <f t="shared" si="624"/>
        <v>0</v>
      </c>
      <c r="AE3377" s="252"/>
    </row>
    <row r="3378" outlineLevel="1" spans="1:31">
      <c r="A3378" s="299"/>
      <c r="B3378" s="150">
        <v>220301066</v>
      </c>
      <c r="C3378" s="346"/>
      <c r="D3378" s="346"/>
      <c r="E3378" s="299" t="s">
        <v>178</v>
      </c>
      <c r="F3378" s="343"/>
      <c r="G3378" s="350"/>
      <c r="H3378" s="394"/>
      <c r="I3378" s="403"/>
      <c r="J3378" s="394"/>
      <c r="K3378" s="403"/>
      <c r="L3378" s="337">
        <f t="shared" ref="L3378:L3441" si="626">G3378-I3378+K3378</f>
        <v>0</v>
      </c>
      <c r="M3378" s="338"/>
      <c r="N3378" s="337"/>
      <c r="O3378" s="338"/>
      <c r="P3378" s="337"/>
      <c r="Q3378" s="337">
        <f t="shared" si="622"/>
        <v>0</v>
      </c>
      <c r="R3378" s="350"/>
      <c r="S3378" s="350"/>
      <c r="T3378" s="350"/>
      <c r="U3378" s="350"/>
      <c r="V3378" s="350"/>
      <c r="W3378" s="350"/>
      <c r="X3378" s="350"/>
      <c r="Y3378" s="350">
        <f t="shared" si="623"/>
        <v>0</v>
      </c>
      <c r="Z3378" s="338"/>
      <c r="AA3378" s="337"/>
      <c r="AB3378" s="338"/>
      <c r="AC3378" s="337"/>
      <c r="AD3378" s="451">
        <f t="shared" si="624"/>
        <v>0</v>
      </c>
      <c r="AE3378" s="252"/>
    </row>
    <row r="3379" outlineLevel="1" spans="1:31">
      <c r="A3379" s="299"/>
      <c r="B3379" s="150">
        <v>220301067</v>
      </c>
      <c r="C3379" s="346"/>
      <c r="D3379" s="346"/>
      <c r="E3379" s="299" t="s">
        <v>179</v>
      </c>
      <c r="F3379" s="343"/>
      <c r="G3379" s="350"/>
      <c r="H3379" s="394"/>
      <c r="I3379" s="403"/>
      <c r="J3379" s="394"/>
      <c r="K3379" s="403"/>
      <c r="L3379" s="337">
        <f t="shared" si="626"/>
        <v>0</v>
      </c>
      <c r="M3379" s="338"/>
      <c r="N3379" s="337"/>
      <c r="O3379" s="338"/>
      <c r="P3379" s="337"/>
      <c r="Q3379" s="337">
        <f t="shared" si="622"/>
        <v>0</v>
      </c>
      <c r="R3379" s="350"/>
      <c r="S3379" s="350"/>
      <c r="T3379" s="350"/>
      <c r="U3379" s="350"/>
      <c r="V3379" s="350"/>
      <c r="W3379" s="350"/>
      <c r="X3379" s="350"/>
      <c r="Y3379" s="350">
        <f t="shared" si="623"/>
        <v>0</v>
      </c>
      <c r="Z3379" s="338"/>
      <c r="AA3379" s="337"/>
      <c r="AB3379" s="338"/>
      <c r="AC3379" s="337"/>
      <c r="AD3379" s="451">
        <f t="shared" si="624"/>
        <v>0</v>
      </c>
      <c r="AE3379" s="252"/>
    </row>
    <row r="3380" outlineLevel="1" spans="1:31">
      <c r="A3380" s="299"/>
      <c r="B3380" s="150">
        <v>220301068</v>
      </c>
      <c r="C3380" s="346"/>
      <c r="D3380" s="346"/>
      <c r="E3380" s="299" t="s">
        <v>180</v>
      </c>
      <c r="F3380" s="343"/>
      <c r="G3380" s="350"/>
      <c r="H3380" s="394"/>
      <c r="I3380" s="403"/>
      <c r="J3380" s="394"/>
      <c r="K3380" s="403"/>
      <c r="L3380" s="337">
        <f t="shared" si="626"/>
        <v>0</v>
      </c>
      <c r="M3380" s="338"/>
      <c r="N3380" s="337"/>
      <c r="O3380" s="338"/>
      <c r="P3380" s="337"/>
      <c r="Q3380" s="337">
        <f t="shared" si="622"/>
        <v>0</v>
      </c>
      <c r="R3380" s="350"/>
      <c r="S3380" s="350"/>
      <c r="T3380" s="350"/>
      <c r="U3380" s="350"/>
      <c r="V3380" s="350"/>
      <c r="W3380" s="350"/>
      <c r="X3380" s="350"/>
      <c r="Y3380" s="350">
        <f t="shared" si="623"/>
        <v>0</v>
      </c>
      <c r="Z3380" s="338"/>
      <c r="AA3380" s="337"/>
      <c r="AB3380" s="338"/>
      <c r="AC3380" s="337"/>
      <c r="AD3380" s="451">
        <f t="shared" si="624"/>
        <v>0</v>
      </c>
      <c r="AE3380" s="252"/>
    </row>
    <row r="3381" outlineLevel="1" spans="1:31">
      <c r="A3381" s="299"/>
      <c r="B3381" s="150">
        <v>220301069</v>
      </c>
      <c r="C3381" s="346"/>
      <c r="D3381" s="346"/>
      <c r="E3381" s="299" t="s">
        <v>181</v>
      </c>
      <c r="F3381" s="343"/>
      <c r="G3381" s="350"/>
      <c r="H3381" s="394"/>
      <c r="I3381" s="403"/>
      <c r="J3381" s="394"/>
      <c r="K3381" s="403"/>
      <c r="L3381" s="337">
        <f t="shared" si="626"/>
        <v>0</v>
      </c>
      <c r="M3381" s="338"/>
      <c r="N3381" s="337"/>
      <c r="O3381" s="338"/>
      <c r="P3381" s="337"/>
      <c r="Q3381" s="337">
        <f t="shared" si="622"/>
        <v>0</v>
      </c>
      <c r="R3381" s="350"/>
      <c r="S3381" s="350"/>
      <c r="T3381" s="350"/>
      <c r="U3381" s="350"/>
      <c r="V3381" s="350"/>
      <c r="W3381" s="350"/>
      <c r="X3381" s="350"/>
      <c r="Y3381" s="350">
        <f t="shared" si="623"/>
        <v>0</v>
      </c>
      <c r="Z3381" s="338"/>
      <c r="AA3381" s="337"/>
      <c r="AB3381" s="338"/>
      <c r="AC3381" s="337"/>
      <c r="AD3381" s="451">
        <f t="shared" si="624"/>
        <v>0</v>
      </c>
      <c r="AE3381" s="252"/>
    </row>
    <row r="3382" outlineLevel="1" spans="1:31">
      <c r="A3382" s="299"/>
      <c r="B3382" s="150">
        <v>220301070</v>
      </c>
      <c r="C3382" s="346"/>
      <c r="D3382" s="346"/>
      <c r="E3382" s="299" t="s">
        <v>182</v>
      </c>
      <c r="F3382" s="343"/>
      <c r="G3382" s="350"/>
      <c r="H3382" s="394"/>
      <c r="I3382" s="403"/>
      <c r="J3382" s="394"/>
      <c r="K3382" s="403"/>
      <c r="L3382" s="337">
        <f t="shared" si="626"/>
        <v>0</v>
      </c>
      <c r="M3382" s="338"/>
      <c r="N3382" s="337"/>
      <c r="O3382" s="338"/>
      <c r="P3382" s="337"/>
      <c r="Q3382" s="337">
        <f t="shared" si="622"/>
        <v>0</v>
      </c>
      <c r="R3382" s="350"/>
      <c r="S3382" s="350"/>
      <c r="T3382" s="350"/>
      <c r="U3382" s="350"/>
      <c r="V3382" s="350"/>
      <c r="W3382" s="350"/>
      <c r="X3382" s="350"/>
      <c r="Y3382" s="350">
        <f t="shared" si="623"/>
        <v>0</v>
      </c>
      <c r="Z3382" s="338"/>
      <c r="AA3382" s="337"/>
      <c r="AB3382" s="338"/>
      <c r="AC3382" s="337"/>
      <c r="AD3382" s="451">
        <f t="shared" si="624"/>
        <v>0</v>
      </c>
      <c r="AE3382" s="252"/>
    </row>
    <row r="3383" outlineLevel="1" spans="1:31">
      <c r="A3383" s="299"/>
      <c r="B3383" s="150">
        <v>220301071</v>
      </c>
      <c r="C3383" s="346"/>
      <c r="D3383" s="346"/>
      <c r="E3383" s="299" t="s">
        <v>183</v>
      </c>
      <c r="F3383" s="343"/>
      <c r="G3383" s="350"/>
      <c r="H3383" s="394"/>
      <c r="I3383" s="403"/>
      <c r="J3383" s="394"/>
      <c r="K3383" s="403"/>
      <c r="L3383" s="337">
        <f t="shared" si="626"/>
        <v>0</v>
      </c>
      <c r="M3383" s="338"/>
      <c r="N3383" s="337"/>
      <c r="O3383" s="338"/>
      <c r="P3383" s="337"/>
      <c r="Q3383" s="337">
        <f t="shared" si="622"/>
        <v>0</v>
      </c>
      <c r="R3383" s="350"/>
      <c r="S3383" s="350"/>
      <c r="T3383" s="350"/>
      <c r="U3383" s="350"/>
      <c r="V3383" s="350"/>
      <c r="W3383" s="350"/>
      <c r="X3383" s="350"/>
      <c r="Y3383" s="350">
        <f t="shared" si="623"/>
        <v>0</v>
      </c>
      <c r="Z3383" s="338"/>
      <c r="AA3383" s="337"/>
      <c r="AB3383" s="338"/>
      <c r="AC3383" s="337"/>
      <c r="AD3383" s="451">
        <f t="shared" si="624"/>
        <v>0</v>
      </c>
      <c r="AE3383" s="252"/>
    </row>
    <row r="3384" outlineLevel="1" spans="1:31">
      <c r="A3384" s="299"/>
      <c r="B3384" s="150">
        <v>220301072</v>
      </c>
      <c r="C3384" s="346"/>
      <c r="D3384" s="346"/>
      <c r="E3384" s="299" t="s">
        <v>184</v>
      </c>
      <c r="F3384" s="343"/>
      <c r="G3384" s="350"/>
      <c r="H3384" s="394"/>
      <c r="I3384" s="403"/>
      <c r="J3384" s="394"/>
      <c r="K3384" s="403"/>
      <c r="L3384" s="337">
        <f t="shared" si="626"/>
        <v>0</v>
      </c>
      <c r="M3384" s="338"/>
      <c r="N3384" s="337"/>
      <c r="O3384" s="338"/>
      <c r="P3384" s="337"/>
      <c r="Q3384" s="337">
        <f t="shared" si="622"/>
        <v>0</v>
      </c>
      <c r="R3384" s="350"/>
      <c r="S3384" s="350"/>
      <c r="T3384" s="350"/>
      <c r="U3384" s="350"/>
      <c r="V3384" s="350"/>
      <c r="W3384" s="350"/>
      <c r="X3384" s="350"/>
      <c r="Y3384" s="350">
        <f t="shared" si="623"/>
        <v>0</v>
      </c>
      <c r="Z3384" s="338"/>
      <c r="AA3384" s="337"/>
      <c r="AB3384" s="338"/>
      <c r="AC3384" s="337"/>
      <c r="AD3384" s="451">
        <f t="shared" si="624"/>
        <v>0</v>
      </c>
      <c r="AE3384" s="252"/>
    </row>
    <row r="3385" outlineLevel="1" spans="1:31">
      <c r="A3385" s="299"/>
      <c r="B3385" s="150">
        <v>220301073</v>
      </c>
      <c r="C3385" s="346"/>
      <c r="D3385" s="346"/>
      <c r="E3385" s="299" t="s">
        <v>185</v>
      </c>
      <c r="F3385" s="343"/>
      <c r="G3385" s="350"/>
      <c r="H3385" s="394"/>
      <c r="I3385" s="403"/>
      <c r="J3385" s="394"/>
      <c r="K3385" s="403"/>
      <c r="L3385" s="337">
        <f t="shared" si="626"/>
        <v>0</v>
      </c>
      <c r="M3385" s="338"/>
      <c r="N3385" s="337"/>
      <c r="O3385" s="338"/>
      <c r="P3385" s="337"/>
      <c r="Q3385" s="337">
        <f t="shared" si="622"/>
        <v>0</v>
      </c>
      <c r="R3385" s="350"/>
      <c r="S3385" s="350"/>
      <c r="T3385" s="350"/>
      <c r="U3385" s="350"/>
      <c r="V3385" s="350"/>
      <c r="W3385" s="350"/>
      <c r="X3385" s="350"/>
      <c r="Y3385" s="350">
        <f t="shared" si="623"/>
        <v>0</v>
      </c>
      <c r="Z3385" s="338"/>
      <c r="AA3385" s="337"/>
      <c r="AB3385" s="338"/>
      <c r="AC3385" s="337"/>
      <c r="AD3385" s="451">
        <f t="shared" si="624"/>
        <v>0</v>
      </c>
      <c r="AE3385" s="252"/>
    </row>
    <row r="3386" outlineLevel="1" spans="1:31">
      <c r="A3386" s="299"/>
      <c r="B3386" s="150">
        <v>220301074</v>
      </c>
      <c r="C3386" s="346"/>
      <c r="D3386" s="346"/>
      <c r="E3386" s="299" t="s">
        <v>186</v>
      </c>
      <c r="F3386" s="343"/>
      <c r="G3386" s="350"/>
      <c r="H3386" s="394"/>
      <c r="I3386" s="403"/>
      <c r="J3386" s="394"/>
      <c r="K3386" s="403"/>
      <c r="L3386" s="337">
        <f t="shared" si="626"/>
        <v>0</v>
      </c>
      <c r="M3386" s="338"/>
      <c r="N3386" s="337"/>
      <c r="O3386" s="338"/>
      <c r="P3386" s="337"/>
      <c r="Q3386" s="337">
        <f t="shared" si="622"/>
        <v>0</v>
      </c>
      <c r="R3386" s="350"/>
      <c r="S3386" s="350"/>
      <c r="T3386" s="350"/>
      <c r="U3386" s="350"/>
      <c r="V3386" s="350"/>
      <c r="W3386" s="350"/>
      <c r="X3386" s="350"/>
      <c r="Y3386" s="350">
        <f t="shared" si="623"/>
        <v>0</v>
      </c>
      <c r="Z3386" s="338"/>
      <c r="AA3386" s="337"/>
      <c r="AB3386" s="338"/>
      <c r="AC3386" s="337"/>
      <c r="AD3386" s="451">
        <f t="shared" si="624"/>
        <v>0</v>
      </c>
      <c r="AE3386" s="252"/>
    </row>
    <row r="3387" outlineLevel="1" spans="1:31">
      <c r="A3387" s="299"/>
      <c r="B3387" s="150">
        <v>220301075</v>
      </c>
      <c r="C3387" s="346"/>
      <c r="D3387" s="346"/>
      <c r="E3387" s="299" t="s">
        <v>187</v>
      </c>
      <c r="F3387" s="343"/>
      <c r="G3387" s="350"/>
      <c r="H3387" s="394"/>
      <c r="I3387" s="403"/>
      <c r="J3387" s="394"/>
      <c r="K3387" s="403"/>
      <c r="L3387" s="337">
        <f t="shared" si="626"/>
        <v>0</v>
      </c>
      <c r="M3387" s="338"/>
      <c r="N3387" s="337"/>
      <c r="O3387" s="338"/>
      <c r="P3387" s="337"/>
      <c r="Q3387" s="337">
        <f t="shared" si="622"/>
        <v>0</v>
      </c>
      <c r="R3387" s="350"/>
      <c r="S3387" s="350"/>
      <c r="T3387" s="350"/>
      <c r="U3387" s="350"/>
      <c r="V3387" s="350"/>
      <c r="W3387" s="350"/>
      <c r="X3387" s="350"/>
      <c r="Y3387" s="350">
        <f t="shared" si="623"/>
        <v>0</v>
      </c>
      <c r="Z3387" s="338"/>
      <c r="AA3387" s="337"/>
      <c r="AB3387" s="338"/>
      <c r="AC3387" s="337"/>
      <c r="AD3387" s="451">
        <f t="shared" si="624"/>
        <v>0</v>
      </c>
      <c r="AE3387" s="252"/>
    </row>
    <row r="3388" outlineLevel="1" spans="1:31">
      <c r="A3388" s="299"/>
      <c r="B3388" s="150">
        <v>220301076</v>
      </c>
      <c r="C3388" s="346"/>
      <c r="D3388" s="346"/>
      <c r="E3388" s="299" t="s">
        <v>188</v>
      </c>
      <c r="F3388" s="343"/>
      <c r="G3388" s="350"/>
      <c r="H3388" s="394"/>
      <c r="I3388" s="403"/>
      <c r="J3388" s="394"/>
      <c r="K3388" s="403"/>
      <c r="L3388" s="337">
        <f t="shared" si="626"/>
        <v>0</v>
      </c>
      <c r="M3388" s="338"/>
      <c r="N3388" s="337"/>
      <c r="O3388" s="338"/>
      <c r="P3388" s="337"/>
      <c r="Q3388" s="337">
        <f t="shared" si="622"/>
        <v>0</v>
      </c>
      <c r="R3388" s="350"/>
      <c r="S3388" s="350"/>
      <c r="T3388" s="350"/>
      <c r="U3388" s="350"/>
      <c r="V3388" s="350"/>
      <c r="W3388" s="350"/>
      <c r="X3388" s="350"/>
      <c r="Y3388" s="350">
        <f t="shared" si="623"/>
        <v>0</v>
      </c>
      <c r="Z3388" s="338"/>
      <c r="AA3388" s="337"/>
      <c r="AB3388" s="338"/>
      <c r="AC3388" s="337"/>
      <c r="AD3388" s="451">
        <f t="shared" si="624"/>
        <v>0</v>
      </c>
      <c r="AE3388" s="252"/>
    </row>
    <row r="3389" outlineLevel="1" spans="1:31">
      <c r="A3389" s="299"/>
      <c r="B3389" s="150">
        <v>220301077</v>
      </c>
      <c r="C3389" s="346"/>
      <c r="D3389" s="346"/>
      <c r="E3389" s="299" t="s">
        <v>189</v>
      </c>
      <c r="F3389" s="343"/>
      <c r="G3389" s="350"/>
      <c r="H3389" s="394"/>
      <c r="I3389" s="403"/>
      <c r="J3389" s="394"/>
      <c r="K3389" s="403"/>
      <c r="L3389" s="337">
        <f t="shared" si="626"/>
        <v>0</v>
      </c>
      <c r="M3389" s="338"/>
      <c r="N3389" s="337"/>
      <c r="O3389" s="338"/>
      <c r="P3389" s="337"/>
      <c r="Q3389" s="337">
        <f t="shared" si="622"/>
        <v>0</v>
      </c>
      <c r="R3389" s="350"/>
      <c r="S3389" s="350"/>
      <c r="T3389" s="350"/>
      <c r="U3389" s="350"/>
      <c r="V3389" s="350"/>
      <c r="W3389" s="350"/>
      <c r="X3389" s="350"/>
      <c r="Y3389" s="350">
        <f t="shared" si="623"/>
        <v>0</v>
      </c>
      <c r="Z3389" s="338"/>
      <c r="AA3389" s="337"/>
      <c r="AB3389" s="338"/>
      <c r="AC3389" s="337"/>
      <c r="AD3389" s="451">
        <f t="shared" si="624"/>
        <v>0</v>
      </c>
      <c r="AE3389" s="252"/>
    </row>
    <row r="3390" outlineLevel="1" spans="1:31">
      <c r="A3390" s="299"/>
      <c r="B3390" s="150">
        <v>220301078</v>
      </c>
      <c r="C3390" s="346"/>
      <c r="D3390" s="346"/>
      <c r="E3390" s="299" t="s">
        <v>190</v>
      </c>
      <c r="F3390" s="343"/>
      <c r="G3390" s="350"/>
      <c r="H3390" s="394"/>
      <c r="I3390" s="403"/>
      <c r="J3390" s="394"/>
      <c r="K3390" s="403"/>
      <c r="L3390" s="337">
        <f t="shared" si="626"/>
        <v>0</v>
      </c>
      <c r="M3390" s="338"/>
      <c r="N3390" s="337"/>
      <c r="O3390" s="338"/>
      <c r="P3390" s="337"/>
      <c r="Q3390" s="337">
        <f t="shared" si="622"/>
        <v>0</v>
      </c>
      <c r="R3390" s="350"/>
      <c r="S3390" s="350"/>
      <c r="T3390" s="350"/>
      <c r="U3390" s="350"/>
      <c r="V3390" s="350"/>
      <c r="W3390" s="350"/>
      <c r="X3390" s="350"/>
      <c r="Y3390" s="350">
        <f t="shared" si="623"/>
        <v>0</v>
      </c>
      <c r="Z3390" s="338"/>
      <c r="AA3390" s="337"/>
      <c r="AB3390" s="338"/>
      <c r="AC3390" s="337"/>
      <c r="AD3390" s="451">
        <f t="shared" si="624"/>
        <v>0</v>
      </c>
      <c r="AE3390" s="252"/>
    </row>
    <row r="3391" outlineLevel="1" spans="1:31">
      <c r="A3391" s="299"/>
      <c r="B3391" s="150">
        <v>220301079</v>
      </c>
      <c r="C3391" s="346"/>
      <c r="D3391" s="346"/>
      <c r="E3391" s="299" t="s">
        <v>191</v>
      </c>
      <c r="F3391" s="343"/>
      <c r="G3391" s="350"/>
      <c r="H3391" s="394"/>
      <c r="I3391" s="403"/>
      <c r="J3391" s="394"/>
      <c r="K3391" s="403"/>
      <c r="L3391" s="337">
        <f t="shared" si="626"/>
        <v>0</v>
      </c>
      <c r="M3391" s="338"/>
      <c r="N3391" s="337"/>
      <c r="O3391" s="338"/>
      <c r="P3391" s="337"/>
      <c r="Q3391" s="337">
        <f t="shared" si="622"/>
        <v>0</v>
      </c>
      <c r="R3391" s="350"/>
      <c r="S3391" s="350"/>
      <c r="T3391" s="350"/>
      <c r="U3391" s="350"/>
      <c r="V3391" s="350"/>
      <c r="W3391" s="350"/>
      <c r="X3391" s="350"/>
      <c r="Y3391" s="350">
        <f t="shared" si="623"/>
        <v>0</v>
      </c>
      <c r="Z3391" s="338"/>
      <c r="AA3391" s="337"/>
      <c r="AB3391" s="338"/>
      <c r="AC3391" s="337"/>
      <c r="AD3391" s="451">
        <f t="shared" si="624"/>
        <v>0</v>
      </c>
      <c r="AE3391" s="252"/>
    </row>
    <row r="3392" outlineLevel="1" spans="1:31">
      <c r="A3392" s="299"/>
      <c r="B3392" s="150">
        <v>220301080</v>
      </c>
      <c r="C3392" s="346"/>
      <c r="D3392" s="346"/>
      <c r="E3392" s="299" t="s">
        <v>192</v>
      </c>
      <c r="F3392" s="343"/>
      <c r="G3392" s="350"/>
      <c r="H3392" s="394"/>
      <c r="I3392" s="403"/>
      <c r="J3392" s="394"/>
      <c r="K3392" s="403"/>
      <c r="L3392" s="337">
        <f t="shared" si="626"/>
        <v>0</v>
      </c>
      <c r="M3392" s="338"/>
      <c r="N3392" s="337"/>
      <c r="O3392" s="338"/>
      <c r="P3392" s="337"/>
      <c r="Q3392" s="337">
        <f t="shared" si="622"/>
        <v>0</v>
      </c>
      <c r="R3392" s="350"/>
      <c r="S3392" s="350"/>
      <c r="T3392" s="350"/>
      <c r="U3392" s="350"/>
      <c r="V3392" s="350"/>
      <c r="W3392" s="350"/>
      <c r="X3392" s="350"/>
      <c r="Y3392" s="350">
        <f t="shared" si="623"/>
        <v>0</v>
      </c>
      <c r="Z3392" s="338"/>
      <c r="AA3392" s="337"/>
      <c r="AB3392" s="338"/>
      <c r="AC3392" s="337"/>
      <c r="AD3392" s="451">
        <f t="shared" si="624"/>
        <v>0</v>
      </c>
      <c r="AE3392" s="252"/>
    </row>
    <row r="3393" outlineLevel="1" spans="1:31">
      <c r="A3393" s="299"/>
      <c r="B3393" s="150">
        <v>220301081</v>
      </c>
      <c r="C3393" s="346"/>
      <c r="D3393" s="346"/>
      <c r="E3393" s="299" t="s">
        <v>193</v>
      </c>
      <c r="F3393" s="343"/>
      <c r="G3393" s="350"/>
      <c r="H3393" s="394"/>
      <c r="I3393" s="403"/>
      <c r="J3393" s="394"/>
      <c r="K3393" s="403"/>
      <c r="L3393" s="337">
        <f t="shared" si="626"/>
        <v>0</v>
      </c>
      <c r="M3393" s="338"/>
      <c r="N3393" s="337"/>
      <c r="O3393" s="338"/>
      <c r="P3393" s="337"/>
      <c r="Q3393" s="337">
        <f t="shared" si="622"/>
        <v>0</v>
      </c>
      <c r="R3393" s="350"/>
      <c r="S3393" s="350"/>
      <c r="T3393" s="350"/>
      <c r="U3393" s="350"/>
      <c r="V3393" s="350"/>
      <c r="W3393" s="350"/>
      <c r="X3393" s="350"/>
      <c r="Y3393" s="350">
        <f t="shared" si="623"/>
        <v>0</v>
      </c>
      <c r="Z3393" s="338"/>
      <c r="AA3393" s="337"/>
      <c r="AB3393" s="338"/>
      <c r="AC3393" s="337"/>
      <c r="AD3393" s="451">
        <f t="shared" si="624"/>
        <v>0</v>
      </c>
      <c r="AE3393" s="252"/>
    </row>
    <row r="3394" outlineLevel="1" spans="1:31">
      <c r="A3394" s="299"/>
      <c r="B3394" s="150">
        <v>220301082</v>
      </c>
      <c r="C3394" s="346"/>
      <c r="D3394" s="346"/>
      <c r="E3394" s="299" t="s">
        <v>194</v>
      </c>
      <c r="F3394" s="343"/>
      <c r="G3394" s="350"/>
      <c r="H3394" s="394"/>
      <c r="I3394" s="403"/>
      <c r="J3394" s="394"/>
      <c r="K3394" s="403"/>
      <c r="L3394" s="337">
        <f t="shared" si="626"/>
        <v>0</v>
      </c>
      <c r="M3394" s="338"/>
      <c r="N3394" s="337"/>
      <c r="O3394" s="338"/>
      <c r="P3394" s="337"/>
      <c r="Q3394" s="337">
        <f t="shared" si="622"/>
        <v>0</v>
      </c>
      <c r="R3394" s="350"/>
      <c r="S3394" s="350"/>
      <c r="T3394" s="350"/>
      <c r="U3394" s="350"/>
      <c r="V3394" s="350"/>
      <c r="W3394" s="350"/>
      <c r="X3394" s="350"/>
      <c r="Y3394" s="350">
        <f t="shared" si="623"/>
        <v>0</v>
      </c>
      <c r="Z3394" s="338"/>
      <c r="AA3394" s="337"/>
      <c r="AB3394" s="338"/>
      <c r="AC3394" s="337"/>
      <c r="AD3394" s="451">
        <f t="shared" si="624"/>
        <v>0</v>
      </c>
      <c r="AE3394" s="252"/>
    </row>
    <row r="3395" outlineLevel="1" spans="1:31">
      <c r="A3395" s="299"/>
      <c r="B3395" s="150">
        <v>220301083</v>
      </c>
      <c r="C3395" s="346"/>
      <c r="D3395" s="346"/>
      <c r="E3395" s="299" t="s">
        <v>195</v>
      </c>
      <c r="F3395" s="343"/>
      <c r="G3395" s="350"/>
      <c r="H3395" s="394"/>
      <c r="I3395" s="403"/>
      <c r="J3395" s="394"/>
      <c r="K3395" s="403"/>
      <c r="L3395" s="337">
        <f t="shared" si="626"/>
        <v>0</v>
      </c>
      <c r="M3395" s="338"/>
      <c r="N3395" s="337"/>
      <c r="O3395" s="338"/>
      <c r="P3395" s="337"/>
      <c r="Q3395" s="337">
        <f t="shared" si="622"/>
        <v>0</v>
      </c>
      <c r="R3395" s="350"/>
      <c r="S3395" s="350"/>
      <c r="T3395" s="350"/>
      <c r="U3395" s="350"/>
      <c r="V3395" s="350"/>
      <c r="W3395" s="350"/>
      <c r="X3395" s="350"/>
      <c r="Y3395" s="350">
        <f t="shared" si="623"/>
        <v>0</v>
      </c>
      <c r="Z3395" s="338"/>
      <c r="AA3395" s="337"/>
      <c r="AB3395" s="338"/>
      <c r="AC3395" s="337"/>
      <c r="AD3395" s="451">
        <f t="shared" si="624"/>
        <v>0</v>
      </c>
      <c r="AE3395" s="252"/>
    </row>
    <row r="3396" outlineLevel="1" spans="1:31">
      <c r="A3396" s="299"/>
      <c r="B3396" s="150">
        <v>220301084</v>
      </c>
      <c r="C3396" s="346"/>
      <c r="D3396" s="346"/>
      <c r="E3396" s="299" t="s">
        <v>196</v>
      </c>
      <c r="F3396" s="343"/>
      <c r="G3396" s="350"/>
      <c r="H3396" s="394"/>
      <c r="I3396" s="403"/>
      <c r="J3396" s="394"/>
      <c r="K3396" s="403"/>
      <c r="L3396" s="337">
        <f t="shared" si="626"/>
        <v>0</v>
      </c>
      <c r="M3396" s="338"/>
      <c r="N3396" s="337"/>
      <c r="O3396" s="338"/>
      <c r="P3396" s="337"/>
      <c r="Q3396" s="337">
        <f t="shared" si="622"/>
        <v>0</v>
      </c>
      <c r="R3396" s="350"/>
      <c r="S3396" s="350"/>
      <c r="T3396" s="350"/>
      <c r="U3396" s="350"/>
      <c r="V3396" s="350"/>
      <c r="W3396" s="350"/>
      <c r="X3396" s="350"/>
      <c r="Y3396" s="350">
        <f t="shared" si="623"/>
        <v>0</v>
      </c>
      <c r="Z3396" s="338"/>
      <c r="AA3396" s="337"/>
      <c r="AB3396" s="338"/>
      <c r="AC3396" s="337"/>
      <c r="AD3396" s="451">
        <f t="shared" si="624"/>
        <v>0</v>
      </c>
      <c r="AE3396" s="252"/>
    </row>
    <row r="3397" outlineLevel="1" spans="1:31">
      <c r="A3397" s="299"/>
      <c r="B3397" s="150">
        <v>220301085</v>
      </c>
      <c r="C3397" s="346"/>
      <c r="D3397" s="346"/>
      <c r="E3397" s="299" t="s">
        <v>197</v>
      </c>
      <c r="F3397" s="343"/>
      <c r="G3397" s="350"/>
      <c r="H3397" s="394"/>
      <c r="I3397" s="403"/>
      <c r="J3397" s="394"/>
      <c r="K3397" s="403"/>
      <c r="L3397" s="337">
        <f t="shared" si="626"/>
        <v>0</v>
      </c>
      <c r="M3397" s="338"/>
      <c r="N3397" s="337"/>
      <c r="O3397" s="338"/>
      <c r="P3397" s="337"/>
      <c r="Q3397" s="337">
        <f t="shared" si="622"/>
        <v>0</v>
      </c>
      <c r="R3397" s="350"/>
      <c r="S3397" s="350"/>
      <c r="T3397" s="350"/>
      <c r="U3397" s="350"/>
      <c r="V3397" s="350"/>
      <c r="W3397" s="350"/>
      <c r="X3397" s="350"/>
      <c r="Y3397" s="350">
        <f t="shared" si="623"/>
        <v>0</v>
      </c>
      <c r="Z3397" s="338"/>
      <c r="AA3397" s="337"/>
      <c r="AB3397" s="338"/>
      <c r="AC3397" s="337"/>
      <c r="AD3397" s="451">
        <f t="shared" si="624"/>
        <v>0</v>
      </c>
      <c r="AE3397" s="252"/>
    </row>
    <row r="3398" outlineLevel="1" spans="1:31">
      <c r="A3398" s="299"/>
      <c r="B3398" s="150">
        <v>220301086</v>
      </c>
      <c r="C3398" s="346"/>
      <c r="D3398" s="346"/>
      <c r="E3398" s="299" t="s">
        <v>198</v>
      </c>
      <c r="F3398" s="343"/>
      <c r="G3398" s="350"/>
      <c r="H3398" s="394"/>
      <c r="I3398" s="403"/>
      <c r="J3398" s="394"/>
      <c r="K3398" s="403"/>
      <c r="L3398" s="337">
        <f t="shared" si="626"/>
        <v>0</v>
      </c>
      <c r="M3398" s="338"/>
      <c r="N3398" s="337"/>
      <c r="O3398" s="338"/>
      <c r="P3398" s="337"/>
      <c r="Q3398" s="337">
        <f t="shared" si="622"/>
        <v>0</v>
      </c>
      <c r="R3398" s="350"/>
      <c r="S3398" s="350"/>
      <c r="T3398" s="350"/>
      <c r="U3398" s="350"/>
      <c r="V3398" s="350"/>
      <c r="W3398" s="350"/>
      <c r="X3398" s="350"/>
      <c r="Y3398" s="350">
        <f t="shared" si="623"/>
        <v>0</v>
      </c>
      <c r="Z3398" s="338"/>
      <c r="AA3398" s="337"/>
      <c r="AB3398" s="338"/>
      <c r="AC3398" s="337"/>
      <c r="AD3398" s="451">
        <f t="shared" si="624"/>
        <v>0</v>
      </c>
      <c r="AE3398" s="252"/>
    </row>
    <row r="3399" outlineLevel="1" spans="1:31">
      <c r="A3399" s="299"/>
      <c r="B3399" s="150">
        <v>220301087</v>
      </c>
      <c r="C3399" s="346"/>
      <c r="D3399" s="346"/>
      <c r="E3399" s="299" t="s">
        <v>199</v>
      </c>
      <c r="F3399" s="343"/>
      <c r="G3399" s="350"/>
      <c r="H3399" s="394"/>
      <c r="I3399" s="403"/>
      <c r="J3399" s="394"/>
      <c r="K3399" s="403"/>
      <c r="L3399" s="337">
        <f t="shared" si="626"/>
        <v>0</v>
      </c>
      <c r="M3399" s="338"/>
      <c r="N3399" s="337"/>
      <c r="O3399" s="338"/>
      <c r="P3399" s="337"/>
      <c r="Q3399" s="337">
        <f t="shared" si="622"/>
        <v>0</v>
      </c>
      <c r="R3399" s="350"/>
      <c r="S3399" s="350"/>
      <c r="T3399" s="350"/>
      <c r="U3399" s="350"/>
      <c r="V3399" s="350"/>
      <c r="W3399" s="350"/>
      <c r="X3399" s="350"/>
      <c r="Y3399" s="350">
        <f t="shared" si="623"/>
        <v>0</v>
      </c>
      <c r="Z3399" s="338"/>
      <c r="AA3399" s="337"/>
      <c r="AB3399" s="338"/>
      <c r="AC3399" s="337"/>
      <c r="AD3399" s="451">
        <f t="shared" si="624"/>
        <v>0</v>
      </c>
      <c r="AE3399" s="252"/>
    </row>
    <row r="3400" outlineLevel="1" spans="1:31">
      <c r="A3400" s="299"/>
      <c r="B3400" s="150">
        <v>220301088</v>
      </c>
      <c r="C3400" s="346"/>
      <c r="D3400" s="346"/>
      <c r="E3400" s="299" t="s">
        <v>200</v>
      </c>
      <c r="F3400" s="343"/>
      <c r="G3400" s="350"/>
      <c r="H3400" s="394"/>
      <c r="I3400" s="403"/>
      <c r="J3400" s="394"/>
      <c r="K3400" s="403"/>
      <c r="L3400" s="337">
        <f t="shared" si="626"/>
        <v>0</v>
      </c>
      <c r="M3400" s="338"/>
      <c r="N3400" s="337"/>
      <c r="O3400" s="338"/>
      <c r="P3400" s="337"/>
      <c r="Q3400" s="337">
        <f t="shared" si="622"/>
        <v>0</v>
      </c>
      <c r="R3400" s="350"/>
      <c r="S3400" s="350"/>
      <c r="T3400" s="350"/>
      <c r="U3400" s="350"/>
      <c r="V3400" s="350"/>
      <c r="W3400" s="350"/>
      <c r="X3400" s="350"/>
      <c r="Y3400" s="350">
        <f t="shared" si="623"/>
        <v>0</v>
      </c>
      <c r="Z3400" s="338"/>
      <c r="AA3400" s="337"/>
      <c r="AB3400" s="338"/>
      <c r="AC3400" s="337"/>
      <c r="AD3400" s="451">
        <f t="shared" si="624"/>
        <v>0</v>
      </c>
      <c r="AE3400" s="252"/>
    </row>
    <row r="3401" outlineLevel="1" spans="1:31">
      <c r="A3401" s="299"/>
      <c r="B3401" s="150">
        <v>220301089</v>
      </c>
      <c r="C3401" s="346"/>
      <c r="D3401" s="346"/>
      <c r="E3401" s="299" t="s">
        <v>201</v>
      </c>
      <c r="F3401" s="343"/>
      <c r="G3401" s="350"/>
      <c r="H3401" s="394"/>
      <c r="I3401" s="403"/>
      <c r="J3401" s="394"/>
      <c r="K3401" s="403"/>
      <c r="L3401" s="337">
        <f t="shared" si="626"/>
        <v>0</v>
      </c>
      <c r="M3401" s="338"/>
      <c r="N3401" s="337"/>
      <c r="O3401" s="338"/>
      <c r="P3401" s="337"/>
      <c r="Q3401" s="337">
        <f t="shared" si="622"/>
        <v>0</v>
      </c>
      <c r="R3401" s="350"/>
      <c r="S3401" s="350"/>
      <c r="T3401" s="350"/>
      <c r="U3401" s="350"/>
      <c r="V3401" s="350"/>
      <c r="W3401" s="350"/>
      <c r="X3401" s="350"/>
      <c r="Y3401" s="350">
        <f t="shared" si="623"/>
        <v>0</v>
      </c>
      <c r="Z3401" s="338"/>
      <c r="AA3401" s="337"/>
      <c r="AB3401" s="338"/>
      <c r="AC3401" s="337"/>
      <c r="AD3401" s="451">
        <f t="shared" si="624"/>
        <v>0</v>
      </c>
      <c r="AE3401" s="252"/>
    </row>
    <row r="3402" outlineLevel="1" spans="1:31">
      <c r="A3402" s="299"/>
      <c r="B3402" s="150">
        <v>220301090</v>
      </c>
      <c r="C3402" s="346"/>
      <c r="D3402" s="346"/>
      <c r="E3402" s="299" t="s">
        <v>202</v>
      </c>
      <c r="F3402" s="343"/>
      <c r="G3402" s="350"/>
      <c r="H3402" s="394"/>
      <c r="I3402" s="403"/>
      <c r="J3402" s="394"/>
      <c r="K3402" s="403"/>
      <c r="L3402" s="337">
        <f t="shared" si="626"/>
        <v>0</v>
      </c>
      <c r="M3402" s="338"/>
      <c r="N3402" s="337"/>
      <c r="O3402" s="338"/>
      <c r="P3402" s="337"/>
      <c r="Q3402" s="337">
        <f t="shared" si="622"/>
        <v>0</v>
      </c>
      <c r="R3402" s="350"/>
      <c r="S3402" s="350"/>
      <c r="T3402" s="350"/>
      <c r="U3402" s="350"/>
      <c r="V3402" s="350"/>
      <c r="W3402" s="350"/>
      <c r="X3402" s="350"/>
      <c r="Y3402" s="350">
        <f t="shared" si="623"/>
        <v>0</v>
      </c>
      <c r="Z3402" s="338"/>
      <c r="AA3402" s="337"/>
      <c r="AB3402" s="338"/>
      <c r="AC3402" s="337"/>
      <c r="AD3402" s="451">
        <f t="shared" si="624"/>
        <v>0</v>
      </c>
      <c r="AE3402" s="252"/>
    </row>
    <row r="3403" outlineLevel="1" spans="1:31">
      <c r="A3403" s="299"/>
      <c r="B3403" s="150">
        <v>220301091</v>
      </c>
      <c r="C3403" s="346"/>
      <c r="D3403" s="346"/>
      <c r="E3403" s="299" t="s">
        <v>203</v>
      </c>
      <c r="F3403" s="343"/>
      <c r="G3403" s="350"/>
      <c r="H3403" s="394"/>
      <c r="I3403" s="403"/>
      <c r="J3403" s="394"/>
      <c r="K3403" s="403"/>
      <c r="L3403" s="337">
        <f t="shared" si="626"/>
        <v>0</v>
      </c>
      <c r="M3403" s="338"/>
      <c r="N3403" s="337"/>
      <c r="O3403" s="338"/>
      <c r="P3403" s="337"/>
      <c r="Q3403" s="337">
        <f t="shared" si="622"/>
        <v>0</v>
      </c>
      <c r="R3403" s="350"/>
      <c r="S3403" s="350"/>
      <c r="T3403" s="350"/>
      <c r="U3403" s="350"/>
      <c r="V3403" s="350"/>
      <c r="W3403" s="350"/>
      <c r="X3403" s="350"/>
      <c r="Y3403" s="350">
        <f t="shared" si="623"/>
        <v>0</v>
      </c>
      <c r="Z3403" s="338"/>
      <c r="AA3403" s="337"/>
      <c r="AB3403" s="338"/>
      <c r="AC3403" s="337"/>
      <c r="AD3403" s="451">
        <f t="shared" si="624"/>
        <v>0</v>
      </c>
      <c r="AE3403" s="252"/>
    </row>
    <row r="3404" outlineLevel="1" spans="1:31">
      <c r="A3404" s="299"/>
      <c r="B3404" s="150">
        <v>220301092</v>
      </c>
      <c r="C3404" s="346"/>
      <c r="D3404" s="346"/>
      <c r="E3404" s="299" t="s">
        <v>204</v>
      </c>
      <c r="F3404" s="343"/>
      <c r="G3404" s="350"/>
      <c r="H3404" s="394"/>
      <c r="I3404" s="403"/>
      <c r="J3404" s="394"/>
      <c r="K3404" s="403"/>
      <c r="L3404" s="337">
        <f t="shared" si="626"/>
        <v>0</v>
      </c>
      <c r="M3404" s="338"/>
      <c r="N3404" s="337"/>
      <c r="O3404" s="338"/>
      <c r="P3404" s="337"/>
      <c r="Q3404" s="337">
        <f t="shared" si="622"/>
        <v>0</v>
      </c>
      <c r="R3404" s="350"/>
      <c r="S3404" s="350"/>
      <c r="T3404" s="350"/>
      <c r="U3404" s="350"/>
      <c r="V3404" s="350"/>
      <c r="W3404" s="350"/>
      <c r="X3404" s="350"/>
      <c r="Y3404" s="350">
        <f t="shared" si="623"/>
        <v>0</v>
      </c>
      <c r="Z3404" s="338"/>
      <c r="AA3404" s="337"/>
      <c r="AB3404" s="338"/>
      <c r="AC3404" s="337"/>
      <c r="AD3404" s="451">
        <f t="shared" si="624"/>
        <v>0</v>
      </c>
      <c r="AE3404" s="252"/>
    </row>
    <row r="3405" outlineLevel="1" spans="1:31">
      <c r="A3405" s="299"/>
      <c r="B3405" s="150">
        <v>220301093</v>
      </c>
      <c r="C3405" s="346"/>
      <c r="D3405" s="346"/>
      <c r="E3405" s="299" t="s">
        <v>205</v>
      </c>
      <c r="F3405" s="343"/>
      <c r="G3405" s="350"/>
      <c r="H3405" s="394"/>
      <c r="I3405" s="403"/>
      <c r="J3405" s="394"/>
      <c r="K3405" s="403"/>
      <c r="L3405" s="337">
        <f t="shared" si="626"/>
        <v>0</v>
      </c>
      <c r="M3405" s="338"/>
      <c r="N3405" s="337"/>
      <c r="O3405" s="338"/>
      <c r="P3405" s="337"/>
      <c r="Q3405" s="337">
        <f t="shared" si="622"/>
        <v>0</v>
      </c>
      <c r="R3405" s="350"/>
      <c r="S3405" s="350"/>
      <c r="T3405" s="350"/>
      <c r="U3405" s="350"/>
      <c r="V3405" s="350"/>
      <c r="W3405" s="350"/>
      <c r="X3405" s="350"/>
      <c r="Y3405" s="350">
        <f t="shared" si="623"/>
        <v>0</v>
      </c>
      <c r="Z3405" s="338"/>
      <c r="AA3405" s="337"/>
      <c r="AB3405" s="338"/>
      <c r="AC3405" s="337"/>
      <c r="AD3405" s="451">
        <f t="shared" si="624"/>
        <v>0</v>
      </c>
      <c r="AE3405" s="252"/>
    </row>
    <row r="3406" outlineLevel="1" spans="1:31">
      <c r="A3406" s="299"/>
      <c r="B3406" s="150">
        <v>220301094</v>
      </c>
      <c r="C3406" s="346"/>
      <c r="D3406" s="346"/>
      <c r="E3406" s="299" t="s">
        <v>206</v>
      </c>
      <c r="F3406" s="343"/>
      <c r="G3406" s="350"/>
      <c r="H3406" s="394"/>
      <c r="I3406" s="403"/>
      <c r="J3406" s="394"/>
      <c r="K3406" s="403"/>
      <c r="L3406" s="337">
        <f t="shared" si="626"/>
        <v>0</v>
      </c>
      <c r="M3406" s="338"/>
      <c r="N3406" s="337"/>
      <c r="O3406" s="338"/>
      <c r="P3406" s="337"/>
      <c r="Q3406" s="337">
        <f t="shared" si="622"/>
        <v>0</v>
      </c>
      <c r="R3406" s="350"/>
      <c r="S3406" s="350"/>
      <c r="T3406" s="350"/>
      <c r="U3406" s="350"/>
      <c r="V3406" s="350"/>
      <c r="W3406" s="350"/>
      <c r="X3406" s="350"/>
      <c r="Y3406" s="350">
        <f t="shared" si="623"/>
        <v>0</v>
      </c>
      <c r="Z3406" s="338"/>
      <c r="AA3406" s="337"/>
      <c r="AB3406" s="338"/>
      <c r="AC3406" s="337"/>
      <c r="AD3406" s="451">
        <f t="shared" si="624"/>
        <v>0</v>
      </c>
      <c r="AE3406" s="252"/>
    </row>
    <row r="3407" outlineLevel="1" spans="1:31">
      <c r="A3407" s="299"/>
      <c r="B3407" s="150">
        <v>220301095</v>
      </c>
      <c r="C3407" s="346"/>
      <c r="D3407" s="346"/>
      <c r="E3407" s="299" t="s">
        <v>207</v>
      </c>
      <c r="F3407" s="343"/>
      <c r="G3407" s="350"/>
      <c r="H3407" s="394"/>
      <c r="I3407" s="403"/>
      <c r="J3407" s="394"/>
      <c r="K3407" s="403"/>
      <c r="L3407" s="337">
        <f t="shared" si="626"/>
        <v>0</v>
      </c>
      <c r="M3407" s="338"/>
      <c r="N3407" s="337"/>
      <c r="O3407" s="338"/>
      <c r="P3407" s="337"/>
      <c r="Q3407" s="337">
        <f t="shared" si="622"/>
        <v>0</v>
      </c>
      <c r="R3407" s="350"/>
      <c r="S3407" s="350"/>
      <c r="T3407" s="350"/>
      <c r="U3407" s="350"/>
      <c r="V3407" s="350"/>
      <c r="W3407" s="350"/>
      <c r="X3407" s="350"/>
      <c r="Y3407" s="350">
        <f t="shared" si="623"/>
        <v>0</v>
      </c>
      <c r="Z3407" s="338"/>
      <c r="AA3407" s="337"/>
      <c r="AB3407" s="338"/>
      <c r="AC3407" s="337"/>
      <c r="AD3407" s="451">
        <f t="shared" si="624"/>
        <v>0</v>
      </c>
      <c r="AE3407" s="252"/>
    </row>
    <row r="3408" outlineLevel="1" spans="1:31">
      <c r="A3408" s="299"/>
      <c r="B3408" s="150">
        <v>220301096</v>
      </c>
      <c r="C3408" s="346"/>
      <c r="D3408" s="346"/>
      <c r="E3408" s="299" t="s">
        <v>208</v>
      </c>
      <c r="F3408" s="343"/>
      <c r="G3408" s="350"/>
      <c r="H3408" s="394"/>
      <c r="I3408" s="403"/>
      <c r="J3408" s="394"/>
      <c r="K3408" s="403"/>
      <c r="L3408" s="337">
        <f t="shared" si="626"/>
        <v>0</v>
      </c>
      <c r="M3408" s="338"/>
      <c r="N3408" s="337"/>
      <c r="O3408" s="338"/>
      <c r="P3408" s="337"/>
      <c r="Q3408" s="337">
        <f t="shared" si="622"/>
        <v>0</v>
      </c>
      <c r="R3408" s="350"/>
      <c r="S3408" s="350"/>
      <c r="T3408" s="350"/>
      <c r="U3408" s="350"/>
      <c r="V3408" s="350"/>
      <c r="W3408" s="350"/>
      <c r="X3408" s="350"/>
      <c r="Y3408" s="350">
        <f t="shared" si="623"/>
        <v>0</v>
      </c>
      <c r="Z3408" s="338"/>
      <c r="AA3408" s="337"/>
      <c r="AB3408" s="338"/>
      <c r="AC3408" s="337"/>
      <c r="AD3408" s="451">
        <f t="shared" si="624"/>
        <v>0</v>
      </c>
      <c r="AE3408" s="252"/>
    </row>
    <row r="3409" outlineLevel="1" spans="1:31">
      <c r="A3409" s="299"/>
      <c r="B3409" s="150">
        <v>220301097</v>
      </c>
      <c r="C3409" s="346"/>
      <c r="D3409" s="346"/>
      <c r="E3409" s="299" t="s">
        <v>209</v>
      </c>
      <c r="F3409" s="343"/>
      <c r="G3409" s="350"/>
      <c r="H3409" s="394"/>
      <c r="I3409" s="403"/>
      <c r="J3409" s="394"/>
      <c r="K3409" s="403"/>
      <c r="L3409" s="337">
        <f t="shared" si="626"/>
        <v>0</v>
      </c>
      <c r="M3409" s="338"/>
      <c r="N3409" s="337"/>
      <c r="O3409" s="338"/>
      <c r="P3409" s="337"/>
      <c r="Q3409" s="337">
        <f t="shared" si="622"/>
        <v>0</v>
      </c>
      <c r="R3409" s="350"/>
      <c r="S3409" s="350"/>
      <c r="T3409" s="350"/>
      <c r="U3409" s="350"/>
      <c r="V3409" s="350"/>
      <c r="W3409" s="350"/>
      <c r="X3409" s="350"/>
      <c r="Y3409" s="350">
        <f t="shared" si="623"/>
        <v>0</v>
      </c>
      <c r="Z3409" s="338"/>
      <c r="AA3409" s="337"/>
      <c r="AB3409" s="338"/>
      <c r="AC3409" s="337"/>
      <c r="AD3409" s="451">
        <f t="shared" si="624"/>
        <v>0</v>
      </c>
      <c r="AE3409" s="252"/>
    </row>
    <row r="3410" outlineLevel="1" spans="1:31">
      <c r="A3410" s="299"/>
      <c r="B3410" s="150">
        <v>220301098</v>
      </c>
      <c r="C3410" s="346"/>
      <c r="D3410" s="346"/>
      <c r="E3410" s="299" t="s">
        <v>210</v>
      </c>
      <c r="F3410" s="343"/>
      <c r="G3410" s="350"/>
      <c r="H3410" s="394"/>
      <c r="I3410" s="403"/>
      <c r="J3410" s="394"/>
      <c r="K3410" s="403"/>
      <c r="L3410" s="337">
        <f t="shared" si="626"/>
        <v>0</v>
      </c>
      <c r="M3410" s="338"/>
      <c r="N3410" s="337"/>
      <c r="O3410" s="338"/>
      <c r="P3410" s="337"/>
      <c r="Q3410" s="337">
        <f t="shared" si="622"/>
        <v>0</v>
      </c>
      <c r="R3410" s="350"/>
      <c r="S3410" s="350"/>
      <c r="T3410" s="350"/>
      <c r="U3410" s="350"/>
      <c r="V3410" s="350"/>
      <c r="W3410" s="350"/>
      <c r="X3410" s="350"/>
      <c r="Y3410" s="350">
        <f t="shared" si="623"/>
        <v>0</v>
      </c>
      <c r="Z3410" s="338"/>
      <c r="AA3410" s="337"/>
      <c r="AB3410" s="338"/>
      <c r="AC3410" s="337"/>
      <c r="AD3410" s="451">
        <f t="shared" si="624"/>
        <v>0</v>
      </c>
      <c r="AE3410" s="252"/>
    </row>
    <row r="3411" outlineLevel="1" spans="1:31">
      <c r="A3411" s="299"/>
      <c r="B3411" s="150">
        <v>220301099</v>
      </c>
      <c r="C3411" s="346"/>
      <c r="D3411" s="346"/>
      <c r="E3411" s="299" t="s">
        <v>211</v>
      </c>
      <c r="F3411" s="343"/>
      <c r="G3411" s="350"/>
      <c r="H3411" s="394"/>
      <c r="I3411" s="403"/>
      <c r="J3411" s="394"/>
      <c r="K3411" s="403"/>
      <c r="L3411" s="337">
        <f t="shared" si="626"/>
        <v>0</v>
      </c>
      <c r="M3411" s="338"/>
      <c r="N3411" s="337"/>
      <c r="O3411" s="338"/>
      <c r="P3411" s="337"/>
      <c r="Q3411" s="337">
        <f t="shared" si="622"/>
        <v>0</v>
      </c>
      <c r="R3411" s="350"/>
      <c r="S3411" s="350"/>
      <c r="T3411" s="350"/>
      <c r="U3411" s="350"/>
      <c r="V3411" s="350"/>
      <c r="W3411" s="350"/>
      <c r="X3411" s="350"/>
      <c r="Y3411" s="350">
        <f t="shared" si="623"/>
        <v>0</v>
      </c>
      <c r="Z3411" s="338"/>
      <c r="AA3411" s="337"/>
      <c r="AB3411" s="338"/>
      <c r="AC3411" s="337"/>
      <c r="AD3411" s="451">
        <f t="shared" si="624"/>
        <v>0</v>
      </c>
      <c r="AE3411" s="252"/>
    </row>
    <row r="3412" outlineLevel="1" spans="1:31">
      <c r="A3412" s="299"/>
      <c r="B3412" s="150">
        <v>220301100</v>
      </c>
      <c r="C3412" s="346"/>
      <c r="D3412" s="346"/>
      <c r="E3412" s="299" t="s">
        <v>212</v>
      </c>
      <c r="F3412" s="343"/>
      <c r="G3412" s="350"/>
      <c r="H3412" s="394"/>
      <c r="I3412" s="403"/>
      <c r="J3412" s="394"/>
      <c r="K3412" s="403"/>
      <c r="L3412" s="337">
        <f t="shared" si="626"/>
        <v>0</v>
      </c>
      <c r="M3412" s="338"/>
      <c r="N3412" s="337"/>
      <c r="O3412" s="338"/>
      <c r="P3412" s="337"/>
      <c r="Q3412" s="337">
        <f t="shared" si="622"/>
        <v>0</v>
      </c>
      <c r="R3412" s="350"/>
      <c r="S3412" s="350"/>
      <c r="T3412" s="350"/>
      <c r="U3412" s="350"/>
      <c r="V3412" s="350"/>
      <c r="W3412" s="350"/>
      <c r="X3412" s="350"/>
      <c r="Y3412" s="350">
        <f t="shared" si="623"/>
        <v>0</v>
      </c>
      <c r="Z3412" s="338"/>
      <c r="AA3412" s="337"/>
      <c r="AB3412" s="338"/>
      <c r="AC3412" s="337"/>
      <c r="AD3412" s="451">
        <f t="shared" si="624"/>
        <v>0</v>
      </c>
      <c r="AE3412" s="252"/>
    </row>
    <row r="3413" outlineLevel="1" spans="1:31">
      <c r="A3413" s="299"/>
      <c r="B3413" s="150">
        <v>220301101</v>
      </c>
      <c r="C3413" s="346"/>
      <c r="D3413" s="346"/>
      <c r="E3413" s="299" t="s">
        <v>213</v>
      </c>
      <c r="F3413" s="343"/>
      <c r="G3413" s="350"/>
      <c r="H3413" s="394"/>
      <c r="I3413" s="403"/>
      <c r="J3413" s="394"/>
      <c r="K3413" s="403"/>
      <c r="L3413" s="337">
        <f t="shared" si="626"/>
        <v>0</v>
      </c>
      <c r="M3413" s="338"/>
      <c r="N3413" s="337"/>
      <c r="O3413" s="338"/>
      <c r="P3413" s="337"/>
      <c r="Q3413" s="337">
        <f t="shared" si="622"/>
        <v>0</v>
      </c>
      <c r="R3413" s="350"/>
      <c r="S3413" s="350"/>
      <c r="T3413" s="350"/>
      <c r="U3413" s="350"/>
      <c r="V3413" s="350"/>
      <c r="W3413" s="350"/>
      <c r="X3413" s="350"/>
      <c r="Y3413" s="350">
        <f t="shared" si="623"/>
        <v>0</v>
      </c>
      <c r="Z3413" s="338"/>
      <c r="AA3413" s="337"/>
      <c r="AB3413" s="338"/>
      <c r="AC3413" s="337"/>
      <c r="AD3413" s="451">
        <f t="shared" si="624"/>
        <v>0</v>
      </c>
      <c r="AE3413" s="252"/>
    </row>
    <row r="3414" outlineLevel="1" spans="1:31">
      <c r="A3414" s="299"/>
      <c r="B3414" s="150">
        <v>220301102</v>
      </c>
      <c r="C3414" s="346"/>
      <c r="D3414" s="346"/>
      <c r="E3414" s="299" t="s">
        <v>214</v>
      </c>
      <c r="F3414" s="343"/>
      <c r="G3414" s="350"/>
      <c r="H3414" s="394"/>
      <c r="I3414" s="403"/>
      <c r="J3414" s="394"/>
      <c r="K3414" s="403"/>
      <c r="L3414" s="337">
        <f t="shared" si="626"/>
        <v>0</v>
      </c>
      <c r="M3414" s="338"/>
      <c r="N3414" s="337"/>
      <c r="O3414" s="338"/>
      <c r="P3414" s="337"/>
      <c r="Q3414" s="337">
        <f t="shared" si="622"/>
        <v>0</v>
      </c>
      <c r="R3414" s="350"/>
      <c r="S3414" s="350"/>
      <c r="T3414" s="350"/>
      <c r="U3414" s="350"/>
      <c r="V3414" s="350"/>
      <c r="W3414" s="350"/>
      <c r="X3414" s="350"/>
      <c r="Y3414" s="350">
        <f t="shared" si="623"/>
        <v>0</v>
      </c>
      <c r="Z3414" s="338"/>
      <c r="AA3414" s="337"/>
      <c r="AB3414" s="338"/>
      <c r="AC3414" s="337"/>
      <c r="AD3414" s="451">
        <f t="shared" si="624"/>
        <v>0</v>
      </c>
      <c r="AE3414" s="252"/>
    </row>
    <row r="3415" outlineLevel="1" spans="1:31">
      <c r="A3415" s="299"/>
      <c r="B3415" s="150">
        <v>220301103</v>
      </c>
      <c r="C3415" s="346"/>
      <c r="D3415" s="346"/>
      <c r="E3415" s="299" t="s">
        <v>215</v>
      </c>
      <c r="F3415" s="343"/>
      <c r="G3415" s="350"/>
      <c r="H3415" s="394"/>
      <c r="I3415" s="403"/>
      <c r="J3415" s="394"/>
      <c r="K3415" s="403"/>
      <c r="L3415" s="337">
        <f t="shared" si="626"/>
        <v>0</v>
      </c>
      <c r="M3415" s="338"/>
      <c r="N3415" s="337"/>
      <c r="O3415" s="338"/>
      <c r="P3415" s="337"/>
      <c r="Q3415" s="337">
        <f t="shared" si="622"/>
        <v>0</v>
      </c>
      <c r="R3415" s="350"/>
      <c r="S3415" s="350"/>
      <c r="T3415" s="350"/>
      <c r="U3415" s="350"/>
      <c r="V3415" s="350"/>
      <c r="W3415" s="350"/>
      <c r="X3415" s="350"/>
      <c r="Y3415" s="350">
        <f t="shared" si="623"/>
        <v>0</v>
      </c>
      <c r="Z3415" s="338"/>
      <c r="AA3415" s="337"/>
      <c r="AB3415" s="338"/>
      <c r="AC3415" s="337"/>
      <c r="AD3415" s="451">
        <f t="shared" si="624"/>
        <v>0</v>
      </c>
      <c r="AE3415" s="252"/>
    </row>
    <row r="3416" outlineLevel="1" spans="1:31">
      <c r="A3416" s="299"/>
      <c r="B3416" s="150">
        <v>220301104</v>
      </c>
      <c r="C3416" s="346"/>
      <c r="D3416" s="346"/>
      <c r="E3416" s="299" t="s">
        <v>216</v>
      </c>
      <c r="F3416" s="343"/>
      <c r="G3416" s="350"/>
      <c r="H3416" s="394"/>
      <c r="I3416" s="403"/>
      <c r="J3416" s="394"/>
      <c r="K3416" s="403"/>
      <c r="L3416" s="337">
        <f t="shared" si="626"/>
        <v>0</v>
      </c>
      <c r="M3416" s="338"/>
      <c r="N3416" s="337"/>
      <c r="O3416" s="338"/>
      <c r="P3416" s="337"/>
      <c r="Q3416" s="337">
        <f t="shared" si="622"/>
        <v>0</v>
      </c>
      <c r="R3416" s="350"/>
      <c r="S3416" s="350"/>
      <c r="T3416" s="350"/>
      <c r="U3416" s="350"/>
      <c r="V3416" s="350"/>
      <c r="W3416" s="350"/>
      <c r="X3416" s="350"/>
      <c r="Y3416" s="350">
        <f t="shared" si="623"/>
        <v>0</v>
      </c>
      <c r="Z3416" s="338"/>
      <c r="AA3416" s="337"/>
      <c r="AB3416" s="338"/>
      <c r="AC3416" s="337"/>
      <c r="AD3416" s="451">
        <f t="shared" si="624"/>
        <v>0</v>
      </c>
      <c r="AE3416" s="252"/>
    </row>
    <row r="3417" outlineLevel="1" spans="1:31">
      <c r="A3417" s="299"/>
      <c r="B3417" s="150">
        <v>220301105</v>
      </c>
      <c r="C3417" s="346"/>
      <c r="D3417" s="346"/>
      <c r="E3417" s="299" t="s">
        <v>217</v>
      </c>
      <c r="F3417" s="343"/>
      <c r="G3417" s="350"/>
      <c r="H3417" s="394"/>
      <c r="I3417" s="403"/>
      <c r="J3417" s="394"/>
      <c r="K3417" s="403"/>
      <c r="L3417" s="337">
        <f t="shared" si="626"/>
        <v>0</v>
      </c>
      <c r="M3417" s="338"/>
      <c r="N3417" s="337"/>
      <c r="O3417" s="338"/>
      <c r="P3417" s="337"/>
      <c r="Q3417" s="337">
        <f t="shared" si="622"/>
        <v>0</v>
      </c>
      <c r="R3417" s="350"/>
      <c r="S3417" s="350"/>
      <c r="T3417" s="350"/>
      <c r="U3417" s="350"/>
      <c r="V3417" s="350"/>
      <c r="W3417" s="350"/>
      <c r="X3417" s="350"/>
      <c r="Y3417" s="350">
        <f t="shared" si="623"/>
        <v>0</v>
      </c>
      <c r="Z3417" s="338"/>
      <c r="AA3417" s="337"/>
      <c r="AB3417" s="338"/>
      <c r="AC3417" s="337"/>
      <c r="AD3417" s="451">
        <f t="shared" si="624"/>
        <v>0</v>
      </c>
      <c r="AE3417" s="252"/>
    </row>
    <row r="3418" outlineLevel="1" spans="1:31">
      <c r="A3418" s="299"/>
      <c r="B3418" s="150">
        <v>220301106</v>
      </c>
      <c r="C3418" s="346"/>
      <c r="D3418" s="346"/>
      <c r="E3418" s="299" t="s">
        <v>218</v>
      </c>
      <c r="F3418" s="343"/>
      <c r="G3418" s="350"/>
      <c r="H3418" s="394"/>
      <c r="I3418" s="403"/>
      <c r="J3418" s="394"/>
      <c r="K3418" s="403"/>
      <c r="L3418" s="337">
        <f t="shared" si="626"/>
        <v>0</v>
      </c>
      <c r="M3418" s="338"/>
      <c r="N3418" s="337"/>
      <c r="O3418" s="338"/>
      <c r="P3418" s="337"/>
      <c r="Q3418" s="337">
        <f t="shared" si="622"/>
        <v>0</v>
      </c>
      <c r="R3418" s="350"/>
      <c r="S3418" s="350"/>
      <c r="T3418" s="350"/>
      <c r="U3418" s="350"/>
      <c r="V3418" s="350"/>
      <c r="W3418" s="350"/>
      <c r="X3418" s="350"/>
      <c r="Y3418" s="350">
        <f t="shared" si="623"/>
        <v>0</v>
      </c>
      <c r="Z3418" s="338"/>
      <c r="AA3418" s="337"/>
      <c r="AB3418" s="338"/>
      <c r="AC3418" s="337"/>
      <c r="AD3418" s="451">
        <f t="shared" si="624"/>
        <v>0</v>
      </c>
      <c r="AE3418" s="252"/>
    </row>
    <row r="3419" outlineLevel="1" spans="1:31">
      <c r="A3419" s="299"/>
      <c r="B3419" s="150">
        <v>220301107</v>
      </c>
      <c r="C3419" s="346"/>
      <c r="D3419" s="346"/>
      <c r="E3419" s="299" t="s">
        <v>219</v>
      </c>
      <c r="F3419" s="343"/>
      <c r="G3419" s="350"/>
      <c r="H3419" s="394"/>
      <c r="I3419" s="403"/>
      <c r="J3419" s="394"/>
      <c r="K3419" s="403"/>
      <c r="L3419" s="337">
        <f t="shared" si="626"/>
        <v>0</v>
      </c>
      <c r="M3419" s="338"/>
      <c r="N3419" s="337"/>
      <c r="O3419" s="338"/>
      <c r="P3419" s="337"/>
      <c r="Q3419" s="337">
        <f t="shared" si="622"/>
        <v>0</v>
      </c>
      <c r="R3419" s="350"/>
      <c r="S3419" s="350"/>
      <c r="T3419" s="350"/>
      <c r="U3419" s="350"/>
      <c r="V3419" s="350"/>
      <c r="W3419" s="350"/>
      <c r="X3419" s="350"/>
      <c r="Y3419" s="350">
        <f t="shared" si="623"/>
        <v>0</v>
      </c>
      <c r="Z3419" s="338"/>
      <c r="AA3419" s="337"/>
      <c r="AB3419" s="338"/>
      <c r="AC3419" s="337"/>
      <c r="AD3419" s="451">
        <f t="shared" si="624"/>
        <v>0</v>
      </c>
      <c r="AE3419" s="252"/>
    </row>
    <row r="3420" outlineLevel="1" spans="1:31">
      <c r="A3420" s="299"/>
      <c r="B3420" s="150">
        <v>220301108</v>
      </c>
      <c r="C3420" s="346"/>
      <c r="D3420" s="346"/>
      <c r="E3420" s="299" t="s">
        <v>220</v>
      </c>
      <c r="F3420" s="343"/>
      <c r="G3420" s="350"/>
      <c r="H3420" s="394"/>
      <c r="I3420" s="403"/>
      <c r="J3420" s="394"/>
      <c r="K3420" s="403"/>
      <c r="L3420" s="337">
        <f t="shared" si="626"/>
        <v>0</v>
      </c>
      <c r="M3420" s="338"/>
      <c r="N3420" s="337"/>
      <c r="O3420" s="338"/>
      <c r="P3420" s="337"/>
      <c r="Q3420" s="337">
        <f t="shared" si="622"/>
        <v>0</v>
      </c>
      <c r="R3420" s="350"/>
      <c r="S3420" s="350"/>
      <c r="T3420" s="350"/>
      <c r="U3420" s="350"/>
      <c r="V3420" s="350"/>
      <c r="W3420" s="350"/>
      <c r="X3420" s="350"/>
      <c r="Y3420" s="350">
        <f t="shared" si="623"/>
        <v>0</v>
      </c>
      <c r="Z3420" s="338"/>
      <c r="AA3420" s="337"/>
      <c r="AB3420" s="338"/>
      <c r="AC3420" s="337"/>
      <c r="AD3420" s="451">
        <f t="shared" si="624"/>
        <v>0</v>
      </c>
      <c r="AE3420" s="252"/>
    </row>
    <row r="3421" outlineLevel="1" spans="1:31">
      <c r="A3421" s="299"/>
      <c r="B3421" s="150">
        <v>220301109</v>
      </c>
      <c r="C3421" s="346"/>
      <c r="D3421" s="346"/>
      <c r="E3421" s="299" t="s">
        <v>221</v>
      </c>
      <c r="F3421" s="343"/>
      <c r="G3421" s="350"/>
      <c r="H3421" s="394"/>
      <c r="I3421" s="403"/>
      <c r="J3421" s="394"/>
      <c r="K3421" s="403"/>
      <c r="L3421" s="337">
        <f t="shared" si="626"/>
        <v>0</v>
      </c>
      <c r="M3421" s="338"/>
      <c r="N3421" s="337"/>
      <c r="O3421" s="338"/>
      <c r="P3421" s="337"/>
      <c r="Q3421" s="337">
        <f t="shared" si="622"/>
        <v>0</v>
      </c>
      <c r="R3421" s="350"/>
      <c r="S3421" s="350"/>
      <c r="T3421" s="350"/>
      <c r="U3421" s="350"/>
      <c r="V3421" s="350"/>
      <c r="W3421" s="350"/>
      <c r="X3421" s="350"/>
      <c r="Y3421" s="350">
        <f t="shared" si="623"/>
        <v>0</v>
      </c>
      <c r="Z3421" s="338"/>
      <c r="AA3421" s="337"/>
      <c r="AB3421" s="338"/>
      <c r="AC3421" s="337"/>
      <c r="AD3421" s="451">
        <f t="shared" si="624"/>
        <v>0</v>
      </c>
      <c r="AE3421" s="252"/>
    </row>
    <row r="3422" outlineLevel="1" spans="1:31">
      <c r="A3422" s="299"/>
      <c r="B3422" s="150">
        <v>220301110</v>
      </c>
      <c r="C3422" s="346"/>
      <c r="D3422" s="346"/>
      <c r="E3422" s="299" t="s">
        <v>222</v>
      </c>
      <c r="F3422" s="343"/>
      <c r="G3422" s="350"/>
      <c r="H3422" s="394"/>
      <c r="I3422" s="403"/>
      <c r="J3422" s="394"/>
      <c r="K3422" s="403"/>
      <c r="L3422" s="337">
        <f t="shared" si="626"/>
        <v>0</v>
      </c>
      <c r="M3422" s="338"/>
      <c r="N3422" s="337"/>
      <c r="O3422" s="338"/>
      <c r="P3422" s="337"/>
      <c r="Q3422" s="337">
        <f t="shared" si="622"/>
        <v>0</v>
      </c>
      <c r="R3422" s="350"/>
      <c r="S3422" s="350"/>
      <c r="T3422" s="350"/>
      <c r="U3422" s="350"/>
      <c r="V3422" s="350"/>
      <c r="W3422" s="350"/>
      <c r="X3422" s="350"/>
      <c r="Y3422" s="350">
        <f t="shared" si="623"/>
        <v>0</v>
      </c>
      <c r="Z3422" s="338"/>
      <c r="AA3422" s="337"/>
      <c r="AB3422" s="338"/>
      <c r="AC3422" s="337"/>
      <c r="AD3422" s="451">
        <f t="shared" si="624"/>
        <v>0</v>
      </c>
      <c r="AE3422" s="252"/>
    </row>
    <row r="3423" outlineLevel="1" spans="1:31">
      <c r="A3423" s="299"/>
      <c r="B3423" s="150">
        <v>220301111</v>
      </c>
      <c r="C3423" s="346"/>
      <c r="D3423" s="346"/>
      <c r="E3423" s="299" t="s">
        <v>223</v>
      </c>
      <c r="F3423" s="343"/>
      <c r="G3423" s="350"/>
      <c r="H3423" s="394"/>
      <c r="I3423" s="403"/>
      <c r="J3423" s="394"/>
      <c r="K3423" s="403"/>
      <c r="L3423" s="337">
        <f t="shared" si="626"/>
        <v>0</v>
      </c>
      <c r="M3423" s="338"/>
      <c r="N3423" s="337"/>
      <c r="O3423" s="338"/>
      <c r="P3423" s="337"/>
      <c r="Q3423" s="337">
        <f t="shared" si="622"/>
        <v>0</v>
      </c>
      <c r="R3423" s="350"/>
      <c r="S3423" s="350"/>
      <c r="T3423" s="350"/>
      <c r="U3423" s="350"/>
      <c r="V3423" s="350"/>
      <c r="W3423" s="350"/>
      <c r="X3423" s="350"/>
      <c r="Y3423" s="350">
        <f t="shared" si="623"/>
        <v>0</v>
      </c>
      <c r="Z3423" s="338"/>
      <c r="AA3423" s="337"/>
      <c r="AB3423" s="338"/>
      <c r="AC3423" s="337"/>
      <c r="AD3423" s="451">
        <f t="shared" si="624"/>
        <v>0</v>
      </c>
      <c r="AE3423" s="252"/>
    </row>
    <row r="3424" outlineLevel="1" spans="1:31">
      <c r="A3424" s="299"/>
      <c r="B3424" s="150">
        <v>220301112</v>
      </c>
      <c r="C3424" s="346"/>
      <c r="D3424" s="346"/>
      <c r="E3424" s="299" t="s">
        <v>224</v>
      </c>
      <c r="F3424" s="343"/>
      <c r="G3424" s="350"/>
      <c r="H3424" s="394"/>
      <c r="I3424" s="403"/>
      <c r="J3424" s="394"/>
      <c r="K3424" s="403"/>
      <c r="L3424" s="337">
        <f t="shared" si="626"/>
        <v>0</v>
      </c>
      <c r="M3424" s="338"/>
      <c r="N3424" s="337"/>
      <c r="O3424" s="338"/>
      <c r="P3424" s="337"/>
      <c r="Q3424" s="337">
        <f t="shared" si="622"/>
        <v>0</v>
      </c>
      <c r="R3424" s="350"/>
      <c r="S3424" s="350"/>
      <c r="T3424" s="350"/>
      <c r="U3424" s="350"/>
      <c r="V3424" s="350"/>
      <c r="W3424" s="350"/>
      <c r="X3424" s="350"/>
      <c r="Y3424" s="350">
        <f t="shared" si="623"/>
        <v>0</v>
      </c>
      <c r="Z3424" s="338"/>
      <c r="AA3424" s="337"/>
      <c r="AB3424" s="338"/>
      <c r="AC3424" s="337"/>
      <c r="AD3424" s="451">
        <f t="shared" si="624"/>
        <v>0</v>
      </c>
      <c r="AE3424" s="252"/>
    </row>
    <row r="3425" outlineLevel="1" spans="1:31">
      <c r="A3425" s="299"/>
      <c r="B3425" s="150">
        <v>220301113</v>
      </c>
      <c r="C3425" s="346"/>
      <c r="D3425" s="346"/>
      <c r="E3425" s="299" t="s">
        <v>225</v>
      </c>
      <c r="F3425" s="343"/>
      <c r="G3425" s="350"/>
      <c r="H3425" s="394"/>
      <c r="I3425" s="403"/>
      <c r="J3425" s="394"/>
      <c r="K3425" s="403"/>
      <c r="L3425" s="337">
        <f t="shared" si="626"/>
        <v>0</v>
      </c>
      <c r="M3425" s="338"/>
      <c r="N3425" s="337"/>
      <c r="O3425" s="338"/>
      <c r="P3425" s="337"/>
      <c r="Q3425" s="337">
        <f t="shared" si="622"/>
        <v>0</v>
      </c>
      <c r="R3425" s="350"/>
      <c r="S3425" s="350"/>
      <c r="T3425" s="350"/>
      <c r="U3425" s="350"/>
      <c r="V3425" s="350"/>
      <c r="W3425" s="350"/>
      <c r="X3425" s="350"/>
      <c r="Y3425" s="350">
        <f t="shared" si="623"/>
        <v>0</v>
      </c>
      <c r="Z3425" s="338"/>
      <c r="AA3425" s="337"/>
      <c r="AB3425" s="338"/>
      <c r="AC3425" s="337"/>
      <c r="AD3425" s="451">
        <f t="shared" si="624"/>
        <v>0</v>
      </c>
      <c r="AE3425" s="252"/>
    </row>
    <row r="3426" outlineLevel="1" spans="1:31">
      <c r="A3426" s="299"/>
      <c r="B3426" s="150">
        <v>220301114</v>
      </c>
      <c r="C3426" s="346"/>
      <c r="D3426" s="346"/>
      <c r="E3426" s="299" t="s">
        <v>226</v>
      </c>
      <c r="F3426" s="343"/>
      <c r="G3426" s="350"/>
      <c r="H3426" s="394"/>
      <c r="I3426" s="403"/>
      <c r="J3426" s="394"/>
      <c r="K3426" s="403"/>
      <c r="L3426" s="337">
        <f t="shared" si="626"/>
        <v>0</v>
      </c>
      <c r="M3426" s="338"/>
      <c r="N3426" s="337"/>
      <c r="O3426" s="338"/>
      <c r="P3426" s="337"/>
      <c r="Q3426" s="337">
        <f t="shared" si="622"/>
        <v>0</v>
      </c>
      <c r="R3426" s="350"/>
      <c r="S3426" s="350"/>
      <c r="T3426" s="350"/>
      <c r="U3426" s="350"/>
      <c r="V3426" s="350"/>
      <c r="W3426" s="350"/>
      <c r="X3426" s="350"/>
      <c r="Y3426" s="350">
        <f t="shared" si="623"/>
        <v>0</v>
      </c>
      <c r="Z3426" s="338"/>
      <c r="AA3426" s="337"/>
      <c r="AB3426" s="338"/>
      <c r="AC3426" s="337"/>
      <c r="AD3426" s="451">
        <f t="shared" si="624"/>
        <v>0</v>
      </c>
      <c r="AE3426" s="252"/>
    </row>
    <row r="3427" outlineLevel="1" spans="1:31">
      <c r="A3427" s="299"/>
      <c r="B3427" s="150">
        <v>220301115</v>
      </c>
      <c r="C3427" s="346"/>
      <c r="D3427" s="346"/>
      <c r="E3427" s="299" t="s">
        <v>227</v>
      </c>
      <c r="F3427" s="343"/>
      <c r="G3427" s="350"/>
      <c r="H3427" s="394"/>
      <c r="I3427" s="403"/>
      <c r="J3427" s="394"/>
      <c r="K3427" s="403"/>
      <c r="L3427" s="337">
        <f t="shared" si="626"/>
        <v>0</v>
      </c>
      <c r="M3427" s="338"/>
      <c r="N3427" s="337"/>
      <c r="O3427" s="338"/>
      <c r="P3427" s="337"/>
      <c r="Q3427" s="337">
        <f t="shared" si="622"/>
        <v>0</v>
      </c>
      <c r="R3427" s="350"/>
      <c r="S3427" s="350"/>
      <c r="T3427" s="350"/>
      <c r="U3427" s="350"/>
      <c r="V3427" s="350"/>
      <c r="W3427" s="350"/>
      <c r="X3427" s="350"/>
      <c r="Y3427" s="350">
        <f t="shared" si="623"/>
        <v>0</v>
      </c>
      <c r="Z3427" s="338"/>
      <c r="AA3427" s="337"/>
      <c r="AB3427" s="338"/>
      <c r="AC3427" s="337"/>
      <c r="AD3427" s="451">
        <f t="shared" si="624"/>
        <v>0</v>
      </c>
      <c r="AE3427" s="252"/>
    </row>
    <row r="3428" outlineLevel="1" spans="1:31">
      <c r="A3428" s="299"/>
      <c r="B3428" s="150">
        <v>220301116</v>
      </c>
      <c r="C3428" s="346"/>
      <c r="D3428" s="346"/>
      <c r="E3428" s="299" t="s">
        <v>228</v>
      </c>
      <c r="F3428" s="343"/>
      <c r="G3428" s="350"/>
      <c r="H3428" s="394"/>
      <c r="I3428" s="403"/>
      <c r="J3428" s="394"/>
      <c r="K3428" s="403"/>
      <c r="L3428" s="337">
        <f t="shared" si="626"/>
        <v>0</v>
      </c>
      <c r="M3428" s="338"/>
      <c r="N3428" s="337"/>
      <c r="O3428" s="338"/>
      <c r="P3428" s="337"/>
      <c r="Q3428" s="337">
        <f t="shared" si="622"/>
        <v>0</v>
      </c>
      <c r="R3428" s="350"/>
      <c r="S3428" s="350"/>
      <c r="T3428" s="350"/>
      <c r="U3428" s="350"/>
      <c r="V3428" s="350"/>
      <c r="W3428" s="350"/>
      <c r="X3428" s="350"/>
      <c r="Y3428" s="350">
        <f t="shared" si="623"/>
        <v>0</v>
      </c>
      <c r="Z3428" s="338"/>
      <c r="AA3428" s="337"/>
      <c r="AB3428" s="338"/>
      <c r="AC3428" s="337"/>
      <c r="AD3428" s="451">
        <f t="shared" si="624"/>
        <v>0</v>
      </c>
      <c r="AE3428" s="252"/>
    </row>
    <row r="3429" outlineLevel="1" spans="1:31">
      <c r="A3429" s="299"/>
      <c r="B3429" s="150">
        <v>220301117</v>
      </c>
      <c r="C3429" s="346"/>
      <c r="D3429" s="346"/>
      <c r="E3429" s="299" t="s">
        <v>229</v>
      </c>
      <c r="F3429" s="343"/>
      <c r="G3429" s="350"/>
      <c r="H3429" s="394"/>
      <c r="I3429" s="403"/>
      <c r="J3429" s="394"/>
      <c r="K3429" s="403"/>
      <c r="L3429" s="337">
        <f t="shared" si="626"/>
        <v>0</v>
      </c>
      <c r="M3429" s="338"/>
      <c r="N3429" s="337"/>
      <c r="O3429" s="338"/>
      <c r="P3429" s="337"/>
      <c r="Q3429" s="337">
        <f t="shared" si="622"/>
        <v>0</v>
      </c>
      <c r="R3429" s="350"/>
      <c r="S3429" s="350"/>
      <c r="T3429" s="350"/>
      <c r="U3429" s="350"/>
      <c r="V3429" s="350"/>
      <c r="W3429" s="350"/>
      <c r="X3429" s="350"/>
      <c r="Y3429" s="350">
        <f t="shared" si="623"/>
        <v>0</v>
      </c>
      <c r="Z3429" s="338"/>
      <c r="AA3429" s="337"/>
      <c r="AB3429" s="338"/>
      <c r="AC3429" s="337"/>
      <c r="AD3429" s="451">
        <f t="shared" si="624"/>
        <v>0</v>
      </c>
      <c r="AE3429" s="252"/>
    </row>
    <row r="3430" outlineLevel="1" spans="1:31">
      <c r="A3430" s="299"/>
      <c r="B3430" s="150">
        <v>220301118</v>
      </c>
      <c r="C3430" s="346"/>
      <c r="D3430" s="346"/>
      <c r="E3430" s="299" t="s">
        <v>230</v>
      </c>
      <c r="F3430" s="343"/>
      <c r="G3430" s="350"/>
      <c r="H3430" s="394"/>
      <c r="I3430" s="403"/>
      <c r="J3430" s="394"/>
      <c r="K3430" s="403"/>
      <c r="L3430" s="337">
        <f t="shared" si="626"/>
        <v>0</v>
      </c>
      <c r="M3430" s="338"/>
      <c r="N3430" s="337"/>
      <c r="O3430" s="338"/>
      <c r="P3430" s="337"/>
      <c r="Q3430" s="337">
        <f t="shared" si="622"/>
        <v>0</v>
      </c>
      <c r="R3430" s="350"/>
      <c r="S3430" s="350"/>
      <c r="T3430" s="350"/>
      <c r="U3430" s="350"/>
      <c r="V3430" s="350"/>
      <c r="W3430" s="350"/>
      <c r="X3430" s="350"/>
      <c r="Y3430" s="350">
        <f t="shared" si="623"/>
        <v>0</v>
      </c>
      <c r="Z3430" s="338"/>
      <c r="AA3430" s="337"/>
      <c r="AB3430" s="338"/>
      <c r="AC3430" s="337"/>
      <c r="AD3430" s="451">
        <f t="shared" si="624"/>
        <v>0</v>
      </c>
      <c r="AE3430" s="252"/>
    </row>
    <row r="3431" outlineLevel="1" spans="1:31">
      <c r="A3431" s="299"/>
      <c r="B3431" s="150">
        <v>220301119</v>
      </c>
      <c r="C3431" s="346"/>
      <c r="D3431" s="346"/>
      <c r="E3431" s="299" t="s">
        <v>231</v>
      </c>
      <c r="F3431" s="343"/>
      <c r="G3431" s="350"/>
      <c r="H3431" s="394"/>
      <c r="I3431" s="403"/>
      <c r="J3431" s="394"/>
      <c r="K3431" s="403"/>
      <c r="L3431" s="337">
        <f t="shared" si="626"/>
        <v>0</v>
      </c>
      <c r="M3431" s="338"/>
      <c r="N3431" s="337"/>
      <c r="O3431" s="338"/>
      <c r="P3431" s="337"/>
      <c r="Q3431" s="337">
        <f t="shared" si="622"/>
        <v>0</v>
      </c>
      <c r="R3431" s="350"/>
      <c r="S3431" s="350"/>
      <c r="T3431" s="350"/>
      <c r="U3431" s="350"/>
      <c r="V3431" s="350"/>
      <c r="W3431" s="350"/>
      <c r="X3431" s="350"/>
      <c r="Y3431" s="350">
        <f t="shared" si="623"/>
        <v>0</v>
      </c>
      <c r="Z3431" s="338"/>
      <c r="AA3431" s="337"/>
      <c r="AB3431" s="338"/>
      <c r="AC3431" s="337"/>
      <c r="AD3431" s="451">
        <f t="shared" si="624"/>
        <v>0</v>
      </c>
      <c r="AE3431" s="252"/>
    </row>
    <row r="3432" outlineLevel="1" spans="1:31">
      <c r="A3432" s="299"/>
      <c r="B3432" s="150">
        <v>220301120</v>
      </c>
      <c r="C3432" s="346"/>
      <c r="D3432" s="346"/>
      <c r="E3432" s="299" t="s">
        <v>232</v>
      </c>
      <c r="F3432" s="343"/>
      <c r="G3432" s="350"/>
      <c r="H3432" s="394"/>
      <c r="I3432" s="403"/>
      <c r="J3432" s="394"/>
      <c r="K3432" s="403"/>
      <c r="L3432" s="337">
        <f t="shared" si="626"/>
        <v>0</v>
      </c>
      <c r="M3432" s="338"/>
      <c r="N3432" s="337"/>
      <c r="O3432" s="338"/>
      <c r="P3432" s="337"/>
      <c r="Q3432" s="337">
        <f t="shared" si="622"/>
        <v>0</v>
      </c>
      <c r="R3432" s="350"/>
      <c r="S3432" s="350"/>
      <c r="T3432" s="350"/>
      <c r="U3432" s="350"/>
      <c r="V3432" s="350"/>
      <c r="W3432" s="350"/>
      <c r="X3432" s="350"/>
      <c r="Y3432" s="350">
        <f t="shared" si="623"/>
        <v>0</v>
      </c>
      <c r="Z3432" s="338"/>
      <c r="AA3432" s="337"/>
      <c r="AB3432" s="338"/>
      <c r="AC3432" s="337"/>
      <c r="AD3432" s="451">
        <f t="shared" si="624"/>
        <v>0</v>
      </c>
      <c r="AE3432" s="252"/>
    </row>
    <row r="3433" outlineLevel="1" spans="1:31">
      <c r="A3433" s="299"/>
      <c r="B3433" s="150">
        <v>220301121</v>
      </c>
      <c r="C3433" s="346"/>
      <c r="D3433" s="346"/>
      <c r="E3433" s="299" t="s">
        <v>233</v>
      </c>
      <c r="F3433" s="343"/>
      <c r="G3433" s="350"/>
      <c r="H3433" s="394"/>
      <c r="I3433" s="403"/>
      <c r="J3433" s="394"/>
      <c r="K3433" s="403"/>
      <c r="L3433" s="337">
        <f t="shared" si="626"/>
        <v>0</v>
      </c>
      <c r="M3433" s="338"/>
      <c r="N3433" s="337"/>
      <c r="O3433" s="338"/>
      <c r="P3433" s="337"/>
      <c r="Q3433" s="337">
        <f t="shared" si="622"/>
        <v>0</v>
      </c>
      <c r="R3433" s="350"/>
      <c r="S3433" s="350"/>
      <c r="T3433" s="350"/>
      <c r="U3433" s="350"/>
      <c r="V3433" s="350"/>
      <c r="W3433" s="350"/>
      <c r="X3433" s="350"/>
      <c r="Y3433" s="350">
        <f t="shared" si="623"/>
        <v>0</v>
      </c>
      <c r="Z3433" s="338"/>
      <c r="AA3433" s="337"/>
      <c r="AB3433" s="338"/>
      <c r="AC3433" s="337"/>
      <c r="AD3433" s="451">
        <f t="shared" si="624"/>
        <v>0</v>
      </c>
      <c r="AE3433" s="252"/>
    </row>
    <row r="3434" outlineLevel="1" spans="1:31">
      <c r="A3434" s="299"/>
      <c r="B3434" s="150">
        <v>220301122</v>
      </c>
      <c r="C3434" s="346"/>
      <c r="D3434" s="346"/>
      <c r="E3434" s="299" t="s">
        <v>234</v>
      </c>
      <c r="F3434" s="343"/>
      <c r="G3434" s="350"/>
      <c r="H3434" s="394"/>
      <c r="I3434" s="403"/>
      <c r="J3434" s="394"/>
      <c r="K3434" s="403"/>
      <c r="L3434" s="337">
        <f t="shared" si="626"/>
        <v>0</v>
      </c>
      <c r="M3434" s="338"/>
      <c r="N3434" s="337"/>
      <c r="O3434" s="338"/>
      <c r="P3434" s="337"/>
      <c r="Q3434" s="337">
        <f t="shared" si="622"/>
        <v>0</v>
      </c>
      <c r="R3434" s="350"/>
      <c r="S3434" s="350"/>
      <c r="T3434" s="350"/>
      <c r="U3434" s="350"/>
      <c r="V3434" s="350"/>
      <c r="W3434" s="350"/>
      <c r="X3434" s="350"/>
      <c r="Y3434" s="350">
        <f t="shared" si="623"/>
        <v>0</v>
      </c>
      <c r="Z3434" s="338"/>
      <c r="AA3434" s="337"/>
      <c r="AB3434" s="338"/>
      <c r="AC3434" s="337"/>
      <c r="AD3434" s="451">
        <f t="shared" si="624"/>
        <v>0</v>
      </c>
      <c r="AE3434" s="252"/>
    </row>
    <row r="3435" outlineLevel="1" spans="1:31">
      <c r="A3435" s="299"/>
      <c r="B3435" s="150">
        <v>220301123</v>
      </c>
      <c r="C3435" s="346"/>
      <c r="D3435" s="346"/>
      <c r="E3435" s="299" t="s">
        <v>235</v>
      </c>
      <c r="F3435" s="343"/>
      <c r="G3435" s="350"/>
      <c r="H3435" s="394"/>
      <c r="I3435" s="403"/>
      <c r="J3435" s="394"/>
      <c r="K3435" s="403"/>
      <c r="L3435" s="337">
        <f t="shared" si="626"/>
        <v>0</v>
      </c>
      <c r="M3435" s="338"/>
      <c r="N3435" s="337"/>
      <c r="O3435" s="338"/>
      <c r="P3435" s="337"/>
      <c r="Q3435" s="337">
        <f t="shared" si="622"/>
        <v>0</v>
      </c>
      <c r="R3435" s="350"/>
      <c r="S3435" s="350"/>
      <c r="T3435" s="350"/>
      <c r="U3435" s="350"/>
      <c r="V3435" s="350"/>
      <c r="W3435" s="350"/>
      <c r="X3435" s="350"/>
      <c r="Y3435" s="350">
        <f t="shared" si="623"/>
        <v>0</v>
      </c>
      <c r="Z3435" s="338"/>
      <c r="AA3435" s="337"/>
      <c r="AB3435" s="338"/>
      <c r="AC3435" s="337"/>
      <c r="AD3435" s="451">
        <f t="shared" si="624"/>
        <v>0</v>
      </c>
      <c r="AE3435" s="252"/>
    </row>
    <row r="3436" outlineLevel="1" spans="1:31">
      <c r="A3436" s="299"/>
      <c r="B3436" s="150">
        <v>220301124</v>
      </c>
      <c r="C3436" s="346"/>
      <c r="D3436" s="346"/>
      <c r="E3436" s="299" t="s">
        <v>236</v>
      </c>
      <c r="F3436" s="343"/>
      <c r="G3436" s="350"/>
      <c r="H3436" s="394"/>
      <c r="I3436" s="403"/>
      <c r="J3436" s="394"/>
      <c r="K3436" s="403"/>
      <c r="L3436" s="337">
        <f t="shared" si="626"/>
        <v>0</v>
      </c>
      <c r="M3436" s="338"/>
      <c r="N3436" s="337"/>
      <c r="O3436" s="338"/>
      <c r="P3436" s="337"/>
      <c r="Q3436" s="337">
        <f t="shared" si="622"/>
        <v>0</v>
      </c>
      <c r="R3436" s="350"/>
      <c r="S3436" s="350"/>
      <c r="T3436" s="350"/>
      <c r="U3436" s="350"/>
      <c r="V3436" s="350"/>
      <c r="W3436" s="350"/>
      <c r="X3436" s="350"/>
      <c r="Y3436" s="350">
        <f t="shared" si="623"/>
        <v>0</v>
      </c>
      <c r="Z3436" s="338"/>
      <c r="AA3436" s="337"/>
      <c r="AB3436" s="338"/>
      <c r="AC3436" s="337"/>
      <c r="AD3436" s="451">
        <f t="shared" si="624"/>
        <v>0</v>
      </c>
      <c r="AE3436" s="252"/>
    </row>
    <row r="3437" outlineLevel="1" spans="1:31">
      <c r="A3437" s="299"/>
      <c r="B3437" s="150">
        <v>220301125</v>
      </c>
      <c r="C3437" s="346"/>
      <c r="D3437" s="346"/>
      <c r="E3437" s="299" t="s">
        <v>237</v>
      </c>
      <c r="F3437" s="343"/>
      <c r="G3437" s="350"/>
      <c r="H3437" s="394"/>
      <c r="I3437" s="403"/>
      <c r="J3437" s="394"/>
      <c r="K3437" s="403"/>
      <c r="L3437" s="337">
        <f t="shared" si="626"/>
        <v>0</v>
      </c>
      <c r="M3437" s="338"/>
      <c r="N3437" s="337"/>
      <c r="O3437" s="338"/>
      <c r="P3437" s="337"/>
      <c r="Q3437" s="337">
        <f t="shared" si="622"/>
        <v>0</v>
      </c>
      <c r="R3437" s="350"/>
      <c r="S3437" s="350"/>
      <c r="T3437" s="350"/>
      <c r="U3437" s="350"/>
      <c r="V3437" s="350"/>
      <c r="W3437" s="350"/>
      <c r="X3437" s="350"/>
      <c r="Y3437" s="350">
        <f t="shared" si="623"/>
        <v>0</v>
      </c>
      <c r="Z3437" s="338"/>
      <c r="AA3437" s="337"/>
      <c r="AB3437" s="338"/>
      <c r="AC3437" s="337"/>
      <c r="AD3437" s="451">
        <f t="shared" si="624"/>
        <v>0</v>
      </c>
      <c r="AE3437" s="252"/>
    </row>
    <row r="3438" outlineLevel="1" spans="1:31">
      <c r="A3438" s="299"/>
      <c r="B3438" s="150">
        <v>220301126</v>
      </c>
      <c r="C3438" s="346"/>
      <c r="D3438" s="346"/>
      <c r="E3438" s="299" t="s">
        <v>238</v>
      </c>
      <c r="F3438" s="343"/>
      <c r="G3438" s="350"/>
      <c r="H3438" s="394"/>
      <c r="I3438" s="403"/>
      <c r="J3438" s="394"/>
      <c r="K3438" s="403"/>
      <c r="L3438" s="337">
        <f t="shared" si="626"/>
        <v>0</v>
      </c>
      <c r="M3438" s="338"/>
      <c r="N3438" s="337"/>
      <c r="O3438" s="338"/>
      <c r="P3438" s="337"/>
      <c r="Q3438" s="337">
        <f t="shared" si="622"/>
        <v>0</v>
      </c>
      <c r="R3438" s="350"/>
      <c r="S3438" s="350"/>
      <c r="T3438" s="350"/>
      <c r="U3438" s="350"/>
      <c r="V3438" s="350"/>
      <c r="W3438" s="350"/>
      <c r="X3438" s="350"/>
      <c r="Y3438" s="350">
        <f t="shared" si="623"/>
        <v>0</v>
      </c>
      <c r="Z3438" s="338"/>
      <c r="AA3438" s="337"/>
      <c r="AB3438" s="338"/>
      <c r="AC3438" s="337"/>
      <c r="AD3438" s="451">
        <f t="shared" si="624"/>
        <v>0</v>
      </c>
      <c r="AE3438" s="252"/>
    </row>
    <row r="3439" outlineLevel="1" spans="1:31">
      <c r="A3439" s="299"/>
      <c r="B3439" s="150">
        <v>220301127</v>
      </c>
      <c r="C3439" s="346"/>
      <c r="D3439" s="346"/>
      <c r="E3439" s="299" t="s">
        <v>239</v>
      </c>
      <c r="F3439" s="343"/>
      <c r="G3439" s="350"/>
      <c r="H3439" s="394"/>
      <c r="I3439" s="403"/>
      <c r="J3439" s="394"/>
      <c r="K3439" s="403"/>
      <c r="L3439" s="337">
        <f t="shared" si="626"/>
        <v>0</v>
      </c>
      <c r="M3439" s="338"/>
      <c r="N3439" s="337"/>
      <c r="O3439" s="338"/>
      <c r="P3439" s="337"/>
      <c r="Q3439" s="337">
        <f t="shared" si="622"/>
        <v>0</v>
      </c>
      <c r="R3439" s="350"/>
      <c r="S3439" s="350"/>
      <c r="T3439" s="350"/>
      <c r="U3439" s="350"/>
      <c r="V3439" s="350"/>
      <c r="W3439" s="350"/>
      <c r="X3439" s="350"/>
      <c r="Y3439" s="350">
        <f t="shared" si="623"/>
        <v>0</v>
      </c>
      <c r="Z3439" s="338"/>
      <c r="AA3439" s="337"/>
      <c r="AB3439" s="338"/>
      <c r="AC3439" s="337"/>
      <c r="AD3439" s="451">
        <f t="shared" si="624"/>
        <v>0</v>
      </c>
      <c r="AE3439" s="252"/>
    </row>
    <row r="3440" outlineLevel="1" spans="1:31">
      <c r="A3440" s="299"/>
      <c r="B3440" s="150">
        <v>220301128</v>
      </c>
      <c r="C3440" s="346"/>
      <c r="D3440" s="346"/>
      <c r="E3440" s="299" t="s">
        <v>240</v>
      </c>
      <c r="F3440" s="343"/>
      <c r="G3440" s="350"/>
      <c r="H3440" s="394"/>
      <c r="I3440" s="403"/>
      <c r="J3440" s="394"/>
      <c r="K3440" s="403"/>
      <c r="L3440" s="337">
        <f t="shared" si="626"/>
        <v>0</v>
      </c>
      <c r="M3440" s="338"/>
      <c r="N3440" s="337"/>
      <c r="O3440" s="338"/>
      <c r="P3440" s="337"/>
      <c r="Q3440" s="337">
        <f t="shared" si="622"/>
        <v>0</v>
      </c>
      <c r="R3440" s="350"/>
      <c r="S3440" s="350"/>
      <c r="T3440" s="350"/>
      <c r="U3440" s="350"/>
      <c r="V3440" s="350"/>
      <c r="W3440" s="350"/>
      <c r="X3440" s="350"/>
      <c r="Y3440" s="350">
        <f t="shared" si="623"/>
        <v>0</v>
      </c>
      <c r="Z3440" s="338"/>
      <c r="AA3440" s="337"/>
      <c r="AB3440" s="338"/>
      <c r="AC3440" s="337"/>
      <c r="AD3440" s="451">
        <f t="shared" si="624"/>
        <v>0</v>
      </c>
      <c r="AE3440" s="252"/>
    </row>
    <row r="3441" outlineLevel="1" spans="1:31">
      <c r="A3441" s="299"/>
      <c r="B3441" s="150">
        <v>220301129</v>
      </c>
      <c r="C3441" s="346"/>
      <c r="D3441" s="346"/>
      <c r="E3441" s="299" t="s">
        <v>241</v>
      </c>
      <c r="F3441" s="343"/>
      <c r="G3441" s="350"/>
      <c r="H3441" s="394"/>
      <c r="I3441" s="403"/>
      <c r="J3441" s="394"/>
      <c r="K3441" s="403"/>
      <c r="L3441" s="337">
        <f t="shared" si="626"/>
        <v>0</v>
      </c>
      <c r="M3441" s="338"/>
      <c r="N3441" s="337"/>
      <c r="O3441" s="338"/>
      <c r="P3441" s="337"/>
      <c r="Q3441" s="337">
        <f t="shared" si="622"/>
        <v>0</v>
      </c>
      <c r="R3441" s="350"/>
      <c r="S3441" s="350"/>
      <c r="T3441" s="350"/>
      <c r="U3441" s="350"/>
      <c r="V3441" s="350"/>
      <c r="W3441" s="350"/>
      <c r="X3441" s="350"/>
      <c r="Y3441" s="350">
        <f t="shared" si="623"/>
        <v>0</v>
      </c>
      <c r="Z3441" s="338"/>
      <c r="AA3441" s="337"/>
      <c r="AB3441" s="338"/>
      <c r="AC3441" s="337"/>
      <c r="AD3441" s="451">
        <f t="shared" si="624"/>
        <v>0</v>
      </c>
      <c r="AE3441" s="252"/>
    </row>
    <row r="3442" outlineLevel="1" spans="1:31">
      <c r="A3442" s="299"/>
      <c r="B3442" s="150">
        <v>220301130</v>
      </c>
      <c r="C3442" s="346"/>
      <c r="D3442" s="346"/>
      <c r="E3442" s="299" t="s">
        <v>242</v>
      </c>
      <c r="F3442" s="343"/>
      <c r="G3442" s="350"/>
      <c r="H3442" s="394"/>
      <c r="I3442" s="403"/>
      <c r="J3442" s="394"/>
      <c r="K3442" s="403"/>
      <c r="L3442" s="337">
        <f t="shared" ref="L3442:L3505" si="627">G3442-I3442+K3442</f>
        <v>0</v>
      </c>
      <c r="M3442" s="338"/>
      <c r="N3442" s="337"/>
      <c r="O3442" s="338"/>
      <c r="P3442" s="337"/>
      <c r="Q3442" s="337">
        <f t="shared" si="622"/>
        <v>0</v>
      </c>
      <c r="R3442" s="350"/>
      <c r="S3442" s="350"/>
      <c r="T3442" s="350"/>
      <c r="U3442" s="350"/>
      <c r="V3442" s="350"/>
      <c r="W3442" s="350"/>
      <c r="X3442" s="350"/>
      <c r="Y3442" s="350">
        <f t="shared" si="623"/>
        <v>0</v>
      </c>
      <c r="Z3442" s="338"/>
      <c r="AA3442" s="337"/>
      <c r="AB3442" s="338"/>
      <c r="AC3442" s="337"/>
      <c r="AD3442" s="451">
        <f t="shared" si="624"/>
        <v>0</v>
      </c>
      <c r="AE3442" s="252"/>
    </row>
    <row r="3443" outlineLevel="1" spans="1:31">
      <c r="A3443" s="299"/>
      <c r="B3443" s="150">
        <v>220301131</v>
      </c>
      <c r="C3443" s="346"/>
      <c r="D3443" s="346"/>
      <c r="E3443" s="299" t="s">
        <v>243</v>
      </c>
      <c r="F3443" s="343"/>
      <c r="G3443" s="350"/>
      <c r="H3443" s="394"/>
      <c r="I3443" s="403"/>
      <c r="J3443" s="394"/>
      <c r="K3443" s="403"/>
      <c r="L3443" s="337">
        <f t="shared" si="627"/>
        <v>0</v>
      </c>
      <c r="M3443" s="338"/>
      <c r="N3443" s="337"/>
      <c r="O3443" s="338"/>
      <c r="P3443" s="337"/>
      <c r="Q3443" s="337">
        <f t="shared" si="622"/>
        <v>0</v>
      </c>
      <c r="R3443" s="350"/>
      <c r="S3443" s="350"/>
      <c r="T3443" s="350"/>
      <c r="U3443" s="350"/>
      <c r="V3443" s="350"/>
      <c r="W3443" s="350"/>
      <c r="X3443" s="350"/>
      <c r="Y3443" s="350">
        <f t="shared" si="623"/>
        <v>0</v>
      </c>
      <c r="Z3443" s="338"/>
      <c r="AA3443" s="337"/>
      <c r="AB3443" s="338"/>
      <c r="AC3443" s="337"/>
      <c r="AD3443" s="451">
        <f t="shared" si="624"/>
        <v>0</v>
      </c>
      <c r="AE3443" s="252"/>
    </row>
    <row r="3444" outlineLevel="1" spans="1:31">
      <c r="A3444" s="299"/>
      <c r="B3444" s="150">
        <v>220301132</v>
      </c>
      <c r="C3444" s="346"/>
      <c r="D3444" s="346"/>
      <c r="E3444" s="299" t="s">
        <v>244</v>
      </c>
      <c r="F3444" s="343"/>
      <c r="G3444" s="350"/>
      <c r="H3444" s="394"/>
      <c r="I3444" s="403"/>
      <c r="J3444" s="394"/>
      <c r="K3444" s="403"/>
      <c r="L3444" s="337">
        <f t="shared" si="627"/>
        <v>0</v>
      </c>
      <c r="M3444" s="338"/>
      <c r="N3444" s="337"/>
      <c r="O3444" s="338"/>
      <c r="P3444" s="337"/>
      <c r="Q3444" s="337">
        <f t="shared" si="622"/>
        <v>0</v>
      </c>
      <c r="R3444" s="350"/>
      <c r="S3444" s="350"/>
      <c r="T3444" s="350"/>
      <c r="U3444" s="350"/>
      <c r="V3444" s="350"/>
      <c r="W3444" s="350"/>
      <c r="X3444" s="350"/>
      <c r="Y3444" s="350">
        <f t="shared" si="623"/>
        <v>0</v>
      </c>
      <c r="Z3444" s="338"/>
      <c r="AA3444" s="337"/>
      <c r="AB3444" s="338"/>
      <c r="AC3444" s="337"/>
      <c r="AD3444" s="451">
        <f t="shared" si="624"/>
        <v>0</v>
      </c>
      <c r="AE3444" s="252"/>
    </row>
    <row r="3445" outlineLevel="1" spans="1:31">
      <c r="A3445" s="299"/>
      <c r="B3445" s="150">
        <v>220301133</v>
      </c>
      <c r="C3445" s="346"/>
      <c r="D3445" s="346"/>
      <c r="E3445" s="299" t="s">
        <v>245</v>
      </c>
      <c r="F3445" s="343"/>
      <c r="G3445" s="350"/>
      <c r="H3445" s="394"/>
      <c r="I3445" s="403"/>
      <c r="J3445" s="394"/>
      <c r="K3445" s="403"/>
      <c r="L3445" s="337">
        <f t="shared" si="627"/>
        <v>0</v>
      </c>
      <c r="M3445" s="338"/>
      <c r="N3445" s="337"/>
      <c r="O3445" s="338"/>
      <c r="P3445" s="337"/>
      <c r="Q3445" s="337">
        <f t="shared" si="622"/>
        <v>0</v>
      </c>
      <c r="R3445" s="350"/>
      <c r="S3445" s="350"/>
      <c r="T3445" s="350"/>
      <c r="U3445" s="350"/>
      <c r="V3445" s="350"/>
      <c r="W3445" s="350"/>
      <c r="X3445" s="350"/>
      <c r="Y3445" s="350">
        <f t="shared" si="623"/>
        <v>0</v>
      </c>
      <c r="Z3445" s="338"/>
      <c r="AA3445" s="337"/>
      <c r="AB3445" s="338"/>
      <c r="AC3445" s="337"/>
      <c r="AD3445" s="451">
        <f t="shared" si="624"/>
        <v>0</v>
      </c>
      <c r="AE3445" s="252"/>
    </row>
    <row r="3446" outlineLevel="1" spans="1:31">
      <c r="A3446" s="299"/>
      <c r="B3446" s="150">
        <v>220301134</v>
      </c>
      <c r="C3446" s="346"/>
      <c r="D3446" s="346"/>
      <c r="E3446" s="299" t="s">
        <v>246</v>
      </c>
      <c r="F3446" s="343"/>
      <c r="G3446" s="350"/>
      <c r="H3446" s="394"/>
      <c r="I3446" s="403"/>
      <c r="J3446" s="394"/>
      <c r="K3446" s="403"/>
      <c r="L3446" s="337">
        <f t="shared" si="627"/>
        <v>0</v>
      </c>
      <c r="M3446" s="338"/>
      <c r="N3446" s="337"/>
      <c r="O3446" s="338"/>
      <c r="P3446" s="337"/>
      <c r="Q3446" s="337">
        <f t="shared" si="622"/>
        <v>0</v>
      </c>
      <c r="R3446" s="350"/>
      <c r="S3446" s="350"/>
      <c r="T3446" s="350"/>
      <c r="U3446" s="350"/>
      <c r="V3446" s="350"/>
      <c r="W3446" s="350"/>
      <c r="X3446" s="350"/>
      <c r="Y3446" s="350">
        <f t="shared" si="623"/>
        <v>0</v>
      </c>
      <c r="Z3446" s="338"/>
      <c r="AA3446" s="337"/>
      <c r="AB3446" s="338"/>
      <c r="AC3446" s="337"/>
      <c r="AD3446" s="451">
        <f t="shared" si="624"/>
        <v>0</v>
      </c>
      <c r="AE3446" s="252"/>
    </row>
    <row r="3447" outlineLevel="1" spans="1:31">
      <c r="A3447" s="299"/>
      <c r="B3447" s="150">
        <v>220301135</v>
      </c>
      <c r="C3447" s="346"/>
      <c r="D3447" s="346"/>
      <c r="E3447" s="299" t="s">
        <v>247</v>
      </c>
      <c r="F3447" s="343"/>
      <c r="G3447" s="350"/>
      <c r="H3447" s="394"/>
      <c r="I3447" s="403"/>
      <c r="J3447" s="394"/>
      <c r="K3447" s="403"/>
      <c r="L3447" s="337">
        <f t="shared" si="627"/>
        <v>0</v>
      </c>
      <c r="M3447" s="338"/>
      <c r="N3447" s="337"/>
      <c r="O3447" s="338"/>
      <c r="P3447" s="337"/>
      <c r="Q3447" s="337">
        <f t="shared" si="622"/>
        <v>0</v>
      </c>
      <c r="R3447" s="350"/>
      <c r="S3447" s="350"/>
      <c r="T3447" s="350"/>
      <c r="U3447" s="350"/>
      <c r="V3447" s="350"/>
      <c r="W3447" s="350"/>
      <c r="X3447" s="350"/>
      <c r="Y3447" s="350">
        <f t="shared" si="623"/>
        <v>0</v>
      </c>
      <c r="Z3447" s="338"/>
      <c r="AA3447" s="337"/>
      <c r="AB3447" s="338"/>
      <c r="AC3447" s="337"/>
      <c r="AD3447" s="451">
        <f t="shared" si="624"/>
        <v>0</v>
      </c>
      <c r="AE3447" s="252"/>
    </row>
    <row r="3448" outlineLevel="1" spans="1:31">
      <c r="A3448" s="299"/>
      <c r="B3448" s="150">
        <v>220301136</v>
      </c>
      <c r="C3448" s="346"/>
      <c r="D3448" s="346"/>
      <c r="E3448" s="299" t="s">
        <v>248</v>
      </c>
      <c r="F3448" s="343"/>
      <c r="G3448" s="350"/>
      <c r="H3448" s="394"/>
      <c r="I3448" s="403"/>
      <c r="J3448" s="394"/>
      <c r="K3448" s="403"/>
      <c r="L3448" s="337">
        <f t="shared" si="627"/>
        <v>0</v>
      </c>
      <c r="M3448" s="338"/>
      <c r="N3448" s="337"/>
      <c r="O3448" s="338"/>
      <c r="P3448" s="337"/>
      <c r="Q3448" s="337">
        <f t="shared" si="622"/>
        <v>0</v>
      </c>
      <c r="R3448" s="350"/>
      <c r="S3448" s="350"/>
      <c r="T3448" s="350"/>
      <c r="U3448" s="350"/>
      <c r="V3448" s="350"/>
      <c r="W3448" s="350"/>
      <c r="X3448" s="350"/>
      <c r="Y3448" s="350">
        <f t="shared" si="623"/>
        <v>0</v>
      </c>
      <c r="Z3448" s="338"/>
      <c r="AA3448" s="337"/>
      <c r="AB3448" s="338"/>
      <c r="AC3448" s="337"/>
      <c r="AD3448" s="451">
        <f t="shared" si="624"/>
        <v>0</v>
      </c>
      <c r="AE3448" s="252"/>
    </row>
    <row r="3449" outlineLevel="1" spans="1:31">
      <c r="A3449" s="299"/>
      <c r="B3449" s="150">
        <v>220301137</v>
      </c>
      <c r="C3449" s="346"/>
      <c r="D3449" s="346"/>
      <c r="E3449" s="299" t="s">
        <v>249</v>
      </c>
      <c r="F3449" s="343"/>
      <c r="G3449" s="350"/>
      <c r="H3449" s="394"/>
      <c r="I3449" s="403"/>
      <c r="J3449" s="394"/>
      <c r="K3449" s="403"/>
      <c r="L3449" s="337">
        <f t="shared" si="627"/>
        <v>0</v>
      </c>
      <c r="M3449" s="338"/>
      <c r="N3449" s="337"/>
      <c r="O3449" s="338"/>
      <c r="P3449" s="337"/>
      <c r="Q3449" s="337">
        <f t="shared" si="622"/>
        <v>0</v>
      </c>
      <c r="R3449" s="350"/>
      <c r="S3449" s="350"/>
      <c r="T3449" s="350"/>
      <c r="U3449" s="350"/>
      <c r="V3449" s="350"/>
      <c r="W3449" s="350"/>
      <c r="X3449" s="350"/>
      <c r="Y3449" s="350">
        <f t="shared" si="623"/>
        <v>0</v>
      </c>
      <c r="Z3449" s="338"/>
      <c r="AA3449" s="337"/>
      <c r="AB3449" s="338"/>
      <c r="AC3449" s="337"/>
      <c r="AD3449" s="451">
        <f t="shared" si="624"/>
        <v>0</v>
      </c>
      <c r="AE3449" s="252"/>
    </row>
    <row r="3450" outlineLevel="1" spans="1:31">
      <c r="A3450" s="299"/>
      <c r="B3450" s="150">
        <v>220301138</v>
      </c>
      <c r="C3450" s="346"/>
      <c r="D3450" s="346"/>
      <c r="E3450" s="299" t="s">
        <v>250</v>
      </c>
      <c r="F3450" s="343"/>
      <c r="G3450" s="350"/>
      <c r="H3450" s="394"/>
      <c r="I3450" s="403"/>
      <c r="J3450" s="394"/>
      <c r="K3450" s="403"/>
      <c r="L3450" s="337">
        <f t="shared" si="627"/>
        <v>0</v>
      </c>
      <c r="M3450" s="338"/>
      <c r="N3450" s="337"/>
      <c r="O3450" s="338"/>
      <c r="P3450" s="337"/>
      <c r="Q3450" s="337">
        <f t="shared" si="622"/>
        <v>0</v>
      </c>
      <c r="R3450" s="350"/>
      <c r="S3450" s="350"/>
      <c r="T3450" s="350"/>
      <c r="U3450" s="350"/>
      <c r="V3450" s="350"/>
      <c r="W3450" s="350"/>
      <c r="X3450" s="350"/>
      <c r="Y3450" s="350">
        <f t="shared" si="623"/>
        <v>0</v>
      </c>
      <c r="Z3450" s="338"/>
      <c r="AA3450" s="337"/>
      <c r="AB3450" s="338"/>
      <c r="AC3450" s="337"/>
      <c r="AD3450" s="451">
        <f t="shared" si="624"/>
        <v>0</v>
      </c>
      <c r="AE3450" s="252"/>
    </row>
    <row r="3451" outlineLevel="1" spans="1:31">
      <c r="A3451" s="299"/>
      <c r="B3451" s="150">
        <v>220301139</v>
      </c>
      <c r="C3451" s="346"/>
      <c r="D3451" s="346"/>
      <c r="E3451" s="299" t="s">
        <v>251</v>
      </c>
      <c r="F3451" s="343"/>
      <c r="G3451" s="350"/>
      <c r="H3451" s="394"/>
      <c r="I3451" s="403"/>
      <c r="J3451" s="394"/>
      <c r="K3451" s="403"/>
      <c r="L3451" s="337">
        <f t="shared" si="627"/>
        <v>0</v>
      </c>
      <c r="M3451" s="338"/>
      <c r="N3451" s="337"/>
      <c r="O3451" s="338"/>
      <c r="P3451" s="337"/>
      <c r="Q3451" s="337">
        <f t="shared" si="622"/>
        <v>0</v>
      </c>
      <c r="R3451" s="350"/>
      <c r="S3451" s="350"/>
      <c r="T3451" s="350"/>
      <c r="U3451" s="350"/>
      <c r="V3451" s="350"/>
      <c r="W3451" s="350"/>
      <c r="X3451" s="350"/>
      <c r="Y3451" s="350">
        <f t="shared" si="623"/>
        <v>0</v>
      </c>
      <c r="Z3451" s="338"/>
      <c r="AA3451" s="337"/>
      <c r="AB3451" s="338"/>
      <c r="AC3451" s="337"/>
      <c r="AD3451" s="451">
        <f t="shared" si="624"/>
        <v>0</v>
      </c>
      <c r="AE3451" s="252"/>
    </row>
    <row r="3452" outlineLevel="1" spans="1:31">
      <c r="A3452" s="299"/>
      <c r="B3452" s="150">
        <v>220301140</v>
      </c>
      <c r="C3452" s="346"/>
      <c r="D3452" s="346"/>
      <c r="E3452" s="299" t="s">
        <v>252</v>
      </c>
      <c r="F3452" s="343"/>
      <c r="G3452" s="350"/>
      <c r="H3452" s="394"/>
      <c r="I3452" s="403"/>
      <c r="J3452" s="394"/>
      <c r="K3452" s="403"/>
      <c r="L3452" s="337">
        <f t="shared" si="627"/>
        <v>0</v>
      </c>
      <c r="M3452" s="338"/>
      <c r="N3452" s="337"/>
      <c r="O3452" s="338"/>
      <c r="P3452" s="337"/>
      <c r="Q3452" s="337">
        <f t="shared" si="622"/>
        <v>0</v>
      </c>
      <c r="R3452" s="350"/>
      <c r="S3452" s="350"/>
      <c r="T3452" s="350"/>
      <c r="U3452" s="350"/>
      <c r="V3452" s="350"/>
      <c r="W3452" s="350"/>
      <c r="X3452" s="350"/>
      <c r="Y3452" s="350">
        <f t="shared" si="623"/>
        <v>0</v>
      </c>
      <c r="Z3452" s="338"/>
      <c r="AA3452" s="337"/>
      <c r="AB3452" s="338"/>
      <c r="AC3452" s="337"/>
      <c r="AD3452" s="451">
        <f t="shared" si="624"/>
        <v>0</v>
      </c>
      <c r="AE3452" s="252"/>
    </row>
    <row r="3453" outlineLevel="1" spans="1:31">
      <c r="A3453" s="299"/>
      <c r="B3453" s="150">
        <v>220301141</v>
      </c>
      <c r="C3453" s="346"/>
      <c r="D3453" s="346"/>
      <c r="E3453" s="299" t="s">
        <v>253</v>
      </c>
      <c r="F3453" s="343"/>
      <c r="G3453" s="350"/>
      <c r="H3453" s="394"/>
      <c r="I3453" s="403"/>
      <c r="J3453" s="394"/>
      <c r="K3453" s="403"/>
      <c r="L3453" s="337">
        <f t="shared" si="627"/>
        <v>0</v>
      </c>
      <c r="M3453" s="338"/>
      <c r="N3453" s="337"/>
      <c r="O3453" s="338"/>
      <c r="P3453" s="337"/>
      <c r="Q3453" s="337">
        <f t="shared" si="622"/>
        <v>0</v>
      </c>
      <c r="R3453" s="350"/>
      <c r="S3453" s="350"/>
      <c r="T3453" s="350"/>
      <c r="U3453" s="350"/>
      <c r="V3453" s="350"/>
      <c r="W3453" s="350"/>
      <c r="X3453" s="350"/>
      <c r="Y3453" s="350">
        <f t="shared" si="623"/>
        <v>0</v>
      </c>
      <c r="Z3453" s="338"/>
      <c r="AA3453" s="337"/>
      <c r="AB3453" s="338"/>
      <c r="AC3453" s="337"/>
      <c r="AD3453" s="451">
        <f t="shared" si="624"/>
        <v>0</v>
      </c>
      <c r="AE3453" s="252"/>
    </row>
    <row r="3454" outlineLevel="1" spans="1:31">
      <c r="A3454" s="299"/>
      <c r="B3454" s="150">
        <v>220301142</v>
      </c>
      <c r="C3454" s="346"/>
      <c r="D3454" s="346"/>
      <c r="E3454" s="299" t="s">
        <v>254</v>
      </c>
      <c r="F3454" s="343"/>
      <c r="G3454" s="350"/>
      <c r="H3454" s="394"/>
      <c r="I3454" s="403"/>
      <c r="J3454" s="394"/>
      <c r="K3454" s="403"/>
      <c r="L3454" s="337">
        <f t="shared" si="627"/>
        <v>0</v>
      </c>
      <c r="M3454" s="338"/>
      <c r="N3454" s="337"/>
      <c r="O3454" s="338"/>
      <c r="P3454" s="337"/>
      <c r="Q3454" s="337">
        <f t="shared" si="622"/>
        <v>0</v>
      </c>
      <c r="R3454" s="350"/>
      <c r="S3454" s="350"/>
      <c r="T3454" s="350"/>
      <c r="U3454" s="350"/>
      <c r="V3454" s="350"/>
      <c r="W3454" s="350"/>
      <c r="X3454" s="350"/>
      <c r="Y3454" s="350">
        <f t="shared" si="623"/>
        <v>0</v>
      </c>
      <c r="Z3454" s="338"/>
      <c r="AA3454" s="337"/>
      <c r="AB3454" s="338"/>
      <c r="AC3454" s="337"/>
      <c r="AD3454" s="451">
        <f t="shared" si="624"/>
        <v>0</v>
      </c>
      <c r="AE3454" s="252"/>
    </row>
    <row r="3455" outlineLevel="1" spans="1:31">
      <c r="A3455" s="299"/>
      <c r="B3455" s="150">
        <v>220301143</v>
      </c>
      <c r="C3455" s="346"/>
      <c r="D3455" s="346"/>
      <c r="E3455" s="299" t="s">
        <v>255</v>
      </c>
      <c r="F3455" s="343"/>
      <c r="G3455" s="350"/>
      <c r="H3455" s="394"/>
      <c r="I3455" s="403"/>
      <c r="J3455" s="394"/>
      <c r="K3455" s="403"/>
      <c r="L3455" s="337">
        <f t="shared" si="627"/>
        <v>0</v>
      </c>
      <c r="M3455" s="338"/>
      <c r="N3455" s="337"/>
      <c r="O3455" s="338"/>
      <c r="P3455" s="337"/>
      <c r="Q3455" s="337">
        <f t="shared" si="622"/>
        <v>0</v>
      </c>
      <c r="R3455" s="350"/>
      <c r="S3455" s="350"/>
      <c r="T3455" s="350"/>
      <c r="U3455" s="350"/>
      <c r="V3455" s="350"/>
      <c r="W3455" s="350"/>
      <c r="X3455" s="350"/>
      <c r="Y3455" s="350">
        <f t="shared" si="623"/>
        <v>0</v>
      </c>
      <c r="Z3455" s="338"/>
      <c r="AA3455" s="337"/>
      <c r="AB3455" s="338"/>
      <c r="AC3455" s="337"/>
      <c r="AD3455" s="451">
        <f t="shared" si="624"/>
        <v>0</v>
      </c>
      <c r="AE3455" s="252"/>
    </row>
    <row r="3456" outlineLevel="1" spans="1:31">
      <c r="A3456" s="299"/>
      <c r="B3456" s="150">
        <v>220301144</v>
      </c>
      <c r="C3456" s="346"/>
      <c r="D3456" s="346"/>
      <c r="E3456" s="299" t="s">
        <v>256</v>
      </c>
      <c r="F3456" s="343"/>
      <c r="G3456" s="350"/>
      <c r="H3456" s="394"/>
      <c r="I3456" s="403"/>
      <c r="J3456" s="394"/>
      <c r="K3456" s="403"/>
      <c r="L3456" s="337">
        <f t="shared" si="627"/>
        <v>0</v>
      </c>
      <c r="M3456" s="338"/>
      <c r="N3456" s="337"/>
      <c r="O3456" s="338"/>
      <c r="P3456" s="337"/>
      <c r="Q3456" s="337">
        <f t="shared" si="622"/>
        <v>0</v>
      </c>
      <c r="R3456" s="350"/>
      <c r="S3456" s="350"/>
      <c r="T3456" s="350"/>
      <c r="U3456" s="350"/>
      <c r="V3456" s="350"/>
      <c r="W3456" s="350"/>
      <c r="X3456" s="350"/>
      <c r="Y3456" s="350">
        <f t="shared" si="623"/>
        <v>0</v>
      </c>
      <c r="Z3456" s="338"/>
      <c r="AA3456" s="337"/>
      <c r="AB3456" s="338"/>
      <c r="AC3456" s="337"/>
      <c r="AD3456" s="451">
        <f t="shared" si="624"/>
        <v>0</v>
      </c>
      <c r="AE3456" s="252"/>
    </row>
    <row r="3457" outlineLevel="1" spans="1:31">
      <c r="A3457" s="299"/>
      <c r="B3457" s="150">
        <v>220301145</v>
      </c>
      <c r="C3457" s="346"/>
      <c r="D3457" s="346"/>
      <c r="E3457" s="299" t="s">
        <v>257</v>
      </c>
      <c r="F3457" s="343"/>
      <c r="G3457" s="350"/>
      <c r="H3457" s="394"/>
      <c r="I3457" s="403"/>
      <c r="J3457" s="394"/>
      <c r="K3457" s="403"/>
      <c r="L3457" s="337">
        <f t="shared" si="627"/>
        <v>0</v>
      </c>
      <c r="M3457" s="338"/>
      <c r="N3457" s="337"/>
      <c r="O3457" s="338"/>
      <c r="P3457" s="337"/>
      <c r="Q3457" s="337">
        <f t="shared" si="622"/>
        <v>0</v>
      </c>
      <c r="R3457" s="350"/>
      <c r="S3457" s="350"/>
      <c r="T3457" s="350"/>
      <c r="U3457" s="350"/>
      <c r="V3457" s="350"/>
      <c r="W3457" s="350"/>
      <c r="X3457" s="350"/>
      <c r="Y3457" s="350">
        <f t="shared" si="623"/>
        <v>0</v>
      </c>
      <c r="Z3457" s="338"/>
      <c r="AA3457" s="337"/>
      <c r="AB3457" s="338"/>
      <c r="AC3457" s="337"/>
      <c r="AD3457" s="451">
        <f t="shared" si="624"/>
        <v>0</v>
      </c>
      <c r="AE3457" s="252"/>
    </row>
    <row r="3458" outlineLevel="1" spans="1:31">
      <c r="A3458" s="299"/>
      <c r="B3458" s="150">
        <v>220301146</v>
      </c>
      <c r="C3458" s="346"/>
      <c r="D3458" s="346"/>
      <c r="E3458" s="299" t="s">
        <v>258</v>
      </c>
      <c r="F3458" s="343"/>
      <c r="G3458" s="350"/>
      <c r="H3458" s="394"/>
      <c r="I3458" s="403"/>
      <c r="J3458" s="394"/>
      <c r="K3458" s="403"/>
      <c r="L3458" s="337">
        <f t="shared" si="627"/>
        <v>0</v>
      </c>
      <c r="M3458" s="338"/>
      <c r="N3458" s="337"/>
      <c r="O3458" s="338"/>
      <c r="P3458" s="337"/>
      <c r="Q3458" s="337">
        <f t="shared" si="622"/>
        <v>0</v>
      </c>
      <c r="R3458" s="350"/>
      <c r="S3458" s="350"/>
      <c r="T3458" s="350"/>
      <c r="U3458" s="350"/>
      <c r="V3458" s="350"/>
      <c r="W3458" s="350"/>
      <c r="X3458" s="350"/>
      <c r="Y3458" s="350">
        <f t="shared" si="623"/>
        <v>0</v>
      </c>
      <c r="Z3458" s="338"/>
      <c r="AA3458" s="337"/>
      <c r="AB3458" s="338"/>
      <c r="AC3458" s="337"/>
      <c r="AD3458" s="451">
        <f t="shared" si="624"/>
        <v>0</v>
      </c>
      <c r="AE3458" s="252"/>
    </row>
    <row r="3459" outlineLevel="1" spans="1:31">
      <c r="A3459" s="299"/>
      <c r="B3459" s="150">
        <v>220301147</v>
      </c>
      <c r="C3459" s="346"/>
      <c r="D3459" s="346"/>
      <c r="E3459" s="299" t="s">
        <v>259</v>
      </c>
      <c r="F3459" s="343"/>
      <c r="G3459" s="350"/>
      <c r="H3459" s="394"/>
      <c r="I3459" s="403"/>
      <c r="J3459" s="394"/>
      <c r="K3459" s="403"/>
      <c r="L3459" s="337">
        <f t="shared" si="627"/>
        <v>0</v>
      </c>
      <c r="M3459" s="338"/>
      <c r="N3459" s="337"/>
      <c r="O3459" s="338"/>
      <c r="P3459" s="337"/>
      <c r="Q3459" s="337">
        <f t="shared" si="622"/>
        <v>0</v>
      </c>
      <c r="R3459" s="350"/>
      <c r="S3459" s="350"/>
      <c r="T3459" s="350"/>
      <c r="U3459" s="350"/>
      <c r="V3459" s="350"/>
      <c r="W3459" s="350"/>
      <c r="X3459" s="350"/>
      <c r="Y3459" s="350">
        <f t="shared" si="623"/>
        <v>0</v>
      </c>
      <c r="Z3459" s="338"/>
      <c r="AA3459" s="337"/>
      <c r="AB3459" s="338"/>
      <c r="AC3459" s="337"/>
      <c r="AD3459" s="451">
        <f t="shared" si="624"/>
        <v>0</v>
      </c>
      <c r="AE3459" s="252"/>
    </row>
    <row r="3460" outlineLevel="1" spans="1:31">
      <c r="A3460" s="299"/>
      <c r="B3460" s="150">
        <v>220301148</v>
      </c>
      <c r="C3460" s="346"/>
      <c r="D3460" s="346"/>
      <c r="E3460" s="299" t="s">
        <v>260</v>
      </c>
      <c r="F3460" s="343"/>
      <c r="G3460" s="350"/>
      <c r="H3460" s="394"/>
      <c r="I3460" s="403"/>
      <c r="J3460" s="394"/>
      <c r="K3460" s="403"/>
      <c r="L3460" s="337">
        <f t="shared" si="627"/>
        <v>0</v>
      </c>
      <c r="M3460" s="338"/>
      <c r="N3460" s="337"/>
      <c r="O3460" s="338"/>
      <c r="P3460" s="337"/>
      <c r="Q3460" s="337">
        <f t="shared" si="622"/>
        <v>0</v>
      </c>
      <c r="R3460" s="350"/>
      <c r="S3460" s="350"/>
      <c r="T3460" s="350"/>
      <c r="U3460" s="350"/>
      <c r="V3460" s="350"/>
      <c r="W3460" s="350"/>
      <c r="X3460" s="350"/>
      <c r="Y3460" s="350">
        <f t="shared" si="623"/>
        <v>0</v>
      </c>
      <c r="Z3460" s="338"/>
      <c r="AA3460" s="337"/>
      <c r="AB3460" s="338"/>
      <c r="AC3460" s="337"/>
      <c r="AD3460" s="451">
        <f t="shared" si="624"/>
        <v>0</v>
      </c>
      <c r="AE3460" s="252"/>
    </row>
    <row r="3461" outlineLevel="1" spans="1:31">
      <c r="A3461" s="299"/>
      <c r="B3461" s="150">
        <v>220301149</v>
      </c>
      <c r="C3461" s="346"/>
      <c r="D3461" s="346"/>
      <c r="E3461" s="299" t="s">
        <v>261</v>
      </c>
      <c r="F3461" s="343"/>
      <c r="G3461" s="350"/>
      <c r="H3461" s="394"/>
      <c r="I3461" s="403"/>
      <c r="J3461" s="394"/>
      <c r="K3461" s="403"/>
      <c r="L3461" s="337">
        <f t="shared" si="627"/>
        <v>0</v>
      </c>
      <c r="M3461" s="338"/>
      <c r="N3461" s="337"/>
      <c r="O3461" s="338"/>
      <c r="P3461" s="337"/>
      <c r="Q3461" s="337">
        <f t="shared" si="622"/>
        <v>0</v>
      </c>
      <c r="R3461" s="350"/>
      <c r="S3461" s="350"/>
      <c r="T3461" s="350"/>
      <c r="U3461" s="350"/>
      <c r="V3461" s="350"/>
      <c r="W3461" s="350"/>
      <c r="X3461" s="350"/>
      <c r="Y3461" s="350">
        <f t="shared" si="623"/>
        <v>0</v>
      </c>
      <c r="Z3461" s="338"/>
      <c r="AA3461" s="337"/>
      <c r="AB3461" s="338"/>
      <c r="AC3461" s="337"/>
      <c r="AD3461" s="451">
        <f t="shared" si="624"/>
        <v>0</v>
      </c>
      <c r="AE3461" s="252"/>
    </row>
    <row r="3462" outlineLevel="1" spans="1:31">
      <c r="A3462" s="299"/>
      <c r="B3462" s="150">
        <v>220301150</v>
      </c>
      <c r="C3462" s="346"/>
      <c r="D3462" s="346"/>
      <c r="E3462" s="299" t="s">
        <v>262</v>
      </c>
      <c r="F3462" s="343"/>
      <c r="G3462" s="350"/>
      <c r="H3462" s="394"/>
      <c r="I3462" s="403"/>
      <c r="J3462" s="394"/>
      <c r="K3462" s="403"/>
      <c r="L3462" s="337">
        <f t="shared" si="627"/>
        <v>0</v>
      </c>
      <c r="M3462" s="338"/>
      <c r="N3462" s="337"/>
      <c r="O3462" s="338"/>
      <c r="P3462" s="337"/>
      <c r="Q3462" s="337">
        <f t="shared" si="622"/>
        <v>0</v>
      </c>
      <c r="R3462" s="350"/>
      <c r="S3462" s="350"/>
      <c r="T3462" s="350"/>
      <c r="U3462" s="350"/>
      <c r="V3462" s="350"/>
      <c r="W3462" s="350"/>
      <c r="X3462" s="350"/>
      <c r="Y3462" s="350">
        <f t="shared" si="623"/>
        <v>0</v>
      </c>
      <c r="Z3462" s="338"/>
      <c r="AA3462" s="337"/>
      <c r="AB3462" s="338"/>
      <c r="AC3462" s="337"/>
      <c r="AD3462" s="451">
        <f t="shared" si="624"/>
        <v>0</v>
      </c>
      <c r="AE3462" s="252"/>
    </row>
    <row r="3463" outlineLevel="1" spans="1:31">
      <c r="A3463" s="299"/>
      <c r="B3463" s="150">
        <v>220301151</v>
      </c>
      <c r="C3463" s="346"/>
      <c r="D3463" s="346"/>
      <c r="E3463" s="299" t="s">
        <v>263</v>
      </c>
      <c r="F3463" s="343"/>
      <c r="G3463" s="350"/>
      <c r="H3463" s="394"/>
      <c r="I3463" s="403"/>
      <c r="J3463" s="394"/>
      <c r="K3463" s="403"/>
      <c r="L3463" s="337">
        <f t="shared" si="627"/>
        <v>0</v>
      </c>
      <c r="M3463" s="338"/>
      <c r="N3463" s="337"/>
      <c r="O3463" s="338"/>
      <c r="P3463" s="337"/>
      <c r="Q3463" s="337">
        <f t="shared" si="622"/>
        <v>0</v>
      </c>
      <c r="R3463" s="350"/>
      <c r="S3463" s="350"/>
      <c r="T3463" s="350"/>
      <c r="U3463" s="350"/>
      <c r="V3463" s="350"/>
      <c r="W3463" s="350"/>
      <c r="X3463" s="350"/>
      <c r="Y3463" s="350">
        <f t="shared" si="623"/>
        <v>0</v>
      </c>
      <c r="Z3463" s="338"/>
      <c r="AA3463" s="337"/>
      <c r="AB3463" s="338"/>
      <c r="AC3463" s="337"/>
      <c r="AD3463" s="451">
        <f t="shared" si="624"/>
        <v>0</v>
      </c>
      <c r="AE3463" s="252"/>
    </row>
    <row r="3464" outlineLevel="1" spans="1:31">
      <c r="A3464" s="299"/>
      <c r="B3464" s="150">
        <v>220301152</v>
      </c>
      <c r="C3464" s="346"/>
      <c r="D3464" s="346"/>
      <c r="E3464" s="299" t="s">
        <v>264</v>
      </c>
      <c r="F3464" s="343"/>
      <c r="G3464" s="350"/>
      <c r="H3464" s="394"/>
      <c r="I3464" s="403"/>
      <c r="J3464" s="394"/>
      <c r="K3464" s="403"/>
      <c r="L3464" s="337">
        <f t="shared" si="627"/>
        <v>0</v>
      </c>
      <c r="M3464" s="338"/>
      <c r="N3464" s="337"/>
      <c r="O3464" s="338"/>
      <c r="P3464" s="337"/>
      <c r="Q3464" s="337">
        <f t="shared" si="622"/>
        <v>0</v>
      </c>
      <c r="R3464" s="350"/>
      <c r="S3464" s="350"/>
      <c r="T3464" s="350"/>
      <c r="U3464" s="350"/>
      <c r="V3464" s="350"/>
      <c r="W3464" s="350"/>
      <c r="X3464" s="350"/>
      <c r="Y3464" s="350">
        <f t="shared" si="623"/>
        <v>0</v>
      </c>
      <c r="Z3464" s="338"/>
      <c r="AA3464" s="337"/>
      <c r="AB3464" s="338"/>
      <c r="AC3464" s="337"/>
      <c r="AD3464" s="451">
        <f t="shared" si="624"/>
        <v>0</v>
      </c>
      <c r="AE3464" s="252"/>
    </row>
    <row r="3465" outlineLevel="1" spans="1:31">
      <c r="A3465" s="299"/>
      <c r="B3465" s="150">
        <v>220301153</v>
      </c>
      <c r="C3465" s="346"/>
      <c r="D3465" s="346"/>
      <c r="E3465" s="299" t="s">
        <v>265</v>
      </c>
      <c r="F3465" s="343"/>
      <c r="G3465" s="350"/>
      <c r="H3465" s="394"/>
      <c r="I3465" s="403"/>
      <c r="J3465" s="394"/>
      <c r="K3465" s="403"/>
      <c r="L3465" s="337">
        <f t="shared" si="627"/>
        <v>0</v>
      </c>
      <c r="M3465" s="338"/>
      <c r="N3465" s="337"/>
      <c r="O3465" s="338"/>
      <c r="P3465" s="337"/>
      <c r="Q3465" s="337">
        <f t="shared" si="622"/>
        <v>0</v>
      </c>
      <c r="R3465" s="350"/>
      <c r="S3465" s="350"/>
      <c r="T3465" s="350"/>
      <c r="U3465" s="350"/>
      <c r="V3465" s="350"/>
      <c r="W3465" s="350"/>
      <c r="X3465" s="350"/>
      <c r="Y3465" s="350">
        <f t="shared" si="623"/>
        <v>0</v>
      </c>
      <c r="Z3465" s="338"/>
      <c r="AA3465" s="337"/>
      <c r="AB3465" s="338"/>
      <c r="AC3465" s="337"/>
      <c r="AD3465" s="451">
        <f t="shared" si="624"/>
        <v>0</v>
      </c>
      <c r="AE3465" s="252"/>
    </row>
    <row r="3466" outlineLevel="1" spans="1:31">
      <c r="A3466" s="299"/>
      <c r="B3466" s="150">
        <v>220301154</v>
      </c>
      <c r="C3466" s="346"/>
      <c r="D3466" s="346"/>
      <c r="E3466" s="299" t="s">
        <v>266</v>
      </c>
      <c r="F3466" s="343"/>
      <c r="G3466" s="350"/>
      <c r="H3466" s="394"/>
      <c r="I3466" s="403"/>
      <c r="J3466" s="394"/>
      <c r="K3466" s="403"/>
      <c r="L3466" s="337">
        <f t="shared" si="627"/>
        <v>0</v>
      </c>
      <c r="M3466" s="338"/>
      <c r="N3466" s="337"/>
      <c r="O3466" s="338"/>
      <c r="P3466" s="337"/>
      <c r="Q3466" s="337">
        <f t="shared" si="622"/>
        <v>0</v>
      </c>
      <c r="R3466" s="350"/>
      <c r="S3466" s="350"/>
      <c r="T3466" s="350"/>
      <c r="U3466" s="350"/>
      <c r="V3466" s="350"/>
      <c r="W3466" s="350"/>
      <c r="X3466" s="350"/>
      <c r="Y3466" s="350">
        <f t="shared" si="623"/>
        <v>0</v>
      </c>
      <c r="Z3466" s="338"/>
      <c r="AA3466" s="337"/>
      <c r="AB3466" s="338"/>
      <c r="AC3466" s="337"/>
      <c r="AD3466" s="451">
        <f t="shared" si="624"/>
        <v>0</v>
      </c>
      <c r="AE3466" s="252"/>
    </row>
    <row r="3467" outlineLevel="1" spans="1:31">
      <c r="A3467" s="299"/>
      <c r="B3467" s="150">
        <v>220301155</v>
      </c>
      <c r="C3467" s="346"/>
      <c r="D3467" s="346"/>
      <c r="E3467" s="299" t="s">
        <v>267</v>
      </c>
      <c r="F3467" s="343"/>
      <c r="G3467" s="350"/>
      <c r="H3467" s="394"/>
      <c r="I3467" s="403"/>
      <c r="J3467" s="394"/>
      <c r="K3467" s="403"/>
      <c r="L3467" s="337">
        <f t="shared" si="627"/>
        <v>0</v>
      </c>
      <c r="M3467" s="338"/>
      <c r="N3467" s="337"/>
      <c r="O3467" s="338"/>
      <c r="P3467" s="337"/>
      <c r="Q3467" s="337">
        <f t="shared" si="622"/>
        <v>0</v>
      </c>
      <c r="R3467" s="350"/>
      <c r="S3467" s="350"/>
      <c r="T3467" s="350"/>
      <c r="U3467" s="350"/>
      <c r="V3467" s="350"/>
      <c r="W3467" s="350"/>
      <c r="X3467" s="350"/>
      <c r="Y3467" s="350">
        <f t="shared" si="623"/>
        <v>0</v>
      </c>
      <c r="Z3467" s="338"/>
      <c r="AA3467" s="337"/>
      <c r="AB3467" s="338"/>
      <c r="AC3467" s="337"/>
      <c r="AD3467" s="451">
        <f t="shared" si="624"/>
        <v>0</v>
      </c>
      <c r="AE3467" s="252"/>
    </row>
    <row r="3468" outlineLevel="1" spans="1:31">
      <c r="A3468" s="299"/>
      <c r="B3468" s="150">
        <v>220301156</v>
      </c>
      <c r="C3468" s="346"/>
      <c r="D3468" s="346"/>
      <c r="E3468" s="299" t="s">
        <v>268</v>
      </c>
      <c r="F3468" s="343"/>
      <c r="G3468" s="350"/>
      <c r="H3468" s="394"/>
      <c r="I3468" s="403"/>
      <c r="J3468" s="394"/>
      <c r="K3468" s="403"/>
      <c r="L3468" s="337">
        <f t="shared" si="627"/>
        <v>0</v>
      </c>
      <c r="M3468" s="338"/>
      <c r="N3468" s="337"/>
      <c r="O3468" s="338"/>
      <c r="P3468" s="337"/>
      <c r="Q3468" s="337">
        <f t="shared" si="622"/>
        <v>0</v>
      </c>
      <c r="R3468" s="350"/>
      <c r="S3468" s="350"/>
      <c r="T3468" s="350"/>
      <c r="U3468" s="350"/>
      <c r="V3468" s="350"/>
      <c r="W3468" s="350"/>
      <c r="X3468" s="350"/>
      <c r="Y3468" s="350">
        <f t="shared" si="623"/>
        <v>0</v>
      </c>
      <c r="Z3468" s="338"/>
      <c r="AA3468" s="337"/>
      <c r="AB3468" s="338"/>
      <c r="AC3468" s="337"/>
      <c r="AD3468" s="451">
        <f t="shared" si="624"/>
        <v>0</v>
      </c>
      <c r="AE3468" s="252"/>
    </row>
    <row r="3469" outlineLevel="1" spans="1:31">
      <c r="A3469" s="299"/>
      <c r="B3469" s="150">
        <v>220301157</v>
      </c>
      <c r="C3469" s="346"/>
      <c r="D3469" s="346"/>
      <c r="E3469" s="299" t="s">
        <v>269</v>
      </c>
      <c r="F3469" s="343"/>
      <c r="G3469" s="350"/>
      <c r="H3469" s="394"/>
      <c r="I3469" s="403"/>
      <c r="J3469" s="394"/>
      <c r="K3469" s="403"/>
      <c r="L3469" s="337">
        <f t="shared" si="627"/>
        <v>0</v>
      </c>
      <c r="M3469" s="338"/>
      <c r="N3469" s="337"/>
      <c r="O3469" s="338"/>
      <c r="P3469" s="337"/>
      <c r="Q3469" s="337">
        <f t="shared" si="622"/>
        <v>0</v>
      </c>
      <c r="R3469" s="350"/>
      <c r="S3469" s="350"/>
      <c r="T3469" s="350"/>
      <c r="U3469" s="350"/>
      <c r="V3469" s="350"/>
      <c r="W3469" s="350"/>
      <c r="X3469" s="350"/>
      <c r="Y3469" s="350">
        <f t="shared" si="623"/>
        <v>0</v>
      </c>
      <c r="Z3469" s="338"/>
      <c r="AA3469" s="337"/>
      <c r="AB3469" s="338"/>
      <c r="AC3469" s="337"/>
      <c r="AD3469" s="451">
        <f t="shared" si="624"/>
        <v>0</v>
      </c>
      <c r="AE3469" s="252"/>
    </row>
    <row r="3470" outlineLevel="1" spans="1:31">
      <c r="A3470" s="299"/>
      <c r="B3470" s="150">
        <v>220301158</v>
      </c>
      <c r="C3470" s="346"/>
      <c r="D3470" s="346"/>
      <c r="E3470" s="299" t="s">
        <v>270</v>
      </c>
      <c r="F3470" s="343"/>
      <c r="G3470" s="350"/>
      <c r="H3470" s="394"/>
      <c r="I3470" s="403"/>
      <c r="J3470" s="394"/>
      <c r="K3470" s="403"/>
      <c r="L3470" s="337">
        <f t="shared" si="627"/>
        <v>0</v>
      </c>
      <c r="M3470" s="338"/>
      <c r="N3470" s="337"/>
      <c r="O3470" s="338"/>
      <c r="P3470" s="337"/>
      <c r="Q3470" s="337">
        <f t="shared" si="622"/>
        <v>0</v>
      </c>
      <c r="R3470" s="350"/>
      <c r="S3470" s="350"/>
      <c r="T3470" s="350"/>
      <c r="U3470" s="350"/>
      <c r="V3470" s="350"/>
      <c r="W3470" s="350"/>
      <c r="X3470" s="350"/>
      <c r="Y3470" s="350">
        <f t="shared" si="623"/>
        <v>0</v>
      </c>
      <c r="Z3470" s="338"/>
      <c r="AA3470" s="337"/>
      <c r="AB3470" s="338"/>
      <c r="AC3470" s="337"/>
      <c r="AD3470" s="451">
        <f t="shared" si="624"/>
        <v>0</v>
      </c>
      <c r="AE3470" s="252"/>
    </row>
    <row r="3471" outlineLevel="1" spans="1:31">
      <c r="A3471" s="299"/>
      <c r="B3471" s="150">
        <v>220301159</v>
      </c>
      <c r="C3471" s="346"/>
      <c r="D3471" s="346"/>
      <c r="E3471" s="299" t="s">
        <v>271</v>
      </c>
      <c r="F3471" s="343"/>
      <c r="G3471" s="350"/>
      <c r="H3471" s="394"/>
      <c r="I3471" s="403"/>
      <c r="J3471" s="394"/>
      <c r="K3471" s="403"/>
      <c r="L3471" s="337">
        <f t="shared" si="627"/>
        <v>0</v>
      </c>
      <c r="M3471" s="338"/>
      <c r="N3471" s="337"/>
      <c r="O3471" s="338"/>
      <c r="P3471" s="337"/>
      <c r="Q3471" s="337">
        <f t="shared" si="622"/>
        <v>0</v>
      </c>
      <c r="R3471" s="350"/>
      <c r="S3471" s="350"/>
      <c r="T3471" s="350"/>
      <c r="U3471" s="350"/>
      <c r="V3471" s="350"/>
      <c r="W3471" s="350"/>
      <c r="X3471" s="350"/>
      <c r="Y3471" s="350">
        <f t="shared" si="623"/>
        <v>0</v>
      </c>
      <c r="Z3471" s="338"/>
      <c r="AA3471" s="337"/>
      <c r="AB3471" s="338"/>
      <c r="AC3471" s="337"/>
      <c r="AD3471" s="451">
        <f t="shared" si="624"/>
        <v>0</v>
      </c>
      <c r="AE3471" s="252"/>
    </row>
    <row r="3472" outlineLevel="1" spans="1:31">
      <c r="A3472" s="299"/>
      <c r="B3472" s="150">
        <v>220301160</v>
      </c>
      <c r="C3472" s="346"/>
      <c r="D3472" s="346"/>
      <c r="E3472" s="299" t="s">
        <v>272</v>
      </c>
      <c r="F3472" s="343"/>
      <c r="G3472" s="350"/>
      <c r="H3472" s="394"/>
      <c r="I3472" s="403"/>
      <c r="J3472" s="394"/>
      <c r="K3472" s="403"/>
      <c r="L3472" s="337">
        <f t="shared" si="627"/>
        <v>0</v>
      </c>
      <c r="M3472" s="338"/>
      <c r="N3472" s="337"/>
      <c r="O3472" s="338"/>
      <c r="P3472" s="337"/>
      <c r="Q3472" s="337">
        <f t="shared" si="622"/>
        <v>0</v>
      </c>
      <c r="R3472" s="350"/>
      <c r="S3472" s="350"/>
      <c r="T3472" s="350"/>
      <c r="U3472" s="350"/>
      <c r="V3472" s="350"/>
      <c r="W3472" s="350"/>
      <c r="X3472" s="350"/>
      <c r="Y3472" s="350">
        <f t="shared" si="623"/>
        <v>0</v>
      </c>
      <c r="Z3472" s="338"/>
      <c r="AA3472" s="337"/>
      <c r="AB3472" s="338"/>
      <c r="AC3472" s="337"/>
      <c r="AD3472" s="451">
        <f t="shared" si="624"/>
        <v>0</v>
      </c>
      <c r="AE3472" s="252"/>
    </row>
    <row r="3473" outlineLevel="1" spans="1:31">
      <c r="A3473" s="299"/>
      <c r="B3473" s="150">
        <v>220301161</v>
      </c>
      <c r="C3473" s="346"/>
      <c r="D3473" s="346"/>
      <c r="E3473" s="299" t="s">
        <v>273</v>
      </c>
      <c r="F3473" s="343"/>
      <c r="G3473" s="350"/>
      <c r="H3473" s="394"/>
      <c r="I3473" s="403"/>
      <c r="J3473" s="394"/>
      <c r="K3473" s="403"/>
      <c r="L3473" s="337">
        <f t="shared" si="627"/>
        <v>0</v>
      </c>
      <c r="M3473" s="338"/>
      <c r="N3473" s="337"/>
      <c r="O3473" s="338"/>
      <c r="P3473" s="337"/>
      <c r="Q3473" s="337">
        <f t="shared" si="622"/>
        <v>0</v>
      </c>
      <c r="R3473" s="350"/>
      <c r="S3473" s="350"/>
      <c r="T3473" s="350"/>
      <c r="U3473" s="350"/>
      <c r="V3473" s="350"/>
      <c r="W3473" s="350"/>
      <c r="X3473" s="350"/>
      <c r="Y3473" s="350">
        <f t="shared" si="623"/>
        <v>0</v>
      </c>
      <c r="Z3473" s="338"/>
      <c r="AA3473" s="337"/>
      <c r="AB3473" s="338"/>
      <c r="AC3473" s="337"/>
      <c r="AD3473" s="451">
        <f t="shared" si="624"/>
        <v>0</v>
      </c>
      <c r="AE3473" s="252"/>
    </row>
    <row r="3474" outlineLevel="1" spans="1:31">
      <c r="A3474" s="299"/>
      <c r="B3474" s="150">
        <v>220301162</v>
      </c>
      <c r="C3474" s="346"/>
      <c r="D3474" s="346"/>
      <c r="E3474" s="299" t="s">
        <v>274</v>
      </c>
      <c r="F3474" s="343"/>
      <c r="G3474" s="350"/>
      <c r="H3474" s="394"/>
      <c r="I3474" s="403"/>
      <c r="J3474" s="394"/>
      <c r="K3474" s="403"/>
      <c r="L3474" s="337">
        <f t="shared" si="627"/>
        <v>0</v>
      </c>
      <c r="M3474" s="338"/>
      <c r="N3474" s="337"/>
      <c r="O3474" s="338"/>
      <c r="P3474" s="337"/>
      <c r="Q3474" s="337">
        <f t="shared" si="622"/>
        <v>0</v>
      </c>
      <c r="R3474" s="350"/>
      <c r="S3474" s="350"/>
      <c r="T3474" s="350"/>
      <c r="U3474" s="350"/>
      <c r="V3474" s="350"/>
      <c r="W3474" s="350"/>
      <c r="X3474" s="350"/>
      <c r="Y3474" s="350">
        <f t="shared" si="623"/>
        <v>0</v>
      </c>
      <c r="Z3474" s="338"/>
      <c r="AA3474" s="337"/>
      <c r="AB3474" s="338"/>
      <c r="AC3474" s="337"/>
      <c r="AD3474" s="451">
        <f t="shared" si="624"/>
        <v>0</v>
      </c>
      <c r="AE3474" s="252"/>
    </row>
    <row r="3475" outlineLevel="1" spans="1:31">
      <c r="A3475" s="299"/>
      <c r="B3475" s="150">
        <v>220301163</v>
      </c>
      <c r="C3475" s="346"/>
      <c r="D3475" s="346"/>
      <c r="E3475" s="299" t="s">
        <v>275</v>
      </c>
      <c r="F3475" s="343"/>
      <c r="G3475" s="350"/>
      <c r="H3475" s="394"/>
      <c r="I3475" s="403"/>
      <c r="J3475" s="394"/>
      <c r="K3475" s="403"/>
      <c r="L3475" s="337">
        <f t="shared" si="627"/>
        <v>0</v>
      </c>
      <c r="M3475" s="338"/>
      <c r="N3475" s="337"/>
      <c r="O3475" s="338"/>
      <c r="P3475" s="337"/>
      <c r="Q3475" s="337">
        <f t="shared" si="622"/>
        <v>0</v>
      </c>
      <c r="R3475" s="350"/>
      <c r="S3475" s="350"/>
      <c r="T3475" s="350"/>
      <c r="U3475" s="350"/>
      <c r="V3475" s="350"/>
      <c r="W3475" s="350"/>
      <c r="X3475" s="350"/>
      <c r="Y3475" s="350">
        <f t="shared" si="623"/>
        <v>0</v>
      </c>
      <c r="Z3475" s="338"/>
      <c r="AA3475" s="337"/>
      <c r="AB3475" s="338"/>
      <c r="AC3475" s="337"/>
      <c r="AD3475" s="451">
        <f t="shared" si="624"/>
        <v>0</v>
      </c>
      <c r="AE3475" s="252"/>
    </row>
    <row r="3476" outlineLevel="1" spans="1:31">
      <c r="A3476" s="299"/>
      <c r="B3476" s="150">
        <v>220301164</v>
      </c>
      <c r="C3476" s="346"/>
      <c r="D3476" s="346"/>
      <c r="E3476" s="299" t="s">
        <v>276</v>
      </c>
      <c r="F3476" s="343"/>
      <c r="G3476" s="350"/>
      <c r="H3476" s="394"/>
      <c r="I3476" s="403"/>
      <c r="J3476" s="394"/>
      <c r="K3476" s="403"/>
      <c r="L3476" s="337">
        <f t="shared" si="627"/>
        <v>0</v>
      </c>
      <c r="M3476" s="338"/>
      <c r="N3476" s="337"/>
      <c r="O3476" s="338"/>
      <c r="P3476" s="337"/>
      <c r="Q3476" s="337">
        <f t="shared" si="622"/>
        <v>0</v>
      </c>
      <c r="R3476" s="350"/>
      <c r="S3476" s="350"/>
      <c r="T3476" s="350"/>
      <c r="U3476" s="350"/>
      <c r="V3476" s="350"/>
      <c r="W3476" s="350"/>
      <c r="X3476" s="350"/>
      <c r="Y3476" s="350">
        <f t="shared" si="623"/>
        <v>0</v>
      </c>
      <c r="Z3476" s="338"/>
      <c r="AA3476" s="337"/>
      <c r="AB3476" s="338"/>
      <c r="AC3476" s="337"/>
      <c r="AD3476" s="451">
        <f t="shared" si="624"/>
        <v>0</v>
      </c>
      <c r="AE3476" s="252"/>
    </row>
    <row r="3477" outlineLevel="1" spans="1:31">
      <c r="A3477" s="299"/>
      <c r="B3477" s="150">
        <v>220301165</v>
      </c>
      <c r="C3477" s="346"/>
      <c r="D3477" s="346"/>
      <c r="E3477" s="299" t="s">
        <v>277</v>
      </c>
      <c r="F3477" s="343"/>
      <c r="G3477" s="350"/>
      <c r="H3477" s="394"/>
      <c r="I3477" s="403"/>
      <c r="J3477" s="394"/>
      <c r="K3477" s="403"/>
      <c r="L3477" s="337">
        <f t="shared" si="627"/>
        <v>0</v>
      </c>
      <c r="M3477" s="338"/>
      <c r="N3477" s="337"/>
      <c r="O3477" s="338"/>
      <c r="P3477" s="337"/>
      <c r="Q3477" s="337">
        <f t="shared" si="622"/>
        <v>0</v>
      </c>
      <c r="R3477" s="350"/>
      <c r="S3477" s="350"/>
      <c r="T3477" s="350"/>
      <c r="U3477" s="350"/>
      <c r="V3477" s="350"/>
      <c r="W3477" s="350"/>
      <c r="X3477" s="350"/>
      <c r="Y3477" s="350">
        <f t="shared" si="623"/>
        <v>0</v>
      </c>
      <c r="Z3477" s="338"/>
      <c r="AA3477" s="337"/>
      <c r="AB3477" s="338"/>
      <c r="AC3477" s="337"/>
      <c r="AD3477" s="451">
        <f t="shared" si="624"/>
        <v>0</v>
      </c>
      <c r="AE3477" s="252"/>
    </row>
    <row r="3478" outlineLevel="1" spans="1:31">
      <c r="A3478" s="299"/>
      <c r="B3478" s="150">
        <v>220301166</v>
      </c>
      <c r="C3478" s="346"/>
      <c r="D3478" s="346"/>
      <c r="E3478" s="299" t="s">
        <v>278</v>
      </c>
      <c r="F3478" s="343"/>
      <c r="G3478" s="350"/>
      <c r="H3478" s="394"/>
      <c r="I3478" s="403"/>
      <c r="J3478" s="394"/>
      <c r="K3478" s="403"/>
      <c r="L3478" s="337">
        <f t="shared" si="627"/>
        <v>0</v>
      </c>
      <c r="M3478" s="338"/>
      <c r="N3478" s="337"/>
      <c r="O3478" s="338"/>
      <c r="P3478" s="337"/>
      <c r="Q3478" s="337">
        <f t="shared" si="622"/>
        <v>0</v>
      </c>
      <c r="R3478" s="350"/>
      <c r="S3478" s="350"/>
      <c r="T3478" s="350"/>
      <c r="U3478" s="350"/>
      <c r="V3478" s="350"/>
      <c r="W3478" s="350"/>
      <c r="X3478" s="350"/>
      <c r="Y3478" s="350">
        <f t="shared" si="623"/>
        <v>0</v>
      </c>
      <c r="Z3478" s="338"/>
      <c r="AA3478" s="337"/>
      <c r="AB3478" s="338"/>
      <c r="AC3478" s="337"/>
      <c r="AD3478" s="451">
        <f t="shared" si="624"/>
        <v>0</v>
      </c>
      <c r="AE3478" s="252"/>
    </row>
    <row r="3479" outlineLevel="1" spans="1:31">
      <c r="A3479" s="299"/>
      <c r="B3479" s="150">
        <v>220301167</v>
      </c>
      <c r="C3479" s="346"/>
      <c r="D3479" s="346"/>
      <c r="E3479" s="299" t="s">
        <v>279</v>
      </c>
      <c r="F3479" s="343"/>
      <c r="G3479" s="350"/>
      <c r="H3479" s="394"/>
      <c r="I3479" s="403"/>
      <c r="J3479" s="394"/>
      <c r="K3479" s="403"/>
      <c r="L3479" s="337">
        <f t="shared" si="627"/>
        <v>0</v>
      </c>
      <c r="M3479" s="338"/>
      <c r="N3479" s="337"/>
      <c r="O3479" s="338"/>
      <c r="P3479" s="337"/>
      <c r="Q3479" s="337">
        <f t="shared" si="622"/>
        <v>0</v>
      </c>
      <c r="R3479" s="350"/>
      <c r="S3479" s="350"/>
      <c r="T3479" s="350"/>
      <c r="U3479" s="350"/>
      <c r="V3479" s="350"/>
      <c r="W3479" s="350"/>
      <c r="X3479" s="350"/>
      <c r="Y3479" s="350">
        <f t="shared" si="623"/>
        <v>0</v>
      </c>
      <c r="Z3479" s="338"/>
      <c r="AA3479" s="337"/>
      <c r="AB3479" s="338"/>
      <c r="AC3479" s="337"/>
      <c r="AD3479" s="451">
        <f t="shared" si="624"/>
        <v>0</v>
      </c>
      <c r="AE3479" s="252"/>
    </row>
    <row r="3480" outlineLevel="1" spans="1:31">
      <c r="A3480" s="299"/>
      <c r="B3480" s="150">
        <v>220301168</v>
      </c>
      <c r="C3480" s="346"/>
      <c r="D3480" s="346"/>
      <c r="E3480" s="299" t="s">
        <v>280</v>
      </c>
      <c r="F3480" s="343"/>
      <c r="G3480" s="350"/>
      <c r="H3480" s="394"/>
      <c r="I3480" s="403"/>
      <c r="J3480" s="394"/>
      <c r="K3480" s="403"/>
      <c r="L3480" s="337">
        <f t="shared" si="627"/>
        <v>0</v>
      </c>
      <c r="M3480" s="338"/>
      <c r="N3480" s="337"/>
      <c r="O3480" s="338"/>
      <c r="P3480" s="337"/>
      <c r="Q3480" s="337">
        <f t="shared" si="622"/>
        <v>0</v>
      </c>
      <c r="R3480" s="350"/>
      <c r="S3480" s="350"/>
      <c r="T3480" s="350"/>
      <c r="U3480" s="350"/>
      <c r="V3480" s="350"/>
      <c r="W3480" s="350"/>
      <c r="X3480" s="350"/>
      <c r="Y3480" s="350">
        <f t="shared" si="623"/>
        <v>0</v>
      </c>
      <c r="Z3480" s="338"/>
      <c r="AA3480" s="337"/>
      <c r="AB3480" s="338"/>
      <c r="AC3480" s="337"/>
      <c r="AD3480" s="451">
        <f t="shared" si="624"/>
        <v>0</v>
      </c>
      <c r="AE3480" s="252"/>
    </row>
    <row r="3481" outlineLevel="1" spans="1:31">
      <c r="A3481" s="299"/>
      <c r="B3481" s="150">
        <v>220301169</v>
      </c>
      <c r="C3481" s="346"/>
      <c r="D3481" s="346"/>
      <c r="E3481" s="299" t="s">
        <v>281</v>
      </c>
      <c r="F3481" s="343"/>
      <c r="G3481" s="350"/>
      <c r="H3481" s="394"/>
      <c r="I3481" s="403"/>
      <c r="J3481" s="394"/>
      <c r="K3481" s="403"/>
      <c r="L3481" s="337">
        <f t="shared" si="627"/>
        <v>0</v>
      </c>
      <c r="M3481" s="338"/>
      <c r="N3481" s="337"/>
      <c r="O3481" s="338"/>
      <c r="P3481" s="337"/>
      <c r="Q3481" s="337">
        <f t="shared" si="622"/>
        <v>0</v>
      </c>
      <c r="R3481" s="350"/>
      <c r="S3481" s="350"/>
      <c r="T3481" s="350"/>
      <c r="U3481" s="350"/>
      <c r="V3481" s="350"/>
      <c r="W3481" s="350"/>
      <c r="X3481" s="350"/>
      <c r="Y3481" s="350">
        <f t="shared" si="623"/>
        <v>0</v>
      </c>
      <c r="Z3481" s="338"/>
      <c r="AA3481" s="337"/>
      <c r="AB3481" s="338"/>
      <c r="AC3481" s="337"/>
      <c r="AD3481" s="451">
        <f t="shared" si="624"/>
        <v>0</v>
      </c>
      <c r="AE3481" s="252"/>
    </row>
    <row r="3482" outlineLevel="1" spans="1:31">
      <c r="A3482" s="299"/>
      <c r="B3482" s="150">
        <v>220301170</v>
      </c>
      <c r="C3482" s="346"/>
      <c r="D3482" s="346"/>
      <c r="E3482" s="299" t="s">
        <v>282</v>
      </c>
      <c r="F3482" s="343"/>
      <c r="G3482" s="350"/>
      <c r="H3482" s="394"/>
      <c r="I3482" s="403"/>
      <c r="J3482" s="394"/>
      <c r="K3482" s="403"/>
      <c r="L3482" s="337">
        <f t="shared" si="627"/>
        <v>0</v>
      </c>
      <c r="M3482" s="338"/>
      <c r="N3482" s="337"/>
      <c r="O3482" s="338"/>
      <c r="P3482" s="337"/>
      <c r="Q3482" s="337">
        <f t="shared" si="622"/>
        <v>0</v>
      </c>
      <c r="R3482" s="350"/>
      <c r="S3482" s="350"/>
      <c r="T3482" s="350"/>
      <c r="U3482" s="350"/>
      <c r="V3482" s="350"/>
      <c r="W3482" s="350"/>
      <c r="X3482" s="350"/>
      <c r="Y3482" s="350">
        <f t="shared" si="623"/>
        <v>0</v>
      </c>
      <c r="Z3482" s="338"/>
      <c r="AA3482" s="337"/>
      <c r="AB3482" s="338"/>
      <c r="AC3482" s="337"/>
      <c r="AD3482" s="451">
        <f t="shared" si="624"/>
        <v>0</v>
      </c>
      <c r="AE3482" s="252"/>
    </row>
    <row r="3483" outlineLevel="1" spans="1:31">
      <c r="A3483" s="299"/>
      <c r="B3483" s="150">
        <v>220301171</v>
      </c>
      <c r="C3483" s="346"/>
      <c r="D3483" s="346"/>
      <c r="E3483" s="299" t="s">
        <v>283</v>
      </c>
      <c r="F3483" s="343"/>
      <c r="G3483" s="350"/>
      <c r="H3483" s="394"/>
      <c r="I3483" s="403"/>
      <c r="J3483" s="394"/>
      <c r="K3483" s="403"/>
      <c r="L3483" s="337">
        <f t="shared" si="627"/>
        <v>0</v>
      </c>
      <c r="M3483" s="338"/>
      <c r="N3483" s="337"/>
      <c r="O3483" s="338"/>
      <c r="P3483" s="337"/>
      <c r="Q3483" s="337">
        <f t="shared" si="622"/>
        <v>0</v>
      </c>
      <c r="R3483" s="350"/>
      <c r="S3483" s="350"/>
      <c r="T3483" s="350"/>
      <c r="U3483" s="350"/>
      <c r="V3483" s="350"/>
      <c r="W3483" s="350"/>
      <c r="X3483" s="350"/>
      <c r="Y3483" s="350">
        <f t="shared" si="623"/>
        <v>0</v>
      </c>
      <c r="Z3483" s="338"/>
      <c r="AA3483" s="337"/>
      <c r="AB3483" s="338"/>
      <c r="AC3483" s="337"/>
      <c r="AD3483" s="451">
        <f t="shared" si="624"/>
        <v>0</v>
      </c>
      <c r="AE3483" s="252"/>
    </row>
    <row r="3484" outlineLevel="1" spans="1:31">
      <c r="A3484" s="299"/>
      <c r="B3484" s="150">
        <v>220301172</v>
      </c>
      <c r="C3484" s="346"/>
      <c r="D3484" s="346"/>
      <c r="E3484" s="299" t="s">
        <v>284</v>
      </c>
      <c r="F3484" s="343"/>
      <c r="G3484" s="350"/>
      <c r="H3484" s="394"/>
      <c r="I3484" s="403"/>
      <c r="J3484" s="394"/>
      <c r="K3484" s="403"/>
      <c r="L3484" s="337">
        <f t="shared" si="627"/>
        <v>0</v>
      </c>
      <c r="M3484" s="338"/>
      <c r="N3484" s="337"/>
      <c r="O3484" s="338"/>
      <c r="P3484" s="337"/>
      <c r="Q3484" s="337">
        <f t="shared" si="622"/>
        <v>0</v>
      </c>
      <c r="R3484" s="350"/>
      <c r="S3484" s="350"/>
      <c r="T3484" s="350"/>
      <c r="U3484" s="350"/>
      <c r="V3484" s="350"/>
      <c r="W3484" s="350"/>
      <c r="X3484" s="350"/>
      <c r="Y3484" s="350">
        <f t="shared" si="623"/>
        <v>0</v>
      </c>
      <c r="Z3484" s="338"/>
      <c r="AA3484" s="337"/>
      <c r="AB3484" s="338"/>
      <c r="AC3484" s="337"/>
      <c r="AD3484" s="451">
        <f t="shared" si="624"/>
        <v>0</v>
      </c>
      <c r="AE3484" s="252"/>
    </row>
    <row r="3485" outlineLevel="1" spans="1:31">
      <c r="A3485" s="299"/>
      <c r="B3485" s="150">
        <v>220301173</v>
      </c>
      <c r="C3485" s="346"/>
      <c r="D3485" s="346"/>
      <c r="E3485" s="299" t="s">
        <v>285</v>
      </c>
      <c r="F3485" s="343"/>
      <c r="G3485" s="350"/>
      <c r="H3485" s="394"/>
      <c r="I3485" s="403"/>
      <c r="J3485" s="394"/>
      <c r="K3485" s="403"/>
      <c r="L3485" s="337">
        <f t="shared" si="627"/>
        <v>0</v>
      </c>
      <c r="M3485" s="338"/>
      <c r="N3485" s="337"/>
      <c r="O3485" s="338"/>
      <c r="P3485" s="337"/>
      <c r="Q3485" s="337">
        <f t="shared" si="622"/>
        <v>0</v>
      </c>
      <c r="R3485" s="350"/>
      <c r="S3485" s="350"/>
      <c r="T3485" s="350"/>
      <c r="U3485" s="350"/>
      <c r="V3485" s="350"/>
      <c r="W3485" s="350"/>
      <c r="X3485" s="350"/>
      <c r="Y3485" s="350">
        <f t="shared" si="623"/>
        <v>0</v>
      </c>
      <c r="Z3485" s="338"/>
      <c r="AA3485" s="337"/>
      <c r="AB3485" s="338"/>
      <c r="AC3485" s="337"/>
      <c r="AD3485" s="451">
        <f t="shared" si="624"/>
        <v>0</v>
      </c>
      <c r="AE3485" s="252"/>
    </row>
    <row r="3486" outlineLevel="1" spans="1:31">
      <c r="A3486" s="299"/>
      <c r="B3486" s="150">
        <v>220301174</v>
      </c>
      <c r="C3486" s="346"/>
      <c r="D3486" s="346"/>
      <c r="E3486" s="299" t="s">
        <v>286</v>
      </c>
      <c r="F3486" s="343"/>
      <c r="G3486" s="350"/>
      <c r="H3486" s="394"/>
      <c r="I3486" s="403"/>
      <c r="J3486" s="394"/>
      <c r="K3486" s="403"/>
      <c r="L3486" s="337">
        <f t="shared" si="627"/>
        <v>0</v>
      </c>
      <c r="M3486" s="338"/>
      <c r="N3486" s="337"/>
      <c r="O3486" s="338"/>
      <c r="P3486" s="337"/>
      <c r="Q3486" s="337">
        <f t="shared" si="622"/>
        <v>0</v>
      </c>
      <c r="R3486" s="350"/>
      <c r="S3486" s="350"/>
      <c r="T3486" s="350"/>
      <c r="U3486" s="350"/>
      <c r="V3486" s="350"/>
      <c r="W3486" s="350"/>
      <c r="X3486" s="350"/>
      <c r="Y3486" s="350">
        <f t="shared" si="623"/>
        <v>0</v>
      </c>
      <c r="Z3486" s="338"/>
      <c r="AA3486" s="337"/>
      <c r="AB3486" s="338"/>
      <c r="AC3486" s="337"/>
      <c r="AD3486" s="451">
        <f t="shared" si="624"/>
        <v>0</v>
      </c>
      <c r="AE3486" s="252"/>
    </row>
    <row r="3487" outlineLevel="1" spans="1:31">
      <c r="A3487" s="299"/>
      <c r="B3487" s="150">
        <v>220301175</v>
      </c>
      <c r="C3487" s="346"/>
      <c r="D3487" s="346"/>
      <c r="E3487" s="299" t="s">
        <v>287</v>
      </c>
      <c r="F3487" s="343"/>
      <c r="G3487" s="350"/>
      <c r="H3487" s="394"/>
      <c r="I3487" s="403"/>
      <c r="J3487" s="394"/>
      <c r="K3487" s="403"/>
      <c r="L3487" s="337">
        <f t="shared" si="627"/>
        <v>0</v>
      </c>
      <c r="M3487" s="338"/>
      <c r="N3487" s="337"/>
      <c r="O3487" s="338"/>
      <c r="P3487" s="337"/>
      <c r="Q3487" s="337">
        <f t="shared" si="622"/>
        <v>0</v>
      </c>
      <c r="R3487" s="350"/>
      <c r="S3487" s="350"/>
      <c r="T3487" s="350"/>
      <c r="U3487" s="350"/>
      <c r="V3487" s="350"/>
      <c r="W3487" s="350"/>
      <c r="X3487" s="350"/>
      <c r="Y3487" s="350">
        <f t="shared" si="623"/>
        <v>0</v>
      </c>
      <c r="Z3487" s="338"/>
      <c r="AA3487" s="337"/>
      <c r="AB3487" s="338"/>
      <c r="AC3487" s="337"/>
      <c r="AD3487" s="451">
        <f t="shared" si="624"/>
        <v>0</v>
      </c>
      <c r="AE3487" s="252"/>
    </row>
    <row r="3488" outlineLevel="1" spans="1:31">
      <c r="A3488" s="299"/>
      <c r="B3488" s="150">
        <v>220301176</v>
      </c>
      <c r="C3488" s="346"/>
      <c r="D3488" s="346"/>
      <c r="E3488" s="299" t="s">
        <v>288</v>
      </c>
      <c r="F3488" s="343"/>
      <c r="G3488" s="350"/>
      <c r="H3488" s="394"/>
      <c r="I3488" s="403"/>
      <c r="J3488" s="394"/>
      <c r="K3488" s="403"/>
      <c r="L3488" s="337">
        <f t="shared" si="627"/>
        <v>0</v>
      </c>
      <c r="M3488" s="338"/>
      <c r="N3488" s="337"/>
      <c r="O3488" s="338"/>
      <c r="P3488" s="337"/>
      <c r="Q3488" s="337">
        <f t="shared" si="622"/>
        <v>0</v>
      </c>
      <c r="R3488" s="350"/>
      <c r="S3488" s="350"/>
      <c r="T3488" s="350"/>
      <c r="U3488" s="350"/>
      <c r="V3488" s="350"/>
      <c r="W3488" s="350"/>
      <c r="X3488" s="350"/>
      <c r="Y3488" s="350">
        <f t="shared" si="623"/>
        <v>0</v>
      </c>
      <c r="Z3488" s="338"/>
      <c r="AA3488" s="337"/>
      <c r="AB3488" s="338"/>
      <c r="AC3488" s="337"/>
      <c r="AD3488" s="451">
        <f t="shared" si="624"/>
        <v>0</v>
      </c>
      <c r="AE3488" s="252"/>
    </row>
    <row r="3489" outlineLevel="1" spans="1:31">
      <c r="A3489" s="299"/>
      <c r="B3489" s="150">
        <v>220301177</v>
      </c>
      <c r="C3489" s="346"/>
      <c r="D3489" s="346"/>
      <c r="E3489" s="299" t="s">
        <v>289</v>
      </c>
      <c r="F3489" s="343"/>
      <c r="G3489" s="350"/>
      <c r="H3489" s="394"/>
      <c r="I3489" s="403"/>
      <c r="J3489" s="394"/>
      <c r="K3489" s="403"/>
      <c r="L3489" s="337">
        <f t="shared" si="627"/>
        <v>0</v>
      </c>
      <c r="M3489" s="338"/>
      <c r="N3489" s="337"/>
      <c r="O3489" s="338"/>
      <c r="P3489" s="337"/>
      <c r="Q3489" s="337">
        <f t="shared" si="622"/>
        <v>0</v>
      </c>
      <c r="R3489" s="350"/>
      <c r="S3489" s="350"/>
      <c r="T3489" s="350"/>
      <c r="U3489" s="350"/>
      <c r="V3489" s="350"/>
      <c r="W3489" s="350"/>
      <c r="X3489" s="350"/>
      <c r="Y3489" s="350">
        <f t="shared" si="623"/>
        <v>0</v>
      </c>
      <c r="Z3489" s="338"/>
      <c r="AA3489" s="337"/>
      <c r="AB3489" s="338"/>
      <c r="AC3489" s="337"/>
      <c r="AD3489" s="451">
        <f t="shared" si="624"/>
        <v>0</v>
      </c>
      <c r="AE3489" s="252"/>
    </row>
    <row r="3490" outlineLevel="1" spans="1:31">
      <c r="A3490" s="299"/>
      <c r="B3490" s="150">
        <v>220301178</v>
      </c>
      <c r="C3490" s="346"/>
      <c r="D3490" s="346"/>
      <c r="E3490" s="299" t="s">
        <v>290</v>
      </c>
      <c r="F3490" s="343"/>
      <c r="G3490" s="350"/>
      <c r="H3490" s="394"/>
      <c r="I3490" s="403"/>
      <c r="J3490" s="394"/>
      <c r="K3490" s="403"/>
      <c r="L3490" s="337">
        <f t="shared" si="627"/>
        <v>0</v>
      </c>
      <c r="M3490" s="338"/>
      <c r="N3490" s="337"/>
      <c r="O3490" s="338"/>
      <c r="P3490" s="337"/>
      <c r="Q3490" s="337">
        <f t="shared" si="622"/>
        <v>0</v>
      </c>
      <c r="R3490" s="350"/>
      <c r="S3490" s="350"/>
      <c r="T3490" s="350"/>
      <c r="U3490" s="350"/>
      <c r="V3490" s="350"/>
      <c r="W3490" s="350"/>
      <c r="X3490" s="350"/>
      <c r="Y3490" s="350">
        <f t="shared" si="623"/>
        <v>0</v>
      </c>
      <c r="Z3490" s="338"/>
      <c r="AA3490" s="337"/>
      <c r="AB3490" s="338"/>
      <c r="AC3490" s="337"/>
      <c r="AD3490" s="451">
        <f t="shared" si="624"/>
        <v>0</v>
      </c>
      <c r="AE3490" s="252"/>
    </row>
    <row r="3491" outlineLevel="1" spans="1:31">
      <c r="A3491" s="299"/>
      <c r="B3491" s="150">
        <v>220301179</v>
      </c>
      <c r="C3491" s="346"/>
      <c r="D3491" s="346"/>
      <c r="E3491" s="299" t="s">
        <v>291</v>
      </c>
      <c r="F3491" s="343"/>
      <c r="G3491" s="350"/>
      <c r="H3491" s="394"/>
      <c r="I3491" s="403"/>
      <c r="J3491" s="394"/>
      <c r="K3491" s="403"/>
      <c r="L3491" s="337">
        <f t="shared" si="627"/>
        <v>0</v>
      </c>
      <c r="M3491" s="338"/>
      <c r="N3491" s="337"/>
      <c r="O3491" s="338"/>
      <c r="P3491" s="337"/>
      <c r="Q3491" s="337">
        <f t="shared" ref="Q3491:Q3511" si="628">L3491-N3491+P3491</f>
        <v>0</v>
      </c>
      <c r="R3491" s="350"/>
      <c r="S3491" s="350"/>
      <c r="T3491" s="350"/>
      <c r="U3491" s="350"/>
      <c r="V3491" s="350"/>
      <c r="W3491" s="350"/>
      <c r="X3491" s="350"/>
      <c r="Y3491" s="350">
        <f t="shared" si="623"/>
        <v>0</v>
      </c>
      <c r="Z3491" s="338"/>
      <c r="AA3491" s="337"/>
      <c r="AB3491" s="338"/>
      <c r="AC3491" s="337"/>
      <c r="AD3491" s="451">
        <f t="shared" si="624"/>
        <v>0</v>
      </c>
      <c r="AE3491" s="252"/>
    </row>
    <row r="3492" outlineLevel="1" spans="1:31">
      <c r="A3492" s="299"/>
      <c r="B3492" s="150">
        <v>220301180</v>
      </c>
      <c r="C3492" s="346"/>
      <c r="D3492" s="346"/>
      <c r="E3492" s="299" t="s">
        <v>292</v>
      </c>
      <c r="F3492" s="343"/>
      <c r="G3492" s="350"/>
      <c r="H3492" s="394"/>
      <c r="I3492" s="403"/>
      <c r="J3492" s="394"/>
      <c r="K3492" s="403"/>
      <c r="L3492" s="337">
        <f t="shared" si="627"/>
        <v>0</v>
      </c>
      <c r="M3492" s="338"/>
      <c r="N3492" s="337"/>
      <c r="O3492" s="338"/>
      <c r="P3492" s="337"/>
      <c r="Q3492" s="337">
        <f t="shared" si="628"/>
        <v>0</v>
      </c>
      <c r="R3492" s="350"/>
      <c r="S3492" s="350"/>
      <c r="T3492" s="350"/>
      <c r="U3492" s="350"/>
      <c r="V3492" s="350"/>
      <c r="W3492" s="350"/>
      <c r="X3492" s="350"/>
      <c r="Y3492" s="350">
        <f t="shared" si="623"/>
        <v>0</v>
      </c>
      <c r="Z3492" s="338"/>
      <c r="AA3492" s="337"/>
      <c r="AB3492" s="338"/>
      <c r="AC3492" s="337"/>
      <c r="AD3492" s="451">
        <f t="shared" si="624"/>
        <v>0</v>
      </c>
      <c r="AE3492" s="252"/>
    </row>
    <row r="3493" outlineLevel="1" spans="1:31">
      <c r="A3493" s="299"/>
      <c r="B3493" s="150">
        <v>220301181</v>
      </c>
      <c r="C3493" s="346"/>
      <c r="D3493" s="346"/>
      <c r="E3493" s="299" t="s">
        <v>293</v>
      </c>
      <c r="F3493" s="343"/>
      <c r="G3493" s="350"/>
      <c r="H3493" s="394"/>
      <c r="I3493" s="403"/>
      <c r="J3493" s="394"/>
      <c r="K3493" s="403"/>
      <c r="L3493" s="337">
        <f t="shared" si="627"/>
        <v>0</v>
      </c>
      <c r="M3493" s="338"/>
      <c r="N3493" s="337"/>
      <c r="O3493" s="338"/>
      <c r="P3493" s="337"/>
      <c r="Q3493" s="337">
        <f t="shared" si="628"/>
        <v>0</v>
      </c>
      <c r="R3493" s="350"/>
      <c r="S3493" s="350"/>
      <c r="T3493" s="350"/>
      <c r="U3493" s="350"/>
      <c r="V3493" s="350"/>
      <c r="W3493" s="350"/>
      <c r="X3493" s="350"/>
      <c r="Y3493" s="350">
        <f t="shared" si="623"/>
        <v>0</v>
      </c>
      <c r="Z3493" s="338"/>
      <c r="AA3493" s="337"/>
      <c r="AB3493" s="338"/>
      <c r="AC3493" s="337"/>
      <c r="AD3493" s="451">
        <f t="shared" si="624"/>
        <v>0</v>
      </c>
      <c r="AE3493" s="252"/>
    </row>
    <row r="3494" outlineLevel="1" spans="1:31">
      <c r="A3494" s="299"/>
      <c r="B3494" s="150">
        <v>220301182</v>
      </c>
      <c r="C3494" s="346"/>
      <c r="D3494" s="346"/>
      <c r="E3494" s="299" t="s">
        <v>294</v>
      </c>
      <c r="F3494" s="343"/>
      <c r="G3494" s="350"/>
      <c r="H3494" s="394"/>
      <c r="I3494" s="403"/>
      <c r="J3494" s="394"/>
      <c r="K3494" s="403"/>
      <c r="L3494" s="337">
        <f t="shared" si="627"/>
        <v>0</v>
      </c>
      <c r="M3494" s="338"/>
      <c r="N3494" s="337"/>
      <c r="O3494" s="338"/>
      <c r="P3494" s="337"/>
      <c r="Q3494" s="337">
        <f t="shared" si="628"/>
        <v>0</v>
      </c>
      <c r="R3494" s="350"/>
      <c r="S3494" s="350"/>
      <c r="T3494" s="350"/>
      <c r="U3494" s="350"/>
      <c r="V3494" s="350"/>
      <c r="W3494" s="350"/>
      <c r="X3494" s="350"/>
      <c r="Y3494" s="350">
        <f t="shared" si="623"/>
        <v>0</v>
      </c>
      <c r="Z3494" s="338"/>
      <c r="AA3494" s="337"/>
      <c r="AB3494" s="338"/>
      <c r="AC3494" s="337"/>
      <c r="AD3494" s="451">
        <f t="shared" si="624"/>
        <v>0</v>
      </c>
      <c r="AE3494" s="252"/>
    </row>
    <row r="3495" outlineLevel="1" spans="1:31">
      <c r="A3495" s="299"/>
      <c r="B3495" s="150">
        <v>220301183</v>
      </c>
      <c r="C3495" s="346"/>
      <c r="D3495" s="346"/>
      <c r="E3495" s="299" t="s">
        <v>295</v>
      </c>
      <c r="F3495" s="343"/>
      <c r="G3495" s="350"/>
      <c r="H3495" s="394"/>
      <c r="I3495" s="403"/>
      <c r="J3495" s="394"/>
      <c r="K3495" s="403"/>
      <c r="L3495" s="337">
        <f t="shared" si="627"/>
        <v>0</v>
      </c>
      <c r="M3495" s="338"/>
      <c r="N3495" s="337"/>
      <c r="O3495" s="338"/>
      <c r="P3495" s="337"/>
      <c r="Q3495" s="337">
        <f t="shared" si="628"/>
        <v>0</v>
      </c>
      <c r="R3495" s="350"/>
      <c r="S3495" s="350"/>
      <c r="T3495" s="350"/>
      <c r="U3495" s="350"/>
      <c r="V3495" s="350"/>
      <c r="W3495" s="350"/>
      <c r="X3495" s="350"/>
      <c r="Y3495" s="350">
        <f t="shared" si="623"/>
        <v>0</v>
      </c>
      <c r="Z3495" s="338"/>
      <c r="AA3495" s="337"/>
      <c r="AB3495" s="338"/>
      <c r="AC3495" s="337"/>
      <c r="AD3495" s="451">
        <f t="shared" si="624"/>
        <v>0</v>
      </c>
      <c r="AE3495" s="252"/>
    </row>
    <row r="3496" outlineLevel="1" spans="1:31">
      <c r="A3496" s="299"/>
      <c r="B3496" s="150">
        <v>220301184</v>
      </c>
      <c r="C3496" s="346"/>
      <c r="D3496" s="346"/>
      <c r="E3496" s="299" t="s">
        <v>296</v>
      </c>
      <c r="F3496" s="343"/>
      <c r="G3496" s="350"/>
      <c r="H3496" s="394"/>
      <c r="I3496" s="403"/>
      <c r="J3496" s="394"/>
      <c r="K3496" s="403"/>
      <c r="L3496" s="337">
        <f t="shared" si="627"/>
        <v>0</v>
      </c>
      <c r="M3496" s="338"/>
      <c r="N3496" s="337"/>
      <c r="O3496" s="338"/>
      <c r="P3496" s="337"/>
      <c r="Q3496" s="337">
        <f t="shared" si="628"/>
        <v>0</v>
      </c>
      <c r="R3496" s="350"/>
      <c r="S3496" s="350"/>
      <c r="T3496" s="350"/>
      <c r="U3496" s="350"/>
      <c r="V3496" s="350"/>
      <c r="W3496" s="350"/>
      <c r="X3496" s="350"/>
      <c r="Y3496" s="350">
        <f t="shared" si="623"/>
        <v>0</v>
      </c>
      <c r="Z3496" s="338"/>
      <c r="AA3496" s="337"/>
      <c r="AB3496" s="338"/>
      <c r="AC3496" s="337"/>
      <c r="AD3496" s="451">
        <f t="shared" si="624"/>
        <v>0</v>
      </c>
      <c r="AE3496" s="252"/>
    </row>
    <row r="3497" outlineLevel="1" spans="1:31">
      <c r="A3497" s="299"/>
      <c r="B3497" s="150">
        <v>220301185</v>
      </c>
      <c r="C3497" s="346"/>
      <c r="D3497" s="346"/>
      <c r="E3497" s="299" t="s">
        <v>297</v>
      </c>
      <c r="F3497" s="343"/>
      <c r="G3497" s="350"/>
      <c r="H3497" s="394"/>
      <c r="I3497" s="403"/>
      <c r="J3497" s="394"/>
      <c r="K3497" s="403"/>
      <c r="L3497" s="337">
        <f t="shared" si="627"/>
        <v>0</v>
      </c>
      <c r="M3497" s="338"/>
      <c r="N3497" s="337"/>
      <c r="O3497" s="338"/>
      <c r="P3497" s="337"/>
      <c r="Q3497" s="337">
        <f t="shared" si="628"/>
        <v>0</v>
      </c>
      <c r="R3497" s="350"/>
      <c r="S3497" s="350"/>
      <c r="T3497" s="350"/>
      <c r="U3497" s="350"/>
      <c r="V3497" s="350"/>
      <c r="W3497" s="350"/>
      <c r="X3497" s="350"/>
      <c r="Y3497" s="350">
        <f t="shared" si="623"/>
        <v>0</v>
      </c>
      <c r="Z3497" s="338"/>
      <c r="AA3497" s="337"/>
      <c r="AB3497" s="338"/>
      <c r="AC3497" s="337"/>
      <c r="AD3497" s="451">
        <f t="shared" si="624"/>
        <v>0</v>
      </c>
      <c r="AE3497" s="252"/>
    </row>
    <row r="3498" outlineLevel="1" spans="1:31">
      <c r="A3498" s="299"/>
      <c r="B3498" s="150">
        <v>220301186</v>
      </c>
      <c r="C3498" s="346"/>
      <c r="D3498" s="346"/>
      <c r="E3498" s="299" t="s">
        <v>298</v>
      </c>
      <c r="F3498" s="343"/>
      <c r="G3498" s="350"/>
      <c r="H3498" s="394"/>
      <c r="I3498" s="403"/>
      <c r="J3498" s="394"/>
      <c r="K3498" s="403"/>
      <c r="L3498" s="337">
        <f t="shared" si="627"/>
        <v>0</v>
      </c>
      <c r="M3498" s="338"/>
      <c r="N3498" s="337"/>
      <c r="O3498" s="338"/>
      <c r="P3498" s="337"/>
      <c r="Q3498" s="337">
        <f t="shared" si="628"/>
        <v>0</v>
      </c>
      <c r="R3498" s="350"/>
      <c r="S3498" s="350"/>
      <c r="T3498" s="350"/>
      <c r="U3498" s="350"/>
      <c r="V3498" s="350"/>
      <c r="W3498" s="350"/>
      <c r="X3498" s="350"/>
      <c r="Y3498" s="350">
        <f t="shared" si="623"/>
        <v>0</v>
      </c>
      <c r="Z3498" s="338"/>
      <c r="AA3498" s="337"/>
      <c r="AB3498" s="338"/>
      <c r="AC3498" s="337"/>
      <c r="AD3498" s="451">
        <f t="shared" si="624"/>
        <v>0</v>
      </c>
      <c r="AE3498" s="252"/>
    </row>
    <row r="3499" outlineLevel="1" spans="1:31">
      <c r="A3499" s="299"/>
      <c r="B3499" s="150">
        <v>220301187</v>
      </c>
      <c r="C3499" s="346"/>
      <c r="D3499" s="346"/>
      <c r="E3499" s="299" t="s">
        <v>299</v>
      </c>
      <c r="F3499" s="343"/>
      <c r="G3499" s="350"/>
      <c r="H3499" s="394"/>
      <c r="I3499" s="403"/>
      <c r="J3499" s="394"/>
      <c r="K3499" s="403"/>
      <c r="L3499" s="337">
        <f t="shared" si="627"/>
        <v>0</v>
      </c>
      <c r="M3499" s="338"/>
      <c r="N3499" s="337"/>
      <c r="O3499" s="338"/>
      <c r="P3499" s="337"/>
      <c r="Q3499" s="337">
        <f t="shared" si="628"/>
        <v>0</v>
      </c>
      <c r="R3499" s="350"/>
      <c r="S3499" s="350"/>
      <c r="T3499" s="350"/>
      <c r="U3499" s="350"/>
      <c r="V3499" s="350"/>
      <c r="W3499" s="350"/>
      <c r="X3499" s="350"/>
      <c r="Y3499" s="350">
        <f t="shared" si="623"/>
        <v>0</v>
      </c>
      <c r="Z3499" s="338"/>
      <c r="AA3499" s="337"/>
      <c r="AB3499" s="338"/>
      <c r="AC3499" s="337"/>
      <c r="AD3499" s="451">
        <f t="shared" si="624"/>
        <v>0</v>
      </c>
      <c r="AE3499" s="252"/>
    </row>
    <row r="3500" outlineLevel="1" spans="1:31">
      <c r="A3500" s="299"/>
      <c r="B3500" s="150">
        <v>220301188</v>
      </c>
      <c r="C3500" s="346"/>
      <c r="D3500" s="346"/>
      <c r="E3500" s="299" t="s">
        <v>300</v>
      </c>
      <c r="F3500" s="343"/>
      <c r="G3500" s="350"/>
      <c r="H3500" s="394"/>
      <c r="I3500" s="403"/>
      <c r="J3500" s="394"/>
      <c r="K3500" s="403"/>
      <c r="L3500" s="337">
        <f t="shared" si="627"/>
        <v>0</v>
      </c>
      <c r="M3500" s="338"/>
      <c r="N3500" s="337"/>
      <c r="O3500" s="338"/>
      <c r="P3500" s="337"/>
      <c r="Q3500" s="337">
        <f t="shared" si="628"/>
        <v>0</v>
      </c>
      <c r="R3500" s="350"/>
      <c r="S3500" s="350"/>
      <c r="T3500" s="350"/>
      <c r="U3500" s="350"/>
      <c r="V3500" s="350"/>
      <c r="W3500" s="350"/>
      <c r="X3500" s="350"/>
      <c r="Y3500" s="350">
        <f t="shared" si="623"/>
        <v>0</v>
      </c>
      <c r="Z3500" s="338"/>
      <c r="AA3500" s="337"/>
      <c r="AB3500" s="338"/>
      <c r="AC3500" s="337"/>
      <c r="AD3500" s="451">
        <f t="shared" si="624"/>
        <v>0</v>
      </c>
      <c r="AE3500" s="252"/>
    </row>
    <row r="3501" outlineLevel="1" spans="1:31">
      <c r="A3501" s="299"/>
      <c r="B3501" s="150">
        <v>220301189</v>
      </c>
      <c r="C3501" s="346"/>
      <c r="D3501" s="346"/>
      <c r="E3501" s="299" t="s">
        <v>301</v>
      </c>
      <c r="F3501" s="343"/>
      <c r="G3501" s="350"/>
      <c r="H3501" s="394"/>
      <c r="I3501" s="403"/>
      <c r="J3501" s="394"/>
      <c r="K3501" s="403"/>
      <c r="L3501" s="337">
        <f t="shared" si="627"/>
        <v>0</v>
      </c>
      <c r="M3501" s="338"/>
      <c r="N3501" s="337"/>
      <c r="O3501" s="338"/>
      <c r="P3501" s="337"/>
      <c r="Q3501" s="337">
        <f t="shared" si="628"/>
        <v>0</v>
      </c>
      <c r="R3501" s="350"/>
      <c r="S3501" s="350"/>
      <c r="T3501" s="350"/>
      <c r="U3501" s="350"/>
      <c r="V3501" s="350"/>
      <c r="W3501" s="350"/>
      <c r="X3501" s="350"/>
      <c r="Y3501" s="350">
        <f t="shared" si="623"/>
        <v>0</v>
      </c>
      <c r="Z3501" s="338"/>
      <c r="AA3501" s="337"/>
      <c r="AB3501" s="338"/>
      <c r="AC3501" s="337"/>
      <c r="AD3501" s="451">
        <f t="shared" si="624"/>
        <v>0</v>
      </c>
      <c r="AE3501" s="252"/>
    </row>
    <row r="3502" outlineLevel="1" spans="1:31">
      <c r="A3502" s="299"/>
      <c r="B3502" s="150">
        <v>220301190</v>
      </c>
      <c r="C3502" s="346"/>
      <c r="D3502" s="346"/>
      <c r="E3502" s="299" t="s">
        <v>302</v>
      </c>
      <c r="F3502" s="343"/>
      <c r="G3502" s="350"/>
      <c r="H3502" s="394"/>
      <c r="I3502" s="403"/>
      <c r="J3502" s="394"/>
      <c r="K3502" s="403"/>
      <c r="L3502" s="337">
        <f t="shared" si="627"/>
        <v>0</v>
      </c>
      <c r="M3502" s="338"/>
      <c r="N3502" s="337"/>
      <c r="O3502" s="338"/>
      <c r="P3502" s="337"/>
      <c r="Q3502" s="337">
        <f t="shared" si="628"/>
        <v>0</v>
      </c>
      <c r="R3502" s="350"/>
      <c r="S3502" s="350"/>
      <c r="T3502" s="350"/>
      <c r="U3502" s="350"/>
      <c r="V3502" s="350"/>
      <c r="W3502" s="350"/>
      <c r="X3502" s="350"/>
      <c r="Y3502" s="350">
        <f t="shared" si="623"/>
        <v>0</v>
      </c>
      <c r="Z3502" s="338"/>
      <c r="AA3502" s="337"/>
      <c r="AB3502" s="338"/>
      <c r="AC3502" s="337"/>
      <c r="AD3502" s="451">
        <f t="shared" si="624"/>
        <v>0</v>
      </c>
      <c r="AE3502" s="252"/>
    </row>
    <row r="3503" outlineLevel="1" spans="1:31">
      <c r="A3503" s="299"/>
      <c r="B3503" s="150">
        <v>220301191</v>
      </c>
      <c r="C3503" s="346"/>
      <c r="D3503" s="346"/>
      <c r="E3503" s="299" t="s">
        <v>303</v>
      </c>
      <c r="F3503" s="343"/>
      <c r="G3503" s="350"/>
      <c r="H3503" s="394"/>
      <c r="I3503" s="403"/>
      <c r="J3503" s="394"/>
      <c r="K3503" s="403"/>
      <c r="L3503" s="337">
        <f t="shared" si="627"/>
        <v>0</v>
      </c>
      <c r="M3503" s="338"/>
      <c r="N3503" s="337"/>
      <c r="O3503" s="338"/>
      <c r="P3503" s="337"/>
      <c r="Q3503" s="337">
        <f t="shared" si="628"/>
        <v>0</v>
      </c>
      <c r="R3503" s="350"/>
      <c r="S3503" s="350"/>
      <c r="T3503" s="350"/>
      <c r="U3503" s="350"/>
      <c r="V3503" s="350"/>
      <c r="W3503" s="350"/>
      <c r="X3503" s="350"/>
      <c r="Y3503" s="350">
        <f t="shared" si="623"/>
        <v>0</v>
      </c>
      <c r="Z3503" s="338"/>
      <c r="AA3503" s="337"/>
      <c r="AB3503" s="338"/>
      <c r="AC3503" s="337"/>
      <c r="AD3503" s="451">
        <f t="shared" si="624"/>
        <v>0</v>
      </c>
      <c r="AE3503" s="252"/>
    </row>
    <row r="3504" outlineLevel="1" spans="1:31">
      <c r="A3504" s="299"/>
      <c r="B3504" s="150">
        <v>220301192</v>
      </c>
      <c r="C3504" s="346"/>
      <c r="D3504" s="346"/>
      <c r="E3504" s="299" t="s">
        <v>304</v>
      </c>
      <c r="F3504" s="343"/>
      <c r="G3504" s="350"/>
      <c r="H3504" s="394"/>
      <c r="I3504" s="403"/>
      <c r="J3504" s="394"/>
      <c r="K3504" s="403"/>
      <c r="L3504" s="337">
        <f t="shared" si="627"/>
        <v>0</v>
      </c>
      <c r="M3504" s="338"/>
      <c r="N3504" s="337"/>
      <c r="O3504" s="338"/>
      <c r="P3504" s="337"/>
      <c r="Q3504" s="337">
        <f t="shared" si="628"/>
        <v>0</v>
      </c>
      <c r="R3504" s="350"/>
      <c r="S3504" s="350"/>
      <c r="T3504" s="350"/>
      <c r="U3504" s="350"/>
      <c r="V3504" s="350"/>
      <c r="W3504" s="350"/>
      <c r="X3504" s="350"/>
      <c r="Y3504" s="350">
        <f t="shared" ref="Y3504:Y3511" si="629">SUM(Q3504:X3504)</f>
        <v>0</v>
      </c>
      <c r="Z3504" s="338"/>
      <c r="AA3504" s="337"/>
      <c r="AB3504" s="338"/>
      <c r="AC3504" s="337"/>
      <c r="AD3504" s="451">
        <f t="shared" ref="AD3504:AD3511" si="630">Y3504-AA3504+AC3504</f>
        <v>0</v>
      </c>
      <c r="AE3504" s="252"/>
    </row>
    <row r="3505" outlineLevel="1" spans="1:31">
      <c r="A3505" s="299"/>
      <c r="B3505" s="150">
        <v>220301193</v>
      </c>
      <c r="C3505" s="346"/>
      <c r="D3505" s="346"/>
      <c r="E3505" s="299" t="s">
        <v>305</v>
      </c>
      <c r="F3505" s="343"/>
      <c r="G3505" s="350"/>
      <c r="H3505" s="394"/>
      <c r="I3505" s="403"/>
      <c r="J3505" s="394"/>
      <c r="K3505" s="403"/>
      <c r="L3505" s="337">
        <f t="shared" si="627"/>
        <v>0</v>
      </c>
      <c r="M3505" s="338"/>
      <c r="N3505" s="337"/>
      <c r="O3505" s="338"/>
      <c r="P3505" s="337"/>
      <c r="Q3505" s="337">
        <f t="shared" si="628"/>
        <v>0</v>
      </c>
      <c r="R3505" s="350"/>
      <c r="S3505" s="350"/>
      <c r="T3505" s="350"/>
      <c r="U3505" s="350"/>
      <c r="V3505" s="350"/>
      <c r="W3505" s="350"/>
      <c r="X3505" s="350"/>
      <c r="Y3505" s="350">
        <f t="shared" si="629"/>
        <v>0</v>
      </c>
      <c r="Z3505" s="338"/>
      <c r="AA3505" s="337"/>
      <c r="AB3505" s="338"/>
      <c r="AC3505" s="337"/>
      <c r="AD3505" s="451">
        <f t="shared" si="630"/>
        <v>0</v>
      </c>
      <c r="AE3505" s="252"/>
    </row>
    <row r="3506" outlineLevel="1" spans="1:31">
      <c r="A3506" s="299"/>
      <c r="B3506" s="150">
        <v>220301194</v>
      </c>
      <c r="C3506" s="346"/>
      <c r="D3506" s="346"/>
      <c r="E3506" s="299" t="s">
        <v>306</v>
      </c>
      <c r="F3506" s="343"/>
      <c r="G3506" s="350"/>
      <c r="H3506" s="394"/>
      <c r="I3506" s="403"/>
      <c r="J3506" s="394"/>
      <c r="K3506" s="403"/>
      <c r="L3506" s="337">
        <f t="shared" ref="L3506:L3511" si="631">G3506-I3506+K3506</f>
        <v>0</v>
      </c>
      <c r="M3506" s="338"/>
      <c r="N3506" s="337"/>
      <c r="O3506" s="338"/>
      <c r="P3506" s="337"/>
      <c r="Q3506" s="337">
        <f t="shared" si="628"/>
        <v>0</v>
      </c>
      <c r="R3506" s="350"/>
      <c r="S3506" s="350"/>
      <c r="T3506" s="350"/>
      <c r="U3506" s="350"/>
      <c r="V3506" s="350"/>
      <c r="W3506" s="350"/>
      <c r="X3506" s="350"/>
      <c r="Y3506" s="350">
        <f t="shared" si="629"/>
        <v>0</v>
      </c>
      <c r="Z3506" s="338"/>
      <c r="AA3506" s="337"/>
      <c r="AB3506" s="338"/>
      <c r="AC3506" s="337"/>
      <c r="AD3506" s="451">
        <f t="shared" si="630"/>
        <v>0</v>
      </c>
      <c r="AE3506" s="252"/>
    </row>
    <row r="3507" outlineLevel="1" spans="1:31">
      <c r="A3507" s="299"/>
      <c r="B3507" s="150">
        <v>220301195</v>
      </c>
      <c r="C3507" s="346"/>
      <c r="D3507" s="346"/>
      <c r="E3507" s="299" t="s">
        <v>307</v>
      </c>
      <c r="F3507" s="343"/>
      <c r="G3507" s="350"/>
      <c r="H3507" s="394"/>
      <c r="I3507" s="403"/>
      <c r="J3507" s="394"/>
      <c r="K3507" s="403"/>
      <c r="L3507" s="337">
        <f t="shared" si="631"/>
        <v>0</v>
      </c>
      <c r="M3507" s="338"/>
      <c r="N3507" s="337"/>
      <c r="O3507" s="338"/>
      <c r="P3507" s="337"/>
      <c r="Q3507" s="337">
        <f t="shared" si="628"/>
        <v>0</v>
      </c>
      <c r="R3507" s="350"/>
      <c r="S3507" s="350"/>
      <c r="T3507" s="350"/>
      <c r="U3507" s="350"/>
      <c r="V3507" s="350"/>
      <c r="W3507" s="350"/>
      <c r="X3507" s="350"/>
      <c r="Y3507" s="350">
        <f t="shared" si="629"/>
        <v>0</v>
      </c>
      <c r="Z3507" s="338"/>
      <c r="AA3507" s="337"/>
      <c r="AB3507" s="338"/>
      <c r="AC3507" s="337"/>
      <c r="AD3507" s="451">
        <f t="shared" si="630"/>
        <v>0</v>
      </c>
      <c r="AE3507" s="252"/>
    </row>
    <row r="3508" outlineLevel="1" spans="1:31">
      <c r="A3508" s="299"/>
      <c r="B3508" s="150">
        <v>220301196</v>
      </c>
      <c r="C3508" s="346"/>
      <c r="D3508" s="346"/>
      <c r="E3508" s="299" t="s">
        <v>308</v>
      </c>
      <c r="F3508" s="343"/>
      <c r="G3508" s="350"/>
      <c r="H3508" s="394"/>
      <c r="I3508" s="403"/>
      <c r="J3508" s="394"/>
      <c r="K3508" s="403"/>
      <c r="L3508" s="337">
        <f t="shared" si="631"/>
        <v>0</v>
      </c>
      <c r="M3508" s="338"/>
      <c r="N3508" s="337"/>
      <c r="O3508" s="338"/>
      <c r="P3508" s="337"/>
      <c r="Q3508" s="337">
        <f t="shared" si="628"/>
        <v>0</v>
      </c>
      <c r="R3508" s="350"/>
      <c r="S3508" s="350"/>
      <c r="T3508" s="350"/>
      <c r="U3508" s="350"/>
      <c r="V3508" s="350"/>
      <c r="W3508" s="350"/>
      <c r="X3508" s="350"/>
      <c r="Y3508" s="350">
        <f t="shared" si="629"/>
        <v>0</v>
      </c>
      <c r="Z3508" s="338"/>
      <c r="AA3508" s="337"/>
      <c r="AB3508" s="338"/>
      <c r="AC3508" s="337"/>
      <c r="AD3508" s="451">
        <f t="shared" si="630"/>
        <v>0</v>
      </c>
      <c r="AE3508" s="252"/>
    </row>
    <row r="3509" outlineLevel="1" spans="1:31">
      <c r="A3509" s="299"/>
      <c r="B3509" s="150">
        <v>220301197</v>
      </c>
      <c r="C3509" s="346"/>
      <c r="D3509" s="346"/>
      <c r="E3509" s="299" t="s">
        <v>309</v>
      </c>
      <c r="F3509" s="343"/>
      <c r="G3509" s="350"/>
      <c r="H3509" s="394"/>
      <c r="I3509" s="403"/>
      <c r="J3509" s="394"/>
      <c r="K3509" s="403"/>
      <c r="L3509" s="337">
        <f t="shared" si="631"/>
        <v>0</v>
      </c>
      <c r="M3509" s="338"/>
      <c r="N3509" s="337"/>
      <c r="O3509" s="338"/>
      <c r="P3509" s="337"/>
      <c r="Q3509" s="337">
        <f t="shared" si="628"/>
        <v>0</v>
      </c>
      <c r="R3509" s="350"/>
      <c r="S3509" s="350"/>
      <c r="T3509" s="350"/>
      <c r="U3509" s="350"/>
      <c r="V3509" s="350"/>
      <c r="W3509" s="350"/>
      <c r="X3509" s="350"/>
      <c r="Y3509" s="350">
        <f t="shared" si="629"/>
        <v>0</v>
      </c>
      <c r="Z3509" s="338"/>
      <c r="AA3509" s="337"/>
      <c r="AB3509" s="338"/>
      <c r="AC3509" s="337"/>
      <c r="AD3509" s="451">
        <f t="shared" si="630"/>
        <v>0</v>
      </c>
      <c r="AE3509" s="252"/>
    </row>
    <row r="3510" outlineLevel="1" spans="1:31">
      <c r="A3510" s="299"/>
      <c r="B3510" s="150">
        <v>220301198</v>
      </c>
      <c r="C3510" s="346"/>
      <c r="D3510" s="346"/>
      <c r="E3510" s="299" t="s">
        <v>310</v>
      </c>
      <c r="F3510" s="343"/>
      <c r="G3510" s="350"/>
      <c r="H3510" s="394"/>
      <c r="I3510" s="403"/>
      <c r="J3510" s="394"/>
      <c r="K3510" s="403"/>
      <c r="L3510" s="337">
        <f t="shared" si="631"/>
        <v>0</v>
      </c>
      <c r="M3510" s="338"/>
      <c r="N3510" s="337"/>
      <c r="O3510" s="338"/>
      <c r="P3510" s="337"/>
      <c r="Q3510" s="337">
        <f t="shared" si="628"/>
        <v>0</v>
      </c>
      <c r="R3510" s="350"/>
      <c r="S3510" s="350"/>
      <c r="T3510" s="350"/>
      <c r="U3510" s="350"/>
      <c r="V3510" s="350"/>
      <c r="W3510" s="350"/>
      <c r="X3510" s="350"/>
      <c r="Y3510" s="350">
        <f t="shared" si="629"/>
        <v>0</v>
      </c>
      <c r="Z3510" s="338"/>
      <c r="AA3510" s="337"/>
      <c r="AB3510" s="338"/>
      <c r="AC3510" s="337"/>
      <c r="AD3510" s="451">
        <f t="shared" si="630"/>
        <v>0</v>
      </c>
      <c r="AE3510" s="252"/>
    </row>
    <row r="3511" outlineLevel="1" spans="1:31">
      <c r="A3511" s="299"/>
      <c r="B3511" s="150">
        <v>220301199</v>
      </c>
      <c r="C3511" s="346"/>
      <c r="D3511" s="346"/>
      <c r="E3511" s="299" t="s">
        <v>311</v>
      </c>
      <c r="F3511" s="343"/>
      <c r="G3511" s="350"/>
      <c r="H3511" s="394"/>
      <c r="I3511" s="403"/>
      <c r="J3511" s="394"/>
      <c r="K3511" s="403"/>
      <c r="L3511" s="337">
        <f t="shared" si="631"/>
        <v>0</v>
      </c>
      <c r="M3511" s="338"/>
      <c r="N3511" s="337"/>
      <c r="O3511" s="338"/>
      <c r="P3511" s="337"/>
      <c r="Q3511" s="337">
        <f t="shared" si="628"/>
        <v>0</v>
      </c>
      <c r="R3511" s="350"/>
      <c r="S3511" s="350"/>
      <c r="T3511" s="350"/>
      <c r="U3511" s="350"/>
      <c r="V3511" s="350"/>
      <c r="W3511" s="350"/>
      <c r="X3511" s="350"/>
      <c r="Y3511" s="350">
        <f t="shared" si="629"/>
        <v>0</v>
      </c>
      <c r="Z3511" s="338"/>
      <c r="AA3511" s="337"/>
      <c r="AB3511" s="338"/>
      <c r="AC3511" s="337"/>
      <c r="AD3511" s="451">
        <f t="shared" si="630"/>
        <v>0</v>
      </c>
      <c r="AE3511" s="252"/>
    </row>
    <row r="3512" outlineLevel="1" spans="1:31">
      <c r="A3512" s="299"/>
      <c r="B3512" s="150">
        <v>220301200</v>
      </c>
      <c r="C3512" s="346"/>
      <c r="D3512" s="346"/>
      <c r="E3512" s="299" t="s">
        <v>312</v>
      </c>
      <c r="F3512" s="343"/>
      <c r="G3512" s="350"/>
      <c r="H3512" s="394"/>
      <c r="I3512" s="403"/>
      <c r="J3512" s="394"/>
      <c r="K3512" s="403"/>
      <c r="L3512" s="337">
        <f t="shared" ref="L3512:L3517" si="632">G3512-I3512+K3512</f>
        <v>0</v>
      </c>
      <c r="M3512" s="338"/>
      <c r="N3512" s="337"/>
      <c r="O3512" s="338"/>
      <c r="P3512" s="337"/>
      <c r="Q3512" s="337">
        <f t="shared" ref="Q3512:Q3517" si="633">L3512-N3512+P3512</f>
        <v>0</v>
      </c>
      <c r="R3512" s="350"/>
      <c r="S3512" s="350"/>
      <c r="T3512" s="350"/>
      <c r="U3512" s="350"/>
      <c r="V3512" s="350"/>
      <c r="W3512" s="350"/>
      <c r="X3512" s="350"/>
      <c r="Y3512" s="350">
        <f t="shared" ref="Y3512:Y3517" si="634">SUM(Q3512:X3512)</f>
        <v>0</v>
      </c>
      <c r="Z3512" s="338"/>
      <c r="AA3512" s="337"/>
      <c r="AB3512" s="338"/>
      <c r="AC3512" s="337"/>
      <c r="AD3512" s="451">
        <f t="shared" ref="AD3512:AD3517" si="635">Y3512-AA3512+AC3512</f>
        <v>0</v>
      </c>
      <c r="AE3512" s="252"/>
    </row>
    <row r="3513" outlineLevel="1" spans="1:31">
      <c r="A3513" s="299"/>
      <c r="B3513" s="150">
        <v>220301201</v>
      </c>
      <c r="C3513" s="346"/>
      <c r="D3513" s="346"/>
      <c r="E3513" s="299" t="s">
        <v>313</v>
      </c>
      <c r="F3513" s="343"/>
      <c r="G3513" s="350"/>
      <c r="H3513" s="394"/>
      <c r="I3513" s="403"/>
      <c r="J3513" s="394"/>
      <c r="K3513" s="403"/>
      <c r="L3513" s="337">
        <f t="shared" si="632"/>
        <v>0</v>
      </c>
      <c r="M3513" s="338"/>
      <c r="N3513" s="337"/>
      <c r="O3513" s="338"/>
      <c r="P3513" s="337"/>
      <c r="Q3513" s="337">
        <f t="shared" si="633"/>
        <v>0</v>
      </c>
      <c r="R3513" s="350"/>
      <c r="S3513" s="350"/>
      <c r="T3513" s="350"/>
      <c r="U3513" s="350"/>
      <c r="V3513" s="350"/>
      <c r="W3513" s="350"/>
      <c r="X3513" s="350"/>
      <c r="Y3513" s="350">
        <f t="shared" si="634"/>
        <v>0</v>
      </c>
      <c r="Z3513" s="338"/>
      <c r="AA3513" s="337"/>
      <c r="AB3513" s="338"/>
      <c r="AC3513" s="337"/>
      <c r="AD3513" s="451">
        <f t="shared" si="635"/>
        <v>0</v>
      </c>
      <c r="AE3513" s="252"/>
    </row>
    <row r="3514" outlineLevel="1" spans="1:31">
      <c r="A3514" s="299"/>
      <c r="B3514" s="150">
        <v>220301202</v>
      </c>
      <c r="C3514" s="346"/>
      <c r="D3514" s="346"/>
      <c r="E3514" s="299" t="s">
        <v>314</v>
      </c>
      <c r="F3514" s="343"/>
      <c r="G3514" s="350"/>
      <c r="H3514" s="394"/>
      <c r="I3514" s="403"/>
      <c r="J3514" s="394"/>
      <c r="K3514" s="403"/>
      <c r="L3514" s="337">
        <f t="shared" si="632"/>
        <v>0</v>
      </c>
      <c r="M3514" s="338"/>
      <c r="N3514" s="337"/>
      <c r="O3514" s="338"/>
      <c r="P3514" s="337"/>
      <c r="Q3514" s="337">
        <f t="shared" si="633"/>
        <v>0</v>
      </c>
      <c r="R3514" s="350"/>
      <c r="S3514" s="350"/>
      <c r="T3514" s="350"/>
      <c r="U3514" s="350"/>
      <c r="V3514" s="350"/>
      <c r="W3514" s="350"/>
      <c r="X3514" s="350"/>
      <c r="Y3514" s="350">
        <f t="shared" si="634"/>
        <v>0</v>
      </c>
      <c r="Z3514" s="338"/>
      <c r="AA3514" s="337"/>
      <c r="AB3514" s="338"/>
      <c r="AC3514" s="337"/>
      <c r="AD3514" s="451">
        <f t="shared" si="635"/>
        <v>0</v>
      </c>
      <c r="AE3514" s="252"/>
    </row>
    <row r="3515" outlineLevel="1" spans="1:31">
      <c r="A3515" s="299"/>
      <c r="B3515" s="150">
        <v>220301203</v>
      </c>
      <c r="C3515" s="346"/>
      <c r="D3515" s="346"/>
      <c r="E3515" s="299" t="s">
        <v>315</v>
      </c>
      <c r="F3515" s="343"/>
      <c r="G3515" s="350"/>
      <c r="H3515" s="394"/>
      <c r="I3515" s="403"/>
      <c r="J3515" s="394"/>
      <c r="K3515" s="403"/>
      <c r="L3515" s="337">
        <f t="shared" si="632"/>
        <v>0</v>
      </c>
      <c r="M3515" s="338"/>
      <c r="N3515" s="337"/>
      <c r="O3515" s="338"/>
      <c r="P3515" s="337"/>
      <c r="Q3515" s="337">
        <f t="shared" si="633"/>
        <v>0</v>
      </c>
      <c r="R3515" s="350"/>
      <c r="S3515" s="350"/>
      <c r="T3515" s="350"/>
      <c r="U3515" s="350"/>
      <c r="V3515" s="350"/>
      <c r="W3515" s="350"/>
      <c r="X3515" s="350"/>
      <c r="Y3515" s="350">
        <f t="shared" si="634"/>
        <v>0</v>
      </c>
      <c r="Z3515" s="338"/>
      <c r="AA3515" s="337"/>
      <c r="AB3515" s="338"/>
      <c r="AC3515" s="337"/>
      <c r="AD3515" s="451">
        <f t="shared" si="635"/>
        <v>0</v>
      </c>
      <c r="AE3515" s="252"/>
    </row>
    <row r="3516" outlineLevel="1" spans="1:31">
      <c r="A3516" s="299"/>
      <c r="B3516" s="150">
        <v>220301204</v>
      </c>
      <c r="C3516" s="346"/>
      <c r="D3516" s="346"/>
      <c r="E3516" s="299" t="s">
        <v>316</v>
      </c>
      <c r="F3516" s="343"/>
      <c r="G3516" s="350"/>
      <c r="H3516" s="394"/>
      <c r="I3516" s="403"/>
      <c r="J3516" s="394"/>
      <c r="K3516" s="403"/>
      <c r="L3516" s="337">
        <f t="shared" si="632"/>
        <v>0</v>
      </c>
      <c r="M3516" s="338"/>
      <c r="N3516" s="337"/>
      <c r="O3516" s="338"/>
      <c r="P3516" s="337"/>
      <c r="Q3516" s="337">
        <f t="shared" si="633"/>
        <v>0</v>
      </c>
      <c r="R3516" s="350"/>
      <c r="S3516" s="350"/>
      <c r="T3516" s="350"/>
      <c r="U3516" s="350"/>
      <c r="V3516" s="350"/>
      <c r="W3516" s="350"/>
      <c r="X3516" s="350"/>
      <c r="Y3516" s="350">
        <f t="shared" si="634"/>
        <v>0</v>
      </c>
      <c r="Z3516" s="338"/>
      <c r="AA3516" s="337"/>
      <c r="AB3516" s="338"/>
      <c r="AC3516" s="337"/>
      <c r="AD3516" s="451">
        <f t="shared" si="635"/>
        <v>0</v>
      </c>
      <c r="AE3516" s="252"/>
    </row>
    <row r="3517" outlineLevel="1" spans="1:31">
      <c r="A3517" s="299"/>
      <c r="B3517" s="150">
        <v>220301205</v>
      </c>
      <c r="C3517" s="346"/>
      <c r="D3517" s="346"/>
      <c r="E3517" s="299" t="s">
        <v>317</v>
      </c>
      <c r="F3517" s="343"/>
      <c r="G3517" s="350"/>
      <c r="H3517" s="394"/>
      <c r="I3517" s="403"/>
      <c r="J3517" s="394"/>
      <c r="K3517" s="403"/>
      <c r="L3517" s="337">
        <f t="shared" si="632"/>
        <v>0</v>
      </c>
      <c r="M3517" s="338"/>
      <c r="N3517" s="337"/>
      <c r="O3517" s="338"/>
      <c r="P3517" s="337"/>
      <c r="Q3517" s="337">
        <f t="shared" si="633"/>
        <v>0</v>
      </c>
      <c r="R3517" s="350"/>
      <c r="S3517" s="350"/>
      <c r="T3517" s="350"/>
      <c r="U3517" s="350"/>
      <c r="V3517" s="350"/>
      <c r="W3517" s="350"/>
      <c r="X3517" s="350"/>
      <c r="Y3517" s="350">
        <f t="shared" si="634"/>
        <v>0</v>
      </c>
      <c r="Z3517" s="338"/>
      <c r="AA3517" s="337"/>
      <c r="AB3517" s="338"/>
      <c r="AC3517" s="337"/>
      <c r="AD3517" s="451">
        <f t="shared" si="635"/>
        <v>0</v>
      </c>
      <c r="AE3517" s="252"/>
    </row>
    <row r="3518" outlineLevel="1" spans="1:31">
      <c r="A3518" s="299"/>
      <c r="B3518" s="150"/>
      <c r="C3518" s="346"/>
      <c r="D3518" s="346"/>
      <c r="E3518" s="375"/>
      <c r="F3518" s="343"/>
      <c r="G3518" s="348"/>
      <c r="H3518" s="394"/>
      <c r="I3518" s="403"/>
      <c r="J3518" s="394"/>
      <c r="K3518" s="403"/>
      <c r="L3518" s="337">
        <f t="shared" ref="L3518:L3522" si="636">G3518-I3518+K3518</f>
        <v>0</v>
      </c>
      <c r="M3518" s="338"/>
      <c r="N3518" s="337"/>
      <c r="O3518" s="338"/>
      <c r="P3518" s="337"/>
      <c r="Q3518" s="337">
        <f t="shared" si="622"/>
        <v>0</v>
      </c>
      <c r="R3518" s="350"/>
      <c r="S3518" s="350"/>
      <c r="T3518" s="350"/>
      <c r="U3518" s="350"/>
      <c r="V3518" s="350"/>
      <c r="W3518" s="350"/>
      <c r="X3518" s="350"/>
      <c r="Y3518" s="350">
        <f t="shared" ref="Y3518:Y3522" si="637">SUM(Q3518:X3518)</f>
        <v>0</v>
      </c>
      <c r="Z3518" s="338"/>
      <c r="AA3518" s="337"/>
      <c r="AB3518" s="338"/>
      <c r="AC3518" s="337"/>
      <c r="AD3518" s="337">
        <f t="shared" ref="AD3518:AD3522" si="638">Y3518-AA3518+AC3518</f>
        <v>0</v>
      </c>
      <c r="AE3518" s="252"/>
    </row>
    <row r="3519" outlineLevel="1" spans="1:31">
      <c r="A3519" s="299"/>
      <c r="B3519" s="150"/>
      <c r="C3519" s="346"/>
      <c r="D3519" s="346"/>
      <c r="E3519" s="375"/>
      <c r="F3519" s="343"/>
      <c r="G3519" s="348"/>
      <c r="H3519" s="394"/>
      <c r="I3519" s="403"/>
      <c r="J3519" s="394"/>
      <c r="K3519" s="403"/>
      <c r="L3519" s="337">
        <f t="shared" si="636"/>
        <v>0</v>
      </c>
      <c r="M3519" s="338"/>
      <c r="N3519" s="337"/>
      <c r="O3519" s="338"/>
      <c r="P3519" s="337"/>
      <c r="Q3519" s="337">
        <f t="shared" si="622"/>
        <v>0</v>
      </c>
      <c r="R3519" s="350"/>
      <c r="S3519" s="350"/>
      <c r="T3519" s="350"/>
      <c r="U3519" s="350"/>
      <c r="V3519" s="350"/>
      <c r="W3519" s="350"/>
      <c r="X3519" s="350"/>
      <c r="Y3519" s="350">
        <f t="shared" si="637"/>
        <v>0</v>
      </c>
      <c r="Z3519" s="338"/>
      <c r="AA3519" s="337"/>
      <c r="AB3519" s="338"/>
      <c r="AC3519" s="337"/>
      <c r="AD3519" s="337">
        <f t="shared" si="638"/>
        <v>0</v>
      </c>
      <c r="AE3519" s="252"/>
    </row>
    <row r="3520" outlineLevel="1" spans="1:31">
      <c r="A3520" s="299"/>
      <c r="B3520" s="150"/>
      <c r="C3520" s="346"/>
      <c r="D3520" s="346"/>
      <c r="E3520" s="375"/>
      <c r="F3520" s="343"/>
      <c r="G3520" s="348"/>
      <c r="H3520" s="394"/>
      <c r="I3520" s="403"/>
      <c r="J3520" s="394"/>
      <c r="K3520" s="403"/>
      <c r="L3520" s="337">
        <f t="shared" si="636"/>
        <v>0</v>
      </c>
      <c r="M3520" s="338"/>
      <c r="N3520" s="337"/>
      <c r="O3520" s="338"/>
      <c r="P3520" s="337"/>
      <c r="Q3520" s="337">
        <f t="shared" si="622"/>
        <v>0</v>
      </c>
      <c r="R3520" s="350"/>
      <c r="S3520" s="350"/>
      <c r="T3520" s="350"/>
      <c r="U3520" s="350"/>
      <c r="V3520" s="350"/>
      <c r="W3520" s="350"/>
      <c r="X3520" s="350"/>
      <c r="Y3520" s="350">
        <f t="shared" si="637"/>
        <v>0</v>
      </c>
      <c r="Z3520" s="338"/>
      <c r="AA3520" s="337"/>
      <c r="AB3520" s="338"/>
      <c r="AC3520" s="337"/>
      <c r="AD3520" s="337">
        <f t="shared" si="638"/>
        <v>0</v>
      </c>
      <c r="AE3520" s="252"/>
    </row>
    <row r="3521" outlineLevel="1" spans="1:31">
      <c r="A3521" s="299"/>
      <c r="B3521" s="150"/>
      <c r="C3521" s="346"/>
      <c r="D3521" s="346"/>
      <c r="E3521" s="375"/>
      <c r="F3521" s="343"/>
      <c r="G3521" s="348"/>
      <c r="H3521" s="394"/>
      <c r="I3521" s="403"/>
      <c r="J3521" s="394"/>
      <c r="K3521" s="403"/>
      <c r="L3521" s="337">
        <f t="shared" si="636"/>
        <v>0</v>
      </c>
      <c r="M3521" s="338"/>
      <c r="N3521" s="337"/>
      <c r="O3521" s="338"/>
      <c r="P3521" s="337"/>
      <c r="Q3521" s="337">
        <f t="shared" si="622"/>
        <v>0</v>
      </c>
      <c r="R3521" s="350"/>
      <c r="S3521" s="350"/>
      <c r="T3521" s="350"/>
      <c r="U3521" s="350"/>
      <c r="V3521" s="350"/>
      <c r="W3521" s="350"/>
      <c r="X3521" s="350"/>
      <c r="Y3521" s="350">
        <f t="shared" si="637"/>
        <v>0</v>
      </c>
      <c r="Z3521" s="338"/>
      <c r="AA3521" s="337"/>
      <c r="AB3521" s="338"/>
      <c r="AC3521" s="337"/>
      <c r="AD3521" s="337">
        <f t="shared" si="638"/>
        <v>0</v>
      </c>
      <c r="AE3521" s="252"/>
    </row>
    <row r="3522" outlineLevel="1" spans="1:31">
      <c r="A3522" s="299"/>
      <c r="B3522" s="150"/>
      <c r="C3522" s="346"/>
      <c r="D3522" s="346"/>
      <c r="E3522" s="375"/>
      <c r="F3522" s="343"/>
      <c r="G3522" s="348"/>
      <c r="H3522" s="394"/>
      <c r="I3522" s="403"/>
      <c r="J3522" s="394"/>
      <c r="K3522" s="403"/>
      <c r="L3522" s="337">
        <f t="shared" si="636"/>
        <v>0</v>
      </c>
      <c r="M3522" s="338"/>
      <c r="N3522" s="337"/>
      <c r="O3522" s="338"/>
      <c r="P3522" s="337"/>
      <c r="Q3522" s="337">
        <f t="shared" si="622"/>
        <v>0</v>
      </c>
      <c r="R3522" s="350"/>
      <c r="S3522" s="350"/>
      <c r="T3522" s="350"/>
      <c r="U3522" s="350"/>
      <c r="V3522" s="350"/>
      <c r="W3522" s="350"/>
      <c r="X3522" s="350"/>
      <c r="Y3522" s="350">
        <f t="shared" si="637"/>
        <v>0</v>
      </c>
      <c r="Z3522" s="338"/>
      <c r="AA3522" s="337"/>
      <c r="AB3522" s="338"/>
      <c r="AC3522" s="337"/>
      <c r="AD3522" s="337">
        <f t="shared" si="638"/>
        <v>0</v>
      </c>
      <c r="AE3522" s="252"/>
    </row>
    <row r="3523" spans="1:31">
      <c r="A3523" s="299"/>
      <c r="B3523" s="150"/>
      <c r="C3523" s="346"/>
      <c r="D3523" s="299"/>
      <c r="E3523" s="342"/>
      <c r="F3523" s="343"/>
      <c r="G3523" s="348"/>
      <c r="H3523" s="394"/>
      <c r="I3523" s="403"/>
      <c r="J3523" s="394"/>
      <c r="K3523" s="403"/>
      <c r="L3523" s="350"/>
      <c r="M3523" s="394"/>
      <c r="N3523" s="403"/>
      <c r="O3523" s="394"/>
      <c r="P3523" s="403"/>
      <c r="Q3523" s="350"/>
      <c r="R3523" s="350"/>
      <c r="S3523" s="350"/>
      <c r="T3523" s="350"/>
      <c r="U3523" s="350"/>
      <c r="V3523" s="350"/>
      <c r="W3523" s="350"/>
      <c r="X3523" s="350"/>
      <c r="Y3523" s="350"/>
      <c r="Z3523" s="394"/>
      <c r="AA3523" s="403"/>
      <c r="AB3523" s="394"/>
      <c r="AC3523" s="403"/>
      <c r="AD3523" s="350"/>
      <c r="AE3523" s="252"/>
    </row>
    <row r="3524" spans="1:31">
      <c r="A3524" s="346"/>
      <c r="B3524" s="358"/>
      <c r="C3524" s="396"/>
      <c r="D3524" s="396" t="s">
        <v>1116</v>
      </c>
      <c r="E3524" s="360"/>
      <c r="F3524" s="361"/>
      <c r="G3524" s="397">
        <f>SUM(G3311:G3523)</f>
        <v>0</v>
      </c>
      <c r="H3524" s="398"/>
      <c r="I3524" s="404">
        <f>SUM(I3311:I3523)</f>
        <v>0</v>
      </c>
      <c r="J3524" s="398"/>
      <c r="K3524" s="404">
        <f>SUM(K3311:K3523)</f>
        <v>0</v>
      </c>
      <c r="L3524" s="397">
        <f>SUM(L3311:L3523)</f>
        <v>0</v>
      </c>
      <c r="M3524" s="398"/>
      <c r="N3524" s="404">
        <f>SUM(N3311:N3523)</f>
        <v>0</v>
      </c>
      <c r="O3524" s="398"/>
      <c r="P3524" s="404">
        <f t="shared" ref="P3524:Y3524" si="639">SUM(P3311:P3523)</f>
        <v>0</v>
      </c>
      <c r="Q3524" s="397">
        <f t="shared" si="639"/>
        <v>0</v>
      </c>
      <c r="R3524" s="397">
        <f t="shared" si="639"/>
        <v>0</v>
      </c>
      <c r="S3524" s="397">
        <f t="shared" si="639"/>
        <v>0</v>
      </c>
      <c r="T3524" s="397">
        <f t="shared" si="639"/>
        <v>0</v>
      </c>
      <c r="U3524" s="397">
        <f t="shared" si="639"/>
        <v>0</v>
      </c>
      <c r="V3524" s="397">
        <f t="shared" si="639"/>
        <v>0</v>
      </c>
      <c r="W3524" s="397">
        <f t="shared" si="639"/>
        <v>0</v>
      </c>
      <c r="X3524" s="397">
        <f t="shared" si="639"/>
        <v>0</v>
      </c>
      <c r="Y3524" s="397">
        <f t="shared" si="639"/>
        <v>0</v>
      </c>
      <c r="Z3524" s="398"/>
      <c r="AA3524" s="404">
        <f>SUM(AA3311:AA3523)</f>
        <v>0</v>
      </c>
      <c r="AB3524" s="398"/>
      <c r="AC3524" s="404">
        <f>SUM(AC3311:AC3523)</f>
        <v>0</v>
      </c>
      <c r="AD3524" s="397">
        <f>SUM(AD3311:AD3523)</f>
        <v>0</v>
      </c>
      <c r="AE3524" s="252"/>
    </row>
    <row r="3525" spans="1:31">
      <c r="A3525" s="306"/>
      <c r="B3525" s="339"/>
      <c r="C3525" s="357"/>
      <c r="D3525" s="306"/>
      <c r="E3525" s="335"/>
      <c r="F3525" s="343"/>
      <c r="G3525" s="399"/>
      <c r="H3525" s="388"/>
      <c r="I3525" s="348"/>
      <c r="J3525" s="388"/>
      <c r="K3525" s="348"/>
      <c r="L3525" s="348"/>
      <c r="M3525" s="388"/>
      <c r="N3525" s="348"/>
      <c r="O3525" s="388"/>
      <c r="P3525" s="348"/>
      <c r="Q3525" s="348"/>
      <c r="R3525" s="403"/>
      <c r="S3525" s="403"/>
      <c r="T3525" s="403"/>
      <c r="U3525" s="403"/>
      <c r="V3525" s="403"/>
      <c r="W3525" s="403"/>
      <c r="X3525" s="403"/>
      <c r="Y3525" s="399"/>
      <c r="Z3525" s="388"/>
      <c r="AA3525" s="348"/>
      <c r="AB3525" s="388"/>
      <c r="AC3525" s="348"/>
      <c r="AD3525" s="348"/>
      <c r="AE3525" s="252"/>
    </row>
    <row r="3526" spans="1:32">
      <c r="A3526" s="306"/>
      <c r="B3526" s="510"/>
      <c r="C3526" s="381" t="s">
        <v>1117</v>
      </c>
      <c r="D3526" s="381"/>
      <c r="E3526" s="513"/>
      <c r="F3526" s="383"/>
      <c r="G3526" s="384">
        <f>G3309+G3524</f>
        <v>0</v>
      </c>
      <c r="H3526" s="385"/>
      <c r="I3526" s="400">
        <f>I3309+I3524</f>
        <v>0</v>
      </c>
      <c r="J3526" s="385"/>
      <c r="K3526" s="400">
        <f>K3309+K3524</f>
        <v>0</v>
      </c>
      <c r="L3526" s="384">
        <f>L3309+L3524</f>
        <v>0</v>
      </c>
      <c r="M3526" s="385"/>
      <c r="N3526" s="400">
        <f>N3309+N3524</f>
        <v>0</v>
      </c>
      <c r="O3526" s="385"/>
      <c r="P3526" s="400">
        <f t="shared" ref="P3526:Y3526" si="640">P3309+P3524</f>
        <v>0</v>
      </c>
      <c r="Q3526" s="384">
        <f t="shared" si="640"/>
        <v>0</v>
      </c>
      <c r="R3526" s="392">
        <f t="shared" si="640"/>
        <v>0</v>
      </c>
      <c r="S3526" s="392">
        <f t="shared" si="640"/>
        <v>0</v>
      </c>
      <c r="T3526" s="392">
        <f t="shared" si="640"/>
        <v>0</v>
      </c>
      <c r="U3526" s="392">
        <f t="shared" si="640"/>
        <v>0</v>
      </c>
      <c r="V3526" s="392">
        <f t="shared" si="640"/>
        <v>0</v>
      </c>
      <c r="W3526" s="392">
        <f t="shared" si="640"/>
        <v>0</v>
      </c>
      <c r="X3526" s="392">
        <f t="shared" si="640"/>
        <v>0</v>
      </c>
      <c r="Y3526" s="384">
        <f t="shared" si="640"/>
        <v>0</v>
      </c>
      <c r="Z3526" s="385"/>
      <c r="AA3526" s="400">
        <f>AA3309+AA3524</f>
        <v>0</v>
      </c>
      <c r="AB3526" s="385"/>
      <c r="AC3526" s="400">
        <f>AC3309+AC3524</f>
        <v>0</v>
      </c>
      <c r="AD3526" s="384">
        <f>AD3309+AD3524</f>
        <v>0</v>
      </c>
      <c r="AE3526" s="252"/>
      <c r="AF3526" s="300" t="s">
        <v>893</v>
      </c>
    </row>
    <row r="3527" spans="1:31">
      <c r="A3527" s="306"/>
      <c r="B3527" s="436"/>
      <c r="C3527" s="437"/>
      <c r="D3527" s="437"/>
      <c r="E3527" s="335"/>
      <c r="F3527" s="343"/>
      <c r="G3527" s="399"/>
      <c r="H3527" s="338"/>
      <c r="I3527" s="337"/>
      <c r="J3527" s="338"/>
      <c r="K3527" s="337"/>
      <c r="L3527" s="337"/>
      <c r="M3527" s="338"/>
      <c r="N3527" s="337"/>
      <c r="O3527" s="338"/>
      <c r="P3527" s="337"/>
      <c r="Q3527" s="337"/>
      <c r="R3527" s="350"/>
      <c r="S3527" s="350"/>
      <c r="T3527" s="350"/>
      <c r="U3527" s="350"/>
      <c r="V3527" s="350"/>
      <c r="W3527" s="350"/>
      <c r="X3527" s="350"/>
      <c r="Y3527" s="374"/>
      <c r="Z3527" s="338"/>
      <c r="AA3527" s="337"/>
      <c r="AB3527" s="338"/>
      <c r="AC3527" s="337"/>
      <c r="AD3527" s="337"/>
      <c r="AE3527" s="252"/>
    </row>
    <row r="3528" spans="1:31">
      <c r="A3528" s="306"/>
      <c r="B3528" s="150"/>
      <c r="C3528" s="345" t="s">
        <v>1118</v>
      </c>
      <c r="D3528" s="303"/>
      <c r="E3528" s="342"/>
      <c r="F3528" s="343"/>
      <c r="G3528" s="348"/>
      <c r="H3528" s="338"/>
      <c r="I3528" s="337"/>
      <c r="J3528" s="338"/>
      <c r="K3528" s="337"/>
      <c r="L3528" s="337">
        <f>G3528-I3528+K3528</f>
        <v>0</v>
      </c>
      <c r="M3528" s="338"/>
      <c r="N3528" s="337"/>
      <c r="O3528" s="338"/>
      <c r="P3528" s="337"/>
      <c r="Q3528" s="337">
        <f>L3528-N3528+P3528</f>
        <v>0</v>
      </c>
      <c r="R3528" s="350"/>
      <c r="S3528" s="350"/>
      <c r="T3528" s="350"/>
      <c r="U3528" s="350"/>
      <c r="V3528" s="350"/>
      <c r="W3528" s="350"/>
      <c r="X3528" s="350"/>
      <c r="Y3528" s="350">
        <f>SUM(Q3528:X3528)</f>
        <v>0</v>
      </c>
      <c r="Z3528" s="338"/>
      <c r="AA3528" s="337"/>
      <c r="AB3528" s="338"/>
      <c r="AC3528" s="337"/>
      <c r="AD3528" s="337">
        <f>Y3528-AA3528+AC3528</f>
        <v>0</v>
      </c>
      <c r="AE3528" s="252"/>
    </row>
    <row r="3529" spans="1:31">
      <c r="A3529" s="306"/>
      <c r="B3529" s="150">
        <v>220401001</v>
      </c>
      <c r="C3529" s="303"/>
      <c r="D3529" s="303" t="s">
        <v>465</v>
      </c>
      <c r="E3529" s="342"/>
      <c r="F3529" s="343"/>
      <c r="G3529" s="350"/>
      <c r="H3529" s="338"/>
      <c r="I3529" s="337"/>
      <c r="J3529" s="338"/>
      <c r="K3529" s="337"/>
      <c r="L3529" s="337">
        <f>G3529-I3529+K3529</f>
        <v>0</v>
      </c>
      <c r="M3529" s="338"/>
      <c r="N3529" s="337"/>
      <c r="O3529" s="338"/>
      <c r="P3529" s="337"/>
      <c r="Q3529" s="337">
        <f>L3529-N3529+P3529</f>
        <v>0</v>
      </c>
      <c r="R3529" s="350"/>
      <c r="S3529" s="350"/>
      <c r="T3529" s="350"/>
      <c r="U3529" s="350"/>
      <c r="V3529" s="350"/>
      <c r="W3529" s="350"/>
      <c r="X3529" s="350"/>
      <c r="Y3529" s="350">
        <f>SUM(Q3529:X3529)</f>
        <v>0</v>
      </c>
      <c r="Z3529" s="338"/>
      <c r="AA3529" s="337"/>
      <c r="AB3529" s="338"/>
      <c r="AC3529" s="337"/>
      <c r="AD3529" s="337">
        <f>Y3529-AA3529+AC3529</f>
        <v>0</v>
      </c>
      <c r="AE3529" s="252"/>
    </row>
    <row r="3530" spans="1:31">
      <c r="A3530" s="306"/>
      <c r="B3530" s="436"/>
      <c r="C3530" s="437"/>
      <c r="D3530" s="437"/>
      <c r="E3530" s="335"/>
      <c r="F3530" s="343"/>
      <c r="G3530" s="348"/>
      <c r="H3530" s="338"/>
      <c r="I3530" s="337"/>
      <c r="J3530" s="338"/>
      <c r="K3530" s="337"/>
      <c r="L3530" s="337"/>
      <c r="M3530" s="338"/>
      <c r="N3530" s="337"/>
      <c r="O3530" s="338"/>
      <c r="P3530" s="337"/>
      <c r="Q3530" s="337"/>
      <c r="R3530" s="350"/>
      <c r="S3530" s="350"/>
      <c r="T3530" s="350"/>
      <c r="U3530" s="350"/>
      <c r="V3530" s="350"/>
      <c r="W3530" s="350"/>
      <c r="X3530" s="350"/>
      <c r="Y3530" s="337"/>
      <c r="Z3530" s="338"/>
      <c r="AA3530" s="337"/>
      <c r="AB3530" s="338"/>
      <c r="AC3530" s="337"/>
      <c r="AD3530" s="337"/>
      <c r="AE3530" s="252"/>
    </row>
    <row r="3531" spans="1:32">
      <c r="A3531" s="306"/>
      <c r="B3531" s="446"/>
      <c r="C3531" s="452" t="s">
        <v>1119</v>
      </c>
      <c r="D3531" s="453"/>
      <c r="E3531" s="449"/>
      <c r="F3531" s="383"/>
      <c r="G3531" s="392">
        <f>SUM(G3527:G3530)</f>
        <v>0</v>
      </c>
      <c r="H3531" s="393"/>
      <c r="I3531" s="402">
        <f>SUM(I3527:I3530)</f>
        <v>0</v>
      </c>
      <c r="J3531" s="393"/>
      <c r="K3531" s="402">
        <f>SUM(K3527:K3530)</f>
        <v>0</v>
      </c>
      <c r="L3531" s="392">
        <f>SUM(L3527:L3530)</f>
        <v>0</v>
      </c>
      <c r="M3531" s="393"/>
      <c r="N3531" s="402">
        <f>SUM(N3527:N3530)</f>
        <v>0</v>
      </c>
      <c r="O3531" s="393"/>
      <c r="P3531" s="402">
        <f>SUM(P3527:P3530)</f>
        <v>0</v>
      </c>
      <c r="Q3531" s="392">
        <f>SUM(Q3527:Q3530)</f>
        <v>0</v>
      </c>
      <c r="R3531" s="392">
        <f t="shared" ref="R3531:Y3531" si="641">SUM(R3528:R3530)</f>
        <v>0</v>
      </c>
      <c r="S3531" s="392">
        <f t="shared" si="641"/>
        <v>0</v>
      </c>
      <c r="T3531" s="392">
        <f t="shared" si="641"/>
        <v>0</v>
      </c>
      <c r="U3531" s="392">
        <f t="shared" si="641"/>
        <v>0</v>
      </c>
      <c r="V3531" s="392">
        <f t="shared" si="641"/>
        <v>0</v>
      </c>
      <c r="W3531" s="392">
        <f t="shared" si="641"/>
        <v>0</v>
      </c>
      <c r="X3531" s="392">
        <f t="shared" si="641"/>
        <v>0</v>
      </c>
      <c r="Y3531" s="392">
        <f t="shared" si="641"/>
        <v>0</v>
      </c>
      <c r="Z3531" s="393"/>
      <c r="AA3531" s="402">
        <f>SUM(AA3527:AA3530)</f>
        <v>0</v>
      </c>
      <c r="AB3531" s="393"/>
      <c r="AC3531" s="402">
        <f>SUM(AC3527:AC3530)</f>
        <v>0</v>
      </c>
      <c r="AD3531" s="392">
        <f>SUM(AD3527:AD3530)</f>
        <v>0</v>
      </c>
      <c r="AE3531" s="252"/>
      <c r="AF3531" s="300" t="s">
        <v>893</v>
      </c>
    </row>
    <row r="3532" spans="1:31">
      <c r="A3532" s="306"/>
      <c r="B3532" s="339"/>
      <c r="C3532" s="357"/>
      <c r="D3532" s="303"/>
      <c r="E3532" s="335"/>
      <c r="F3532" s="356"/>
      <c r="G3532" s="348"/>
      <c r="H3532" s="388"/>
      <c r="I3532" s="348"/>
      <c r="J3532" s="388"/>
      <c r="K3532" s="348"/>
      <c r="L3532" s="337"/>
      <c r="M3532" s="388"/>
      <c r="N3532" s="348"/>
      <c r="O3532" s="388"/>
      <c r="P3532" s="348"/>
      <c r="Q3532" s="337"/>
      <c r="R3532" s="350"/>
      <c r="S3532" s="350"/>
      <c r="T3532" s="350"/>
      <c r="U3532" s="350"/>
      <c r="V3532" s="350"/>
      <c r="W3532" s="350"/>
      <c r="X3532" s="350"/>
      <c r="Y3532" s="337"/>
      <c r="Z3532" s="388"/>
      <c r="AA3532" s="348"/>
      <c r="AB3532" s="388"/>
      <c r="AC3532" s="348"/>
      <c r="AD3532" s="337"/>
      <c r="AE3532" s="252"/>
    </row>
    <row r="3533" spans="1:31">
      <c r="A3533" s="306"/>
      <c r="B3533" s="339"/>
      <c r="C3533" s="345" t="s">
        <v>1120</v>
      </c>
      <c r="D3533" s="303"/>
      <c r="E3533" s="335"/>
      <c r="F3533" s="356"/>
      <c r="G3533" s="348"/>
      <c r="H3533" s="388"/>
      <c r="I3533" s="348"/>
      <c r="J3533" s="388"/>
      <c r="K3533" s="348"/>
      <c r="L3533" s="337"/>
      <c r="M3533" s="388"/>
      <c r="N3533" s="348"/>
      <c r="O3533" s="388"/>
      <c r="P3533" s="348"/>
      <c r="Q3533" s="337"/>
      <c r="R3533" s="350"/>
      <c r="S3533" s="350"/>
      <c r="T3533" s="350"/>
      <c r="U3533" s="350"/>
      <c r="V3533" s="350"/>
      <c r="W3533" s="350"/>
      <c r="X3533" s="350"/>
      <c r="Y3533" s="337"/>
      <c r="Z3533" s="388"/>
      <c r="AA3533" s="348"/>
      <c r="AB3533" s="388"/>
      <c r="AC3533" s="348"/>
      <c r="AD3533" s="337"/>
      <c r="AE3533" s="252"/>
    </row>
    <row r="3534" outlineLevel="1" spans="1:31">
      <c r="A3534" s="346"/>
      <c r="B3534" s="150"/>
      <c r="D3534" s="347" t="s">
        <v>455</v>
      </c>
      <c r="E3534" s="299"/>
      <c r="F3534" s="343"/>
      <c r="G3534" s="350"/>
      <c r="H3534" s="349"/>
      <c r="I3534" s="350"/>
      <c r="J3534" s="349"/>
      <c r="K3534" s="350"/>
      <c r="L3534" s="337">
        <f t="shared" ref="L3534:L3561" si="642">G3534-I3534+K3534</f>
        <v>0</v>
      </c>
      <c r="M3534" s="388"/>
      <c r="N3534" s="348"/>
      <c r="O3534" s="388"/>
      <c r="P3534" s="348"/>
      <c r="Q3534" s="337">
        <f t="shared" ref="Q3534:Q3561" si="643">L3534-N3534+P3534</f>
        <v>0</v>
      </c>
      <c r="R3534" s="350"/>
      <c r="S3534" s="350"/>
      <c r="T3534" s="350"/>
      <c r="U3534" s="350"/>
      <c r="V3534" s="350"/>
      <c r="W3534" s="350"/>
      <c r="X3534" s="350"/>
      <c r="Y3534" s="374"/>
      <c r="Z3534" s="388"/>
      <c r="AA3534" s="348"/>
      <c r="AB3534" s="388"/>
      <c r="AC3534" s="348"/>
      <c r="AD3534" s="337">
        <f t="shared" ref="AD3534:AD3561" si="644">Y3534-AA3534+AC3534</f>
        <v>0</v>
      </c>
      <c r="AE3534" s="252"/>
    </row>
    <row r="3535" outlineLevel="1" spans="1:31">
      <c r="A3535" s="346"/>
      <c r="B3535" s="150">
        <v>220501001</v>
      </c>
      <c r="D3535" s="346"/>
      <c r="E3535" s="299" t="s">
        <v>1078</v>
      </c>
      <c r="F3535" s="343"/>
      <c r="G3535" s="350"/>
      <c r="H3535" s="349"/>
      <c r="I3535" s="350"/>
      <c r="J3535" s="349"/>
      <c r="K3535" s="350"/>
      <c r="L3535" s="337">
        <f t="shared" si="642"/>
        <v>0</v>
      </c>
      <c r="M3535" s="388"/>
      <c r="N3535" s="348"/>
      <c r="O3535" s="388"/>
      <c r="P3535" s="348"/>
      <c r="Q3535" s="337">
        <f t="shared" si="643"/>
        <v>0</v>
      </c>
      <c r="R3535" s="350"/>
      <c r="S3535" s="350"/>
      <c r="T3535" s="350"/>
      <c r="U3535" s="350"/>
      <c r="V3535" s="350"/>
      <c r="W3535" s="350"/>
      <c r="X3535" s="350"/>
      <c r="Y3535" s="350">
        <f>SUM(Q3535:X3535)</f>
        <v>0</v>
      </c>
      <c r="Z3535" s="388"/>
      <c r="AA3535" s="348"/>
      <c r="AB3535" s="388"/>
      <c r="AC3535" s="348"/>
      <c r="AD3535" s="337">
        <f t="shared" si="644"/>
        <v>0</v>
      </c>
      <c r="AE3535" s="252"/>
    </row>
    <row r="3536" outlineLevel="1" spans="1:31">
      <c r="A3536" s="346"/>
      <c r="B3536" s="150">
        <v>220501002</v>
      </c>
      <c r="D3536" s="346"/>
      <c r="E3536" s="299" t="s">
        <v>1079</v>
      </c>
      <c r="F3536" s="343"/>
      <c r="G3536" s="350"/>
      <c r="H3536" s="349"/>
      <c r="I3536" s="350"/>
      <c r="J3536" s="349"/>
      <c r="K3536" s="350"/>
      <c r="L3536" s="337">
        <f t="shared" si="642"/>
        <v>0</v>
      </c>
      <c r="M3536" s="388"/>
      <c r="N3536" s="348"/>
      <c r="O3536" s="388"/>
      <c r="P3536" s="348"/>
      <c r="Q3536" s="337">
        <f t="shared" si="643"/>
        <v>0</v>
      </c>
      <c r="R3536" s="350"/>
      <c r="S3536" s="350"/>
      <c r="T3536" s="350"/>
      <c r="U3536" s="350"/>
      <c r="V3536" s="350"/>
      <c r="W3536" s="350"/>
      <c r="X3536" s="350"/>
      <c r="Y3536" s="350">
        <f>SUM(Q3536:X3536)</f>
        <v>0</v>
      </c>
      <c r="Z3536" s="388"/>
      <c r="AA3536" s="348"/>
      <c r="AB3536" s="388"/>
      <c r="AC3536" s="348"/>
      <c r="AD3536" s="337">
        <f t="shared" si="644"/>
        <v>0</v>
      </c>
      <c r="AE3536" s="252"/>
    </row>
    <row r="3537" outlineLevel="1" spans="1:31">
      <c r="A3537" s="346"/>
      <c r="B3537" s="150">
        <v>220501003</v>
      </c>
      <c r="D3537" s="346"/>
      <c r="E3537" s="299" t="s">
        <v>1080</v>
      </c>
      <c r="F3537" s="343"/>
      <c r="G3537" s="350"/>
      <c r="H3537" s="349"/>
      <c r="I3537" s="350"/>
      <c r="J3537" s="349"/>
      <c r="K3537" s="350"/>
      <c r="L3537" s="337">
        <f t="shared" si="642"/>
        <v>0</v>
      </c>
      <c r="M3537" s="388"/>
      <c r="N3537" s="348"/>
      <c r="O3537" s="388"/>
      <c r="P3537" s="348"/>
      <c r="Q3537" s="337">
        <f t="shared" si="643"/>
        <v>0</v>
      </c>
      <c r="R3537" s="350"/>
      <c r="S3537" s="350"/>
      <c r="T3537" s="350"/>
      <c r="U3537" s="350"/>
      <c r="V3537" s="350"/>
      <c r="W3537" s="350"/>
      <c r="X3537" s="350"/>
      <c r="Y3537" s="350">
        <f t="shared" ref="Y3537:Y3560" si="645">SUM(Q3537:X3537)</f>
        <v>0</v>
      </c>
      <c r="Z3537" s="388"/>
      <c r="AA3537" s="348"/>
      <c r="AB3537" s="388"/>
      <c r="AC3537" s="348"/>
      <c r="AD3537" s="337">
        <f t="shared" si="644"/>
        <v>0</v>
      </c>
      <c r="AE3537" s="252"/>
    </row>
    <row r="3538" outlineLevel="1" spans="1:31">
      <c r="A3538" s="346"/>
      <c r="B3538" s="150">
        <v>220501004</v>
      </c>
      <c r="D3538" s="346"/>
      <c r="E3538" s="299" t="s">
        <v>1081</v>
      </c>
      <c r="F3538" s="343"/>
      <c r="G3538" s="350"/>
      <c r="H3538" s="349"/>
      <c r="I3538" s="350"/>
      <c r="J3538" s="349"/>
      <c r="K3538" s="350"/>
      <c r="L3538" s="337">
        <f t="shared" si="642"/>
        <v>0</v>
      </c>
      <c r="M3538" s="388"/>
      <c r="N3538" s="348"/>
      <c r="O3538" s="388"/>
      <c r="P3538" s="348"/>
      <c r="Q3538" s="337">
        <f t="shared" si="643"/>
        <v>0</v>
      </c>
      <c r="R3538" s="350"/>
      <c r="S3538" s="350"/>
      <c r="T3538" s="350"/>
      <c r="U3538" s="350"/>
      <c r="V3538" s="350"/>
      <c r="W3538" s="350"/>
      <c r="X3538" s="350"/>
      <c r="Y3538" s="350">
        <f t="shared" si="645"/>
        <v>0</v>
      </c>
      <c r="Z3538" s="388"/>
      <c r="AA3538" s="348"/>
      <c r="AB3538" s="388"/>
      <c r="AC3538" s="348"/>
      <c r="AD3538" s="337">
        <f t="shared" si="644"/>
        <v>0</v>
      </c>
      <c r="AE3538" s="252"/>
    </row>
    <row r="3539" outlineLevel="1" spans="1:31">
      <c r="A3539" s="346"/>
      <c r="B3539" s="150">
        <v>220501005</v>
      </c>
      <c r="D3539" s="346"/>
      <c r="E3539" s="299" t="s">
        <v>1082</v>
      </c>
      <c r="F3539" s="343"/>
      <c r="G3539" s="350"/>
      <c r="H3539" s="349"/>
      <c r="I3539" s="350"/>
      <c r="J3539" s="349"/>
      <c r="K3539" s="350"/>
      <c r="L3539" s="337">
        <f t="shared" si="642"/>
        <v>0</v>
      </c>
      <c r="M3539" s="388"/>
      <c r="N3539" s="348"/>
      <c r="O3539" s="388"/>
      <c r="P3539" s="348"/>
      <c r="Q3539" s="337">
        <f t="shared" si="643"/>
        <v>0</v>
      </c>
      <c r="R3539" s="350"/>
      <c r="S3539" s="350"/>
      <c r="T3539" s="350"/>
      <c r="U3539" s="350"/>
      <c r="V3539" s="350"/>
      <c r="W3539" s="350"/>
      <c r="X3539" s="350"/>
      <c r="Y3539" s="350">
        <f t="shared" si="645"/>
        <v>0</v>
      </c>
      <c r="Z3539" s="388"/>
      <c r="AA3539" s="348"/>
      <c r="AB3539" s="388"/>
      <c r="AC3539" s="348"/>
      <c r="AD3539" s="337">
        <f t="shared" si="644"/>
        <v>0</v>
      </c>
      <c r="AE3539" s="252"/>
    </row>
    <row r="3540" outlineLevel="1" spans="1:31">
      <c r="A3540" s="346"/>
      <c r="B3540" s="150">
        <v>220501006</v>
      </c>
      <c r="D3540" s="346"/>
      <c r="E3540" s="299" t="s">
        <v>1083</v>
      </c>
      <c r="F3540" s="343"/>
      <c r="G3540" s="350"/>
      <c r="H3540" s="349"/>
      <c r="I3540" s="350"/>
      <c r="J3540" s="349"/>
      <c r="K3540" s="350"/>
      <c r="L3540" s="337">
        <f t="shared" si="642"/>
        <v>0</v>
      </c>
      <c r="M3540" s="388"/>
      <c r="N3540" s="348"/>
      <c r="O3540" s="388"/>
      <c r="P3540" s="348"/>
      <c r="Q3540" s="337">
        <f t="shared" si="643"/>
        <v>0</v>
      </c>
      <c r="R3540" s="350"/>
      <c r="S3540" s="350"/>
      <c r="T3540" s="350"/>
      <c r="U3540" s="350"/>
      <c r="V3540" s="350"/>
      <c r="W3540" s="350"/>
      <c r="X3540" s="350"/>
      <c r="Y3540" s="350">
        <f t="shared" si="645"/>
        <v>0</v>
      </c>
      <c r="Z3540" s="388"/>
      <c r="AA3540" s="348"/>
      <c r="AB3540" s="388"/>
      <c r="AC3540" s="348"/>
      <c r="AD3540" s="337">
        <f t="shared" si="644"/>
        <v>0</v>
      </c>
      <c r="AE3540" s="252"/>
    </row>
    <row r="3541" outlineLevel="1" spans="1:31">
      <c r="A3541" s="346"/>
      <c r="B3541" s="150">
        <v>220501007</v>
      </c>
      <c r="D3541" s="346"/>
      <c r="E3541" s="299" t="s">
        <v>1084</v>
      </c>
      <c r="F3541" s="343"/>
      <c r="G3541" s="350"/>
      <c r="H3541" s="349"/>
      <c r="I3541" s="350"/>
      <c r="J3541" s="349"/>
      <c r="K3541" s="350"/>
      <c r="L3541" s="337">
        <f t="shared" si="642"/>
        <v>0</v>
      </c>
      <c r="M3541" s="388"/>
      <c r="N3541" s="348"/>
      <c r="O3541" s="388"/>
      <c r="P3541" s="348"/>
      <c r="Q3541" s="337">
        <f t="shared" si="643"/>
        <v>0</v>
      </c>
      <c r="R3541" s="350"/>
      <c r="S3541" s="350"/>
      <c r="T3541" s="350"/>
      <c r="U3541" s="350"/>
      <c r="V3541" s="350"/>
      <c r="W3541" s="350"/>
      <c r="X3541" s="350"/>
      <c r="Y3541" s="350">
        <f t="shared" si="645"/>
        <v>0</v>
      </c>
      <c r="Z3541" s="388"/>
      <c r="AA3541" s="348"/>
      <c r="AB3541" s="388"/>
      <c r="AC3541" s="348"/>
      <c r="AD3541" s="337">
        <f t="shared" si="644"/>
        <v>0</v>
      </c>
      <c r="AE3541" s="252"/>
    </row>
    <row r="3542" outlineLevel="1" spans="1:31">
      <c r="A3542" s="346"/>
      <c r="B3542" s="150">
        <v>220501008</v>
      </c>
      <c r="D3542" s="346"/>
      <c r="E3542" s="299" t="s">
        <v>1085</v>
      </c>
      <c r="F3542" s="343"/>
      <c r="G3542" s="350"/>
      <c r="H3542" s="349"/>
      <c r="I3542" s="350"/>
      <c r="J3542" s="349"/>
      <c r="K3542" s="350"/>
      <c r="L3542" s="337">
        <f t="shared" si="642"/>
        <v>0</v>
      </c>
      <c r="M3542" s="388"/>
      <c r="N3542" s="348"/>
      <c r="O3542" s="388"/>
      <c r="P3542" s="348"/>
      <c r="Q3542" s="337">
        <f t="shared" si="643"/>
        <v>0</v>
      </c>
      <c r="R3542" s="350"/>
      <c r="S3542" s="350"/>
      <c r="T3542" s="350"/>
      <c r="U3542" s="350"/>
      <c r="V3542" s="350"/>
      <c r="W3542" s="350"/>
      <c r="X3542" s="350"/>
      <c r="Y3542" s="350">
        <f t="shared" si="645"/>
        <v>0</v>
      </c>
      <c r="Z3542" s="388"/>
      <c r="AA3542" s="348"/>
      <c r="AB3542" s="388"/>
      <c r="AC3542" s="348"/>
      <c r="AD3542" s="337">
        <f t="shared" si="644"/>
        <v>0</v>
      </c>
      <c r="AE3542" s="252"/>
    </row>
    <row r="3543" outlineLevel="1" spans="1:31">
      <c r="A3543" s="346"/>
      <c r="B3543" s="150">
        <v>220501009</v>
      </c>
      <c r="D3543" s="346"/>
      <c r="E3543" s="299" t="s">
        <v>1086</v>
      </c>
      <c r="F3543" s="343"/>
      <c r="G3543" s="350"/>
      <c r="H3543" s="349"/>
      <c r="I3543" s="350"/>
      <c r="J3543" s="349"/>
      <c r="K3543" s="350"/>
      <c r="L3543" s="337">
        <f t="shared" si="642"/>
        <v>0</v>
      </c>
      <c r="M3543" s="388"/>
      <c r="N3543" s="348"/>
      <c r="O3543" s="388"/>
      <c r="P3543" s="348"/>
      <c r="Q3543" s="337">
        <f t="shared" si="643"/>
        <v>0</v>
      </c>
      <c r="R3543" s="350"/>
      <c r="S3543" s="350"/>
      <c r="T3543" s="350"/>
      <c r="U3543" s="350"/>
      <c r="V3543" s="350"/>
      <c r="W3543" s="350"/>
      <c r="X3543" s="350"/>
      <c r="Y3543" s="350">
        <f t="shared" si="645"/>
        <v>0</v>
      </c>
      <c r="Z3543" s="388"/>
      <c r="AA3543" s="348"/>
      <c r="AB3543" s="388"/>
      <c r="AC3543" s="348"/>
      <c r="AD3543" s="337">
        <f t="shared" si="644"/>
        <v>0</v>
      </c>
      <c r="AE3543" s="252"/>
    </row>
    <row r="3544" outlineLevel="1" spans="1:31">
      <c r="A3544" s="346"/>
      <c r="B3544" s="150">
        <v>220501010</v>
      </c>
      <c r="D3544" s="346"/>
      <c r="E3544" s="299" t="s">
        <v>1087</v>
      </c>
      <c r="F3544" s="343"/>
      <c r="G3544" s="350"/>
      <c r="H3544" s="349"/>
      <c r="I3544" s="350"/>
      <c r="J3544" s="349"/>
      <c r="K3544" s="350"/>
      <c r="L3544" s="337">
        <f t="shared" si="642"/>
        <v>0</v>
      </c>
      <c r="M3544" s="388"/>
      <c r="N3544" s="348"/>
      <c r="O3544" s="388"/>
      <c r="P3544" s="348"/>
      <c r="Q3544" s="337">
        <f t="shared" si="643"/>
        <v>0</v>
      </c>
      <c r="R3544" s="350"/>
      <c r="S3544" s="350"/>
      <c r="T3544" s="350"/>
      <c r="U3544" s="350"/>
      <c r="V3544" s="350"/>
      <c r="W3544" s="350"/>
      <c r="X3544" s="350"/>
      <c r="Y3544" s="350">
        <f t="shared" si="645"/>
        <v>0</v>
      </c>
      <c r="Z3544" s="388"/>
      <c r="AA3544" s="348"/>
      <c r="AB3544" s="388"/>
      <c r="AC3544" s="348"/>
      <c r="AD3544" s="337">
        <f t="shared" si="644"/>
        <v>0</v>
      </c>
      <c r="AE3544" s="252"/>
    </row>
    <row r="3545" outlineLevel="1" spans="1:31">
      <c r="A3545" s="346"/>
      <c r="B3545" s="150">
        <v>220501011</v>
      </c>
      <c r="D3545" s="346"/>
      <c r="E3545" s="299" t="s">
        <v>1088</v>
      </c>
      <c r="F3545" s="343"/>
      <c r="G3545" s="350"/>
      <c r="H3545" s="349"/>
      <c r="I3545" s="350"/>
      <c r="J3545" s="349"/>
      <c r="K3545" s="350"/>
      <c r="L3545" s="337">
        <f t="shared" si="642"/>
        <v>0</v>
      </c>
      <c r="M3545" s="388"/>
      <c r="N3545" s="348"/>
      <c r="O3545" s="388"/>
      <c r="P3545" s="348"/>
      <c r="Q3545" s="337">
        <f t="shared" si="643"/>
        <v>0</v>
      </c>
      <c r="R3545" s="350"/>
      <c r="S3545" s="350"/>
      <c r="T3545" s="350"/>
      <c r="U3545" s="350"/>
      <c r="V3545" s="350"/>
      <c r="W3545" s="350"/>
      <c r="X3545" s="350"/>
      <c r="Y3545" s="350">
        <f t="shared" si="645"/>
        <v>0</v>
      </c>
      <c r="Z3545" s="388"/>
      <c r="AA3545" s="348"/>
      <c r="AB3545" s="388"/>
      <c r="AC3545" s="348"/>
      <c r="AD3545" s="337">
        <f t="shared" si="644"/>
        <v>0</v>
      </c>
      <c r="AE3545" s="252"/>
    </row>
    <row r="3546" outlineLevel="1" spans="1:31">
      <c r="A3546" s="346"/>
      <c r="B3546" s="150">
        <v>220501012</v>
      </c>
      <c r="D3546" s="346"/>
      <c r="E3546" s="299" t="s">
        <v>1089</v>
      </c>
      <c r="F3546" s="343"/>
      <c r="G3546" s="350"/>
      <c r="H3546" s="349"/>
      <c r="I3546" s="350"/>
      <c r="J3546" s="349"/>
      <c r="K3546" s="350"/>
      <c r="L3546" s="337">
        <f t="shared" si="642"/>
        <v>0</v>
      </c>
      <c r="M3546" s="388"/>
      <c r="N3546" s="348"/>
      <c r="O3546" s="388"/>
      <c r="P3546" s="348"/>
      <c r="Q3546" s="337">
        <f t="shared" si="643"/>
        <v>0</v>
      </c>
      <c r="R3546" s="350"/>
      <c r="S3546" s="350"/>
      <c r="T3546" s="350"/>
      <c r="U3546" s="350"/>
      <c r="V3546" s="350"/>
      <c r="W3546" s="350"/>
      <c r="X3546" s="350"/>
      <c r="Y3546" s="350">
        <f t="shared" si="645"/>
        <v>0</v>
      </c>
      <c r="Z3546" s="388"/>
      <c r="AA3546" s="348"/>
      <c r="AB3546" s="388"/>
      <c r="AC3546" s="348"/>
      <c r="AD3546" s="337">
        <f t="shared" si="644"/>
        <v>0</v>
      </c>
      <c r="AE3546" s="252"/>
    </row>
    <row r="3547" outlineLevel="1" spans="1:31">
      <c r="A3547" s="346"/>
      <c r="B3547" s="150">
        <v>220501013</v>
      </c>
      <c r="D3547" s="346"/>
      <c r="E3547" s="299" t="s">
        <v>1090</v>
      </c>
      <c r="F3547" s="343"/>
      <c r="G3547" s="350"/>
      <c r="H3547" s="349"/>
      <c r="I3547" s="350"/>
      <c r="J3547" s="349"/>
      <c r="K3547" s="350"/>
      <c r="L3547" s="337">
        <f t="shared" si="642"/>
        <v>0</v>
      </c>
      <c r="M3547" s="388"/>
      <c r="N3547" s="348"/>
      <c r="O3547" s="388"/>
      <c r="P3547" s="348"/>
      <c r="Q3547" s="337">
        <f t="shared" si="643"/>
        <v>0</v>
      </c>
      <c r="R3547" s="350"/>
      <c r="S3547" s="350"/>
      <c r="T3547" s="350"/>
      <c r="U3547" s="350"/>
      <c r="V3547" s="350"/>
      <c r="W3547" s="350"/>
      <c r="X3547" s="350"/>
      <c r="Y3547" s="350">
        <f t="shared" si="645"/>
        <v>0</v>
      </c>
      <c r="Z3547" s="388"/>
      <c r="AA3547" s="348"/>
      <c r="AB3547" s="388"/>
      <c r="AC3547" s="348"/>
      <c r="AD3547" s="337">
        <f t="shared" si="644"/>
        <v>0</v>
      </c>
      <c r="AE3547" s="252"/>
    </row>
    <row r="3548" outlineLevel="1" spans="1:31">
      <c r="A3548" s="346"/>
      <c r="B3548" s="150">
        <v>220501014</v>
      </c>
      <c r="D3548" s="346"/>
      <c r="E3548" s="299" t="s">
        <v>1091</v>
      </c>
      <c r="F3548" s="343"/>
      <c r="G3548" s="350"/>
      <c r="H3548" s="349"/>
      <c r="I3548" s="350"/>
      <c r="J3548" s="349"/>
      <c r="K3548" s="350"/>
      <c r="L3548" s="337">
        <f t="shared" si="642"/>
        <v>0</v>
      </c>
      <c r="M3548" s="388"/>
      <c r="N3548" s="348"/>
      <c r="O3548" s="388"/>
      <c r="P3548" s="348"/>
      <c r="Q3548" s="337">
        <f t="shared" si="643"/>
        <v>0</v>
      </c>
      <c r="R3548" s="350"/>
      <c r="S3548" s="350"/>
      <c r="T3548" s="350"/>
      <c r="U3548" s="350"/>
      <c r="V3548" s="350"/>
      <c r="W3548" s="350"/>
      <c r="X3548" s="350"/>
      <c r="Y3548" s="350">
        <f t="shared" si="645"/>
        <v>0</v>
      </c>
      <c r="Z3548" s="388"/>
      <c r="AA3548" s="348"/>
      <c r="AB3548" s="388"/>
      <c r="AC3548" s="348"/>
      <c r="AD3548" s="337">
        <f t="shared" si="644"/>
        <v>0</v>
      </c>
      <c r="AE3548" s="252"/>
    </row>
    <row r="3549" outlineLevel="1" spans="1:31">
      <c r="A3549" s="346"/>
      <c r="B3549" s="150">
        <v>220501015</v>
      </c>
      <c r="D3549" s="346"/>
      <c r="E3549" s="299" t="s">
        <v>1092</v>
      </c>
      <c r="F3549" s="343"/>
      <c r="G3549" s="350"/>
      <c r="H3549" s="349"/>
      <c r="I3549" s="350"/>
      <c r="J3549" s="349"/>
      <c r="K3549" s="350"/>
      <c r="L3549" s="337">
        <f t="shared" si="642"/>
        <v>0</v>
      </c>
      <c r="M3549" s="388"/>
      <c r="N3549" s="348"/>
      <c r="O3549" s="388"/>
      <c r="P3549" s="348"/>
      <c r="Q3549" s="337">
        <f t="shared" si="643"/>
        <v>0</v>
      </c>
      <c r="R3549" s="350"/>
      <c r="S3549" s="350"/>
      <c r="T3549" s="350"/>
      <c r="U3549" s="350"/>
      <c r="V3549" s="350"/>
      <c r="W3549" s="350"/>
      <c r="X3549" s="350"/>
      <c r="Y3549" s="350">
        <f t="shared" si="645"/>
        <v>0</v>
      </c>
      <c r="Z3549" s="388"/>
      <c r="AA3549" s="348"/>
      <c r="AB3549" s="388"/>
      <c r="AC3549" s="348"/>
      <c r="AD3549" s="337">
        <f t="shared" si="644"/>
        <v>0</v>
      </c>
      <c r="AE3549" s="252"/>
    </row>
    <row r="3550" outlineLevel="1" spans="1:31">
      <c r="A3550" s="346"/>
      <c r="B3550" s="150">
        <v>220501016</v>
      </c>
      <c r="D3550" s="346"/>
      <c r="E3550" s="299" t="s">
        <v>1093</v>
      </c>
      <c r="F3550" s="343"/>
      <c r="G3550" s="350"/>
      <c r="H3550" s="349"/>
      <c r="I3550" s="350"/>
      <c r="J3550" s="349"/>
      <c r="K3550" s="350"/>
      <c r="L3550" s="337">
        <f t="shared" si="642"/>
        <v>0</v>
      </c>
      <c r="M3550" s="388"/>
      <c r="N3550" s="348"/>
      <c r="O3550" s="388"/>
      <c r="P3550" s="348"/>
      <c r="Q3550" s="337">
        <f t="shared" si="643"/>
        <v>0</v>
      </c>
      <c r="R3550" s="350"/>
      <c r="S3550" s="350"/>
      <c r="T3550" s="350"/>
      <c r="U3550" s="350"/>
      <c r="V3550" s="350"/>
      <c r="W3550" s="350"/>
      <c r="X3550" s="350"/>
      <c r="Y3550" s="350">
        <f t="shared" si="645"/>
        <v>0</v>
      </c>
      <c r="Z3550" s="388"/>
      <c r="AA3550" s="348"/>
      <c r="AB3550" s="388"/>
      <c r="AC3550" s="348"/>
      <c r="AD3550" s="337">
        <f t="shared" si="644"/>
        <v>0</v>
      </c>
      <c r="AE3550" s="252"/>
    </row>
    <row r="3551" outlineLevel="1" spans="1:31">
      <c r="A3551" s="346"/>
      <c r="B3551" s="150">
        <v>220501017</v>
      </c>
      <c r="D3551" s="346"/>
      <c r="E3551" s="299" t="s">
        <v>1094</v>
      </c>
      <c r="F3551" s="343"/>
      <c r="G3551" s="350"/>
      <c r="H3551" s="349"/>
      <c r="I3551" s="350"/>
      <c r="J3551" s="349"/>
      <c r="K3551" s="350"/>
      <c r="L3551" s="337">
        <f t="shared" si="642"/>
        <v>0</v>
      </c>
      <c r="M3551" s="388"/>
      <c r="N3551" s="348"/>
      <c r="O3551" s="388"/>
      <c r="P3551" s="348"/>
      <c r="Q3551" s="337">
        <f t="shared" si="643"/>
        <v>0</v>
      </c>
      <c r="R3551" s="350"/>
      <c r="S3551" s="350"/>
      <c r="T3551" s="350"/>
      <c r="U3551" s="350"/>
      <c r="V3551" s="350"/>
      <c r="W3551" s="350"/>
      <c r="X3551" s="350"/>
      <c r="Y3551" s="350">
        <f t="shared" si="645"/>
        <v>0</v>
      </c>
      <c r="Z3551" s="388"/>
      <c r="AA3551" s="348"/>
      <c r="AB3551" s="388"/>
      <c r="AC3551" s="348"/>
      <c r="AD3551" s="337">
        <f t="shared" si="644"/>
        <v>0</v>
      </c>
      <c r="AE3551" s="252"/>
    </row>
    <row r="3552" outlineLevel="1" spans="1:31">
      <c r="A3552" s="346"/>
      <c r="B3552" s="150">
        <v>220501018</v>
      </c>
      <c r="D3552" s="346"/>
      <c r="E3552" s="299" t="s">
        <v>1095</v>
      </c>
      <c r="F3552" s="343"/>
      <c r="G3552" s="350"/>
      <c r="H3552" s="349"/>
      <c r="I3552" s="350"/>
      <c r="J3552" s="349"/>
      <c r="K3552" s="350"/>
      <c r="L3552" s="337">
        <f t="shared" si="642"/>
        <v>0</v>
      </c>
      <c r="M3552" s="388"/>
      <c r="N3552" s="348"/>
      <c r="O3552" s="388"/>
      <c r="P3552" s="348"/>
      <c r="Q3552" s="337">
        <f t="shared" si="643"/>
        <v>0</v>
      </c>
      <c r="R3552" s="350"/>
      <c r="S3552" s="350"/>
      <c r="T3552" s="350"/>
      <c r="U3552" s="350"/>
      <c r="V3552" s="350"/>
      <c r="W3552" s="350"/>
      <c r="X3552" s="350"/>
      <c r="Y3552" s="350">
        <f t="shared" si="645"/>
        <v>0</v>
      </c>
      <c r="Z3552" s="388"/>
      <c r="AA3552" s="348"/>
      <c r="AB3552" s="388"/>
      <c r="AC3552" s="348"/>
      <c r="AD3552" s="337">
        <f t="shared" si="644"/>
        <v>0</v>
      </c>
      <c r="AE3552" s="252"/>
    </row>
    <row r="3553" outlineLevel="1" spans="1:31">
      <c r="A3553" s="346"/>
      <c r="B3553" s="150">
        <v>220501019</v>
      </c>
      <c r="D3553" s="346"/>
      <c r="E3553" s="299" t="s">
        <v>1096</v>
      </c>
      <c r="F3553" s="343"/>
      <c r="G3553" s="350"/>
      <c r="H3553" s="349"/>
      <c r="I3553" s="350"/>
      <c r="J3553" s="349"/>
      <c r="K3553" s="350"/>
      <c r="L3553" s="337">
        <f t="shared" si="642"/>
        <v>0</v>
      </c>
      <c r="M3553" s="388"/>
      <c r="N3553" s="348"/>
      <c r="O3553" s="388"/>
      <c r="P3553" s="348"/>
      <c r="Q3553" s="337">
        <f t="shared" si="643"/>
        <v>0</v>
      </c>
      <c r="R3553" s="350"/>
      <c r="S3553" s="350"/>
      <c r="T3553" s="350"/>
      <c r="U3553" s="350"/>
      <c r="V3553" s="350"/>
      <c r="W3553" s="350"/>
      <c r="X3553" s="350"/>
      <c r="Y3553" s="350">
        <f t="shared" si="645"/>
        <v>0</v>
      </c>
      <c r="Z3553" s="388"/>
      <c r="AA3553" s="348"/>
      <c r="AB3553" s="388"/>
      <c r="AC3553" s="348"/>
      <c r="AD3553" s="337">
        <f t="shared" si="644"/>
        <v>0</v>
      </c>
      <c r="AE3553" s="252"/>
    </row>
    <row r="3554" outlineLevel="1" spans="1:31">
      <c r="A3554" s="346"/>
      <c r="B3554" s="150">
        <v>220501020</v>
      </c>
      <c r="D3554" s="346"/>
      <c r="E3554" s="299" t="s">
        <v>1097</v>
      </c>
      <c r="F3554" s="343"/>
      <c r="G3554" s="350"/>
      <c r="H3554" s="349"/>
      <c r="I3554" s="350"/>
      <c r="J3554" s="349"/>
      <c r="K3554" s="350"/>
      <c r="L3554" s="337">
        <f t="shared" si="642"/>
        <v>0</v>
      </c>
      <c r="M3554" s="388"/>
      <c r="N3554" s="348"/>
      <c r="O3554" s="388"/>
      <c r="P3554" s="348"/>
      <c r="Q3554" s="337">
        <f t="shared" si="643"/>
        <v>0</v>
      </c>
      <c r="R3554" s="350"/>
      <c r="S3554" s="350"/>
      <c r="T3554" s="350"/>
      <c r="U3554" s="350"/>
      <c r="V3554" s="350"/>
      <c r="W3554" s="350"/>
      <c r="X3554" s="350"/>
      <c r="Y3554" s="350">
        <f t="shared" si="645"/>
        <v>0</v>
      </c>
      <c r="Z3554" s="388"/>
      <c r="AA3554" s="348"/>
      <c r="AB3554" s="388"/>
      <c r="AC3554" s="348"/>
      <c r="AD3554" s="337">
        <f t="shared" si="644"/>
        <v>0</v>
      </c>
      <c r="AE3554" s="252"/>
    </row>
    <row r="3555" outlineLevel="1" spans="1:31">
      <c r="A3555" s="346"/>
      <c r="B3555" s="150">
        <v>220501021</v>
      </c>
      <c r="D3555" s="346"/>
      <c r="E3555" s="299" t="s">
        <v>1098</v>
      </c>
      <c r="F3555" s="343"/>
      <c r="G3555" s="350"/>
      <c r="H3555" s="349"/>
      <c r="I3555" s="350"/>
      <c r="J3555" s="349"/>
      <c r="K3555" s="350"/>
      <c r="L3555" s="337">
        <f t="shared" si="642"/>
        <v>0</v>
      </c>
      <c r="M3555" s="388"/>
      <c r="N3555" s="348"/>
      <c r="O3555" s="388"/>
      <c r="P3555" s="348"/>
      <c r="Q3555" s="337">
        <f t="shared" si="643"/>
        <v>0</v>
      </c>
      <c r="R3555" s="350"/>
      <c r="S3555" s="350"/>
      <c r="T3555" s="350"/>
      <c r="U3555" s="350"/>
      <c r="V3555" s="350"/>
      <c r="W3555" s="350"/>
      <c r="X3555" s="350"/>
      <c r="Y3555" s="350">
        <f t="shared" si="645"/>
        <v>0</v>
      </c>
      <c r="Z3555" s="388"/>
      <c r="AA3555" s="348"/>
      <c r="AB3555" s="388"/>
      <c r="AC3555" s="348"/>
      <c r="AD3555" s="337">
        <f t="shared" si="644"/>
        <v>0</v>
      </c>
      <c r="AE3555" s="252"/>
    </row>
    <row r="3556" outlineLevel="1" spans="1:31">
      <c r="A3556" s="346"/>
      <c r="B3556" s="150">
        <v>220501022</v>
      </c>
      <c r="D3556" s="346"/>
      <c r="E3556" s="299" t="s">
        <v>1099</v>
      </c>
      <c r="F3556" s="343"/>
      <c r="G3556" s="350"/>
      <c r="H3556" s="349"/>
      <c r="I3556" s="350"/>
      <c r="J3556" s="349"/>
      <c r="K3556" s="350"/>
      <c r="L3556" s="337">
        <f t="shared" si="642"/>
        <v>0</v>
      </c>
      <c r="M3556" s="388"/>
      <c r="N3556" s="348"/>
      <c r="O3556" s="388"/>
      <c r="P3556" s="348"/>
      <c r="Q3556" s="337">
        <f t="shared" si="643"/>
        <v>0</v>
      </c>
      <c r="R3556" s="350"/>
      <c r="S3556" s="350"/>
      <c r="T3556" s="350"/>
      <c r="U3556" s="350"/>
      <c r="V3556" s="350"/>
      <c r="W3556" s="350"/>
      <c r="X3556" s="350"/>
      <c r="Y3556" s="350">
        <f t="shared" si="645"/>
        <v>0</v>
      </c>
      <c r="Z3556" s="388"/>
      <c r="AA3556" s="348"/>
      <c r="AB3556" s="388"/>
      <c r="AC3556" s="348"/>
      <c r="AD3556" s="337">
        <f t="shared" si="644"/>
        <v>0</v>
      </c>
      <c r="AE3556" s="252"/>
    </row>
    <row r="3557" outlineLevel="1" spans="1:31">
      <c r="A3557" s="346"/>
      <c r="B3557" s="150">
        <v>220501023</v>
      </c>
      <c r="D3557" s="346"/>
      <c r="E3557" s="299" t="s">
        <v>1100</v>
      </c>
      <c r="F3557" s="343"/>
      <c r="G3557" s="350"/>
      <c r="H3557" s="349"/>
      <c r="I3557" s="350"/>
      <c r="J3557" s="349"/>
      <c r="K3557" s="350"/>
      <c r="L3557" s="337">
        <f t="shared" si="642"/>
        <v>0</v>
      </c>
      <c r="M3557" s="388"/>
      <c r="N3557" s="348"/>
      <c r="O3557" s="388"/>
      <c r="P3557" s="348"/>
      <c r="Q3557" s="337">
        <f t="shared" si="643"/>
        <v>0</v>
      </c>
      <c r="R3557" s="350"/>
      <c r="S3557" s="350"/>
      <c r="T3557" s="350"/>
      <c r="U3557" s="350"/>
      <c r="V3557" s="350"/>
      <c r="W3557" s="350"/>
      <c r="X3557" s="350"/>
      <c r="Y3557" s="350">
        <f t="shared" si="645"/>
        <v>0</v>
      </c>
      <c r="Z3557" s="388"/>
      <c r="AA3557" s="348"/>
      <c r="AB3557" s="388"/>
      <c r="AC3557" s="348"/>
      <c r="AD3557" s="337">
        <f t="shared" si="644"/>
        <v>0</v>
      </c>
      <c r="AE3557" s="252"/>
    </row>
    <row r="3558" outlineLevel="1" spans="1:31">
      <c r="A3558" s="346"/>
      <c r="B3558" s="150">
        <v>220501024</v>
      </c>
      <c r="D3558" s="346"/>
      <c r="E3558" s="299" t="s">
        <v>1101</v>
      </c>
      <c r="F3558" s="343"/>
      <c r="G3558" s="350"/>
      <c r="H3558" s="349"/>
      <c r="I3558" s="350"/>
      <c r="J3558" s="349"/>
      <c r="K3558" s="350"/>
      <c r="L3558" s="337">
        <f t="shared" si="642"/>
        <v>0</v>
      </c>
      <c r="M3558" s="388"/>
      <c r="N3558" s="348"/>
      <c r="O3558" s="388"/>
      <c r="P3558" s="348"/>
      <c r="Q3558" s="337">
        <f t="shared" si="643"/>
        <v>0</v>
      </c>
      <c r="R3558" s="350"/>
      <c r="S3558" s="350"/>
      <c r="T3558" s="350"/>
      <c r="U3558" s="350"/>
      <c r="V3558" s="350"/>
      <c r="W3558" s="350"/>
      <c r="X3558" s="350"/>
      <c r="Y3558" s="350">
        <f t="shared" si="645"/>
        <v>0</v>
      </c>
      <c r="Z3558" s="388"/>
      <c r="AA3558" s="348"/>
      <c r="AB3558" s="388"/>
      <c r="AC3558" s="348"/>
      <c r="AD3558" s="337">
        <f t="shared" si="644"/>
        <v>0</v>
      </c>
      <c r="AE3558" s="252"/>
    </row>
    <row r="3559" outlineLevel="1" spans="1:31">
      <c r="A3559" s="346"/>
      <c r="B3559" s="150">
        <v>220501025</v>
      </c>
      <c r="D3559" s="346"/>
      <c r="E3559" s="299" t="s">
        <v>1102</v>
      </c>
      <c r="F3559" s="343"/>
      <c r="G3559" s="350"/>
      <c r="H3559" s="349"/>
      <c r="I3559" s="350"/>
      <c r="J3559" s="349"/>
      <c r="K3559" s="350"/>
      <c r="L3559" s="337">
        <f t="shared" si="642"/>
        <v>0</v>
      </c>
      <c r="M3559" s="388"/>
      <c r="N3559" s="348"/>
      <c r="O3559" s="388"/>
      <c r="P3559" s="348"/>
      <c r="Q3559" s="337">
        <f t="shared" si="643"/>
        <v>0</v>
      </c>
      <c r="R3559" s="350"/>
      <c r="S3559" s="350"/>
      <c r="T3559" s="350"/>
      <c r="U3559" s="350"/>
      <c r="V3559" s="350"/>
      <c r="W3559" s="350"/>
      <c r="X3559" s="350"/>
      <c r="Y3559" s="350">
        <f t="shared" si="645"/>
        <v>0</v>
      </c>
      <c r="Z3559" s="388"/>
      <c r="AA3559" s="348"/>
      <c r="AB3559" s="388"/>
      <c r="AC3559" s="348"/>
      <c r="AD3559" s="337">
        <f t="shared" si="644"/>
        <v>0</v>
      </c>
      <c r="AE3559" s="252"/>
    </row>
    <row r="3560" outlineLevel="1" spans="1:31">
      <c r="A3560" s="346"/>
      <c r="B3560" s="150"/>
      <c r="D3560" s="346"/>
      <c r="E3560" s="299"/>
      <c r="F3560" s="343"/>
      <c r="G3560" s="350"/>
      <c r="H3560" s="349"/>
      <c r="I3560" s="350"/>
      <c r="J3560" s="349"/>
      <c r="K3560" s="350"/>
      <c r="L3560" s="337">
        <f t="shared" si="642"/>
        <v>0</v>
      </c>
      <c r="M3560" s="388"/>
      <c r="N3560" s="348"/>
      <c r="O3560" s="388"/>
      <c r="P3560" s="348"/>
      <c r="Q3560" s="337">
        <f t="shared" si="643"/>
        <v>0</v>
      </c>
      <c r="R3560" s="350"/>
      <c r="S3560" s="350"/>
      <c r="T3560" s="350"/>
      <c r="U3560" s="350"/>
      <c r="V3560" s="350"/>
      <c r="W3560" s="350"/>
      <c r="X3560" s="350"/>
      <c r="Y3560" s="350">
        <f t="shared" si="645"/>
        <v>0</v>
      </c>
      <c r="Z3560" s="388"/>
      <c r="AA3560" s="348"/>
      <c r="AB3560" s="388"/>
      <c r="AC3560" s="348"/>
      <c r="AD3560" s="337">
        <f t="shared" si="644"/>
        <v>0</v>
      </c>
      <c r="AE3560" s="252"/>
    </row>
    <row r="3561" outlineLevel="1" spans="1:31">
      <c r="A3561" s="346"/>
      <c r="B3561" s="150"/>
      <c r="D3561" s="299"/>
      <c r="E3561" s="342"/>
      <c r="F3561" s="343"/>
      <c r="G3561" s="350"/>
      <c r="H3561" s="349"/>
      <c r="I3561" s="350"/>
      <c r="J3561" s="349"/>
      <c r="K3561" s="350"/>
      <c r="L3561" s="337">
        <f t="shared" si="642"/>
        <v>0</v>
      </c>
      <c r="M3561" s="388"/>
      <c r="N3561" s="348"/>
      <c r="O3561" s="388"/>
      <c r="P3561" s="348"/>
      <c r="Q3561" s="337">
        <f t="shared" si="643"/>
        <v>0</v>
      </c>
      <c r="R3561" s="350"/>
      <c r="S3561" s="350"/>
      <c r="T3561" s="350"/>
      <c r="U3561" s="350"/>
      <c r="V3561" s="350"/>
      <c r="W3561" s="350"/>
      <c r="X3561" s="350"/>
      <c r="Y3561" s="374"/>
      <c r="Z3561" s="388"/>
      <c r="AA3561" s="348"/>
      <c r="AB3561" s="388"/>
      <c r="AC3561" s="348"/>
      <c r="AD3561" s="337">
        <f t="shared" si="644"/>
        <v>0</v>
      </c>
      <c r="AE3561" s="252"/>
    </row>
    <row r="3562" outlineLevel="1" spans="1:31">
      <c r="A3562" s="346"/>
      <c r="B3562" s="150"/>
      <c r="D3562" s="351" t="s">
        <v>765</v>
      </c>
      <c r="E3562" s="376"/>
      <c r="F3562" s="353"/>
      <c r="G3562" s="354">
        <f>SUM(G3534:G3561)</f>
        <v>0</v>
      </c>
      <c r="H3562" s="355"/>
      <c r="I3562" s="354">
        <f>SUM(I3534:I3561)</f>
        <v>0</v>
      </c>
      <c r="J3562" s="355"/>
      <c r="K3562" s="354">
        <f>SUM(K3534:K3561)</f>
        <v>0</v>
      </c>
      <c r="L3562" s="354">
        <f>SUM(L3534:L3561)</f>
        <v>0</v>
      </c>
      <c r="M3562" s="355"/>
      <c r="N3562" s="354">
        <f>SUM(N3534:N3561)</f>
        <v>0</v>
      </c>
      <c r="O3562" s="355"/>
      <c r="P3562" s="354">
        <f t="shared" ref="P3562:Y3562" si="646">SUM(P3534:P3561)</f>
        <v>0</v>
      </c>
      <c r="Q3562" s="354">
        <f t="shared" si="646"/>
        <v>0</v>
      </c>
      <c r="R3562" s="354">
        <f t="shared" si="646"/>
        <v>0</v>
      </c>
      <c r="S3562" s="354">
        <f t="shared" si="646"/>
        <v>0</v>
      </c>
      <c r="T3562" s="354">
        <f t="shared" si="646"/>
        <v>0</v>
      </c>
      <c r="U3562" s="354">
        <f t="shared" si="646"/>
        <v>0</v>
      </c>
      <c r="V3562" s="354">
        <f t="shared" si="646"/>
        <v>0</v>
      </c>
      <c r="W3562" s="354">
        <f t="shared" si="646"/>
        <v>0</v>
      </c>
      <c r="X3562" s="354">
        <f t="shared" si="646"/>
        <v>0</v>
      </c>
      <c r="Y3562" s="354">
        <f t="shared" si="646"/>
        <v>0</v>
      </c>
      <c r="Z3562" s="355"/>
      <c r="AA3562" s="354">
        <f>SUM(AA3534:AA3561)</f>
        <v>0</v>
      </c>
      <c r="AB3562" s="355"/>
      <c r="AC3562" s="354">
        <f>SUM(AC3534:AC3561)</f>
        <v>0</v>
      </c>
      <c r="AD3562" s="354">
        <f>SUM(AD3534:AD3561)</f>
        <v>0</v>
      </c>
      <c r="AE3562" s="252"/>
    </row>
    <row r="3563" outlineLevel="1" spans="1:31">
      <c r="A3563" s="346"/>
      <c r="B3563" s="150"/>
      <c r="D3563" s="299"/>
      <c r="E3563" s="342"/>
      <c r="F3563" s="343"/>
      <c r="G3563" s="350"/>
      <c r="H3563" s="349"/>
      <c r="I3563" s="350"/>
      <c r="J3563" s="349"/>
      <c r="K3563" s="350"/>
      <c r="L3563" s="337"/>
      <c r="M3563" s="349"/>
      <c r="N3563" s="350"/>
      <c r="O3563" s="349"/>
      <c r="P3563" s="350"/>
      <c r="Q3563" s="337"/>
      <c r="R3563" s="350"/>
      <c r="S3563" s="350"/>
      <c r="T3563" s="350"/>
      <c r="U3563" s="350"/>
      <c r="V3563" s="350"/>
      <c r="W3563" s="350"/>
      <c r="X3563" s="350"/>
      <c r="Y3563" s="374"/>
      <c r="Z3563" s="349"/>
      <c r="AA3563" s="350"/>
      <c r="AB3563" s="349"/>
      <c r="AC3563" s="350"/>
      <c r="AD3563" s="337"/>
      <c r="AE3563" s="252"/>
    </row>
    <row r="3564" outlineLevel="1" spans="1:31">
      <c r="A3564" s="346"/>
      <c r="B3564" s="150"/>
      <c r="D3564" s="347" t="s">
        <v>456</v>
      </c>
      <c r="E3564" s="299"/>
      <c r="F3564" s="343"/>
      <c r="G3564" s="350"/>
      <c r="H3564" s="349"/>
      <c r="I3564" s="350"/>
      <c r="J3564" s="349"/>
      <c r="K3564" s="350"/>
      <c r="L3564" s="337">
        <f t="shared" ref="L3564:L3569" si="647">G3564-I3564+K3564</f>
        <v>0</v>
      </c>
      <c r="M3564" s="388"/>
      <c r="N3564" s="348"/>
      <c r="O3564" s="388"/>
      <c r="P3564" s="348"/>
      <c r="Q3564" s="337">
        <f t="shared" ref="Q3564:Q3569" si="648">L3564-N3564+P3564</f>
        <v>0</v>
      </c>
      <c r="R3564" s="350"/>
      <c r="S3564" s="350"/>
      <c r="T3564" s="350"/>
      <c r="U3564" s="350"/>
      <c r="V3564" s="350"/>
      <c r="W3564" s="350"/>
      <c r="X3564" s="350"/>
      <c r="Y3564" s="374"/>
      <c r="Z3564" s="388"/>
      <c r="AA3564" s="348"/>
      <c r="AB3564" s="388"/>
      <c r="AC3564" s="348"/>
      <c r="AD3564" s="337">
        <f t="shared" ref="AD3564:AD3569" si="649">Y3564-AA3564+AC3564</f>
        <v>0</v>
      </c>
      <c r="AE3564" s="252"/>
    </row>
    <row r="3565" outlineLevel="1" spans="1:31">
      <c r="A3565" s="346"/>
      <c r="B3565" s="150">
        <v>220502001</v>
      </c>
      <c r="D3565" s="346"/>
      <c r="E3565" s="299" t="s">
        <v>750</v>
      </c>
      <c r="F3565" s="343"/>
      <c r="G3565" s="350"/>
      <c r="H3565" s="349"/>
      <c r="I3565" s="350"/>
      <c r="J3565" s="349"/>
      <c r="K3565" s="350"/>
      <c r="L3565" s="337">
        <f t="shared" si="647"/>
        <v>0</v>
      </c>
      <c r="M3565" s="388"/>
      <c r="N3565" s="348"/>
      <c r="O3565" s="388"/>
      <c r="P3565" s="348"/>
      <c r="Q3565" s="337">
        <f t="shared" si="648"/>
        <v>0</v>
      </c>
      <c r="R3565" s="350"/>
      <c r="S3565" s="350"/>
      <c r="T3565" s="350"/>
      <c r="U3565" s="350"/>
      <c r="V3565" s="350"/>
      <c r="W3565" s="350"/>
      <c r="X3565" s="350"/>
      <c r="Y3565" s="350">
        <f>SUM(Q3565:X3565)</f>
        <v>0</v>
      </c>
      <c r="Z3565" s="388"/>
      <c r="AA3565" s="348"/>
      <c r="AB3565" s="388"/>
      <c r="AC3565" s="348"/>
      <c r="AD3565" s="337">
        <f t="shared" si="649"/>
        <v>0</v>
      </c>
      <c r="AE3565" s="252">
        <f>AD3055+AD3565</f>
        <v>0</v>
      </c>
    </row>
    <row r="3566" outlineLevel="1" spans="1:31">
      <c r="A3566" s="346"/>
      <c r="B3566" s="150">
        <v>220502002</v>
      </c>
      <c r="D3566" s="346"/>
      <c r="E3566" s="299" t="s">
        <v>750</v>
      </c>
      <c r="F3566" s="343"/>
      <c r="G3566" s="350"/>
      <c r="H3566" s="349"/>
      <c r="I3566" s="350"/>
      <c r="J3566" s="349"/>
      <c r="K3566" s="350"/>
      <c r="L3566" s="337">
        <f t="shared" si="647"/>
        <v>0</v>
      </c>
      <c r="M3566" s="388"/>
      <c r="N3566" s="348"/>
      <c r="O3566" s="388"/>
      <c r="P3566" s="348"/>
      <c r="Q3566" s="337">
        <f t="shared" si="648"/>
        <v>0</v>
      </c>
      <c r="R3566" s="350"/>
      <c r="S3566" s="350"/>
      <c r="T3566" s="350"/>
      <c r="U3566" s="350"/>
      <c r="V3566" s="350"/>
      <c r="W3566" s="350"/>
      <c r="X3566" s="350"/>
      <c r="Y3566" s="350">
        <f>SUM(Q3566:X3566)</f>
        <v>0</v>
      </c>
      <c r="Z3566" s="388"/>
      <c r="AA3566" s="348"/>
      <c r="AB3566" s="388"/>
      <c r="AC3566" s="348"/>
      <c r="AD3566" s="337">
        <f t="shared" si="649"/>
        <v>0</v>
      </c>
      <c r="AE3566" s="252">
        <f>AD3056+AD3566</f>
        <v>0</v>
      </c>
    </row>
    <row r="3567" outlineLevel="1" spans="1:31">
      <c r="A3567" s="346"/>
      <c r="B3567" s="150"/>
      <c r="D3567" s="346"/>
      <c r="E3567" s="299" t="s">
        <v>750</v>
      </c>
      <c r="F3567" s="343"/>
      <c r="G3567" s="350"/>
      <c r="H3567" s="349"/>
      <c r="I3567" s="350"/>
      <c r="J3567" s="349"/>
      <c r="K3567" s="350"/>
      <c r="L3567" s="337">
        <f t="shared" si="647"/>
        <v>0</v>
      </c>
      <c r="M3567" s="388"/>
      <c r="N3567" s="348"/>
      <c r="O3567" s="388"/>
      <c r="P3567" s="348"/>
      <c r="Q3567" s="337">
        <f t="shared" si="648"/>
        <v>0</v>
      </c>
      <c r="R3567" s="350"/>
      <c r="S3567" s="350"/>
      <c r="T3567" s="350"/>
      <c r="U3567" s="350"/>
      <c r="V3567" s="350"/>
      <c r="W3567" s="350"/>
      <c r="X3567" s="350"/>
      <c r="Y3567" s="350">
        <f>SUM(Q3567:X3567)</f>
        <v>0</v>
      </c>
      <c r="Z3567" s="388"/>
      <c r="AA3567" s="348"/>
      <c r="AB3567" s="388"/>
      <c r="AC3567" s="348"/>
      <c r="AD3567" s="337">
        <f t="shared" si="649"/>
        <v>0</v>
      </c>
      <c r="AE3567" s="252" t="e">
        <f>#REF!+AD3567</f>
        <v>#REF!</v>
      </c>
    </row>
    <row r="3568" outlineLevel="1" spans="1:31">
      <c r="A3568" s="346"/>
      <c r="B3568" s="150"/>
      <c r="D3568" s="346"/>
      <c r="E3568" s="299" t="s">
        <v>750</v>
      </c>
      <c r="F3568" s="343"/>
      <c r="G3568" s="350"/>
      <c r="H3568" s="349"/>
      <c r="I3568" s="350"/>
      <c r="J3568" s="349"/>
      <c r="K3568" s="350"/>
      <c r="L3568" s="337">
        <f t="shared" si="647"/>
        <v>0</v>
      </c>
      <c r="M3568" s="388"/>
      <c r="N3568" s="348"/>
      <c r="O3568" s="388"/>
      <c r="P3568" s="348"/>
      <c r="Q3568" s="337">
        <f t="shared" si="648"/>
        <v>0</v>
      </c>
      <c r="R3568" s="350"/>
      <c r="S3568" s="350"/>
      <c r="T3568" s="350"/>
      <c r="U3568" s="350"/>
      <c r="V3568" s="350"/>
      <c r="W3568" s="350"/>
      <c r="X3568" s="350"/>
      <c r="Y3568" s="350">
        <f>SUM(Q3568:X3568)</f>
        <v>0</v>
      </c>
      <c r="Z3568" s="388"/>
      <c r="AA3568" s="348"/>
      <c r="AB3568" s="388"/>
      <c r="AC3568" s="348"/>
      <c r="AD3568" s="337">
        <f t="shared" si="649"/>
        <v>0</v>
      </c>
      <c r="AE3568" s="252" t="e">
        <f>#REF!+AD3568</f>
        <v>#REF!</v>
      </c>
    </row>
    <row r="3569" outlineLevel="1" spans="1:31">
      <c r="A3569" s="346"/>
      <c r="B3569" s="150"/>
      <c r="D3569" s="346"/>
      <c r="E3569" s="299"/>
      <c r="F3569" s="343"/>
      <c r="G3569" s="350"/>
      <c r="H3569" s="349"/>
      <c r="I3569" s="350"/>
      <c r="J3569" s="349"/>
      <c r="K3569" s="350"/>
      <c r="L3569" s="337">
        <f t="shared" si="647"/>
        <v>0</v>
      </c>
      <c r="M3569" s="388"/>
      <c r="N3569" s="348"/>
      <c r="O3569" s="388"/>
      <c r="P3569" s="348"/>
      <c r="Q3569" s="337">
        <f t="shared" si="648"/>
        <v>0</v>
      </c>
      <c r="R3569" s="350"/>
      <c r="S3569" s="350"/>
      <c r="T3569" s="350"/>
      <c r="U3569" s="350"/>
      <c r="V3569" s="350"/>
      <c r="W3569" s="350"/>
      <c r="X3569" s="350"/>
      <c r="Y3569" s="350">
        <f>SUM(Q3569:X3569)</f>
        <v>0</v>
      </c>
      <c r="Z3569" s="388"/>
      <c r="AA3569" s="348"/>
      <c r="AB3569" s="388"/>
      <c r="AC3569" s="348"/>
      <c r="AD3569" s="337">
        <f t="shared" si="649"/>
        <v>0</v>
      </c>
      <c r="AE3569" s="252"/>
    </row>
    <row r="3570" outlineLevel="1" spans="1:31">
      <c r="A3570" s="346"/>
      <c r="B3570" s="150"/>
      <c r="D3570" s="351" t="s">
        <v>765</v>
      </c>
      <c r="E3570" s="352"/>
      <c r="F3570" s="353"/>
      <c r="G3570" s="354">
        <f>SUM(G3564:G3569)</f>
        <v>0</v>
      </c>
      <c r="H3570" s="355"/>
      <c r="I3570" s="354">
        <f>SUM(I3564:I3569)</f>
        <v>0</v>
      </c>
      <c r="J3570" s="355"/>
      <c r="K3570" s="354">
        <f>SUM(K3564:K3569)</f>
        <v>0</v>
      </c>
      <c r="L3570" s="354">
        <f>SUM(L3564:L3569)</f>
        <v>0</v>
      </c>
      <c r="M3570" s="355"/>
      <c r="N3570" s="354">
        <f>SUM(N3564:N3569)</f>
        <v>0</v>
      </c>
      <c r="O3570" s="355"/>
      <c r="P3570" s="354">
        <f>SUM(P3564:P3569)</f>
        <v>0</v>
      </c>
      <c r="Q3570" s="354">
        <f>SUM(Q3564:Q3569)</f>
        <v>0</v>
      </c>
      <c r="R3570" s="354">
        <f t="shared" ref="R3570:Y3570" si="650">SUM(R3564:R3569)</f>
        <v>0</v>
      </c>
      <c r="S3570" s="354">
        <f t="shared" si="650"/>
        <v>0</v>
      </c>
      <c r="T3570" s="354">
        <f t="shared" si="650"/>
        <v>0</v>
      </c>
      <c r="U3570" s="354">
        <f t="shared" si="650"/>
        <v>0</v>
      </c>
      <c r="V3570" s="354">
        <f t="shared" si="650"/>
        <v>0</v>
      </c>
      <c r="W3570" s="354">
        <f t="shared" si="650"/>
        <v>0</v>
      </c>
      <c r="X3570" s="354">
        <f t="shared" si="650"/>
        <v>0</v>
      </c>
      <c r="Y3570" s="354">
        <f t="shared" si="650"/>
        <v>0</v>
      </c>
      <c r="Z3570" s="355"/>
      <c r="AA3570" s="354">
        <f>SUM(AA3564:AA3569)</f>
        <v>0</v>
      </c>
      <c r="AB3570" s="355"/>
      <c r="AC3570" s="354">
        <f>SUM(AC3564:AC3569)</f>
        <v>0</v>
      </c>
      <c r="AD3570" s="354">
        <f>SUM(AD3564:AD3569)</f>
        <v>0</v>
      </c>
      <c r="AE3570" s="252"/>
    </row>
    <row r="3571" outlineLevel="1" spans="1:31">
      <c r="A3571" s="346"/>
      <c r="B3571" s="150"/>
      <c r="D3571" s="299"/>
      <c r="E3571" s="342"/>
      <c r="F3571" s="343"/>
      <c r="G3571" s="350"/>
      <c r="H3571" s="349"/>
      <c r="I3571" s="350"/>
      <c r="J3571" s="349"/>
      <c r="K3571" s="350"/>
      <c r="L3571" s="337"/>
      <c r="M3571" s="349"/>
      <c r="N3571" s="350"/>
      <c r="O3571" s="349"/>
      <c r="P3571" s="350"/>
      <c r="Q3571" s="337"/>
      <c r="R3571" s="350"/>
      <c r="S3571" s="350"/>
      <c r="T3571" s="350"/>
      <c r="U3571" s="350"/>
      <c r="V3571" s="350"/>
      <c r="W3571" s="350"/>
      <c r="X3571" s="350"/>
      <c r="Y3571" s="374"/>
      <c r="Z3571" s="349"/>
      <c r="AA3571" s="350"/>
      <c r="AB3571" s="349"/>
      <c r="AC3571" s="350"/>
      <c r="AD3571" s="337"/>
      <c r="AE3571" s="252"/>
    </row>
    <row r="3572" outlineLevel="1" spans="1:31">
      <c r="A3572" s="346"/>
      <c r="B3572" s="150"/>
      <c r="D3572" s="347" t="s">
        <v>1104</v>
      </c>
      <c r="E3572" s="299"/>
      <c r="F3572" s="343"/>
      <c r="G3572" s="350"/>
      <c r="H3572" s="349"/>
      <c r="I3572" s="350"/>
      <c r="J3572" s="349"/>
      <c r="K3572" s="350"/>
      <c r="L3572" s="337">
        <f>G3572-I3572+K3572</f>
        <v>0</v>
      </c>
      <c r="M3572" s="388"/>
      <c r="N3572" s="348"/>
      <c r="O3572" s="388"/>
      <c r="P3572" s="348"/>
      <c r="Q3572" s="337">
        <f>L3572-N3572+P3572</f>
        <v>0</v>
      </c>
      <c r="R3572" s="350"/>
      <c r="S3572" s="350"/>
      <c r="T3572" s="350"/>
      <c r="U3572" s="350"/>
      <c r="V3572" s="350"/>
      <c r="W3572" s="350"/>
      <c r="X3572" s="350"/>
      <c r="Y3572" s="350">
        <f>SUM(Q3572:X3572)</f>
        <v>0</v>
      </c>
      <c r="Z3572" s="388"/>
      <c r="AA3572" s="348"/>
      <c r="AB3572" s="388"/>
      <c r="AC3572" s="348"/>
      <c r="AD3572" s="337">
        <f>Y3572-AA3572+AC3572</f>
        <v>0</v>
      </c>
      <c r="AE3572" s="252"/>
    </row>
    <row r="3573" outlineLevel="1" spans="1:31">
      <c r="A3573" s="346"/>
      <c r="B3573" s="150">
        <v>220503001</v>
      </c>
      <c r="D3573" s="346"/>
      <c r="E3573" s="299" t="s">
        <v>380</v>
      </c>
      <c r="F3573" s="343"/>
      <c r="G3573" s="350"/>
      <c r="H3573" s="349"/>
      <c r="I3573" s="350"/>
      <c r="J3573" s="349"/>
      <c r="K3573" s="350"/>
      <c r="L3573" s="337">
        <f>G3573-I3573+K3573</f>
        <v>0</v>
      </c>
      <c r="M3573" s="388"/>
      <c r="N3573" s="348"/>
      <c r="O3573" s="388"/>
      <c r="P3573" s="348"/>
      <c r="Q3573" s="337">
        <f>L3573-N3573+P3573</f>
        <v>0</v>
      </c>
      <c r="R3573" s="350"/>
      <c r="S3573" s="350"/>
      <c r="T3573" s="350"/>
      <c r="U3573" s="350"/>
      <c r="V3573" s="350"/>
      <c r="W3573" s="350"/>
      <c r="X3573" s="350"/>
      <c r="Y3573" s="350">
        <f>SUM(Q3573:X3573)</f>
        <v>0</v>
      </c>
      <c r="Z3573" s="388"/>
      <c r="AA3573" s="348"/>
      <c r="AB3573" s="388"/>
      <c r="AC3573" s="348"/>
      <c r="AD3573" s="337">
        <f>Y3573-AA3573+AC3573</f>
        <v>0</v>
      </c>
      <c r="AE3573" s="252"/>
    </row>
    <row r="3574" outlineLevel="1" spans="1:31">
      <c r="A3574" s="346"/>
      <c r="B3574" s="150">
        <v>220503002</v>
      </c>
      <c r="D3574" s="346"/>
      <c r="E3574" s="299" t="s">
        <v>345</v>
      </c>
      <c r="F3574" s="343"/>
      <c r="G3574" s="350"/>
      <c r="H3574" s="349"/>
      <c r="I3574" s="350"/>
      <c r="J3574" s="349"/>
      <c r="K3574" s="350"/>
      <c r="L3574" s="337">
        <f>G3574-I3574+K3574</f>
        <v>0</v>
      </c>
      <c r="M3574" s="388"/>
      <c r="N3574" s="348"/>
      <c r="O3574" s="388"/>
      <c r="P3574" s="348"/>
      <c r="Q3574" s="337">
        <f>L3574-N3574+P3574</f>
        <v>0</v>
      </c>
      <c r="R3574" s="350"/>
      <c r="S3574" s="350"/>
      <c r="T3574" s="350"/>
      <c r="U3574" s="350"/>
      <c r="V3574" s="350"/>
      <c r="W3574" s="350"/>
      <c r="X3574" s="350"/>
      <c r="Y3574" s="350">
        <f>SUM(Q3574:X3574)</f>
        <v>0</v>
      </c>
      <c r="Z3574" s="388"/>
      <c r="AA3574" s="348"/>
      <c r="AB3574" s="388"/>
      <c r="AC3574" s="348"/>
      <c r="AD3574" s="337">
        <f>Y3574-AA3574+AC3574</f>
        <v>0</v>
      </c>
      <c r="AE3574" s="252"/>
    </row>
    <row r="3575" outlineLevel="1" spans="1:31">
      <c r="A3575" s="346"/>
      <c r="B3575" s="150">
        <v>220503003</v>
      </c>
      <c r="D3575" s="346"/>
      <c r="E3575" s="299" t="s">
        <v>364</v>
      </c>
      <c r="F3575" s="343"/>
      <c r="G3575" s="350"/>
      <c r="H3575" s="349"/>
      <c r="I3575" s="350"/>
      <c r="J3575" s="349"/>
      <c r="K3575" s="350"/>
      <c r="L3575" s="337">
        <f>G3575-I3575+K3575</f>
        <v>0</v>
      </c>
      <c r="M3575" s="388"/>
      <c r="N3575" s="348"/>
      <c r="O3575" s="388"/>
      <c r="P3575" s="348"/>
      <c r="Q3575" s="337">
        <f>L3575-N3575+P3575</f>
        <v>0</v>
      </c>
      <c r="R3575" s="350"/>
      <c r="S3575" s="350"/>
      <c r="T3575" s="350"/>
      <c r="U3575" s="350"/>
      <c r="V3575" s="350"/>
      <c r="W3575" s="350"/>
      <c r="X3575" s="350"/>
      <c r="Y3575" s="350">
        <f>SUM(Q3575:X3575)</f>
        <v>0</v>
      </c>
      <c r="Z3575" s="388"/>
      <c r="AA3575" s="348"/>
      <c r="AB3575" s="388"/>
      <c r="AC3575" s="348"/>
      <c r="AD3575" s="337">
        <f>Y3575-AA3575+AC3575</f>
        <v>0</v>
      </c>
      <c r="AE3575" s="252"/>
    </row>
    <row r="3576" outlineLevel="1" spans="1:31">
      <c r="A3576" s="346"/>
      <c r="B3576" s="150"/>
      <c r="D3576" s="346"/>
      <c r="E3576" s="299"/>
      <c r="F3576" s="343"/>
      <c r="G3576" s="350"/>
      <c r="H3576" s="349"/>
      <c r="I3576" s="350"/>
      <c r="J3576" s="349"/>
      <c r="K3576" s="350"/>
      <c r="L3576" s="337">
        <f>G3576-I3576+K3576</f>
        <v>0</v>
      </c>
      <c r="M3576" s="388"/>
      <c r="N3576" s="348"/>
      <c r="O3576" s="388"/>
      <c r="P3576" s="348"/>
      <c r="Q3576" s="337">
        <f>L3576-N3576+P3576</f>
        <v>0</v>
      </c>
      <c r="R3576" s="350"/>
      <c r="S3576" s="350"/>
      <c r="T3576" s="350"/>
      <c r="U3576" s="350"/>
      <c r="V3576" s="350"/>
      <c r="W3576" s="350"/>
      <c r="X3576" s="350"/>
      <c r="Y3576" s="374"/>
      <c r="Z3576" s="388"/>
      <c r="AA3576" s="348"/>
      <c r="AB3576" s="388"/>
      <c r="AC3576" s="348"/>
      <c r="AD3576" s="337">
        <f>Y3576-AA3576+AC3576</f>
        <v>0</v>
      </c>
      <c r="AE3576" s="252"/>
    </row>
    <row r="3577" outlineLevel="1" spans="1:31">
      <c r="A3577" s="346"/>
      <c r="B3577" s="150"/>
      <c r="D3577" s="351" t="s">
        <v>765</v>
      </c>
      <c r="E3577" s="352"/>
      <c r="F3577" s="353"/>
      <c r="G3577" s="354">
        <f>SUM(G3572:G3576)</f>
        <v>0</v>
      </c>
      <c r="H3577" s="355"/>
      <c r="I3577" s="354">
        <f>SUM(I3572:I3576)</f>
        <v>0</v>
      </c>
      <c r="J3577" s="355"/>
      <c r="K3577" s="354">
        <f>SUM(K3572:K3576)</f>
        <v>0</v>
      </c>
      <c r="L3577" s="354">
        <f>SUM(L3572:L3576)</f>
        <v>0</v>
      </c>
      <c r="M3577" s="355"/>
      <c r="N3577" s="354">
        <f>SUM(N3572:N3576)</f>
        <v>0</v>
      </c>
      <c r="O3577" s="355"/>
      <c r="P3577" s="354">
        <f>SUM(P3572:P3576)</f>
        <v>0</v>
      </c>
      <c r="Q3577" s="354">
        <f>SUM(Q3572:Q3576)</f>
        <v>0</v>
      </c>
      <c r="R3577" s="354">
        <f t="shared" ref="R3577:Y3577" si="651">SUM(R3572:R3576)</f>
        <v>0</v>
      </c>
      <c r="S3577" s="354">
        <f t="shared" si="651"/>
        <v>0</v>
      </c>
      <c r="T3577" s="354">
        <f t="shared" si="651"/>
        <v>0</v>
      </c>
      <c r="U3577" s="354">
        <f t="shared" si="651"/>
        <v>0</v>
      </c>
      <c r="V3577" s="354">
        <f t="shared" si="651"/>
        <v>0</v>
      </c>
      <c r="W3577" s="354">
        <f t="shared" si="651"/>
        <v>0</v>
      </c>
      <c r="X3577" s="354">
        <f t="shared" si="651"/>
        <v>0</v>
      </c>
      <c r="Y3577" s="354">
        <f t="shared" si="651"/>
        <v>0</v>
      </c>
      <c r="Z3577" s="355"/>
      <c r="AA3577" s="354">
        <f>SUM(AA3572:AA3576)</f>
        <v>0</v>
      </c>
      <c r="AB3577" s="355"/>
      <c r="AC3577" s="354">
        <f>SUM(AC3572:AC3576)</f>
        <v>0</v>
      </c>
      <c r="AD3577" s="354">
        <f>SUM(AD3572:AD3576)</f>
        <v>0</v>
      </c>
      <c r="AE3577" s="252"/>
    </row>
    <row r="3578" spans="1:31">
      <c r="A3578" s="306"/>
      <c r="B3578" s="339"/>
      <c r="C3578" s="306"/>
      <c r="D3578" s="303"/>
      <c r="E3578" s="335"/>
      <c r="F3578" s="356"/>
      <c r="G3578" s="348"/>
      <c r="H3578" s="388"/>
      <c r="I3578" s="348"/>
      <c r="J3578" s="388"/>
      <c r="K3578" s="348"/>
      <c r="L3578" s="337"/>
      <c r="M3578" s="388"/>
      <c r="N3578" s="348"/>
      <c r="O3578" s="388"/>
      <c r="P3578" s="348"/>
      <c r="Q3578" s="337"/>
      <c r="R3578" s="350"/>
      <c r="S3578" s="350"/>
      <c r="T3578" s="350"/>
      <c r="U3578" s="350"/>
      <c r="V3578" s="350"/>
      <c r="W3578" s="350"/>
      <c r="X3578" s="350"/>
      <c r="Y3578" s="337"/>
      <c r="Z3578" s="388"/>
      <c r="AA3578" s="348"/>
      <c r="AB3578" s="388"/>
      <c r="AC3578" s="348"/>
      <c r="AD3578" s="337"/>
      <c r="AE3578" s="252"/>
    </row>
    <row r="3579" spans="1:31">
      <c r="A3579" s="357"/>
      <c r="B3579" s="510"/>
      <c r="C3579" s="381" t="s">
        <v>1121</v>
      </c>
      <c r="D3579" s="382"/>
      <c r="E3579" s="511"/>
      <c r="F3579" s="383"/>
      <c r="G3579" s="384">
        <f>G3577+G3570+G3562</f>
        <v>0</v>
      </c>
      <c r="H3579" s="385"/>
      <c r="I3579" s="400">
        <f>I3577+I3570+I3562</f>
        <v>0</v>
      </c>
      <c r="J3579" s="385"/>
      <c r="K3579" s="400">
        <f>K3577+K3570+K3562</f>
        <v>0</v>
      </c>
      <c r="L3579" s="384">
        <f>L3577+L3570+L3562</f>
        <v>0</v>
      </c>
      <c r="M3579" s="385"/>
      <c r="N3579" s="400">
        <f>N3577+N3570+N3562</f>
        <v>0</v>
      </c>
      <c r="O3579" s="385"/>
      <c r="P3579" s="400">
        <f>P3577+P3570+P3562</f>
        <v>0</v>
      </c>
      <c r="Q3579" s="384">
        <f>Q3577+Q3570+Q3562</f>
        <v>0</v>
      </c>
      <c r="R3579" s="392">
        <f t="shared" ref="R3579:Y3579" si="652">R3577+R3570+R3562</f>
        <v>0</v>
      </c>
      <c r="S3579" s="392">
        <f t="shared" si="652"/>
        <v>0</v>
      </c>
      <c r="T3579" s="392">
        <f t="shared" si="652"/>
        <v>0</v>
      </c>
      <c r="U3579" s="392">
        <f t="shared" si="652"/>
        <v>0</v>
      </c>
      <c r="V3579" s="392">
        <f t="shared" si="652"/>
        <v>0</v>
      </c>
      <c r="W3579" s="392">
        <f t="shared" si="652"/>
        <v>0</v>
      </c>
      <c r="X3579" s="392">
        <f t="shared" si="652"/>
        <v>0</v>
      </c>
      <c r="Y3579" s="384">
        <f t="shared" si="652"/>
        <v>0</v>
      </c>
      <c r="Z3579" s="385"/>
      <c r="AA3579" s="400">
        <f>AA3577+AA3570+AA3562</f>
        <v>0</v>
      </c>
      <c r="AB3579" s="385"/>
      <c r="AC3579" s="400">
        <f>AC3577+AC3570+AC3562</f>
        <v>0</v>
      </c>
      <c r="AD3579" s="384">
        <f>AD3577+AD3570+AD3562</f>
        <v>0</v>
      </c>
      <c r="AE3579" s="252"/>
    </row>
    <row r="3580" spans="1:31">
      <c r="A3580" s="303"/>
      <c r="B3580" s="340"/>
      <c r="C3580" s="303"/>
      <c r="D3580" s="303"/>
      <c r="E3580" s="342"/>
      <c r="F3580" s="386"/>
      <c r="G3580" s="374"/>
      <c r="H3580" s="387"/>
      <c r="I3580" s="401"/>
      <c r="J3580" s="387"/>
      <c r="K3580" s="401"/>
      <c r="L3580" s="350"/>
      <c r="M3580" s="387"/>
      <c r="N3580" s="401"/>
      <c r="O3580" s="387"/>
      <c r="P3580" s="401"/>
      <c r="Q3580" s="350"/>
      <c r="R3580" s="350"/>
      <c r="S3580" s="350"/>
      <c r="T3580" s="350"/>
      <c r="U3580" s="350"/>
      <c r="V3580" s="350"/>
      <c r="W3580" s="350"/>
      <c r="X3580" s="350"/>
      <c r="Y3580" s="374"/>
      <c r="Z3580" s="387"/>
      <c r="AA3580" s="401"/>
      <c r="AB3580" s="387"/>
      <c r="AC3580" s="401"/>
      <c r="AD3580" s="350"/>
      <c r="AE3580" s="252"/>
    </row>
    <row r="3581" spans="1:31">
      <c r="A3581" s="306"/>
      <c r="B3581" s="150"/>
      <c r="C3581" s="345" t="s">
        <v>1122</v>
      </c>
      <c r="D3581" s="306"/>
      <c r="E3581" s="342"/>
      <c r="F3581" s="343"/>
      <c r="G3581" s="348"/>
      <c r="H3581" s="388"/>
      <c r="I3581" s="348"/>
      <c r="J3581" s="388"/>
      <c r="K3581" s="348"/>
      <c r="L3581" s="337"/>
      <c r="M3581" s="388"/>
      <c r="N3581" s="348"/>
      <c r="O3581" s="388"/>
      <c r="P3581" s="348"/>
      <c r="Q3581" s="337"/>
      <c r="R3581" s="350"/>
      <c r="S3581" s="350"/>
      <c r="T3581" s="350"/>
      <c r="U3581" s="350"/>
      <c r="V3581" s="350"/>
      <c r="W3581" s="350"/>
      <c r="X3581" s="350"/>
      <c r="Y3581" s="350">
        <f>SUM(Q3581:X3581)</f>
        <v>0</v>
      </c>
      <c r="Z3581" s="388"/>
      <c r="AA3581" s="348"/>
      <c r="AB3581" s="388"/>
      <c r="AC3581" s="348"/>
      <c r="AD3581" s="337"/>
      <c r="AE3581" s="252"/>
    </row>
    <row r="3582" outlineLevel="1" spans="1:31">
      <c r="A3582" s="306"/>
      <c r="B3582" s="150">
        <v>220601001</v>
      </c>
      <c r="C3582" s="357"/>
      <c r="D3582" s="306" t="s">
        <v>460</v>
      </c>
      <c r="E3582" s="342"/>
      <c r="F3582" s="343"/>
      <c r="G3582" s="350"/>
      <c r="H3582" s="388"/>
      <c r="I3582" s="348"/>
      <c r="J3582" s="388"/>
      <c r="K3582" s="348"/>
      <c r="L3582" s="337">
        <f>G3582-I3582+K3582</f>
        <v>0</v>
      </c>
      <c r="M3582" s="388"/>
      <c r="N3582" s="348"/>
      <c r="O3582" s="388"/>
      <c r="P3582" s="348"/>
      <c r="Q3582" s="337">
        <f>L3582-N3582+P3582</f>
        <v>0</v>
      </c>
      <c r="R3582" s="350"/>
      <c r="S3582" s="350"/>
      <c r="T3582" s="350"/>
      <c r="U3582" s="350"/>
      <c r="V3582" s="350"/>
      <c r="W3582" s="350"/>
      <c r="X3582" s="350"/>
      <c r="Y3582" s="350">
        <f>SUM(Q3582:X3582)</f>
        <v>0</v>
      </c>
      <c r="Z3582" s="388"/>
      <c r="AA3582" s="348"/>
      <c r="AB3582" s="388"/>
      <c r="AC3582" s="348"/>
      <c r="AD3582" s="337">
        <f>Y3582-AA3582+AC3582</f>
        <v>0</v>
      </c>
      <c r="AE3582" s="252"/>
    </row>
    <row r="3583" outlineLevel="1" spans="1:31">
      <c r="A3583" s="306"/>
      <c r="B3583" s="150"/>
      <c r="C3583" s="357"/>
      <c r="D3583" s="299"/>
      <c r="E3583" s="342"/>
      <c r="F3583" s="343"/>
      <c r="G3583" s="348"/>
      <c r="H3583" s="388"/>
      <c r="I3583" s="348"/>
      <c r="J3583" s="388"/>
      <c r="K3583" s="348"/>
      <c r="L3583" s="337">
        <f>G3583-I3583+K3583</f>
        <v>0</v>
      </c>
      <c r="M3583" s="388"/>
      <c r="N3583" s="348"/>
      <c r="O3583" s="388"/>
      <c r="P3583" s="348"/>
      <c r="Q3583" s="337">
        <f>L3583-N3583+P3583</f>
        <v>0</v>
      </c>
      <c r="R3583" s="350"/>
      <c r="S3583" s="350"/>
      <c r="T3583" s="350"/>
      <c r="U3583" s="350"/>
      <c r="V3583" s="350"/>
      <c r="W3583" s="350"/>
      <c r="X3583" s="350"/>
      <c r="Y3583" s="350">
        <f>SUM(Q3583:X3583)</f>
        <v>0</v>
      </c>
      <c r="Z3583" s="388"/>
      <c r="AA3583" s="348"/>
      <c r="AB3583" s="388"/>
      <c r="AC3583" s="348"/>
      <c r="AD3583" s="337">
        <f>Y3583-AA3583+AC3583</f>
        <v>0</v>
      </c>
      <c r="AE3583" s="252"/>
    </row>
    <row r="3584" spans="1:31">
      <c r="A3584" s="303"/>
      <c r="B3584" s="340"/>
      <c r="C3584" s="303"/>
      <c r="D3584" s="303"/>
      <c r="E3584" s="342"/>
      <c r="F3584" s="386"/>
      <c r="G3584" s="401"/>
      <c r="H3584" s="387"/>
      <c r="I3584" s="401"/>
      <c r="J3584" s="387"/>
      <c r="K3584" s="401"/>
      <c r="L3584" s="401"/>
      <c r="M3584" s="387"/>
      <c r="N3584" s="401"/>
      <c r="O3584" s="387"/>
      <c r="P3584" s="401"/>
      <c r="Q3584" s="401"/>
      <c r="R3584" s="401"/>
      <c r="S3584" s="401"/>
      <c r="T3584" s="401"/>
      <c r="U3584" s="401"/>
      <c r="V3584" s="401"/>
      <c r="W3584" s="401"/>
      <c r="X3584" s="401"/>
      <c r="Y3584" s="401"/>
      <c r="Z3584" s="387"/>
      <c r="AA3584" s="401"/>
      <c r="AB3584" s="387"/>
      <c r="AC3584" s="401"/>
      <c r="AD3584" s="401"/>
      <c r="AE3584" s="252"/>
    </row>
    <row r="3585" spans="1:32">
      <c r="A3585" s="346"/>
      <c r="B3585" s="380"/>
      <c r="C3585" s="390" t="s">
        <v>1123</v>
      </c>
      <c r="D3585" s="382"/>
      <c r="E3585" s="391"/>
      <c r="F3585" s="383"/>
      <c r="G3585" s="392">
        <f>SUM(G3581:G3584)</f>
        <v>0</v>
      </c>
      <c r="H3585" s="393"/>
      <c r="I3585" s="402">
        <f>SUM(I3581:I3584)</f>
        <v>0</v>
      </c>
      <c r="J3585" s="393"/>
      <c r="K3585" s="402">
        <f>SUM(K3581:K3584)</f>
        <v>0</v>
      </c>
      <c r="L3585" s="392">
        <f>SUM(L3581:L3584)</f>
        <v>0</v>
      </c>
      <c r="M3585" s="393"/>
      <c r="N3585" s="402">
        <f>SUM(N3581:N3584)</f>
        <v>0</v>
      </c>
      <c r="O3585" s="393"/>
      <c r="P3585" s="402">
        <f>SUM(P3581:P3584)</f>
        <v>0</v>
      </c>
      <c r="Q3585" s="392">
        <f>SUM(Q3581:Q3584)</f>
        <v>0</v>
      </c>
      <c r="R3585" s="392">
        <f t="shared" ref="R3585:Y3585" si="653">SUM(R3581:R3584)</f>
        <v>0</v>
      </c>
      <c r="S3585" s="392">
        <f t="shared" si="653"/>
        <v>0</v>
      </c>
      <c r="T3585" s="392">
        <f t="shared" si="653"/>
        <v>0</v>
      </c>
      <c r="U3585" s="392">
        <f t="shared" si="653"/>
        <v>0</v>
      </c>
      <c r="V3585" s="392">
        <f t="shared" si="653"/>
        <v>0</v>
      </c>
      <c r="W3585" s="392">
        <f t="shared" si="653"/>
        <v>0</v>
      </c>
      <c r="X3585" s="392">
        <f t="shared" si="653"/>
        <v>0</v>
      </c>
      <c r="Y3585" s="392">
        <f t="shared" si="653"/>
        <v>0</v>
      </c>
      <c r="Z3585" s="393"/>
      <c r="AA3585" s="402">
        <f>SUM(AA3581:AA3584)</f>
        <v>0</v>
      </c>
      <c r="AB3585" s="393"/>
      <c r="AC3585" s="402">
        <f>SUM(AC3581:AC3584)</f>
        <v>0</v>
      </c>
      <c r="AD3585" s="392">
        <f>SUM(AD3581:AD3584)</f>
        <v>0</v>
      </c>
      <c r="AE3585" s="252"/>
      <c r="AF3585" s="300" t="s">
        <v>893</v>
      </c>
    </row>
    <row r="3586" spans="1:31">
      <c r="A3586" s="303"/>
      <c r="B3586" s="340"/>
      <c r="C3586" s="303"/>
      <c r="D3586" s="303"/>
      <c r="E3586" s="342"/>
      <c r="F3586" s="386"/>
      <c r="G3586" s="374"/>
      <c r="H3586" s="387"/>
      <c r="I3586" s="401"/>
      <c r="J3586" s="387"/>
      <c r="K3586" s="401"/>
      <c r="L3586" s="350"/>
      <c r="M3586" s="387"/>
      <c r="N3586" s="401"/>
      <c r="O3586" s="387"/>
      <c r="P3586" s="401"/>
      <c r="Q3586" s="350"/>
      <c r="R3586" s="350"/>
      <c r="S3586" s="350"/>
      <c r="T3586" s="350"/>
      <c r="U3586" s="350"/>
      <c r="V3586" s="350"/>
      <c r="W3586" s="350"/>
      <c r="X3586" s="350"/>
      <c r="Y3586" s="374"/>
      <c r="Z3586" s="387"/>
      <c r="AA3586" s="401"/>
      <c r="AB3586" s="387"/>
      <c r="AC3586" s="401"/>
      <c r="AD3586" s="350"/>
      <c r="AE3586" s="252"/>
    </row>
    <row r="3587" spans="1:31">
      <c r="A3587" s="306"/>
      <c r="B3587" s="150"/>
      <c r="C3587" s="345" t="s">
        <v>1124</v>
      </c>
      <c r="D3587" s="306"/>
      <c r="E3587" s="342"/>
      <c r="F3587" s="343"/>
      <c r="G3587" s="348"/>
      <c r="H3587" s="388"/>
      <c r="I3587" s="348"/>
      <c r="J3587" s="388"/>
      <c r="K3587" s="348"/>
      <c r="L3587" s="337"/>
      <c r="M3587" s="388"/>
      <c r="N3587" s="348"/>
      <c r="O3587" s="388"/>
      <c r="P3587" s="348"/>
      <c r="Q3587" s="337"/>
      <c r="R3587" s="350"/>
      <c r="S3587" s="350"/>
      <c r="T3587" s="350"/>
      <c r="U3587" s="350"/>
      <c r="V3587" s="350"/>
      <c r="W3587" s="350"/>
      <c r="X3587" s="350"/>
      <c r="Y3587" s="350">
        <f>SUM(Q3587:X3587)</f>
        <v>0</v>
      </c>
      <c r="Z3587" s="388"/>
      <c r="AA3587" s="348"/>
      <c r="AB3587" s="388"/>
      <c r="AC3587" s="348"/>
      <c r="AD3587" s="337"/>
      <c r="AE3587" s="252"/>
    </row>
    <row r="3588" outlineLevel="1" spans="1:31">
      <c r="A3588" s="306"/>
      <c r="B3588" s="150">
        <v>220701001</v>
      </c>
      <c r="C3588" s="357"/>
      <c r="D3588" s="306" t="s">
        <v>1073</v>
      </c>
      <c r="E3588" s="342"/>
      <c r="F3588" s="343"/>
      <c r="G3588" s="348"/>
      <c r="H3588" s="388"/>
      <c r="I3588" s="348"/>
      <c r="J3588" s="388"/>
      <c r="K3588" s="348"/>
      <c r="L3588" s="337">
        <f>G3588-I3588+K3588</f>
        <v>0</v>
      </c>
      <c r="M3588" s="388"/>
      <c r="N3588" s="348"/>
      <c r="O3588" s="388"/>
      <c r="P3588" s="348"/>
      <c r="Q3588" s="337">
        <f>L3588-N3588+P3588</f>
        <v>0</v>
      </c>
      <c r="R3588" s="350"/>
      <c r="S3588" s="350"/>
      <c r="T3588" s="350"/>
      <c r="U3588" s="350"/>
      <c r="V3588" s="350"/>
      <c r="W3588" s="350"/>
      <c r="X3588" s="350"/>
      <c r="Y3588" s="350">
        <f>SUM(Q3588:X3588)</f>
        <v>0</v>
      </c>
      <c r="Z3588" s="388"/>
      <c r="AA3588" s="348"/>
      <c r="AB3588" s="388"/>
      <c r="AC3588" s="348"/>
      <c r="AD3588" s="337">
        <f>Y3588-AA3588+AC3588</f>
        <v>0</v>
      </c>
      <c r="AE3588" s="252"/>
    </row>
    <row r="3589" outlineLevel="1" spans="1:31">
      <c r="A3589" s="306"/>
      <c r="B3589" s="150"/>
      <c r="C3589" s="357"/>
      <c r="D3589" s="299"/>
      <c r="E3589" s="342"/>
      <c r="F3589" s="343"/>
      <c r="G3589" s="348"/>
      <c r="H3589" s="388"/>
      <c r="I3589" s="348"/>
      <c r="J3589" s="388"/>
      <c r="K3589" s="348"/>
      <c r="L3589" s="337">
        <f>G3589-I3589+K3589</f>
        <v>0</v>
      </c>
      <c r="M3589" s="388"/>
      <c r="N3589" s="348"/>
      <c r="O3589" s="388"/>
      <c r="P3589" s="348"/>
      <c r="Q3589" s="337">
        <f>L3589-N3589+P3589</f>
        <v>0</v>
      </c>
      <c r="R3589" s="350"/>
      <c r="S3589" s="350"/>
      <c r="T3589" s="350"/>
      <c r="U3589" s="350"/>
      <c r="V3589" s="350"/>
      <c r="W3589" s="350"/>
      <c r="X3589" s="350"/>
      <c r="Y3589" s="350">
        <f>SUM(Q3589:X3589)</f>
        <v>0</v>
      </c>
      <c r="Z3589" s="388"/>
      <c r="AA3589" s="348"/>
      <c r="AB3589" s="388"/>
      <c r="AC3589" s="348"/>
      <c r="AD3589" s="337">
        <f>Y3589-AA3589+AC3589</f>
        <v>0</v>
      </c>
      <c r="AE3589" s="252"/>
    </row>
    <row r="3590" spans="1:31">
      <c r="A3590" s="303"/>
      <c r="B3590" s="340"/>
      <c r="C3590" s="303"/>
      <c r="D3590" s="303"/>
      <c r="E3590" s="342"/>
      <c r="F3590" s="386"/>
      <c r="G3590" s="401"/>
      <c r="H3590" s="387"/>
      <c r="I3590" s="401"/>
      <c r="J3590" s="387"/>
      <c r="K3590" s="401"/>
      <c r="L3590" s="401"/>
      <c r="M3590" s="387"/>
      <c r="N3590" s="401"/>
      <c r="O3590" s="387"/>
      <c r="P3590" s="401"/>
      <c r="Q3590" s="401"/>
      <c r="R3590" s="401"/>
      <c r="S3590" s="401"/>
      <c r="T3590" s="401"/>
      <c r="U3590" s="401"/>
      <c r="V3590" s="401"/>
      <c r="W3590" s="401"/>
      <c r="X3590" s="401"/>
      <c r="Y3590" s="401"/>
      <c r="Z3590" s="387"/>
      <c r="AA3590" s="401"/>
      <c r="AB3590" s="387"/>
      <c r="AC3590" s="401"/>
      <c r="AD3590" s="401"/>
      <c r="AE3590" s="252"/>
    </row>
    <row r="3591" spans="1:31">
      <c r="A3591" s="346"/>
      <c r="B3591" s="380"/>
      <c r="C3591" s="390" t="s">
        <v>1125</v>
      </c>
      <c r="D3591" s="382"/>
      <c r="E3591" s="391"/>
      <c r="F3591" s="383"/>
      <c r="G3591" s="392">
        <f>SUM(G3587:G3590)</f>
        <v>0</v>
      </c>
      <c r="H3591" s="393"/>
      <c r="I3591" s="402">
        <f>SUM(I3587:I3590)</f>
        <v>0</v>
      </c>
      <c r="J3591" s="393"/>
      <c r="K3591" s="402">
        <f>SUM(K3587:K3590)</f>
        <v>0</v>
      </c>
      <c r="L3591" s="392">
        <f>SUM(L3587:L3590)</f>
        <v>0</v>
      </c>
      <c r="M3591" s="393"/>
      <c r="N3591" s="402">
        <f>SUM(N3587:N3590)</f>
        <v>0</v>
      </c>
      <c r="O3591" s="393"/>
      <c r="P3591" s="402">
        <f>SUM(P3587:P3590)</f>
        <v>0</v>
      </c>
      <c r="Q3591" s="392">
        <f>SUM(Q3587:Q3590)</f>
        <v>0</v>
      </c>
      <c r="R3591" s="392">
        <f t="shared" ref="R3591:Y3591" si="654">SUM(R3587:R3590)</f>
        <v>0</v>
      </c>
      <c r="S3591" s="392">
        <f t="shared" si="654"/>
        <v>0</v>
      </c>
      <c r="T3591" s="392">
        <f t="shared" si="654"/>
        <v>0</v>
      </c>
      <c r="U3591" s="392">
        <f t="shared" si="654"/>
        <v>0</v>
      </c>
      <c r="V3591" s="392">
        <f t="shared" si="654"/>
        <v>0</v>
      </c>
      <c r="W3591" s="392">
        <f t="shared" si="654"/>
        <v>0</v>
      </c>
      <c r="X3591" s="392">
        <f t="shared" si="654"/>
        <v>0</v>
      </c>
      <c r="Y3591" s="392">
        <f t="shared" si="654"/>
        <v>0</v>
      </c>
      <c r="Z3591" s="393"/>
      <c r="AA3591" s="402">
        <f>SUM(AA3587:AA3590)</f>
        <v>0</v>
      </c>
      <c r="AB3591" s="393"/>
      <c r="AC3591" s="402">
        <f>SUM(AC3587:AC3590)</f>
        <v>0</v>
      </c>
      <c r="AD3591" s="392">
        <f>SUM(AD3587:AD3590)</f>
        <v>0</v>
      </c>
      <c r="AE3591" s="252"/>
    </row>
    <row r="3592" spans="1:31">
      <c r="A3592" s="306"/>
      <c r="B3592" s="339"/>
      <c r="C3592" s="306"/>
      <c r="D3592" s="306"/>
      <c r="E3592" s="335"/>
      <c r="F3592" s="343"/>
      <c r="G3592" s="348"/>
      <c r="H3592" s="338"/>
      <c r="I3592" s="337"/>
      <c r="J3592" s="338"/>
      <c r="K3592" s="337"/>
      <c r="L3592" s="337"/>
      <c r="M3592" s="338"/>
      <c r="N3592" s="337"/>
      <c r="O3592" s="338"/>
      <c r="P3592" s="337"/>
      <c r="Q3592" s="337"/>
      <c r="R3592" s="350"/>
      <c r="S3592" s="350"/>
      <c r="T3592" s="350"/>
      <c r="U3592" s="350"/>
      <c r="V3592" s="350"/>
      <c r="W3592" s="350"/>
      <c r="X3592" s="350"/>
      <c r="Y3592" s="337"/>
      <c r="Z3592" s="338"/>
      <c r="AA3592" s="337"/>
      <c r="AB3592" s="338"/>
      <c r="AC3592" s="337"/>
      <c r="AD3592" s="337"/>
      <c r="AE3592" s="252"/>
    </row>
    <row r="3593" spans="1:31">
      <c r="A3593" s="299"/>
      <c r="B3593" s="516"/>
      <c r="C3593" s="517" t="s">
        <v>1126</v>
      </c>
      <c r="D3593" s="517"/>
      <c r="E3593" s="528"/>
      <c r="F3593" s="529"/>
      <c r="G3593" s="520">
        <f>G3299+G3526+G3531+G3579+G3585+G3591</f>
        <v>0</v>
      </c>
      <c r="H3593" s="521"/>
      <c r="I3593" s="527">
        <f>I3299+I3526+I3531+I3579+I3585+I3591</f>
        <v>0</v>
      </c>
      <c r="J3593" s="521"/>
      <c r="K3593" s="527">
        <f>K3299+K3526+K3531+K3579+K3585+K3591</f>
        <v>0</v>
      </c>
      <c r="L3593" s="520">
        <f>L3299+L3526+L3531+L3579+L3585+L3591</f>
        <v>0</v>
      </c>
      <c r="M3593" s="521"/>
      <c r="N3593" s="527">
        <f>N3299+N3526+N3531+N3579+N3585+N3591</f>
        <v>0</v>
      </c>
      <c r="O3593" s="521"/>
      <c r="P3593" s="527">
        <f t="shared" ref="P3593:Y3593" si="655">P3299+P3526+P3531+P3579+P3585+P3591</f>
        <v>0</v>
      </c>
      <c r="Q3593" s="520">
        <f t="shared" si="655"/>
        <v>0</v>
      </c>
      <c r="R3593" s="520">
        <f t="shared" si="655"/>
        <v>0</v>
      </c>
      <c r="S3593" s="520">
        <f t="shared" si="655"/>
        <v>0</v>
      </c>
      <c r="T3593" s="520">
        <f t="shared" si="655"/>
        <v>0</v>
      </c>
      <c r="U3593" s="520">
        <f t="shared" si="655"/>
        <v>0</v>
      </c>
      <c r="V3593" s="520">
        <f t="shared" si="655"/>
        <v>0</v>
      </c>
      <c r="W3593" s="520">
        <f t="shared" si="655"/>
        <v>0</v>
      </c>
      <c r="X3593" s="520">
        <f t="shared" si="655"/>
        <v>0</v>
      </c>
      <c r="Y3593" s="520">
        <f t="shared" si="655"/>
        <v>0</v>
      </c>
      <c r="Z3593" s="521"/>
      <c r="AA3593" s="527">
        <f>AA3299+AA3526+AA3531+AA3579+AA3585+AA3591</f>
        <v>0</v>
      </c>
      <c r="AB3593" s="521"/>
      <c r="AC3593" s="527">
        <f>AC3299+AC3526+AC3531+AC3579+AC3585+AC3591</f>
        <v>0</v>
      </c>
      <c r="AD3593" s="520">
        <f>AD3299+AD3526+AD3531+AD3579+AD3585+AD3591</f>
        <v>0</v>
      </c>
      <c r="AE3593" s="252"/>
    </row>
    <row r="3594" s="300" customFormat="1" spans="1:31">
      <c r="A3594" s="311"/>
      <c r="B3594" s="530"/>
      <c r="C3594" s="311"/>
      <c r="D3594" s="311"/>
      <c r="E3594" s="531"/>
      <c r="F3594" s="532"/>
      <c r="G3594" s="374">
        <v>0</v>
      </c>
      <c r="H3594" s="533"/>
      <c r="I3594" s="374"/>
      <c r="J3594" s="533"/>
      <c r="K3594" s="374"/>
      <c r="L3594" s="374"/>
      <c r="M3594" s="533"/>
      <c r="N3594" s="374"/>
      <c r="O3594" s="533"/>
      <c r="P3594" s="374"/>
      <c r="Q3594" s="374"/>
      <c r="R3594" s="374">
        <v>0</v>
      </c>
      <c r="S3594" s="374">
        <v>0</v>
      </c>
      <c r="T3594" s="374">
        <v>0</v>
      </c>
      <c r="U3594" s="374">
        <v>0</v>
      </c>
      <c r="V3594" s="374"/>
      <c r="W3594" s="374"/>
      <c r="X3594" s="374"/>
      <c r="Y3594" s="374"/>
      <c r="Z3594" s="533"/>
      <c r="AA3594" s="374"/>
      <c r="AB3594" s="533"/>
      <c r="AC3594" s="374"/>
      <c r="AD3594" s="374"/>
      <c r="AE3594" s="445"/>
    </row>
    <row r="3595" spans="1:31">
      <c r="A3595" s="346"/>
      <c r="B3595" s="534"/>
      <c r="C3595" s="535" t="s">
        <v>1127</v>
      </c>
      <c r="D3595" s="535"/>
      <c r="E3595" s="536"/>
      <c r="F3595" s="537"/>
      <c r="G3595" s="538">
        <f>G3081+G3593</f>
        <v>0</v>
      </c>
      <c r="H3595" s="539"/>
      <c r="I3595" s="544">
        <f>I3081+I3593</f>
        <v>0</v>
      </c>
      <c r="J3595" s="539"/>
      <c r="K3595" s="544">
        <f>K3081+K3593</f>
        <v>0</v>
      </c>
      <c r="L3595" s="538">
        <f>L3081+L3593</f>
        <v>0</v>
      </c>
      <c r="M3595" s="539"/>
      <c r="N3595" s="544">
        <f>N3081+N3593</f>
        <v>0</v>
      </c>
      <c r="O3595" s="539"/>
      <c r="P3595" s="544">
        <f t="shared" ref="P3595:Y3595" si="656">P3081+P3593</f>
        <v>0</v>
      </c>
      <c r="Q3595" s="538">
        <f t="shared" si="656"/>
        <v>0</v>
      </c>
      <c r="R3595" s="538">
        <f t="shared" si="656"/>
        <v>0</v>
      </c>
      <c r="S3595" s="538">
        <f t="shared" si="656"/>
        <v>0</v>
      </c>
      <c r="T3595" s="538">
        <f t="shared" si="656"/>
        <v>0</v>
      </c>
      <c r="U3595" s="538">
        <f t="shared" si="656"/>
        <v>0</v>
      </c>
      <c r="V3595" s="538">
        <f t="shared" si="656"/>
        <v>0</v>
      </c>
      <c r="W3595" s="538">
        <f t="shared" si="656"/>
        <v>0</v>
      </c>
      <c r="X3595" s="538">
        <f t="shared" si="656"/>
        <v>0</v>
      </c>
      <c r="Y3595" s="538">
        <f t="shared" si="656"/>
        <v>0</v>
      </c>
      <c r="Z3595" s="539"/>
      <c r="AA3595" s="544">
        <f>AA3081+AA3593</f>
        <v>0</v>
      </c>
      <c r="AB3595" s="539"/>
      <c r="AC3595" s="544">
        <f>AC3081+AC3593</f>
        <v>0</v>
      </c>
      <c r="AD3595" s="538">
        <f>AD3081+AD3593</f>
        <v>0</v>
      </c>
      <c r="AE3595" s="252"/>
    </row>
    <row r="3596" spans="1:30">
      <c r="A3596" s="465"/>
      <c r="B3596" s="339"/>
      <c r="C3596" s="465"/>
      <c r="D3596" s="465"/>
      <c r="E3596" s="540"/>
      <c r="F3596" s="541"/>
      <c r="G3596" s="441"/>
      <c r="H3596" s="533"/>
      <c r="I3596" s="374"/>
      <c r="J3596" s="533"/>
      <c r="K3596" s="374"/>
      <c r="L3596" s="441">
        <f>G3595-I3595+K3595-L3595</f>
        <v>0</v>
      </c>
      <c r="M3596" s="533"/>
      <c r="N3596" s="374"/>
      <c r="O3596" s="533"/>
      <c r="P3596" s="374"/>
      <c r="Q3596" s="441">
        <f>L3595-N3595+P3595-Q3595</f>
        <v>0</v>
      </c>
      <c r="R3596" s="444"/>
      <c r="S3596" s="444"/>
      <c r="T3596" s="444"/>
      <c r="U3596" s="444"/>
      <c r="V3596" s="444"/>
      <c r="W3596" s="444"/>
      <c r="X3596" s="444"/>
      <c r="Y3596" s="441"/>
      <c r="Z3596" s="533"/>
      <c r="AA3596" s="374"/>
      <c r="AB3596" s="533"/>
      <c r="AC3596" s="374"/>
      <c r="AD3596" s="441">
        <f>Y3595-AA3595+AC3595-AD3595</f>
        <v>0</v>
      </c>
    </row>
    <row r="3597" spans="1:30">
      <c r="A3597" s="306"/>
      <c r="B3597" s="334" t="s">
        <v>1128</v>
      </c>
      <c r="C3597" s="306"/>
      <c r="D3597" s="306"/>
      <c r="E3597" s="335"/>
      <c r="F3597" s="542"/>
      <c r="G3597" s="348"/>
      <c r="H3597" s="338"/>
      <c r="I3597" s="337"/>
      <c r="J3597" s="338"/>
      <c r="K3597" s="337"/>
      <c r="L3597" s="337"/>
      <c r="M3597" s="338"/>
      <c r="N3597" s="337"/>
      <c r="O3597" s="338"/>
      <c r="P3597" s="337"/>
      <c r="Q3597" s="337"/>
      <c r="R3597" s="350"/>
      <c r="S3597" s="350"/>
      <c r="T3597" s="350"/>
      <c r="U3597" s="350"/>
      <c r="V3597" s="350"/>
      <c r="W3597" s="350"/>
      <c r="X3597" s="350"/>
      <c r="Y3597" s="337"/>
      <c r="Z3597" s="338"/>
      <c r="AA3597" s="337"/>
      <c r="AB3597" s="338"/>
      <c r="AC3597" s="337"/>
      <c r="AD3597" s="337"/>
    </row>
    <row r="3598" spans="1:30">
      <c r="A3598" s="306"/>
      <c r="B3598" s="339"/>
      <c r="C3598" s="306"/>
      <c r="D3598" s="306"/>
      <c r="E3598" s="335"/>
      <c r="F3598" s="542"/>
      <c r="G3598" s="348"/>
      <c r="H3598" s="338"/>
      <c r="I3598" s="337"/>
      <c r="J3598" s="338"/>
      <c r="K3598" s="337"/>
      <c r="L3598" s="337"/>
      <c r="M3598" s="338"/>
      <c r="N3598" s="337"/>
      <c r="O3598" s="338"/>
      <c r="P3598" s="337"/>
      <c r="Q3598" s="337"/>
      <c r="R3598" s="350"/>
      <c r="S3598" s="350"/>
      <c r="T3598" s="350"/>
      <c r="U3598" s="350"/>
      <c r="V3598" s="350"/>
      <c r="W3598" s="350"/>
      <c r="X3598" s="350"/>
      <c r="Y3598" s="337"/>
      <c r="Z3598" s="338"/>
      <c r="AA3598" s="337"/>
      <c r="AB3598" s="338"/>
      <c r="AC3598" s="337"/>
      <c r="AD3598" s="337"/>
    </row>
    <row r="3599" spans="1:30">
      <c r="A3599" s="306"/>
      <c r="B3599" s="339"/>
      <c r="C3599" s="345" t="s">
        <v>1129</v>
      </c>
      <c r="D3599" s="306"/>
      <c r="E3599" s="335"/>
      <c r="F3599" s="542"/>
      <c r="G3599" s="350"/>
      <c r="H3599" s="338"/>
      <c r="I3599" s="337"/>
      <c r="J3599" s="338"/>
      <c r="K3599" s="337"/>
      <c r="L3599" s="337">
        <f>G3599-I3599+K3599</f>
        <v>0</v>
      </c>
      <c r="M3599" s="338"/>
      <c r="N3599" s="337"/>
      <c r="O3599" s="338"/>
      <c r="P3599" s="337"/>
      <c r="Q3599" s="337">
        <f>L3599-N3599+P3599</f>
        <v>0</v>
      </c>
      <c r="R3599" s="350"/>
      <c r="S3599" s="350"/>
      <c r="T3599" s="350"/>
      <c r="U3599" s="350"/>
      <c r="V3599" s="350"/>
      <c r="W3599" s="350"/>
      <c r="X3599" s="350"/>
      <c r="Y3599" s="350">
        <f>SUM(Q3599:X3599)</f>
        <v>0</v>
      </c>
      <c r="Z3599" s="338"/>
      <c r="AA3599" s="337"/>
      <c r="AB3599" s="338"/>
      <c r="AC3599" s="337"/>
      <c r="AD3599" s="337">
        <f>Y3599-AA3599+AC3599</f>
        <v>0</v>
      </c>
    </row>
    <row r="3600" hidden="1" outlineLevel="1" spans="1:30">
      <c r="A3600" s="306"/>
      <c r="B3600" s="339"/>
      <c r="C3600" s="344"/>
      <c r="D3600" s="357" t="s">
        <v>1130</v>
      </c>
      <c r="E3600" s="335"/>
      <c r="F3600" s="542"/>
      <c r="G3600" s="350"/>
      <c r="H3600" s="338"/>
      <c r="I3600" s="337"/>
      <c r="J3600" s="338"/>
      <c r="K3600" s="337"/>
      <c r="L3600" s="337">
        <f>G3600-I3600+K3600</f>
        <v>0</v>
      </c>
      <c r="M3600" s="338"/>
      <c r="N3600" s="337"/>
      <c r="O3600" s="338"/>
      <c r="P3600" s="337"/>
      <c r="Q3600" s="337">
        <f>L3600-N3600+P3600</f>
        <v>0</v>
      </c>
      <c r="R3600" s="350"/>
      <c r="S3600" s="350"/>
      <c r="T3600" s="350"/>
      <c r="U3600" s="350"/>
      <c r="V3600" s="350"/>
      <c r="W3600" s="350"/>
      <c r="X3600" s="350"/>
      <c r="Y3600" s="350">
        <f>SUM(Q3600:X3600)</f>
        <v>0</v>
      </c>
      <c r="Z3600" s="338"/>
      <c r="AA3600" s="337"/>
      <c r="AB3600" s="338"/>
      <c r="AC3600" s="337"/>
      <c r="AD3600" s="337">
        <f>Y3600-AA3600+AC3600</f>
        <v>0</v>
      </c>
    </row>
    <row r="3601" hidden="1" outlineLevel="1" spans="1:31">
      <c r="A3601" s="306"/>
      <c r="B3601" s="339">
        <v>310101001</v>
      </c>
      <c r="C3601" s="306"/>
      <c r="D3601" s="303"/>
      <c r="E3601" s="335" t="s">
        <v>1131</v>
      </c>
      <c r="F3601" s="542"/>
      <c r="G3601" s="350"/>
      <c r="H3601" s="338"/>
      <c r="I3601" s="337"/>
      <c r="J3601" s="338"/>
      <c r="K3601" s="337"/>
      <c r="L3601" s="337">
        <f>G3601-I3601+K3601</f>
        <v>0</v>
      </c>
      <c r="M3601" s="338"/>
      <c r="N3601" s="337"/>
      <c r="O3601" s="338"/>
      <c r="P3601" s="337"/>
      <c r="Q3601" s="337">
        <f>L3601-N3601+P3601</f>
        <v>0</v>
      </c>
      <c r="R3601" s="350"/>
      <c r="S3601" s="350"/>
      <c r="T3601" s="350"/>
      <c r="U3601" s="350"/>
      <c r="V3601" s="350"/>
      <c r="W3601" s="350"/>
      <c r="X3601" s="350"/>
      <c r="Y3601" s="350">
        <f>SUM(Q3601:X3601)</f>
        <v>0</v>
      </c>
      <c r="Z3601" s="338"/>
      <c r="AA3601" s="337"/>
      <c r="AB3601" s="338"/>
      <c r="AC3601" s="337"/>
      <c r="AD3601" s="337">
        <f>Y3601-AA3601+AC3601</f>
        <v>0</v>
      </c>
      <c r="AE3601" s="252"/>
    </row>
    <row r="3602" hidden="1" outlineLevel="1" spans="1:31">
      <c r="A3602" s="306"/>
      <c r="B3602" s="339">
        <v>310101002</v>
      </c>
      <c r="C3602" s="306"/>
      <c r="D3602" s="303"/>
      <c r="E3602" s="335" t="s">
        <v>1132</v>
      </c>
      <c r="F3602" s="542"/>
      <c r="G3602" s="350"/>
      <c r="H3602" s="338"/>
      <c r="I3602" s="337"/>
      <c r="J3602" s="338"/>
      <c r="K3602" s="337"/>
      <c r="L3602" s="337">
        <f>G3602-I3602+K3602</f>
        <v>0</v>
      </c>
      <c r="M3602" s="338"/>
      <c r="N3602" s="337"/>
      <c r="O3602" s="338"/>
      <c r="P3602" s="337"/>
      <c r="Q3602" s="337">
        <f>L3602-N3602+P3602</f>
        <v>0</v>
      </c>
      <c r="R3602" s="350"/>
      <c r="S3602" s="350"/>
      <c r="T3602" s="350"/>
      <c r="U3602" s="350"/>
      <c r="V3602" s="350"/>
      <c r="W3602" s="350"/>
      <c r="X3602" s="350"/>
      <c r="Y3602" s="350">
        <f>SUM(Q3602:X3602)</f>
        <v>0</v>
      </c>
      <c r="Z3602" s="338"/>
      <c r="AA3602" s="337"/>
      <c r="AB3602" s="338"/>
      <c r="AC3602" s="337"/>
      <c r="AD3602" s="546">
        <f>Y3602-AA3602+AC3602</f>
        <v>0</v>
      </c>
      <c r="AE3602" s="547"/>
    </row>
    <row r="3603" hidden="1" outlineLevel="1" spans="1:31">
      <c r="A3603" s="306"/>
      <c r="B3603" s="339">
        <v>310101003</v>
      </c>
      <c r="C3603" s="306"/>
      <c r="D3603" s="303"/>
      <c r="E3603" s="335" t="s">
        <v>1133</v>
      </c>
      <c r="F3603" s="542"/>
      <c r="G3603" s="350"/>
      <c r="H3603" s="338"/>
      <c r="I3603" s="337"/>
      <c r="J3603" s="338"/>
      <c r="K3603" s="337"/>
      <c r="L3603" s="337">
        <f>G3603-I3603+K3603</f>
        <v>0</v>
      </c>
      <c r="M3603" s="338"/>
      <c r="N3603" s="337"/>
      <c r="O3603" s="338"/>
      <c r="P3603" s="337"/>
      <c r="Q3603" s="337">
        <f>L3603-N3603+P3603</f>
        <v>0</v>
      </c>
      <c r="R3603" s="350"/>
      <c r="S3603" s="350"/>
      <c r="T3603" s="350"/>
      <c r="U3603" s="350"/>
      <c r="V3603" s="350"/>
      <c r="W3603" s="350"/>
      <c r="X3603" s="350"/>
      <c r="Y3603" s="350">
        <f>SUM(Q3603:X3603)</f>
        <v>0</v>
      </c>
      <c r="Z3603" s="338"/>
      <c r="AA3603" s="337"/>
      <c r="AB3603" s="338"/>
      <c r="AC3603" s="337"/>
      <c r="AD3603" s="337">
        <f>Y3603-AA3603+AC3603</f>
        <v>0</v>
      </c>
      <c r="AE3603" s="547"/>
    </row>
    <row r="3604" hidden="1" outlineLevel="1" spans="1:31">
      <c r="A3604" s="306"/>
      <c r="B3604" s="339">
        <v>310101004</v>
      </c>
      <c r="C3604" s="306"/>
      <c r="D3604" s="303"/>
      <c r="E3604" s="335" t="s">
        <v>1134</v>
      </c>
      <c r="F3604" s="542"/>
      <c r="G3604" s="350"/>
      <c r="H3604" s="338"/>
      <c r="I3604" s="337"/>
      <c r="J3604" s="338"/>
      <c r="K3604" s="337"/>
      <c r="L3604" s="337">
        <f t="shared" ref="L3604:L3607" si="657">G3604-I3604+K3604</f>
        <v>0</v>
      </c>
      <c r="M3604" s="338"/>
      <c r="N3604" s="337"/>
      <c r="O3604" s="338"/>
      <c r="P3604" s="337"/>
      <c r="Q3604" s="337">
        <f t="shared" ref="Q3604:Q3607" si="658">L3604-N3604+P3604</f>
        <v>0</v>
      </c>
      <c r="R3604" s="350"/>
      <c r="S3604" s="350"/>
      <c r="T3604" s="350"/>
      <c r="U3604" s="350"/>
      <c r="V3604" s="350"/>
      <c r="W3604" s="350"/>
      <c r="X3604" s="350"/>
      <c r="Y3604" s="350">
        <f t="shared" ref="Y3604:Y3612" si="659">SUM(Q3604:X3604)</f>
        <v>0</v>
      </c>
      <c r="Z3604" s="338"/>
      <c r="AA3604" s="337"/>
      <c r="AB3604" s="338"/>
      <c r="AC3604" s="337"/>
      <c r="AD3604" s="337">
        <f t="shared" ref="AD3604:AD3612" si="660">Y3604-AA3604+AC3604</f>
        <v>0</v>
      </c>
      <c r="AE3604" s="547"/>
    </row>
    <row r="3605" hidden="1" outlineLevel="1" spans="1:31">
      <c r="A3605" s="306"/>
      <c r="B3605" s="339">
        <v>310101005</v>
      </c>
      <c r="C3605" s="306"/>
      <c r="D3605" s="303"/>
      <c r="E3605" s="335" t="s">
        <v>1135</v>
      </c>
      <c r="F3605" s="542"/>
      <c r="G3605" s="350"/>
      <c r="H3605" s="338"/>
      <c r="I3605" s="337"/>
      <c r="J3605" s="338"/>
      <c r="K3605" s="337"/>
      <c r="L3605" s="337">
        <f t="shared" si="657"/>
        <v>0</v>
      </c>
      <c r="M3605" s="338"/>
      <c r="N3605" s="337"/>
      <c r="O3605" s="338"/>
      <c r="P3605" s="337"/>
      <c r="Q3605" s="337">
        <f t="shared" si="658"/>
        <v>0</v>
      </c>
      <c r="R3605" s="350"/>
      <c r="S3605" s="350"/>
      <c r="T3605" s="350"/>
      <c r="U3605" s="350"/>
      <c r="V3605" s="350"/>
      <c r="W3605" s="350"/>
      <c r="X3605" s="350"/>
      <c r="Y3605" s="350">
        <f t="shared" si="659"/>
        <v>0</v>
      </c>
      <c r="Z3605" s="338"/>
      <c r="AA3605" s="337"/>
      <c r="AB3605" s="338"/>
      <c r="AC3605" s="337"/>
      <c r="AD3605" s="337">
        <f t="shared" si="660"/>
        <v>0</v>
      </c>
      <c r="AE3605" s="547"/>
    </row>
    <row r="3606" hidden="1" outlineLevel="1" spans="1:31">
      <c r="A3606" s="306"/>
      <c r="B3606" s="339">
        <v>310101006</v>
      </c>
      <c r="C3606" s="306"/>
      <c r="D3606" s="303"/>
      <c r="E3606" s="335" t="s">
        <v>1136</v>
      </c>
      <c r="F3606" s="542"/>
      <c r="G3606" s="350"/>
      <c r="H3606" s="338"/>
      <c r="I3606" s="337"/>
      <c r="J3606" s="338"/>
      <c r="K3606" s="337"/>
      <c r="L3606" s="337">
        <f t="shared" si="657"/>
        <v>0</v>
      </c>
      <c r="M3606" s="338"/>
      <c r="N3606" s="337"/>
      <c r="O3606" s="338"/>
      <c r="P3606" s="337"/>
      <c r="Q3606" s="337">
        <f t="shared" si="658"/>
        <v>0</v>
      </c>
      <c r="R3606" s="350"/>
      <c r="S3606" s="350"/>
      <c r="T3606" s="350"/>
      <c r="U3606" s="350"/>
      <c r="V3606" s="350"/>
      <c r="W3606" s="350"/>
      <c r="X3606" s="350"/>
      <c r="Y3606" s="350">
        <f t="shared" si="659"/>
        <v>0</v>
      </c>
      <c r="Z3606" s="338"/>
      <c r="AA3606" s="337"/>
      <c r="AB3606" s="338"/>
      <c r="AC3606" s="337"/>
      <c r="AD3606" s="337">
        <f t="shared" si="660"/>
        <v>0</v>
      </c>
      <c r="AE3606" s="547"/>
    </row>
    <row r="3607" hidden="1" outlineLevel="1" spans="1:31">
      <c r="A3607" s="306"/>
      <c r="B3607" s="339">
        <v>310101007</v>
      </c>
      <c r="C3607" s="306"/>
      <c r="D3607" s="303"/>
      <c r="E3607" s="335" t="s">
        <v>1137</v>
      </c>
      <c r="F3607" s="542"/>
      <c r="G3607" s="350"/>
      <c r="H3607" s="338"/>
      <c r="I3607" s="337"/>
      <c r="J3607" s="338"/>
      <c r="K3607" s="337"/>
      <c r="L3607" s="337">
        <f t="shared" si="657"/>
        <v>0</v>
      </c>
      <c r="M3607" s="338"/>
      <c r="N3607" s="337"/>
      <c r="O3607" s="338"/>
      <c r="P3607" s="337"/>
      <c r="Q3607" s="337">
        <f t="shared" si="658"/>
        <v>0</v>
      </c>
      <c r="R3607" s="350"/>
      <c r="S3607" s="350"/>
      <c r="T3607" s="350"/>
      <c r="U3607" s="350"/>
      <c r="V3607" s="350"/>
      <c r="W3607" s="350"/>
      <c r="X3607" s="350"/>
      <c r="Y3607" s="350">
        <f t="shared" si="659"/>
        <v>0</v>
      </c>
      <c r="Z3607" s="338"/>
      <c r="AA3607" s="337"/>
      <c r="AB3607" s="338"/>
      <c r="AC3607" s="337"/>
      <c r="AD3607" s="337">
        <f t="shared" si="660"/>
        <v>0</v>
      </c>
      <c r="AE3607" s="547"/>
    </row>
    <row r="3608" hidden="1" outlineLevel="1" spans="1:31">
      <c r="A3608" s="306"/>
      <c r="B3608" s="339"/>
      <c r="C3608" s="306"/>
      <c r="D3608" s="303"/>
      <c r="E3608" s="335"/>
      <c r="F3608" s="542"/>
      <c r="G3608" s="350"/>
      <c r="H3608" s="338"/>
      <c r="I3608" s="337"/>
      <c r="J3608" s="338"/>
      <c r="K3608" s="337"/>
      <c r="L3608" s="337">
        <f t="shared" ref="L3608:L3617" si="661">G3608-I3608+K3608</f>
        <v>0</v>
      </c>
      <c r="M3608" s="338"/>
      <c r="N3608" s="337"/>
      <c r="O3608" s="338"/>
      <c r="P3608" s="337"/>
      <c r="Q3608" s="337">
        <f t="shared" ref="Q3608:Q3617" si="662">L3608-N3608+P3608</f>
        <v>0</v>
      </c>
      <c r="R3608" s="350"/>
      <c r="S3608" s="350"/>
      <c r="T3608" s="350"/>
      <c r="U3608" s="350"/>
      <c r="V3608" s="350"/>
      <c r="W3608" s="350"/>
      <c r="X3608" s="350"/>
      <c r="Y3608" s="350">
        <f t="shared" si="659"/>
        <v>0</v>
      </c>
      <c r="Z3608" s="338"/>
      <c r="AA3608" s="337"/>
      <c r="AB3608" s="338"/>
      <c r="AC3608" s="337"/>
      <c r="AD3608" s="337">
        <f t="shared" si="660"/>
        <v>0</v>
      </c>
      <c r="AE3608" s="252"/>
    </row>
    <row r="3609" hidden="1" outlineLevel="1" spans="1:31">
      <c r="A3609" s="306"/>
      <c r="B3609" s="339"/>
      <c r="C3609" s="306"/>
      <c r="D3609" s="357" t="s">
        <v>1138</v>
      </c>
      <c r="E3609" s="335"/>
      <c r="F3609" s="542"/>
      <c r="G3609" s="350"/>
      <c r="H3609" s="338"/>
      <c r="I3609" s="337"/>
      <c r="J3609" s="338"/>
      <c r="K3609" s="337"/>
      <c r="L3609" s="337">
        <f t="shared" si="661"/>
        <v>0</v>
      </c>
      <c r="M3609" s="338"/>
      <c r="N3609" s="337"/>
      <c r="O3609" s="338"/>
      <c r="P3609" s="337"/>
      <c r="Q3609" s="337">
        <f t="shared" si="662"/>
        <v>0</v>
      </c>
      <c r="R3609" s="350"/>
      <c r="S3609" s="350"/>
      <c r="T3609" s="350"/>
      <c r="U3609" s="350"/>
      <c r="V3609" s="350"/>
      <c r="W3609" s="350"/>
      <c r="X3609" s="350"/>
      <c r="Y3609" s="350">
        <f t="shared" si="659"/>
        <v>0</v>
      </c>
      <c r="Z3609" s="338"/>
      <c r="AA3609" s="337"/>
      <c r="AB3609" s="338"/>
      <c r="AC3609" s="337"/>
      <c r="AD3609" s="337">
        <f t="shared" si="660"/>
        <v>0</v>
      </c>
      <c r="AE3609" s="252"/>
    </row>
    <row r="3610" hidden="1" outlineLevel="1" spans="1:31">
      <c r="A3610" s="306"/>
      <c r="B3610" s="339">
        <v>310102001</v>
      </c>
      <c r="C3610" s="306"/>
      <c r="D3610" s="303"/>
      <c r="E3610" s="335" t="s">
        <v>1131</v>
      </c>
      <c r="F3610" s="542"/>
      <c r="G3610" s="350"/>
      <c r="H3610" s="338"/>
      <c r="I3610" s="337"/>
      <c r="J3610" s="338"/>
      <c r="K3610" s="337"/>
      <c r="L3610" s="337">
        <f t="shared" si="661"/>
        <v>0</v>
      </c>
      <c r="M3610" s="338"/>
      <c r="N3610" s="337"/>
      <c r="O3610" s="338"/>
      <c r="P3610" s="337"/>
      <c r="Q3610" s="337">
        <f t="shared" si="662"/>
        <v>0</v>
      </c>
      <c r="R3610" s="350"/>
      <c r="S3610" s="350"/>
      <c r="T3610" s="350"/>
      <c r="U3610" s="350"/>
      <c r="V3610" s="350"/>
      <c r="W3610" s="350"/>
      <c r="X3610" s="350"/>
      <c r="Y3610" s="350">
        <f t="shared" si="659"/>
        <v>0</v>
      </c>
      <c r="Z3610" s="338"/>
      <c r="AA3610" s="337"/>
      <c r="AB3610" s="338"/>
      <c r="AC3610" s="337"/>
      <c r="AD3610" s="337">
        <f t="shared" si="660"/>
        <v>0</v>
      </c>
      <c r="AE3610" s="252"/>
    </row>
    <row r="3611" hidden="1" outlineLevel="1" spans="1:31">
      <c r="A3611" s="306"/>
      <c r="B3611" s="339">
        <v>310102002</v>
      </c>
      <c r="C3611" s="306"/>
      <c r="D3611" s="303"/>
      <c r="E3611" s="335" t="s">
        <v>1132</v>
      </c>
      <c r="F3611" s="542"/>
      <c r="G3611" s="350"/>
      <c r="H3611" s="338"/>
      <c r="I3611" s="337"/>
      <c r="J3611" s="338"/>
      <c r="K3611" s="337"/>
      <c r="L3611" s="337">
        <f t="shared" si="661"/>
        <v>0</v>
      </c>
      <c r="M3611" s="338"/>
      <c r="N3611" s="337"/>
      <c r="O3611" s="338"/>
      <c r="P3611" s="337"/>
      <c r="Q3611" s="337">
        <f t="shared" si="662"/>
        <v>0</v>
      </c>
      <c r="R3611" s="350"/>
      <c r="S3611" s="350"/>
      <c r="T3611" s="350"/>
      <c r="U3611" s="350"/>
      <c r="V3611" s="350"/>
      <c r="W3611" s="350"/>
      <c r="X3611" s="350"/>
      <c r="Y3611" s="350">
        <f t="shared" si="659"/>
        <v>0</v>
      </c>
      <c r="Z3611" s="338"/>
      <c r="AA3611" s="337"/>
      <c r="AB3611" s="338"/>
      <c r="AC3611" s="337"/>
      <c r="AD3611" s="546">
        <f t="shared" si="660"/>
        <v>0</v>
      </c>
      <c r="AE3611" s="547"/>
    </row>
    <row r="3612" hidden="1" outlineLevel="1" spans="1:31">
      <c r="A3612" s="306"/>
      <c r="B3612" s="339">
        <v>310102003</v>
      </c>
      <c r="C3612" s="306"/>
      <c r="D3612" s="303"/>
      <c r="E3612" s="335" t="s">
        <v>1133</v>
      </c>
      <c r="F3612" s="542"/>
      <c r="G3612" s="350"/>
      <c r="H3612" s="338"/>
      <c r="I3612" s="337"/>
      <c r="J3612" s="338"/>
      <c r="K3612" s="337"/>
      <c r="L3612" s="337">
        <f t="shared" si="661"/>
        <v>0</v>
      </c>
      <c r="M3612" s="338"/>
      <c r="N3612" s="337"/>
      <c r="O3612" s="338"/>
      <c r="P3612" s="337"/>
      <c r="Q3612" s="337">
        <f t="shared" si="662"/>
        <v>0</v>
      </c>
      <c r="R3612" s="350"/>
      <c r="S3612" s="350"/>
      <c r="T3612" s="350"/>
      <c r="U3612" s="350"/>
      <c r="V3612" s="350"/>
      <c r="W3612" s="350"/>
      <c r="X3612" s="350"/>
      <c r="Y3612" s="350">
        <f t="shared" si="659"/>
        <v>0</v>
      </c>
      <c r="Z3612" s="338"/>
      <c r="AA3612" s="337"/>
      <c r="AB3612" s="338"/>
      <c r="AC3612" s="337"/>
      <c r="AD3612" s="337">
        <f t="shared" si="660"/>
        <v>0</v>
      </c>
      <c r="AE3612" s="547"/>
    </row>
    <row r="3613" hidden="1" outlineLevel="1" spans="1:31">
      <c r="A3613" s="306"/>
      <c r="B3613" s="339">
        <v>310102004</v>
      </c>
      <c r="C3613" s="306"/>
      <c r="D3613" s="303"/>
      <c r="E3613" s="335" t="s">
        <v>1134</v>
      </c>
      <c r="F3613" s="542"/>
      <c r="G3613" s="350"/>
      <c r="H3613" s="338"/>
      <c r="I3613" s="337"/>
      <c r="J3613" s="338"/>
      <c r="K3613" s="337"/>
      <c r="L3613" s="337">
        <f t="shared" ref="L3613:L3616" si="663">G3613-I3613+K3613</f>
        <v>0</v>
      </c>
      <c r="M3613" s="338"/>
      <c r="N3613" s="337"/>
      <c r="O3613" s="338"/>
      <c r="P3613" s="337"/>
      <c r="Q3613" s="337">
        <f t="shared" ref="Q3613:Q3616" si="664">L3613-N3613+P3613</f>
        <v>0</v>
      </c>
      <c r="R3613" s="350"/>
      <c r="S3613" s="350"/>
      <c r="T3613" s="350"/>
      <c r="U3613" s="350"/>
      <c r="V3613" s="350"/>
      <c r="W3613" s="350"/>
      <c r="X3613" s="350"/>
      <c r="Y3613" s="350">
        <f t="shared" ref="Y3613:Y3617" si="665">SUM(Q3613:X3613)</f>
        <v>0</v>
      </c>
      <c r="Z3613" s="338"/>
      <c r="AA3613" s="337"/>
      <c r="AB3613" s="338"/>
      <c r="AC3613" s="337"/>
      <c r="AD3613" s="337">
        <f t="shared" ref="AD3613:AD3616" si="666">Y3613-AA3613+AC3613</f>
        <v>0</v>
      </c>
      <c r="AE3613" s="547"/>
    </row>
    <row r="3614" hidden="1" outlineLevel="1" spans="1:31">
      <c r="A3614" s="306"/>
      <c r="B3614" s="339">
        <v>310102005</v>
      </c>
      <c r="C3614" s="306"/>
      <c r="D3614" s="303"/>
      <c r="E3614" s="335" t="s">
        <v>1135</v>
      </c>
      <c r="F3614" s="542"/>
      <c r="G3614" s="350"/>
      <c r="H3614" s="338"/>
      <c r="I3614" s="337"/>
      <c r="J3614" s="338"/>
      <c r="K3614" s="337"/>
      <c r="L3614" s="337">
        <f t="shared" si="663"/>
        <v>0</v>
      </c>
      <c r="M3614" s="338"/>
      <c r="N3614" s="337"/>
      <c r="O3614" s="338"/>
      <c r="P3614" s="337"/>
      <c r="Q3614" s="337">
        <f t="shared" si="664"/>
        <v>0</v>
      </c>
      <c r="R3614" s="350"/>
      <c r="S3614" s="350"/>
      <c r="T3614" s="350"/>
      <c r="U3614" s="350"/>
      <c r="V3614" s="350"/>
      <c r="W3614" s="350"/>
      <c r="X3614" s="350"/>
      <c r="Y3614" s="350">
        <f t="shared" si="665"/>
        <v>0</v>
      </c>
      <c r="Z3614" s="338"/>
      <c r="AA3614" s="337"/>
      <c r="AB3614" s="338"/>
      <c r="AC3614" s="337"/>
      <c r="AD3614" s="337">
        <f t="shared" si="666"/>
        <v>0</v>
      </c>
      <c r="AE3614" s="547"/>
    </row>
    <row r="3615" hidden="1" outlineLevel="1" spans="1:31">
      <c r="A3615" s="306"/>
      <c r="B3615" s="339">
        <v>310102006</v>
      </c>
      <c r="C3615" s="306"/>
      <c r="D3615" s="303"/>
      <c r="E3615" s="335" t="s">
        <v>1136</v>
      </c>
      <c r="F3615" s="542"/>
      <c r="G3615" s="350"/>
      <c r="H3615" s="338"/>
      <c r="I3615" s="337"/>
      <c r="J3615" s="338"/>
      <c r="K3615" s="337"/>
      <c r="L3615" s="337">
        <f t="shared" si="663"/>
        <v>0</v>
      </c>
      <c r="M3615" s="338"/>
      <c r="N3615" s="337"/>
      <c r="O3615" s="338"/>
      <c r="P3615" s="337"/>
      <c r="Q3615" s="337">
        <f t="shared" si="664"/>
        <v>0</v>
      </c>
      <c r="R3615" s="350"/>
      <c r="S3615" s="350"/>
      <c r="T3615" s="350"/>
      <c r="U3615" s="350"/>
      <c r="V3615" s="350"/>
      <c r="W3615" s="350"/>
      <c r="X3615" s="350"/>
      <c r="Y3615" s="350">
        <f t="shared" si="665"/>
        <v>0</v>
      </c>
      <c r="Z3615" s="338"/>
      <c r="AA3615" s="337"/>
      <c r="AB3615" s="338"/>
      <c r="AC3615" s="337"/>
      <c r="AD3615" s="337">
        <f t="shared" si="666"/>
        <v>0</v>
      </c>
      <c r="AE3615" s="547"/>
    </row>
    <row r="3616" hidden="1" outlineLevel="1" spans="1:31">
      <c r="A3616" s="306"/>
      <c r="B3616" s="339">
        <v>310102007</v>
      </c>
      <c r="C3616" s="306"/>
      <c r="D3616" s="303"/>
      <c r="E3616" s="335" t="s">
        <v>1137</v>
      </c>
      <c r="F3616" s="542"/>
      <c r="G3616" s="350"/>
      <c r="H3616" s="338"/>
      <c r="I3616" s="337"/>
      <c r="J3616" s="338"/>
      <c r="K3616" s="337"/>
      <c r="L3616" s="337">
        <f t="shared" si="663"/>
        <v>0</v>
      </c>
      <c r="M3616" s="338"/>
      <c r="N3616" s="337"/>
      <c r="O3616" s="338"/>
      <c r="P3616" s="337"/>
      <c r="Q3616" s="337">
        <f t="shared" si="664"/>
        <v>0</v>
      </c>
      <c r="R3616" s="350"/>
      <c r="S3616" s="350"/>
      <c r="T3616" s="350"/>
      <c r="U3616" s="350"/>
      <c r="V3616" s="350"/>
      <c r="W3616" s="350"/>
      <c r="X3616" s="350"/>
      <c r="Y3616" s="350">
        <f t="shared" si="665"/>
        <v>0</v>
      </c>
      <c r="Z3616" s="338"/>
      <c r="AA3616" s="337"/>
      <c r="AB3616" s="338"/>
      <c r="AC3616" s="337"/>
      <c r="AD3616" s="337">
        <f t="shared" si="666"/>
        <v>0</v>
      </c>
      <c r="AE3616" s="547"/>
    </row>
    <row r="3617" hidden="1" outlineLevel="1" spans="1:31">
      <c r="A3617" s="306"/>
      <c r="B3617" s="339"/>
      <c r="C3617" s="306"/>
      <c r="D3617" s="303"/>
      <c r="E3617" s="335"/>
      <c r="F3617" s="542"/>
      <c r="G3617" s="350"/>
      <c r="H3617" s="338"/>
      <c r="I3617" s="337"/>
      <c r="J3617" s="338"/>
      <c r="K3617" s="337"/>
      <c r="L3617" s="337">
        <f t="shared" si="661"/>
        <v>0</v>
      </c>
      <c r="M3617" s="338"/>
      <c r="N3617" s="337"/>
      <c r="O3617" s="338"/>
      <c r="P3617" s="337"/>
      <c r="Q3617" s="337">
        <f t="shared" si="662"/>
        <v>0</v>
      </c>
      <c r="R3617" s="350"/>
      <c r="S3617" s="350"/>
      <c r="T3617" s="350"/>
      <c r="U3617" s="350"/>
      <c r="V3617" s="350"/>
      <c r="W3617" s="350"/>
      <c r="X3617" s="350"/>
      <c r="Y3617" s="350">
        <f t="shared" si="665"/>
        <v>0</v>
      </c>
      <c r="Z3617" s="338"/>
      <c r="AA3617" s="337"/>
      <c r="AB3617" s="338"/>
      <c r="AC3617" s="337"/>
      <c r="AD3617" s="337"/>
      <c r="AE3617" s="252"/>
    </row>
    <row r="3618" collapsed="1" spans="1:31">
      <c r="A3618" s="306"/>
      <c r="B3618" s="339"/>
      <c r="C3618" s="303"/>
      <c r="D3618" s="303"/>
      <c r="E3618" s="335"/>
      <c r="F3618" s="542"/>
      <c r="G3618" s="348"/>
      <c r="H3618" s="338"/>
      <c r="I3618" s="337"/>
      <c r="J3618" s="338"/>
      <c r="K3618" s="337"/>
      <c r="L3618" s="337"/>
      <c r="M3618" s="338"/>
      <c r="N3618" s="337"/>
      <c r="O3618" s="338"/>
      <c r="P3618" s="337"/>
      <c r="Q3618" s="337"/>
      <c r="R3618" s="350"/>
      <c r="S3618" s="350"/>
      <c r="T3618" s="350"/>
      <c r="U3618" s="350"/>
      <c r="V3618" s="350"/>
      <c r="W3618" s="350"/>
      <c r="X3618" s="350"/>
      <c r="Y3618" s="337"/>
      <c r="Z3618" s="338"/>
      <c r="AA3618" s="337"/>
      <c r="AB3618" s="338"/>
      <c r="AC3618" s="337"/>
      <c r="AD3618" s="337"/>
      <c r="AE3618" s="252"/>
    </row>
    <row r="3619" spans="1:31">
      <c r="A3619" s="346"/>
      <c r="B3619" s="534"/>
      <c r="C3619" s="535" t="s">
        <v>1139</v>
      </c>
      <c r="D3619" s="535"/>
      <c r="E3619" s="536"/>
      <c r="F3619" s="537"/>
      <c r="G3619" s="538">
        <f>SUM(G3599:G3618)</f>
        <v>0</v>
      </c>
      <c r="H3619" s="539"/>
      <c r="I3619" s="544">
        <f>SUM(I3599:I3618)</f>
        <v>0</v>
      </c>
      <c r="J3619" s="539"/>
      <c r="K3619" s="544">
        <f>SUM(K3599:K3618)</f>
        <v>0</v>
      </c>
      <c r="L3619" s="538">
        <f>SUM(L3599:L3618)</f>
        <v>0</v>
      </c>
      <c r="M3619" s="539"/>
      <c r="N3619" s="544">
        <f>SUM(N3599:N3618)</f>
        <v>0</v>
      </c>
      <c r="O3619" s="539"/>
      <c r="P3619" s="544">
        <f t="shared" ref="P3619:Y3619" si="667">SUM(P3599:P3618)</f>
        <v>0</v>
      </c>
      <c r="Q3619" s="538">
        <f t="shared" si="667"/>
        <v>0</v>
      </c>
      <c r="R3619" s="538">
        <f t="shared" si="667"/>
        <v>0</v>
      </c>
      <c r="S3619" s="538">
        <f t="shared" si="667"/>
        <v>0</v>
      </c>
      <c r="T3619" s="538">
        <f t="shared" si="667"/>
        <v>0</v>
      </c>
      <c r="U3619" s="538">
        <f t="shared" si="667"/>
        <v>0</v>
      </c>
      <c r="V3619" s="538">
        <f t="shared" si="667"/>
        <v>0</v>
      </c>
      <c r="W3619" s="538">
        <f t="shared" si="667"/>
        <v>0</v>
      </c>
      <c r="X3619" s="538">
        <f t="shared" si="667"/>
        <v>0</v>
      </c>
      <c r="Y3619" s="538">
        <f t="shared" si="667"/>
        <v>0</v>
      </c>
      <c r="Z3619" s="539"/>
      <c r="AA3619" s="544">
        <f>SUM(AA3599:AA3618)</f>
        <v>0</v>
      </c>
      <c r="AB3619" s="539"/>
      <c r="AC3619" s="544">
        <f>SUM(AC3599:AC3618)</f>
        <v>0</v>
      </c>
      <c r="AD3619" s="538">
        <f>SUM(AD3599:AD3618)</f>
        <v>0</v>
      </c>
      <c r="AE3619" s="252"/>
    </row>
    <row r="3620" spans="1:31">
      <c r="A3620" s="306"/>
      <c r="B3620" s="339"/>
      <c r="C3620" s="306"/>
      <c r="D3620" s="306"/>
      <c r="E3620" s="335"/>
      <c r="F3620" s="542"/>
      <c r="G3620" s="337"/>
      <c r="H3620" s="338"/>
      <c r="I3620" s="337"/>
      <c r="J3620" s="338"/>
      <c r="K3620" s="337"/>
      <c r="L3620" s="337">
        <f>G3619-I3619+K3619-L3619</f>
        <v>0</v>
      </c>
      <c r="M3620" s="338"/>
      <c r="N3620" s="337"/>
      <c r="O3620" s="338"/>
      <c r="P3620" s="337"/>
      <c r="Q3620" s="337">
        <f>L3619-N3619+P3619-Q3619</f>
        <v>0</v>
      </c>
      <c r="R3620" s="350"/>
      <c r="S3620" s="350"/>
      <c r="T3620" s="350"/>
      <c r="U3620" s="350"/>
      <c r="V3620" s="350"/>
      <c r="W3620" s="350"/>
      <c r="X3620" s="350"/>
      <c r="Y3620" s="337"/>
      <c r="Z3620" s="338"/>
      <c r="AA3620" s="337"/>
      <c r="AB3620" s="338"/>
      <c r="AC3620" s="337"/>
      <c r="AD3620" s="337">
        <f>Y3619-AA3619+AC3619-AD3619</f>
        <v>0</v>
      </c>
      <c r="AE3620" s="252"/>
    </row>
    <row r="3621" spans="1:31">
      <c r="A3621" s="306"/>
      <c r="B3621" s="339"/>
      <c r="C3621" s="543" t="s">
        <v>1140</v>
      </c>
      <c r="D3621" s="306"/>
      <c r="E3621" s="335"/>
      <c r="F3621" s="542"/>
      <c r="G3621" s="348"/>
      <c r="H3621" s="338"/>
      <c r="I3621" s="337"/>
      <c r="J3621" s="338"/>
      <c r="K3621" s="337"/>
      <c r="L3621" s="337"/>
      <c r="M3621" s="338"/>
      <c r="N3621" s="337"/>
      <c r="O3621" s="338"/>
      <c r="P3621" s="337"/>
      <c r="Q3621" s="337"/>
      <c r="R3621" s="350"/>
      <c r="S3621" s="350"/>
      <c r="T3621" s="350"/>
      <c r="U3621" s="350"/>
      <c r="V3621" s="350"/>
      <c r="W3621" s="350"/>
      <c r="X3621" s="350"/>
      <c r="Y3621" s="337"/>
      <c r="Z3621" s="338"/>
      <c r="AA3621" s="337"/>
      <c r="AB3621" s="338"/>
      <c r="AC3621" s="337"/>
      <c r="AD3621" s="337"/>
      <c r="AE3621" s="252"/>
    </row>
    <row r="3622" hidden="1" outlineLevel="1" spans="1:31">
      <c r="A3622" s="346"/>
      <c r="B3622" s="150"/>
      <c r="D3622" s="347" t="s">
        <v>1141</v>
      </c>
      <c r="E3622" s="299"/>
      <c r="F3622" s="343"/>
      <c r="G3622" s="350"/>
      <c r="H3622" s="349"/>
      <c r="I3622" s="350"/>
      <c r="J3622" s="349"/>
      <c r="K3622" s="350"/>
      <c r="L3622" s="337">
        <f>G3622-I3622+K3622</f>
        <v>0</v>
      </c>
      <c r="M3622" s="388"/>
      <c r="N3622" s="348"/>
      <c r="O3622" s="388"/>
      <c r="P3622" s="348"/>
      <c r="Q3622" s="337">
        <f>L3622-N3622+P3622</f>
        <v>0</v>
      </c>
      <c r="R3622" s="350"/>
      <c r="S3622" s="350"/>
      <c r="T3622" s="350"/>
      <c r="U3622" s="350"/>
      <c r="V3622" s="350"/>
      <c r="W3622" s="350"/>
      <c r="X3622" s="350"/>
      <c r="Y3622" s="350">
        <f t="shared" ref="Y3622:Y3629" si="668">SUM(Q3622:X3622)</f>
        <v>0</v>
      </c>
      <c r="Z3622" s="388"/>
      <c r="AA3622" s="348"/>
      <c r="AB3622" s="388"/>
      <c r="AC3622" s="348"/>
      <c r="AD3622" s="337">
        <f t="shared" ref="AD3622:AD3629" si="669">Y3622-AA3622+AC3622</f>
        <v>0</v>
      </c>
      <c r="AE3622" s="445">
        <f t="shared" ref="AE3622:AE3629" si="670">AD3622-Q3622</f>
        <v>0</v>
      </c>
    </row>
    <row r="3623" hidden="1" outlineLevel="1" spans="1:31">
      <c r="A3623" s="346"/>
      <c r="B3623" s="150">
        <v>310201001</v>
      </c>
      <c r="D3623" s="346"/>
      <c r="E3623" s="299" t="s">
        <v>481</v>
      </c>
      <c r="F3623" s="343"/>
      <c r="G3623" s="350"/>
      <c r="H3623" s="349"/>
      <c r="I3623" s="350"/>
      <c r="J3623" s="349"/>
      <c r="K3623" s="350"/>
      <c r="L3623" s="337">
        <f>G3623-I3623+K3623</f>
        <v>0</v>
      </c>
      <c r="M3623" s="388"/>
      <c r="N3623" s="348"/>
      <c r="O3623" s="388"/>
      <c r="P3623" s="348"/>
      <c r="Q3623" s="337">
        <f>L3623-N3623+P3623</f>
        <v>0</v>
      </c>
      <c r="R3623" s="350"/>
      <c r="S3623" s="350"/>
      <c r="T3623" s="350"/>
      <c r="U3623" s="350"/>
      <c r="V3623" s="350"/>
      <c r="W3623" s="350"/>
      <c r="X3623" s="350"/>
      <c r="Y3623" s="350">
        <f t="shared" si="668"/>
        <v>0</v>
      </c>
      <c r="Z3623" s="388"/>
      <c r="AA3623" s="348"/>
      <c r="AB3623" s="388"/>
      <c r="AC3623" s="348"/>
      <c r="AD3623" s="337">
        <f t="shared" si="669"/>
        <v>0</v>
      </c>
      <c r="AE3623" s="445">
        <f t="shared" si="670"/>
        <v>0</v>
      </c>
    </row>
    <row r="3624" hidden="1" outlineLevel="1" spans="1:31">
      <c r="A3624" s="346"/>
      <c r="B3624" s="150">
        <v>310201002</v>
      </c>
      <c r="D3624" s="346"/>
      <c r="E3624" s="299" t="s">
        <v>482</v>
      </c>
      <c r="F3624" s="343"/>
      <c r="G3624" s="350"/>
      <c r="H3624" s="349"/>
      <c r="I3624" s="350"/>
      <c r="J3624" s="349"/>
      <c r="K3624" s="350"/>
      <c r="L3624" s="337">
        <f t="shared" ref="L3624:L3629" si="671">G3624-I3624+K3624</f>
        <v>0</v>
      </c>
      <c r="M3624" s="388"/>
      <c r="N3624" s="348"/>
      <c r="O3624" s="388"/>
      <c r="P3624" s="348"/>
      <c r="Q3624" s="337">
        <f t="shared" ref="Q3624:Q3629" si="672">L3624-N3624+P3624</f>
        <v>0</v>
      </c>
      <c r="R3624" s="350"/>
      <c r="S3624" s="350"/>
      <c r="T3624" s="350"/>
      <c r="U3624" s="350"/>
      <c r="V3624" s="350"/>
      <c r="W3624" s="350"/>
      <c r="X3624" s="350"/>
      <c r="Y3624" s="350">
        <f t="shared" si="668"/>
        <v>0</v>
      </c>
      <c r="Z3624" s="388"/>
      <c r="AA3624" s="348"/>
      <c r="AB3624" s="388"/>
      <c r="AC3624" s="348"/>
      <c r="AD3624" s="337">
        <f t="shared" si="669"/>
        <v>0</v>
      </c>
      <c r="AE3624" s="445">
        <f t="shared" si="670"/>
        <v>0</v>
      </c>
    </row>
    <row r="3625" hidden="1" outlineLevel="1" spans="1:31">
      <c r="A3625" s="346"/>
      <c r="B3625" s="150">
        <v>310201003</v>
      </c>
      <c r="D3625" s="346"/>
      <c r="E3625" s="299" t="s">
        <v>483</v>
      </c>
      <c r="F3625" s="343"/>
      <c r="G3625" s="350"/>
      <c r="H3625" s="349"/>
      <c r="I3625" s="350"/>
      <c r="J3625" s="349"/>
      <c r="K3625" s="350"/>
      <c r="L3625" s="337">
        <f t="shared" si="671"/>
        <v>0</v>
      </c>
      <c r="M3625" s="388"/>
      <c r="N3625" s="348"/>
      <c r="O3625" s="388"/>
      <c r="P3625" s="348"/>
      <c r="Q3625" s="337">
        <f t="shared" si="672"/>
        <v>0</v>
      </c>
      <c r="R3625" s="350"/>
      <c r="S3625" s="350"/>
      <c r="T3625" s="350"/>
      <c r="U3625" s="350"/>
      <c r="V3625" s="350"/>
      <c r="W3625" s="350"/>
      <c r="X3625" s="350"/>
      <c r="Y3625" s="350">
        <f t="shared" si="668"/>
        <v>0</v>
      </c>
      <c r="Z3625" s="388"/>
      <c r="AA3625" s="348"/>
      <c r="AB3625" s="388"/>
      <c r="AC3625" s="348"/>
      <c r="AD3625" s="337">
        <f t="shared" si="669"/>
        <v>0</v>
      </c>
      <c r="AE3625" s="445">
        <f t="shared" si="670"/>
        <v>0</v>
      </c>
    </row>
    <row r="3626" hidden="1" outlineLevel="1" spans="1:31">
      <c r="A3626" s="346"/>
      <c r="B3626" s="150">
        <v>310201004</v>
      </c>
      <c r="D3626" s="346"/>
      <c r="E3626" s="299" t="s">
        <v>484</v>
      </c>
      <c r="F3626" s="343"/>
      <c r="G3626" s="350"/>
      <c r="H3626" s="349"/>
      <c r="I3626" s="350"/>
      <c r="J3626" s="349"/>
      <c r="K3626" s="350"/>
      <c r="L3626" s="337">
        <f t="shared" si="671"/>
        <v>0</v>
      </c>
      <c r="M3626" s="388"/>
      <c r="N3626" s="348"/>
      <c r="O3626" s="388"/>
      <c r="P3626" s="348"/>
      <c r="Q3626" s="337">
        <f t="shared" si="672"/>
        <v>0</v>
      </c>
      <c r="R3626" s="350"/>
      <c r="S3626" s="350"/>
      <c r="T3626" s="350"/>
      <c r="U3626" s="350"/>
      <c r="V3626" s="350"/>
      <c r="W3626" s="350"/>
      <c r="X3626" s="350"/>
      <c r="Y3626" s="350">
        <f t="shared" si="668"/>
        <v>0</v>
      </c>
      <c r="Z3626" s="388"/>
      <c r="AA3626" s="348"/>
      <c r="AB3626" s="388"/>
      <c r="AC3626" s="348"/>
      <c r="AD3626" s="337">
        <f t="shared" si="669"/>
        <v>0</v>
      </c>
      <c r="AE3626" s="445">
        <f t="shared" si="670"/>
        <v>0</v>
      </c>
    </row>
    <row r="3627" hidden="1" outlineLevel="1" spans="1:31">
      <c r="A3627" s="346"/>
      <c r="B3627" s="150">
        <v>310201005</v>
      </c>
      <c r="D3627" s="346"/>
      <c r="E3627" s="299" t="s">
        <v>485</v>
      </c>
      <c r="F3627" s="343"/>
      <c r="G3627" s="350"/>
      <c r="H3627" s="349"/>
      <c r="I3627" s="350"/>
      <c r="J3627" s="349"/>
      <c r="K3627" s="350"/>
      <c r="L3627" s="337">
        <f t="shared" si="671"/>
        <v>0</v>
      </c>
      <c r="M3627" s="388"/>
      <c r="N3627" s="348"/>
      <c r="O3627" s="388"/>
      <c r="P3627" s="348"/>
      <c r="Q3627" s="337">
        <f t="shared" si="672"/>
        <v>0</v>
      </c>
      <c r="R3627" s="350"/>
      <c r="S3627" s="350"/>
      <c r="T3627" s="350"/>
      <c r="U3627" s="350"/>
      <c r="V3627" s="350"/>
      <c r="W3627" s="350"/>
      <c r="X3627" s="350"/>
      <c r="Y3627" s="350">
        <f t="shared" si="668"/>
        <v>0</v>
      </c>
      <c r="Z3627" s="388"/>
      <c r="AA3627" s="348"/>
      <c r="AB3627" s="388"/>
      <c r="AC3627" s="348"/>
      <c r="AD3627" s="337">
        <f t="shared" si="669"/>
        <v>0</v>
      </c>
      <c r="AE3627" s="445">
        <f t="shared" si="670"/>
        <v>0</v>
      </c>
    </row>
    <row r="3628" hidden="1" outlineLevel="1" spans="1:31">
      <c r="A3628" s="346"/>
      <c r="B3628" s="150">
        <v>310201006</v>
      </c>
      <c r="D3628" s="346"/>
      <c r="E3628" s="299" t="s">
        <v>486</v>
      </c>
      <c r="F3628" s="343"/>
      <c r="G3628" s="350"/>
      <c r="H3628" s="349"/>
      <c r="I3628" s="350"/>
      <c r="J3628" s="349"/>
      <c r="K3628" s="350"/>
      <c r="L3628" s="337">
        <f t="shared" si="671"/>
        <v>0</v>
      </c>
      <c r="M3628" s="388"/>
      <c r="N3628" s="348"/>
      <c r="O3628" s="388"/>
      <c r="P3628" s="348"/>
      <c r="Q3628" s="337">
        <f t="shared" si="672"/>
        <v>0</v>
      </c>
      <c r="R3628" s="350"/>
      <c r="S3628" s="350"/>
      <c r="T3628" s="350"/>
      <c r="U3628" s="350"/>
      <c r="V3628" s="350"/>
      <c r="W3628" s="350"/>
      <c r="X3628" s="350"/>
      <c r="Y3628" s="350">
        <f t="shared" si="668"/>
        <v>0</v>
      </c>
      <c r="Z3628" s="388"/>
      <c r="AA3628" s="348"/>
      <c r="AB3628" s="388"/>
      <c r="AC3628" s="348"/>
      <c r="AD3628" s="337">
        <f t="shared" si="669"/>
        <v>0</v>
      </c>
      <c r="AE3628" s="445">
        <f t="shared" si="670"/>
        <v>0</v>
      </c>
    </row>
    <row r="3629" hidden="1" outlineLevel="1" spans="1:31">
      <c r="A3629" s="346"/>
      <c r="B3629" s="150">
        <v>310201007</v>
      </c>
      <c r="D3629" s="346"/>
      <c r="E3629" s="299" t="s">
        <v>487</v>
      </c>
      <c r="F3629" s="343"/>
      <c r="G3629" s="350"/>
      <c r="H3629" s="349"/>
      <c r="I3629" s="350"/>
      <c r="J3629" s="349"/>
      <c r="K3629" s="350"/>
      <c r="L3629" s="337">
        <f t="shared" si="671"/>
        <v>0</v>
      </c>
      <c r="M3629" s="388"/>
      <c r="N3629" s="348"/>
      <c r="O3629" s="388"/>
      <c r="P3629" s="348"/>
      <c r="Q3629" s="337">
        <f t="shared" si="672"/>
        <v>0</v>
      </c>
      <c r="R3629" s="350"/>
      <c r="S3629" s="350"/>
      <c r="T3629" s="350"/>
      <c r="U3629" s="350"/>
      <c r="V3629" s="350"/>
      <c r="W3629" s="350"/>
      <c r="X3629" s="350"/>
      <c r="Y3629" s="350">
        <f t="shared" si="668"/>
        <v>0</v>
      </c>
      <c r="Z3629" s="388"/>
      <c r="AA3629" s="348"/>
      <c r="AB3629" s="388"/>
      <c r="AC3629" s="348"/>
      <c r="AD3629" s="337">
        <f t="shared" si="669"/>
        <v>0</v>
      </c>
      <c r="AE3629" s="445">
        <f t="shared" si="670"/>
        <v>0</v>
      </c>
    </row>
    <row r="3630" hidden="1" outlineLevel="1" spans="1:31">
      <c r="A3630" s="346"/>
      <c r="B3630" s="150">
        <v>310201008</v>
      </c>
      <c r="D3630" s="346"/>
      <c r="E3630" s="299" t="s">
        <v>1142</v>
      </c>
      <c r="F3630" s="343"/>
      <c r="G3630" s="350"/>
      <c r="H3630" s="349"/>
      <c r="I3630" s="350"/>
      <c r="J3630" s="349"/>
      <c r="K3630" s="350"/>
      <c r="L3630" s="337">
        <f t="shared" ref="L3630:L3631" si="673">G3630-I3630+K3630</f>
        <v>0</v>
      </c>
      <c r="M3630" s="388"/>
      <c r="N3630" s="348"/>
      <c r="O3630" s="388"/>
      <c r="P3630" s="348"/>
      <c r="Q3630" s="337">
        <f t="shared" ref="Q3630:Q3631" si="674">L3630-N3630+P3630</f>
        <v>0</v>
      </c>
      <c r="R3630" s="350"/>
      <c r="S3630" s="350"/>
      <c r="T3630" s="350"/>
      <c r="U3630" s="350"/>
      <c r="V3630" s="350"/>
      <c r="W3630" s="350"/>
      <c r="X3630" s="350"/>
      <c r="Y3630" s="350">
        <f t="shared" ref="Y3630:Y3631" si="675">SUM(Q3630:X3630)</f>
        <v>0</v>
      </c>
      <c r="Z3630" s="388"/>
      <c r="AA3630" s="348"/>
      <c r="AB3630" s="388"/>
      <c r="AC3630" s="348"/>
      <c r="AD3630" s="337">
        <f t="shared" ref="AD3630:AD3631" si="676">Y3630-AA3630+AC3630</f>
        <v>0</v>
      </c>
      <c r="AE3630" s="445">
        <f t="shared" ref="AE3630:AE3631" si="677">AD3630-Q3630</f>
        <v>0</v>
      </c>
    </row>
    <row r="3631" hidden="1" outlineLevel="1" spans="1:31">
      <c r="A3631" s="346"/>
      <c r="B3631" s="150">
        <v>310201009</v>
      </c>
      <c r="D3631" s="346"/>
      <c r="E3631" s="299" t="s">
        <v>364</v>
      </c>
      <c r="F3631" s="343"/>
      <c r="G3631" s="350"/>
      <c r="H3631" s="349"/>
      <c r="I3631" s="350"/>
      <c r="J3631" s="349"/>
      <c r="K3631" s="350"/>
      <c r="L3631" s="337">
        <f t="shared" si="673"/>
        <v>0</v>
      </c>
      <c r="M3631" s="388"/>
      <c r="N3631" s="348"/>
      <c r="O3631" s="388"/>
      <c r="P3631" s="348"/>
      <c r="Q3631" s="337">
        <f t="shared" si="674"/>
        <v>0</v>
      </c>
      <c r="R3631" s="350"/>
      <c r="S3631" s="350"/>
      <c r="T3631" s="350"/>
      <c r="U3631" s="350"/>
      <c r="V3631" s="350"/>
      <c r="W3631" s="350"/>
      <c r="X3631" s="350"/>
      <c r="Y3631" s="350">
        <f t="shared" si="675"/>
        <v>0</v>
      </c>
      <c r="Z3631" s="388"/>
      <c r="AA3631" s="348"/>
      <c r="AB3631" s="388"/>
      <c r="AC3631" s="348"/>
      <c r="AD3631" s="337">
        <f t="shared" si="676"/>
        <v>0</v>
      </c>
      <c r="AE3631" s="445">
        <f t="shared" si="677"/>
        <v>0</v>
      </c>
    </row>
    <row r="3632" hidden="1" outlineLevel="1" spans="1:31">
      <c r="A3632" s="346"/>
      <c r="B3632" s="150"/>
      <c r="D3632" s="346"/>
      <c r="E3632" s="299"/>
      <c r="F3632" s="343"/>
      <c r="G3632" s="350"/>
      <c r="H3632" s="349"/>
      <c r="I3632" s="350"/>
      <c r="J3632" s="349"/>
      <c r="K3632" s="350"/>
      <c r="L3632" s="337">
        <f t="shared" ref="L3632:L3633" si="678">G3632-I3632+K3632</f>
        <v>0</v>
      </c>
      <c r="M3632" s="388"/>
      <c r="N3632" s="348"/>
      <c r="O3632" s="388"/>
      <c r="P3632" s="348"/>
      <c r="Q3632" s="337">
        <f t="shared" ref="Q3632:Q3633" si="679">L3632-N3632+P3632</f>
        <v>0</v>
      </c>
      <c r="R3632" s="350"/>
      <c r="S3632" s="350"/>
      <c r="T3632" s="350"/>
      <c r="U3632" s="350"/>
      <c r="V3632" s="350"/>
      <c r="W3632" s="350"/>
      <c r="X3632" s="350"/>
      <c r="Y3632" s="350">
        <f t="shared" ref="Y3632" si="680">SUM(Q3632:X3632)</f>
        <v>0</v>
      </c>
      <c r="Z3632" s="388"/>
      <c r="AA3632" s="348"/>
      <c r="AB3632" s="388"/>
      <c r="AC3632" s="348"/>
      <c r="AD3632" s="337">
        <f t="shared" ref="AD3632:AD3633" si="681">Y3632-AA3632+AC3632</f>
        <v>0</v>
      </c>
      <c r="AE3632" s="445">
        <f t="shared" ref="AE3632:AE3634" si="682">AD3632-Q3632</f>
        <v>0</v>
      </c>
    </row>
    <row r="3633" hidden="1" outlineLevel="1" spans="1:31">
      <c r="A3633" s="346"/>
      <c r="B3633" s="150"/>
      <c r="D3633" s="299"/>
      <c r="E3633" s="342"/>
      <c r="F3633" s="343"/>
      <c r="G3633" s="350"/>
      <c r="H3633" s="349"/>
      <c r="I3633" s="350"/>
      <c r="J3633" s="349"/>
      <c r="K3633" s="350"/>
      <c r="L3633" s="337">
        <f t="shared" si="678"/>
        <v>0</v>
      </c>
      <c r="M3633" s="388"/>
      <c r="N3633" s="348"/>
      <c r="O3633" s="388"/>
      <c r="P3633" s="348"/>
      <c r="Q3633" s="337">
        <f t="shared" si="679"/>
        <v>0</v>
      </c>
      <c r="R3633" s="350"/>
      <c r="S3633" s="350"/>
      <c r="T3633" s="350"/>
      <c r="U3633" s="350"/>
      <c r="V3633" s="350"/>
      <c r="W3633" s="350"/>
      <c r="X3633" s="350"/>
      <c r="Y3633" s="374"/>
      <c r="Z3633" s="388"/>
      <c r="AA3633" s="348"/>
      <c r="AB3633" s="388"/>
      <c r="AC3633" s="348"/>
      <c r="AD3633" s="337">
        <f t="shared" si="681"/>
        <v>0</v>
      </c>
      <c r="AE3633" s="445">
        <f t="shared" si="682"/>
        <v>0</v>
      </c>
    </row>
    <row r="3634" hidden="1" outlineLevel="1" spans="1:31">
      <c r="A3634" s="346"/>
      <c r="B3634" s="150"/>
      <c r="D3634" s="351" t="s">
        <v>765</v>
      </c>
      <c r="E3634" s="376"/>
      <c r="F3634" s="353"/>
      <c r="G3634" s="354">
        <f>SUM(G3622:G3633)</f>
        <v>0</v>
      </c>
      <c r="H3634" s="355"/>
      <c r="I3634" s="354">
        <f>SUM(I3622:I3633)</f>
        <v>0</v>
      </c>
      <c r="J3634" s="355"/>
      <c r="K3634" s="354">
        <f>SUM(K3622:K3633)</f>
        <v>0</v>
      </c>
      <c r="L3634" s="354">
        <f>SUM(L3622:L3633)</f>
        <v>0</v>
      </c>
      <c r="M3634" s="355"/>
      <c r="N3634" s="354">
        <f>SUM(N3622:N3633)</f>
        <v>0</v>
      </c>
      <c r="O3634" s="355"/>
      <c r="P3634" s="354">
        <f t="shared" ref="P3634:Y3634" si="683">SUM(P3622:P3633)</f>
        <v>0</v>
      </c>
      <c r="Q3634" s="354">
        <f t="shared" si="683"/>
        <v>0</v>
      </c>
      <c r="R3634" s="354">
        <f t="shared" si="683"/>
        <v>0</v>
      </c>
      <c r="S3634" s="354">
        <f t="shared" si="683"/>
        <v>0</v>
      </c>
      <c r="T3634" s="354">
        <f t="shared" si="683"/>
        <v>0</v>
      </c>
      <c r="U3634" s="354">
        <f t="shared" si="683"/>
        <v>0</v>
      </c>
      <c r="V3634" s="354">
        <f t="shared" si="683"/>
        <v>0</v>
      </c>
      <c r="W3634" s="354">
        <f t="shared" si="683"/>
        <v>0</v>
      </c>
      <c r="X3634" s="354">
        <f t="shared" si="683"/>
        <v>0</v>
      </c>
      <c r="Y3634" s="354">
        <f t="shared" si="683"/>
        <v>0</v>
      </c>
      <c r="Z3634" s="355"/>
      <c r="AA3634" s="354">
        <f>SUM(AA3622:AA3633)</f>
        <v>0</v>
      </c>
      <c r="AB3634" s="355"/>
      <c r="AC3634" s="354">
        <f>SUM(AC3622:AC3633)</f>
        <v>0</v>
      </c>
      <c r="AD3634" s="354">
        <f>SUM(AD3622:AD3633)</f>
        <v>0</v>
      </c>
      <c r="AE3634" s="445">
        <f t="shared" si="682"/>
        <v>0</v>
      </c>
    </row>
    <row r="3635" hidden="1" outlineLevel="1" spans="1:31">
      <c r="A3635" s="346"/>
      <c r="B3635" s="150"/>
      <c r="D3635" s="299"/>
      <c r="E3635" s="342"/>
      <c r="F3635" s="343"/>
      <c r="G3635" s="350"/>
      <c r="H3635" s="349"/>
      <c r="I3635" s="350"/>
      <c r="J3635" s="349"/>
      <c r="K3635" s="350"/>
      <c r="L3635" s="337"/>
      <c r="M3635" s="349"/>
      <c r="N3635" s="350"/>
      <c r="O3635" s="349"/>
      <c r="P3635" s="350"/>
      <c r="Q3635" s="337"/>
      <c r="R3635" s="350"/>
      <c r="S3635" s="350"/>
      <c r="T3635" s="350"/>
      <c r="U3635" s="545"/>
      <c r="V3635" s="350"/>
      <c r="W3635" s="350"/>
      <c r="X3635" s="350"/>
      <c r="Y3635" s="374"/>
      <c r="Z3635" s="349"/>
      <c r="AA3635" s="350"/>
      <c r="AB3635" s="349"/>
      <c r="AC3635" s="350"/>
      <c r="AD3635" s="337"/>
      <c r="AE3635" s="252"/>
    </row>
    <row r="3636" hidden="1" outlineLevel="1" spans="1:31">
      <c r="A3636" s="346"/>
      <c r="B3636" s="150"/>
      <c r="D3636" s="347" t="s">
        <v>489</v>
      </c>
      <c r="E3636" s="299"/>
      <c r="F3636" s="343"/>
      <c r="G3636" s="350"/>
      <c r="H3636" s="349"/>
      <c r="I3636" s="350"/>
      <c r="J3636" s="349"/>
      <c r="K3636" s="350"/>
      <c r="L3636" s="337">
        <f t="shared" ref="L3636:L3642" si="684">G3636-I3636+K3636</f>
        <v>0</v>
      </c>
      <c r="M3636" s="388"/>
      <c r="N3636" s="348"/>
      <c r="O3636" s="388"/>
      <c r="P3636" s="348"/>
      <c r="Q3636" s="337">
        <f t="shared" ref="Q3636:Q3642" si="685">L3636-N3636+P3636</f>
        <v>0</v>
      </c>
      <c r="R3636" s="350"/>
      <c r="S3636" s="350"/>
      <c r="T3636" s="350"/>
      <c r="U3636" s="350"/>
      <c r="V3636" s="350"/>
      <c r="W3636" s="350"/>
      <c r="X3636" s="350"/>
      <c r="Y3636" s="350">
        <f t="shared" ref="Y3636:Y3642" si="686">SUM(Q3636:X3636)</f>
        <v>0</v>
      </c>
      <c r="Z3636" s="388"/>
      <c r="AA3636" s="348"/>
      <c r="AB3636" s="388"/>
      <c r="AC3636" s="348"/>
      <c r="AD3636" s="337">
        <f t="shared" ref="AD3636:AD3642" si="687">Y3636-AA3636+AC3636</f>
        <v>0</v>
      </c>
      <c r="AE3636" s="252"/>
    </row>
    <row r="3637" hidden="1" outlineLevel="1" spans="1:31">
      <c r="A3637" s="346"/>
      <c r="B3637" s="150">
        <v>310202001</v>
      </c>
      <c r="D3637" s="346"/>
      <c r="E3637" s="299" t="s">
        <v>490</v>
      </c>
      <c r="F3637" s="343"/>
      <c r="G3637" s="350"/>
      <c r="H3637" s="349"/>
      <c r="I3637" s="350"/>
      <c r="J3637" s="349"/>
      <c r="K3637" s="350"/>
      <c r="L3637" s="337">
        <f t="shared" si="684"/>
        <v>0</v>
      </c>
      <c r="M3637" s="388"/>
      <c r="N3637" s="348"/>
      <c r="O3637" s="388"/>
      <c r="P3637" s="348"/>
      <c r="Q3637" s="337">
        <f t="shared" si="685"/>
        <v>0</v>
      </c>
      <c r="R3637" s="350"/>
      <c r="S3637" s="350"/>
      <c r="T3637" s="350"/>
      <c r="U3637" s="350"/>
      <c r="V3637" s="350"/>
      <c r="W3637" s="350"/>
      <c r="X3637" s="350"/>
      <c r="Y3637" s="350">
        <f t="shared" si="686"/>
        <v>0</v>
      </c>
      <c r="Z3637" s="388"/>
      <c r="AA3637" s="348"/>
      <c r="AB3637" s="388"/>
      <c r="AC3637" s="348"/>
      <c r="AD3637" s="337">
        <f t="shared" si="687"/>
        <v>0</v>
      </c>
      <c r="AE3637" s="252"/>
    </row>
    <row r="3638" hidden="1" outlineLevel="1" spans="1:31">
      <c r="A3638" s="346"/>
      <c r="B3638" s="150">
        <v>310202002</v>
      </c>
      <c r="D3638" s="346"/>
      <c r="E3638" s="299" t="s">
        <v>1143</v>
      </c>
      <c r="F3638" s="343"/>
      <c r="G3638" s="350"/>
      <c r="H3638" s="349"/>
      <c r="I3638" s="350"/>
      <c r="J3638" s="349"/>
      <c r="K3638" s="350"/>
      <c r="L3638" s="337">
        <f t="shared" si="684"/>
        <v>0</v>
      </c>
      <c r="M3638" s="388"/>
      <c r="N3638" s="348"/>
      <c r="O3638" s="388"/>
      <c r="P3638" s="348"/>
      <c r="Q3638" s="337">
        <f t="shared" si="685"/>
        <v>0</v>
      </c>
      <c r="R3638" s="350"/>
      <c r="S3638" s="350"/>
      <c r="T3638" s="350"/>
      <c r="U3638" s="350"/>
      <c r="V3638" s="350"/>
      <c r="W3638" s="350"/>
      <c r="X3638" s="350"/>
      <c r="Y3638" s="350">
        <f t="shared" si="686"/>
        <v>0</v>
      </c>
      <c r="Z3638" s="388"/>
      <c r="AA3638" s="348"/>
      <c r="AB3638" s="388"/>
      <c r="AC3638" s="348"/>
      <c r="AD3638" s="337">
        <f t="shared" si="687"/>
        <v>0</v>
      </c>
      <c r="AE3638" s="252"/>
    </row>
    <row r="3639" hidden="1" outlineLevel="1" spans="1:31">
      <c r="A3639" s="346"/>
      <c r="B3639" s="150">
        <v>310202003</v>
      </c>
      <c r="D3639" s="346"/>
      <c r="E3639" s="299" t="s">
        <v>489</v>
      </c>
      <c r="F3639" s="343"/>
      <c r="G3639" s="350"/>
      <c r="H3639" s="349"/>
      <c r="I3639" s="350"/>
      <c r="J3639" s="349"/>
      <c r="K3639" s="350"/>
      <c r="L3639" s="337">
        <f t="shared" si="684"/>
        <v>0</v>
      </c>
      <c r="M3639" s="388"/>
      <c r="N3639" s="348"/>
      <c r="O3639" s="388"/>
      <c r="P3639" s="348"/>
      <c r="Q3639" s="337">
        <f t="shared" si="685"/>
        <v>0</v>
      </c>
      <c r="R3639" s="350"/>
      <c r="S3639" s="350"/>
      <c r="T3639" s="350"/>
      <c r="U3639" s="350"/>
      <c r="V3639" s="350"/>
      <c r="W3639" s="350"/>
      <c r="X3639" s="350"/>
      <c r="Y3639" s="350">
        <f t="shared" si="686"/>
        <v>0</v>
      </c>
      <c r="Z3639" s="388"/>
      <c r="AA3639" s="348"/>
      <c r="AB3639" s="388"/>
      <c r="AC3639" s="348"/>
      <c r="AD3639" s="337">
        <f t="shared" si="687"/>
        <v>0</v>
      </c>
      <c r="AE3639" s="252"/>
    </row>
    <row r="3640" hidden="1" outlineLevel="1" spans="1:31">
      <c r="A3640" s="346"/>
      <c r="B3640" s="150">
        <v>310202004</v>
      </c>
      <c r="D3640" s="346"/>
      <c r="E3640" s="299" t="s">
        <v>492</v>
      </c>
      <c r="F3640" s="343"/>
      <c r="G3640" s="350"/>
      <c r="H3640" s="349"/>
      <c r="I3640" s="350"/>
      <c r="J3640" s="349"/>
      <c r="K3640" s="350"/>
      <c r="L3640" s="337">
        <f t="shared" si="684"/>
        <v>0</v>
      </c>
      <c r="M3640" s="388"/>
      <c r="N3640" s="348"/>
      <c r="O3640" s="388"/>
      <c r="P3640" s="348"/>
      <c r="Q3640" s="337">
        <f t="shared" si="685"/>
        <v>0</v>
      </c>
      <c r="R3640" s="350"/>
      <c r="S3640" s="350"/>
      <c r="T3640" s="350"/>
      <c r="U3640" s="350"/>
      <c r="V3640" s="350"/>
      <c r="W3640" s="350"/>
      <c r="X3640" s="350"/>
      <c r="Y3640" s="350">
        <f t="shared" si="686"/>
        <v>0</v>
      </c>
      <c r="Z3640" s="388"/>
      <c r="AA3640" s="348"/>
      <c r="AB3640" s="388"/>
      <c r="AC3640" s="348"/>
      <c r="AD3640" s="337">
        <f t="shared" si="687"/>
        <v>0</v>
      </c>
      <c r="AE3640" s="252">
        <f>AD3640-Q3640</f>
        <v>0</v>
      </c>
    </row>
    <row r="3641" hidden="1" outlineLevel="1" spans="1:31">
      <c r="A3641" s="346"/>
      <c r="B3641" s="150">
        <v>310202005</v>
      </c>
      <c r="D3641" s="346"/>
      <c r="E3641" s="299" t="s">
        <v>493</v>
      </c>
      <c r="F3641" s="343"/>
      <c r="G3641" s="350"/>
      <c r="H3641" s="349"/>
      <c r="I3641" s="350"/>
      <c r="J3641" s="349"/>
      <c r="K3641" s="350"/>
      <c r="L3641" s="337">
        <f t="shared" si="684"/>
        <v>0</v>
      </c>
      <c r="M3641" s="388"/>
      <c r="N3641" s="348"/>
      <c r="O3641" s="388"/>
      <c r="P3641" s="348"/>
      <c r="Q3641" s="337">
        <f t="shared" si="685"/>
        <v>0</v>
      </c>
      <c r="R3641" s="350"/>
      <c r="S3641" s="350"/>
      <c r="T3641" s="350"/>
      <c r="U3641" s="350"/>
      <c r="V3641" s="350"/>
      <c r="W3641" s="350"/>
      <c r="X3641" s="350"/>
      <c r="Y3641" s="350">
        <f t="shared" si="686"/>
        <v>0</v>
      </c>
      <c r="Z3641" s="388"/>
      <c r="AA3641" s="348"/>
      <c r="AB3641" s="388"/>
      <c r="AC3641" s="348"/>
      <c r="AD3641" s="337">
        <f t="shared" si="687"/>
        <v>0</v>
      </c>
      <c r="AE3641" s="252"/>
    </row>
    <row r="3642" hidden="1" outlineLevel="1" spans="1:31">
      <c r="A3642" s="346"/>
      <c r="B3642" s="150"/>
      <c r="D3642" s="346"/>
      <c r="E3642" s="299"/>
      <c r="F3642" s="343"/>
      <c r="G3642" s="350"/>
      <c r="H3642" s="349"/>
      <c r="I3642" s="350"/>
      <c r="J3642" s="349"/>
      <c r="K3642" s="350"/>
      <c r="L3642" s="337">
        <f t="shared" si="684"/>
        <v>0</v>
      </c>
      <c r="M3642" s="388"/>
      <c r="N3642" s="348"/>
      <c r="O3642" s="388"/>
      <c r="P3642" s="348"/>
      <c r="Q3642" s="337">
        <f t="shared" si="685"/>
        <v>0</v>
      </c>
      <c r="R3642" s="350"/>
      <c r="S3642" s="350"/>
      <c r="T3642" s="350"/>
      <c r="U3642" s="350"/>
      <c r="V3642" s="350"/>
      <c r="W3642" s="350"/>
      <c r="X3642" s="350"/>
      <c r="Y3642" s="350">
        <f t="shared" si="686"/>
        <v>0</v>
      </c>
      <c r="Z3642" s="388"/>
      <c r="AA3642" s="348"/>
      <c r="AB3642" s="388"/>
      <c r="AC3642" s="348"/>
      <c r="AD3642" s="337">
        <f t="shared" si="687"/>
        <v>0</v>
      </c>
      <c r="AE3642" s="252"/>
    </row>
    <row r="3643" hidden="1" outlineLevel="1" spans="1:31">
      <c r="A3643" s="346"/>
      <c r="B3643" s="150"/>
      <c r="D3643" s="351" t="s">
        <v>765</v>
      </c>
      <c r="E3643" s="352"/>
      <c r="F3643" s="353"/>
      <c r="G3643" s="354">
        <f>SUM(G3636:G3642)</f>
        <v>0</v>
      </c>
      <c r="H3643" s="355"/>
      <c r="I3643" s="354">
        <f>SUM(I3636:I3642)</f>
        <v>0</v>
      </c>
      <c r="J3643" s="355"/>
      <c r="K3643" s="354">
        <f>SUM(K3636:K3642)</f>
        <v>0</v>
      </c>
      <c r="L3643" s="354">
        <f>SUM(L3636:L3642)</f>
        <v>0</v>
      </c>
      <c r="M3643" s="355"/>
      <c r="N3643" s="354">
        <f>SUM(N3636:N3642)</f>
        <v>0</v>
      </c>
      <c r="O3643" s="355"/>
      <c r="P3643" s="354">
        <f>SUM(P3636:P3642)</f>
        <v>0</v>
      </c>
      <c r="Q3643" s="354">
        <f>SUM(Q3636:Q3642)</f>
        <v>0</v>
      </c>
      <c r="R3643" s="354">
        <f t="shared" ref="R3643:Y3643" si="688">SUM(R3636:R3642)</f>
        <v>0</v>
      </c>
      <c r="S3643" s="354">
        <f t="shared" si="688"/>
        <v>0</v>
      </c>
      <c r="T3643" s="354">
        <f t="shared" si="688"/>
        <v>0</v>
      </c>
      <c r="U3643" s="354">
        <f t="shared" si="688"/>
        <v>0</v>
      </c>
      <c r="V3643" s="354">
        <f t="shared" si="688"/>
        <v>0</v>
      </c>
      <c r="W3643" s="354">
        <f t="shared" si="688"/>
        <v>0</v>
      </c>
      <c r="X3643" s="354">
        <f t="shared" si="688"/>
        <v>0</v>
      </c>
      <c r="Y3643" s="354">
        <f t="shared" si="688"/>
        <v>0</v>
      </c>
      <c r="Z3643" s="355"/>
      <c r="AA3643" s="354">
        <f>SUM(AA3636:AA3642)</f>
        <v>0</v>
      </c>
      <c r="AB3643" s="355"/>
      <c r="AC3643" s="354">
        <f>SUM(AC3636:AC3642)</f>
        <v>0</v>
      </c>
      <c r="AD3643" s="354">
        <f>SUM(AD3636:AD3642)</f>
        <v>0</v>
      </c>
      <c r="AE3643" s="252"/>
    </row>
    <row r="3644" hidden="1" outlineLevel="1" spans="1:31">
      <c r="A3644" s="346"/>
      <c r="B3644" s="150"/>
      <c r="D3644" s="299"/>
      <c r="E3644" s="342"/>
      <c r="F3644" s="343"/>
      <c r="G3644" s="350"/>
      <c r="H3644" s="349"/>
      <c r="I3644" s="350"/>
      <c r="J3644" s="349"/>
      <c r="K3644" s="350"/>
      <c r="L3644" s="337"/>
      <c r="M3644" s="349"/>
      <c r="N3644" s="350"/>
      <c r="O3644" s="349"/>
      <c r="P3644" s="350"/>
      <c r="Q3644" s="337"/>
      <c r="R3644" s="350"/>
      <c r="S3644" s="350"/>
      <c r="T3644" s="350"/>
      <c r="U3644" s="350"/>
      <c r="V3644" s="350"/>
      <c r="W3644" s="350"/>
      <c r="X3644" s="350"/>
      <c r="Y3644" s="374"/>
      <c r="Z3644" s="349"/>
      <c r="AA3644" s="350"/>
      <c r="AB3644" s="349"/>
      <c r="AC3644" s="350"/>
      <c r="AD3644" s="337"/>
      <c r="AE3644" s="252"/>
    </row>
    <row r="3645" hidden="1" outlineLevel="1" spans="1:31">
      <c r="A3645" s="346"/>
      <c r="B3645" s="150"/>
      <c r="D3645" s="347" t="s">
        <v>364</v>
      </c>
      <c r="E3645" s="299"/>
      <c r="F3645" s="343"/>
      <c r="G3645" s="350"/>
      <c r="H3645" s="349"/>
      <c r="I3645" s="350"/>
      <c r="J3645" s="349"/>
      <c r="K3645" s="350"/>
      <c r="L3645" s="337">
        <f>G3645-I3645+K3645</f>
        <v>0</v>
      </c>
      <c r="M3645" s="388"/>
      <c r="N3645" s="348"/>
      <c r="O3645" s="388"/>
      <c r="P3645" s="348"/>
      <c r="Q3645" s="337">
        <f>L3645-N3645+P3645</f>
        <v>0</v>
      </c>
      <c r="R3645" s="350"/>
      <c r="S3645" s="350"/>
      <c r="T3645" s="350"/>
      <c r="U3645" s="350"/>
      <c r="V3645" s="350"/>
      <c r="W3645" s="350"/>
      <c r="X3645" s="350"/>
      <c r="Y3645" s="350">
        <f>SUM(Q3645:X3645)</f>
        <v>0</v>
      </c>
      <c r="Z3645" s="388"/>
      <c r="AA3645" s="348"/>
      <c r="AB3645" s="388"/>
      <c r="AC3645" s="348"/>
      <c r="AD3645" s="337">
        <f>Y3645-AA3645+AC3645</f>
        <v>0</v>
      </c>
      <c r="AE3645" s="252"/>
    </row>
    <row r="3646" hidden="1" outlineLevel="1" spans="1:31">
      <c r="A3646" s="346"/>
      <c r="B3646" s="150">
        <v>310203001</v>
      </c>
      <c r="D3646" s="346"/>
      <c r="E3646" s="299" t="s">
        <v>1144</v>
      </c>
      <c r="F3646" s="343"/>
      <c r="G3646" s="350"/>
      <c r="H3646" s="349"/>
      <c r="I3646" s="350"/>
      <c r="J3646" s="349"/>
      <c r="K3646" s="350"/>
      <c r="L3646" s="337">
        <f>G3646-I3646+K3646</f>
        <v>0</v>
      </c>
      <c r="M3646" s="388"/>
      <c r="N3646" s="348"/>
      <c r="O3646" s="388"/>
      <c r="P3646" s="348"/>
      <c r="Q3646" s="337">
        <f>L3646-N3646+P3646</f>
        <v>0</v>
      </c>
      <c r="R3646" s="350"/>
      <c r="S3646" s="350"/>
      <c r="T3646" s="350"/>
      <c r="U3646" s="350"/>
      <c r="V3646" s="350"/>
      <c r="W3646" s="350"/>
      <c r="X3646" s="350"/>
      <c r="Y3646" s="350">
        <f>SUM(Q3646:X3646)</f>
        <v>0</v>
      </c>
      <c r="Z3646" s="388"/>
      <c r="AA3646" s="348"/>
      <c r="AB3646" s="388"/>
      <c r="AC3646" s="348"/>
      <c r="AD3646" s="337">
        <f>Y3646-AA3646+AC3646</f>
        <v>0</v>
      </c>
      <c r="AE3646" s="252"/>
    </row>
    <row r="3647" hidden="1" outlineLevel="1" spans="1:31">
      <c r="A3647" s="346"/>
      <c r="B3647" s="150">
        <v>310203002</v>
      </c>
      <c r="D3647" s="346"/>
      <c r="E3647" s="299" t="s">
        <v>495</v>
      </c>
      <c r="F3647" s="343"/>
      <c r="G3647" s="350"/>
      <c r="H3647" s="349"/>
      <c r="I3647" s="350"/>
      <c r="J3647" s="349"/>
      <c r="K3647" s="350"/>
      <c r="L3647" s="337">
        <f>G3647-I3647+K3647</f>
        <v>0</v>
      </c>
      <c r="M3647" s="388"/>
      <c r="N3647" s="348"/>
      <c r="O3647" s="388"/>
      <c r="P3647" s="348"/>
      <c r="Q3647" s="337">
        <f>L3647-N3647+P3647</f>
        <v>0</v>
      </c>
      <c r="R3647" s="350"/>
      <c r="S3647" s="350"/>
      <c r="T3647" s="350"/>
      <c r="U3647" s="350"/>
      <c r="V3647" s="350"/>
      <c r="W3647" s="350"/>
      <c r="X3647" s="350"/>
      <c r="Y3647" s="350">
        <f>SUM(Q3647:X3647)</f>
        <v>0</v>
      </c>
      <c r="Z3647" s="388"/>
      <c r="AA3647" s="348"/>
      <c r="AB3647" s="388"/>
      <c r="AC3647" s="348"/>
      <c r="AD3647" s="337">
        <f>Y3647-AA3647+AC3647</f>
        <v>0</v>
      </c>
      <c r="AE3647" s="252"/>
    </row>
    <row r="3648" hidden="1" outlineLevel="1" spans="1:31">
      <c r="A3648" s="346"/>
      <c r="B3648" s="150">
        <v>310203003</v>
      </c>
      <c r="D3648" s="346"/>
      <c r="E3648" s="299" t="s">
        <v>496</v>
      </c>
      <c r="F3648" s="343"/>
      <c r="G3648" s="350"/>
      <c r="H3648" s="349"/>
      <c r="I3648" s="350"/>
      <c r="J3648" s="349"/>
      <c r="K3648" s="350"/>
      <c r="L3648" s="337">
        <f t="shared" ref="L3648:L3650" si="689">G3648-I3648+K3648</f>
        <v>0</v>
      </c>
      <c r="M3648" s="388"/>
      <c r="N3648" s="348"/>
      <c r="O3648" s="388"/>
      <c r="P3648" s="348"/>
      <c r="Q3648" s="337">
        <f t="shared" ref="Q3648:Q3650" si="690">L3648-N3648+P3648</f>
        <v>0</v>
      </c>
      <c r="R3648" s="350"/>
      <c r="S3648" s="350"/>
      <c r="T3648" s="350"/>
      <c r="U3648" s="350"/>
      <c r="V3648" s="350"/>
      <c r="W3648" s="350"/>
      <c r="X3648" s="350"/>
      <c r="Y3648" s="350">
        <f t="shared" ref="Y3648:Y3650" si="691">SUM(Q3648:X3648)</f>
        <v>0</v>
      </c>
      <c r="Z3648" s="388"/>
      <c r="AA3648" s="348"/>
      <c r="AB3648" s="388"/>
      <c r="AC3648" s="348"/>
      <c r="AD3648" s="337">
        <f t="shared" ref="AD3648:AD3650" si="692">Y3648-AA3648+AC3648</f>
        <v>0</v>
      </c>
      <c r="AE3648" s="252"/>
    </row>
    <row r="3649" hidden="1" outlineLevel="1" spans="1:31">
      <c r="A3649" s="346"/>
      <c r="B3649" s="150">
        <v>310203004</v>
      </c>
      <c r="D3649" s="346"/>
      <c r="E3649" s="299" t="s">
        <v>497</v>
      </c>
      <c r="F3649" s="343"/>
      <c r="G3649" s="350"/>
      <c r="H3649" s="349"/>
      <c r="I3649" s="350"/>
      <c r="J3649" s="349"/>
      <c r="K3649" s="350"/>
      <c r="L3649" s="337">
        <f t="shared" si="689"/>
        <v>0</v>
      </c>
      <c r="M3649" s="388"/>
      <c r="N3649" s="348"/>
      <c r="O3649" s="388"/>
      <c r="P3649" s="348"/>
      <c r="Q3649" s="337">
        <f t="shared" si="690"/>
        <v>0</v>
      </c>
      <c r="R3649" s="350"/>
      <c r="S3649" s="350"/>
      <c r="T3649" s="350"/>
      <c r="U3649" s="350"/>
      <c r="V3649" s="350"/>
      <c r="W3649" s="350"/>
      <c r="X3649" s="350"/>
      <c r="Y3649" s="350">
        <f t="shared" si="691"/>
        <v>0</v>
      </c>
      <c r="Z3649" s="388"/>
      <c r="AA3649" s="348"/>
      <c r="AB3649" s="388"/>
      <c r="AC3649" s="348"/>
      <c r="AD3649" s="337">
        <f t="shared" si="692"/>
        <v>0</v>
      </c>
      <c r="AE3649" s="252"/>
    </row>
    <row r="3650" hidden="1" outlineLevel="1" spans="1:31">
      <c r="A3650" s="346"/>
      <c r="B3650" s="150"/>
      <c r="D3650" s="346"/>
      <c r="E3650" s="299"/>
      <c r="F3650" s="343"/>
      <c r="G3650" s="350"/>
      <c r="H3650" s="349"/>
      <c r="I3650" s="350"/>
      <c r="J3650" s="349"/>
      <c r="K3650" s="350"/>
      <c r="L3650" s="337">
        <f t="shared" si="689"/>
        <v>0</v>
      </c>
      <c r="M3650" s="388"/>
      <c r="N3650" s="348"/>
      <c r="O3650" s="388"/>
      <c r="P3650" s="348"/>
      <c r="Q3650" s="337">
        <f t="shared" si="690"/>
        <v>0</v>
      </c>
      <c r="R3650" s="350"/>
      <c r="S3650" s="350"/>
      <c r="T3650" s="350"/>
      <c r="U3650" s="350"/>
      <c r="V3650" s="350"/>
      <c r="W3650" s="350"/>
      <c r="X3650" s="350"/>
      <c r="Y3650" s="350">
        <f t="shared" si="691"/>
        <v>0</v>
      </c>
      <c r="Z3650" s="388"/>
      <c r="AA3650" s="348"/>
      <c r="AB3650" s="388"/>
      <c r="AC3650" s="348"/>
      <c r="AD3650" s="337">
        <f t="shared" si="692"/>
        <v>0</v>
      </c>
      <c r="AE3650" s="252"/>
    </row>
    <row r="3651" hidden="1" outlineLevel="1" spans="1:31">
      <c r="A3651" s="346"/>
      <c r="B3651" s="150"/>
      <c r="D3651" s="351" t="s">
        <v>765</v>
      </c>
      <c r="E3651" s="352"/>
      <c r="F3651" s="353"/>
      <c r="G3651" s="354">
        <f>SUM(G3645:G3650)</f>
        <v>0</v>
      </c>
      <c r="H3651" s="355"/>
      <c r="I3651" s="354">
        <f>SUM(I3645:I3650)</f>
        <v>0</v>
      </c>
      <c r="J3651" s="355"/>
      <c r="K3651" s="354">
        <f>SUM(K3645:K3650)</f>
        <v>0</v>
      </c>
      <c r="L3651" s="354">
        <f>SUM(L3645:L3650)</f>
        <v>0</v>
      </c>
      <c r="M3651" s="355"/>
      <c r="N3651" s="354">
        <f>SUM(N3645:N3650)</f>
        <v>0</v>
      </c>
      <c r="O3651" s="355"/>
      <c r="P3651" s="354">
        <f>SUM(P3645:P3650)</f>
        <v>0</v>
      </c>
      <c r="Q3651" s="354">
        <f>SUM(Q3645:Q3650)</f>
        <v>0</v>
      </c>
      <c r="R3651" s="354">
        <f t="shared" ref="R3651:Y3651" si="693">SUM(R3645:R3650)</f>
        <v>0</v>
      </c>
      <c r="S3651" s="354">
        <f t="shared" si="693"/>
        <v>0</v>
      </c>
      <c r="T3651" s="354">
        <f t="shared" si="693"/>
        <v>0</v>
      </c>
      <c r="U3651" s="354">
        <f t="shared" si="693"/>
        <v>0</v>
      </c>
      <c r="V3651" s="354">
        <f t="shared" si="693"/>
        <v>0</v>
      </c>
      <c r="W3651" s="354">
        <f t="shared" si="693"/>
        <v>0</v>
      </c>
      <c r="X3651" s="354">
        <f t="shared" si="693"/>
        <v>0</v>
      </c>
      <c r="Y3651" s="354">
        <f t="shared" si="693"/>
        <v>0</v>
      </c>
      <c r="Z3651" s="355"/>
      <c r="AA3651" s="354">
        <f>SUM(AA3645:AA3650)</f>
        <v>0</v>
      </c>
      <c r="AB3651" s="355"/>
      <c r="AC3651" s="354">
        <f>SUM(AC3645:AC3650)</f>
        <v>0</v>
      </c>
      <c r="AD3651" s="354">
        <f>SUM(AD3645:AD3650)</f>
        <v>0</v>
      </c>
      <c r="AE3651" s="252"/>
    </row>
    <row r="3652" collapsed="1" spans="1:31">
      <c r="A3652" s="306"/>
      <c r="B3652" s="436"/>
      <c r="C3652" s="548"/>
      <c r="D3652" s="548"/>
      <c r="E3652" s="526"/>
      <c r="F3652" s="549"/>
      <c r="G3652" s="348"/>
      <c r="H3652" s="388"/>
      <c r="I3652" s="348"/>
      <c r="J3652" s="388"/>
      <c r="K3652" s="348"/>
      <c r="L3652" s="337"/>
      <c r="M3652" s="388"/>
      <c r="N3652" s="348"/>
      <c r="O3652" s="388"/>
      <c r="P3652" s="348"/>
      <c r="Q3652" s="337"/>
      <c r="R3652" s="350"/>
      <c r="S3652" s="350"/>
      <c r="T3652" s="350"/>
      <c r="U3652" s="350"/>
      <c r="V3652" s="350"/>
      <c r="W3652" s="350"/>
      <c r="X3652" s="350"/>
      <c r="Y3652" s="337"/>
      <c r="Z3652" s="388"/>
      <c r="AA3652" s="348"/>
      <c r="AB3652" s="388"/>
      <c r="AC3652" s="348"/>
      <c r="AD3652" s="337"/>
      <c r="AE3652" s="252"/>
    </row>
    <row r="3653" spans="1:31">
      <c r="A3653" s="306"/>
      <c r="B3653" s="510"/>
      <c r="C3653" s="381" t="s">
        <v>1145</v>
      </c>
      <c r="D3653" s="381"/>
      <c r="E3653" s="513"/>
      <c r="F3653" s="550"/>
      <c r="G3653" s="384">
        <f>G3651+G3643+G3634</f>
        <v>0</v>
      </c>
      <c r="H3653" s="385"/>
      <c r="I3653" s="400">
        <f>I3651+I3643+I3634</f>
        <v>0</v>
      </c>
      <c r="J3653" s="385"/>
      <c r="K3653" s="400">
        <f>K3651+K3643+K3634</f>
        <v>0</v>
      </c>
      <c r="L3653" s="384">
        <f>L3651+L3643+L3634</f>
        <v>0</v>
      </c>
      <c r="M3653" s="385"/>
      <c r="N3653" s="400">
        <f>N3651+N3643+N3634</f>
        <v>0</v>
      </c>
      <c r="O3653" s="385"/>
      <c r="P3653" s="400">
        <f>P3651+P3643+P3634</f>
        <v>0</v>
      </c>
      <c r="Q3653" s="384">
        <f>Q3651+Q3643+Q3634</f>
        <v>0</v>
      </c>
      <c r="R3653" s="392">
        <f t="shared" ref="R3653:Y3653" si="694">R3651+R3643+R3634</f>
        <v>0</v>
      </c>
      <c r="S3653" s="392">
        <f t="shared" si="694"/>
        <v>0</v>
      </c>
      <c r="T3653" s="392">
        <f t="shared" si="694"/>
        <v>0</v>
      </c>
      <c r="U3653" s="392">
        <f t="shared" si="694"/>
        <v>0</v>
      </c>
      <c r="V3653" s="392">
        <f t="shared" si="694"/>
        <v>0</v>
      </c>
      <c r="W3653" s="392">
        <f t="shared" si="694"/>
        <v>0</v>
      </c>
      <c r="X3653" s="392">
        <f t="shared" si="694"/>
        <v>0</v>
      </c>
      <c r="Y3653" s="384">
        <f t="shared" si="694"/>
        <v>0</v>
      </c>
      <c r="Z3653" s="385"/>
      <c r="AA3653" s="400">
        <f>AA3651+AA3643+AA3634</f>
        <v>0</v>
      </c>
      <c r="AB3653" s="385"/>
      <c r="AC3653" s="400">
        <f>AC3651+AC3643+AC3634</f>
        <v>0</v>
      </c>
      <c r="AD3653" s="384">
        <f>AD3651+AD3643+AD3634</f>
        <v>0</v>
      </c>
      <c r="AE3653" s="252"/>
    </row>
    <row r="3654" spans="1:31">
      <c r="A3654" s="306"/>
      <c r="B3654" s="436"/>
      <c r="C3654" s="437"/>
      <c r="D3654" s="437"/>
      <c r="E3654" s="335"/>
      <c r="F3654" s="343"/>
      <c r="G3654" s="399"/>
      <c r="H3654" s="338"/>
      <c r="I3654" s="337"/>
      <c r="J3654" s="338"/>
      <c r="K3654" s="337"/>
      <c r="L3654" s="337"/>
      <c r="M3654" s="338"/>
      <c r="N3654" s="337"/>
      <c r="O3654" s="338"/>
      <c r="P3654" s="337"/>
      <c r="Q3654" s="337"/>
      <c r="R3654" s="350"/>
      <c r="S3654" s="350"/>
      <c r="T3654" s="350"/>
      <c r="U3654" s="350"/>
      <c r="V3654" s="350"/>
      <c r="W3654" s="350"/>
      <c r="X3654" s="350"/>
      <c r="Y3654" s="374"/>
      <c r="Z3654" s="338"/>
      <c r="AA3654" s="337"/>
      <c r="AB3654" s="338"/>
      <c r="AC3654" s="337"/>
      <c r="AD3654" s="337"/>
      <c r="AE3654" s="252"/>
    </row>
    <row r="3655" spans="1:31">
      <c r="A3655" s="306"/>
      <c r="B3655" s="150"/>
      <c r="C3655" s="345" t="s">
        <v>1146</v>
      </c>
      <c r="D3655" s="303"/>
      <c r="E3655" s="342"/>
      <c r="F3655" s="343"/>
      <c r="G3655" s="348"/>
      <c r="H3655" s="338"/>
      <c r="I3655" s="337"/>
      <c r="J3655" s="338"/>
      <c r="K3655" s="337"/>
      <c r="L3655" s="337">
        <f>G3655-I3655+K3655</f>
        <v>0</v>
      </c>
      <c r="M3655" s="338"/>
      <c r="N3655" s="337"/>
      <c r="O3655" s="338"/>
      <c r="P3655" s="337"/>
      <c r="Q3655" s="337">
        <f>L3655-N3655+P3655</f>
        <v>0</v>
      </c>
      <c r="R3655" s="350"/>
      <c r="S3655" s="350"/>
      <c r="T3655" s="350"/>
      <c r="U3655" s="350"/>
      <c r="V3655" s="350"/>
      <c r="W3655" s="350"/>
      <c r="X3655" s="350"/>
      <c r="Y3655" s="350">
        <f>SUM(Q3655:X3655)</f>
        <v>0</v>
      </c>
      <c r="Z3655" s="338"/>
      <c r="AA3655" s="337"/>
      <c r="AB3655" s="338"/>
      <c r="AC3655" s="337"/>
      <c r="AD3655" s="337">
        <f>Y3655-AA3655+AC3655</f>
        <v>0</v>
      </c>
      <c r="AE3655" s="252"/>
    </row>
    <row r="3656" hidden="1" outlineLevel="1" spans="1:31">
      <c r="A3656" s="346"/>
      <c r="B3656" s="150"/>
      <c r="D3656" s="347" t="s">
        <v>1350</v>
      </c>
      <c r="E3656" s="299"/>
      <c r="F3656" s="343"/>
      <c r="G3656" s="350"/>
      <c r="H3656" s="349"/>
      <c r="I3656" s="350"/>
      <c r="J3656" s="349"/>
      <c r="K3656" s="350"/>
      <c r="L3656" s="337">
        <f>G3656-I3656+K3656</f>
        <v>0</v>
      </c>
      <c r="M3656" s="388"/>
      <c r="N3656" s="348"/>
      <c r="O3656" s="388"/>
      <c r="P3656" s="348"/>
      <c r="Q3656" s="337">
        <f>L3656-N3656+P3656</f>
        <v>0</v>
      </c>
      <c r="R3656" s="350"/>
      <c r="S3656" s="350"/>
      <c r="T3656" s="350"/>
      <c r="U3656" s="350"/>
      <c r="V3656" s="350"/>
      <c r="W3656" s="350"/>
      <c r="X3656" s="350"/>
      <c r="Y3656" s="350">
        <f>SUM(Q3656:X3656)</f>
        <v>0</v>
      </c>
      <c r="Z3656" s="388"/>
      <c r="AA3656" s="348"/>
      <c r="AB3656" s="388"/>
      <c r="AC3656" s="348"/>
      <c r="AD3656" s="337">
        <f>Y3656-AA3656+AC3656</f>
        <v>0</v>
      </c>
      <c r="AE3656" s="252"/>
    </row>
    <row r="3657" hidden="1" outlineLevel="1" spans="1:31">
      <c r="A3657" s="346"/>
      <c r="B3657" s="150">
        <v>310301001</v>
      </c>
      <c r="D3657" s="346"/>
      <c r="E3657" s="299" t="s">
        <v>499</v>
      </c>
      <c r="F3657" s="343"/>
      <c r="G3657" s="350"/>
      <c r="H3657" s="349"/>
      <c r="I3657" s="350"/>
      <c r="J3657" s="349"/>
      <c r="K3657" s="350"/>
      <c r="L3657" s="337">
        <f>G3657-I3657+K3657</f>
        <v>0</v>
      </c>
      <c r="M3657" s="388"/>
      <c r="N3657" s="348"/>
      <c r="O3657" s="388"/>
      <c r="P3657" s="348"/>
      <c r="Q3657" s="337">
        <f>L3657-N3657+P3657</f>
        <v>0</v>
      </c>
      <c r="R3657" s="350"/>
      <c r="S3657" s="350"/>
      <c r="T3657" s="350"/>
      <c r="U3657" s="350"/>
      <c r="V3657" s="350"/>
      <c r="W3657" s="350"/>
      <c r="X3657" s="350"/>
      <c r="Y3657" s="350">
        <f>SUM(Q3657:X3657)</f>
        <v>0</v>
      </c>
      <c r="Z3657" s="388"/>
      <c r="AA3657" s="348"/>
      <c r="AB3657" s="388"/>
      <c r="AC3657" s="348"/>
      <c r="AD3657" s="337">
        <f>Y3657-AA3657+AC3657</f>
        <v>0</v>
      </c>
      <c r="AE3657" s="252"/>
    </row>
    <row r="3658" hidden="1" outlineLevel="1" spans="1:31">
      <c r="A3658" s="346"/>
      <c r="B3658" s="150">
        <v>310301002</v>
      </c>
      <c r="D3658" s="346"/>
      <c r="E3658" s="299" t="s">
        <v>500</v>
      </c>
      <c r="F3658" s="343"/>
      <c r="G3658" s="350"/>
      <c r="H3658" s="349"/>
      <c r="I3658" s="350"/>
      <c r="J3658" s="349"/>
      <c r="K3658" s="350"/>
      <c r="L3658" s="337">
        <f t="shared" ref="L3658:L3666" si="695">G3658-I3658+K3658</f>
        <v>0</v>
      </c>
      <c r="M3658" s="388"/>
      <c r="N3658" s="348"/>
      <c r="O3658" s="388"/>
      <c r="P3658" s="348"/>
      <c r="Q3658" s="337">
        <f t="shared" ref="Q3658:Q3666" si="696">L3658-N3658+P3658</f>
        <v>0</v>
      </c>
      <c r="R3658" s="350"/>
      <c r="S3658" s="350"/>
      <c r="T3658" s="350"/>
      <c r="U3658" s="350"/>
      <c r="V3658" s="350"/>
      <c r="W3658" s="350"/>
      <c r="X3658" s="350"/>
      <c r="Y3658" s="350">
        <f t="shared" ref="Y3658:Y3665" si="697">SUM(Q3658:X3658)</f>
        <v>0</v>
      </c>
      <c r="Z3658" s="388"/>
      <c r="AA3658" s="348"/>
      <c r="AB3658" s="388"/>
      <c r="AC3658" s="348"/>
      <c r="AD3658" s="337">
        <f t="shared" ref="AD3658:AD3666" si="698">Y3658-AA3658+AC3658</f>
        <v>0</v>
      </c>
      <c r="AE3658" s="252"/>
    </row>
    <row r="3659" hidden="1" outlineLevel="1" spans="1:31">
      <c r="A3659" s="346"/>
      <c r="B3659" s="150">
        <v>310301003</v>
      </c>
      <c r="D3659" s="346"/>
      <c r="E3659" s="299" t="s">
        <v>501</v>
      </c>
      <c r="F3659" s="343"/>
      <c r="G3659" s="350"/>
      <c r="H3659" s="349"/>
      <c r="I3659" s="350"/>
      <c r="J3659" s="349"/>
      <c r="K3659" s="350"/>
      <c r="L3659" s="337">
        <f t="shared" si="695"/>
        <v>0</v>
      </c>
      <c r="M3659" s="388"/>
      <c r="N3659" s="348"/>
      <c r="O3659" s="388"/>
      <c r="P3659" s="348"/>
      <c r="Q3659" s="337">
        <f t="shared" si="696"/>
        <v>0</v>
      </c>
      <c r="R3659" s="350"/>
      <c r="S3659" s="350"/>
      <c r="T3659" s="350"/>
      <c r="U3659" s="350"/>
      <c r="V3659" s="350"/>
      <c r="W3659" s="350"/>
      <c r="X3659" s="350"/>
      <c r="Y3659" s="350">
        <f t="shared" si="697"/>
        <v>0</v>
      </c>
      <c r="Z3659" s="388"/>
      <c r="AA3659" s="348"/>
      <c r="AB3659" s="388"/>
      <c r="AC3659" s="348"/>
      <c r="AD3659" s="337">
        <f t="shared" si="698"/>
        <v>0</v>
      </c>
      <c r="AE3659" s="252"/>
    </row>
    <row r="3660" hidden="1" outlineLevel="1" spans="1:31">
      <c r="A3660" s="346"/>
      <c r="B3660" s="150">
        <v>310301004</v>
      </c>
      <c r="D3660" s="346"/>
      <c r="E3660" s="299" t="s">
        <v>502</v>
      </c>
      <c r="F3660" s="343"/>
      <c r="G3660" s="350"/>
      <c r="H3660" s="349"/>
      <c r="I3660" s="350"/>
      <c r="J3660" s="349"/>
      <c r="K3660" s="350"/>
      <c r="L3660" s="337">
        <f t="shared" si="695"/>
        <v>0</v>
      </c>
      <c r="M3660" s="388"/>
      <c r="N3660" s="348"/>
      <c r="O3660" s="388"/>
      <c r="P3660" s="348"/>
      <c r="Q3660" s="337">
        <f t="shared" si="696"/>
        <v>0</v>
      </c>
      <c r="R3660" s="350"/>
      <c r="S3660" s="350"/>
      <c r="T3660" s="350"/>
      <c r="U3660" s="350"/>
      <c r="V3660" s="350"/>
      <c r="W3660" s="350"/>
      <c r="X3660" s="350"/>
      <c r="Y3660" s="350">
        <f t="shared" si="697"/>
        <v>0</v>
      </c>
      <c r="Z3660" s="388"/>
      <c r="AA3660" s="348"/>
      <c r="AB3660" s="388"/>
      <c r="AC3660" s="348"/>
      <c r="AD3660" s="337">
        <f t="shared" si="698"/>
        <v>0</v>
      </c>
      <c r="AE3660" s="252"/>
    </row>
    <row r="3661" hidden="1" outlineLevel="1" spans="1:31">
      <c r="A3661" s="346"/>
      <c r="B3661" s="150">
        <v>310301005</v>
      </c>
      <c r="D3661" s="346"/>
      <c r="E3661" s="299" t="s">
        <v>503</v>
      </c>
      <c r="F3661" s="343"/>
      <c r="G3661" s="350"/>
      <c r="H3661" s="349"/>
      <c r="I3661" s="350"/>
      <c r="J3661" s="349"/>
      <c r="K3661" s="350"/>
      <c r="L3661" s="337">
        <f t="shared" si="695"/>
        <v>0</v>
      </c>
      <c r="M3661" s="388"/>
      <c r="N3661" s="348"/>
      <c r="O3661" s="388"/>
      <c r="P3661" s="348"/>
      <c r="Q3661" s="337">
        <f t="shared" si="696"/>
        <v>0</v>
      </c>
      <c r="R3661" s="350"/>
      <c r="S3661" s="350"/>
      <c r="T3661" s="350"/>
      <c r="U3661" s="350"/>
      <c r="V3661" s="350"/>
      <c r="W3661" s="350"/>
      <c r="X3661" s="350"/>
      <c r="Y3661" s="350">
        <f t="shared" si="697"/>
        <v>0</v>
      </c>
      <c r="Z3661" s="388"/>
      <c r="AA3661" s="348"/>
      <c r="AB3661" s="388"/>
      <c r="AC3661" s="348"/>
      <c r="AD3661" s="337">
        <f t="shared" si="698"/>
        <v>0</v>
      </c>
      <c r="AE3661" s="252"/>
    </row>
    <row r="3662" hidden="1" outlineLevel="1" spans="1:31">
      <c r="A3662" s="346"/>
      <c r="B3662" s="150">
        <v>310301006</v>
      </c>
      <c r="D3662" s="346"/>
      <c r="E3662" s="299" t="s">
        <v>504</v>
      </c>
      <c r="F3662" s="343"/>
      <c r="G3662" s="350"/>
      <c r="H3662" s="349"/>
      <c r="I3662" s="350"/>
      <c r="J3662" s="349"/>
      <c r="K3662" s="350"/>
      <c r="L3662" s="337">
        <f t="shared" si="695"/>
        <v>0</v>
      </c>
      <c r="M3662" s="388"/>
      <c r="N3662" s="348"/>
      <c r="O3662" s="388"/>
      <c r="P3662" s="348"/>
      <c r="Q3662" s="337">
        <f t="shared" si="696"/>
        <v>0</v>
      </c>
      <c r="R3662" s="350"/>
      <c r="S3662" s="350"/>
      <c r="T3662" s="350"/>
      <c r="U3662" s="350"/>
      <c r="V3662" s="350"/>
      <c r="W3662" s="350"/>
      <c r="X3662" s="350"/>
      <c r="Y3662" s="350">
        <f t="shared" si="697"/>
        <v>0</v>
      </c>
      <c r="Z3662" s="388"/>
      <c r="AA3662" s="348"/>
      <c r="AB3662" s="388"/>
      <c r="AC3662" s="348"/>
      <c r="AD3662" s="337">
        <f t="shared" si="698"/>
        <v>0</v>
      </c>
      <c r="AE3662" s="252"/>
    </row>
    <row r="3663" hidden="1" outlineLevel="1" spans="1:31">
      <c r="A3663" s="346"/>
      <c r="B3663" s="150">
        <v>310301007</v>
      </c>
      <c r="D3663" s="346"/>
      <c r="E3663" s="299" t="s">
        <v>505</v>
      </c>
      <c r="F3663" s="343"/>
      <c r="G3663" s="350"/>
      <c r="H3663" s="349"/>
      <c r="I3663" s="350"/>
      <c r="J3663" s="349"/>
      <c r="K3663" s="350"/>
      <c r="L3663" s="337">
        <f t="shared" si="695"/>
        <v>0</v>
      </c>
      <c r="M3663" s="388"/>
      <c r="N3663" s="348"/>
      <c r="O3663" s="388"/>
      <c r="P3663" s="348"/>
      <c r="Q3663" s="337">
        <f t="shared" si="696"/>
        <v>0</v>
      </c>
      <c r="R3663" s="350"/>
      <c r="S3663" s="350"/>
      <c r="T3663" s="350"/>
      <c r="U3663" s="350"/>
      <c r="V3663" s="350"/>
      <c r="W3663" s="350"/>
      <c r="X3663" s="350"/>
      <c r="Y3663" s="350">
        <f t="shared" si="697"/>
        <v>0</v>
      </c>
      <c r="Z3663" s="388"/>
      <c r="AA3663" s="348"/>
      <c r="AB3663" s="388"/>
      <c r="AC3663" s="348"/>
      <c r="AD3663" s="337">
        <f t="shared" si="698"/>
        <v>0</v>
      </c>
      <c r="AE3663" s="252"/>
    </row>
    <row r="3664" hidden="1" outlineLevel="1" spans="1:31">
      <c r="A3664" s="346"/>
      <c r="B3664" s="150">
        <v>310301008</v>
      </c>
      <c r="D3664" s="346"/>
      <c r="E3664" s="299" t="s">
        <v>506</v>
      </c>
      <c r="F3664" s="343"/>
      <c r="G3664" s="350"/>
      <c r="H3664" s="349"/>
      <c r="I3664" s="350"/>
      <c r="J3664" s="349"/>
      <c r="K3664" s="350"/>
      <c r="L3664" s="337">
        <f t="shared" si="695"/>
        <v>0</v>
      </c>
      <c r="M3664" s="388"/>
      <c r="N3664" s="348"/>
      <c r="O3664" s="388"/>
      <c r="P3664" s="348"/>
      <c r="Q3664" s="337">
        <f t="shared" si="696"/>
        <v>0</v>
      </c>
      <c r="R3664" s="350"/>
      <c r="S3664" s="350"/>
      <c r="T3664" s="350"/>
      <c r="U3664" s="350"/>
      <c r="V3664" s="350"/>
      <c r="W3664" s="350"/>
      <c r="X3664" s="350"/>
      <c r="Y3664" s="350">
        <f t="shared" si="697"/>
        <v>0</v>
      </c>
      <c r="Z3664" s="388"/>
      <c r="AA3664" s="348"/>
      <c r="AB3664" s="388"/>
      <c r="AC3664" s="348"/>
      <c r="AD3664" s="337">
        <f t="shared" si="698"/>
        <v>0</v>
      </c>
      <c r="AE3664" s="252"/>
    </row>
    <row r="3665" hidden="1" outlineLevel="1" spans="1:31">
      <c r="A3665" s="346"/>
      <c r="B3665" s="150"/>
      <c r="D3665" s="346"/>
      <c r="E3665" s="299"/>
      <c r="F3665" s="343"/>
      <c r="G3665" s="350"/>
      <c r="H3665" s="349"/>
      <c r="I3665" s="350"/>
      <c r="J3665" s="349"/>
      <c r="K3665" s="350"/>
      <c r="L3665" s="337">
        <f t="shared" si="695"/>
        <v>0</v>
      </c>
      <c r="M3665" s="388"/>
      <c r="N3665" s="348"/>
      <c r="O3665" s="388"/>
      <c r="P3665" s="348"/>
      <c r="Q3665" s="337">
        <f t="shared" si="696"/>
        <v>0</v>
      </c>
      <c r="R3665" s="350"/>
      <c r="S3665" s="350"/>
      <c r="T3665" s="350"/>
      <c r="U3665" s="350"/>
      <c r="V3665" s="350"/>
      <c r="W3665" s="350"/>
      <c r="X3665" s="350"/>
      <c r="Y3665" s="350">
        <f t="shared" si="697"/>
        <v>0</v>
      </c>
      <c r="Z3665" s="388"/>
      <c r="AA3665" s="348"/>
      <c r="AB3665" s="388"/>
      <c r="AC3665" s="348"/>
      <c r="AD3665" s="337">
        <f t="shared" si="698"/>
        <v>0</v>
      </c>
      <c r="AE3665" s="252"/>
    </row>
    <row r="3666" hidden="1" outlineLevel="1" spans="1:31">
      <c r="A3666" s="346"/>
      <c r="B3666" s="150"/>
      <c r="D3666" s="346"/>
      <c r="E3666" s="299"/>
      <c r="F3666" s="343"/>
      <c r="G3666" s="350"/>
      <c r="H3666" s="349"/>
      <c r="I3666" s="350"/>
      <c r="J3666" s="349"/>
      <c r="K3666" s="350"/>
      <c r="L3666" s="337">
        <f t="shared" si="695"/>
        <v>0</v>
      </c>
      <c r="M3666" s="388"/>
      <c r="N3666" s="348"/>
      <c r="O3666" s="388"/>
      <c r="P3666" s="348"/>
      <c r="Q3666" s="337">
        <f t="shared" si="696"/>
        <v>0</v>
      </c>
      <c r="R3666" s="350"/>
      <c r="S3666" s="350"/>
      <c r="T3666" s="350"/>
      <c r="U3666" s="350"/>
      <c r="V3666" s="350"/>
      <c r="W3666" s="350"/>
      <c r="X3666" s="350"/>
      <c r="Y3666" s="374"/>
      <c r="Z3666" s="388"/>
      <c r="AA3666" s="348"/>
      <c r="AB3666" s="388"/>
      <c r="AC3666" s="348"/>
      <c r="AD3666" s="337">
        <f t="shared" si="698"/>
        <v>0</v>
      </c>
      <c r="AE3666" s="252"/>
    </row>
    <row r="3667" hidden="1" outlineLevel="1" spans="1:31">
      <c r="A3667" s="346"/>
      <c r="B3667" s="150"/>
      <c r="D3667" s="351" t="s">
        <v>765</v>
      </c>
      <c r="E3667" s="352"/>
      <c r="F3667" s="353"/>
      <c r="G3667" s="354">
        <f>SUM(G3656:G3666)</f>
        <v>0</v>
      </c>
      <c r="H3667" s="355"/>
      <c r="I3667" s="354">
        <f>SUM(I3656:I3666)</f>
        <v>0</v>
      </c>
      <c r="J3667" s="355"/>
      <c r="K3667" s="354">
        <f>SUM(K3656:K3666)</f>
        <v>0</v>
      </c>
      <c r="L3667" s="354">
        <f>SUM(L3656:L3666)</f>
        <v>0</v>
      </c>
      <c r="M3667" s="355"/>
      <c r="N3667" s="354">
        <f>SUM(N3656:N3666)</f>
        <v>0</v>
      </c>
      <c r="O3667" s="355"/>
      <c r="P3667" s="354">
        <f>SUM(P3656:P3666)</f>
        <v>0</v>
      </c>
      <c r="Q3667" s="354">
        <f>SUM(Q3656:Q3666)</f>
        <v>0</v>
      </c>
      <c r="R3667" s="354">
        <f t="shared" ref="R3667:Y3667" si="699">SUM(R3656:R3666)</f>
        <v>0</v>
      </c>
      <c r="S3667" s="354">
        <f t="shared" si="699"/>
        <v>0</v>
      </c>
      <c r="T3667" s="354">
        <f t="shared" si="699"/>
        <v>0</v>
      </c>
      <c r="U3667" s="354">
        <f t="shared" si="699"/>
        <v>0</v>
      </c>
      <c r="V3667" s="354">
        <f t="shared" si="699"/>
        <v>0</v>
      </c>
      <c r="W3667" s="354">
        <f t="shared" si="699"/>
        <v>0</v>
      </c>
      <c r="X3667" s="354">
        <f t="shared" si="699"/>
        <v>0</v>
      </c>
      <c r="Y3667" s="354">
        <f t="shared" si="699"/>
        <v>0</v>
      </c>
      <c r="Z3667" s="355"/>
      <c r="AA3667" s="354">
        <f>SUM(AA3656:AA3666)</f>
        <v>0</v>
      </c>
      <c r="AB3667" s="355"/>
      <c r="AC3667" s="354">
        <f>SUM(AC3656:AC3666)</f>
        <v>0</v>
      </c>
      <c r="AD3667" s="354">
        <f>SUM(AD3656:AD3666)</f>
        <v>0</v>
      </c>
      <c r="AE3667" s="252"/>
    </row>
    <row r="3668" hidden="1" outlineLevel="1" spans="1:31">
      <c r="A3668" s="346"/>
      <c r="B3668" s="150"/>
      <c r="D3668" s="299"/>
      <c r="E3668" s="342"/>
      <c r="F3668" s="343"/>
      <c r="G3668" s="350"/>
      <c r="H3668" s="349"/>
      <c r="I3668" s="350"/>
      <c r="J3668" s="349"/>
      <c r="K3668" s="350"/>
      <c r="L3668" s="337"/>
      <c r="M3668" s="349"/>
      <c r="N3668" s="350"/>
      <c r="O3668" s="349"/>
      <c r="P3668" s="350"/>
      <c r="Q3668" s="337"/>
      <c r="R3668" s="350"/>
      <c r="S3668" s="350"/>
      <c r="T3668" s="350"/>
      <c r="U3668" s="350"/>
      <c r="V3668" s="350"/>
      <c r="W3668" s="350"/>
      <c r="X3668" s="350"/>
      <c r="Y3668" s="374"/>
      <c r="Z3668" s="349"/>
      <c r="AA3668" s="350"/>
      <c r="AB3668" s="349"/>
      <c r="AC3668" s="350"/>
      <c r="AD3668" s="337"/>
      <c r="AE3668" s="252"/>
    </row>
    <row r="3669" hidden="1" outlineLevel="1" spans="1:31">
      <c r="A3669" s="346"/>
      <c r="B3669" s="150"/>
      <c r="D3669" s="347" t="s">
        <v>1351</v>
      </c>
      <c r="E3669" s="299"/>
      <c r="F3669" s="343"/>
      <c r="G3669" s="350"/>
      <c r="H3669" s="349"/>
      <c r="I3669" s="350"/>
      <c r="J3669" s="349"/>
      <c r="K3669" s="350"/>
      <c r="L3669" s="337">
        <f>G3669-I3669+K3669</f>
        <v>0</v>
      </c>
      <c r="M3669" s="388"/>
      <c r="N3669" s="348"/>
      <c r="O3669" s="388"/>
      <c r="P3669" s="348"/>
      <c r="Q3669" s="337">
        <f>L3669-N3669+P3669</f>
        <v>0</v>
      </c>
      <c r="R3669" s="350"/>
      <c r="S3669" s="350"/>
      <c r="T3669" s="350"/>
      <c r="U3669" s="350"/>
      <c r="V3669" s="350"/>
      <c r="W3669" s="350"/>
      <c r="X3669" s="350"/>
      <c r="Y3669" s="350">
        <f>SUM(Q3669:X3669)</f>
        <v>0</v>
      </c>
      <c r="Z3669" s="388"/>
      <c r="AA3669" s="348"/>
      <c r="AB3669" s="388"/>
      <c r="AC3669" s="348"/>
      <c r="AD3669" s="337">
        <f>Y3669-AA3669+AC3669</f>
        <v>0</v>
      </c>
      <c r="AE3669" s="252"/>
    </row>
    <row r="3670" hidden="1" outlineLevel="1" spans="1:31">
      <c r="A3670" s="346"/>
      <c r="B3670" s="150">
        <v>310302001</v>
      </c>
      <c r="D3670" s="346"/>
      <c r="E3670" s="299" t="s">
        <v>508</v>
      </c>
      <c r="F3670" s="343"/>
      <c r="G3670" s="350"/>
      <c r="H3670" s="349"/>
      <c r="I3670" s="350"/>
      <c r="J3670" s="349"/>
      <c r="K3670" s="350"/>
      <c r="L3670" s="337">
        <f>G3670-I3670+K3670</f>
        <v>0</v>
      </c>
      <c r="M3670" s="388"/>
      <c r="N3670" s="348"/>
      <c r="O3670" s="388"/>
      <c r="P3670" s="348"/>
      <c r="Q3670" s="337">
        <f>L3670-N3670+P3670</f>
        <v>0</v>
      </c>
      <c r="R3670" s="350"/>
      <c r="S3670" s="350"/>
      <c r="T3670" s="350"/>
      <c r="U3670" s="350"/>
      <c r="V3670" s="350"/>
      <c r="W3670" s="350"/>
      <c r="X3670" s="350"/>
      <c r="Y3670" s="350">
        <f>SUM(Q3670:X3670)</f>
        <v>0</v>
      </c>
      <c r="Z3670" s="388"/>
      <c r="AA3670" s="348"/>
      <c r="AB3670" s="388"/>
      <c r="AC3670" s="348"/>
      <c r="AD3670" s="337">
        <f>Y3670-AA3670+AC3670</f>
        <v>0</v>
      </c>
      <c r="AE3670" s="252"/>
    </row>
    <row r="3671" hidden="1" outlineLevel="1" spans="1:31">
      <c r="A3671" s="346"/>
      <c r="B3671" s="150">
        <v>310302002</v>
      </c>
      <c r="D3671" s="346"/>
      <c r="E3671" s="299" t="s">
        <v>509</v>
      </c>
      <c r="F3671" s="343"/>
      <c r="G3671" s="350"/>
      <c r="H3671" s="349"/>
      <c r="I3671" s="350"/>
      <c r="J3671" s="349"/>
      <c r="K3671" s="350"/>
      <c r="L3671" s="337">
        <f>G3671-I3671+K3671</f>
        <v>0</v>
      </c>
      <c r="M3671" s="388"/>
      <c r="N3671" s="348"/>
      <c r="O3671" s="388"/>
      <c r="P3671" s="348"/>
      <c r="Q3671" s="337">
        <f>L3671-N3671+P3671</f>
        <v>0</v>
      </c>
      <c r="R3671" s="350"/>
      <c r="S3671" s="350"/>
      <c r="T3671" s="350"/>
      <c r="U3671" s="350"/>
      <c r="V3671" s="350"/>
      <c r="W3671" s="350"/>
      <c r="X3671" s="350"/>
      <c r="Y3671" s="350">
        <f>SUM(Q3671:X3671)</f>
        <v>0</v>
      </c>
      <c r="Z3671" s="388"/>
      <c r="AA3671" s="348"/>
      <c r="AB3671" s="388"/>
      <c r="AC3671" s="348"/>
      <c r="AD3671" s="337">
        <f>Y3671-AA3671+AC3671</f>
        <v>0</v>
      </c>
      <c r="AE3671" s="252"/>
    </row>
    <row r="3672" hidden="1" outlineLevel="1" spans="1:31">
      <c r="A3672" s="346"/>
      <c r="B3672" s="150">
        <v>310302003</v>
      </c>
      <c r="D3672" s="346"/>
      <c r="E3672" s="299" t="s">
        <v>510</v>
      </c>
      <c r="F3672" s="343"/>
      <c r="G3672" s="350"/>
      <c r="H3672" s="349"/>
      <c r="I3672" s="350"/>
      <c r="J3672" s="349"/>
      <c r="K3672" s="350"/>
      <c r="L3672" s="337">
        <f t="shared" ref="L3672:L3678" si="700">G3672-I3672+K3672</f>
        <v>0</v>
      </c>
      <c r="M3672" s="388"/>
      <c r="N3672" s="348"/>
      <c r="O3672" s="388"/>
      <c r="P3672" s="348"/>
      <c r="Q3672" s="337">
        <f t="shared" ref="Q3672:Q3678" si="701">L3672-N3672+P3672</f>
        <v>0</v>
      </c>
      <c r="R3672" s="350"/>
      <c r="S3672" s="350"/>
      <c r="T3672" s="350"/>
      <c r="U3672" s="350"/>
      <c r="V3672" s="350"/>
      <c r="W3672" s="350"/>
      <c r="X3672" s="350"/>
      <c r="Y3672" s="350">
        <f t="shared" ref="Y3672:Y3677" si="702">SUM(Q3672:X3672)</f>
        <v>0</v>
      </c>
      <c r="Z3672" s="388"/>
      <c r="AA3672" s="348"/>
      <c r="AB3672" s="388"/>
      <c r="AC3672" s="348"/>
      <c r="AD3672" s="337">
        <f t="shared" ref="AD3672:AD3678" si="703">Y3672-AA3672+AC3672</f>
        <v>0</v>
      </c>
      <c r="AE3672" s="252"/>
    </row>
    <row r="3673" hidden="1" outlineLevel="1" spans="1:31">
      <c r="A3673" s="346"/>
      <c r="B3673" s="150">
        <v>310302004</v>
      </c>
      <c r="D3673" s="346"/>
      <c r="E3673" s="299" t="s">
        <v>511</v>
      </c>
      <c r="F3673" s="343"/>
      <c r="G3673" s="350"/>
      <c r="H3673" s="349"/>
      <c r="I3673" s="350"/>
      <c r="J3673" s="349"/>
      <c r="K3673" s="350"/>
      <c r="L3673" s="337">
        <f t="shared" si="700"/>
        <v>0</v>
      </c>
      <c r="M3673" s="388"/>
      <c r="N3673" s="348"/>
      <c r="O3673" s="388"/>
      <c r="P3673" s="348"/>
      <c r="Q3673" s="337">
        <f t="shared" si="701"/>
        <v>0</v>
      </c>
      <c r="R3673" s="350"/>
      <c r="S3673" s="350"/>
      <c r="T3673" s="350"/>
      <c r="U3673" s="350"/>
      <c r="V3673" s="350"/>
      <c r="W3673" s="350"/>
      <c r="X3673" s="350"/>
      <c r="Y3673" s="350">
        <f t="shared" si="702"/>
        <v>0</v>
      </c>
      <c r="Z3673" s="388"/>
      <c r="AA3673" s="348"/>
      <c r="AB3673" s="388"/>
      <c r="AC3673" s="348"/>
      <c r="AD3673" s="337">
        <f t="shared" si="703"/>
        <v>0</v>
      </c>
      <c r="AE3673" s="252"/>
    </row>
    <row r="3674" hidden="1" outlineLevel="1" spans="1:31">
      <c r="A3674" s="346"/>
      <c r="B3674" s="150">
        <v>310302005</v>
      </c>
      <c r="D3674" s="346"/>
      <c r="E3674" s="299" t="s">
        <v>512</v>
      </c>
      <c r="F3674" s="343"/>
      <c r="G3674" s="350"/>
      <c r="H3674" s="349"/>
      <c r="I3674" s="350"/>
      <c r="J3674" s="349"/>
      <c r="K3674" s="350"/>
      <c r="L3674" s="337">
        <f t="shared" si="700"/>
        <v>0</v>
      </c>
      <c r="M3674" s="388"/>
      <c r="N3674" s="348"/>
      <c r="O3674" s="388"/>
      <c r="P3674" s="348"/>
      <c r="Q3674" s="337">
        <f t="shared" si="701"/>
        <v>0</v>
      </c>
      <c r="R3674" s="350"/>
      <c r="S3674" s="350"/>
      <c r="T3674" s="350"/>
      <c r="U3674" s="350"/>
      <c r="V3674" s="350"/>
      <c r="W3674" s="350"/>
      <c r="X3674" s="350"/>
      <c r="Y3674" s="350">
        <f t="shared" si="702"/>
        <v>0</v>
      </c>
      <c r="Z3674" s="388"/>
      <c r="AA3674" s="348"/>
      <c r="AB3674" s="388"/>
      <c r="AC3674" s="348"/>
      <c r="AD3674" s="337">
        <f t="shared" si="703"/>
        <v>0</v>
      </c>
      <c r="AE3674" s="252"/>
    </row>
    <row r="3675" hidden="1" outlineLevel="1" spans="1:31">
      <c r="A3675" s="346"/>
      <c r="B3675" s="150">
        <v>310302006</v>
      </c>
      <c r="D3675" s="346"/>
      <c r="E3675" s="299" t="s">
        <v>513</v>
      </c>
      <c r="F3675" s="343"/>
      <c r="G3675" s="350"/>
      <c r="H3675" s="349"/>
      <c r="I3675" s="350"/>
      <c r="J3675" s="349"/>
      <c r="K3675" s="350"/>
      <c r="L3675" s="337">
        <f t="shared" si="700"/>
        <v>0</v>
      </c>
      <c r="M3675" s="388"/>
      <c r="N3675" s="348"/>
      <c r="O3675" s="388"/>
      <c r="P3675" s="348"/>
      <c r="Q3675" s="337">
        <f t="shared" si="701"/>
        <v>0</v>
      </c>
      <c r="R3675" s="350"/>
      <c r="S3675" s="350"/>
      <c r="T3675" s="350"/>
      <c r="U3675" s="350"/>
      <c r="V3675" s="350"/>
      <c r="W3675" s="350"/>
      <c r="X3675" s="350"/>
      <c r="Y3675" s="350">
        <f t="shared" si="702"/>
        <v>0</v>
      </c>
      <c r="Z3675" s="388"/>
      <c r="AA3675" s="348"/>
      <c r="AB3675" s="388"/>
      <c r="AC3675" s="348"/>
      <c r="AD3675" s="337">
        <f t="shared" si="703"/>
        <v>0</v>
      </c>
      <c r="AE3675" s="252"/>
    </row>
    <row r="3676" hidden="1" outlineLevel="1" spans="1:31">
      <c r="A3676" s="346"/>
      <c r="B3676" s="150">
        <v>310302007</v>
      </c>
      <c r="D3676" s="346"/>
      <c r="E3676" s="299" t="s">
        <v>514</v>
      </c>
      <c r="F3676" s="343"/>
      <c r="G3676" s="350"/>
      <c r="H3676" s="349"/>
      <c r="I3676" s="350"/>
      <c r="J3676" s="349"/>
      <c r="K3676" s="350"/>
      <c r="L3676" s="337">
        <f t="shared" si="700"/>
        <v>0</v>
      </c>
      <c r="M3676" s="388"/>
      <c r="N3676" s="348"/>
      <c r="O3676" s="388"/>
      <c r="P3676" s="348"/>
      <c r="Q3676" s="337">
        <f t="shared" si="701"/>
        <v>0</v>
      </c>
      <c r="R3676" s="350"/>
      <c r="S3676" s="350"/>
      <c r="T3676" s="350"/>
      <c r="U3676" s="350"/>
      <c r="V3676" s="350"/>
      <c r="W3676" s="350"/>
      <c r="X3676" s="350"/>
      <c r="Y3676" s="350">
        <f t="shared" si="702"/>
        <v>0</v>
      </c>
      <c r="Z3676" s="388"/>
      <c r="AA3676" s="348"/>
      <c r="AB3676" s="388"/>
      <c r="AC3676" s="348"/>
      <c r="AD3676" s="337">
        <f t="shared" si="703"/>
        <v>0</v>
      </c>
      <c r="AE3676" s="252"/>
    </row>
    <row r="3677" hidden="1" outlineLevel="1" spans="1:31">
      <c r="A3677" s="346"/>
      <c r="B3677" s="150">
        <v>310302008</v>
      </c>
      <c r="D3677" s="346"/>
      <c r="E3677" s="299" t="s">
        <v>515</v>
      </c>
      <c r="F3677" s="343"/>
      <c r="G3677" s="350"/>
      <c r="H3677" s="349"/>
      <c r="I3677" s="350"/>
      <c r="J3677" s="349"/>
      <c r="K3677" s="350"/>
      <c r="L3677" s="337">
        <f t="shared" si="700"/>
        <v>0</v>
      </c>
      <c r="M3677" s="388"/>
      <c r="N3677" s="348"/>
      <c r="O3677" s="388"/>
      <c r="P3677" s="348"/>
      <c r="Q3677" s="337">
        <f t="shared" si="701"/>
        <v>0</v>
      </c>
      <c r="R3677" s="350"/>
      <c r="S3677" s="350"/>
      <c r="T3677" s="350"/>
      <c r="U3677" s="350"/>
      <c r="V3677" s="350"/>
      <c r="W3677" s="350"/>
      <c r="X3677" s="350"/>
      <c r="Y3677" s="350">
        <f t="shared" si="702"/>
        <v>0</v>
      </c>
      <c r="Z3677" s="388"/>
      <c r="AA3677" s="348"/>
      <c r="AB3677" s="388"/>
      <c r="AC3677" s="348"/>
      <c r="AD3677" s="337">
        <f t="shared" si="703"/>
        <v>0</v>
      </c>
      <c r="AE3677" s="252"/>
    </row>
    <row r="3678" hidden="1" outlineLevel="1" spans="1:31">
      <c r="A3678" s="346"/>
      <c r="B3678" s="150"/>
      <c r="D3678" s="346"/>
      <c r="E3678" s="299"/>
      <c r="F3678" s="343"/>
      <c r="G3678" s="350"/>
      <c r="H3678" s="349"/>
      <c r="I3678" s="350"/>
      <c r="J3678" s="349"/>
      <c r="K3678" s="350"/>
      <c r="L3678" s="337">
        <f t="shared" si="700"/>
        <v>0</v>
      </c>
      <c r="M3678" s="388"/>
      <c r="N3678" s="348"/>
      <c r="O3678" s="388"/>
      <c r="P3678" s="348"/>
      <c r="Q3678" s="337">
        <f t="shared" si="701"/>
        <v>0</v>
      </c>
      <c r="R3678" s="350"/>
      <c r="S3678" s="350"/>
      <c r="T3678" s="350"/>
      <c r="U3678" s="350"/>
      <c r="V3678" s="350"/>
      <c r="W3678" s="350"/>
      <c r="X3678" s="350"/>
      <c r="Y3678" s="374"/>
      <c r="Z3678" s="388"/>
      <c r="AA3678" s="348"/>
      <c r="AB3678" s="388"/>
      <c r="AC3678" s="348"/>
      <c r="AD3678" s="337">
        <f t="shared" si="703"/>
        <v>0</v>
      </c>
      <c r="AE3678" s="252"/>
    </row>
    <row r="3679" hidden="1" outlineLevel="1" spans="1:31">
      <c r="A3679" s="346"/>
      <c r="B3679" s="150"/>
      <c r="D3679" s="351" t="s">
        <v>765</v>
      </c>
      <c r="E3679" s="352"/>
      <c r="F3679" s="353"/>
      <c r="G3679" s="354">
        <f>SUM(G3669:G3678)</f>
        <v>0</v>
      </c>
      <c r="H3679" s="355"/>
      <c r="I3679" s="354">
        <f>SUM(I3669:I3678)</f>
        <v>0</v>
      </c>
      <c r="J3679" s="355"/>
      <c r="K3679" s="354">
        <f>SUM(K3669:K3678)</f>
        <v>0</v>
      </c>
      <c r="L3679" s="354">
        <f>SUM(L3669:L3678)</f>
        <v>0</v>
      </c>
      <c r="M3679" s="355"/>
      <c r="N3679" s="354">
        <f>SUM(N3669:N3678)</f>
        <v>0</v>
      </c>
      <c r="O3679" s="355"/>
      <c r="P3679" s="354">
        <f t="shared" ref="P3679:Y3679" si="704">SUM(P3669:P3678)</f>
        <v>0</v>
      </c>
      <c r="Q3679" s="354">
        <f t="shared" si="704"/>
        <v>0</v>
      </c>
      <c r="R3679" s="354">
        <f t="shared" si="704"/>
        <v>0</v>
      </c>
      <c r="S3679" s="354">
        <f t="shared" si="704"/>
        <v>0</v>
      </c>
      <c r="T3679" s="354">
        <f t="shared" si="704"/>
        <v>0</v>
      </c>
      <c r="U3679" s="354">
        <f t="shared" si="704"/>
        <v>0</v>
      </c>
      <c r="V3679" s="354">
        <f t="shared" si="704"/>
        <v>0</v>
      </c>
      <c r="W3679" s="354">
        <f t="shared" si="704"/>
        <v>0</v>
      </c>
      <c r="X3679" s="354">
        <f t="shared" si="704"/>
        <v>0</v>
      </c>
      <c r="Y3679" s="354">
        <f t="shared" si="704"/>
        <v>0</v>
      </c>
      <c r="Z3679" s="355"/>
      <c r="AA3679" s="354">
        <f>SUM(AA3669:AA3678)</f>
        <v>0</v>
      </c>
      <c r="AB3679" s="355"/>
      <c r="AC3679" s="354">
        <f>SUM(AC3669:AC3678)</f>
        <v>0</v>
      </c>
      <c r="AD3679" s="354">
        <f>SUM(AD3669:AD3678)</f>
        <v>0</v>
      </c>
      <c r="AE3679" s="445"/>
    </row>
    <row r="3680" collapsed="1" spans="1:31">
      <c r="A3680" s="306"/>
      <c r="B3680" s="436"/>
      <c r="C3680" s="437"/>
      <c r="D3680" s="437"/>
      <c r="E3680" s="335"/>
      <c r="F3680" s="343"/>
      <c r="G3680" s="348"/>
      <c r="H3680" s="338"/>
      <c r="I3680" s="337"/>
      <c r="J3680" s="338"/>
      <c r="K3680" s="337"/>
      <c r="L3680" s="337"/>
      <c r="M3680" s="338"/>
      <c r="N3680" s="337"/>
      <c r="O3680" s="338"/>
      <c r="P3680" s="337"/>
      <c r="Q3680" s="337"/>
      <c r="R3680" s="350"/>
      <c r="S3680" s="350"/>
      <c r="T3680" s="350"/>
      <c r="U3680" s="350"/>
      <c r="V3680" s="350"/>
      <c r="W3680" s="350"/>
      <c r="X3680" s="350"/>
      <c r="Y3680" s="337"/>
      <c r="Z3680" s="338"/>
      <c r="AA3680" s="337"/>
      <c r="AB3680" s="338"/>
      <c r="AC3680" s="337"/>
      <c r="AD3680" s="337"/>
      <c r="AE3680" s="252"/>
    </row>
    <row r="3681" spans="1:31">
      <c r="A3681" s="306"/>
      <c r="B3681" s="446"/>
      <c r="C3681" s="452" t="s">
        <v>1149</v>
      </c>
      <c r="D3681" s="453"/>
      <c r="E3681" s="449"/>
      <c r="F3681" s="383"/>
      <c r="G3681" s="392">
        <f>G3679+G3667</f>
        <v>0</v>
      </c>
      <c r="H3681" s="393"/>
      <c r="I3681" s="402">
        <f>I3679+I3667</f>
        <v>0</v>
      </c>
      <c r="J3681" s="393"/>
      <c r="K3681" s="402">
        <f>K3679+K3667</f>
        <v>0</v>
      </c>
      <c r="L3681" s="392">
        <f>L3679+L3667</f>
        <v>0</v>
      </c>
      <c r="M3681" s="393"/>
      <c r="N3681" s="402">
        <f>N3679+N3667</f>
        <v>0</v>
      </c>
      <c r="O3681" s="393"/>
      <c r="P3681" s="402">
        <f t="shared" ref="P3681:Y3681" si="705">P3679+P3667</f>
        <v>0</v>
      </c>
      <c r="Q3681" s="392">
        <f t="shared" si="705"/>
        <v>0</v>
      </c>
      <c r="R3681" s="392">
        <f t="shared" si="705"/>
        <v>0</v>
      </c>
      <c r="S3681" s="392">
        <f t="shared" si="705"/>
        <v>0</v>
      </c>
      <c r="T3681" s="392">
        <f t="shared" si="705"/>
        <v>0</v>
      </c>
      <c r="U3681" s="392">
        <f t="shared" si="705"/>
        <v>0</v>
      </c>
      <c r="V3681" s="392">
        <f t="shared" si="705"/>
        <v>0</v>
      </c>
      <c r="W3681" s="392">
        <f t="shared" si="705"/>
        <v>0</v>
      </c>
      <c r="X3681" s="392">
        <f t="shared" si="705"/>
        <v>0</v>
      </c>
      <c r="Y3681" s="392">
        <f t="shared" si="705"/>
        <v>0</v>
      </c>
      <c r="Z3681" s="393"/>
      <c r="AA3681" s="402">
        <f>AA3679+AA3667</f>
        <v>0</v>
      </c>
      <c r="AB3681" s="393"/>
      <c r="AC3681" s="402">
        <f>AC3679+AC3667</f>
        <v>0</v>
      </c>
      <c r="AD3681" s="392">
        <f>AD3679+AD3667</f>
        <v>0</v>
      </c>
      <c r="AE3681" s="252"/>
    </row>
    <row r="3682" spans="1:31">
      <c r="A3682" s="306"/>
      <c r="B3682" s="436"/>
      <c r="C3682" s="745" t="s">
        <v>1150</v>
      </c>
      <c r="D3682" s="548"/>
      <c r="E3682" s="526"/>
      <c r="F3682" s="356"/>
      <c r="G3682" s="374"/>
      <c r="H3682" s="388"/>
      <c r="I3682" s="348"/>
      <c r="J3682" s="388"/>
      <c r="K3682" s="348"/>
      <c r="L3682" s="337">
        <f>G3653-I3653+K3653-L3653</f>
        <v>0</v>
      </c>
      <c r="M3682" s="388"/>
      <c r="N3682" s="348"/>
      <c r="O3682" s="388"/>
      <c r="P3682" s="348"/>
      <c r="Q3682" s="374">
        <f>L3653-N3653+P3653-Q3653</f>
        <v>0</v>
      </c>
      <c r="R3682" s="350"/>
      <c r="S3682" s="350"/>
      <c r="T3682" s="350"/>
      <c r="U3682" s="350"/>
      <c r="V3682" s="350"/>
      <c r="W3682" s="350"/>
      <c r="X3682" s="350"/>
      <c r="Y3682" s="374"/>
      <c r="Z3682" s="388"/>
      <c r="AA3682" s="348"/>
      <c r="AB3682" s="388"/>
      <c r="AC3682" s="348"/>
      <c r="AD3682" s="374">
        <f>Y3653-AA3653+AC3653-AD3653</f>
        <v>0</v>
      </c>
      <c r="AE3682" s="252"/>
    </row>
    <row r="3683" spans="1:31">
      <c r="A3683" s="306"/>
      <c r="B3683" s="433"/>
      <c r="C3683" s="345" t="s">
        <v>1151</v>
      </c>
      <c r="D3683" s="306"/>
      <c r="E3683" s="335"/>
      <c r="F3683" s="343"/>
      <c r="G3683" s="337"/>
      <c r="H3683" s="388"/>
      <c r="I3683" s="348"/>
      <c r="J3683" s="388"/>
      <c r="K3683" s="348"/>
      <c r="L3683" s="337"/>
      <c r="M3683" s="388"/>
      <c r="N3683" s="348"/>
      <c r="O3683" s="388"/>
      <c r="P3683" s="348"/>
      <c r="Q3683" s="337"/>
      <c r="R3683" s="350"/>
      <c r="S3683" s="350"/>
      <c r="T3683" s="350"/>
      <c r="U3683" s="350"/>
      <c r="V3683" s="350"/>
      <c r="W3683" s="350"/>
      <c r="X3683" s="350"/>
      <c r="Y3683" s="350"/>
      <c r="Z3683" s="388"/>
      <c r="AA3683" s="348"/>
      <c r="AB3683" s="388"/>
      <c r="AC3683" s="348"/>
      <c r="AD3683" s="337"/>
      <c r="AE3683" s="252"/>
    </row>
    <row r="3684" hidden="1" outlineLevel="1" spans="1:31">
      <c r="A3684" s="306"/>
      <c r="B3684" s="433">
        <v>310401001</v>
      </c>
      <c r="C3684" s="306"/>
      <c r="D3684" s="306" t="s">
        <v>518</v>
      </c>
      <c r="E3684" s="335"/>
      <c r="F3684" s="343"/>
      <c r="G3684" s="350"/>
      <c r="H3684" s="338"/>
      <c r="I3684" s="337"/>
      <c r="J3684" s="388"/>
      <c r="K3684" s="348"/>
      <c r="L3684" s="337">
        <f>G3684-I3684+K3684</f>
        <v>0</v>
      </c>
      <c r="M3684" s="338"/>
      <c r="N3684" s="337"/>
      <c r="O3684" s="388"/>
      <c r="P3684" s="348"/>
      <c r="Q3684" s="337">
        <f>L3684-SUM(N3684:N3684)+SUM(P3684:P3684)</f>
        <v>0</v>
      </c>
      <c r="R3684" s="350"/>
      <c r="S3684" s="350"/>
      <c r="T3684" s="350"/>
      <c r="U3684" s="350"/>
      <c r="V3684" s="350"/>
      <c r="W3684" s="350"/>
      <c r="X3684" s="350"/>
      <c r="Y3684" s="350">
        <f>SUM(Q3684:X3684)</f>
        <v>0</v>
      </c>
      <c r="Z3684" s="338"/>
      <c r="AA3684" s="337"/>
      <c r="AB3684" s="388"/>
      <c r="AC3684" s="348"/>
      <c r="AD3684" s="337">
        <f>Y3684-SUM(AA3684:AA3684)+SUM(AC3684:AC3684)</f>
        <v>0</v>
      </c>
      <c r="AE3684" s="445">
        <f>AD3684-Q3684</f>
        <v>0</v>
      </c>
    </row>
    <row r="3685" hidden="1" outlineLevel="1" spans="1:31">
      <c r="A3685" s="306"/>
      <c r="B3685" s="433">
        <v>310401002</v>
      </c>
      <c r="C3685" s="344"/>
      <c r="D3685" s="306" t="s">
        <v>1152</v>
      </c>
      <c r="E3685" s="335"/>
      <c r="F3685" s="343"/>
      <c r="G3685" s="348"/>
      <c r="H3685" s="338"/>
      <c r="I3685" s="337"/>
      <c r="J3685" s="388"/>
      <c r="K3685" s="348"/>
      <c r="L3685" s="337">
        <f>G3685-I3685+K3685</f>
        <v>0</v>
      </c>
      <c r="M3685" s="338"/>
      <c r="N3685" s="337"/>
      <c r="O3685" s="388"/>
      <c r="P3685" s="348"/>
      <c r="Q3685" s="337">
        <f>L3685-N3685+P3685</f>
        <v>0</v>
      </c>
      <c r="R3685" s="350"/>
      <c r="S3685" s="350"/>
      <c r="T3685" s="350"/>
      <c r="U3685" s="350"/>
      <c r="V3685" s="350"/>
      <c r="W3685" s="350"/>
      <c r="X3685" s="350"/>
      <c r="Y3685" s="350">
        <f t="shared" ref="Y3685" si="706">SUM(Q3685:X3685)</f>
        <v>0</v>
      </c>
      <c r="Z3685" s="338"/>
      <c r="AA3685" s="337"/>
      <c r="AB3685" s="388"/>
      <c r="AC3685" s="348"/>
      <c r="AD3685" s="337">
        <f>Y3685-AA3685+AC3685</f>
        <v>0</v>
      </c>
      <c r="AE3685" s="445"/>
    </row>
    <row r="3686" hidden="1" outlineLevel="1" spans="1:31">
      <c r="A3686" s="306"/>
      <c r="B3686" s="433">
        <v>310401003</v>
      </c>
      <c r="C3686" s="344"/>
      <c r="D3686" s="306" t="s">
        <v>520</v>
      </c>
      <c r="E3686" s="335"/>
      <c r="F3686" s="343"/>
      <c r="G3686" s="348"/>
      <c r="H3686" s="338"/>
      <c r="I3686" s="337"/>
      <c r="J3686" s="388"/>
      <c r="K3686" s="348"/>
      <c r="L3686" s="337">
        <f>G3686-I3686+K3686</f>
        <v>0</v>
      </c>
      <c r="M3686" s="338"/>
      <c r="N3686" s="337"/>
      <c r="O3686" s="388"/>
      <c r="P3686" s="348"/>
      <c r="Q3686" s="337">
        <f>L3686-N3686+P3686</f>
        <v>0</v>
      </c>
      <c r="R3686" s="350"/>
      <c r="S3686" s="350"/>
      <c r="T3686" s="350"/>
      <c r="U3686" s="350"/>
      <c r="V3686" s="350"/>
      <c r="W3686" s="350"/>
      <c r="X3686" s="350"/>
      <c r="Y3686" s="350">
        <f t="shared" ref="Y3686:Y3692" si="707">SUM(Q3686:X3686)</f>
        <v>0</v>
      </c>
      <c r="Z3686" s="338"/>
      <c r="AA3686" s="337"/>
      <c r="AB3686" s="388"/>
      <c r="AC3686" s="348"/>
      <c r="AD3686" s="337">
        <f>Y3686-AA3686+AC3686</f>
        <v>0</v>
      </c>
      <c r="AE3686" s="445"/>
    </row>
    <row r="3687" hidden="1" outlineLevel="1" spans="1:31">
      <c r="A3687" s="306"/>
      <c r="B3687" s="433"/>
      <c r="C3687" s="344"/>
      <c r="D3687" s="306"/>
      <c r="E3687" s="335"/>
      <c r="F3687" s="343"/>
      <c r="G3687" s="348"/>
      <c r="H3687" s="338"/>
      <c r="I3687" s="337"/>
      <c r="J3687" s="388"/>
      <c r="K3687" s="348"/>
      <c r="L3687" s="337"/>
      <c r="M3687" s="338"/>
      <c r="N3687" s="337"/>
      <c r="O3687" s="388"/>
      <c r="P3687" s="348"/>
      <c r="Q3687" s="337"/>
      <c r="R3687" s="350"/>
      <c r="S3687" s="350"/>
      <c r="T3687" s="350"/>
      <c r="U3687" s="350"/>
      <c r="V3687" s="350"/>
      <c r="W3687" s="350"/>
      <c r="X3687" s="350"/>
      <c r="Y3687" s="350">
        <f t="shared" si="707"/>
        <v>0</v>
      </c>
      <c r="Z3687" s="338"/>
      <c r="AA3687" s="337"/>
      <c r="AB3687" s="388"/>
      <c r="AC3687" s="348"/>
      <c r="AD3687" s="337"/>
      <c r="AE3687" s="445"/>
    </row>
    <row r="3688" hidden="1" outlineLevel="1" spans="1:31">
      <c r="A3688" s="306"/>
      <c r="B3688" s="433"/>
      <c r="C3688" s="344"/>
      <c r="D3688" s="306" t="s">
        <v>1153</v>
      </c>
      <c r="E3688" s="335"/>
      <c r="F3688" s="343"/>
      <c r="G3688" s="348"/>
      <c r="H3688" s="338"/>
      <c r="I3688" s="348"/>
      <c r="J3688" s="338"/>
      <c r="K3688" s="348"/>
      <c r="L3688" s="337">
        <f>G3688-I3688+K3688</f>
        <v>0</v>
      </c>
      <c r="M3688" s="338"/>
      <c r="N3688" s="348"/>
      <c r="O3688" s="338"/>
      <c r="P3688" s="348"/>
      <c r="Q3688" s="337">
        <f>L3688-N3688+P3688</f>
        <v>0</v>
      </c>
      <c r="R3688" s="403"/>
      <c r="S3688" s="403"/>
      <c r="T3688" s="403"/>
      <c r="U3688" s="403"/>
      <c r="V3688" s="403"/>
      <c r="W3688" s="403"/>
      <c r="X3688" s="403"/>
      <c r="Y3688" s="350">
        <f t="shared" si="707"/>
        <v>0</v>
      </c>
      <c r="Z3688" s="338"/>
      <c r="AA3688" s="348"/>
      <c r="AB3688" s="338"/>
      <c r="AC3688" s="348"/>
      <c r="AD3688" s="337">
        <f>Y3688-AA3688+AC3688</f>
        <v>0</v>
      </c>
      <c r="AE3688" s="445"/>
    </row>
    <row r="3689" hidden="1" outlineLevel="1" spans="1:32">
      <c r="A3689" s="306"/>
      <c r="B3689" s="433">
        <v>310401004</v>
      </c>
      <c r="C3689" s="344"/>
      <c r="D3689" s="306"/>
      <c r="E3689" s="335" t="s">
        <v>521</v>
      </c>
      <c r="F3689" s="343"/>
      <c r="G3689" s="348">
        <f>G4334</f>
        <v>0</v>
      </c>
      <c r="H3689" s="338"/>
      <c r="I3689" s="348"/>
      <c r="J3689" s="338"/>
      <c r="K3689" s="348"/>
      <c r="L3689" s="337">
        <f>G3689-I3689+K3689</f>
        <v>0</v>
      </c>
      <c r="M3689" s="338"/>
      <c r="N3689" s="348"/>
      <c r="O3689" s="338"/>
      <c r="P3689" s="348"/>
      <c r="Q3689" s="337">
        <f>L3689-N3689+P3689</f>
        <v>0</v>
      </c>
      <c r="R3689" s="451">
        <f t="shared" ref="R3689:W3689" si="708">R4334</f>
        <v>0</v>
      </c>
      <c r="S3689" s="451">
        <f t="shared" si="708"/>
        <v>0</v>
      </c>
      <c r="T3689" s="451">
        <f t="shared" si="708"/>
        <v>0</v>
      </c>
      <c r="U3689" s="451">
        <f t="shared" si="708"/>
        <v>0</v>
      </c>
      <c r="V3689" s="451">
        <f t="shared" si="708"/>
        <v>0</v>
      </c>
      <c r="W3689" s="348">
        <f t="shared" si="708"/>
        <v>0</v>
      </c>
      <c r="X3689" s="348">
        <f>X4334-X3691</f>
        <v>0</v>
      </c>
      <c r="Y3689" s="350">
        <f t="shared" si="707"/>
        <v>0</v>
      </c>
      <c r="Z3689" s="338"/>
      <c r="AA3689" s="348"/>
      <c r="AB3689" s="338"/>
      <c r="AC3689" s="348"/>
      <c r="AD3689" s="337">
        <f>Y3689-AA3689+AC3689</f>
        <v>0</v>
      </c>
      <c r="AE3689" s="445">
        <f>AD3689-Q3689</f>
        <v>0</v>
      </c>
      <c r="AF3689" s="300" t="s">
        <v>893</v>
      </c>
    </row>
    <row r="3690" hidden="1" outlineLevel="1" spans="1:31">
      <c r="A3690" s="306"/>
      <c r="B3690" s="433"/>
      <c r="C3690" s="344"/>
      <c r="D3690" s="306"/>
      <c r="E3690" s="335"/>
      <c r="F3690" s="343"/>
      <c r="G3690" s="348"/>
      <c r="H3690" s="338"/>
      <c r="I3690" s="337"/>
      <c r="J3690" s="338"/>
      <c r="K3690" s="337"/>
      <c r="L3690" s="337"/>
      <c r="M3690" s="338"/>
      <c r="N3690" s="337"/>
      <c r="O3690" s="338"/>
      <c r="P3690" s="337"/>
      <c r="Q3690" s="337"/>
      <c r="R3690" s="350"/>
      <c r="S3690" s="350"/>
      <c r="T3690" s="350"/>
      <c r="U3690" s="350"/>
      <c r="V3690" s="350"/>
      <c r="W3690" s="350"/>
      <c r="X3690" s="350"/>
      <c r="Y3690" s="350">
        <f t="shared" si="707"/>
        <v>0</v>
      </c>
      <c r="Z3690" s="338"/>
      <c r="AA3690" s="337"/>
      <c r="AB3690" s="338"/>
      <c r="AC3690" s="337"/>
      <c r="AD3690" s="337"/>
      <c r="AE3690" s="445"/>
    </row>
    <row r="3691" hidden="1" outlineLevel="1" spans="1:31">
      <c r="A3691" s="306"/>
      <c r="B3691" s="433">
        <v>310401005</v>
      </c>
      <c r="C3691" s="344"/>
      <c r="D3691" s="306"/>
      <c r="E3691" s="335" t="s">
        <v>1154</v>
      </c>
      <c r="F3691" s="343"/>
      <c r="G3691" s="348"/>
      <c r="H3691" s="338"/>
      <c r="I3691" s="337"/>
      <c r="J3691" s="338"/>
      <c r="K3691" s="337"/>
      <c r="L3691" s="337">
        <f>G3691-I3691+K3691</f>
        <v>0</v>
      </c>
      <c r="M3691" s="338"/>
      <c r="N3691" s="337"/>
      <c r="O3691" s="338"/>
      <c r="P3691" s="337"/>
      <c r="Q3691" s="337">
        <f>L3691-N3691+P3691</f>
        <v>0</v>
      </c>
      <c r="R3691" s="350"/>
      <c r="S3691" s="350"/>
      <c r="T3691" s="350">
        <v>0</v>
      </c>
      <c r="U3691" s="350"/>
      <c r="V3691" s="350"/>
      <c r="W3691" s="350"/>
      <c r="X3691" s="350"/>
      <c r="Y3691" s="350">
        <f t="shared" si="707"/>
        <v>0</v>
      </c>
      <c r="Z3691" s="338"/>
      <c r="AA3691" s="337"/>
      <c r="AB3691" s="338"/>
      <c r="AC3691" s="337"/>
      <c r="AD3691" s="337">
        <f>Y3691-AA3691+AC3691</f>
        <v>0</v>
      </c>
      <c r="AE3691" s="445">
        <f>AD3691-Q3691</f>
        <v>0</v>
      </c>
    </row>
    <row r="3692" hidden="1" outlineLevel="1" spans="1:31">
      <c r="A3692" s="306"/>
      <c r="B3692" s="433"/>
      <c r="C3692" s="344"/>
      <c r="D3692" s="306"/>
      <c r="E3692" s="335"/>
      <c r="F3692" s="343"/>
      <c r="G3692" s="348"/>
      <c r="H3692" s="338"/>
      <c r="I3692" s="337"/>
      <c r="J3692" s="338"/>
      <c r="K3692" s="337"/>
      <c r="L3692" s="337"/>
      <c r="M3692" s="338"/>
      <c r="N3692" s="337"/>
      <c r="O3692" s="338"/>
      <c r="P3692" s="337"/>
      <c r="Q3692" s="337"/>
      <c r="R3692" s="350"/>
      <c r="S3692" s="350"/>
      <c r="T3692" s="350"/>
      <c r="U3692" s="350"/>
      <c r="V3692" s="350"/>
      <c r="W3692" s="350"/>
      <c r="X3692" s="350"/>
      <c r="Y3692" s="350">
        <f t="shared" si="707"/>
        <v>0</v>
      </c>
      <c r="Z3692" s="338"/>
      <c r="AA3692" s="337"/>
      <c r="AB3692" s="338"/>
      <c r="AC3692" s="337"/>
      <c r="AD3692" s="337"/>
      <c r="AE3692" s="252"/>
    </row>
    <row r="3693" collapsed="1" spans="1:31">
      <c r="A3693" s="306"/>
      <c r="B3693" s="433"/>
      <c r="C3693" s="344"/>
      <c r="D3693" s="306"/>
      <c r="E3693" s="335"/>
      <c r="F3693" s="343"/>
      <c r="G3693" s="348"/>
      <c r="H3693" s="338"/>
      <c r="I3693" s="337"/>
      <c r="J3693" s="338"/>
      <c r="K3693" s="337"/>
      <c r="L3693" s="337"/>
      <c r="M3693" s="338"/>
      <c r="N3693" s="337"/>
      <c r="O3693" s="338"/>
      <c r="P3693" s="337"/>
      <c r="Q3693" s="337"/>
      <c r="R3693" s="350"/>
      <c r="S3693" s="350"/>
      <c r="T3693" s="350"/>
      <c r="U3693" s="350"/>
      <c r="V3693" s="350"/>
      <c r="W3693" s="350"/>
      <c r="X3693" s="350"/>
      <c r="Y3693" s="337"/>
      <c r="Z3693" s="338"/>
      <c r="AA3693" s="337"/>
      <c r="AB3693" s="338"/>
      <c r="AC3693" s="337"/>
      <c r="AD3693" s="337"/>
      <c r="AE3693" s="252"/>
    </row>
    <row r="3694" spans="1:31">
      <c r="A3694" s="306"/>
      <c r="B3694" s="433"/>
      <c r="C3694" s="351" t="s">
        <v>765</v>
      </c>
      <c r="D3694" s="351"/>
      <c r="E3694" s="551"/>
      <c r="F3694" s="353"/>
      <c r="G3694" s="552">
        <f>SUM(G3683:G3693)</f>
        <v>0</v>
      </c>
      <c r="H3694" s="553"/>
      <c r="I3694" s="556">
        <f>SUM(I3683:I3693)</f>
        <v>0</v>
      </c>
      <c r="J3694" s="553"/>
      <c r="K3694" s="556">
        <f>SUM(K3683:K3693)</f>
        <v>0</v>
      </c>
      <c r="L3694" s="552">
        <f>SUM(L3683:L3693)</f>
        <v>0</v>
      </c>
      <c r="M3694" s="553"/>
      <c r="N3694" s="556">
        <f>SUM(N3683:N3693)</f>
        <v>0</v>
      </c>
      <c r="O3694" s="553"/>
      <c r="P3694" s="556">
        <f t="shared" ref="P3694:Y3694" si="709">SUM(P3683:P3693)</f>
        <v>0</v>
      </c>
      <c r="Q3694" s="552">
        <f t="shared" si="709"/>
        <v>0</v>
      </c>
      <c r="R3694" s="557">
        <f t="shared" si="709"/>
        <v>0</v>
      </c>
      <c r="S3694" s="557">
        <f t="shared" si="709"/>
        <v>0</v>
      </c>
      <c r="T3694" s="557">
        <f t="shared" si="709"/>
        <v>0</v>
      </c>
      <c r="U3694" s="557">
        <f t="shared" si="709"/>
        <v>0</v>
      </c>
      <c r="V3694" s="557">
        <f t="shared" si="709"/>
        <v>0</v>
      </c>
      <c r="W3694" s="557">
        <f t="shared" si="709"/>
        <v>0</v>
      </c>
      <c r="X3694" s="557">
        <f t="shared" si="709"/>
        <v>0</v>
      </c>
      <c r="Y3694" s="552">
        <f t="shared" si="709"/>
        <v>0</v>
      </c>
      <c r="Z3694" s="553"/>
      <c r="AA3694" s="556">
        <f>SUM(AA3683:AA3693)</f>
        <v>0</v>
      </c>
      <c r="AB3694" s="553"/>
      <c r="AC3694" s="556">
        <f>SUM(AC3683:AC3693)</f>
        <v>0</v>
      </c>
      <c r="AD3694" s="552">
        <f>SUM(AD3683:AD3693)</f>
        <v>0</v>
      </c>
      <c r="AE3694" s="445">
        <f>Y3694-AA3694+AC3694-AD3694</f>
        <v>0</v>
      </c>
    </row>
    <row r="3695" spans="1:31">
      <c r="A3695" s="306"/>
      <c r="B3695" s="433"/>
      <c r="C3695" s="344"/>
      <c r="D3695" s="306"/>
      <c r="E3695" s="335"/>
      <c r="F3695" s="343"/>
      <c r="G3695" s="348"/>
      <c r="H3695" s="338"/>
      <c r="I3695" s="337"/>
      <c r="J3695" s="338"/>
      <c r="K3695" s="337"/>
      <c r="L3695" s="337"/>
      <c r="M3695" s="338"/>
      <c r="N3695" s="337"/>
      <c r="O3695" s="338"/>
      <c r="P3695" s="337"/>
      <c r="Q3695" s="337"/>
      <c r="R3695" s="350"/>
      <c r="S3695" s="350"/>
      <c r="T3695" s="350"/>
      <c r="U3695" s="350"/>
      <c r="V3695" s="350"/>
      <c r="W3695" s="350"/>
      <c r="X3695" s="350"/>
      <c r="Y3695" s="337"/>
      <c r="Z3695" s="338"/>
      <c r="AA3695" s="337"/>
      <c r="AB3695" s="338"/>
      <c r="AC3695" s="337"/>
      <c r="AD3695" s="337"/>
      <c r="AE3695" s="445"/>
    </row>
    <row r="3696" spans="1:31">
      <c r="A3696" s="306"/>
      <c r="B3696" s="433"/>
      <c r="C3696" s="347" t="s">
        <v>1155</v>
      </c>
      <c r="D3696" s="306"/>
      <c r="E3696" s="335"/>
      <c r="F3696" s="343"/>
      <c r="G3696" s="348"/>
      <c r="H3696" s="338"/>
      <c r="I3696" s="337"/>
      <c r="J3696" s="338"/>
      <c r="K3696" s="337"/>
      <c r="L3696" s="337"/>
      <c r="M3696" s="338"/>
      <c r="N3696" s="337"/>
      <c r="O3696" s="338"/>
      <c r="P3696" s="337"/>
      <c r="Q3696" s="337"/>
      <c r="R3696" s="350"/>
      <c r="S3696" s="350"/>
      <c r="T3696" s="350"/>
      <c r="U3696" s="350"/>
      <c r="V3696" s="350"/>
      <c r="W3696" s="350"/>
      <c r="X3696" s="350"/>
      <c r="Y3696" s="337"/>
      <c r="Z3696" s="338"/>
      <c r="AA3696" s="337"/>
      <c r="AB3696" s="338"/>
      <c r="AC3696" s="337"/>
      <c r="AD3696" s="337"/>
      <c r="AE3696" s="445"/>
    </row>
    <row r="3697" hidden="1" outlineLevel="1" spans="1:31">
      <c r="A3697" s="306"/>
      <c r="B3697" s="433">
        <v>310402001</v>
      </c>
      <c r="C3697" s="306"/>
      <c r="D3697" s="306" t="s">
        <v>518</v>
      </c>
      <c r="E3697" s="335"/>
      <c r="F3697" s="343"/>
      <c r="G3697" s="350"/>
      <c r="H3697" s="338"/>
      <c r="I3697" s="337"/>
      <c r="J3697" s="338"/>
      <c r="K3697" s="337"/>
      <c r="L3697" s="337">
        <f>G3697-I3697+K3697</f>
        <v>0</v>
      </c>
      <c r="M3697" s="338"/>
      <c r="N3697" s="337"/>
      <c r="O3697" s="338"/>
      <c r="P3697" s="337"/>
      <c r="Q3697" s="337">
        <f>L3697-SUM(N3697:N3698)+SUM(P3697:P3698)</f>
        <v>0</v>
      </c>
      <c r="R3697" s="350"/>
      <c r="S3697" s="350"/>
      <c r="T3697" s="350"/>
      <c r="U3697" s="350"/>
      <c r="V3697" s="350"/>
      <c r="W3697" s="350"/>
      <c r="X3697" s="350"/>
      <c r="Y3697" s="350">
        <f>SUM(Q3697:X3697)</f>
        <v>0</v>
      </c>
      <c r="Z3697" s="338"/>
      <c r="AA3697" s="337"/>
      <c r="AB3697" s="338"/>
      <c r="AC3697" s="337"/>
      <c r="AD3697" s="337">
        <f>Y3697-SUM(AA3697:AA3698)+SUM(AC3697:AC3698)</f>
        <v>0</v>
      </c>
      <c r="AE3697" s="445">
        <f>AD3697-Q3697</f>
        <v>0</v>
      </c>
    </row>
    <row r="3698" hidden="1" outlineLevel="1" spans="1:31">
      <c r="A3698" s="306"/>
      <c r="B3698" s="433"/>
      <c r="C3698" s="306"/>
      <c r="D3698" s="306"/>
      <c r="E3698" s="335"/>
      <c r="F3698" s="343"/>
      <c r="G3698" s="348"/>
      <c r="H3698" s="338"/>
      <c r="I3698" s="337"/>
      <c r="J3698" s="338"/>
      <c r="K3698" s="337"/>
      <c r="L3698" s="337"/>
      <c r="M3698" s="338"/>
      <c r="N3698" s="337"/>
      <c r="O3698" s="338"/>
      <c r="P3698" s="337"/>
      <c r="Q3698" s="337"/>
      <c r="R3698" s="350"/>
      <c r="S3698" s="350"/>
      <c r="T3698" s="350"/>
      <c r="U3698" s="350"/>
      <c r="V3698" s="350"/>
      <c r="W3698" s="350"/>
      <c r="X3698" s="350"/>
      <c r="Y3698" s="350"/>
      <c r="Z3698" s="338"/>
      <c r="AA3698" s="337"/>
      <c r="AB3698" s="338"/>
      <c r="AC3698" s="337"/>
      <c r="AD3698" s="337"/>
      <c r="AE3698" s="445"/>
    </row>
    <row r="3699" hidden="1" outlineLevel="1" spans="1:31">
      <c r="A3699" s="306"/>
      <c r="B3699" s="433"/>
      <c r="C3699" s="306"/>
      <c r="D3699" s="306" t="s">
        <v>1153</v>
      </c>
      <c r="E3699" s="335"/>
      <c r="F3699" s="343"/>
      <c r="G3699" s="348"/>
      <c r="H3699" s="338"/>
      <c r="I3699" s="348"/>
      <c r="J3699" s="338"/>
      <c r="K3699" s="348"/>
      <c r="L3699" s="337">
        <f>G3699-I3699+K3699</f>
        <v>0</v>
      </c>
      <c r="M3699" s="338"/>
      <c r="N3699" s="348"/>
      <c r="O3699" s="338"/>
      <c r="P3699" s="348"/>
      <c r="Q3699" s="337">
        <f>L3699-N3699+P3699</f>
        <v>0</v>
      </c>
      <c r="R3699" s="403"/>
      <c r="S3699" s="403"/>
      <c r="T3699" s="403"/>
      <c r="U3699" s="403"/>
      <c r="V3699" s="403"/>
      <c r="W3699" s="403"/>
      <c r="X3699" s="403"/>
      <c r="Y3699" s="350">
        <f>SUM(Q3699:X3699)</f>
        <v>0</v>
      </c>
      <c r="Z3699" s="338"/>
      <c r="AA3699" s="337"/>
      <c r="AB3699" s="338"/>
      <c r="AC3699" s="337"/>
      <c r="AD3699" s="337">
        <f>Y3699-AA3699+AC3699</f>
        <v>0</v>
      </c>
      <c r="AE3699" s="445"/>
    </row>
    <row r="3700" hidden="1" outlineLevel="1" spans="1:32">
      <c r="A3700" s="306"/>
      <c r="B3700" s="433">
        <v>310402002</v>
      </c>
      <c r="C3700" s="306"/>
      <c r="D3700" s="306"/>
      <c r="E3700" s="335" t="s">
        <v>521</v>
      </c>
      <c r="F3700" s="343"/>
      <c r="G3700" s="348">
        <f>G4388-SUM(G3712,G3718,G3724)</f>
        <v>0</v>
      </c>
      <c r="H3700" s="338"/>
      <c r="I3700" s="348">
        <f>I4388-SUM(I3712,I3718,I3724)</f>
        <v>0</v>
      </c>
      <c r="J3700" s="338"/>
      <c r="K3700" s="348">
        <f>K4388-SUM(K3712,K3718,K3724)</f>
        <v>0</v>
      </c>
      <c r="L3700" s="337">
        <f>G3700-I3700+K3700</f>
        <v>0</v>
      </c>
      <c r="M3700" s="338"/>
      <c r="N3700" s="348"/>
      <c r="O3700" s="338"/>
      <c r="P3700" s="348"/>
      <c r="Q3700" s="337">
        <f>L3700-N3700+P3700</f>
        <v>0</v>
      </c>
      <c r="R3700" s="348">
        <f t="shared" ref="R3700:X3700" si="710">R4388-SUM(R3712,R3718,R3724)</f>
        <v>0</v>
      </c>
      <c r="S3700" s="348">
        <f t="shared" si="710"/>
        <v>0</v>
      </c>
      <c r="T3700" s="348">
        <f t="shared" si="710"/>
        <v>0</v>
      </c>
      <c r="U3700" s="348">
        <f t="shared" si="710"/>
        <v>0</v>
      </c>
      <c r="V3700" s="348">
        <f t="shared" si="710"/>
        <v>0</v>
      </c>
      <c r="W3700" s="348">
        <f t="shared" si="710"/>
        <v>0</v>
      </c>
      <c r="X3700" s="348">
        <f t="shared" si="710"/>
        <v>0</v>
      </c>
      <c r="Y3700" s="350">
        <f>SUM(Q3700:X3700)</f>
        <v>0</v>
      </c>
      <c r="Z3700" s="338"/>
      <c r="AA3700" s="337"/>
      <c r="AB3700" s="338"/>
      <c r="AC3700" s="337"/>
      <c r="AD3700" s="337">
        <f>Y3700-AA3700+AC3700</f>
        <v>0</v>
      </c>
      <c r="AE3700" s="445">
        <f>AD3700-Q3700</f>
        <v>0</v>
      </c>
      <c r="AF3700" s="300" t="s">
        <v>893</v>
      </c>
    </row>
    <row r="3701" hidden="1" outlineLevel="1" spans="1:31">
      <c r="A3701" s="306"/>
      <c r="B3701" s="433">
        <v>310402003</v>
      </c>
      <c r="C3701" s="306"/>
      <c r="D3701" s="306"/>
      <c r="E3701" s="335" t="s">
        <v>524</v>
      </c>
      <c r="F3701" s="343"/>
      <c r="G3701" s="348"/>
      <c r="H3701" s="338"/>
      <c r="I3701" s="337"/>
      <c r="J3701" s="338"/>
      <c r="K3701" s="337"/>
      <c r="L3701" s="337">
        <f>G3701-I3701+K3701</f>
        <v>0</v>
      </c>
      <c r="M3701" s="338"/>
      <c r="N3701" s="337"/>
      <c r="O3701" s="338"/>
      <c r="P3701" s="337"/>
      <c r="Q3701" s="337">
        <f>L3701-N3701+P3701</f>
        <v>0</v>
      </c>
      <c r="R3701" s="350"/>
      <c r="S3701" s="350"/>
      <c r="T3701" s="350"/>
      <c r="U3701" s="350"/>
      <c r="V3701" s="350"/>
      <c r="W3701" s="350"/>
      <c r="X3701" s="350"/>
      <c r="Y3701" s="350">
        <f>SUM(Q3701:X3701)</f>
        <v>0</v>
      </c>
      <c r="Z3701" s="338"/>
      <c r="AA3701" s="337"/>
      <c r="AB3701" s="338"/>
      <c r="AC3701" s="337"/>
      <c r="AD3701" s="337">
        <f>Y3701-AA3701+AC3701</f>
        <v>0</v>
      </c>
      <c r="AE3701" s="445"/>
    </row>
    <row r="3702" hidden="1" outlineLevel="1" spans="1:31">
      <c r="A3702" s="306"/>
      <c r="B3702" s="433"/>
      <c r="C3702" s="306"/>
      <c r="D3702" s="306"/>
      <c r="E3702" s="335"/>
      <c r="F3702" s="343"/>
      <c r="G3702" s="348"/>
      <c r="H3702" s="338"/>
      <c r="I3702" s="337"/>
      <c r="J3702" s="338"/>
      <c r="K3702" s="337"/>
      <c r="L3702" s="337"/>
      <c r="M3702" s="338"/>
      <c r="N3702" s="337"/>
      <c r="O3702" s="338"/>
      <c r="P3702" s="337"/>
      <c r="Q3702" s="337"/>
      <c r="R3702" s="350"/>
      <c r="S3702" s="350"/>
      <c r="T3702" s="350"/>
      <c r="U3702" s="350"/>
      <c r="V3702" s="350"/>
      <c r="W3702" s="350"/>
      <c r="X3702" s="350"/>
      <c r="Y3702" s="350">
        <f>SUM(Q3702:X3702)</f>
        <v>0</v>
      </c>
      <c r="Z3702" s="338"/>
      <c r="AA3702" s="337"/>
      <c r="AB3702" s="338"/>
      <c r="AC3702" s="337"/>
      <c r="AD3702" s="337"/>
      <c r="AE3702" s="445"/>
    </row>
    <row r="3703" hidden="1" outlineLevel="1" spans="1:31">
      <c r="A3703" s="306"/>
      <c r="B3703" s="433"/>
      <c r="C3703" s="306"/>
      <c r="D3703" s="306"/>
      <c r="E3703" s="335"/>
      <c r="F3703" s="343"/>
      <c r="G3703" s="348"/>
      <c r="H3703" s="338"/>
      <c r="I3703" s="337"/>
      <c r="J3703" s="338"/>
      <c r="K3703" s="337"/>
      <c r="L3703" s="337"/>
      <c r="M3703" s="338"/>
      <c r="N3703" s="337"/>
      <c r="O3703" s="338"/>
      <c r="P3703" s="337"/>
      <c r="Q3703" s="337"/>
      <c r="R3703" s="350"/>
      <c r="S3703" s="350"/>
      <c r="T3703" s="350"/>
      <c r="U3703" s="350"/>
      <c r="V3703" s="350"/>
      <c r="W3703" s="350"/>
      <c r="X3703" s="350"/>
      <c r="Y3703" s="350">
        <f>SUM(Q3703:X3703)</f>
        <v>0</v>
      </c>
      <c r="Z3703" s="338"/>
      <c r="AA3703" s="337"/>
      <c r="AB3703" s="338"/>
      <c r="AC3703" s="337"/>
      <c r="AD3703" s="337"/>
      <c r="AE3703" s="445"/>
    </row>
    <row r="3704" hidden="1" outlineLevel="1" spans="1:31">
      <c r="A3704" s="306"/>
      <c r="B3704" s="433"/>
      <c r="C3704" s="306"/>
      <c r="D3704" s="306"/>
      <c r="E3704" s="335"/>
      <c r="F3704" s="343"/>
      <c r="G3704" s="348"/>
      <c r="H3704" s="338"/>
      <c r="I3704" s="337"/>
      <c r="J3704" s="338"/>
      <c r="K3704" s="337"/>
      <c r="L3704" s="337"/>
      <c r="M3704" s="338"/>
      <c r="N3704" s="337"/>
      <c r="O3704" s="338"/>
      <c r="P3704" s="337"/>
      <c r="Q3704" s="337"/>
      <c r="R3704" s="350"/>
      <c r="S3704" s="350"/>
      <c r="T3704" s="350"/>
      <c r="U3704" s="350"/>
      <c r="V3704" s="350"/>
      <c r="W3704" s="350"/>
      <c r="X3704" s="350"/>
      <c r="Y3704" s="337"/>
      <c r="Z3704" s="338"/>
      <c r="AA3704" s="337"/>
      <c r="AB3704" s="338"/>
      <c r="AC3704" s="337"/>
      <c r="AD3704" s="337"/>
      <c r="AE3704" s="445"/>
    </row>
    <row r="3705" hidden="1" outlineLevel="1" spans="1:31">
      <c r="A3705" s="306"/>
      <c r="B3705" s="433"/>
      <c r="C3705" s="351" t="s">
        <v>765</v>
      </c>
      <c r="D3705" s="351"/>
      <c r="E3705" s="551"/>
      <c r="F3705" s="353"/>
      <c r="G3705" s="552">
        <f>SUM(G3696:G3704)</f>
        <v>0</v>
      </c>
      <c r="H3705" s="553"/>
      <c r="I3705" s="556">
        <f>SUM(I3696:I3704)</f>
        <v>0</v>
      </c>
      <c r="J3705" s="553"/>
      <c r="K3705" s="556">
        <f>SUM(K3696:K3704)</f>
        <v>0</v>
      </c>
      <c r="L3705" s="552">
        <f>SUM(L3696:L3704)</f>
        <v>0</v>
      </c>
      <c r="M3705" s="553"/>
      <c r="N3705" s="556">
        <f>SUM(N3696:N3704)</f>
        <v>0</v>
      </c>
      <c r="O3705" s="553"/>
      <c r="P3705" s="556">
        <f t="shared" ref="P3705:Y3705" si="711">SUM(P3696:P3704)</f>
        <v>0</v>
      </c>
      <c r="Q3705" s="552">
        <f t="shared" si="711"/>
        <v>0</v>
      </c>
      <c r="R3705" s="557">
        <f t="shared" si="711"/>
        <v>0</v>
      </c>
      <c r="S3705" s="557">
        <f t="shared" si="711"/>
        <v>0</v>
      </c>
      <c r="T3705" s="557">
        <f t="shared" si="711"/>
        <v>0</v>
      </c>
      <c r="U3705" s="557">
        <f t="shared" si="711"/>
        <v>0</v>
      </c>
      <c r="V3705" s="557">
        <f t="shared" si="711"/>
        <v>0</v>
      </c>
      <c r="W3705" s="557">
        <f t="shared" si="711"/>
        <v>0</v>
      </c>
      <c r="X3705" s="557">
        <f t="shared" si="711"/>
        <v>0</v>
      </c>
      <c r="Y3705" s="552">
        <f t="shared" si="711"/>
        <v>0</v>
      </c>
      <c r="Z3705" s="553"/>
      <c r="AA3705" s="556">
        <f>SUM(AA3696:AA3704)</f>
        <v>0</v>
      </c>
      <c r="AB3705" s="553"/>
      <c r="AC3705" s="556">
        <f>SUM(AC3696:AC3704)</f>
        <v>0</v>
      </c>
      <c r="AD3705" s="552">
        <f>SUM(AD3696:AD3704)</f>
        <v>0</v>
      </c>
      <c r="AE3705" s="445">
        <f>Y3705-AA3705+AC3705-AD3705</f>
        <v>0</v>
      </c>
    </row>
    <row r="3706" collapsed="1" spans="1:31">
      <c r="A3706" s="306"/>
      <c r="B3706" s="433"/>
      <c r="C3706" s="306"/>
      <c r="D3706" s="306"/>
      <c r="E3706" s="335"/>
      <c r="F3706" s="343"/>
      <c r="G3706" s="348"/>
      <c r="H3706" s="338"/>
      <c r="I3706" s="348"/>
      <c r="J3706" s="338"/>
      <c r="K3706" s="348"/>
      <c r="L3706" s="348"/>
      <c r="M3706" s="338"/>
      <c r="N3706" s="348"/>
      <c r="O3706" s="338"/>
      <c r="P3706" s="348"/>
      <c r="Q3706" s="348"/>
      <c r="R3706" s="403"/>
      <c r="S3706" s="403"/>
      <c r="T3706" s="403"/>
      <c r="U3706" s="403"/>
      <c r="V3706" s="403"/>
      <c r="W3706" s="403"/>
      <c r="X3706" s="403"/>
      <c r="Y3706" s="348"/>
      <c r="Z3706" s="338"/>
      <c r="AA3706" s="348"/>
      <c r="AB3706" s="338"/>
      <c r="AC3706" s="348"/>
      <c r="AD3706" s="348"/>
      <c r="AE3706" s="445"/>
    </row>
    <row r="3707" spans="1:31">
      <c r="A3707" s="357"/>
      <c r="B3707" s="554"/>
      <c r="C3707" s="390" t="s">
        <v>1156</v>
      </c>
      <c r="D3707" s="390"/>
      <c r="E3707" s="555"/>
      <c r="F3707" s="383"/>
      <c r="G3707" s="384">
        <f>G3705+G3694</f>
        <v>0</v>
      </c>
      <c r="H3707" s="385"/>
      <c r="I3707" s="400">
        <f>I3705+I3694</f>
        <v>0</v>
      </c>
      <c r="J3707" s="385"/>
      <c r="K3707" s="400">
        <f>K3705+K3694</f>
        <v>0</v>
      </c>
      <c r="L3707" s="384">
        <f>L3705+L3694</f>
        <v>0</v>
      </c>
      <c r="M3707" s="385"/>
      <c r="N3707" s="400">
        <f>N3705+N3694</f>
        <v>0</v>
      </c>
      <c r="O3707" s="385"/>
      <c r="P3707" s="400">
        <f t="shared" ref="P3707:Y3707" si="712">P3705+P3694</f>
        <v>0</v>
      </c>
      <c r="Q3707" s="384">
        <f t="shared" si="712"/>
        <v>0</v>
      </c>
      <c r="R3707" s="392">
        <f t="shared" si="712"/>
        <v>0</v>
      </c>
      <c r="S3707" s="392">
        <f t="shared" si="712"/>
        <v>0</v>
      </c>
      <c r="T3707" s="392">
        <f t="shared" si="712"/>
        <v>0</v>
      </c>
      <c r="U3707" s="392">
        <f t="shared" si="712"/>
        <v>0</v>
      </c>
      <c r="V3707" s="392">
        <f t="shared" si="712"/>
        <v>0</v>
      </c>
      <c r="W3707" s="392">
        <f t="shared" si="712"/>
        <v>0</v>
      </c>
      <c r="X3707" s="392">
        <f t="shared" si="712"/>
        <v>0</v>
      </c>
      <c r="Y3707" s="384">
        <f t="shared" si="712"/>
        <v>0</v>
      </c>
      <c r="Z3707" s="385"/>
      <c r="AA3707" s="400">
        <f>AA3705+AA3694</f>
        <v>0</v>
      </c>
      <c r="AB3707" s="385"/>
      <c r="AC3707" s="400">
        <f>AC3705+AC3694</f>
        <v>0</v>
      </c>
      <c r="AD3707" s="384">
        <f>AD3705+AD3694</f>
        <v>0</v>
      </c>
      <c r="AE3707" s="445">
        <f>Y3707-AA3707+AC3707-AD3707</f>
        <v>0</v>
      </c>
    </row>
    <row r="3708" spans="1:31">
      <c r="A3708" s="306"/>
      <c r="B3708" s="436"/>
      <c r="C3708" s="437"/>
      <c r="D3708" s="437"/>
      <c r="E3708" s="335"/>
      <c r="F3708" s="343"/>
      <c r="G3708" s="399"/>
      <c r="H3708" s="338"/>
      <c r="I3708" s="337"/>
      <c r="J3708" s="338"/>
      <c r="K3708" s="337"/>
      <c r="L3708" s="337"/>
      <c r="M3708" s="338"/>
      <c r="N3708" s="337"/>
      <c r="O3708" s="338"/>
      <c r="P3708" s="337"/>
      <c r="Q3708" s="337"/>
      <c r="R3708" s="350"/>
      <c r="S3708" s="350"/>
      <c r="T3708" s="350"/>
      <c r="U3708" s="350"/>
      <c r="V3708" s="350"/>
      <c r="W3708" s="350"/>
      <c r="X3708" s="350"/>
      <c r="Y3708" s="374"/>
      <c r="Z3708" s="338"/>
      <c r="AA3708" s="337"/>
      <c r="AB3708" s="338"/>
      <c r="AC3708" s="337"/>
      <c r="AD3708" s="337"/>
      <c r="AE3708" s="252"/>
    </row>
    <row r="3709" spans="1:31">
      <c r="A3709" s="306"/>
      <c r="B3709" s="150"/>
      <c r="C3709" s="345" t="s">
        <v>1157</v>
      </c>
      <c r="D3709" s="303"/>
      <c r="E3709" s="342"/>
      <c r="F3709" s="343"/>
      <c r="G3709" s="348"/>
      <c r="H3709" s="338"/>
      <c r="I3709" s="337"/>
      <c r="J3709" s="338"/>
      <c r="K3709" s="337"/>
      <c r="L3709" s="337">
        <f>G3709-I3709+K3709</f>
        <v>0</v>
      </c>
      <c r="M3709" s="338"/>
      <c r="N3709" s="337"/>
      <c r="O3709" s="338"/>
      <c r="P3709" s="337"/>
      <c r="Q3709" s="337">
        <f>L3709-N3709+P3709</f>
        <v>0</v>
      </c>
      <c r="R3709" s="350"/>
      <c r="S3709" s="350"/>
      <c r="T3709" s="350"/>
      <c r="U3709" s="350"/>
      <c r="V3709" s="350"/>
      <c r="W3709" s="350"/>
      <c r="X3709" s="350"/>
      <c r="Y3709" s="374"/>
      <c r="Z3709" s="338"/>
      <c r="AA3709" s="337"/>
      <c r="AB3709" s="338"/>
      <c r="AC3709" s="337"/>
      <c r="AD3709" s="337">
        <f>Y3709-AA3709+AC3709</f>
        <v>0</v>
      </c>
      <c r="AE3709" s="252"/>
    </row>
    <row r="3710" hidden="1" outlineLevel="1" spans="1:31">
      <c r="A3710" s="346"/>
      <c r="B3710" s="150"/>
      <c r="D3710" s="347" t="s">
        <v>1158</v>
      </c>
      <c r="E3710" s="299"/>
      <c r="F3710" s="343"/>
      <c r="G3710" s="350"/>
      <c r="H3710" s="349"/>
      <c r="I3710" s="350"/>
      <c r="J3710" s="349"/>
      <c r="K3710" s="350"/>
      <c r="L3710" s="337">
        <f>G3710-I3710+K3710</f>
        <v>0</v>
      </c>
      <c r="M3710" s="388"/>
      <c r="N3710" s="348"/>
      <c r="O3710" s="388"/>
      <c r="P3710" s="348"/>
      <c r="Q3710" s="337">
        <f>L3710-N3710+P3710</f>
        <v>0</v>
      </c>
      <c r="R3710" s="350"/>
      <c r="S3710" s="350"/>
      <c r="T3710" s="350"/>
      <c r="U3710" s="350"/>
      <c r="V3710" s="350"/>
      <c r="W3710" s="350"/>
      <c r="X3710" s="350"/>
      <c r="Y3710" s="374"/>
      <c r="Z3710" s="388"/>
      <c r="AA3710" s="348"/>
      <c r="AB3710" s="388"/>
      <c r="AC3710" s="348"/>
      <c r="AD3710" s="337">
        <f>Y3710-AA3710+AC3710</f>
        <v>0</v>
      </c>
      <c r="AE3710" s="252"/>
    </row>
    <row r="3711" hidden="1" outlineLevel="1" spans="1:31">
      <c r="A3711" s="346"/>
      <c r="B3711" s="150">
        <v>310501001</v>
      </c>
      <c r="D3711" s="346"/>
      <c r="E3711" s="299" t="s">
        <v>518</v>
      </c>
      <c r="F3711" s="343"/>
      <c r="G3711" s="350"/>
      <c r="H3711" s="349"/>
      <c r="I3711" s="350"/>
      <c r="J3711" s="349"/>
      <c r="K3711" s="350"/>
      <c r="L3711" s="337">
        <f>G3711-I3711+K3711</f>
        <v>0</v>
      </c>
      <c r="M3711" s="388"/>
      <c r="N3711" s="348"/>
      <c r="O3711" s="388"/>
      <c r="P3711" s="348"/>
      <c r="Q3711" s="337">
        <f>L3711-N3711+P3711</f>
        <v>0</v>
      </c>
      <c r="R3711" s="350"/>
      <c r="S3711" s="350"/>
      <c r="T3711" s="350"/>
      <c r="U3711" s="350"/>
      <c r="V3711" s="350"/>
      <c r="W3711" s="350"/>
      <c r="X3711" s="350"/>
      <c r="Y3711" s="350">
        <f>SUM(Q3711:X3711)</f>
        <v>0</v>
      </c>
      <c r="Z3711" s="388"/>
      <c r="AA3711" s="348"/>
      <c r="AB3711" s="388"/>
      <c r="AC3711" s="348"/>
      <c r="AD3711" s="337">
        <f>Y3711-AA3711+AC3711</f>
        <v>0</v>
      </c>
      <c r="AE3711" s="445">
        <f>AD3711-Q3711</f>
        <v>0</v>
      </c>
    </row>
    <row r="3712" hidden="1" outlineLevel="1" spans="1:32">
      <c r="A3712" s="346"/>
      <c r="B3712" s="150">
        <v>310501002</v>
      </c>
      <c r="D3712" s="346"/>
      <c r="E3712" s="299" t="s">
        <v>527</v>
      </c>
      <c r="F3712" s="343"/>
      <c r="G3712" s="350">
        <f>SUM(G4337)</f>
        <v>0</v>
      </c>
      <c r="H3712" s="349"/>
      <c r="I3712" s="350"/>
      <c r="J3712" s="349"/>
      <c r="K3712" s="350"/>
      <c r="L3712" s="337">
        <f>G3712-I3712+K3712</f>
        <v>0</v>
      </c>
      <c r="M3712" s="388"/>
      <c r="N3712" s="348"/>
      <c r="O3712" s="388"/>
      <c r="P3712" s="348"/>
      <c r="Q3712" s="337">
        <f>L3712-N3712+P3712</f>
        <v>0</v>
      </c>
      <c r="R3712" s="350"/>
      <c r="S3712" s="350"/>
      <c r="T3712" s="350"/>
      <c r="U3712" s="350"/>
      <c r="V3712" s="350"/>
      <c r="W3712" s="350"/>
      <c r="X3712" s="350"/>
      <c r="Y3712" s="350">
        <f>SUM(Q3712:X3712)</f>
        <v>0</v>
      </c>
      <c r="Z3712" s="388"/>
      <c r="AA3712" s="348"/>
      <c r="AB3712" s="388"/>
      <c r="AC3712" s="348"/>
      <c r="AD3712" s="337">
        <f>Y3712-AA3712+AC3712</f>
        <v>0</v>
      </c>
      <c r="AE3712" s="445">
        <f>AD3712-Q3712</f>
        <v>0</v>
      </c>
      <c r="AF3712" s="300" t="s">
        <v>893</v>
      </c>
    </row>
    <row r="3713" hidden="1" outlineLevel="1" spans="1:31">
      <c r="A3713" s="346"/>
      <c r="B3713" s="150"/>
      <c r="D3713" s="346"/>
      <c r="E3713" s="299"/>
      <c r="F3713" s="343"/>
      <c r="G3713" s="350"/>
      <c r="H3713" s="349"/>
      <c r="I3713" s="350"/>
      <c r="J3713" s="349"/>
      <c r="K3713" s="350"/>
      <c r="L3713" s="337">
        <f>G3713-I3713+K3713</f>
        <v>0</v>
      </c>
      <c r="M3713" s="388"/>
      <c r="N3713" s="348"/>
      <c r="O3713" s="388"/>
      <c r="P3713" s="348"/>
      <c r="Q3713" s="337">
        <f>L3713-N3713+P3713</f>
        <v>0</v>
      </c>
      <c r="R3713" s="350"/>
      <c r="S3713" s="350"/>
      <c r="T3713" s="350"/>
      <c r="U3713" s="350"/>
      <c r="V3713" s="350"/>
      <c r="W3713" s="350"/>
      <c r="X3713" s="350"/>
      <c r="Y3713" s="374"/>
      <c r="Z3713" s="388"/>
      <c r="AA3713" s="348"/>
      <c r="AB3713" s="388"/>
      <c r="AC3713" s="348"/>
      <c r="AD3713" s="337">
        <f>Y3713-AA3713+AC3713</f>
        <v>0</v>
      </c>
      <c r="AE3713" s="252"/>
    </row>
    <row r="3714" hidden="1" outlineLevel="1" spans="1:31">
      <c r="A3714" s="346"/>
      <c r="B3714" s="150"/>
      <c r="D3714" s="351" t="s">
        <v>765</v>
      </c>
      <c r="E3714" s="352"/>
      <c r="F3714" s="353"/>
      <c r="G3714" s="354">
        <f>SUM(G3710:G3713)</f>
        <v>0</v>
      </c>
      <c r="H3714" s="355"/>
      <c r="I3714" s="354">
        <f>SUM(I3710:I3713)</f>
        <v>0</v>
      </c>
      <c r="J3714" s="355"/>
      <c r="K3714" s="354">
        <f>SUM(K3710:K3713)</f>
        <v>0</v>
      </c>
      <c r="L3714" s="354">
        <f>SUM(L3710:L3713)</f>
        <v>0</v>
      </c>
      <c r="M3714" s="355"/>
      <c r="N3714" s="354">
        <f>SUM(N3710:N3713)</f>
        <v>0</v>
      </c>
      <c r="O3714" s="355"/>
      <c r="P3714" s="354">
        <f>SUM(P3710:P3713)</f>
        <v>0</v>
      </c>
      <c r="Q3714" s="354">
        <f>SUM(Q3710:Q3713)</f>
        <v>0</v>
      </c>
      <c r="R3714" s="354">
        <f t="shared" ref="R3714:Y3714" si="713">SUM(R3710:R3713)</f>
        <v>0</v>
      </c>
      <c r="S3714" s="354">
        <f t="shared" si="713"/>
        <v>0</v>
      </c>
      <c r="T3714" s="354">
        <f t="shared" si="713"/>
        <v>0</v>
      </c>
      <c r="U3714" s="354">
        <f t="shared" si="713"/>
        <v>0</v>
      </c>
      <c r="V3714" s="354">
        <f t="shared" si="713"/>
        <v>0</v>
      </c>
      <c r="W3714" s="354">
        <f t="shared" si="713"/>
        <v>0</v>
      </c>
      <c r="X3714" s="354">
        <f t="shared" si="713"/>
        <v>0</v>
      </c>
      <c r="Y3714" s="354">
        <f t="shared" si="713"/>
        <v>0</v>
      </c>
      <c r="Z3714" s="355"/>
      <c r="AA3714" s="354">
        <f>SUM(AA3710:AA3713)</f>
        <v>0</v>
      </c>
      <c r="AB3714" s="355"/>
      <c r="AC3714" s="354">
        <f>SUM(AC3710:AC3713)</f>
        <v>0</v>
      </c>
      <c r="AD3714" s="354">
        <f>SUM(AD3710:AD3713)</f>
        <v>0</v>
      </c>
      <c r="AE3714" s="445">
        <f>AD3714-Q3714</f>
        <v>0</v>
      </c>
    </row>
    <row r="3715" hidden="1" outlineLevel="1" spans="1:31">
      <c r="A3715" s="346"/>
      <c r="B3715" s="150"/>
      <c r="D3715" s="299"/>
      <c r="E3715" s="342"/>
      <c r="F3715" s="343"/>
      <c r="G3715" s="350"/>
      <c r="H3715" s="349"/>
      <c r="I3715" s="350"/>
      <c r="J3715" s="349"/>
      <c r="K3715" s="350"/>
      <c r="L3715" s="337"/>
      <c r="M3715" s="349"/>
      <c r="N3715" s="350"/>
      <c r="O3715" s="349"/>
      <c r="P3715" s="350"/>
      <c r="Q3715" s="337"/>
      <c r="R3715" s="350"/>
      <c r="S3715" s="350"/>
      <c r="T3715" s="350"/>
      <c r="U3715" s="350"/>
      <c r="V3715" s="350"/>
      <c r="W3715" s="350"/>
      <c r="X3715" s="350"/>
      <c r="Y3715" s="374"/>
      <c r="Z3715" s="349"/>
      <c r="AA3715" s="350"/>
      <c r="AB3715" s="349"/>
      <c r="AC3715" s="350"/>
      <c r="AD3715" s="337"/>
      <c r="AE3715" s="252"/>
    </row>
    <row r="3716" hidden="1" outlineLevel="1" spans="1:31">
      <c r="A3716" s="346"/>
      <c r="B3716" s="150"/>
      <c r="D3716" s="347" t="s">
        <v>1159</v>
      </c>
      <c r="E3716" s="299"/>
      <c r="F3716" s="343"/>
      <c r="G3716" s="350"/>
      <c r="H3716" s="349"/>
      <c r="I3716" s="350"/>
      <c r="J3716" s="349"/>
      <c r="K3716" s="350"/>
      <c r="L3716" s="337">
        <f>G3716-I3716+K3716</f>
        <v>0</v>
      </c>
      <c r="M3716" s="388"/>
      <c r="N3716" s="348"/>
      <c r="O3716" s="388"/>
      <c r="P3716" s="348"/>
      <c r="Q3716" s="337">
        <f>L3716-N3716+P3716</f>
        <v>0</v>
      </c>
      <c r="R3716" s="350"/>
      <c r="S3716" s="350"/>
      <c r="T3716" s="350"/>
      <c r="U3716" s="350"/>
      <c r="V3716" s="350"/>
      <c r="W3716" s="350"/>
      <c r="X3716" s="350"/>
      <c r="Y3716" s="374"/>
      <c r="Z3716" s="388"/>
      <c r="AA3716" s="348"/>
      <c r="AB3716" s="388"/>
      <c r="AC3716" s="348"/>
      <c r="AD3716" s="337">
        <f>Y3716-AA3716+AC3716</f>
        <v>0</v>
      </c>
      <c r="AE3716" s="252"/>
    </row>
    <row r="3717" hidden="1" outlineLevel="1" spans="1:31">
      <c r="A3717" s="346"/>
      <c r="B3717" s="150">
        <v>310502001</v>
      </c>
      <c r="D3717" s="346"/>
      <c r="E3717" s="299" t="s">
        <v>518</v>
      </c>
      <c r="F3717" s="343"/>
      <c r="G3717" s="350"/>
      <c r="H3717" s="349"/>
      <c r="I3717" s="350"/>
      <c r="J3717" s="349"/>
      <c r="K3717" s="350"/>
      <c r="L3717" s="337">
        <f>G3717-I3717+K3717</f>
        <v>0</v>
      </c>
      <c r="M3717" s="388"/>
      <c r="N3717" s="348"/>
      <c r="O3717" s="388"/>
      <c r="P3717" s="348"/>
      <c r="Q3717" s="337">
        <f>L3717-N3717+P3717</f>
        <v>0</v>
      </c>
      <c r="R3717" s="350"/>
      <c r="S3717" s="350"/>
      <c r="T3717" s="350"/>
      <c r="U3717" s="350"/>
      <c r="V3717" s="350"/>
      <c r="W3717" s="350"/>
      <c r="X3717" s="350"/>
      <c r="Y3717" s="350">
        <f>SUM(Q3717:X3717)</f>
        <v>0</v>
      </c>
      <c r="Z3717" s="388"/>
      <c r="AA3717" s="348"/>
      <c r="AB3717" s="388"/>
      <c r="AC3717" s="348"/>
      <c r="AD3717" s="337">
        <f>Y3717-AA3717+AC3717</f>
        <v>0</v>
      </c>
      <c r="AE3717" s="445">
        <f>AD3717-Q3717</f>
        <v>0</v>
      </c>
    </row>
    <row r="3718" hidden="1" outlineLevel="1" spans="1:32">
      <c r="A3718" s="346"/>
      <c r="B3718" s="150">
        <v>310502002</v>
      </c>
      <c r="D3718" s="346"/>
      <c r="E3718" s="299" t="s">
        <v>527</v>
      </c>
      <c r="F3718" s="343"/>
      <c r="G3718" s="350">
        <f>SUM(G4342:G4343)</f>
        <v>0</v>
      </c>
      <c r="H3718" s="349"/>
      <c r="I3718" s="350">
        <f>SUM(I4342:I4343)</f>
        <v>0</v>
      </c>
      <c r="J3718" s="349"/>
      <c r="K3718" s="350">
        <f>SUM(K4342:K4343)</f>
        <v>0</v>
      </c>
      <c r="L3718" s="337">
        <f>G3718-I3718+K3718</f>
        <v>0</v>
      </c>
      <c r="M3718" s="388"/>
      <c r="N3718" s="350">
        <f>SUM(N4342:N4343)</f>
        <v>0</v>
      </c>
      <c r="O3718" s="388"/>
      <c r="P3718" s="350">
        <f>SUM(P4342:P4343)</f>
        <v>0</v>
      </c>
      <c r="Q3718" s="337">
        <f>L3718-N3718+P3718</f>
        <v>0</v>
      </c>
      <c r="R3718" s="350"/>
      <c r="S3718" s="350"/>
      <c r="T3718" s="350"/>
      <c r="U3718" s="350"/>
      <c r="V3718" s="350"/>
      <c r="W3718" s="350"/>
      <c r="X3718" s="350"/>
      <c r="Y3718" s="350">
        <f>SUM(Q3718:X3718)</f>
        <v>0</v>
      </c>
      <c r="Z3718" s="388"/>
      <c r="AA3718" s="350">
        <f>SUM(AA4342:AA4343)</f>
        <v>0</v>
      </c>
      <c r="AB3718" s="388"/>
      <c r="AC3718" s="350">
        <f>SUM(AC4342:AC4343)</f>
        <v>0</v>
      </c>
      <c r="AD3718" s="337">
        <f>Y3718-AA3718+AC3718</f>
        <v>0</v>
      </c>
      <c r="AE3718" s="445">
        <f>AD3718-Q3718</f>
        <v>0</v>
      </c>
      <c r="AF3718" s="300" t="s">
        <v>893</v>
      </c>
    </row>
    <row r="3719" hidden="1" outlineLevel="1" spans="1:31">
      <c r="A3719" s="346"/>
      <c r="B3719" s="150"/>
      <c r="D3719" s="346"/>
      <c r="E3719" s="299"/>
      <c r="F3719" s="343"/>
      <c r="G3719" s="350"/>
      <c r="H3719" s="349"/>
      <c r="I3719" s="350"/>
      <c r="J3719" s="349"/>
      <c r="K3719" s="350"/>
      <c r="L3719" s="337">
        <f>G3719-I3719+K3719</f>
        <v>0</v>
      </c>
      <c r="M3719" s="388"/>
      <c r="N3719" s="348"/>
      <c r="O3719" s="388"/>
      <c r="P3719" s="348"/>
      <c r="Q3719" s="337">
        <f>L3719-N3719+P3719</f>
        <v>0</v>
      </c>
      <c r="R3719" s="350"/>
      <c r="S3719" s="350"/>
      <c r="T3719" s="350"/>
      <c r="U3719" s="350"/>
      <c r="V3719" s="350"/>
      <c r="W3719" s="350"/>
      <c r="X3719" s="350"/>
      <c r="Y3719" s="374"/>
      <c r="Z3719" s="388"/>
      <c r="AA3719" s="348"/>
      <c r="AB3719" s="388"/>
      <c r="AC3719" s="348"/>
      <c r="AD3719" s="337">
        <f>Y3719-AA3719+AC3719</f>
        <v>0</v>
      </c>
      <c r="AE3719" s="252"/>
    </row>
    <row r="3720" hidden="1" outlineLevel="1" spans="1:31">
      <c r="A3720" s="346"/>
      <c r="B3720" s="150"/>
      <c r="D3720" s="351" t="s">
        <v>765</v>
      </c>
      <c r="E3720" s="352"/>
      <c r="F3720" s="353"/>
      <c r="G3720" s="354">
        <f>SUM(G3716:G3719)</f>
        <v>0</v>
      </c>
      <c r="H3720" s="355"/>
      <c r="I3720" s="354">
        <f>SUM(I3716:I3719)</f>
        <v>0</v>
      </c>
      <c r="J3720" s="355"/>
      <c r="K3720" s="354">
        <f>SUM(K3716:K3719)</f>
        <v>0</v>
      </c>
      <c r="L3720" s="354">
        <f>SUM(L3716:L3719)</f>
        <v>0</v>
      </c>
      <c r="M3720" s="355"/>
      <c r="N3720" s="354">
        <f>SUM(N3716:N3719)</f>
        <v>0</v>
      </c>
      <c r="O3720" s="355"/>
      <c r="P3720" s="354">
        <f>SUM(P3716:P3719)</f>
        <v>0</v>
      </c>
      <c r="Q3720" s="354">
        <f>SUM(Q3716:Q3719)</f>
        <v>0</v>
      </c>
      <c r="R3720" s="354">
        <f t="shared" ref="R3720:Y3720" si="714">SUM(R3716:R3719)</f>
        <v>0</v>
      </c>
      <c r="S3720" s="354">
        <f t="shared" si="714"/>
        <v>0</v>
      </c>
      <c r="T3720" s="354">
        <f t="shared" si="714"/>
        <v>0</v>
      </c>
      <c r="U3720" s="354">
        <f t="shared" si="714"/>
        <v>0</v>
      </c>
      <c r="V3720" s="354">
        <f t="shared" si="714"/>
        <v>0</v>
      </c>
      <c r="W3720" s="354">
        <f t="shared" si="714"/>
        <v>0</v>
      </c>
      <c r="X3720" s="354">
        <f t="shared" si="714"/>
        <v>0</v>
      </c>
      <c r="Y3720" s="354">
        <f t="shared" si="714"/>
        <v>0</v>
      </c>
      <c r="Z3720" s="355"/>
      <c r="AA3720" s="354">
        <f>SUM(AA3716:AA3719)</f>
        <v>0</v>
      </c>
      <c r="AB3720" s="355"/>
      <c r="AC3720" s="354">
        <f>SUM(AC3716:AC3719)</f>
        <v>0</v>
      </c>
      <c r="AD3720" s="354">
        <f>SUM(AD3716:AD3719)</f>
        <v>0</v>
      </c>
      <c r="AE3720" s="445">
        <f>AD3720-Q3720</f>
        <v>0</v>
      </c>
    </row>
    <row r="3721" hidden="1" outlineLevel="1" spans="1:31">
      <c r="A3721" s="346"/>
      <c r="B3721" s="150"/>
      <c r="D3721" s="299"/>
      <c r="E3721" s="342"/>
      <c r="F3721" s="343"/>
      <c r="G3721" s="350"/>
      <c r="H3721" s="349"/>
      <c r="I3721" s="350"/>
      <c r="J3721" s="349"/>
      <c r="K3721" s="350"/>
      <c r="L3721" s="337"/>
      <c r="M3721" s="349"/>
      <c r="N3721" s="350"/>
      <c r="O3721" s="349"/>
      <c r="P3721" s="350"/>
      <c r="Q3721" s="337"/>
      <c r="R3721" s="350"/>
      <c r="S3721" s="350"/>
      <c r="T3721" s="350"/>
      <c r="U3721" s="350"/>
      <c r="V3721" s="350"/>
      <c r="W3721" s="350"/>
      <c r="X3721" s="350"/>
      <c r="Y3721" s="374"/>
      <c r="Z3721" s="349"/>
      <c r="AA3721" s="350"/>
      <c r="AB3721" s="349"/>
      <c r="AC3721" s="350"/>
      <c r="AD3721" s="337"/>
      <c r="AE3721" s="252"/>
    </row>
    <row r="3722" hidden="1" outlineLevel="1" spans="1:31">
      <c r="A3722" s="346"/>
      <c r="B3722" s="150"/>
      <c r="D3722" s="347" t="s">
        <v>1160</v>
      </c>
      <c r="E3722" s="299"/>
      <c r="F3722" s="343"/>
      <c r="G3722" s="350"/>
      <c r="H3722" s="349"/>
      <c r="I3722" s="350"/>
      <c r="J3722" s="349"/>
      <c r="K3722" s="350"/>
      <c r="L3722" s="337">
        <f>G3722-I3722+K3722</f>
        <v>0</v>
      </c>
      <c r="M3722" s="388"/>
      <c r="N3722" s="348"/>
      <c r="O3722" s="388"/>
      <c r="P3722" s="348"/>
      <c r="Q3722" s="337">
        <f>L3722-N3722+P3722</f>
        <v>0</v>
      </c>
      <c r="R3722" s="350"/>
      <c r="S3722" s="350"/>
      <c r="T3722" s="350"/>
      <c r="U3722" s="350"/>
      <c r="V3722" s="350"/>
      <c r="W3722" s="350"/>
      <c r="X3722" s="350"/>
      <c r="Y3722" s="374"/>
      <c r="Z3722" s="388"/>
      <c r="AA3722" s="348"/>
      <c r="AB3722" s="388"/>
      <c r="AC3722" s="348"/>
      <c r="AD3722" s="337">
        <f>Y3722-AA3722+AC3722</f>
        <v>0</v>
      </c>
      <c r="AE3722" s="252"/>
    </row>
    <row r="3723" hidden="1" outlineLevel="1" spans="1:31">
      <c r="A3723" s="346"/>
      <c r="B3723" s="150">
        <v>310503001</v>
      </c>
      <c r="D3723" s="346"/>
      <c r="E3723" s="299" t="s">
        <v>518</v>
      </c>
      <c r="F3723" s="343"/>
      <c r="G3723" s="350"/>
      <c r="H3723" s="349"/>
      <c r="I3723" s="350"/>
      <c r="J3723" s="349"/>
      <c r="K3723" s="350"/>
      <c r="L3723" s="337">
        <f>G3723-I3723+K3723</f>
        <v>0</v>
      </c>
      <c r="M3723" s="388"/>
      <c r="N3723" s="348"/>
      <c r="O3723" s="388"/>
      <c r="P3723" s="348"/>
      <c r="Q3723" s="337">
        <f>L3723-N3723+P3723</f>
        <v>0</v>
      </c>
      <c r="R3723" s="350"/>
      <c r="S3723" s="350"/>
      <c r="T3723" s="350"/>
      <c r="U3723" s="350"/>
      <c r="V3723" s="350"/>
      <c r="W3723" s="350"/>
      <c r="X3723" s="350"/>
      <c r="Y3723" s="350">
        <f>SUM(Q3723:X3723)</f>
        <v>0</v>
      </c>
      <c r="Z3723" s="388"/>
      <c r="AA3723" s="348"/>
      <c r="AB3723" s="388"/>
      <c r="AC3723" s="348"/>
      <c r="AD3723" s="337">
        <f>Y3723-AA3723+AC3723</f>
        <v>0</v>
      </c>
      <c r="AE3723" s="445">
        <f>AD3723-Q3723</f>
        <v>0</v>
      </c>
    </row>
    <row r="3724" hidden="1" outlineLevel="1" spans="1:32">
      <c r="A3724" s="346"/>
      <c r="B3724" s="150">
        <v>310503002</v>
      </c>
      <c r="D3724" s="346"/>
      <c r="E3724" s="299" t="s">
        <v>527</v>
      </c>
      <c r="F3724" s="343"/>
      <c r="G3724" s="350">
        <f>SUM(G4345:G4346)</f>
        <v>0</v>
      </c>
      <c r="H3724" s="349"/>
      <c r="I3724" s="350">
        <f>SUM(I4345:I4346)</f>
        <v>0</v>
      </c>
      <c r="J3724" s="349"/>
      <c r="K3724" s="350">
        <f>SUM(K4345:K4346)</f>
        <v>0</v>
      </c>
      <c r="L3724" s="337">
        <f>G3724-I3724+K3724</f>
        <v>0</v>
      </c>
      <c r="M3724" s="388"/>
      <c r="N3724" s="350">
        <f>SUM(N4345:N4346)</f>
        <v>0</v>
      </c>
      <c r="O3724" s="388"/>
      <c r="P3724" s="350">
        <f>SUM(P4345:P4346)</f>
        <v>0</v>
      </c>
      <c r="Q3724" s="337">
        <f>L3724-N3724+P3724</f>
        <v>0</v>
      </c>
      <c r="R3724" s="350"/>
      <c r="S3724" s="350"/>
      <c r="T3724" s="350"/>
      <c r="U3724" s="350"/>
      <c r="V3724" s="350"/>
      <c r="W3724" s="350"/>
      <c r="X3724" s="350"/>
      <c r="Y3724" s="350">
        <f>SUM(Q3724:X3724)</f>
        <v>0</v>
      </c>
      <c r="Z3724" s="388"/>
      <c r="AA3724" s="350">
        <f>SUM(AA4345:AA4346)</f>
        <v>0</v>
      </c>
      <c r="AB3724" s="388"/>
      <c r="AC3724" s="350">
        <f>SUM(AC4345:AC4346)</f>
        <v>0</v>
      </c>
      <c r="AD3724" s="337">
        <f>Y3724-AA3724+AC3724</f>
        <v>0</v>
      </c>
      <c r="AE3724" s="445">
        <f>AD3724-Q3724</f>
        <v>0</v>
      </c>
      <c r="AF3724" s="300" t="s">
        <v>893</v>
      </c>
    </row>
    <row r="3725" hidden="1" outlineLevel="1" spans="1:31">
      <c r="A3725" s="346"/>
      <c r="B3725" s="150"/>
      <c r="D3725" s="346"/>
      <c r="E3725" s="299"/>
      <c r="F3725" s="343"/>
      <c r="G3725" s="350"/>
      <c r="H3725" s="349"/>
      <c r="I3725" s="350"/>
      <c r="J3725" s="349"/>
      <c r="K3725" s="350"/>
      <c r="L3725" s="337">
        <f>G3725-I3725+K3725</f>
        <v>0</v>
      </c>
      <c r="M3725" s="388"/>
      <c r="N3725" s="348"/>
      <c r="O3725" s="388"/>
      <c r="P3725" s="348"/>
      <c r="Q3725" s="337">
        <f>L3725-N3725+P3725</f>
        <v>0</v>
      </c>
      <c r="R3725" s="350"/>
      <c r="S3725" s="350"/>
      <c r="T3725" s="350"/>
      <c r="U3725" s="350"/>
      <c r="V3725" s="350"/>
      <c r="W3725" s="350"/>
      <c r="X3725" s="350"/>
      <c r="Y3725" s="374"/>
      <c r="Z3725" s="388"/>
      <c r="AA3725" s="348"/>
      <c r="AB3725" s="388"/>
      <c r="AC3725" s="348"/>
      <c r="AD3725" s="337">
        <f>Y3725-AA3725+AC3725</f>
        <v>0</v>
      </c>
      <c r="AE3725" s="252"/>
    </row>
    <row r="3726" hidden="1" outlineLevel="1" spans="1:31">
      <c r="A3726" s="346"/>
      <c r="B3726" s="150"/>
      <c r="D3726" s="351" t="s">
        <v>765</v>
      </c>
      <c r="E3726" s="352"/>
      <c r="F3726" s="353"/>
      <c r="G3726" s="354">
        <f>SUM(G3722:G3725)</f>
        <v>0</v>
      </c>
      <c r="H3726" s="355"/>
      <c r="I3726" s="354">
        <f>SUM(I3722:I3725)</f>
        <v>0</v>
      </c>
      <c r="J3726" s="355"/>
      <c r="K3726" s="354">
        <f>SUM(K3722:K3725)</f>
        <v>0</v>
      </c>
      <c r="L3726" s="354">
        <f>SUM(L3722:L3725)</f>
        <v>0</v>
      </c>
      <c r="M3726" s="355"/>
      <c r="N3726" s="354">
        <f>SUM(N3722:N3725)</f>
        <v>0</v>
      </c>
      <c r="O3726" s="355"/>
      <c r="P3726" s="354">
        <f>SUM(P3722:P3725)</f>
        <v>0</v>
      </c>
      <c r="Q3726" s="354">
        <f>SUM(Q3722:Q3725)</f>
        <v>0</v>
      </c>
      <c r="R3726" s="354">
        <f t="shared" ref="R3726:Y3726" si="715">SUM(R3722:R3725)</f>
        <v>0</v>
      </c>
      <c r="S3726" s="354">
        <f t="shared" si="715"/>
        <v>0</v>
      </c>
      <c r="T3726" s="354">
        <f t="shared" si="715"/>
        <v>0</v>
      </c>
      <c r="U3726" s="354">
        <f t="shared" si="715"/>
        <v>0</v>
      </c>
      <c r="V3726" s="354">
        <f t="shared" si="715"/>
        <v>0</v>
      </c>
      <c r="W3726" s="354">
        <f t="shared" si="715"/>
        <v>0</v>
      </c>
      <c r="X3726" s="354">
        <f t="shared" si="715"/>
        <v>0</v>
      </c>
      <c r="Y3726" s="354">
        <f t="shared" si="715"/>
        <v>0</v>
      </c>
      <c r="Z3726" s="355"/>
      <c r="AA3726" s="354">
        <f>SUM(AA3722:AA3725)</f>
        <v>0</v>
      </c>
      <c r="AB3726" s="355"/>
      <c r="AC3726" s="354">
        <f>SUM(AC3722:AC3725)</f>
        <v>0</v>
      </c>
      <c r="AD3726" s="354">
        <f>SUM(AD3722:AD3725)</f>
        <v>0</v>
      </c>
      <c r="AE3726" s="445">
        <f>AD3726-Q3726</f>
        <v>0</v>
      </c>
    </row>
    <row r="3727" collapsed="1" spans="1:31">
      <c r="A3727" s="306"/>
      <c r="B3727" s="436"/>
      <c r="C3727" s="437"/>
      <c r="D3727" s="437"/>
      <c r="E3727" s="335"/>
      <c r="F3727" s="343"/>
      <c r="G3727" s="348"/>
      <c r="H3727" s="338"/>
      <c r="I3727" s="337"/>
      <c r="J3727" s="338"/>
      <c r="K3727" s="337"/>
      <c r="L3727" s="337"/>
      <c r="M3727" s="338"/>
      <c r="N3727" s="337"/>
      <c r="O3727" s="338"/>
      <c r="P3727" s="337"/>
      <c r="Q3727" s="337"/>
      <c r="R3727" s="350"/>
      <c r="S3727" s="350"/>
      <c r="T3727" s="350"/>
      <c r="U3727" s="350"/>
      <c r="V3727" s="350"/>
      <c r="W3727" s="350"/>
      <c r="X3727" s="350"/>
      <c r="Y3727" s="337"/>
      <c r="Z3727" s="338"/>
      <c r="AA3727" s="337"/>
      <c r="AB3727" s="338"/>
      <c r="AC3727" s="337"/>
      <c r="AD3727" s="337"/>
      <c r="AE3727" s="252"/>
    </row>
    <row r="3728" spans="1:31">
      <c r="A3728" s="306"/>
      <c r="B3728" s="446"/>
      <c r="C3728" s="452" t="s">
        <v>1161</v>
      </c>
      <c r="D3728" s="453"/>
      <c r="E3728" s="449"/>
      <c r="F3728" s="383"/>
      <c r="G3728" s="392">
        <f>G3726+G3720+G3714</f>
        <v>0</v>
      </c>
      <c r="H3728" s="393"/>
      <c r="I3728" s="402">
        <f>I3726+I3720+I3714</f>
        <v>0</v>
      </c>
      <c r="J3728" s="393"/>
      <c r="K3728" s="402">
        <f>K3726+K3720+K3714</f>
        <v>0</v>
      </c>
      <c r="L3728" s="392">
        <f>L3726+L3720+L3714</f>
        <v>0</v>
      </c>
      <c r="M3728" s="393"/>
      <c r="N3728" s="402">
        <f>N3726+N3720+N3714</f>
        <v>0</v>
      </c>
      <c r="O3728" s="393"/>
      <c r="P3728" s="402">
        <f>P3726+P3720+P3714</f>
        <v>0</v>
      </c>
      <c r="Q3728" s="392">
        <f>Q3726+Q3720+Q3714</f>
        <v>0</v>
      </c>
      <c r="R3728" s="392">
        <f t="shared" ref="R3728:Y3728" si="716">R3726+R3720+R3714</f>
        <v>0</v>
      </c>
      <c r="S3728" s="392">
        <f t="shared" si="716"/>
        <v>0</v>
      </c>
      <c r="T3728" s="392">
        <f t="shared" si="716"/>
        <v>0</v>
      </c>
      <c r="U3728" s="392">
        <f t="shared" si="716"/>
        <v>0</v>
      </c>
      <c r="V3728" s="392">
        <f t="shared" si="716"/>
        <v>0</v>
      </c>
      <c r="W3728" s="392">
        <f t="shared" si="716"/>
        <v>0</v>
      </c>
      <c r="X3728" s="392">
        <f t="shared" si="716"/>
        <v>0</v>
      </c>
      <c r="Y3728" s="392">
        <f t="shared" si="716"/>
        <v>0</v>
      </c>
      <c r="Z3728" s="393"/>
      <c r="AA3728" s="402">
        <f>AA3726+AA3720+AA3714</f>
        <v>0</v>
      </c>
      <c r="AB3728" s="393"/>
      <c r="AC3728" s="402">
        <f>AC3726+AC3720+AC3714</f>
        <v>0</v>
      </c>
      <c r="AD3728" s="392">
        <f>AD3726+AD3720+AD3714</f>
        <v>0</v>
      </c>
      <c r="AE3728" s="445">
        <f>AD3728-Q3728</f>
        <v>0</v>
      </c>
    </row>
    <row r="3729" spans="1:31">
      <c r="A3729" s="357"/>
      <c r="B3729" s="433"/>
      <c r="C3729" s="357"/>
      <c r="D3729" s="357"/>
      <c r="E3729" s="357"/>
      <c r="F3729" s="558"/>
      <c r="G3729" s="559"/>
      <c r="H3729" s="560"/>
      <c r="I3729" s="602"/>
      <c r="J3729" s="560"/>
      <c r="K3729" s="602"/>
      <c r="L3729" s="603"/>
      <c r="M3729" s="560"/>
      <c r="N3729" s="602"/>
      <c r="O3729" s="560"/>
      <c r="P3729" s="602"/>
      <c r="Q3729" s="559"/>
      <c r="R3729" s="613"/>
      <c r="S3729" s="613"/>
      <c r="T3729" s="613"/>
      <c r="U3729" s="613"/>
      <c r="V3729" s="613"/>
      <c r="W3729" s="613"/>
      <c r="X3729" s="613"/>
      <c r="Y3729" s="559"/>
      <c r="Z3729" s="560"/>
      <c r="AA3729" s="602"/>
      <c r="AB3729" s="560"/>
      <c r="AC3729" s="602"/>
      <c r="AD3729" s="567"/>
      <c r="AE3729" s="445"/>
    </row>
    <row r="3730" spans="1:31">
      <c r="A3730" s="299"/>
      <c r="B3730" s="534"/>
      <c r="C3730" s="535" t="s">
        <v>1162</v>
      </c>
      <c r="D3730" s="535"/>
      <c r="E3730" s="561"/>
      <c r="F3730" s="562"/>
      <c r="G3730" s="538">
        <f>G3707+G3653+G3681+G3619+G3728</f>
        <v>0</v>
      </c>
      <c r="H3730" s="539"/>
      <c r="I3730" s="544">
        <f>I3707+I3653+I3681+I3619+I3728</f>
        <v>0</v>
      </c>
      <c r="J3730" s="539"/>
      <c r="K3730" s="544">
        <f>K3707+K3653+K3681+K3619+K3728</f>
        <v>0</v>
      </c>
      <c r="L3730" s="538">
        <f>L3707+L3653+L3681+L3619+L3728</f>
        <v>0</v>
      </c>
      <c r="M3730" s="539"/>
      <c r="N3730" s="544">
        <f>N3707+N3653+N3681+N3619+N3728</f>
        <v>0</v>
      </c>
      <c r="O3730" s="539"/>
      <c r="P3730" s="544">
        <f t="shared" ref="P3730:Y3730" si="717">P3707+P3653+P3681+P3619+P3728</f>
        <v>0</v>
      </c>
      <c r="Q3730" s="538">
        <f t="shared" si="717"/>
        <v>0</v>
      </c>
      <c r="R3730" s="538">
        <f t="shared" si="717"/>
        <v>0</v>
      </c>
      <c r="S3730" s="538">
        <f t="shared" si="717"/>
        <v>0</v>
      </c>
      <c r="T3730" s="538">
        <f t="shared" si="717"/>
        <v>0</v>
      </c>
      <c r="U3730" s="538">
        <f t="shared" si="717"/>
        <v>0</v>
      </c>
      <c r="V3730" s="538">
        <f t="shared" si="717"/>
        <v>0</v>
      </c>
      <c r="W3730" s="538">
        <f t="shared" si="717"/>
        <v>0</v>
      </c>
      <c r="X3730" s="538">
        <f t="shared" si="717"/>
        <v>0</v>
      </c>
      <c r="Y3730" s="538">
        <f t="shared" si="717"/>
        <v>0</v>
      </c>
      <c r="Z3730" s="539"/>
      <c r="AA3730" s="544">
        <f>AA3707+AA3653+AA3681+AA3619+AA3728</f>
        <v>0</v>
      </c>
      <c r="AB3730" s="539"/>
      <c r="AC3730" s="544">
        <f>AC3707+AC3653+AC3681+AC3619+AC3728</f>
        <v>0</v>
      </c>
      <c r="AD3730" s="538">
        <f>AD3707+AD3653+AD3681+AD3619+AD3728</f>
        <v>0</v>
      </c>
      <c r="AE3730" s="445"/>
    </row>
    <row r="3731" spans="1:31">
      <c r="A3731" s="311"/>
      <c r="B3731" s="563"/>
      <c r="C3731" s="564"/>
      <c r="D3731" s="564"/>
      <c r="E3731" s="565"/>
      <c r="F3731" s="566"/>
      <c r="G3731" s="567"/>
      <c r="H3731" s="568"/>
      <c r="I3731" s="604"/>
      <c r="J3731" s="568"/>
      <c r="K3731" s="604"/>
      <c r="L3731" s="567"/>
      <c r="M3731" s="568"/>
      <c r="N3731" s="604"/>
      <c r="O3731" s="568"/>
      <c r="P3731" s="604"/>
      <c r="Q3731" s="567"/>
      <c r="R3731" s="567">
        <v>-0.000457763671875</v>
      </c>
      <c r="S3731" s="614"/>
      <c r="T3731" s="614"/>
      <c r="U3731" s="614"/>
      <c r="V3731" s="614"/>
      <c r="W3731" s="614"/>
      <c r="X3731" s="614"/>
      <c r="Y3731" s="567">
        <f>Y3730-SUM(Q3730:X3730)</f>
        <v>0</v>
      </c>
      <c r="Z3731" s="568"/>
      <c r="AA3731" s="604"/>
      <c r="AB3731" s="568"/>
      <c r="AC3731" s="604"/>
      <c r="AD3731" s="567"/>
      <c r="AE3731" s="445"/>
    </row>
    <row r="3732" spans="1:31">
      <c r="A3732" s="299"/>
      <c r="B3732" s="475"/>
      <c r="C3732" s="569" t="s">
        <v>1163</v>
      </c>
      <c r="D3732" s="569"/>
      <c r="E3732" s="570"/>
      <c r="F3732" s="503"/>
      <c r="G3732" s="503">
        <f>G3595+G3730</f>
        <v>0</v>
      </c>
      <c r="H3732" s="571"/>
      <c r="I3732" s="605">
        <f>I3595+I3730</f>
        <v>0</v>
      </c>
      <c r="J3732" s="571"/>
      <c r="K3732" s="605">
        <f>K3595+K3730</f>
        <v>0</v>
      </c>
      <c r="L3732" s="503">
        <f>L3595+L3730</f>
        <v>0</v>
      </c>
      <c r="M3732" s="571"/>
      <c r="N3732" s="605">
        <f>N3595+N3730</f>
        <v>0</v>
      </c>
      <c r="O3732" s="571"/>
      <c r="P3732" s="605">
        <f t="shared" ref="P3732:Y3732" si="718">P3595+P3730</f>
        <v>0</v>
      </c>
      <c r="Q3732" s="503">
        <f t="shared" si="718"/>
        <v>0</v>
      </c>
      <c r="R3732" s="503">
        <f t="shared" si="718"/>
        <v>0</v>
      </c>
      <c r="S3732" s="503">
        <f t="shared" si="718"/>
        <v>0</v>
      </c>
      <c r="T3732" s="503">
        <f t="shared" si="718"/>
        <v>0</v>
      </c>
      <c r="U3732" s="503">
        <f t="shared" si="718"/>
        <v>0</v>
      </c>
      <c r="V3732" s="503">
        <f t="shared" si="718"/>
        <v>0</v>
      </c>
      <c r="W3732" s="503">
        <f t="shared" si="718"/>
        <v>0</v>
      </c>
      <c r="X3732" s="503">
        <f t="shared" si="718"/>
        <v>0</v>
      </c>
      <c r="Y3732" s="503">
        <f t="shared" si="718"/>
        <v>0</v>
      </c>
      <c r="Z3732" s="571"/>
      <c r="AA3732" s="605">
        <f>AA3595+AA3730</f>
        <v>0</v>
      </c>
      <c r="AB3732" s="571"/>
      <c r="AC3732" s="605">
        <f>AC3595+AC3730</f>
        <v>0</v>
      </c>
      <c r="AD3732" s="503">
        <f>AD3595+AD3730</f>
        <v>0</v>
      </c>
      <c r="AE3732" s="445"/>
    </row>
    <row r="3733" spans="1:30">
      <c r="A3733" s="306"/>
      <c r="B3733" s="357"/>
      <c r="C3733" s="357"/>
      <c r="D3733" s="357"/>
      <c r="E3733" s="357"/>
      <c r="F3733" s="572"/>
      <c r="G3733" s="573"/>
      <c r="H3733" s="574"/>
      <c r="I3733" s="606"/>
      <c r="J3733" s="574"/>
      <c r="K3733" s="606"/>
      <c r="L3733" s="573"/>
      <c r="M3733" s="574"/>
      <c r="N3733" s="606"/>
      <c r="O3733" s="574"/>
      <c r="P3733" s="606"/>
      <c r="Q3733" s="573"/>
      <c r="R3733" s="505"/>
      <c r="S3733" s="505"/>
      <c r="T3733" s="505"/>
      <c r="U3733" s="505"/>
      <c r="V3733" s="505"/>
      <c r="W3733" s="505"/>
      <c r="X3733" s="505"/>
      <c r="Y3733" s="573"/>
      <c r="Z3733" s="574"/>
      <c r="AA3733" s="606"/>
      <c r="AB3733" s="574"/>
      <c r="AC3733" s="606"/>
      <c r="AD3733" s="573"/>
    </row>
    <row r="3734" spans="1:30">
      <c r="A3734" s="575"/>
      <c r="B3734" s="575"/>
      <c r="C3734" s="576" t="s">
        <v>1164</v>
      </c>
      <c r="D3734" s="575"/>
      <c r="E3734" s="575"/>
      <c r="F3734" s="577"/>
      <c r="G3734" s="578">
        <f>G3732-G2214</f>
        <v>0</v>
      </c>
      <c r="H3734" s="579"/>
      <c r="I3734" s="607"/>
      <c r="J3734" s="579"/>
      <c r="K3734" s="607"/>
      <c r="L3734" s="578">
        <f>L3732-L2214</f>
        <v>0</v>
      </c>
      <c r="M3734" s="579"/>
      <c r="N3734" s="607"/>
      <c r="O3734" s="579"/>
      <c r="P3734" s="607"/>
      <c r="Q3734" s="578">
        <f>Q3732-Q2214</f>
        <v>0</v>
      </c>
      <c r="R3734" s="583"/>
      <c r="S3734" s="583"/>
      <c r="T3734" s="578">
        <f>T3732-T2214</f>
        <v>0</v>
      </c>
      <c r="U3734" s="578">
        <f>U3732-U2214</f>
        <v>0</v>
      </c>
      <c r="V3734" s="583"/>
      <c r="W3734" s="583"/>
      <c r="X3734" s="583"/>
      <c r="Y3734" s="578"/>
      <c r="Z3734" s="579"/>
      <c r="AA3734" s="607"/>
      <c r="AB3734" s="579"/>
      <c r="AC3734" s="607"/>
      <c r="AD3734" s="578">
        <f>AD3732-AD2214</f>
        <v>-10000000</v>
      </c>
    </row>
    <row r="3735" spans="1:30">
      <c r="A3735" s="311"/>
      <c r="B3735" s="311"/>
      <c r="C3735" s="311"/>
      <c r="D3735" s="311"/>
      <c r="E3735" s="311"/>
      <c r="F3735" s="580"/>
      <c r="G3735" s="487"/>
      <c r="H3735" s="315"/>
      <c r="I3735" s="314"/>
      <c r="J3735" s="315"/>
      <c r="K3735" s="314"/>
      <c r="L3735" s="487">
        <f>G3732-I3732+K3732-L3732</f>
        <v>0</v>
      </c>
      <c r="M3735" s="315"/>
      <c r="N3735" s="314"/>
      <c r="O3735" s="315"/>
      <c r="P3735" s="314"/>
      <c r="Q3735" s="487">
        <f>L3732-N3732+P3732-Q3732</f>
        <v>0</v>
      </c>
      <c r="R3735" s="505"/>
      <c r="S3735" s="505"/>
      <c r="T3735" s="505"/>
      <c r="U3735" s="505"/>
      <c r="V3735" s="505"/>
      <c r="W3735" s="505"/>
      <c r="X3735" s="505"/>
      <c r="Y3735" s="487"/>
      <c r="Z3735" s="315"/>
      <c r="AA3735" s="314"/>
      <c r="AB3735" s="315"/>
      <c r="AC3735" s="314"/>
      <c r="AD3735" s="487">
        <f>Y3732-AA3732+AC3732-AD3732</f>
        <v>0</v>
      </c>
    </row>
    <row r="3736" spans="1:30">
      <c r="A3736" s="311"/>
      <c r="B3736" s="311"/>
      <c r="C3736" s="311"/>
      <c r="D3736" s="311"/>
      <c r="E3736" s="311"/>
      <c r="F3736" s="580"/>
      <c r="G3736" s="487"/>
      <c r="H3736" s="315"/>
      <c r="I3736" s="314"/>
      <c r="J3736" s="315"/>
      <c r="K3736" s="314"/>
      <c r="L3736" s="487"/>
      <c r="M3736" s="315"/>
      <c r="N3736" s="314"/>
      <c r="O3736" s="315"/>
      <c r="P3736" s="314"/>
      <c r="Q3736" s="487"/>
      <c r="R3736" s="505"/>
      <c r="S3736" s="505"/>
      <c r="T3736" s="505"/>
      <c r="U3736" s="505"/>
      <c r="V3736" s="505"/>
      <c r="W3736" s="505"/>
      <c r="X3736" s="505"/>
      <c r="Y3736" s="487"/>
      <c r="Z3736" s="315"/>
      <c r="AA3736" s="314"/>
      <c r="AB3736" s="315"/>
      <c r="AC3736" s="314"/>
      <c r="AD3736" s="487"/>
    </row>
    <row r="3737" s="301" customFormat="1" spans="1:32">
      <c r="A3737" s="346"/>
      <c r="B3737" s="346"/>
      <c r="C3737" s="581" t="s">
        <v>1165</v>
      </c>
      <c r="D3737" s="346"/>
      <c r="E3737" s="346"/>
      <c r="F3737" s="582"/>
      <c r="G3737" s="583"/>
      <c r="H3737" s="584"/>
      <c r="I3737" s="608">
        <f>I3732+I2214</f>
        <v>0</v>
      </c>
      <c r="J3737" s="609">
        <f>I3737-K3737</f>
        <v>0</v>
      </c>
      <c r="K3737" s="608">
        <f>K3732+K2214</f>
        <v>0</v>
      </c>
      <c r="L3737" s="583"/>
      <c r="M3737" s="584"/>
      <c r="N3737" s="608">
        <f>N3732+N2214</f>
        <v>0</v>
      </c>
      <c r="O3737" s="609">
        <f>N3737-P3737</f>
        <v>0</v>
      </c>
      <c r="P3737" s="608">
        <f>P3732+P2214</f>
        <v>0</v>
      </c>
      <c r="Q3737" s="583"/>
      <c r="R3737" s="583"/>
      <c r="S3737" s="583"/>
      <c r="T3737" s="583"/>
      <c r="U3737" s="583"/>
      <c r="V3737" s="583"/>
      <c r="W3737" s="583"/>
      <c r="X3737" s="583"/>
      <c r="Y3737" s="583"/>
      <c r="Z3737" s="584"/>
      <c r="AA3737" s="608">
        <f>AA3732+AA2214</f>
        <v>10000000</v>
      </c>
      <c r="AB3737" s="609">
        <f>AA3737-AC3737</f>
        <v>10000000</v>
      </c>
      <c r="AC3737" s="608">
        <f>AC3732+AC2214</f>
        <v>0</v>
      </c>
      <c r="AD3737" s="583"/>
      <c r="AF3737" s="616"/>
    </row>
    <row r="3738" s="301" customFormat="1" spans="1:32">
      <c r="A3738" s="585"/>
      <c r="B3738" s="585"/>
      <c r="C3738" s="576" t="s">
        <v>1166</v>
      </c>
      <c r="D3738" s="585"/>
      <c r="E3738" s="585"/>
      <c r="F3738" s="586"/>
      <c r="G3738" s="587"/>
      <c r="H3738" s="588"/>
      <c r="I3738" s="610">
        <f>'2a. Jurnal Proforma Modal'!H34</f>
        <v>0</v>
      </c>
      <c r="J3738" s="609">
        <f>I3738-K3738</f>
        <v>0</v>
      </c>
      <c r="K3738" s="610">
        <f>'2a. Jurnal Proforma Modal'!I34</f>
        <v>0</v>
      </c>
      <c r="L3738" s="611"/>
      <c r="M3738" s="588"/>
      <c r="N3738" s="610">
        <f>'2b. Jurnal CTE '!G54</f>
        <v>0</v>
      </c>
      <c r="O3738" s="609">
        <f>N3738-P3738</f>
        <v>0</v>
      </c>
      <c r="P3738" s="610">
        <f>'2b. Jurnal CTE '!H54</f>
        <v>0</v>
      </c>
      <c r="W3738" s="583"/>
      <c r="X3738" s="583"/>
      <c r="Y3738" s="611"/>
      <c r="Z3738" s="588"/>
      <c r="AA3738" s="610">
        <f>'2c. Jurnal ELIM'!H129</f>
        <v>10000000</v>
      </c>
      <c r="AB3738" s="609">
        <f>AA3738-AC3738</f>
        <v>0</v>
      </c>
      <c r="AC3738" s="610">
        <f>'2c. Jurnal ELIM'!I129</f>
        <v>10000000</v>
      </c>
      <c r="AD3738" s="611"/>
      <c r="AF3738" s="616"/>
    </row>
    <row r="3739" s="301" customFormat="1" spans="1:32">
      <c r="A3739" s="465"/>
      <c r="B3739" s="465"/>
      <c r="C3739" s="484" t="s">
        <v>893</v>
      </c>
      <c r="D3739" s="465"/>
      <c r="E3739" s="465"/>
      <c r="F3739" s="313"/>
      <c r="G3739" s="589"/>
      <c r="H3739" s="590"/>
      <c r="I3739" s="589">
        <f>I3737-I3738</f>
        <v>0</v>
      </c>
      <c r="J3739" s="590"/>
      <c r="K3739" s="589">
        <f>K3737-K3738</f>
        <v>0</v>
      </c>
      <c r="L3739" s="589"/>
      <c r="M3739" s="590"/>
      <c r="N3739" s="589">
        <f>N3737-N3738</f>
        <v>0</v>
      </c>
      <c r="O3739" s="590"/>
      <c r="P3739" s="589">
        <f>P3737-P3738</f>
        <v>0</v>
      </c>
      <c r="W3739" s="583"/>
      <c r="X3739" s="583"/>
      <c r="Y3739" s="589"/>
      <c r="Z3739" s="590"/>
      <c r="AA3739" s="589">
        <f>AA3737-AA3738</f>
        <v>0</v>
      </c>
      <c r="AB3739" s="590"/>
      <c r="AC3739" s="589">
        <f>AC3737-AC3738</f>
        <v>-10000000</v>
      </c>
      <c r="AD3739" s="589"/>
      <c r="AF3739" s="616"/>
    </row>
    <row r="3740" spans="1:30">
      <c r="A3740" s="306"/>
      <c r="B3740" s="306"/>
      <c r="C3740" s="306"/>
      <c r="D3740" s="306"/>
      <c r="E3740" s="306"/>
      <c r="F3740" s="307"/>
      <c r="G3740" s="591"/>
      <c r="H3740" s="592"/>
      <c r="I3740" s="591"/>
      <c r="J3740" s="592"/>
      <c r="K3740" s="591"/>
      <c r="L3740" s="591"/>
      <c r="M3740" s="592"/>
      <c r="N3740" s="591"/>
      <c r="O3740" s="592"/>
      <c r="P3740" s="591"/>
      <c r="W3740" s="366"/>
      <c r="X3740" s="366"/>
      <c r="Y3740" s="591"/>
      <c r="Z3740" s="592"/>
      <c r="AA3740" s="591"/>
      <c r="AB3740" s="592"/>
      <c r="AC3740" s="591"/>
      <c r="AD3740" s="591"/>
    </row>
    <row r="3741" spans="1:30">
      <c r="A3741" s="306"/>
      <c r="B3741" s="306"/>
      <c r="C3741" s="306"/>
      <c r="D3741" s="306"/>
      <c r="E3741" s="306"/>
      <c r="F3741" s="307"/>
      <c r="G3741" s="591"/>
      <c r="H3741" s="592"/>
      <c r="I3741" s="591"/>
      <c r="J3741" s="592"/>
      <c r="K3741" s="591"/>
      <c r="L3741" s="591"/>
      <c r="M3741" s="592"/>
      <c r="N3741" s="591"/>
      <c r="O3741" s="592"/>
      <c r="P3741" s="591"/>
      <c r="Q3741" s="591"/>
      <c r="R3741" s="366"/>
      <c r="S3741" s="366"/>
      <c r="T3741" s="366"/>
      <c r="U3741" s="366"/>
      <c r="V3741" s="366"/>
      <c r="W3741" s="366"/>
      <c r="X3741" s="366"/>
      <c r="Y3741" s="591"/>
      <c r="Z3741" s="592"/>
      <c r="AA3741" s="591"/>
      <c r="AB3741" s="592"/>
      <c r="AC3741" s="591"/>
      <c r="AD3741" s="591"/>
    </row>
    <row r="3742" spans="1:30">
      <c r="A3742" s="593"/>
      <c r="B3742" s="316" t="s">
        <v>754</v>
      </c>
      <c r="C3742" s="317" t="s">
        <v>755</v>
      </c>
      <c r="D3742" s="317"/>
      <c r="E3742" s="318"/>
      <c r="F3742" s="319" t="s">
        <v>756</v>
      </c>
      <c r="G3742" s="320" t="str">
        <f>G6</f>
        <v>PT xxx</v>
      </c>
      <c r="H3742" s="489" t="str">
        <f>H6</f>
        <v>Proforma Modal</v>
      </c>
      <c r="I3742" s="489"/>
      <c r="J3742" s="489"/>
      <c r="K3742" s="489"/>
      <c r="L3742" s="320" t="str">
        <f>G3742</f>
        <v>PT xxx</v>
      </c>
      <c r="M3742" s="489" t="str">
        <f>M6</f>
        <v>Cost to Equity</v>
      </c>
      <c r="N3742" s="489"/>
      <c r="O3742" s="489"/>
      <c r="P3742" s="489"/>
      <c r="Q3742" s="320" t="s">
        <v>1348</v>
      </c>
      <c r="R3742" s="370" t="s">
        <v>1342</v>
      </c>
      <c r="S3742" s="370" t="s">
        <v>1343</v>
      </c>
      <c r="T3742" s="370" t="s">
        <v>1344</v>
      </c>
      <c r="U3742" s="370" t="s">
        <v>1345</v>
      </c>
      <c r="V3742" s="370" t="s">
        <v>1346</v>
      </c>
      <c r="W3742" s="370" t="str">
        <f>W6</f>
        <v>Anak usaha 6</v>
      </c>
      <c r="X3742" s="370" t="str">
        <f>X6</f>
        <v>Anak usaha 7</v>
      </c>
      <c r="Y3742" s="320" t="s">
        <v>1337</v>
      </c>
      <c r="Z3742" s="321" t="s">
        <v>1338</v>
      </c>
      <c r="AA3742" s="321"/>
      <c r="AB3742" s="321"/>
      <c r="AC3742" s="321"/>
      <c r="AD3742" s="320" t="s">
        <v>1348</v>
      </c>
    </row>
    <row r="3743" spans="1:30">
      <c r="A3743" s="593"/>
      <c r="B3743" s="322"/>
      <c r="C3743" s="323"/>
      <c r="D3743" s="323"/>
      <c r="E3743" s="324"/>
      <c r="F3743" s="325"/>
      <c r="G3743" s="326" t="s">
        <v>758</v>
      </c>
      <c r="H3743" s="490"/>
      <c r="I3743" s="490"/>
      <c r="J3743" s="490"/>
      <c r="K3743" s="490"/>
      <c r="L3743" s="326" t="str">
        <f>G3743</f>
        <v>Unaudited</v>
      </c>
      <c r="M3743" s="490"/>
      <c r="N3743" s="490"/>
      <c r="O3743" s="490"/>
      <c r="P3743" s="490"/>
      <c r="Q3743" s="326" t="str">
        <f>L3743</f>
        <v>Unaudited</v>
      </c>
      <c r="R3743" s="371" t="s">
        <v>758</v>
      </c>
      <c r="S3743" s="371" t="s">
        <v>758</v>
      </c>
      <c r="T3743" s="371" t="s">
        <v>758</v>
      </c>
      <c r="U3743" s="371" t="s">
        <v>758</v>
      </c>
      <c r="V3743" s="371" t="s">
        <v>758</v>
      </c>
      <c r="W3743" s="371" t="s">
        <v>758</v>
      </c>
      <c r="X3743" s="371" t="s">
        <v>758</v>
      </c>
      <c r="Y3743" s="326" t="str">
        <f>T3743</f>
        <v>Unaudited</v>
      </c>
      <c r="Z3743" s="327"/>
      <c r="AA3743" s="327"/>
      <c r="AB3743" s="327"/>
      <c r="AC3743" s="327"/>
      <c r="AD3743" s="326" t="s">
        <v>758</v>
      </c>
    </row>
    <row r="3744" spans="1:30">
      <c r="A3744" s="593"/>
      <c r="B3744" s="328"/>
      <c r="C3744" s="329"/>
      <c r="D3744" s="329"/>
      <c r="E3744" s="330"/>
      <c r="F3744" s="331"/>
      <c r="G3744" s="332">
        <f>G8</f>
        <v>44561</v>
      </c>
      <c r="H3744" s="333"/>
      <c r="I3744" s="367" t="s">
        <v>759</v>
      </c>
      <c r="J3744" s="367"/>
      <c r="K3744" s="367" t="s">
        <v>760</v>
      </c>
      <c r="L3744" s="332">
        <f>G3744</f>
        <v>44561</v>
      </c>
      <c r="M3744" s="367"/>
      <c r="N3744" s="367" t="s">
        <v>759</v>
      </c>
      <c r="O3744" s="367"/>
      <c r="P3744" s="367" t="s">
        <v>760</v>
      </c>
      <c r="Q3744" s="332">
        <f>L3744</f>
        <v>44561</v>
      </c>
      <c r="R3744" s="372">
        <f t="shared" ref="R3744:Y3744" si="719">Q3744</f>
        <v>44561</v>
      </c>
      <c r="S3744" s="372">
        <f t="shared" si="719"/>
        <v>44561</v>
      </c>
      <c r="T3744" s="372">
        <f t="shared" si="719"/>
        <v>44561</v>
      </c>
      <c r="U3744" s="372">
        <f t="shared" si="719"/>
        <v>44561</v>
      </c>
      <c r="V3744" s="372">
        <f t="shared" si="719"/>
        <v>44561</v>
      </c>
      <c r="W3744" s="372">
        <f>U3744</f>
        <v>44561</v>
      </c>
      <c r="X3744" s="372">
        <f>V3744</f>
        <v>44561</v>
      </c>
      <c r="Y3744" s="332">
        <f t="shared" si="719"/>
        <v>44561</v>
      </c>
      <c r="Z3744" s="367"/>
      <c r="AA3744" s="367" t="s">
        <v>759</v>
      </c>
      <c r="AB3744" s="367"/>
      <c r="AC3744" s="367" t="s">
        <v>760</v>
      </c>
      <c r="AD3744" s="332">
        <f>Y3744</f>
        <v>44561</v>
      </c>
    </row>
    <row r="3745" spans="1:30">
      <c r="A3745" s="594"/>
      <c r="B3745" s="595"/>
      <c r="C3745" s="594"/>
      <c r="D3745" s="594"/>
      <c r="E3745" s="596"/>
      <c r="F3745" s="597"/>
      <c r="G3745" s="598"/>
      <c r="H3745" s="598"/>
      <c r="I3745" s="598"/>
      <c r="J3745" s="598"/>
      <c r="K3745" s="598"/>
      <c r="L3745" s="612"/>
      <c r="M3745" s="598"/>
      <c r="N3745" s="598"/>
      <c r="O3745" s="598"/>
      <c r="P3745" s="598"/>
      <c r="Q3745" s="612"/>
      <c r="R3745" s="615"/>
      <c r="S3745" s="615"/>
      <c r="T3745" s="615"/>
      <c r="U3745" s="615"/>
      <c r="V3745" s="615"/>
      <c r="W3745" s="615"/>
      <c r="X3745" s="615"/>
      <c r="Y3745" s="612"/>
      <c r="Z3745" s="598"/>
      <c r="AA3745" s="598"/>
      <c r="AB3745" s="598"/>
      <c r="AC3745" s="598"/>
      <c r="AD3745" s="612"/>
    </row>
    <row r="3746" spans="1:30">
      <c r="A3746" s="594"/>
      <c r="B3746" s="599"/>
      <c r="C3746" s="600" t="s">
        <v>1167</v>
      </c>
      <c r="D3746" s="601"/>
      <c r="E3746" s="596"/>
      <c r="F3746" s="597"/>
      <c r="G3746" s="598"/>
      <c r="H3746" s="598"/>
      <c r="I3746" s="598"/>
      <c r="J3746" s="598"/>
      <c r="K3746" s="598"/>
      <c r="L3746" s="612"/>
      <c r="M3746" s="598"/>
      <c r="N3746" s="598"/>
      <c r="O3746" s="598"/>
      <c r="P3746" s="598"/>
      <c r="Q3746" s="612"/>
      <c r="R3746" s="615"/>
      <c r="S3746" s="615"/>
      <c r="T3746" s="615"/>
      <c r="U3746" s="615"/>
      <c r="V3746" s="615"/>
      <c r="W3746" s="615"/>
      <c r="X3746" s="615"/>
      <c r="Y3746" s="612"/>
      <c r="Z3746" s="598"/>
      <c r="AA3746" s="598"/>
      <c r="AB3746" s="598"/>
      <c r="AC3746" s="598"/>
      <c r="AD3746" s="612"/>
    </row>
    <row r="3747" outlineLevel="1" spans="1:31">
      <c r="A3747" s="346"/>
      <c r="B3747" s="150">
        <v>410101001</v>
      </c>
      <c r="D3747" s="299" t="s">
        <v>1168</v>
      </c>
      <c r="E3747" s="299"/>
      <c r="F3747" s="343"/>
      <c r="G3747" s="350"/>
      <c r="H3747" s="349"/>
      <c r="I3747" s="350"/>
      <c r="J3747" s="349"/>
      <c r="K3747" s="350"/>
      <c r="L3747" s="337">
        <f>G3747-I3747+K3747</f>
        <v>0</v>
      </c>
      <c r="M3747" s="388"/>
      <c r="N3747" s="348"/>
      <c r="O3747" s="388"/>
      <c r="P3747" s="348"/>
      <c r="Q3747" s="337">
        <f>L3747-N3747+P3747</f>
        <v>0</v>
      </c>
      <c r="R3747" s="350"/>
      <c r="S3747" s="350"/>
      <c r="T3747" s="350"/>
      <c r="U3747" s="350"/>
      <c r="V3747" s="350"/>
      <c r="W3747" s="350"/>
      <c r="X3747" s="350"/>
      <c r="Y3747" s="350">
        <f t="shared" ref="Y3747:Y3748" si="720">SUM(Q3747:X3747)</f>
        <v>0</v>
      </c>
      <c r="Z3747" s="388"/>
      <c r="AA3747" s="348"/>
      <c r="AB3747" s="388"/>
      <c r="AC3747" s="348"/>
      <c r="AD3747" s="337">
        <f>Y3747-AA3747+AC3747</f>
        <v>0</v>
      </c>
      <c r="AE3747" s="252"/>
    </row>
    <row r="3748" outlineLevel="1" spans="1:31">
      <c r="A3748" s="346"/>
      <c r="B3748" s="150">
        <v>410101002</v>
      </c>
      <c r="D3748" s="299" t="s">
        <v>1169</v>
      </c>
      <c r="E3748" s="299"/>
      <c r="F3748" s="343"/>
      <c r="G3748" s="350"/>
      <c r="H3748" s="349"/>
      <c r="I3748" s="350"/>
      <c r="J3748" s="349"/>
      <c r="K3748" s="350"/>
      <c r="L3748" s="337">
        <f t="shared" ref="L3748" si="721">G3748-I3748+K3748</f>
        <v>0</v>
      </c>
      <c r="M3748" s="388"/>
      <c r="N3748" s="348"/>
      <c r="O3748" s="388"/>
      <c r="P3748" s="348"/>
      <c r="Q3748" s="337">
        <f t="shared" ref="Q3748" si="722">L3748-N3748+P3748</f>
        <v>0</v>
      </c>
      <c r="R3748" s="350"/>
      <c r="S3748" s="350"/>
      <c r="T3748" s="350"/>
      <c r="U3748" s="350"/>
      <c r="V3748" s="350"/>
      <c r="W3748" s="350"/>
      <c r="X3748" s="350"/>
      <c r="Y3748" s="350">
        <f t="shared" si="720"/>
        <v>0</v>
      </c>
      <c r="Z3748" s="388"/>
      <c r="AA3748" s="348"/>
      <c r="AB3748" s="388"/>
      <c r="AC3748" s="348"/>
      <c r="AD3748" s="337">
        <f t="shared" ref="AD3748" si="723">Y3748-AA3748+AC3748</f>
        <v>0</v>
      </c>
      <c r="AE3748" s="252"/>
    </row>
    <row r="3749" outlineLevel="1" spans="1:31">
      <c r="A3749" s="346"/>
      <c r="B3749" s="150">
        <v>410101003</v>
      </c>
      <c r="D3749" s="299" t="s">
        <v>1170</v>
      </c>
      <c r="E3749" s="299"/>
      <c r="F3749" s="343"/>
      <c r="G3749" s="350"/>
      <c r="H3749" s="349"/>
      <c r="I3749" s="350"/>
      <c r="J3749" s="349"/>
      <c r="K3749" s="350"/>
      <c r="L3749" s="337">
        <f t="shared" ref="L3749:L3754" si="724">G3749-I3749+K3749</f>
        <v>0</v>
      </c>
      <c r="M3749" s="388"/>
      <c r="N3749" s="348"/>
      <c r="O3749" s="388"/>
      <c r="P3749" s="348"/>
      <c r="Q3749" s="337">
        <f t="shared" ref="Q3749:Q3754" si="725">L3749-N3749+P3749</f>
        <v>0</v>
      </c>
      <c r="R3749" s="350"/>
      <c r="S3749" s="350"/>
      <c r="T3749" s="350"/>
      <c r="U3749" s="350"/>
      <c r="V3749" s="350"/>
      <c r="W3749" s="350"/>
      <c r="X3749" s="350"/>
      <c r="Y3749" s="350">
        <f t="shared" ref="Y3749:Y3754" si="726">SUM(Q3749:X3749)</f>
        <v>0</v>
      </c>
      <c r="Z3749" s="388"/>
      <c r="AA3749" s="348"/>
      <c r="AB3749" s="388"/>
      <c r="AC3749" s="348"/>
      <c r="AD3749" s="337">
        <f t="shared" ref="AD3749:AD3754" si="727">Y3749-AA3749+AC3749</f>
        <v>0</v>
      </c>
      <c r="AE3749" s="252"/>
    </row>
    <row r="3750" outlineLevel="1" spans="1:31">
      <c r="A3750" s="346"/>
      <c r="B3750" s="150">
        <v>410101004</v>
      </c>
      <c r="D3750" s="299" t="s">
        <v>1171</v>
      </c>
      <c r="E3750" s="299"/>
      <c r="F3750" s="343"/>
      <c r="G3750" s="350"/>
      <c r="H3750" s="349"/>
      <c r="I3750" s="350"/>
      <c r="J3750" s="349"/>
      <c r="K3750" s="350"/>
      <c r="L3750" s="337">
        <f t="shared" si="724"/>
        <v>0</v>
      </c>
      <c r="M3750" s="388"/>
      <c r="N3750" s="348"/>
      <c r="O3750" s="388"/>
      <c r="P3750" s="348"/>
      <c r="Q3750" s="337">
        <f t="shared" si="725"/>
        <v>0</v>
      </c>
      <c r="R3750" s="350"/>
      <c r="S3750" s="350"/>
      <c r="T3750" s="350"/>
      <c r="U3750" s="350"/>
      <c r="V3750" s="350"/>
      <c r="W3750" s="350"/>
      <c r="X3750" s="350"/>
      <c r="Y3750" s="350">
        <f t="shared" si="726"/>
        <v>0</v>
      </c>
      <c r="Z3750" s="388"/>
      <c r="AA3750" s="348"/>
      <c r="AB3750" s="388"/>
      <c r="AC3750" s="348"/>
      <c r="AD3750" s="337">
        <f t="shared" si="727"/>
        <v>0</v>
      </c>
      <c r="AE3750" s="252"/>
    </row>
    <row r="3751" outlineLevel="1" spans="1:31">
      <c r="A3751" s="346"/>
      <c r="B3751" s="150">
        <v>410101005</v>
      </c>
      <c r="D3751" s="299" t="s">
        <v>1172</v>
      </c>
      <c r="E3751" s="299"/>
      <c r="F3751" s="343"/>
      <c r="G3751" s="350"/>
      <c r="H3751" s="349"/>
      <c r="I3751" s="350"/>
      <c r="J3751" s="349"/>
      <c r="K3751" s="350"/>
      <c r="L3751" s="337">
        <f t="shared" si="724"/>
        <v>0</v>
      </c>
      <c r="M3751" s="388"/>
      <c r="N3751" s="348"/>
      <c r="O3751" s="388"/>
      <c r="P3751" s="348"/>
      <c r="Q3751" s="337">
        <f t="shared" si="725"/>
        <v>0</v>
      </c>
      <c r="R3751" s="350"/>
      <c r="S3751" s="350"/>
      <c r="T3751" s="350"/>
      <c r="U3751" s="350"/>
      <c r="V3751" s="350"/>
      <c r="W3751" s="350"/>
      <c r="X3751" s="350"/>
      <c r="Y3751" s="350">
        <f t="shared" si="726"/>
        <v>0</v>
      </c>
      <c r="Z3751" s="388"/>
      <c r="AA3751" s="348"/>
      <c r="AB3751" s="388"/>
      <c r="AC3751" s="348"/>
      <c r="AD3751" s="337">
        <f t="shared" si="727"/>
        <v>0</v>
      </c>
      <c r="AE3751" s="252"/>
    </row>
    <row r="3752" outlineLevel="1" spans="1:31">
      <c r="A3752" s="346"/>
      <c r="B3752" s="150">
        <v>410101006</v>
      </c>
      <c r="D3752" s="299" t="s">
        <v>1173</v>
      </c>
      <c r="E3752" s="299"/>
      <c r="F3752" s="343"/>
      <c r="G3752" s="350"/>
      <c r="H3752" s="349"/>
      <c r="I3752" s="350"/>
      <c r="J3752" s="349"/>
      <c r="K3752" s="350"/>
      <c r="L3752" s="337">
        <f t="shared" si="724"/>
        <v>0</v>
      </c>
      <c r="M3752" s="388"/>
      <c r="N3752" s="348"/>
      <c r="O3752" s="388"/>
      <c r="P3752" s="348"/>
      <c r="Q3752" s="337">
        <f t="shared" si="725"/>
        <v>0</v>
      </c>
      <c r="R3752" s="350"/>
      <c r="S3752" s="350"/>
      <c r="T3752" s="350"/>
      <c r="U3752" s="350"/>
      <c r="V3752" s="350"/>
      <c r="W3752" s="350"/>
      <c r="X3752" s="350"/>
      <c r="Y3752" s="350">
        <f t="shared" si="726"/>
        <v>0</v>
      </c>
      <c r="Z3752" s="388"/>
      <c r="AA3752" s="348"/>
      <c r="AB3752" s="388"/>
      <c r="AC3752" s="348"/>
      <c r="AD3752" s="337">
        <f t="shared" si="727"/>
        <v>0</v>
      </c>
      <c r="AE3752" s="252"/>
    </row>
    <row r="3753" outlineLevel="1" spans="1:31">
      <c r="A3753" s="346"/>
      <c r="B3753" s="150">
        <v>410101007</v>
      </c>
      <c r="D3753" s="299" t="s">
        <v>1174</v>
      </c>
      <c r="E3753" s="299"/>
      <c r="F3753" s="343"/>
      <c r="G3753" s="350"/>
      <c r="H3753" s="349"/>
      <c r="I3753" s="350"/>
      <c r="J3753" s="349"/>
      <c r="K3753" s="350"/>
      <c r="L3753" s="337">
        <f t="shared" si="724"/>
        <v>0</v>
      </c>
      <c r="M3753" s="388"/>
      <c r="N3753" s="348"/>
      <c r="O3753" s="388"/>
      <c r="P3753" s="348"/>
      <c r="Q3753" s="337">
        <f t="shared" si="725"/>
        <v>0</v>
      </c>
      <c r="R3753" s="350"/>
      <c r="S3753" s="350"/>
      <c r="T3753" s="350"/>
      <c r="U3753" s="350"/>
      <c r="V3753" s="350"/>
      <c r="W3753" s="350"/>
      <c r="X3753" s="350"/>
      <c r="Y3753" s="350">
        <f t="shared" si="726"/>
        <v>0</v>
      </c>
      <c r="Z3753" s="388"/>
      <c r="AA3753" s="348"/>
      <c r="AB3753" s="388"/>
      <c r="AC3753" s="348"/>
      <c r="AD3753" s="337">
        <f t="shared" si="727"/>
        <v>0</v>
      </c>
      <c r="AE3753" s="252"/>
    </row>
    <row r="3754" outlineLevel="1" spans="1:31">
      <c r="A3754" s="346"/>
      <c r="B3754" s="150">
        <v>410101008</v>
      </c>
      <c r="D3754" s="299" t="s">
        <v>1175</v>
      </c>
      <c r="E3754" s="299"/>
      <c r="F3754" s="343"/>
      <c r="G3754" s="350"/>
      <c r="H3754" s="349"/>
      <c r="I3754" s="350"/>
      <c r="J3754" s="349"/>
      <c r="K3754" s="350"/>
      <c r="L3754" s="337">
        <f t="shared" si="724"/>
        <v>0</v>
      </c>
      <c r="M3754" s="388"/>
      <c r="N3754" s="348"/>
      <c r="O3754" s="388"/>
      <c r="P3754" s="348"/>
      <c r="Q3754" s="337">
        <f t="shared" si="725"/>
        <v>0</v>
      </c>
      <c r="R3754" s="350"/>
      <c r="S3754" s="350"/>
      <c r="T3754" s="350"/>
      <c r="U3754" s="350"/>
      <c r="V3754" s="350"/>
      <c r="W3754" s="350"/>
      <c r="X3754" s="350"/>
      <c r="Y3754" s="350">
        <f t="shared" si="726"/>
        <v>0</v>
      </c>
      <c r="Z3754" s="388"/>
      <c r="AA3754" s="348"/>
      <c r="AB3754" s="388"/>
      <c r="AC3754" s="348"/>
      <c r="AD3754" s="337">
        <f t="shared" si="727"/>
        <v>0</v>
      </c>
      <c r="AE3754" s="252"/>
    </row>
    <row r="3755" outlineLevel="1" spans="1:31">
      <c r="A3755" s="346"/>
      <c r="B3755" s="150">
        <v>410101009</v>
      </c>
      <c r="D3755" s="299" t="s">
        <v>540</v>
      </c>
      <c r="E3755" s="299"/>
      <c r="F3755" s="343"/>
      <c r="G3755" s="350"/>
      <c r="H3755" s="349"/>
      <c r="I3755" s="350"/>
      <c r="J3755" s="349"/>
      <c r="K3755" s="350"/>
      <c r="L3755" s="337">
        <f t="shared" ref="L3755:L3761" si="728">G3755-I3755+K3755</f>
        <v>0</v>
      </c>
      <c r="M3755" s="388"/>
      <c r="N3755" s="348"/>
      <c r="O3755" s="388"/>
      <c r="P3755" s="348"/>
      <c r="Q3755" s="337">
        <f t="shared" ref="Q3755:Q3761" si="729">L3755-N3755+P3755</f>
        <v>0</v>
      </c>
      <c r="R3755" s="350"/>
      <c r="S3755" s="350"/>
      <c r="T3755" s="350"/>
      <c r="U3755" s="350"/>
      <c r="V3755" s="350"/>
      <c r="W3755" s="350"/>
      <c r="X3755" s="350"/>
      <c r="Y3755" s="350">
        <f t="shared" ref="Y3755:Y3759" si="730">SUM(Q3755:X3755)</f>
        <v>0</v>
      </c>
      <c r="Z3755" s="388"/>
      <c r="AA3755" s="348"/>
      <c r="AB3755" s="388"/>
      <c r="AC3755" s="348"/>
      <c r="AD3755" s="337">
        <f t="shared" ref="AD3755:AD3759" si="731">Y3755-AA3755+AC3755</f>
        <v>0</v>
      </c>
      <c r="AE3755" s="252"/>
    </row>
    <row r="3756" outlineLevel="1" spans="1:31">
      <c r="A3756" s="346"/>
      <c r="B3756" s="150">
        <v>410101010</v>
      </c>
      <c r="D3756" s="299" t="s">
        <v>541</v>
      </c>
      <c r="E3756" s="299"/>
      <c r="F3756" s="343"/>
      <c r="G3756" s="350"/>
      <c r="H3756" s="349"/>
      <c r="I3756" s="350"/>
      <c r="J3756" s="349"/>
      <c r="K3756" s="350"/>
      <c r="L3756" s="337">
        <f t="shared" si="728"/>
        <v>0</v>
      </c>
      <c r="M3756" s="388"/>
      <c r="N3756" s="348"/>
      <c r="O3756" s="388"/>
      <c r="P3756" s="348"/>
      <c r="Q3756" s="337">
        <f t="shared" si="729"/>
        <v>0</v>
      </c>
      <c r="R3756" s="350"/>
      <c r="S3756" s="350"/>
      <c r="T3756" s="350"/>
      <c r="U3756" s="350"/>
      <c r="V3756" s="350"/>
      <c r="W3756" s="350"/>
      <c r="X3756" s="350"/>
      <c r="Y3756" s="350">
        <f t="shared" si="730"/>
        <v>0</v>
      </c>
      <c r="Z3756" s="388"/>
      <c r="AA3756" s="348"/>
      <c r="AB3756" s="388"/>
      <c r="AC3756" s="348"/>
      <c r="AD3756" s="337">
        <f t="shared" si="731"/>
        <v>0</v>
      </c>
      <c r="AE3756" s="252"/>
    </row>
    <row r="3757" outlineLevel="1" spans="1:31">
      <c r="A3757" s="346"/>
      <c r="B3757" s="150">
        <v>410101011</v>
      </c>
      <c r="D3757" s="299" t="s">
        <v>542</v>
      </c>
      <c r="E3757" s="299"/>
      <c r="F3757" s="343"/>
      <c r="G3757" s="350"/>
      <c r="H3757" s="349"/>
      <c r="I3757" s="350"/>
      <c r="J3757" s="349"/>
      <c r="K3757" s="350"/>
      <c r="L3757" s="337">
        <f t="shared" si="728"/>
        <v>0</v>
      </c>
      <c r="M3757" s="388"/>
      <c r="N3757" s="348"/>
      <c r="O3757" s="388"/>
      <c r="P3757" s="348"/>
      <c r="Q3757" s="337">
        <f t="shared" si="729"/>
        <v>0</v>
      </c>
      <c r="R3757" s="350"/>
      <c r="S3757" s="350"/>
      <c r="T3757" s="350"/>
      <c r="U3757" s="350"/>
      <c r="V3757" s="350"/>
      <c r="W3757" s="350"/>
      <c r="X3757" s="350"/>
      <c r="Y3757" s="350">
        <f t="shared" si="730"/>
        <v>0</v>
      </c>
      <c r="Z3757" s="388"/>
      <c r="AA3757" s="348"/>
      <c r="AB3757" s="388"/>
      <c r="AC3757" s="348"/>
      <c r="AD3757" s="337">
        <f t="shared" si="731"/>
        <v>0</v>
      </c>
      <c r="AE3757" s="252"/>
    </row>
    <row r="3758" outlineLevel="1" spans="1:31">
      <c r="A3758" s="346"/>
      <c r="B3758" s="150">
        <v>410101012</v>
      </c>
      <c r="D3758" s="299" t="s">
        <v>543</v>
      </c>
      <c r="E3758" s="299"/>
      <c r="F3758" s="343"/>
      <c r="G3758" s="350"/>
      <c r="H3758" s="349"/>
      <c r="I3758" s="350"/>
      <c r="J3758" s="349"/>
      <c r="K3758" s="350"/>
      <c r="L3758" s="337">
        <f t="shared" si="728"/>
        <v>0</v>
      </c>
      <c r="M3758" s="388"/>
      <c r="N3758" s="348"/>
      <c r="O3758" s="388"/>
      <c r="P3758" s="348"/>
      <c r="Q3758" s="337">
        <f t="shared" si="729"/>
        <v>0</v>
      </c>
      <c r="R3758" s="350"/>
      <c r="S3758" s="350"/>
      <c r="T3758" s="350"/>
      <c r="U3758" s="350"/>
      <c r="V3758" s="350"/>
      <c r="W3758" s="350"/>
      <c r="X3758" s="350"/>
      <c r="Y3758" s="350">
        <f t="shared" si="730"/>
        <v>0</v>
      </c>
      <c r="Z3758" s="388"/>
      <c r="AA3758" s="348"/>
      <c r="AB3758" s="388"/>
      <c r="AC3758" s="348"/>
      <c r="AD3758" s="337">
        <f t="shared" si="731"/>
        <v>0</v>
      </c>
      <c r="AE3758" s="252"/>
    </row>
    <row r="3759" outlineLevel="1" spans="1:31">
      <c r="A3759" s="346"/>
      <c r="B3759" s="150">
        <v>410101013</v>
      </c>
      <c r="D3759" s="299" t="s">
        <v>544</v>
      </c>
      <c r="E3759" s="299"/>
      <c r="F3759" s="343"/>
      <c r="G3759" s="350"/>
      <c r="H3759" s="349"/>
      <c r="I3759" s="350"/>
      <c r="J3759" s="349"/>
      <c r="K3759" s="350"/>
      <c r="L3759" s="337">
        <f t="shared" si="728"/>
        <v>0</v>
      </c>
      <c r="M3759" s="388"/>
      <c r="N3759" s="348"/>
      <c r="O3759" s="388"/>
      <c r="P3759" s="348"/>
      <c r="Q3759" s="337">
        <f t="shared" si="729"/>
        <v>0</v>
      </c>
      <c r="R3759" s="350"/>
      <c r="S3759" s="350"/>
      <c r="T3759" s="350"/>
      <c r="U3759" s="350"/>
      <c r="V3759" s="350"/>
      <c r="W3759" s="350"/>
      <c r="X3759" s="350"/>
      <c r="Y3759" s="350">
        <f t="shared" si="730"/>
        <v>0</v>
      </c>
      <c r="Z3759" s="388"/>
      <c r="AA3759" s="348"/>
      <c r="AB3759" s="388"/>
      <c r="AC3759" s="348"/>
      <c r="AD3759" s="337">
        <f t="shared" si="731"/>
        <v>0</v>
      </c>
      <c r="AE3759" s="252"/>
    </row>
    <row r="3760" outlineLevel="1" spans="1:31">
      <c r="A3760" s="346"/>
      <c r="B3760" s="150">
        <v>410101014</v>
      </c>
      <c r="D3760" s="299" t="s">
        <v>364</v>
      </c>
      <c r="E3760" s="299"/>
      <c r="F3760" s="343"/>
      <c r="G3760" s="350"/>
      <c r="H3760" s="349"/>
      <c r="I3760" s="350"/>
      <c r="J3760" s="349"/>
      <c r="K3760" s="350"/>
      <c r="L3760" s="337">
        <f t="shared" si="728"/>
        <v>0</v>
      </c>
      <c r="M3760" s="388"/>
      <c r="N3760" s="348"/>
      <c r="O3760" s="388"/>
      <c r="P3760" s="348"/>
      <c r="Q3760" s="337">
        <f t="shared" si="729"/>
        <v>0</v>
      </c>
      <c r="R3760" s="350"/>
      <c r="S3760" s="350"/>
      <c r="T3760" s="350"/>
      <c r="U3760" s="350"/>
      <c r="V3760" s="350"/>
      <c r="W3760" s="350"/>
      <c r="X3760" s="350"/>
      <c r="Y3760" s="350">
        <f t="shared" ref="Y3760:Y3761" si="732">SUM(Q3760:X3760)</f>
        <v>0</v>
      </c>
      <c r="Z3760" s="388"/>
      <c r="AA3760" s="348"/>
      <c r="AB3760" s="388"/>
      <c r="AC3760" s="348"/>
      <c r="AD3760" s="337">
        <f t="shared" ref="AD3760:AD3761" si="733">Y3760-AA3760+AC3760</f>
        <v>0</v>
      </c>
      <c r="AE3760" s="252"/>
    </row>
    <row r="3761" outlineLevel="1" spans="1:31">
      <c r="A3761" s="346"/>
      <c r="B3761" s="150"/>
      <c r="D3761" s="346"/>
      <c r="E3761" s="299"/>
      <c r="F3761" s="343"/>
      <c r="G3761" s="350"/>
      <c r="H3761" s="349"/>
      <c r="I3761" s="350"/>
      <c r="J3761" s="349"/>
      <c r="K3761" s="350"/>
      <c r="L3761" s="337">
        <f t="shared" si="728"/>
        <v>0</v>
      </c>
      <c r="M3761" s="388"/>
      <c r="N3761" s="348"/>
      <c r="O3761" s="388"/>
      <c r="P3761" s="348"/>
      <c r="Q3761" s="337">
        <f t="shared" si="729"/>
        <v>0</v>
      </c>
      <c r="R3761" s="350"/>
      <c r="S3761" s="350"/>
      <c r="T3761" s="350"/>
      <c r="U3761" s="350"/>
      <c r="V3761" s="350"/>
      <c r="W3761" s="350"/>
      <c r="X3761" s="350"/>
      <c r="Y3761" s="350">
        <f t="shared" si="732"/>
        <v>0</v>
      </c>
      <c r="Z3761" s="388"/>
      <c r="AA3761" s="348"/>
      <c r="AB3761" s="388"/>
      <c r="AC3761" s="348"/>
      <c r="AD3761" s="337">
        <f t="shared" si="733"/>
        <v>0</v>
      </c>
      <c r="AE3761" s="252"/>
    </row>
    <row r="3762" outlineLevel="1" spans="1:31">
      <c r="A3762" s="346"/>
      <c r="B3762" s="150"/>
      <c r="D3762" s="299"/>
      <c r="E3762" s="342"/>
      <c r="F3762" s="343"/>
      <c r="G3762" s="350"/>
      <c r="H3762" s="349"/>
      <c r="I3762" s="350"/>
      <c r="J3762" s="349"/>
      <c r="K3762" s="350"/>
      <c r="L3762" s="337"/>
      <c r="M3762" s="388"/>
      <c r="N3762" s="348"/>
      <c r="O3762" s="388"/>
      <c r="P3762" s="348"/>
      <c r="Q3762" s="337"/>
      <c r="R3762" s="350"/>
      <c r="S3762" s="350"/>
      <c r="T3762" s="350"/>
      <c r="U3762" s="350"/>
      <c r="V3762" s="350"/>
      <c r="W3762" s="350"/>
      <c r="X3762" s="350"/>
      <c r="Y3762" s="374"/>
      <c r="Z3762" s="388"/>
      <c r="AA3762" s="348"/>
      <c r="AB3762" s="388"/>
      <c r="AC3762" s="348"/>
      <c r="AD3762" s="337"/>
      <c r="AE3762" s="252"/>
    </row>
    <row r="3763" outlineLevel="1" spans="1:31">
      <c r="A3763" s="346"/>
      <c r="B3763" s="150"/>
      <c r="D3763" s="351" t="s">
        <v>765</v>
      </c>
      <c r="E3763" s="376"/>
      <c r="F3763" s="353"/>
      <c r="G3763" s="354">
        <f>SUM(G3747:G3762)</f>
        <v>0</v>
      </c>
      <c r="H3763" s="355"/>
      <c r="I3763" s="354">
        <f>SUM(I3747:I3762)</f>
        <v>0</v>
      </c>
      <c r="J3763" s="355"/>
      <c r="K3763" s="354">
        <f>SUM(K3747:K3762)</f>
        <v>0</v>
      </c>
      <c r="L3763" s="354">
        <f>SUM(L3747:L3762)</f>
        <v>0</v>
      </c>
      <c r="M3763" s="355"/>
      <c r="N3763" s="354">
        <f>SUM(N3747:N3762)</f>
        <v>0</v>
      </c>
      <c r="O3763" s="355"/>
      <c r="P3763" s="354">
        <f t="shared" ref="P3763:Y3763" si="734">SUM(P3747:P3762)</f>
        <v>0</v>
      </c>
      <c r="Q3763" s="354">
        <f t="shared" si="734"/>
        <v>0</v>
      </c>
      <c r="R3763" s="354">
        <f t="shared" si="734"/>
        <v>0</v>
      </c>
      <c r="S3763" s="354">
        <f t="shared" si="734"/>
        <v>0</v>
      </c>
      <c r="T3763" s="354">
        <f t="shared" si="734"/>
        <v>0</v>
      </c>
      <c r="U3763" s="354">
        <f t="shared" si="734"/>
        <v>0</v>
      </c>
      <c r="V3763" s="354">
        <f t="shared" si="734"/>
        <v>0</v>
      </c>
      <c r="W3763" s="354">
        <f t="shared" si="734"/>
        <v>0</v>
      </c>
      <c r="X3763" s="354">
        <f t="shared" si="734"/>
        <v>0</v>
      </c>
      <c r="Y3763" s="354">
        <f t="shared" si="734"/>
        <v>0</v>
      </c>
      <c r="Z3763" s="355"/>
      <c r="AA3763" s="354">
        <f>SUM(AA3747:AA3762)</f>
        <v>0</v>
      </c>
      <c r="AB3763" s="355"/>
      <c r="AC3763" s="354">
        <f>SUM(AC3747:AC3762)</f>
        <v>0</v>
      </c>
      <c r="AD3763" s="354">
        <f>SUM(AD3747:AD3762)</f>
        <v>0</v>
      </c>
      <c r="AE3763" s="252"/>
    </row>
    <row r="3764" outlineLevel="1" spans="1:31">
      <c r="A3764" s="346"/>
      <c r="B3764" s="150"/>
      <c r="D3764" s="299"/>
      <c r="E3764" s="342"/>
      <c r="F3764" s="343"/>
      <c r="G3764" s="350"/>
      <c r="H3764" s="349"/>
      <c r="I3764" s="350"/>
      <c r="J3764" s="349"/>
      <c r="K3764" s="350"/>
      <c r="L3764" s="337"/>
      <c r="M3764" s="349"/>
      <c r="N3764" s="350"/>
      <c r="O3764" s="349"/>
      <c r="P3764" s="350"/>
      <c r="Q3764" s="337"/>
      <c r="R3764" s="350"/>
      <c r="S3764" s="350"/>
      <c r="T3764" s="350"/>
      <c r="U3764" s="350"/>
      <c r="V3764" s="350"/>
      <c r="W3764" s="350"/>
      <c r="X3764" s="350"/>
      <c r="Y3764" s="374"/>
      <c r="Z3764" s="349"/>
      <c r="AA3764" s="350"/>
      <c r="AB3764" s="349"/>
      <c r="AC3764" s="350"/>
      <c r="AD3764" s="337"/>
      <c r="AE3764" s="252"/>
    </row>
    <row r="3765" outlineLevel="1" spans="1:31">
      <c r="A3765" s="346"/>
      <c r="B3765" s="150"/>
      <c r="D3765" s="347" t="s">
        <v>545</v>
      </c>
      <c r="E3765" s="299"/>
      <c r="F3765" s="343"/>
      <c r="G3765" s="350"/>
      <c r="H3765" s="349"/>
      <c r="I3765" s="350"/>
      <c r="J3765" s="349"/>
      <c r="K3765" s="350"/>
      <c r="L3765" s="337">
        <f>G3765-I3765+K3765</f>
        <v>0</v>
      </c>
      <c r="M3765" s="388"/>
      <c r="N3765" s="348"/>
      <c r="O3765" s="388"/>
      <c r="P3765" s="348"/>
      <c r="Q3765" s="337">
        <f>L3765-N3765+P3765</f>
        <v>0</v>
      </c>
      <c r="R3765" s="350"/>
      <c r="S3765" s="350"/>
      <c r="T3765" s="350"/>
      <c r="U3765" s="350"/>
      <c r="V3765" s="350"/>
      <c r="W3765" s="350"/>
      <c r="X3765" s="350"/>
      <c r="Y3765" s="350">
        <f>SUM(Q3765:X3765)</f>
        <v>0</v>
      </c>
      <c r="Z3765" s="388"/>
      <c r="AA3765" s="348"/>
      <c r="AB3765" s="388"/>
      <c r="AC3765" s="348"/>
      <c r="AD3765" s="337">
        <f>Y3765-AA3765+AC3765</f>
        <v>0</v>
      </c>
      <c r="AE3765" s="252"/>
    </row>
    <row r="3766" outlineLevel="1" spans="1:31">
      <c r="A3766" s="346"/>
      <c r="B3766" s="150">
        <v>410201001</v>
      </c>
      <c r="D3766" s="346"/>
      <c r="E3766" s="299" t="s">
        <v>1168</v>
      </c>
      <c r="F3766" s="343"/>
      <c r="G3766" s="350"/>
      <c r="H3766" s="349"/>
      <c r="I3766" s="350"/>
      <c r="J3766" s="349"/>
      <c r="K3766" s="350"/>
      <c r="L3766" s="337">
        <f>G3766-I3766+K3766</f>
        <v>0</v>
      </c>
      <c r="M3766" s="388"/>
      <c r="N3766" s="348"/>
      <c r="O3766" s="388"/>
      <c r="P3766" s="348"/>
      <c r="Q3766" s="337">
        <f>L3766-N3766+P3766</f>
        <v>0</v>
      </c>
      <c r="R3766" s="350"/>
      <c r="S3766" s="350"/>
      <c r="T3766" s="350"/>
      <c r="U3766" s="350"/>
      <c r="V3766" s="350"/>
      <c r="W3766" s="350"/>
      <c r="X3766" s="350"/>
      <c r="Y3766" s="350">
        <f>SUM(Q3766:X3766)</f>
        <v>0</v>
      </c>
      <c r="Z3766" s="388"/>
      <c r="AA3766" s="348"/>
      <c r="AB3766" s="388"/>
      <c r="AC3766" s="348"/>
      <c r="AD3766" s="337">
        <f>Y3766-AA3766+AC3766</f>
        <v>0</v>
      </c>
      <c r="AE3766" s="252"/>
    </row>
    <row r="3767" outlineLevel="1" spans="1:31">
      <c r="A3767" s="346"/>
      <c r="B3767" s="150">
        <v>410201002</v>
      </c>
      <c r="D3767" s="346"/>
      <c r="E3767" s="299" t="s">
        <v>1169</v>
      </c>
      <c r="F3767" s="343"/>
      <c r="G3767" s="350"/>
      <c r="H3767" s="349"/>
      <c r="I3767" s="350"/>
      <c r="J3767" s="349"/>
      <c r="K3767" s="350"/>
      <c r="L3767" s="337">
        <f t="shared" ref="L3767:L3781" si="735">G3767-I3767+K3767</f>
        <v>0</v>
      </c>
      <c r="M3767" s="388"/>
      <c r="N3767" s="348"/>
      <c r="O3767" s="388"/>
      <c r="P3767" s="348"/>
      <c r="Q3767" s="337">
        <f t="shared" ref="Q3767:Q3781" si="736">L3767-N3767+P3767</f>
        <v>0</v>
      </c>
      <c r="R3767" s="350"/>
      <c r="S3767" s="350"/>
      <c r="T3767" s="350"/>
      <c r="U3767" s="350"/>
      <c r="V3767" s="350"/>
      <c r="W3767" s="350"/>
      <c r="X3767" s="350"/>
      <c r="Y3767" s="350">
        <f t="shared" ref="Y3767:Y3781" si="737">SUM(Q3767:X3767)</f>
        <v>0</v>
      </c>
      <c r="Z3767" s="388"/>
      <c r="AA3767" s="348"/>
      <c r="AB3767" s="388"/>
      <c r="AC3767" s="348"/>
      <c r="AD3767" s="337">
        <f t="shared" ref="AD3767:AD3781" si="738">Y3767-AA3767+AC3767</f>
        <v>0</v>
      </c>
      <c r="AE3767" s="252"/>
    </row>
    <row r="3768" outlineLevel="1" spans="1:31">
      <c r="A3768" s="346"/>
      <c r="B3768" s="150">
        <v>410201003</v>
      </c>
      <c r="D3768" s="346"/>
      <c r="E3768" s="299" t="s">
        <v>1170</v>
      </c>
      <c r="F3768" s="343"/>
      <c r="G3768" s="350"/>
      <c r="H3768" s="349"/>
      <c r="I3768" s="350"/>
      <c r="J3768" s="349"/>
      <c r="K3768" s="350"/>
      <c r="L3768" s="337">
        <f t="shared" si="735"/>
        <v>0</v>
      </c>
      <c r="M3768" s="388"/>
      <c r="N3768" s="348"/>
      <c r="O3768" s="388"/>
      <c r="P3768" s="348"/>
      <c r="Q3768" s="337">
        <f t="shared" si="736"/>
        <v>0</v>
      </c>
      <c r="R3768" s="350"/>
      <c r="S3768" s="350"/>
      <c r="T3768" s="350"/>
      <c r="U3768" s="350"/>
      <c r="V3768" s="350"/>
      <c r="W3768" s="350"/>
      <c r="X3768" s="350"/>
      <c r="Y3768" s="350">
        <f t="shared" si="737"/>
        <v>0</v>
      </c>
      <c r="Z3768" s="388"/>
      <c r="AA3768" s="348"/>
      <c r="AB3768" s="388"/>
      <c r="AC3768" s="348"/>
      <c r="AD3768" s="337">
        <f t="shared" si="738"/>
        <v>0</v>
      </c>
      <c r="AE3768" s="252"/>
    </row>
    <row r="3769" outlineLevel="1" spans="1:31">
      <c r="A3769" s="346"/>
      <c r="B3769" s="150">
        <v>410201004</v>
      </c>
      <c r="D3769" s="346"/>
      <c r="E3769" s="299" t="s">
        <v>1171</v>
      </c>
      <c r="F3769" s="343"/>
      <c r="G3769" s="350"/>
      <c r="H3769" s="349"/>
      <c r="I3769" s="350"/>
      <c r="J3769" s="349"/>
      <c r="K3769" s="350"/>
      <c r="L3769" s="337">
        <f t="shared" si="735"/>
        <v>0</v>
      </c>
      <c r="M3769" s="388"/>
      <c r="N3769" s="348"/>
      <c r="O3769" s="388"/>
      <c r="P3769" s="348"/>
      <c r="Q3769" s="337">
        <f t="shared" si="736"/>
        <v>0</v>
      </c>
      <c r="R3769" s="350"/>
      <c r="S3769" s="350"/>
      <c r="T3769" s="350"/>
      <c r="U3769" s="350"/>
      <c r="V3769" s="350"/>
      <c r="W3769" s="350"/>
      <c r="X3769" s="350"/>
      <c r="Y3769" s="350">
        <f t="shared" si="737"/>
        <v>0</v>
      </c>
      <c r="Z3769" s="388"/>
      <c r="AA3769" s="348"/>
      <c r="AB3769" s="388"/>
      <c r="AC3769" s="348"/>
      <c r="AD3769" s="337">
        <f t="shared" si="738"/>
        <v>0</v>
      </c>
      <c r="AE3769" s="252"/>
    </row>
    <row r="3770" outlineLevel="1" spans="1:31">
      <c r="A3770" s="346"/>
      <c r="B3770" s="150">
        <v>410201005</v>
      </c>
      <c r="D3770" s="346"/>
      <c r="E3770" s="299" t="s">
        <v>1172</v>
      </c>
      <c r="F3770" s="343"/>
      <c r="G3770" s="350"/>
      <c r="H3770" s="349"/>
      <c r="I3770" s="350"/>
      <c r="J3770" s="349"/>
      <c r="K3770" s="350"/>
      <c r="L3770" s="337">
        <f t="shared" si="735"/>
        <v>0</v>
      </c>
      <c r="M3770" s="388"/>
      <c r="N3770" s="348"/>
      <c r="O3770" s="388"/>
      <c r="P3770" s="348"/>
      <c r="Q3770" s="337">
        <f t="shared" si="736"/>
        <v>0</v>
      </c>
      <c r="R3770" s="350"/>
      <c r="S3770" s="350"/>
      <c r="T3770" s="350"/>
      <c r="U3770" s="350"/>
      <c r="V3770" s="350"/>
      <c r="W3770" s="350"/>
      <c r="X3770" s="350"/>
      <c r="Y3770" s="350">
        <f t="shared" si="737"/>
        <v>0</v>
      </c>
      <c r="Z3770" s="388"/>
      <c r="AA3770" s="348"/>
      <c r="AB3770" s="388"/>
      <c r="AC3770" s="348"/>
      <c r="AD3770" s="337">
        <f t="shared" si="738"/>
        <v>0</v>
      </c>
      <c r="AE3770" s="252"/>
    </row>
    <row r="3771" outlineLevel="1" spans="1:31">
      <c r="A3771" s="346"/>
      <c r="B3771" s="150">
        <v>410201006</v>
      </c>
      <c r="D3771" s="346"/>
      <c r="E3771" s="299" t="s">
        <v>1173</v>
      </c>
      <c r="F3771" s="343"/>
      <c r="G3771" s="350"/>
      <c r="H3771" s="349"/>
      <c r="I3771" s="350"/>
      <c r="J3771" s="349"/>
      <c r="K3771" s="350"/>
      <c r="L3771" s="337">
        <f t="shared" si="735"/>
        <v>0</v>
      </c>
      <c r="M3771" s="388"/>
      <c r="N3771" s="348"/>
      <c r="O3771" s="388"/>
      <c r="P3771" s="348"/>
      <c r="Q3771" s="337">
        <f t="shared" si="736"/>
        <v>0</v>
      </c>
      <c r="R3771" s="350"/>
      <c r="S3771" s="350"/>
      <c r="T3771" s="350"/>
      <c r="U3771" s="350"/>
      <c r="V3771" s="350"/>
      <c r="W3771" s="350"/>
      <c r="X3771" s="350"/>
      <c r="Y3771" s="350">
        <f t="shared" si="737"/>
        <v>0</v>
      </c>
      <c r="Z3771" s="388"/>
      <c r="AA3771" s="348"/>
      <c r="AB3771" s="388"/>
      <c r="AC3771" s="348"/>
      <c r="AD3771" s="337">
        <f t="shared" si="738"/>
        <v>0</v>
      </c>
      <c r="AE3771" s="252"/>
    </row>
    <row r="3772" outlineLevel="1" spans="1:31">
      <c r="A3772" s="346"/>
      <c r="B3772" s="150">
        <v>410201007</v>
      </c>
      <c r="D3772" s="346"/>
      <c r="E3772" s="299" t="s">
        <v>1174</v>
      </c>
      <c r="F3772" s="343"/>
      <c r="G3772" s="350"/>
      <c r="H3772" s="349"/>
      <c r="I3772" s="350"/>
      <c r="J3772" s="349"/>
      <c r="K3772" s="350"/>
      <c r="L3772" s="337">
        <f t="shared" si="735"/>
        <v>0</v>
      </c>
      <c r="M3772" s="388"/>
      <c r="N3772" s="348"/>
      <c r="O3772" s="388"/>
      <c r="P3772" s="348"/>
      <c r="Q3772" s="337">
        <f t="shared" si="736"/>
        <v>0</v>
      </c>
      <c r="R3772" s="350"/>
      <c r="S3772" s="350"/>
      <c r="T3772" s="350"/>
      <c r="U3772" s="350"/>
      <c r="V3772" s="350"/>
      <c r="W3772" s="350"/>
      <c r="X3772" s="350"/>
      <c r="Y3772" s="350">
        <f t="shared" si="737"/>
        <v>0</v>
      </c>
      <c r="Z3772" s="388"/>
      <c r="AA3772" s="348"/>
      <c r="AB3772" s="388"/>
      <c r="AC3772" s="348"/>
      <c r="AD3772" s="337">
        <f t="shared" si="738"/>
        <v>0</v>
      </c>
      <c r="AE3772" s="252"/>
    </row>
    <row r="3773" outlineLevel="1" spans="1:31">
      <c r="A3773" s="346"/>
      <c r="B3773" s="150">
        <v>410201008</v>
      </c>
      <c r="D3773" s="346"/>
      <c r="E3773" s="299" t="s">
        <v>1175</v>
      </c>
      <c r="F3773" s="343"/>
      <c r="G3773" s="350"/>
      <c r="H3773" s="349"/>
      <c r="I3773" s="350"/>
      <c r="J3773" s="349"/>
      <c r="K3773" s="350"/>
      <c r="L3773" s="337">
        <f t="shared" si="735"/>
        <v>0</v>
      </c>
      <c r="M3773" s="388"/>
      <c r="N3773" s="348"/>
      <c r="O3773" s="388"/>
      <c r="P3773" s="348"/>
      <c r="Q3773" s="337">
        <f t="shared" si="736"/>
        <v>0</v>
      </c>
      <c r="R3773" s="350"/>
      <c r="S3773" s="350"/>
      <c r="T3773" s="350"/>
      <c r="U3773" s="350"/>
      <c r="V3773" s="350"/>
      <c r="W3773" s="350"/>
      <c r="X3773" s="350"/>
      <c r="Y3773" s="350">
        <f t="shared" si="737"/>
        <v>0</v>
      </c>
      <c r="Z3773" s="388"/>
      <c r="AA3773" s="348"/>
      <c r="AB3773" s="388"/>
      <c r="AC3773" s="348"/>
      <c r="AD3773" s="337">
        <f t="shared" si="738"/>
        <v>0</v>
      </c>
      <c r="AE3773" s="252"/>
    </row>
    <row r="3774" outlineLevel="1" spans="1:31">
      <c r="A3774" s="346"/>
      <c r="B3774" s="150">
        <v>410201009</v>
      </c>
      <c r="D3774" s="346"/>
      <c r="E3774" s="299" t="s">
        <v>540</v>
      </c>
      <c r="F3774" s="343"/>
      <c r="G3774" s="350"/>
      <c r="H3774" s="349"/>
      <c r="I3774" s="350"/>
      <c r="J3774" s="349"/>
      <c r="K3774" s="350"/>
      <c r="L3774" s="337">
        <f t="shared" ref="L3774:L3778" si="739">G3774-I3774+K3774</f>
        <v>0</v>
      </c>
      <c r="M3774" s="388"/>
      <c r="N3774" s="348"/>
      <c r="O3774" s="388"/>
      <c r="P3774" s="348"/>
      <c r="Q3774" s="337">
        <f t="shared" ref="Q3774:Q3778" si="740">L3774-N3774+P3774</f>
        <v>0</v>
      </c>
      <c r="R3774" s="350"/>
      <c r="S3774" s="350"/>
      <c r="T3774" s="350"/>
      <c r="U3774" s="350"/>
      <c r="V3774" s="350"/>
      <c r="W3774" s="350"/>
      <c r="X3774" s="350"/>
      <c r="Y3774" s="350">
        <f t="shared" ref="Y3774:Y3778" si="741">SUM(Q3774:X3774)</f>
        <v>0</v>
      </c>
      <c r="Z3774" s="388"/>
      <c r="AA3774" s="348"/>
      <c r="AB3774" s="388"/>
      <c r="AC3774" s="348"/>
      <c r="AD3774" s="337">
        <f t="shared" ref="AD3774:AD3778" si="742">Y3774-AA3774+AC3774</f>
        <v>0</v>
      </c>
      <c r="AE3774" s="252"/>
    </row>
    <row r="3775" outlineLevel="1" spans="1:31">
      <c r="A3775" s="346"/>
      <c r="B3775" s="150">
        <v>410201010</v>
      </c>
      <c r="D3775" s="346"/>
      <c r="E3775" s="299" t="s">
        <v>541</v>
      </c>
      <c r="F3775" s="343"/>
      <c r="G3775" s="350"/>
      <c r="H3775" s="349"/>
      <c r="I3775" s="350"/>
      <c r="J3775" s="349"/>
      <c r="K3775" s="350"/>
      <c r="L3775" s="337">
        <f t="shared" si="739"/>
        <v>0</v>
      </c>
      <c r="M3775" s="388"/>
      <c r="N3775" s="348"/>
      <c r="O3775" s="388"/>
      <c r="P3775" s="348"/>
      <c r="Q3775" s="337">
        <f t="shared" si="740"/>
        <v>0</v>
      </c>
      <c r="R3775" s="350"/>
      <c r="S3775" s="350"/>
      <c r="T3775" s="350"/>
      <c r="U3775" s="350"/>
      <c r="V3775" s="350"/>
      <c r="W3775" s="350"/>
      <c r="X3775" s="350"/>
      <c r="Y3775" s="350">
        <f t="shared" si="741"/>
        <v>0</v>
      </c>
      <c r="Z3775" s="388"/>
      <c r="AA3775" s="348"/>
      <c r="AB3775" s="388"/>
      <c r="AC3775" s="348"/>
      <c r="AD3775" s="337">
        <f t="shared" si="742"/>
        <v>0</v>
      </c>
      <c r="AE3775" s="252"/>
    </row>
    <row r="3776" outlineLevel="1" spans="1:31">
      <c r="A3776" s="346"/>
      <c r="B3776" s="150">
        <v>410201011</v>
      </c>
      <c r="D3776" s="346"/>
      <c r="E3776" s="299" t="s">
        <v>542</v>
      </c>
      <c r="F3776" s="343"/>
      <c r="G3776" s="350"/>
      <c r="H3776" s="349"/>
      <c r="I3776" s="350"/>
      <c r="J3776" s="349"/>
      <c r="K3776" s="350"/>
      <c r="L3776" s="337">
        <f t="shared" si="739"/>
        <v>0</v>
      </c>
      <c r="M3776" s="388"/>
      <c r="N3776" s="348"/>
      <c r="O3776" s="388"/>
      <c r="P3776" s="348"/>
      <c r="Q3776" s="337">
        <f t="shared" si="740"/>
        <v>0</v>
      </c>
      <c r="R3776" s="350"/>
      <c r="S3776" s="350"/>
      <c r="T3776" s="350"/>
      <c r="U3776" s="350"/>
      <c r="V3776" s="350"/>
      <c r="W3776" s="350"/>
      <c r="X3776" s="350"/>
      <c r="Y3776" s="350">
        <f t="shared" si="741"/>
        <v>0</v>
      </c>
      <c r="Z3776" s="388"/>
      <c r="AA3776" s="348"/>
      <c r="AB3776" s="388"/>
      <c r="AC3776" s="348"/>
      <c r="AD3776" s="337">
        <f t="shared" si="742"/>
        <v>0</v>
      </c>
      <c r="AE3776" s="252"/>
    </row>
    <row r="3777" outlineLevel="1" spans="1:31">
      <c r="A3777" s="346"/>
      <c r="B3777" s="150">
        <v>410201012</v>
      </c>
      <c r="D3777" s="346"/>
      <c r="E3777" s="299" t="s">
        <v>543</v>
      </c>
      <c r="F3777" s="343"/>
      <c r="G3777" s="350"/>
      <c r="H3777" s="349"/>
      <c r="I3777" s="350"/>
      <c r="J3777" s="349"/>
      <c r="K3777" s="350"/>
      <c r="L3777" s="337">
        <f t="shared" si="739"/>
        <v>0</v>
      </c>
      <c r="M3777" s="388"/>
      <c r="N3777" s="348"/>
      <c r="O3777" s="388"/>
      <c r="P3777" s="348"/>
      <c r="Q3777" s="337">
        <f t="shared" si="740"/>
        <v>0</v>
      </c>
      <c r="R3777" s="350"/>
      <c r="S3777" s="350"/>
      <c r="T3777" s="350"/>
      <c r="U3777" s="350"/>
      <c r="V3777" s="350"/>
      <c r="W3777" s="350"/>
      <c r="X3777" s="350"/>
      <c r="Y3777" s="350">
        <f t="shared" si="741"/>
        <v>0</v>
      </c>
      <c r="Z3777" s="388"/>
      <c r="AA3777" s="348"/>
      <c r="AB3777" s="388"/>
      <c r="AC3777" s="348"/>
      <c r="AD3777" s="337">
        <f t="shared" si="742"/>
        <v>0</v>
      </c>
      <c r="AE3777" s="252"/>
    </row>
    <row r="3778" outlineLevel="1" spans="1:31">
      <c r="A3778" s="346"/>
      <c r="B3778" s="150">
        <v>410201013</v>
      </c>
      <c r="D3778" s="346"/>
      <c r="E3778" s="299" t="s">
        <v>544</v>
      </c>
      <c r="F3778" s="343"/>
      <c r="G3778" s="350"/>
      <c r="H3778" s="349"/>
      <c r="I3778" s="350"/>
      <c r="J3778" s="349"/>
      <c r="K3778" s="350"/>
      <c r="L3778" s="337">
        <f t="shared" si="739"/>
        <v>0</v>
      </c>
      <c r="M3778" s="388"/>
      <c r="N3778" s="348"/>
      <c r="O3778" s="388"/>
      <c r="P3778" s="348"/>
      <c r="Q3778" s="337">
        <f t="shared" si="740"/>
        <v>0</v>
      </c>
      <c r="R3778" s="350"/>
      <c r="S3778" s="350"/>
      <c r="T3778" s="350"/>
      <c r="U3778" s="350"/>
      <c r="V3778" s="350"/>
      <c r="W3778" s="350"/>
      <c r="X3778" s="350"/>
      <c r="Y3778" s="350">
        <f t="shared" si="741"/>
        <v>0</v>
      </c>
      <c r="Z3778" s="388"/>
      <c r="AA3778" s="348"/>
      <c r="AB3778" s="388"/>
      <c r="AC3778" s="348"/>
      <c r="AD3778" s="337">
        <f t="shared" si="742"/>
        <v>0</v>
      </c>
      <c r="AE3778" s="252"/>
    </row>
    <row r="3779" outlineLevel="1" spans="1:31">
      <c r="A3779" s="346"/>
      <c r="B3779" s="150">
        <v>410201014</v>
      </c>
      <c r="D3779" s="346"/>
      <c r="E3779" s="299" t="s">
        <v>364</v>
      </c>
      <c r="F3779" s="343"/>
      <c r="G3779" s="350"/>
      <c r="H3779" s="349"/>
      <c r="I3779" s="350"/>
      <c r="J3779" s="349"/>
      <c r="K3779" s="350"/>
      <c r="L3779" s="337">
        <f t="shared" si="735"/>
        <v>0</v>
      </c>
      <c r="M3779" s="388"/>
      <c r="N3779" s="348"/>
      <c r="O3779" s="388"/>
      <c r="P3779" s="348"/>
      <c r="Q3779" s="337">
        <f t="shared" si="736"/>
        <v>0</v>
      </c>
      <c r="R3779" s="350"/>
      <c r="S3779" s="350"/>
      <c r="T3779" s="350"/>
      <c r="U3779" s="350"/>
      <c r="V3779" s="350"/>
      <c r="W3779" s="350"/>
      <c r="X3779" s="350"/>
      <c r="Y3779" s="350">
        <f t="shared" si="737"/>
        <v>0</v>
      </c>
      <c r="Z3779" s="388"/>
      <c r="AA3779" s="348"/>
      <c r="AB3779" s="388"/>
      <c r="AC3779" s="348"/>
      <c r="AD3779" s="337">
        <f t="shared" si="738"/>
        <v>0</v>
      </c>
      <c r="AE3779" s="252"/>
    </row>
    <row r="3780" outlineLevel="1" spans="1:31">
      <c r="A3780" s="346"/>
      <c r="B3780" s="150"/>
      <c r="D3780" s="346"/>
      <c r="E3780" s="299"/>
      <c r="F3780" s="343"/>
      <c r="G3780" s="350"/>
      <c r="H3780" s="349"/>
      <c r="I3780" s="350"/>
      <c r="J3780" s="349"/>
      <c r="K3780" s="350"/>
      <c r="L3780" s="337">
        <f t="shared" si="735"/>
        <v>0</v>
      </c>
      <c r="M3780" s="388"/>
      <c r="N3780" s="348"/>
      <c r="O3780" s="388"/>
      <c r="P3780" s="348"/>
      <c r="Q3780" s="337">
        <f t="shared" si="736"/>
        <v>0</v>
      </c>
      <c r="R3780" s="350"/>
      <c r="S3780" s="350"/>
      <c r="T3780" s="350"/>
      <c r="U3780" s="350"/>
      <c r="V3780" s="350"/>
      <c r="W3780" s="350"/>
      <c r="X3780" s="350"/>
      <c r="Y3780" s="350">
        <f t="shared" si="737"/>
        <v>0</v>
      </c>
      <c r="Z3780" s="388"/>
      <c r="AA3780" s="348"/>
      <c r="AB3780" s="388"/>
      <c r="AC3780" s="348"/>
      <c r="AD3780" s="337">
        <f t="shared" si="738"/>
        <v>0</v>
      </c>
      <c r="AE3780" s="252"/>
    </row>
    <row r="3781" outlineLevel="1" spans="1:31">
      <c r="A3781" s="346"/>
      <c r="B3781" s="150"/>
      <c r="D3781" s="346"/>
      <c r="E3781" s="299"/>
      <c r="F3781" s="343"/>
      <c r="G3781" s="350"/>
      <c r="H3781" s="349"/>
      <c r="I3781" s="350"/>
      <c r="J3781" s="349"/>
      <c r="K3781" s="350"/>
      <c r="L3781" s="337">
        <f t="shared" si="735"/>
        <v>0</v>
      </c>
      <c r="M3781" s="388"/>
      <c r="N3781" s="348"/>
      <c r="O3781" s="388"/>
      <c r="P3781" s="348"/>
      <c r="Q3781" s="337">
        <f t="shared" si="736"/>
        <v>0</v>
      </c>
      <c r="R3781" s="350"/>
      <c r="S3781" s="350"/>
      <c r="T3781" s="350"/>
      <c r="U3781" s="350"/>
      <c r="V3781" s="350"/>
      <c r="W3781" s="350"/>
      <c r="X3781" s="350"/>
      <c r="Y3781" s="350">
        <f t="shared" si="737"/>
        <v>0</v>
      </c>
      <c r="Z3781" s="388"/>
      <c r="AA3781" s="348"/>
      <c r="AB3781" s="388"/>
      <c r="AC3781" s="348"/>
      <c r="AD3781" s="337">
        <f t="shared" si="738"/>
        <v>0</v>
      </c>
      <c r="AE3781" s="252"/>
    </row>
    <row r="3782" outlineLevel="1" spans="1:31">
      <c r="A3782" s="346"/>
      <c r="B3782" s="150"/>
      <c r="D3782" s="346"/>
      <c r="E3782" s="299"/>
      <c r="F3782" s="343"/>
      <c r="G3782" s="350"/>
      <c r="H3782" s="349"/>
      <c r="I3782" s="350"/>
      <c r="J3782" s="349"/>
      <c r="K3782" s="350"/>
      <c r="L3782" s="337"/>
      <c r="M3782" s="388"/>
      <c r="N3782" s="348"/>
      <c r="O3782" s="388"/>
      <c r="P3782" s="348"/>
      <c r="Q3782" s="337"/>
      <c r="R3782" s="350"/>
      <c r="S3782" s="350"/>
      <c r="T3782" s="350"/>
      <c r="U3782" s="350"/>
      <c r="V3782" s="350"/>
      <c r="W3782" s="350"/>
      <c r="X3782" s="350"/>
      <c r="Y3782" s="374"/>
      <c r="Z3782" s="388"/>
      <c r="AA3782" s="348"/>
      <c r="AB3782" s="388"/>
      <c r="AC3782" s="348"/>
      <c r="AD3782" s="337"/>
      <c r="AE3782" s="252"/>
    </row>
    <row r="3783" outlineLevel="1" spans="1:31">
      <c r="A3783" s="346"/>
      <c r="B3783" s="150"/>
      <c r="D3783" s="351" t="s">
        <v>765</v>
      </c>
      <c r="E3783" s="352"/>
      <c r="F3783" s="353"/>
      <c r="G3783" s="354">
        <f>SUM(G3765:G3782)</f>
        <v>0</v>
      </c>
      <c r="H3783" s="355"/>
      <c r="I3783" s="354">
        <f>SUM(I3765:I3782)</f>
        <v>0</v>
      </c>
      <c r="J3783" s="355"/>
      <c r="K3783" s="354">
        <f>SUM(K3765:K3782)</f>
        <v>0</v>
      </c>
      <c r="L3783" s="354">
        <f>SUM(L3765:L3782)</f>
        <v>0</v>
      </c>
      <c r="M3783" s="355"/>
      <c r="N3783" s="354">
        <f>SUM(N3765:N3782)</f>
        <v>0</v>
      </c>
      <c r="O3783" s="355"/>
      <c r="P3783" s="354">
        <f>SUM(P3765:P3782)</f>
        <v>0</v>
      </c>
      <c r="Q3783" s="354">
        <f>SUM(Q3765:Q3782)</f>
        <v>0</v>
      </c>
      <c r="R3783" s="354">
        <f t="shared" ref="R3783:Y3783" si="743">SUM(R3765:R3782)</f>
        <v>0</v>
      </c>
      <c r="S3783" s="354">
        <f t="shared" si="743"/>
        <v>0</v>
      </c>
      <c r="T3783" s="354">
        <f t="shared" si="743"/>
        <v>0</v>
      </c>
      <c r="U3783" s="354">
        <f t="shared" si="743"/>
        <v>0</v>
      </c>
      <c r="V3783" s="354">
        <f t="shared" si="743"/>
        <v>0</v>
      </c>
      <c r="W3783" s="354">
        <f t="shared" si="743"/>
        <v>0</v>
      </c>
      <c r="X3783" s="354">
        <f t="shared" si="743"/>
        <v>0</v>
      </c>
      <c r="Y3783" s="354">
        <f t="shared" si="743"/>
        <v>0</v>
      </c>
      <c r="Z3783" s="355"/>
      <c r="AA3783" s="354">
        <f>SUM(AA3765:AA3782)</f>
        <v>0</v>
      </c>
      <c r="AB3783" s="355"/>
      <c r="AC3783" s="354">
        <f>SUM(AC3765:AC3782)</f>
        <v>0</v>
      </c>
      <c r="AD3783" s="354">
        <f>SUM(AD3765:AD3782)</f>
        <v>0</v>
      </c>
      <c r="AE3783" s="252"/>
    </row>
    <row r="3784" outlineLevel="1" spans="1:31">
      <c r="A3784" s="346"/>
      <c r="B3784" s="150"/>
      <c r="D3784" s="299"/>
      <c r="E3784" s="342"/>
      <c r="F3784" s="343"/>
      <c r="G3784" s="350"/>
      <c r="H3784" s="349"/>
      <c r="I3784" s="350"/>
      <c r="J3784" s="349"/>
      <c r="K3784" s="350"/>
      <c r="L3784" s="337"/>
      <c r="M3784" s="349"/>
      <c r="N3784" s="350"/>
      <c r="O3784" s="349"/>
      <c r="P3784" s="350"/>
      <c r="Q3784" s="337"/>
      <c r="R3784" s="350"/>
      <c r="S3784" s="350"/>
      <c r="T3784" s="350"/>
      <c r="U3784" s="350"/>
      <c r="V3784" s="350"/>
      <c r="W3784" s="350"/>
      <c r="X3784" s="350"/>
      <c r="Y3784" s="374"/>
      <c r="Z3784" s="349"/>
      <c r="AA3784" s="350"/>
      <c r="AB3784" s="349"/>
      <c r="AC3784" s="350"/>
      <c r="AD3784" s="337"/>
      <c r="AE3784" s="252"/>
    </row>
    <row r="3785" outlineLevel="1" spans="1:31">
      <c r="A3785" s="346"/>
      <c r="B3785" s="150"/>
      <c r="D3785" s="347" t="s">
        <v>546</v>
      </c>
      <c r="E3785" s="299"/>
      <c r="F3785" s="343"/>
      <c r="G3785" s="350"/>
      <c r="H3785" s="349"/>
      <c r="I3785" s="350"/>
      <c r="J3785" s="349"/>
      <c r="K3785" s="350"/>
      <c r="L3785" s="337">
        <f>G3785-I3785+K3785</f>
        <v>0</v>
      </c>
      <c r="M3785" s="388"/>
      <c r="N3785" s="348"/>
      <c r="O3785" s="388"/>
      <c r="P3785" s="348"/>
      <c r="Q3785" s="337">
        <f>L3785-N3785+P3785</f>
        <v>0</v>
      </c>
      <c r="R3785" s="350"/>
      <c r="S3785" s="350"/>
      <c r="T3785" s="350"/>
      <c r="U3785" s="350"/>
      <c r="V3785" s="350"/>
      <c r="W3785" s="350"/>
      <c r="X3785" s="350"/>
      <c r="Y3785" s="350">
        <f t="shared" ref="Y3785:Y3786" si="744">SUM(Q3785:X3785)</f>
        <v>0</v>
      </c>
      <c r="Z3785" s="388"/>
      <c r="AA3785" s="348"/>
      <c r="AB3785" s="388"/>
      <c r="AC3785" s="348"/>
      <c r="AD3785" s="337">
        <f t="shared" ref="AD3785:AD3786" si="745">Y3785-AA3785+AC3785</f>
        <v>0</v>
      </c>
      <c r="AE3785" s="252"/>
    </row>
    <row r="3786" outlineLevel="1" spans="1:31">
      <c r="A3786" s="346"/>
      <c r="B3786" s="150">
        <v>410301001</v>
      </c>
      <c r="D3786" s="346"/>
      <c r="E3786" s="299" t="s">
        <v>1168</v>
      </c>
      <c r="F3786" s="343"/>
      <c r="G3786" s="350"/>
      <c r="H3786" s="349"/>
      <c r="I3786" s="350"/>
      <c r="J3786" s="349"/>
      <c r="K3786" s="350"/>
      <c r="L3786" s="337">
        <f>G3786-I3786+K3786</f>
        <v>0</v>
      </c>
      <c r="M3786" s="388"/>
      <c r="N3786" s="348"/>
      <c r="O3786" s="388"/>
      <c r="P3786" s="348"/>
      <c r="Q3786" s="337">
        <f>L3786-N3786+P3786</f>
        <v>0</v>
      </c>
      <c r="R3786" s="350"/>
      <c r="S3786" s="350"/>
      <c r="T3786" s="350"/>
      <c r="U3786" s="350"/>
      <c r="V3786" s="350"/>
      <c r="W3786" s="350"/>
      <c r="X3786" s="350"/>
      <c r="Y3786" s="350">
        <f t="shared" si="744"/>
        <v>0</v>
      </c>
      <c r="Z3786" s="388"/>
      <c r="AA3786" s="348"/>
      <c r="AB3786" s="388"/>
      <c r="AC3786" s="348"/>
      <c r="AD3786" s="337">
        <f t="shared" si="745"/>
        <v>0</v>
      </c>
      <c r="AE3786" s="252"/>
    </row>
    <row r="3787" outlineLevel="1" spans="1:31">
      <c r="A3787" s="346"/>
      <c r="B3787" s="150">
        <v>410301002</v>
      </c>
      <c r="D3787" s="346"/>
      <c r="E3787" s="299" t="s">
        <v>1169</v>
      </c>
      <c r="F3787" s="343"/>
      <c r="G3787" s="350"/>
      <c r="H3787" s="349"/>
      <c r="I3787" s="350"/>
      <c r="J3787" s="349"/>
      <c r="K3787" s="350"/>
      <c r="L3787" s="337">
        <f t="shared" ref="L3787:L3799" si="746">G3787-I3787+K3787</f>
        <v>0</v>
      </c>
      <c r="M3787" s="388"/>
      <c r="N3787" s="348"/>
      <c r="O3787" s="388"/>
      <c r="P3787" s="348"/>
      <c r="Q3787" s="337">
        <f t="shared" ref="Q3787:Q3799" si="747">L3787-N3787+P3787</f>
        <v>0</v>
      </c>
      <c r="R3787" s="350"/>
      <c r="S3787" s="350"/>
      <c r="T3787" s="350"/>
      <c r="U3787" s="350"/>
      <c r="V3787" s="350"/>
      <c r="W3787" s="350"/>
      <c r="X3787" s="350"/>
      <c r="Y3787" s="350">
        <f t="shared" ref="Y3787:Y3799" si="748">SUM(Q3787:X3787)</f>
        <v>0</v>
      </c>
      <c r="Z3787" s="388"/>
      <c r="AA3787" s="348"/>
      <c r="AB3787" s="388"/>
      <c r="AC3787" s="348"/>
      <c r="AD3787" s="337">
        <f t="shared" ref="AD3787:AD3799" si="749">Y3787-AA3787+AC3787</f>
        <v>0</v>
      </c>
      <c r="AE3787" s="252"/>
    </row>
    <row r="3788" outlineLevel="1" spans="1:31">
      <c r="A3788" s="346"/>
      <c r="B3788" s="150">
        <v>410301003</v>
      </c>
      <c r="D3788" s="346"/>
      <c r="E3788" s="299" t="s">
        <v>1170</v>
      </c>
      <c r="F3788" s="343"/>
      <c r="G3788" s="350"/>
      <c r="H3788" s="349"/>
      <c r="I3788" s="350"/>
      <c r="J3788" s="349"/>
      <c r="K3788" s="350"/>
      <c r="L3788" s="337">
        <f t="shared" si="746"/>
        <v>0</v>
      </c>
      <c r="M3788" s="388"/>
      <c r="N3788" s="348"/>
      <c r="O3788" s="388"/>
      <c r="P3788" s="348"/>
      <c r="Q3788" s="337">
        <f t="shared" si="747"/>
        <v>0</v>
      </c>
      <c r="R3788" s="350"/>
      <c r="S3788" s="350"/>
      <c r="T3788" s="350"/>
      <c r="U3788" s="350"/>
      <c r="V3788" s="350"/>
      <c r="W3788" s="350"/>
      <c r="X3788" s="350"/>
      <c r="Y3788" s="350">
        <f t="shared" si="748"/>
        <v>0</v>
      </c>
      <c r="Z3788" s="388"/>
      <c r="AA3788" s="348"/>
      <c r="AB3788" s="388"/>
      <c r="AC3788" s="348"/>
      <c r="AD3788" s="337">
        <f t="shared" si="749"/>
        <v>0</v>
      </c>
      <c r="AE3788" s="252"/>
    </row>
    <row r="3789" outlineLevel="1" spans="1:31">
      <c r="A3789" s="346"/>
      <c r="B3789" s="150">
        <v>410301004</v>
      </c>
      <c r="D3789" s="346"/>
      <c r="E3789" s="299" t="s">
        <v>1171</v>
      </c>
      <c r="F3789" s="343"/>
      <c r="G3789" s="350"/>
      <c r="H3789" s="349"/>
      <c r="I3789" s="350"/>
      <c r="J3789" s="349"/>
      <c r="K3789" s="350"/>
      <c r="L3789" s="337">
        <f t="shared" si="746"/>
        <v>0</v>
      </c>
      <c r="M3789" s="388"/>
      <c r="N3789" s="348"/>
      <c r="O3789" s="388"/>
      <c r="P3789" s="348"/>
      <c r="Q3789" s="337">
        <f t="shared" si="747"/>
        <v>0</v>
      </c>
      <c r="R3789" s="350"/>
      <c r="S3789" s="350"/>
      <c r="T3789" s="350"/>
      <c r="U3789" s="350"/>
      <c r="V3789" s="350"/>
      <c r="W3789" s="350"/>
      <c r="X3789" s="350"/>
      <c r="Y3789" s="350">
        <f t="shared" si="748"/>
        <v>0</v>
      </c>
      <c r="Z3789" s="388"/>
      <c r="AA3789" s="348"/>
      <c r="AB3789" s="388"/>
      <c r="AC3789" s="348"/>
      <c r="AD3789" s="337">
        <f t="shared" si="749"/>
        <v>0</v>
      </c>
      <c r="AE3789" s="252"/>
    </row>
    <row r="3790" outlineLevel="1" spans="1:31">
      <c r="A3790" s="346"/>
      <c r="B3790" s="150">
        <v>410301005</v>
      </c>
      <c r="D3790" s="346"/>
      <c r="E3790" s="299" t="s">
        <v>1172</v>
      </c>
      <c r="F3790" s="343"/>
      <c r="G3790" s="350"/>
      <c r="H3790" s="349"/>
      <c r="I3790" s="350"/>
      <c r="J3790" s="349"/>
      <c r="K3790" s="350"/>
      <c r="L3790" s="337">
        <f t="shared" si="746"/>
        <v>0</v>
      </c>
      <c r="M3790" s="388"/>
      <c r="N3790" s="348"/>
      <c r="O3790" s="388"/>
      <c r="P3790" s="348"/>
      <c r="Q3790" s="337">
        <f t="shared" si="747"/>
        <v>0</v>
      </c>
      <c r="R3790" s="350"/>
      <c r="S3790" s="350"/>
      <c r="T3790" s="350"/>
      <c r="U3790" s="350"/>
      <c r="V3790" s="350"/>
      <c r="W3790" s="350"/>
      <c r="X3790" s="350"/>
      <c r="Y3790" s="350">
        <f t="shared" si="748"/>
        <v>0</v>
      </c>
      <c r="Z3790" s="388"/>
      <c r="AA3790" s="348"/>
      <c r="AB3790" s="388"/>
      <c r="AC3790" s="348"/>
      <c r="AD3790" s="337">
        <f t="shared" si="749"/>
        <v>0</v>
      </c>
      <c r="AE3790" s="252"/>
    </row>
    <row r="3791" outlineLevel="1" spans="1:31">
      <c r="A3791" s="346"/>
      <c r="B3791" s="150">
        <v>410301006</v>
      </c>
      <c r="D3791" s="346"/>
      <c r="E3791" s="299" t="s">
        <v>1173</v>
      </c>
      <c r="F3791" s="343"/>
      <c r="G3791" s="350"/>
      <c r="H3791" s="349"/>
      <c r="I3791" s="350"/>
      <c r="J3791" s="349"/>
      <c r="K3791" s="350"/>
      <c r="L3791" s="337">
        <f t="shared" si="746"/>
        <v>0</v>
      </c>
      <c r="M3791" s="388"/>
      <c r="N3791" s="348"/>
      <c r="O3791" s="388"/>
      <c r="P3791" s="348"/>
      <c r="Q3791" s="337">
        <f t="shared" si="747"/>
        <v>0</v>
      </c>
      <c r="R3791" s="350"/>
      <c r="S3791" s="350"/>
      <c r="T3791" s="350"/>
      <c r="U3791" s="350"/>
      <c r="V3791" s="350"/>
      <c r="W3791" s="350"/>
      <c r="X3791" s="350"/>
      <c r="Y3791" s="350">
        <f t="shared" si="748"/>
        <v>0</v>
      </c>
      <c r="Z3791" s="388"/>
      <c r="AA3791" s="348"/>
      <c r="AB3791" s="388"/>
      <c r="AC3791" s="348"/>
      <c r="AD3791" s="337">
        <f t="shared" si="749"/>
        <v>0</v>
      </c>
      <c r="AE3791" s="252"/>
    </row>
    <row r="3792" outlineLevel="1" spans="1:31">
      <c r="A3792" s="346"/>
      <c r="B3792" s="150">
        <v>410301007</v>
      </c>
      <c r="D3792" s="346"/>
      <c r="E3792" s="299" t="s">
        <v>1174</v>
      </c>
      <c r="F3792" s="343"/>
      <c r="G3792" s="350"/>
      <c r="H3792" s="349"/>
      <c r="I3792" s="350"/>
      <c r="J3792" s="349"/>
      <c r="K3792" s="350"/>
      <c r="L3792" s="337">
        <f t="shared" si="746"/>
        <v>0</v>
      </c>
      <c r="M3792" s="388"/>
      <c r="N3792" s="348"/>
      <c r="O3792" s="388"/>
      <c r="P3792" s="348"/>
      <c r="Q3792" s="337">
        <f t="shared" si="747"/>
        <v>0</v>
      </c>
      <c r="R3792" s="350"/>
      <c r="S3792" s="350"/>
      <c r="T3792" s="350"/>
      <c r="U3792" s="350"/>
      <c r="V3792" s="350"/>
      <c r="W3792" s="350"/>
      <c r="X3792" s="350"/>
      <c r="Y3792" s="350">
        <f t="shared" si="748"/>
        <v>0</v>
      </c>
      <c r="Z3792" s="388"/>
      <c r="AA3792" s="348"/>
      <c r="AB3792" s="388"/>
      <c r="AC3792" s="348"/>
      <c r="AD3792" s="337">
        <f t="shared" si="749"/>
        <v>0</v>
      </c>
      <c r="AE3792" s="252"/>
    </row>
    <row r="3793" outlineLevel="1" spans="1:31">
      <c r="A3793" s="346"/>
      <c r="B3793" s="150">
        <v>410301008</v>
      </c>
      <c r="D3793" s="346"/>
      <c r="E3793" s="299" t="s">
        <v>1175</v>
      </c>
      <c r="F3793" s="343"/>
      <c r="G3793" s="350"/>
      <c r="H3793" s="349"/>
      <c r="I3793" s="350"/>
      <c r="J3793" s="349"/>
      <c r="K3793" s="350"/>
      <c r="L3793" s="337">
        <f t="shared" si="746"/>
        <v>0</v>
      </c>
      <c r="M3793" s="388"/>
      <c r="N3793" s="348"/>
      <c r="O3793" s="388"/>
      <c r="P3793" s="348"/>
      <c r="Q3793" s="337">
        <f t="shared" si="747"/>
        <v>0</v>
      </c>
      <c r="R3793" s="350"/>
      <c r="S3793" s="350"/>
      <c r="T3793" s="350"/>
      <c r="U3793" s="350"/>
      <c r="V3793" s="350"/>
      <c r="W3793" s="350"/>
      <c r="X3793" s="350"/>
      <c r="Y3793" s="350">
        <f t="shared" si="748"/>
        <v>0</v>
      </c>
      <c r="Z3793" s="388"/>
      <c r="AA3793" s="348"/>
      <c r="AB3793" s="388"/>
      <c r="AC3793" s="348"/>
      <c r="AD3793" s="337">
        <f t="shared" si="749"/>
        <v>0</v>
      </c>
      <c r="AE3793" s="252"/>
    </row>
    <row r="3794" outlineLevel="1" spans="1:31">
      <c r="A3794" s="346"/>
      <c r="B3794" s="150">
        <v>410301009</v>
      </c>
      <c r="D3794" s="346"/>
      <c r="E3794" s="299" t="s">
        <v>540</v>
      </c>
      <c r="F3794" s="343"/>
      <c r="G3794" s="350"/>
      <c r="H3794" s="349"/>
      <c r="I3794" s="350"/>
      <c r="J3794" s="349"/>
      <c r="K3794" s="350"/>
      <c r="L3794" s="337">
        <f t="shared" ref="L3794:L3798" si="750">G3794-I3794+K3794</f>
        <v>0</v>
      </c>
      <c r="M3794" s="388"/>
      <c r="N3794" s="348"/>
      <c r="O3794" s="388"/>
      <c r="P3794" s="348"/>
      <c r="Q3794" s="337">
        <f t="shared" ref="Q3794:Q3798" si="751">L3794-N3794+P3794</f>
        <v>0</v>
      </c>
      <c r="R3794" s="350"/>
      <c r="S3794" s="350"/>
      <c r="T3794" s="350"/>
      <c r="U3794" s="350"/>
      <c r="V3794" s="350"/>
      <c r="W3794" s="350"/>
      <c r="X3794" s="350"/>
      <c r="Y3794" s="350">
        <f t="shared" ref="Y3794:Y3798" si="752">SUM(Q3794:X3794)</f>
        <v>0</v>
      </c>
      <c r="Z3794" s="388"/>
      <c r="AA3794" s="348"/>
      <c r="AB3794" s="388"/>
      <c r="AC3794" s="348"/>
      <c r="AD3794" s="337">
        <f t="shared" ref="AD3794:AD3798" si="753">Y3794-AA3794+AC3794</f>
        <v>0</v>
      </c>
      <c r="AE3794" s="252"/>
    </row>
    <row r="3795" outlineLevel="1" spans="1:31">
      <c r="A3795" s="346"/>
      <c r="B3795" s="150">
        <v>410301010</v>
      </c>
      <c r="D3795" s="346"/>
      <c r="E3795" s="299" t="s">
        <v>541</v>
      </c>
      <c r="F3795" s="343"/>
      <c r="G3795" s="350"/>
      <c r="H3795" s="349"/>
      <c r="I3795" s="350"/>
      <c r="J3795" s="349"/>
      <c r="K3795" s="350"/>
      <c r="L3795" s="337">
        <f t="shared" si="750"/>
        <v>0</v>
      </c>
      <c r="M3795" s="388"/>
      <c r="N3795" s="348"/>
      <c r="O3795" s="388"/>
      <c r="P3795" s="348"/>
      <c r="Q3795" s="337">
        <f t="shared" si="751"/>
        <v>0</v>
      </c>
      <c r="R3795" s="350"/>
      <c r="S3795" s="350"/>
      <c r="T3795" s="350"/>
      <c r="U3795" s="350"/>
      <c r="V3795" s="350"/>
      <c r="W3795" s="350"/>
      <c r="X3795" s="350"/>
      <c r="Y3795" s="350">
        <f t="shared" si="752"/>
        <v>0</v>
      </c>
      <c r="Z3795" s="388"/>
      <c r="AA3795" s="348"/>
      <c r="AB3795" s="388"/>
      <c r="AC3795" s="348"/>
      <c r="AD3795" s="337">
        <f t="shared" si="753"/>
        <v>0</v>
      </c>
      <c r="AE3795" s="252"/>
    </row>
    <row r="3796" outlineLevel="1" spans="1:31">
      <c r="A3796" s="346"/>
      <c r="B3796" s="150">
        <v>410301011</v>
      </c>
      <c r="D3796" s="346"/>
      <c r="E3796" s="299" t="s">
        <v>542</v>
      </c>
      <c r="F3796" s="343"/>
      <c r="G3796" s="350"/>
      <c r="H3796" s="349"/>
      <c r="I3796" s="350"/>
      <c r="J3796" s="349"/>
      <c r="K3796" s="350"/>
      <c r="L3796" s="337">
        <f t="shared" si="750"/>
        <v>0</v>
      </c>
      <c r="M3796" s="388"/>
      <c r="N3796" s="348"/>
      <c r="O3796" s="388"/>
      <c r="P3796" s="348"/>
      <c r="Q3796" s="337">
        <f t="shared" si="751"/>
        <v>0</v>
      </c>
      <c r="R3796" s="350"/>
      <c r="S3796" s="350"/>
      <c r="T3796" s="350"/>
      <c r="U3796" s="350"/>
      <c r="V3796" s="350"/>
      <c r="W3796" s="350"/>
      <c r="X3796" s="350"/>
      <c r="Y3796" s="350">
        <f t="shared" si="752"/>
        <v>0</v>
      </c>
      <c r="Z3796" s="388"/>
      <c r="AA3796" s="348"/>
      <c r="AB3796" s="388"/>
      <c r="AC3796" s="348"/>
      <c r="AD3796" s="337">
        <f t="shared" si="753"/>
        <v>0</v>
      </c>
      <c r="AE3796" s="252"/>
    </row>
    <row r="3797" outlineLevel="1" spans="1:31">
      <c r="A3797" s="346"/>
      <c r="B3797" s="150">
        <v>410301012</v>
      </c>
      <c r="D3797" s="346"/>
      <c r="E3797" s="299" t="s">
        <v>543</v>
      </c>
      <c r="F3797" s="343"/>
      <c r="G3797" s="350"/>
      <c r="H3797" s="349"/>
      <c r="I3797" s="350"/>
      <c r="J3797" s="349"/>
      <c r="K3797" s="350"/>
      <c r="L3797" s="337">
        <f t="shared" si="750"/>
        <v>0</v>
      </c>
      <c r="M3797" s="388"/>
      <c r="N3797" s="348"/>
      <c r="O3797" s="388"/>
      <c r="P3797" s="348"/>
      <c r="Q3797" s="337">
        <f t="shared" si="751"/>
        <v>0</v>
      </c>
      <c r="R3797" s="350"/>
      <c r="S3797" s="350"/>
      <c r="T3797" s="350"/>
      <c r="U3797" s="350"/>
      <c r="V3797" s="350"/>
      <c r="W3797" s="350"/>
      <c r="X3797" s="350"/>
      <c r="Y3797" s="350">
        <f t="shared" si="752"/>
        <v>0</v>
      </c>
      <c r="Z3797" s="388"/>
      <c r="AA3797" s="348"/>
      <c r="AB3797" s="388"/>
      <c r="AC3797" s="348"/>
      <c r="AD3797" s="337">
        <f t="shared" si="753"/>
        <v>0</v>
      </c>
      <c r="AE3797" s="252"/>
    </row>
    <row r="3798" outlineLevel="1" spans="1:31">
      <c r="A3798" s="346"/>
      <c r="B3798" s="150">
        <v>410301013</v>
      </c>
      <c r="D3798" s="346"/>
      <c r="E3798" s="299" t="s">
        <v>544</v>
      </c>
      <c r="F3798" s="343"/>
      <c r="G3798" s="350"/>
      <c r="H3798" s="349"/>
      <c r="I3798" s="350"/>
      <c r="J3798" s="349"/>
      <c r="K3798" s="350"/>
      <c r="L3798" s="337">
        <f t="shared" si="750"/>
        <v>0</v>
      </c>
      <c r="M3798" s="388"/>
      <c r="N3798" s="348"/>
      <c r="O3798" s="388"/>
      <c r="P3798" s="348"/>
      <c r="Q3798" s="337">
        <f t="shared" si="751"/>
        <v>0</v>
      </c>
      <c r="R3798" s="350"/>
      <c r="S3798" s="350"/>
      <c r="T3798" s="350"/>
      <c r="U3798" s="350"/>
      <c r="V3798" s="350"/>
      <c r="W3798" s="350"/>
      <c r="X3798" s="350"/>
      <c r="Y3798" s="350">
        <f t="shared" si="752"/>
        <v>0</v>
      </c>
      <c r="Z3798" s="388"/>
      <c r="AA3798" s="348"/>
      <c r="AB3798" s="388"/>
      <c r="AC3798" s="348"/>
      <c r="AD3798" s="337">
        <f t="shared" si="753"/>
        <v>0</v>
      </c>
      <c r="AE3798" s="252"/>
    </row>
    <row r="3799" outlineLevel="1" spans="1:31">
      <c r="A3799" s="346"/>
      <c r="B3799" s="150">
        <v>410301014</v>
      </c>
      <c r="D3799" s="346"/>
      <c r="E3799" s="299" t="s">
        <v>364</v>
      </c>
      <c r="F3799" s="343"/>
      <c r="G3799" s="350"/>
      <c r="H3799" s="349"/>
      <c r="I3799" s="350"/>
      <c r="J3799" s="349"/>
      <c r="K3799" s="350"/>
      <c r="L3799" s="337">
        <f t="shared" si="746"/>
        <v>0</v>
      </c>
      <c r="M3799" s="388"/>
      <c r="N3799" s="348"/>
      <c r="O3799" s="388"/>
      <c r="P3799" s="348"/>
      <c r="Q3799" s="337">
        <f t="shared" si="747"/>
        <v>0</v>
      </c>
      <c r="R3799" s="350"/>
      <c r="S3799" s="350"/>
      <c r="T3799" s="350"/>
      <c r="U3799" s="350"/>
      <c r="V3799" s="350"/>
      <c r="W3799" s="350"/>
      <c r="X3799" s="350"/>
      <c r="Y3799" s="350">
        <f t="shared" si="748"/>
        <v>0</v>
      </c>
      <c r="Z3799" s="388"/>
      <c r="AA3799" s="348"/>
      <c r="AB3799" s="388"/>
      <c r="AC3799" s="348"/>
      <c r="AD3799" s="337">
        <f t="shared" si="749"/>
        <v>0</v>
      </c>
      <c r="AE3799" s="252"/>
    </row>
    <row r="3800" outlineLevel="1" spans="1:31">
      <c r="A3800" s="346"/>
      <c r="B3800" s="150"/>
      <c r="D3800" s="346"/>
      <c r="E3800" s="299"/>
      <c r="F3800" s="343"/>
      <c r="G3800" s="350"/>
      <c r="H3800" s="349"/>
      <c r="I3800" s="350"/>
      <c r="J3800" s="349"/>
      <c r="K3800" s="350"/>
      <c r="L3800" s="337"/>
      <c r="M3800" s="388"/>
      <c r="N3800" s="348"/>
      <c r="O3800" s="388"/>
      <c r="P3800" s="348"/>
      <c r="Q3800" s="337"/>
      <c r="R3800" s="350"/>
      <c r="S3800" s="350"/>
      <c r="T3800" s="350"/>
      <c r="U3800" s="350"/>
      <c r="V3800" s="350"/>
      <c r="W3800" s="350"/>
      <c r="X3800" s="350"/>
      <c r="Y3800" s="374"/>
      <c r="Z3800" s="388"/>
      <c r="AA3800" s="348"/>
      <c r="AB3800" s="388"/>
      <c r="AC3800" s="348"/>
      <c r="AD3800" s="337"/>
      <c r="AE3800" s="252"/>
    </row>
    <row r="3801" outlineLevel="1" spans="1:31">
      <c r="A3801" s="346"/>
      <c r="B3801" s="150"/>
      <c r="D3801" s="351" t="s">
        <v>765</v>
      </c>
      <c r="E3801" s="352"/>
      <c r="F3801" s="353"/>
      <c r="G3801" s="354">
        <f>SUM(G3785:G3800)</f>
        <v>0</v>
      </c>
      <c r="H3801" s="355"/>
      <c r="I3801" s="354">
        <f>SUM(I3785:I3800)</f>
        <v>0</v>
      </c>
      <c r="J3801" s="355"/>
      <c r="K3801" s="354">
        <f>SUM(K3785:K3800)</f>
        <v>0</v>
      </c>
      <c r="L3801" s="354">
        <f>SUM(L3785:L3800)</f>
        <v>0</v>
      </c>
      <c r="M3801" s="355"/>
      <c r="N3801" s="354">
        <f>SUM(N3785:N3800)</f>
        <v>0</v>
      </c>
      <c r="O3801" s="355"/>
      <c r="P3801" s="354">
        <f t="shared" ref="P3801:Y3801" si="754">SUM(P3785:P3800)</f>
        <v>0</v>
      </c>
      <c r="Q3801" s="354">
        <f t="shared" si="754"/>
        <v>0</v>
      </c>
      <c r="R3801" s="354">
        <f t="shared" si="754"/>
        <v>0</v>
      </c>
      <c r="S3801" s="354">
        <f t="shared" si="754"/>
        <v>0</v>
      </c>
      <c r="T3801" s="354">
        <f t="shared" si="754"/>
        <v>0</v>
      </c>
      <c r="U3801" s="354">
        <f t="shared" si="754"/>
        <v>0</v>
      </c>
      <c r="V3801" s="354">
        <f t="shared" si="754"/>
        <v>0</v>
      </c>
      <c r="W3801" s="354">
        <f t="shared" si="754"/>
        <v>0</v>
      </c>
      <c r="X3801" s="354">
        <f t="shared" si="754"/>
        <v>0</v>
      </c>
      <c r="Y3801" s="354">
        <f t="shared" si="754"/>
        <v>0</v>
      </c>
      <c r="Z3801" s="355"/>
      <c r="AA3801" s="354">
        <f>SUM(AA3785:AA3800)</f>
        <v>0</v>
      </c>
      <c r="AB3801" s="355"/>
      <c r="AC3801" s="354">
        <f>SUM(AC3785:AC3800)</f>
        <v>0</v>
      </c>
      <c r="AD3801" s="354">
        <f>SUM(AD3785:AD3800)</f>
        <v>0</v>
      </c>
      <c r="AE3801" s="252"/>
    </row>
    <row r="3802" outlineLevel="1" spans="1:31">
      <c r="A3802" s="346"/>
      <c r="B3802" s="150"/>
      <c r="D3802" s="299"/>
      <c r="E3802" s="342"/>
      <c r="F3802" s="343"/>
      <c r="G3802" s="350"/>
      <c r="H3802" s="349"/>
      <c r="I3802" s="350"/>
      <c r="J3802" s="349"/>
      <c r="K3802" s="350"/>
      <c r="L3802" s="337"/>
      <c r="M3802" s="349"/>
      <c r="N3802" s="350"/>
      <c r="O3802" s="349"/>
      <c r="P3802" s="350"/>
      <c r="Q3802" s="337"/>
      <c r="R3802" s="350"/>
      <c r="S3802" s="350"/>
      <c r="T3802" s="350"/>
      <c r="U3802" s="350"/>
      <c r="V3802" s="350"/>
      <c r="W3802" s="350"/>
      <c r="X3802" s="350"/>
      <c r="Y3802" s="374"/>
      <c r="Z3802" s="349"/>
      <c r="AA3802" s="350"/>
      <c r="AB3802" s="349"/>
      <c r="AC3802" s="350"/>
      <c r="AD3802" s="337"/>
      <c r="AE3802" s="252"/>
    </row>
    <row r="3803" outlineLevel="1" spans="1:31">
      <c r="A3803" s="346"/>
      <c r="B3803" s="150"/>
      <c r="D3803" s="347" t="s">
        <v>547</v>
      </c>
      <c r="E3803" s="299"/>
      <c r="F3803" s="343"/>
      <c r="G3803" s="350"/>
      <c r="H3803" s="349"/>
      <c r="I3803" s="350"/>
      <c r="J3803" s="349"/>
      <c r="K3803" s="350"/>
      <c r="L3803" s="337">
        <f>G3803-I3803+K3803</f>
        <v>0</v>
      </c>
      <c r="M3803" s="388"/>
      <c r="N3803" s="348"/>
      <c r="O3803" s="388"/>
      <c r="P3803" s="348"/>
      <c r="Q3803" s="337">
        <f>L3803-N3803+P3803</f>
        <v>0</v>
      </c>
      <c r="R3803" s="350"/>
      <c r="S3803" s="350"/>
      <c r="T3803" s="350"/>
      <c r="U3803" s="350"/>
      <c r="V3803" s="350"/>
      <c r="W3803" s="350"/>
      <c r="X3803" s="350"/>
      <c r="Y3803" s="350">
        <f>SUM(Q3803:X3803)</f>
        <v>0</v>
      </c>
      <c r="Z3803" s="388"/>
      <c r="AA3803" s="348"/>
      <c r="AB3803" s="388"/>
      <c r="AC3803" s="348"/>
      <c r="AD3803" s="337">
        <f>Y3803-AA3803+AC3803</f>
        <v>0</v>
      </c>
      <c r="AE3803" s="252"/>
    </row>
    <row r="3804" outlineLevel="1" spans="1:31">
      <c r="A3804" s="346"/>
      <c r="B3804" s="150">
        <v>410401001</v>
      </c>
      <c r="D3804" s="346"/>
      <c r="E3804" s="299" t="s">
        <v>107</v>
      </c>
      <c r="F3804" s="343"/>
      <c r="G3804" s="350"/>
      <c r="H3804" s="349"/>
      <c r="I3804" s="350"/>
      <c r="J3804" s="349"/>
      <c r="K3804" s="350"/>
      <c r="L3804" s="337">
        <f>G3804-I3804+K3804</f>
        <v>0</v>
      </c>
      <c r="M3804" s="388"/>
      <c r="N3804" s="348"/>
      <c r="O3804" s="388"/>
      <c r="P3804" s="348"/>
      <c r="Q3804" s="337">
        <f>L3804-N3804+P3804</f>
        <v>0</v>
      </c>
      <c r="R3804" s="350"/>
      <c r="S3804" s="350"/>
      <c r="T3804" s="350"/>
      <c r="U3804" s="350"/>
      <c r="V3804" s="350"/>
      <c r="W3804" s="350"/>
      <c r="X3804" s="350"/>
      <c r="Y3804" s="350">
        <f>SUM(Q3804:X3804)</f>
        <v>0</v>
      </c>
      <c r="Z3804" s="388"/>
      <c r="AA3804" s="348"/>
      <c r="AB3804" s="388"/>
      <c r="AC3804" s="348"/>
      <c r="AD3804" s="337">
        <f>Y3804-AA3804+AC3804</f>
        <v>0</v>
      </c>
      <c r="AE3804" s="252"/>
    </row>
    <row r="3805" outlineLevel="1" spans="1:31">
      <c r="A3805" s="346"/>
      <c r="B3805" s="150">
        <v>410401002</v>
      </c>
      <c r="D3805" s="346"/>
      <c r="E3805" s="299" t="s">
        <v>108</v>
      </c>
      <c r="F3805" s="343"/>
      <c r="G3805" s="350"/>
      <c r="H3805" s="349"/>
      <c r="I3805" s="350"/>
      <c r="J3805" s="349"/>
      <c r="K3805" s="350"/>
      <c r="L3805" s="337">
        <f>G3805-I3805+K3805</f>
        <v>0</v>
      </c>
      <c r="M3805" s="388"/>
      <c r="N3805" s="348"/>
      <c r="O3805" s="388"/>
      <c r="P3805" s="348"/>
      <c r="Q3805" s="337">
        <f>L3805-N3805+P3805</f>
        <v>0</v>
      </c>
      <c r="R3805" s="350"/>
      <c r="S3805" s="350"/>
      <c r="T3805" s="350"/>
      <c r="U3805" s="350"/>
      <c r="V3805" s="350"/>
      <c r="W3805" s="350"/>
      <c r="X3805" s="350"/>
      <c r="Y3805" s="350">
        <f>SUM(Q3805:X3805)</f>
        <v>0</v>
      </c>
      <c r="Z3805" s="388"/>
      <c r="AA3805" s="348"/>
      <c r="AB3805" s="388"/>
      <c r="AC3805" s="348"/>
      <c r="AD3805" s="337">
        <f>Y3805-AA3805+AC3805</f>
        <v>0</v>
      </c>
      <c r="AE3805" s="252"/>
    </row>
    <row r="3806" outlineLevel="1" spans="1:31">
      <c r="A3806" s="346"/>
      <c r="B3806" s="150">
        <v>410401003</v>
      </c>
      <c r="D3806" s="346"/>
      <c r="E3806" s="299" t="s">
        <v>892</v>
      </c>
      <c r="F3806" s="343"/>
      <c r="G3806" s="350"/>
      <c r="H3806" s="349"/>
      <c r="I3806" s="350"/>
      <c r="J3806" s="349"/>
      <c r="K3806" s="350"/>
      <c r="L3806" s="337">
        <f>G3806-I3806+K3806</f>
        <v>0</v>
      </c>
      <c r="M3806" s="388"/>
      <c r="N3806" s="348"/>
      <c r="O3806" s="388"/>
      <c r="P3806" s="348"/>
      <c r="Q3806" s="337">
        <f>L3806-N3806+P3806</f>
        <v>0</v>
      </c>
      <c r="R3806" s="350"/>
      <c r="S3806" s="350"/>
      <c r="T3806" s="350"/>
      <c r="U3806" s="350"/>
      <c r="V3806" s="350"/>
      <c r="W3806" s="350"/>
      <c r="X3806" s="350"/>
      <c r="Y3806" s="350">
        <f>SUM(Q3806:X3806)</f>
        <v>0</v>
      </c>
      <c r="Z3806" s="388"/>
      <c r="AA3806" s="348"/>
      <c r="AB3806" s="388"/>
      <c r="AC3806" s="348"/>
      <c r="AD3806" s="337">
        <f>Y3806-AA3806+AC3806</f>
        <v>0</v>
      </c>
      <c r="AE3806" s="252"/>
    </row>
    <row r="3807" outlineLevel="1" spans="1:31">
      <c r="A3807" s="346"/>
      <c r="B3807" s="150"/>
      <c r="D3807" s="346"/>
      <c r="E3807" s="299"/>
      <c r="F3807" s="343"/>
      <c r="G3807" s="350"/>
      <c r="H3807" s="349"/>
      <c r="I3807" s="350"/>
      <c r="J3807" s="349"/>
      <c r="K3807" s="350"/>
      <c r="L3807" s="337"/>
      <c r="M3807" s="388"/>
      <c r="N3807" s="348"/>
      <c r="O3807" s="388"/>
      <c r="P3807" s="348"/>
      <c r="Q3807" s="337"/>
      <c r="R3807" s="350"/>
      <c r="S3807" s="350"/>
      <c r="T3807" s="350"/>
      <c r="U3807" s="350"/>
      <c r="V3807" s="350"/>
      <c r="W3807" s="350"/>
      <c r="X3807" s="350"/>
      <c r="Y3807" s="374"/>
      <c r="Z3807" s="388"/>
      <c r="AA3807" s="348"/>
      <c r="AB3807" s="388"/>
      <c r="AC3807" s="348"/>
      <c r="AD3807" s="337"/>
      <c r="AE3807" s="252"/>
    </row>
    <row r="3808" outlineLevel="1" spans="1:31">
      <c r="A3808" s="346"/>
      <c r="B3808" s="150"/>
      <c r="D3808" s="351" t="s">
        <v>765</v>
      </c>
      <c r="E3808" s="352"/>
      <c r="F3808" s="353"/>
      <c r="G3808" s="354">
        <f>SUM(G3803:G3807)</f>
        <v>0</v>
      </c>
      <c r="H3808" s="355"/>
      <c r="I3808" s="354">
        <f>SUM(I3803:I3807)</f>
        <v>0</v>
      </c>
      <c r="J3808" s="355"/>
      <c r="K3808" s="354">
        <f>SUM(K3803:K3807)</f>
        <v>0</v>
      </c>
      <c r="L3808" s="354">
        <f>SUM(L3803:L3807)</f>
        <v>0</v>
      </c>
      <c r="M3808" s="355"/>
      <c r="N3808" s="354">
        <f>SUM(N3803:N3807)</f>
        <v>0</v>
      </c>
      <c r="O3808" s="355"/>
      <c r="P3808" s="354">
        <f>SUM(P3803:P3807)</f>
        <v>0</v>
      </c>
      <c r="Q3808" s="354">
        <f>SUM(Q3803:Q3807)</f>
        <v>0</v>
      </c>
      <c r="R3808" s="354">
        <f t="shared" ref="R3808:Y3808" si="755">SUM(R3803:R3807)</f>
        <v>0</v>
      </c>
      <c r="S3808" s="354">
        <f t="shared" si="755"/>
        <v>0</v>
      </c>
      <c r="T3808" s="354">
        <f t="shared" si="755"/>
        <v>0</v>
      </c>
      <c r="U3808" s="354">
        <f t="shared" si="755"/>
        <v>0</v>
      </c>
      <c r="V3808" s="354">
        <f t="shared" si="755"/>
        <v>0</v>
      </c>
      <c r="W3808" s="354">
        <f t="shared" si="755"/>
        <v>0</v>
      </c>
      <c r="X3808" s="354">
        <f t="shared" si="755"/>
        <v>0</v>
      </c>
      <c r="Y3808" s="354">
        <f t="shared" si="755"/>
        <v>0</v>
      </c>
      <c r="Z3808" s="355"/>
      <c r="AA3808" s="354">
        <f>SUM(AA3803:AA3807)</f>
        <v>0</v>
      </c>
      <c r="AB3808" s="355"/>
      <c r="AC3808" s="354">
        <f>SUM(AC3803:AC3807)</f>
        <v>0</v>
      </c>
      <c r="AD3808" s="354">
        <f>SUM(AD3803:AD3807)</f>
        <v>0</v>
      </c>
      <c r="AE3808" s="252"/>
    </row>
    <row r="3809" spans="1:30">
      <c r="A3809" s="594"/>
      <c r="B3809" s="595"/>
      <c r="C3809" s="303"/>
      <c r="D3809" s="303"/>
      <c r="E3809" s="594"/>
      <c r="F3809" s="597"/>
      <c r="G3809" s="598"/>
      <c r="H3809" s="598"/>
      <c r="I3809" s="598"/>
      <c r="J3809" s="598"/>
      <c r="K3809" s="598"/>
      <c r="L3809" s="612"/>
      <c r="M3809" s="598"/>
      <c r="N3809" s="598"/>
      <c r="O3809" s="598"/>
      <c r="P3809" s="598"/>
      <c r="Q3809" s="612"/>
      <c r="R3809" s="615"/>
      <c r="S3809" s="615"/>
      <c r="T3809" s="615"/>
      <c r="U3809" s="615"/>
      <c r="V3809" s="615"/>
      <c r="W3809" s="615"/>
      <c r="X3809" s="615"/>
      <c r="Y3809" s="612"/>
      <c r="Z3809" s="598"/>
      <c r="AA3809" s="598"/>
      <c r="AB3809" s="598"/>
      <c r="AC3809" s="598"/>
      <c r="AD3809" s="612"/>
    </row>
    <row r="3810" spans="1:31">
      <c r="A3810" s="601"/>
      <c r="B3810" s="617"/>
      <c r="C3810" s="382" t="s">
        <v>1176</v>
      </c>
      <c r="D3810" s="382"/>
      <c r="E3810" s="618"/>
      <c r="F3810" s="619"/>
      <c r="G3810" s="620">
        <f>G3763+G3783+G3801+G3808</f>
        <v>0</v>
      </c>
      <c r="H3810" s="621"/>
      <c r="I3810" s="621">
        <f>I3763+I3783+I3801+I3808</f>
        <v>0</v>
      </c>
      <c r="J3810" s="621"/>
      <c r="K3810" s="621">
        <f>K3763+K3783+K3801+K3808</f>
        <v>0</v>
      </c>
      <c r="L3810" s="620">
        <f>L3763+L3783+L3801+L3808</f>
        <v>0</v>
      </c>
      <c r="M3810" s="621"/>
      <c r="N3810" s="621">
        <f>N3763+N3783+N3801+N3808</f>
        <v>0</v>
      </c>
      <c r="O3810" s="621"/>
      <c r="P3810" s="621">
        <f t="shared" ref="P3810:Y3810" si="756">P3763+P3783+P3801+P3808</f>
        <v>0</v>
      </c>
      <c r="Q3810" s="620">
        <f t="shared" si="756"/>
        <v>0</v>
      </c>
      <c r="R3810" s="624">
        <f t="shared" si="756"/>
        <v>0</v>
      </c>
      <c r="S3810" s="624">
        <f t="shared" si="756"/>
        <v>0</v>
      </c>
      <c r="T3810" s="624">
        <f t="shared" si="756"/>
        <v>0</v>
      </c>
      <c r="U3810" s="624">
        <f t="shared" si="756"/>
        <v>0</v>
      </c>
      <c r="V3810" s="624">
        <f t="shared" si="756"/>
        <v>0</v>
      </c>
      <c r="W3810" s="624">
        <f t="shared" si="756"/>
        <v>0</v>
      </c>
      <c r="X3810" s="624">
        <f t="shared" si="756"/>
        <v>0</v>
      </c>
      <c r="Y3810" s="620">
        <f t="shared" si="756"/>
        <v>0</v>
      </c>
      <c r="Z3810" s="621"/>
      <c r="AA3810" s="621">
        <f>AA3763+AA3783+AA3801+AA3808</f>
        <v>0</v>
      </c>
      <c r="AB3810" s="621"/>
      <c r="AC3810" s="621">
        <f>AC3763+AC3783+AC3801+AC3808</f>
        <v>0</v>
      </c>
      <c r="AD3810" s="620">
        <f>AD3763+AD3783+AD3801+AD3808</f>
        <v>0</v>
      </c>
      <c r="AE3810" s="252"/>
    </row>
    <row r="3811" spans="1:30">
      <c r="A3811" s="594"/>
      <c r="B3811" s="595"/>
      <c r="C3811" s="303"/>
      <c r="D3811" s="303"/>
      <c r="E3811" s="594"/>
      <c r="F3811" s="597"/>
      <c r="G3811" s="622"/>
      <c r="H3811" s="598"/>
      <c r="I3811" s="598"/>
      <c r="J3811" s="598"/>
      <c r="K3811" s="598"/>
      <c r="L3811" s="612"/>
      <c r="M3811" s="598"/>
      <c r="N3811" s="598"/>
      <c r="O3811" s="598"/>
      <c r="P3811" s="598"/>
      <c r="Q3811" s="622"/>
      <c r="R3811" s="615"/>
      <c r="S3811" s="615"/>
      <c r="T3811" s="615"/>
      <c r="U3811" s="615"/>
      <c r="V3811" s="615"/>
      <c r="W3811" s="615"/>
      <c r="X3811" s="615"/>
      <c r="Y3811" s="622"/>
      <c r="Z3811" s="598"/>
      <c r="AA3811" s="598"/>
      <c r="AB3811" s="598"/>
      <c r="AC3811" s="598"/>
      <c r="AD3811" s="622"/>
    </row>
    <row r="3812" spans="1:30">
      <c r="A3812" s="594"/>
      <c r="B3812" s="595"/>
      <c r="C3812" s="600" t="s">
        <v>1177</v>
      </c>
      <c r="D3812" s="623"/>
      <c r="E3812" s="594"/>
      <c r="F3812" s="597"/>
      <c r="G3812" s="598"/>
      <c r="H3812" s="598"/>
      <c r="I3812" s="598"/>
      <c r="J3812" s="598"/>
      <c r="K3812" s="598"/>
      <c r="L3812" s="612"/>
      <c r="M3812" s="598"/>
      <c r="N3812" s="598"/>
      <c r="O3812" s="598"/>
      <c r="P3812" s="598"/>
      <c r="Q3812" s="612"/>
      <c r="R3812" s="615"/>
      <c r="S3812" s="615"/>
      <c r="T3812" s="615"/>
      <c r="U3812" s="615"/>
      <c r="V3812" s="615"/>
      <c r="W3812" s="615"/>
      <c r="X3812" s="615"/>
      <c r="Y3812" s="612"/>
      <c r="Z3812" s="598"/>
      <c r="AA3812" s="598"/>
      <c r="AB3812" s="598"/>
      <c r="AC3812" s="598"/>
      <c r="AD3812" s="612"/>
    </row>
    <row r="3813" outlineLevel="1" spans="1:31">
      <c r="A3813" s="346"/>
      <c r="B3813" s="150"/>
      <c r="D3813" s="347" t="s">
        <v>549</v>
      </c>
      <c r="E3813" s="299"/>
      <c r="F3813" s="343"/>
      <c r="G3813" s="350"/>
      <c r="H3813" s="349"/>
      <c r="I3813" s="350"/>
      <c r="J3813" s="349"/>
      <c r="K3813" s="350"/>
      <c r="L3813" s="612">
        <f t="shared" ref="L3813:L3816" si="757">G3813+I3813-K3813</f>
        <v>0</v>
      </c>
      <c r="M3813" s="388"/>
      <c r="N3813" s="348"/>
      <c r="O3813" s="388"/>
      <c r="P3813" s="348"/>
      <c r="Q3813" s="612">
        <f t="shared" ref="Q3813:Q3816" si="758">L3813+N3813-P3813</f>
        <v>0</v>
      </c>
      <c r="R3813" s="350"/>
      <c r="S3813" s="350"/>
      <c r="T3813" s="350"/>
      <c r="U3813" s="350"/>
      <c r="V3813" s="350"/>
      <c r="W3813" s="350"/>
      <c r="X3813" s="350"/>
      <c r="Y3813" s="374"/>
      <c r="Z3813" s="388"/>
      <c r="AA3813" s="348"/>
      <c r="AB3813" s="388"/>
      <c r="AC3813" s="348"/>
      <c r="AD3813" s="612">
        <f t="shared" ref="AD3813:AD3816" si="759">Y3813+AA3813-AC3813</f>
        <v>0</v>
      </c>
      <c r="AE3813" s="252"/>
    </row>
    <row r="3814" outlineLevel="1" spans="1:31">
      <c r="A3814" s="346"/>
      <c r="B3814" s="150">
        <v>510101001</v>
      </c>
      <c r="D3814" s="346"/>
      <c r="E3814" s="299" t="s">
        <v>1168</v>
      </c>
      <c r="F3814" s="343"/>
      <c r="G3814" s="350"/>
      <c r="H3814" s="349"/>
      <c r="I3814" s="350"/>
      <c r="J3814" s="349"/>
      <c r="K3814" s="350"/>
      <c r="L3814" s="612">
        <f t="shared" si="757"/>
        <v>0</v>
      </c>
      <c r="M3814" s="388"/>
      <c r="N3814" s="348"/>
      <c r="O3814" s="388"/>
      <c r="P3814" s="348"/>
      <c r="Q3814" s="612">
        <f t="shared" si="758"/>
        <v>0</v>
      </c>
      <c r="R3814" s="350"/>
      <c r="S3814" s="350"/>
      <c r="T3814" s="350"/>
      <c r="U3814" s="350"/>
      <c r="V3814" s="350"/>
      <c r="W3814" s="350"/>
      <c r="X3814" s="350"/>
      <c r="Y3814" s="350">
        <f t="shared" ref="Y3814:Y3816" si="760">SUM(Q3814:X3814)</f>
        <v>0</v>
      </c>
      <c r="Z3814" s="388"/>
      <c r="AA3814" s="348"/>
      <c r="AB3814" s="388"/>
      <c r="AC3814" s="348"/>
      <c r="AD3814" s="612">
        <f t="shared" si="759"/>
        <v>0</v>
      </c>
      <c r="AE3814" s="252"/>
    </row>
    <row r="3815" outlineLevel="1" spans="1:31">
      <c r="A3815" s="346"/>
      <c r="B3815" s="150">
        <v>510101002</v>
      </c>
      <c r="D3815" s="346"/>
      <c r="E3815" s="299" t="s">
        <v>1169</v>
      </c>
      <c r="F3815" s="343"/>
      <c r="G3815" s="350"/>
      <c r="H3815" s="349"/>
      <c r="I3815" s="350"/>
      <c r="J3815" s="349"/>
      <c r="K3815" s="350"/>
      <c r="L3815" s="612">
        <f t="shared" si="757"/>
        <v>0</v>
      </c>
      <c r="M3815" s="388"/>
      <c r="N3815" s="348"/>
      <c r="O3815" s="388"/>
      <c r="P3815" s="348"/>
      <c r="Q3815" s="612">
        <f t="shared" si="758"/>
        <v>0</v>
      </c>
      <c r="R3815" s="350"/>
      <c r="S3815" s="350"/>
      <c r="T3815" s="350"/>
      <c r="U3815" s="350"/>
      <c r="V3815" s="350"/>
      <c r="W3815" s="350"/>
      <c r="X3815" s="350"/>
      <c r="Y3815" s="350">
        <f t="shared" si="760"/>
        <v>0</v>
      </c>
      <c r="Z3815" s="388"/>
      <c r="AA3815" s="348"/>
      <c r="AB3815" s="388"/>
      <c r="AC3815" s="348"/>
      <c r="AD3815" s="612">
        <f t="shared" si="759"/>
        <v>0</v>
      </c>
      <c r="AE3815" s="252"/>
    </row>
    <row r="3816" outlineLevel="1" spans="1:31">
      <c r="A3816" s="346"/>
      <c r="B3816" s="150">
        <v>510101003</v>
      </c>
      <c r="D3816" s="346"/>
      <c r="E3816" s="299" t="s">
        <v>1170</v>
      </c>
      <c r="F3816" s="343"/>
      <c r="G3816" s="350"/>
      <c r="H3816" s="349"/>
      <c r="I3816" s="350"/>
      <c r="J3816" s="349"/>
      <c r="K3816" s="350"/>
      <c r="L3816" s="612">
        <f t="shared" si="757"/>
        <v>0</v>
      </c>
      <c r="M3816" s="388"/>
      <c r="N3816" s="348"/>
      <c r="O3816" s="388"/>
      <c r="P3816" s="348"/>
      <c r="Q3816" s="612">
        <f t="shared" si="758"/>
        <v>0</v>
      </c>
      <c r="R3816" s="350"/>
      <c r="S3816" s="350"/>
      <c r="T3816" s="350"/>
      <c r="U3816" s="350"/>
      <c r="V3816" s="350"/>
      <c r="W3816" s="350"/>
      <c r="X3816" s="350"/>
      <c r="Y3816" s="350">
        <f t="shared" si="760"/>
        <v>0</v>
      </c>
      <c r="Z3816" s="388"/>
      <c r="AA3816" s="348"/>
      <c r="AB3816" s="388"/>
      <c r="AC3816" s="348"/>
      <c r="AD3816" s="612">
        <f t="shared" si="759"/>
        <v>0</v>
      </c>
      <c r="AE3816" s="252"/>
    </row>
    <row r="3817" outlineLevel="1" spans="1:31">
      <c r="A3817" s="346"/>
      <c r="B3817" s="150">
        <v>510101004</v>
      </c>
      <c r="D3817" s="346"/>
      <c r="E3817" s="299" t="s">
        <v>1171</v>
      </c>
      <c r="F3817" s="343"/>
      <c r="G3817" s="350"/>
      <c r="H3817" s="349"/>
      <c r="I3817" s="350"/>
      <c r="J3817" s="349"/>
      <c r="K3817" s="350"/>
      <c r="L3817" s="612">
        <f t="shared" ref="L3817:L3821" si="761">G3817+I3817-K3817</f>
        <v>0</v>
      </c>
      <c r="M3817" s="388"/>
      <c r="N3817" s="348"/>
      <c r="O3817" s="388"/>
      <c r="P3817" s="348"/>
      <c r="Q3817" s="612">
        <f t="shared" ref="Q3817:Q3821" si="762">L3817+N3817-P3817</f>
        <v>0</v>
      </c>
      <c r="R3817" s="350"/>
      <c r="S3817" s="350"/>
      <c r="T3817" s="350"/>
      <c r="U3817" s="350"/>
      <c r="V3817" s="350"/>
      <c r="W3817" s="350"/>
      <c r="X3817" s="350"/>
      <c r="Y3817" s="350">
        <f t="shared" ref="Y3817:Y3821" si="763">SUM(Q3817:X3817)</f>
        <v>0</v>
      </c>
      <c r="Z3817" s="388"/>
      <c r="AA3817" s="348"/>
      <c r="AB3817" s="388"/>
      <c r="AC3817" s="348"/>
      <c r="AD3817" s="612">
        <f t="shared" ref="AD3817:AD3821" si="764">Y3817+AA3817-AC3817</f>
        <v>0</v>
      </c>
      <c r="AE3817" s="252"/>
    </row>
    <row r="3818" outlineLevel="1" spans="1:31">
      <c r="A3818" s="346"/>
      <c r="B3818" s="150">
        <v>510101005</v>
      </c>
      <c r="D3818" s="346"/>
      <c r="E3818" s="299" t="s">
        <v>1172</v>
      </c>
      <c r="F3818" s="343"/>
      <c r="G3818" s="350"/>
      <c r="H3818" s="349"/>
      <c r="I3818" s="350"/>
      <c r="J3818" s="349"/>
      <c r="K3818" s="350"/>
      <c r="L3818" s="612">
        <f t="shared" si="761"/>
        <v>0</v>
      </c>
      <c r="M3818" s="388"/>
      <c r="N3818" s="348"/>
      <c r="O3818" s="388"/>
      <c r="P3818" s="348"/>
      <c r="Q3818" s="612">
        <f t="shared" si="762"/>
        <v>0</v>
      </c>
      <c r="R3818" s="350"/>
      <c r="S3818" s="350"/>
      <c r="T3818" s="350"/>
      <c r="U3818" s="350"/>
      <c r="V3818" s="350"/>
      <c r="W3818" s="350"/>
      <c r="X3818" s="350"/>
      <c r="Y3818" s="350">
        <f t="shared" si="763"/>
        <v>0</v>
      </c>
      <c r="Z3818" s="388"/>
      <c r="AA3818" s="348"/>
      <c r="AB3818" s="388"/>
      <c r="AC3818" s="348"/>
      <c r="AD3818" s="612">
        <f t="shared" si="764"/>
        <v>0</v>
      </c>
      <c r="AE3818" s="252"/>
    </row>
    <row r="3819" outlineLevel="1" spans="1:31">
      <c r="A3819" s="346"/>
      <c r="B3819" s="150">
        <v>510101006</v>
      </c>
      <c r="D3819" s="346"/>
      <c r="E3819" s="299" t="s">
        <v>1173</v>
      </c>
      <c r="F3819" s="343"/>
      <c r="G3819" s="350"/>
      <c r="H3819" s="349"/>
      <c r="I3819" s="350"/>
      <c r="J3819" s="349"/>
      <c r="K3819" s="350"/>
      <c r="L3819" s="612">
        <f t="shared" si="761"/>
        <v>0</v>
      </c>
      <c r="M3819" s="388"/>
      <c r="N3819" s="348"/>
      <c r="O3819" s="388"/>
      <c r="P3819" s="348"/>
      <c r="Q3819" s="612">
        <f t="shared" si="762"/>
        <v>0</v>
      </c>
      <c r="R3819" s="350"/>
      <c r="S3819" s="350"/>
      <c r="T3819" s="350"/>
      <c r="U3819" s="350"/>
      <c r="V3819" s="350"/>
      <c r="W3819" s="350"/>
      <c r="X3819" s="350"/>
      <c r="Y3819" s="350">
        <f t="shared" si="763"/>
        <v>0</v>
      </c>
      <c r="Z3819" s="388"/>
      <c r="AA3819" s="348"/>
      <c r="AB3819" s="388"/>
      <c r="AC3819" s="348"/>
      <c r="AD3819" s="612">
        <f t="shared" si="764"/>
        <v>0</v>
      </c>
      <c r="AE3819" s="252"/>
    </row>
    <row r="3820" outlineLevel="1" spans="1:31">
      <c r="A3820" s="346"/>
      <c r="B3820" s="150">
        <v>510101007</v>
      </c>
      <c r="D3820" s="346"/>
      <c r="E3820" s="299" t="s">
        <v>1174</v>
      </c>
      <c r="F3820" s="343"/>
      <c r="G3820" s="350"/>
      <c r="H3820" s="349"/>
      <c r="I3820" s="350"/>
      <c r="J3820" s="349"/>
      <c r="K3820" s="350"/>
      <c r="L3820" s="612">
        <f t="shared" si="761"/>
        <v>0</v>
      </c>
      <c r="M3820" s="388"/>
      <c r="N3820" s="348"/>
      <c r="O3820" s="388"/>
      <c r="P3820" s="348"/>
      <c r="Q3820" s="612">
        <f t="shared" si="762"/>
        <v>0</v>
      </c>
      <c r="R3820" s="350"/>
      <c r="S3820" s="350"/>
      <c r="T3820" s="350"/>
      <c r="U3820" s="350"/>
      <c r="V3820" s="350"/>
      <c r="W3820" s="350"/>
      <c r="X3820" s="350"/>
      <c r="Y3820" s="350">
        <f t="shared" si="763"/>
        <v>0</v>
      </c>
      <c r="Z3820" s="388"/>
      <c r="AA3820" s="348"/>
      <c r="AB3820" s="388"/>
      <c r="AC3820" s="348"/>
      <c r="AD3820" s="612">
        <f t="shared" si="764"/>
        <v>0</v>
      </c>
      <c r="AE3820" s="252"/>
    </row>
    <row r="3821" outlineLevel="1" spans="1:31">
      <c r="A3821" s="346"/>
      <c r="B3821" s="150">
        <v>510101008</v>
      </c>
      <c r="D3821" s="346"/>
      <c r="E3821" s="299" t="s">
        <v>1175</v>
      </c>
      <c r="F3821" s="343"/>
      <c r="G3821" s="350"/>
      <c r="H3821" s="349"/>
      <c r="I3821" s="350"/>
      <c r="J3821" s="349"/>
      <c r="K3821" s="350"/>
      <c r="L3821" s="612">
        <f t="shared" si="761"/>
        <v>0</v>
      </c>
      <c r="M3821" s="388"/>
      <c r="N3821" s="348"/>
      <c r="O3821" s="388"/>
      <c r="P3821" s="348"/>
      <c r="Q3821" s="612">
        <f t="shared" si="762"/>
        <v>0</v>
      </c>
      <c r="R3821" s="350"/>
      <c r="S3821" s="350"/>
      <c r="T3821" s="350"/>
      <c r="U3821" s="350"/>
      <c r="V3821" s="350"/>
      <c r="W3821" s="350"/>
      <c r="X3821" s="350"/>
      <c r="Y3821" s="350">
        <f t="shared" si="763"/>
        <v>0</v>
      </c>
      <c r="Z3821" s="388"/>
      <c r="AA3821" s="348"/>
      <c r="AB3821" s="388"/>
      <c r="AC3821" s="348"/>
      <c r="AD3821" s="612">
        <f t="shared" si="764"/>
        <v>0</v>
      </c>
      <c r="AE3821" s="252"/>
    </row>
    <row r="3822" outlineLevel="1" spans="1:31">
      <c r="A3822" s="346"/>
      <c r="B3822" s="150">
        <v>510101009</v>
      </c>
      <c r="D3822" s="346"/>
      <c r="E3822" s="299" t="s">
        <v>540</v>
      </c>
      <c r="F3822" s="343"/>
      <c r="G3822" s="350"/>
      <c r="H3822" s="349"/>
      <c r="I3822" s="350"/>
      <c r="J3822" s="349"/>
      <c r="K3822" s="350"/>
      <c r="L3822" s="612">
        <f t="shared" ref="L3822:L3826" si="765">G3822+I3822-K3822</f>
        <v>0</v>
      </c>
      <c r="M3822" s="388"/>
      <c r="N3822" s="348"/>
      <c r="O3822" s="388"/>
      <c r="P3822" s="348"/>
      <c r="Q3822" s="612">
        <f t="shared" ref="Q3822:Q3826" si="766">L3822+N3822-P3822</f>
        <v>0</v>
      </c>
      <c r="R3822" s="350"/>
      <c r="S3822" s="350"/>
      <c r="T3822" s="350"/>
      <c r="U3822" s="350"/>
      <c r="V3822" s="350"/>
      <c r="W3822" s="350"/>
      <c r="X3822" s="350"/>
      <c r="Y3822" s="350">
        <f t="shared" ref="Y3822:Y3826" si="767">SUM(Q3822:X3822)</f>
        <v>0</v>
      </c>
      <c r="Z3822" s="388"/>
      <c r="AA3822" s="348"/>
      <c r="AB3822" s="388"/>
      <c r="AC3822" s="348"/>
      <c r="AD3822" s="612">
        <f t="shared" ref="AD3822:AD3826" si="768">Y3822+AA3822-AC3822</f>
        <v>0</v>
      </c>
      <c r="AE3822" s="252"/>
    </row>
    <row r="3823" outlineLevel="1" spans="1:31">
      <c r="A3823" s="346"/>
      <c r="B3823" s="150">
        <v>510101010</v>
      </c>
      <c r="D3823" s="346"/>
      <c r="E3823" s="299" t="s">
        <v>541</v>
      </c>
      <c r="F3823" s="343"/>
      <c r="G3823" s="350"/>
      <c r="H3823" s="349"/>
      <c r="I3823" s="350"/>
      <c r="J3823" s="349"/>
      <c r="K3823" s="350"/>
      <c r="L3823" s="612">
        <f t="shared" si="765"/>
        <v>0</v>
      </c>
      <c r="M3823" s="388"/>
      <c r="N3823" s="348"/>
      <c r="O3823" s="388"/>
      <c r="P3823" s="348"/>
      <c r="Q3823" s="612">
        <f t="shared" si="766"/>
        <v>0</v>
      </c>
      <c r="R3823" s="350"/>
      <c r="S3823" s="350"/>
      <c r="T3823" s="350"/>
      <c r="U3823" s="350"/>
      <c r="V3823" s="350"/>
      <c r="W3823" s="350"/>
      <c r="X3823" s="350"/>
      <c r="Y3823" s="350">
        <f t="shared" si="767"/>
        <v>0</v>
      </c>
      <c r="Z3823" s="388"/>
      <c r="AA3823" s="348"/>
      <c r="AB3823" s="388"/>
      <c r="AC3823" s="348"/>
      <c r="AD3823" s="612">
        <f t="shared" si="768"/>
        <v>0</v>
      </c>
      <c r="AE3823" s="252"/>
    </row>
    <row r="3824" outlineLevel="1" spans="1:31">
      <c r="A3824" s="346"/>
      <c r="B3824" s="150">
        <v>510101011</v>
      </c>
      <c r="D3824" s="346"/>
      <c r="E3824" s="299" t="s">
        <v>542</v>
      </c>
      <c r="F3824" s="343"/>
      <c r="G3824" s="350"/>
      <c r="H3824" s="349"/>
      <c r="I3824" s="350"/>
      <c r="J3824" s="349"/>
      <c r="K3824" s="350"/>
      <c r="L3824" s="612">
        <f t="shared" si="765"/>
        <v>0</v>
      </c>
      <c r="M3824" s="388"/>
      <c r="N3824" s="348"/>
      <c r="O3824" s="388"/>
      <c r="P3824" s="348"/>
      <c r="Q3824" s="612">
        <f t="shared" si="766"/>
        <v>0</v>
      </c>
      <c r="R3824" s="350"/>
      <c r="S3824" s="350"/>
      <c r="T3824" s="350"/>
      <c r="U3824" s="350"/>
      <c r="V3824" s="350"/>
      <c r="W3824" s="350"/>
      <c r="X3824" s="350"/>
      <c r="Y3824" s="350">
        <f t="shared" si="767"/>
        <v>0</v>
      </c>
      <c r="Z3824" s="388"/>
      <c r="AA3824" s="348"/>
      <c r="AB3824" s="388"/>
      <c r="AC3824" s="348"/>
      <c r="AD3824" s="612">
        <f t="shared" si="768"/>
        <v>0</v>
      </c>
      <c r="AE3824" s="252"/>
    </row>
    <row r="3825" outlineLevel="1" spans="1:31">
      <c r="A3825" s="346"/>
      <c r="B3825" s="150">
        <v>510101012</v>
      </c>
      <c r="D3825" s="346"/>
      <c r="E3825" s="299" t="s">
        <v>543</v>
      </c>
      <c r="F3825" s="343"/>
      <c r="G3825" s="350"/>
      <c r="H3825" s="349"/>
      <c r="I3825" s="350"/>
      <c r="J3825" s="349"/>
      <c r="K3825" s="350"/>
      <c r="L3825" s="612">
        <f t="shared" si="765"/>
        <v>0</v>
      </c>
      <c r="M3825" s="388"/>
      <c r="N3825" s="348"/>
      <c r="O3825" s="388"/>
      <c r="P3825" s="348"/>
      <c r="Q3825" s="612">
        <f t="shared" si="766"/>
        <v>0</v>
      </c>
      <c r="R3825" s="350"/>
      <c r="S3825" s="350"/>
      <c r="T3825" s="350"/>
      <c r="U3825" s="350"/>
      <c r="V3825" s="350"/>
      <c r="W3825" s="350"/>
      <c r="X3825" s="350"/>
      <c r="Y3825" s="350">
        <f t="shared" si="767"/>
        <v>0</v>
      </c>
      <c r="Z3825" s="388"/>
      <c r="AA3825" s="348"/>
      <c r="AB3825" s="388"/>
      <c r="AC3825" s="348"/>
      <c r="AD3825" s="612">
        <f t="shared" si="768"/>
        <v>0</v>
      </c>
      <c r="AE3825" s="252"/>
    </row>
    <row r="3826" outlineLevel="1" spans="1:31">
      <c r="A3826" s="346"/>
      <c r="B3826" s="150">
        <v>510101013</v>
      </c>
      <c r="D3826" s="346"/>
      <c r="E3826" s="299" t="s">
        <v>544</v>
      </c>
      <c r="F3826" s="343"/>
      <c r="G3826" s="350"/>
      <c r="H3826" s="349"/>
      <c r="I3826" s="350"/>
      <c r="J3826" s="349"/>
      <c r="K3826" s="350"/>
      <c r="L3826" s="612">
        <f t="shared" si="765"/>
        <v>0</v>
      </c>
      <c r="M3826" s="388"/>
      <c r="N3826" s="348"/>
      <c r="O3826" s="388"/>
      <c r="P3826" s="348"/>
      <c r="Q3826" s="612">
        <f t="shared" si="766"/>
        <v>0</v>
      </c>
      <c r="R3826" s="350"/>
      <c r="S3826" s="350"/>
      <c r="T3826" s="350"/>
      <c r="U3826" s="350"/>
      <c r="V3826" s="350"/>
      <c r="W3826" s="350"/>
      <c r="X3826" s="350"/>
      <c r="Y3826" s="350">
        <f t="shared" si="767"/>
        <v>0</v>
      </c>
      <c r="Z3826" s="388"/>
      <c r="AA3826" s="348"/>
      <c r="AB3826" s="388"/>
      <c r="AC3826" s="348"/>
      <c r="AD3826" s="612">
        <f t="shared" si="768"/>
        <v>0</v>
      </c>
      <c r="AE3826" s="252"/>
    </row>
    <row r="3827" outlineLevel="1" spans="1:31">
      <c r="A3827" s="346"/>
      <c r="B3827" s="150">
        <v>510101014</v>
      </c>
      <c r="D3827" s="346"/>
      <c r="E3827" s="299" t="s">
        <v>550</v>
      </c>
      <c r="F3827" s="343"/>
      <c r="G3827" s="350"/>
      <c r="H3827" s="349"/>
      <c r="I3827" s="350"/>
      <c r="J3827" s="349"/>
      <c r="K3827" s="350"/>
      <c r="L3827" s="612">
        <f t="shared" ref="L3827" si="769">G3827+I3827-K3827</f>
        <v>0</v>
      </c>
      <c r="M3827" s="388"/>
      <c r="N3827" s="348"/>
      <c r="O3827" s="388"/>
      <c r="P3827" s="348"/>
      <c r="Q3827" s="612">
        <f t="shared" ref="Q3827" si="770">L3827+N3827-P3827</f>
        <v>0</v>
      </c>
      <c r="R3827" s="350"/>
      <c r="S3827" s="350"/>
      <c r="T3827" s="350"/>
      <c r="U3827" s="350"/>
      <c r="V3827" s="350"/>
      <c r="W3827" s="350"/>
      <c r="X3827" s="350"/>
      <c r="Y3827" s="350">
        <f t="shared" ref="Y3827" si="771">SUM(Q3827:X3827)</f>
        <v>0</v>
      </c>
      <c r="Z3827" s="388"/>
      <c r="AA3827" s="348"/>
      <c r="AB3827" s="388"/>
      <c r="AC3827" s="348"/>
      <c r="AD3827" s="612">
        <f t="shared" ref="AD3827" si="772">Y3827+AA3827-AC3827</f>
        <v>0</v>
      </c>
      <c r="AE3827" s="252"/>
    </row>
    <row r="3828" outlineLevel="1" spans="1:31">
      <c r="A3828" s="346"/>
      <c r="B3828" s="150">
        <v>510101015</v>
      </c>
      <c r="D3828" s="346"/>
      <c r="E3828" s="299" t="s">
        <v>364</v>
      </c>
      <c r="F3828" s="343"/>
      <c r="G3828" s="350"/>
      <c r="H3828" s="349"/>
      <c r="I3828" s="350"/>
      <c r="J3828" s="349"/>
      <c r="K3828" s="350"/>
      <c r="L3828" s="612">
        <f t="shared" ref="L3828" si="773">G3828+I3828-K3828</f>
        <v>0</v>
      </c>
      <c r="M3828" s="388"/>
      <c r="N3828" s="348"/>
      <c r="O3828" s="388"/>
      <c r="P3828" s="348"/>
      <c r="Q3828" s="612">
        <f t="shared" ref="Q3828" si="774">L3828+N3828-P3828</f>
        <v>0</v>
      </c>
      <c r="R3828" s="350"/>
      <c r="S3828" s="350"/>
      <c r="T3828" s="350"/>
      <c r="U3828" s="350"/>
      <c r="V3828" s="350"/>
      <c r="W3828" s="350"/>
      <c r="X3828" s="350"/>
      <c r="Y3828" s="350">
        <f t="shared" ref="Y3828" si="775">SUM(Q3828:X3828)</f>
        <v>0</v>
      </c>
      <c r="Z3828" s="388"/>
      <c r="AA3828" s="348"/>
      <c r="AB3828" s="388"/>
      <c r="AC3828" s="348"/>
      <c r="AD3828" s="612">
        <f t="shared" ref="AD3828" si="776">Y3828+AA3828-AC3828</f>
        <v>0</v>
      </c>
      <c r="AE3828" s="252"/>
    </row>
    <row r="3829" outlineLevel="1" spans="1:31">
      <c r="A3829" s="346"/>
      <c r="B3829" s="150"/>
      <c r="D3829" s="299"/>
      <c r="E3829" s="342"/>
      <c r="F3829" s="343"/>
      <c r="G3829" s="350"/>
      <c r="H3829" s="349"/>
      <c r="I3829" s="350"/>
      <c r="J3829" s="349"/>
      <c r="K3829" s="350"/>
      <c r="L3829" s="337"/>
      <c r="M3829" s="388"/>
      <c r="N3829" s="348"/>
      <c r="O3829" s="388"/>
      <c r="P3829" s="348"/>
      <c r="Q3829" s="337"/>
      <c r="R3829" s="350"/>
      <c r="S3829" s="350"/>
      <c r="T3829" s="350"/>
      <c r="U3829" s="350"/>
      <c r="V3829" s="350"/>
      <c r="W3829" s="350"/>
      <c r="X3829" s="350"/>
      <c r="Y3829" s="374"/>
      <c r="Z3829" s="388"/>
      <c r="AA3829" s="348"/>
      <c r="AB3829" s="388"/>
      <c r="AC3829" s="348"/>
      <c r="AD3829" s="337"/>
      <c r="AE3829" s="252"/>
    </row>
    <row r="3830" outlineLevel="1" spans="1:31">
      <c r="A3830" s="346"/>
      <c r="B3830" s="150"/>
      <c r="D3830" s="351" t="s">
        <v>765</v>
      </c>
      <c r="E3830" s="376"/>
      <c r="F3830" s="353"/>
      <c r="G3830" s="354">
        <f>SUM(G3813:G3829)</f>
        <v>0</v>
      </c>
      <c r="H3830" s="355"/>
      <c r="I3830" s="354">
        <f>SUM(I3813:I3829)</f>
        <v>0</v>
      </c>
      <c r="J3830" s="355"/>
      <c r="K3830" s="354">
        <f>SUM(K3813:K3829)</f>
        <v>0</v>
      </c>
      <c r="L3830" s="354">
        <f>SUM(L3813:L3829)</f>
        <v>0</v>
      </c>
      <c r="M3830" s="355"/>
      <c r="N3830" s="354">
        <f>SUM(N3813:N3829)</f>
        <v>0</v>
      </c>
      <c r="O3830" s="355"/>
      <c r="P3830" s="354">
        <f t="shared" ref="P3830:Y3830" si="777">SUM(P3813:P3829)</f>
        <v>0</v>
      </c>
      <c r="Q3830" s="354">
        <f t="shared" si="777"/>
        <v>0</v>
      </c>
      <c r="R3830" s="354">
        <f t="shared" si="777"/>
        <v>0</v>
      </c>
      <c r="S3830" s="354">
        <f t="shared" si="777"/>
        <v>0</v>
      </c>
      <c r="T3830" s="354">
        <f t="shared" si="777"/>
        <v>0</v>
      </c>
      <c r="U3830" s="354">
        <f t="shared" si="777"/>
        <v>0</v>
      </c>
      <c r="V3830" s="354">
        <f t="shared" si="777"/>
        <v>0</v>
      </c>
      <c r="W3830" s="354">
        <f t="shared" si="777"/>
        <v>0</v>
      </c>
      <c r="X3830" s="354">
        <f t="shared" si="777"/>
        <v>0</v>
      </c>
      <c r="Y3830" s="354">
        <f t="shared" si="777"/>
        <v>0</v>
      </c>
      <c r="Z3830" s="355"/>
      <c r="AA3830" s="354">
        <f>SUM(AA3813:AA3829)</f>
        <v>0</v>
      </c>
      <c r="AB3830" s="355"/>
      <c r="AC3830" s="354">
        <f>SUM(AC3813:AC3829)</f>
        <v>0</v>
      </c>
      <c r="AD3830" s="354">
        <f>SUM(AD3813:AD3829)</f>
        <v>0</v>
      </c>
      <c r="AE3830" s="252"/>
    </row>
    <row r="3831" outlineLevel="1" spans="1:31">
      <c r="A3831" s="346"/>
      <c r="B3831" s="150"/>
      <c r="D3831" s="299"/>
      <c r="E3831" s="342"/>
      <c r="F3831" s="343"/>
      <c r="G3831" s="350"/>
      <c r="H3831" s="349"/>
      <c r="I3831" s="350"/>
      <c r="J3831" s="349"/>
      <c r="K3831" s="350"/>
      <c r="L3831" s="337"/>
      <c r="M3831" s="349"/>
      <c r="N3831" s="350"/>
      <c r="O3831" s="349"/>
      <c r="P3831" s="350"/>
      <c r="Q3831" s="337"/>
      <c r="R3831" s="350"/>
      <c r="S3831" s="350"/>
      <c r="T3831" s="350"/>
      <c r="U3831" s="350"/>
      <c r="V3831" s="350"/>
      <c r="W3831" s="350"/>
      <c r="X3831" s="350"/>
      <c r="Y3831" s="374"/>
      <c r="Z3831" s="349"/>
      <c r="AA3831" s="350"/>
      <c r="AB3831" s="349"/>
      <c r="AC3831" s="350"/>
      <c r="AD3831" s="337"/>
      <c r="AE3831" s="252"/>
    </row>
    <row r="3832" outlineLevel="1" spans="1:31">
      <c r="A3832" s="346"/>
      <c r="B3832" s="150"/>
      <c r="D3832" s="347" t="s">
        <v>551</v>
      </c>
      <c r="E3832" s="299"/>
      <c r="F3832" s="343"/>
      <c r="G3832" s="350"/>
      <c r="H3832" s="349"/>
      <c r="I3832" s="350"/>
      <c r="J3832" s="349"/>
      <c r="K3832" s="350"/>
      <c r="L3832" s="612">
        <f>G3832+I3832-K3832</f>
        <v>0</v>
      </c>
      <c r="M3832" s="388"/>
      <c r="N3832" s="348"/>
      <c r="O3832" s="388"/>
      <c r="P3832" s="348"/>
      <c r="Q3832" s="612">
        <f>L3832+N3832-P3832</f>
        <v>0</v>
      </c>
      <c r="R3832" s="350"/>
      <c r="S3832" s="350"/>
      <c r="T3832" s="350"/>
      <c r="U3832" s="350"/>
      <c r="V3832" s="350"/>
      <c r="W3832" s="350"/>
      <c r="X3832" s="350"/>
      <c r="Y3832" s="350">
        <f>SUM(Q3832:X3832)</f>
        <v>0</v>
      </c>
      <c r="Z3832" s="388"/>
      <c r="AA3832" s="348"/>
      <c r="AB3832" s="388"/>
      <c r="AC3832" s="348"/>
      <c r="AD3832" s="612">
        <f>Y3832+AA3832-AC3832</f>
        <v>0</v>
      </c>
      <c r="AE3832" s="252"/>
    </row>
    <row r="3833" outlineLevel="1" spans="1:31">
      <c r="A3833" s="346"/>
      <c r="B3833" s="150">
        <v>510201001</v>
      </c>
      <c r="D3833" s="346"/>
      <c r="E3833" s="299" t="s">
        <v>1168</v>
      </c>
      <c r="F3833" s="343"/>
      <c r="G3833" s="350"/>
      <c r="H3833" s="349"/>
      <c r="I3833" s="350"/>
      <c r="J3833" s="349"/>
      <c r="K3833" s="350"/>
      <c r="L3833" s="612">
        <f>G3833+I3833-K3833</f>
        <v>0</v>
      </c>
      <c r="M3833" s="388"/>
      <c r="N3833" s="348"/>
      <c r="O3833" s="388"/>
      <c r="P3833" s="348"/>
      <c r="Q3833" s="612">
        <f>L3833+N3833-P3833</f>
        <v>0</v>
      </c>
      <c r="R3833" s="350"/>
      <c r="S3833" s="350"/>
      <c r="T3833" s="350"/>
      <c r="U3833" s="350"/>
      <c r="V3833" s="350"/>
      <c r="W3833" s="350"/>
      <c r="X3833" s="350"/>
      <c r="Y3833" s="350">
        <f>SUM(Q3833:X3833)</f>
        <v>0</v>
      </c>
      <c r="Z3833" s="388"/>
      <c r="AA3833" s="348"/>
      <c r="AB3833" s="388"/>
      <c r="AC3833" s="348"/>
      <c r="AD3833" s="612">
        <f>Y3833+AA3833-AC3833</f>
        <v>0</v>
      </c>
      <c r="AE3833" s="252"/>
    </row>
    <row r="3834" outlineLevel="1" spans="1:31">
      <c r="A3834" s="346"/>
      <c r="B3834" s="150">
        <v>510201002</v>
      </c>
      <c r="D3834" s="346"/>
      <c r="E3834" s="299" t="s">
        <v>1169</v>
      </c>
      <c r="F3834" s="343"/>
      <c r="G3834" s="350"/>
      <c r="H3834" s="349"/>
      <c r="I3834" s="350"/>
      <c r="J3834" s="349"/>
      <c r="K3834" s="350"/>
      <c r="L3834" s="612">
        <f t="shared" ref="L3834:L3846" si="778">G3834+I3834-K3834</f>
        <v>0</v>
      </c>
      <c r="M3834" s="388"/>
      <c r="N3834" s="348"/>
      <c r="O3834" s="388"/>
      <c r="P3834" s="348"/>
      <c r="Q3834" s="612">
        <f t="shared" ref="Q3834:Q3846" si="779">L3834+N3834-P3834</f>
        <v>0</v>
      </c>
      <c r="R3834" s="350"/>
      <c r="S3834" s="350"/>
      <c r="T3834" s="350"/>
      <c r="U3834" s="350"/>
      <c r="V3834" s="350"/>
      <c r="W3834" s="350"/>
      <c r="X3834" s="350"/>
      <c r="Y3834" s="350">
        <f t="shared" ref="Y3834:Y3846" si="780">SUM(Q3834:X3834)</f>
        <v>0</v>
      </c>
      <c r="Z3834" s="388"/>
      <c r="AA3834" s="348"/>
      <c r="AB3834" s="388"/>
      <c r="AC3834" s="348"/>
      <c r="AD3834" s="612">
        <f t="shared" ref="AD3834:AD3846" si="781">Y3834+AA3834-AC3834</f>
        <v>0</v>
      </c>
      <c r="AE3834" s="252"/>
    </row>
    <row r="3835" outlineLevel="1" spans="1:31">
      <c r="A3835" s="346"/>
      <c r="B3835" s="150">
        <v>510201003</v>
      </c>
      <c r="D3835" s="346"/>
      <c r="E3835" s="299" t="s">
        <v>1170</v>
      </c>
      <c r="F3835" s="343"/>
      <c r="G3835" s="350"/>
      <c r="H3835" s="349"/>
      <c r="I3835" s="350"/>
      <c r="J3835" s="349"/>
      <c r="K3835" s="350"/>
      <c r="L3835" s="612">
        <f t="shared" si="778"/>
        <v>0</v>
      </c>
      <c r="M3835" s="388"/>
      <c r="N3835" s="348"/>
      <c r="O3835" s="388"/>
      <c r="P3835" s="348"/>
      <c r="Q3835" s="612">
        <f t="shared" si="779"/>
        <v>0</v>
      </c>
      <c r="R3835" s="350"/>
      <c r="S3835" s="350"/>
      <c r="T3835" s="350"/>
      <c r="U3835" s="350"/>
      <c r="V3835" s="350"/>
      <c r="W3835" s="350"/>
      <c r="X3835" s="350"/>
      <c r="Y3835" s="350">
        <f t="shared" si="780"/>
        <v>0</v>
      </c>
      <c r="Z3835" s="388"/>
      <c r="AA3835" s="348"/>
      <c r="AB3835" s="388"/>
      <c r="AC3835" s="348"/>
      <c r="AD3835" s="612">
        <f t="shared" si="781"/>
        <v>0</v>
      </c>
      <c r="AE3835" s="252"/>
    </row>
    <row r="3836" outlineLevel="1" spans="1:31">
      <c r="A3836" s="346"/>
      <c r="B3836" s="150">
        <v>510201004</v>
      </c>
      <c r="D3836" s="346"/>
      <c r="E3836" s="299" t="s">
        <v>1171</v>
      </c>
      <c r="F3836" s="343"/>
      <c r="G3836" s="350"/>
      <c r="H3836" s="349"/>
      <c r="I3836" s="350"/>
      <c r="J3836" s="349"/>
      <c r="K3836" s="350"/>
      <c r="L3836" s="612">
        <f t="shared" si="778"/>
        <v>0</v>
      </c>
      <c r="M3836" s="388"/>
      <c r="N3836" s="348"/>
      <c r="O3836" s="388"/>
      <c r="P3836" s="348"/>
      <c r="Q3836" s="612">
        <f t="shared" si="779"/>
        <v>0</v>
      </c>
      <c r="R3836" s="350"/>
      <c r="S3836" s="350"/>
      <c r="T3836" s="350"/>
      <c r="U3836" s="350"/>
      <c r="V3836" s="350"/>
      <c r="W3836" s="350"/>
      <c r="X3836" s="350"/>
      <c r="Y3836" s="350">
        <f t="shared" si="780"/>
        <v>0</v>
      </c>
      <c r="Z3836" s="388"/>
      <c r="AA3836" s="348"/>
      <c r="AB3836" s="388"/>
      <c r="AC3836" s="348"/>
      <c r="AD3836" s="612">
        <f t="shared" si="781"/>
        <v>0</v>
      </c>
      <c r="AE3836" s="252"/>
    </row>
    <row r="3837" outlineLevel="1" spans="1:31">
      <c r="A3837" s="346"/>
      <c r="B3837" s="150">
        <v>510201005</v>
      </c>
      <c r="D3837" s="346"/>
      <c r="E3837" s="299" t="s">
        <v>1172</v>
      </c>
      <c r="F3837" s="343"/>
      <c r="G3837" s="350"/>
      <c r="H3837" s="349"/>
      <c r="I3837" s="350"/>
      <c r="J3837" s="349"/>
      <c r="K3837" s="350"/>
      <c r="L3837" s="612">
        <f t="shared" si="778"/>
        <v>0</v>
      </c>
      <c r="M3837" s="388"/>
      <c r="N3837" s="348"/>
      <c r="O3837" s="388"/>
      <c r="P3837" s="348"/>
      <c r="Q3837" s="612">
        <f t="shared" si="779"/>
        <v>0</v>
      </c>
      <c r="R3837" s="350"/>
      <c r="S3837" s="350"/>
      <c r="T3837" s="350"/>
      <c r="U3837" s="350"/>
      <c r="V3837" s="350"/>
      <c r="W3837" s="350"/>
      <c r="X3837" s="350"/>
      <c r="Y3837" s="350">
        <f t="shared" si="780"/>
        <v>0</v>
      </c>
      <c r="Z3837" s="388"/>
      <c r="AA3837" s="348"/>
      <c r="AB3837" s="388"/>
      <c r="AC3837" s="348"/>
      <c r="AD3837" s="612">
        <f t="shared" si="781"/>
        <v>0</v>
      </c>
      <c r="AE3837" s="252"/>
    </row>
    <row r="3838" outlineLevel="1" spans="1:31">
      <c r="A3838" s="346"/>
      <c r="B3838" s="150">
        <v>510201006</v>
      </c>
      <c r="D3838" s="346"/>
      <c r="E3838" s="299" t="s">
        <v>1173</v>
      </c>
      <c r="F3838" s="343"/>
      <c r="G3838" s="350"/>
      <c r="H3838" s="349"/>
      <c r="I3838" s="350"/>
      <c r="J3838" s="349"/>
      <c r="K3838" s="350"/>
      <c r="L3838" s="612">
        <f t="shared" si="778"/>
        <v>0</v>
      </c>
      <c r="M3838" s="388"/>
      <c r="N3838" s="348"/>
      <c r="O3838" s="388"/>
      <c r="P3838" s="348"/>
      <c r="Q3838" s="612">
        <f t="shared" si="779"/>
        <v>0</v>
      </c>
      <c r="R3838" s="350"/>
      <c r="S3838" s="350"/>
      <c r="T3838" s="350"/>
      <c r="U3838" s="350"/>
      <c r="V3838" s="350"/>
      <c r="W3838" s="350"/>
      <c r="X3838" s="350"/>
      <c r="Y3838" s="350">
        <f t="shared" si="780"/>
        <v>0</v>
      </c>
      <c r="Z3838" s="388"/>
      <c r="AA3838" s="348"/>
      <c r="AB3838" s="388"/>
      <c r="AC3838" s="348"/>
      <c r="AD3838" s="612">
        <f t="shared" si="781"/>
        <v>0</v>
      </c>
      <c r="AE3838" s="252"/>
    </row>
    <row r="3839" outlineLevel="1" spans="1:31">
      <c r="A3839" s="346"/>
      <c r="B3839" s="150">
        <v>510201007</v>
      </c>
      <c r="D3839" s="346"/>
      <c r="E3839" s="299" t="s">
        <v>1174</v>
      </c>
      <c r="F3839" s="343"/>
      <c r="G3839" s="350"/>
      <c r="H3839" s="349"/>
      <c r="I3839" s="350"/>
      <c r="J3839" s="349"/>
      <c r="K3839" s="350"/>
      <c r="L3839" s="612">
        <f t="shared" si="778"/>
        <v>0</v>
      </c>
      <c r="M3839" s="388"/>
      <c r="N3839" s="348"/>
      <c r="O3839" s="388"/>
      <c r="P3839" s="348"/>
      <c r="Q3839" s="612">
        <f t="shared" si="779"/>
        <v>0</v>
      </c>
      <c r="R3839" s="350"/>
      <c r="S3839" s="350"/>
      <c r="T3839" s="350"/>
      <c r="U3839" s="350"/>
      <c r="V3839" s="350"/>
      <c r="W3839" s="350"/>
      <c r="X3839" s="350"/>
      <c r="Y3839" s="350">
        <f t="shared" si="780"/>
        <v>0</v>
      </c>
      <c r="Z3839" s="388"/>
      <c r="AA3839" s="348"/>
      <c r="AB3839" s="388"/>
      <c r="AC3839" s="348"/>
      <c r="AD3839" s="612">
        <f t="shared" si="781"/>
        <v>0</v>
      </c>
      <c r="AE3839" s="252"/>
    </row>
    <row r="3840" outlineLevel="1" spans="1:31">
      <c r="A3840" s="346"/>
      <c r="B3840" s="150">
        <v>510201008</v>
      </c>
      <c r="D3840" s="346"/>
      <c r="E3840" s="299" t="s">
        <v>1175</v>
      </c>
      <c r="F3840" s="343"/>
      <c r="G3840" s="350"/>
      <c r="H3840" s="349"/>
      <c r="I3840" s="350"/>
      <c r="J3840" s="349"/>
      <c r="K3840" s="350"/>
      <c r="L3840" s="612">
        <f t="shared" si="778"/>
        <v>0</v>
      </c>
      <c r="M3840" s="388"/>
      <c r="N3840" s="348"/>
      <c r="O3840" s="388"/>
      <c r="P3840" s="348"/>
      <c r="Q3840" s="612">
        <f t="shared" si="779"/>
        <v>0</v>
      </c>
      <c r="R3840" s="350"/>
      <c r="S3840" s="350"/>
      <c r="T3840" s="350"/>
      <c r="U3840" s="350"/>
      <c r="V3840" s="350"/>
      <c r="W3840" s="350"/>
      <c r="X3840" s="350"/>
      <c r="Y3840" s="350">
        <f t="shared" si="780"/>
        <v>0</v>
      </c>
      <c r="Z3840" s="388"/>
      <c r="AA3840" s="348"/>
      <c r="AB3840" s="388"/>
      <c r="AC3840" s="348"/>
      <c r="AD3840" s="612">
        <f t="shared" si="781"/>
        <v>0</v>
      </c>
      <c r="AE3840" s="252"/>
    </row>
    <row r="3841" outlineLevel="1" spans="1:31">
      <c r="A3841" s="346"/>
      <c r="B3841" s="150">
        <v>510201009</v>
      </c>
      <c r="D3841" s="346"/>
      <c r="E3841" s="299" t="s">
        <v>540</v>
      </c>
      <c r="F3841" s="343"/>
      <c r="G3841" s="350"/>
      <c r="H3841" s="349"/>
      <c r="I3841" s="350"/>
      <c r="J3841" s="349"/>
      <c r="K3841" s="350"/>
      <c r="L3841" s="612">
        <f t="shared" ref="L3841:L3845" si="782">G3841+I3841-K3841</f>
        <v>0</v>
      </c>
      <c r="M3841" s="388"/>
      <c r="N3841" s="348"/>
      <c r="O3841" s="388"/>
      <c r="P3841" s="348"/>
      <c r="Q3841" s="612">
        <f t="shared" ref="Q3841:Q3845" si="783">L3841+N3841-P3841</f>
        <v>0</v>
      </c>
      <c r="R3841" s="350"/>
      <c r="S3841" s="350"/>
      <c r="T3841" s="350"/>
      <c r="U3841" s="350"/>
      <c r="V3841" s="350"/>
      <c r="W3841" s="350"/>
      <c r="X3841" s="350"/>
      <c r="Y3841" s="350">
        <f t="shared" ref="Y3841:Y3845" si="784">SUM(Q3841:X3841)</f>
        <v>0</v>
      </c>
      <c r="Z3841" s="388"/>
      <c r="AA3841" s="348"/>
      <c r="AB3841" s="388"/>
      <c r="AC3841" s="348"/>
      <c r="AD3841" s="612">
        <f t="shared" ref="AD3841:AD3845" si="785">Y3841+AA3841-AC3841</f>
        <v>0</v>
      </c>
      <c r="AE3841" s="252"/>
    </row>
    <row r="3842" outlineLevel="1" spans="1:31">
      <c r="A3842" s="346"/>
      <c r="B3842" s="150">
        <v>510201010</v>
      </c>
      <c r="D3842" s="346"/>
      <c r="E3842" s="299" t="s">
        <v>541</v>
      </c>
      <c r="F3842" s="343"/>
      <c r="G3842" s="350"/>
      <c r="H3842" s="349"/>
      <c r="I3842" s="350"/>
      <c r="J3842" s="349"/>
      <c r="K3842" s="350"/>
      <c r="L3842" s="612">
        <f t="shared" si="782"/>
        <v>0</v>
      </c>
      <c r="M3842" s="388"/>
      <c r="N3842" s="348"/>
      <c r="O3842" s="388"/>
      <c r="P3842" s="348"/>
      <c r="Q3842" s="612">
        <f t="shared" si="783"/>
        <v>0</v>
      </c>
      <c r="R3842" s="350"/>
      <c r="S3842" s="350"/>
      <c r="T3842" s="350"/>
      <c r="U3842" s="350"/>
      <c r="V3842" s="350"/>
      <c r="W3842" s="350"/>
      <c r="X3842" s="350"/>
      <c r="Y3842" s="350">
        <f t="shared" si="784"/>
        <v>0</v>
      </c>
      <c r="Z3842" s="388"/>
      <c r="AA3842" s="348"/>
      <c r="AB3842" s="388"/>
      <c r="AC3842" s="348"/>
      <c r="AD3842" s="612">
        <f t="shared" si="785"/>
        <v>0</v>
      </c>
      <c r="AE3842" s="252"/>
    </row>
    <row r="3843" outlineLevel="1" spans="1:31">
      <c r="A3843" s="346"/>
      <c r="B3843" s="150">
        <v>510201011</v>
      </c>
      <c r="D3843" s="346"/>
      <c r="E3843" s="299" t="s">
        <v>542</v>
      </c>
      <c r="F3843" s="343"/>
      <c r="G3843" s="350"/>
      <c r="H3843" s="349"/>
      <c r="I3843" s="350"/>
      <c r="J3843" s="349"/>
      <c r="K3843" s="350"/>
      <c r="L3843" s="612">
        <f t="shared" si="782"/>
        <v>0</v>
      </c>
      <c r="M3843" s="388"/>
      <c r="N3843" s="348"/>
      <c r="O3843" s="388"/>
      <c r="P3843" s="348"/>
      <c r="Q3843" s="612">
        <f t="shared" si="783"/>
        <v>0</v>
      </c>
      <c r="R3843" s="350"/>
      <c r="S3843" s="350"/>
      <c r="T3843" s="350"/>
      <c r="U3843" s="350"/>
      <c r="V3843" s="350"/>
      <c r="W3843" s="350"/>
      <c r="X3843" s="350"/>
      <c r="Y3843" s="350">
        <f t="shared" si="784"/>
        <v>0</v>
      </c>
      <c r="Z3843" s="388"/>
      <c r="AA3843" s="348"/>
      <c r="AB3843" s="388"/>
      <c r="AC3843" s="348"/>
      <c r="AD3843" s="612">
        <f t="shared" si="785"/>
        <v>0</v>
      </c>
      <c r="AE3843" s="252"/>
    </row>
    <row r="3844" outlineLevel="1" spans="1:31">
      <c r="A3844" s="346"/>
      <c r="B3844" s="150">
        <v>510201012</v>
      </c>
      <c r="D3844" s="346"/>
      <c r="E3844" s="299" t="s">
        <v>543</v>
      </c>
      <c r="F3844" s="343"/>
      <c r="G3844" s="350"/>
      <c r="H3844" s="349"/>
      <c r="I3844" s="350"/>
      <c r="J3844" s="349"/>
      <c r="K3844" s="350"/>
      <c r="L3844" s="612">
        <f t="shared" si="782"/>
        <v>0</v>
      </c>
      <c r="M3844" s="388"/>
      <c r="N3844" s="348"/>
      <c r="O3844" s="388"/>
      <c r="P3844" s="348"/>
      <c r="Q3844" s="612">
        <f t="shared" si="783"/>
        <v>0</v>
      </c>
      <c r="R3844" s="350"/>
      <c r="S3844" s="350"/>
      <c r="T3844" s="350"/>
      <c r="U3844" s="350"/>
      <c r="V3844" s="350"/>
      <c r="W3844" s="350"/>
      <c r="X3844" s="350"/>
      <c r="Y3844" s="350">
        <f t="shared" si="784"/>
        <v>0</v>
      </c>
      <c r="Z3844" s="388"/>
      <c r="AA3844" s="348"/>
      <c r="AB3844" s="388"/>
      <c r="AC3844" s="348"/>
      <c r="AD3844" s="612">
        <f t="shared" si="785"/>
        <v>0</v>
      </c>
      <c r="AE3844" s="252"/>
    </row>
    <row r="3845" outlineLevel="1" spans="1:31">
      <c r="A3845" s="346"/>
      <c r="B3845" s="150">
        <v>510201013</v>
      </c>
      <c r="D3845" s="346"/>
      <c r="E3845" s="299" t="s">
        <v>544</v>
      </c>
      <c r="F3845" s="343"/>
      <c r="G3845" s="350"/>
      <c r="H3845" s="349"/>
      <c r="I3845" s="350"/>
      <c r="J3845" s="349"/>
      <c r="K3845" s="350"/>
      <c r="L3845" s="612">
        <f t="shared" si="782"/>
        <v>0</v>
      </c>
      <c r="M3845" s="388"/>
      <c r="N3845" s="348"/>
      <c r="O3845" s="388"/>
      <c r="P3845" s="348"/>
      <c r="Q3845" s="612">
        <f t="shared" si="783"/>
        <v>0</v>
      </c>
      <c r="R3845" s="350"/>
      <c r="S3845" s="350"/>
      <c r="T3845" s="350"/>
      <c r="U3845" s="350"/>
      <c r="V3845" s="350"/>
      <c r="W3845" s="350"/>
      <c r="X3845" s="350"/>
      <c r="Y3845" s="350">
        <f t="shared" si="784"/>
        <v>0</v>
      </c>
      <c r="Z3845" s="388"/>
      <c r="AA3845" s="348"/>
      <c r="AB3845" s="388"/>
      <c r="AC3845" s="348"/>
      <c r="AD3845" s="612">
        <f t="shared" si="785"/>
        <v>0</v>
      </c>
      <c r="AE3845" s="252"/>
    </row>
    <row r="3846" outlineLevel="1" spans="1:31">
      <c r="A3846" s="346"/>
      <c r="B3846" s="150">
        <v>510201014</v>
      </c>
      <c r="D3846" s="346"/>
      <c r="E3846" s="299" t="s">
        <v>364</v>
      </c>
      <c r="F3846" s="343"/>
      <c r="G3846" s="350"/>
      <c r="H3846" s="349"/>
      <c r="I3846" s="350"/>
      <c r="J3846" s="349"/>
      <c r="K3846" s="350"/>
      <c r="L3846" s="612">
        <f t="shared" si="778"/>
        <v>0</v>
      </c>
      <c r="M3846" s="388"/>
      <c r="N3846" s="348"/>
      <c r="O3846" s="388"/>
      <c r="P3846" s="348"/>
      <c r="Q3846" s="612">
        <f t="shared" si="779"/>
        <v>0</v>
      </c>
      <c r="R3846" s="350"/>
      <c r="S3846" s="350"/>
      <c r="T3846" s="350"/>
      <c r="U3846" s="350"/>
      <c r="V3846" s="350"/>
      <c r="W3846" s="350"/>
      <c r="X3846" s="350"/>
      <c r="Y3846" s="350">
        <f t="shared" si="780"/>
        <v>0</v>
      </c>
      <c r="Z3846" s="388"/>
      <c r="AA3846" s="348"/>
      <c r="AB3846" s="388"/>
      <c r="AC3846" s="348"/>
      <c r="AD3846" s="612">
        <f t="shared" si="781"/>
        <v>0</v>
      </c>
      <c r="AE3846" s="252"/>
    </row>
    <row r="3847" outlineLevel="1" spans="1:31">
      <c r="A3847" s="346"/>
      <c r="B3847" s="150"/>
      <c r="D3847" s="346"/>
      <c r="E3847" s="299"/>
      <c r="F3847" s="343"/>
      <c r="G3847" s="350"/>
      <c r="H3847" s="349"/>
      <c r="I3847" s="350"/>
      <c r="J3847" s="349"/>
      <c r="K3847" s="350"/>
      <c r="L3847" s="337"/>
      <c r="M3847" s="388"/>
      <c r="N3847" s="348"/>
      <c r="O3847" s="388"/>
      <c r="P3847" s="348"/>
      <c r="Q3847" s="337"/>
      <c r="R3847" s="350"/>
      <c r="S3847" s="350"/>
      <c r="T3847" s="350"/>
      <c r="U3847" s="350"/>
      <c r="V3847" s="350"/>
      <c r="W3847" s="350"/>
      <c r="X3847" s="350"/>
      <c r="Y3847" s="374"/>
      <c r="Z3847" s="388"/>
      <c r="AA3847" s="348"/>
      <c r="AB3847" s="388"/>
      <c r="AC3847" s="348"/>
      <c r="AD3847" s="337"/>
      <c r="AE3847" s="252"/>
    </row>
    <row r="3848" outlineLevel="1" spans="1:31">
      <c r="A3848" s="346"/>
      <c r="B3848" s="150"/>
      <c r="D3848" s="351" t="s">
        <v>765</v>
      </c>
      <c r="E3848" s="352"/>
      <c r="F3848" s="353"/>
      <c r="G3848" s="354">
        <f>SUM(G3832:G3847)</f>
        <v>0</v>
      </c>
      <c r="H3848" s="355"/>
      <c r="I3848" s="354">
        <f>SUM(I3832:I3847)</f>
        <v>0</v>
      </c>
      <c r="J3848" s="355"/>
      <c r="K3848" s="354">
        <f>SUM(K3832:K3847)</f>
        <v>0</v>
      </c>
      <c r="L3848" s="354">
        <f>SUM(L3832:L3847)</f>
        <v>0</v>
      </c>
      <c r="M3848" s="355"/>
      <c r="N3848" s="354">
        <f>SUM(N3832:N3847)</f>
        <v>0</v>
      </c>
      <c r="O3848" s="355"/>
      <c r="P3848" s="354">
        <f t="shared" ref="P3848:Y3848" si="786">SUM(P3832:P3847)</f>
        <v>0</v>
      </c>
      <c r="Q3848" s="354">
        <f t="shared" si="786"/>
        <v>0</v>
      </c>
      <c r="R3848" s="354">
        <f t="shared" si="786"/>
        <v>0</v>
      </c>
      <c r="S3848" s="354">
        <f t="shared" si="786"/>
        <v>0</v>
      </c>
      <c r="T3848" s="354">
        <f t="shared" si="786"/>
        <v>0</v>
      </c>
      <c r="U3848" s="354">
        <f t="shared" si="786"/>
        <v>0</v>
      </c>
      <c r="V3848" s="354">
        <f t="shared" si="786"/>
        <v>0</v>
      </c>
      <c r="W3848" s="354">
        <f t="shared" si="786"/>
        <v>0</v>
      </c>
      <c r="X3848" s="354">
        <f t="shared" si="786"/>
        <v>0</v>
      </c>
      <c r="Y3848" s="354">
        <f t="shared" si="786"/>
        <v>0</v>
      </c>
      <c r="Z3848" s="355"/>
      <c r="AA3848" s="354">
        <f>SUM(AA3832:AA3847)</f>
        <v>0</v>
      </c>
      <c r="AB3848" s="355"/>
      <c r="AC3848" s="354">
        <f>SUM(AC3832:AC3847)</f>
        <v>0</v>
      </c>
      <c r="AD3848" s="354">
        <f>SUM(AD3832:AD3847)</f>
        <v>0</v>
      </c>
      <c r="AE3848" s="252"/>
    </row>
    <row r="3849" outlineLevel="1" spans="1:31">
      <c r="A3849" s="346"/>
      <c r="B3849" s="150"/>
      <c r="D3849" s="299"/>
      <c r="E3849" s="342"/>
      <c r="F3849" s="343"/>
      <c r="G3849" s="350"/>
      <c r="H3849" s="349"/>
      <c r="I3849" s="350"/>
      <c r="J3849" s="349"/>
      <c r="K3849" s="350"/>
      <c r="L3849" s="337"/>
      <c r="M3849" s="349"/>
      <c r="N3849" s="350"/>
      <c r="O3849" s="349"/>
      <c r="P3849" s="350"/>
      <c r="Q3849" s="337"/>
      <c r="R3849" s="350"/>
      <c r="S3849" s="350"/>
      <c r="T3849" s="350"/>
      <c r="U3849" s="350"/>
      <c r="V3849" s="350"/>
      <c r="W3849" s="350"/>
      <c r="X3849" s="350"/>
      <c r="Y3849" s="374"/>
      <c r="Z3849" s="349"/>
      <c r="AA3849" s="350"/>
      <c r="AB3849" s="349"/>
      <c r="AC3849" s="350"/>
      <c r="AD3849" s="337"/>
      <c r="AE3849" s="252"/>
    </row>
    <row r="3850" outlineLevel="1" spans="1:31">
      <c r="A3850" s="346"/>
      <c r="B3850" s="150"/>
      <c r="D3850" s="347" t="s">
        <v>1178</v>
      </c>
      <c r="E3850" s="299"/>
      <c r="F3850" s="343"/>
      <c r="G3850" s="350"/>
      <c r="H3850" s="349"/>
      <c r="I3850" s="350"/>
      <c r="J3850" s="349"/>
      <c r="K3850" s="350"/>
      <c r="L3850" s="612">
        <f>G3850+I3850-K3850</f>
        <v>0</v>
      </c>
      <c r="M3850" s="388"/>
      <c r="N3850" s="348"/>
      <c r="O3850" s="388"/>
      <c r="P3850" s="348"/>
      <c r="Q3850" s="612">
        <f>L3850+N3850-P3850</f>
        <v>0</v>
      </c>
      <c r="R3850" s="350"/>
      <c r="S3850" s="350"/>
      <c r="T3850" s="350"/>
      <c r="U3850" s="350"/>
      <c r="V3850" s="350"/>
      <c r="W3850" s="350"/>
      <c r="X3850" s="350"/>
      <c r="Y3850" s="350">
        <f>SUM(Q3850:X3850)</f>
        <v>0</v>
      </c>
      <c r="Z3850" s="388"/>
      <c r="AA3850" s="348"/>
      <c r="AB3850" s="388"/>
      <c r="AC3850" s="348"/>
      <c r="AD3850" s="612">
        <f>Y3850+AA3850-AC3850</f>
        <v>0</v>
      </c>
      <c r="AE3850" s="252"/>
    </row>
    <row r="3851" outlineLevel="1" spans="1:31">
      <c r="A3851" s="346"/>
      <c r="B3851" s="150">
        <v>510301001</v>
      </c>
      <c r="D3851" s="346"/>
      <c r="E3851" s="299" t="s">
        <v>427</v>
      </c>
      <c r="F3851" s="343"/>
      <c r="G3851" s="350"/>
      <c r="H3851" s="349"/>
      <c r="I3851" s="350"/>
      <c r="J3851" s="349"/>
      <c r="K3851" s="350"/>
      <c r="L3851" s="612">
        <f>G3851+I3851-K3851</f>
        <v>0</v>
      </c>
      <c r="M3851" s="388"/>
      <c r="N3851" s="348"/>
      <c r="O3851" s="388"/>
      <c r="P3851" s="348"/>
      <c r="Q3851" s="612">
        <f>L3851+N3851-P3851</f>
        <v>0</v>
      </c>
      <c r="R3851" s="350"/>
      <c r="S3851" s="350"/>
      <c r="T3851" s="350"/>
      <c r="U3851" s="350"/>
      <c r="V3851" s="350"/>
      <c r="W3851" s="350"/>
      <c r="X3851" s="350"/>
      <c r="Y3851" s="350">
        <f>SUM(Q3851:X3851)</f>
        <v>0</v>
      </c>
      <c r="Z3851" s="388"/>
      <c r="AA3851" s="348"/>
      <c r="AB3851" s="388"/>
      <c r="AC3851" s="348"/>
      <c r="AD3851" s="612">
        <f>Y3851+AA3851-AC3851</f>
        <v>0</v>
      </c>
      <c r="AE3851" s="252"/>
    </row>
    <row r="3852" outlineLevel="1" spans="1:31">
      <c r="A3852" s="346"/>
      <c r="B3852" s="150">
        <v>510301002</v>
      </c>
      <c r="D3852" s="346"/>
      <c r="E3852" s="299" t="s">
        <v>553</v>
      </c>
      <c r="F3852" s="343"/>
      <c r="G3852" s="350"/>
      <c r="H3852" s="349"/>
      <c r="I3852" s="350"/>
      <c r="J3852" s="349"/>
      <c r="K3852" s="350"/>
      <c r="L3852" s="612">
        <f>G3852+I3852-K3852</f>
        <v>0</v>
      </c>
      <c r="M3852" s="388"/>
      <c r="N3852" s="348"/>
      <c r="O3852" s="388"/>
      <c r="P3852" s="348"/>
      <c r="Q3852" s="612">
        <f>L3852+N3852-P3852</f>
        <v>0</v>
      </c>
      <c r="R3852" s="350"/>
      <c r="S3852" s="350"/>
      <c r="T3852" s="350"/>
      <c r="U3852" s="350"/>
      <c r="V3852" s="350"/>
      <c r="W3852" s="350"/>
      <c r="X3852" s="350"/>
      <c r="Y3852" s="350">
        <f>SUM(Q3852:X3852)</f>
        <v>0</v>
      </c>
      <c r="Z3852" s="388"/>
      <c r="AA3852" s="348"/>
      <c r="AB3852" s="388"/>
      <c r="AC3852" s="348"/>
      <c r="AD3852" s="612">
        <f>Y3852+AA3852-AC3852</f>
        <v>0</v>
      </c>
      <c r="AE3852" s="252"/>
    </row>
    <row r="3853" outlineLevel="1" spans="1:31">
      <c r="A3853" s="346"/>
      <c r="B3853" s="150"/>
      <c r="D3853" s="346"/>
      <c r="E3853" s="299"/>
      <c r="F3853" s="343"/>
      <c r="G3853" s="350"/>
      <c r="H3853" s="349"/>
      <c r="I3853" s="350"/>
      <c r="J3853" s="349"/>
      <c r="K3853" s="350"/>
      <c r="L3853" s="337"/>
      <c r="M3853" s="388"/>
      <c r="N3853" s="348"/>
      <c r="O3853" s="388"/>
      <c r="P3853" s="348"/>
      <c r="Q3853" s="337"/>
      <c r="R3853" s="350"/>
      <c r="S3853" s="350"/>
      <c r="T3853" s="350"/>
      <c r="U3853" s="350"/>
      <c r="V3853" s="350"/>
      <c r="W3853" s="350"/>
      <c r="X3853" s="350"/>
      <c r="Y3853" s="374"/>
      <c r="Z3853" s="388"/>
      <c r="AA3853" s="348"/>
      <c r="AB3853" s="388"/>
      <c r="AC3853" s="348"/>
      <c r="AD3853" s="337"/>
      <c r="AE3853" s="252"/>
    </row>
    <row r="3854" outlineLevel="1" spans="1:31">
      <c r="A3854" s="346"/>
      <c r="B3854" s="150"/>
      <c r="D3854" s="351" t="s">
        <v>765</v>
      </c>
      <c r="E3854" s="352"/>
      <c r="F3854" s="353"/>
      <c r="G3854" s="354">
        <f>SUM(G3850:G3853)</f>
        <v>0</v>
      </c>
      <c r="H3854" s="355"/>
      <c r="I3854" s="354">
        <f>SUM(I3850:I3853)</f>
        <v>0</v>
      </c>
      <c r="J3854" s="355"/>
      <c r="K3854" s="354">
        <f>SUM(K3850:K3853)</f>
        <v>0</v>
      </c>
      <c r="L3854" s="354">
        <f>SUM(L3850:L3853)</f>
        <v>0</v>
      </c>
      <c r="M3854" s="355"/>
      <c r="N3854" s="354">
        <f>SUM(N3850:N3853)</f>
        <v>0</v>
      </c>
      <c r="O3854" s="355"/>
      <c r="P3854" s="354">
        <f>SUM(P3850:P3853)</f>
        <v>0</v>
      </c>
      <c r="Q3854" s="354">
        <f>SUM(Q3850:Q3853)</f>
        <v>0</v>
      </c>
      <c r="R3854" s="354">
        <f t="shared" ref="R3854:W3854" si="787">SUM(R3850:R3853)</f>
        <v>0</v>
      </c>
      <c r="S3854" s="354">
        <f t="shared" si="787"/>
        <v>0</v>
      </c>
      <c r="T3854" s="354">
        <f t="shared" si="787"/>
        <v>0</v>
      </c>
      <c r="U3854" s="354">
        <f t="shared" si="787"/>
        <v>0</v>
      </c>
      <c r="V3854" s="354">
        <f t="shared" si="787"/>
        <v>0</v>
      </c>
      <c r="W3854" s="354">
        <f t="shared" si="787"/>
        <v>0</v>
      </c>
      <c r="X3854" s="354">
        <f t="shared" ref="X3854:Y3854" si="788">SUM(X3850:X3853)</f>
        <v>0</v>
      </c>
      <c r="Y3854" s="354">
        <f t="shared" si="788"/>
        <v>0</v>
      </c>
      <c r="Z3854" s="355"/>
      <c r="AA3854" s="354">
        <f>SUM(AA3850:AA3853)</f>
        <v>0</v>
      </c>
      <c r="AB3854" s="355"/>
      <c r="AC3854" s="354">
        <f>SUM(AC3850:AC3853)</f>
        <v>0</v>
      </c>
      <c r="AD3854" s="354">
        <f>SUM(AD3850:AD3853)</f>
        <v>0</v>
      </c>
      <c r="AE3854" s="252"/>
    </row>
    <row r="3855" outlineLevel="1" spans="1:31">
      <c r="A3855" s="346"/>
      <c r="B3855" s="150"/>
      <c r="D3855" s="299"/>
      <c r="E3855" s="342"/>
      <c r="F3855" s="343"/>
      <c r="G3855" s="350"/>
      <c r="H3855" s="349"/>
      <c r="I3855" s="350"/>
      <c r="J3855" s="349"/>
      <c r="K3855" s="350"/>
      <c r="L3855" s="337"/>
      <c r="M3855" s="349"/>
      <c r="N3855" s="350"/>
      <c r="O3855" s="349"/>
      <c r="P3855" s="350"/>
      <c r="Q3855" s="337"/>
      <c r="R3855" s="350"/>
      <c r="S3855" s="350"/>
      <c r="T3855" s="350"/>
      <c r="U3855" s="350"/>
      <c r="V3855" s="350"/>
      <c r="W3855" s="350"/>
      <c r="X3855" s="350"/>
      <c r="Y3855" s="374"/>
      <c r="Z3855" s="349"/>
      <c r="AA3855" s="350"/>
      <c r="AB3855" s="349"/>
      <c r="AC3855" s="350"/>
      <c r="AD3855" s="337"/>
      <c r="AE3855" s="252"/>
    </row>
    <row r="3856" outlineLevel="1" spans="1:31">
      <c r="A3856" s="346"/>
      <c r="B3856" s="150"/>
      <c r="D3856" s="347" t="s">
        <v>554</v>
      </c>
      <c r="E3856" s="299"/>
      <c r="F3856" s="343"/>
      <c r="G3856" s="350"/>
      <c r="H3856" s="349"/>
      <c r="I3856" s="350"/>
      <c r="J3856" s="349"/>
      <c r="K3856" s="350"/>
      <c r="L3856" s="612">
        <f>G3856+I3856-K3856</f>
        <v>0</v>
      </c>
      <c r="M3856" s="388"/>
      <c r="N3856" s="348"/>
      <c r="O3856" s="388"/>
      <c r="P3856" s="348"/>
      <c r="Q3856" s="612">
        <f>L3856+N3856-P3856</f>
        <v>0</v>
      </c>
      <c r="R3856" s="350"/>
      <c r="S3856" s="350"/>
      <c r="T3856" s="350"/>
      <c r="U3856" s="350"/>
      <c r="V3856" s="350"/>
      <c r="W3856" s="350"/>
      <c r="X3856" s="350"/>
      <c r="Y3856" s="350">
        <f>SUM(Q3856:X3856)</f>
        <v>0</v>
      </c>
      <c r="Z3856" s="388"/>
      <c r="AA3856" s="348"/>
      <c r="AB3856" s="388"/>
      <c r="AC3856" s="348"/>
      <c r="AD3856" s="612">
        <f>Y3856+AA3856-AC3856</f>
        <v>0</v>
      </c>
      <c r="AE3856" s="252"/>
    </row>
    <row r="3857" outlineLevel="1" spans="1:31">
      <c r="A3857" s="346"/>
      <c r="B3857" s="150">
        <v>510401001</v>
      </c>
      <c r="D3857" s="346"/>
      <c r="E3857" s="299" t="s">
        <v>379</v>
      </c>
      <c r="F3857" s="343"/>
      <c r="G3857" s="350"/>
      <c r="H3857" s="349"/>
      <c r="I3857" s="350"/>
      <c r="J3857" s="349"/>
      <c r="K3857" s="350"/>
      <c r="L3857" s="612">
        <f>G3857+I3857-K3857</f>
        <v>0</v>
      </c>
      <c r="M3857" s="388"/>
      <c r="N3857" s="348"/>
      <c r="O3857" s="388"/>
      <c r="P3857" s="348"/>
      <c r="Q3857" s="612">
        <f>L3857+N3857-P3857</f>
        <v>0</v>
      </c>
      <c r="R3857" s="350"/>
      <c r="S3857" s="350"/>
      <c r="T3857" s="350"/>
      <c r="U3857" s="350"/>
      <c r="V3857" s="350"/>
      <c r="W3857" s="350"/>
      <c r="X3857" s="350"/>
      <c r="Y3857" s="350">
        <f>SUM(Q3857:X3857)</f>
        <v>0</v>
      </c>
      <c r="Z3857" s="388"/>
      <c r="AA3857" s="348"/>
      <c r="AB3857" s="388"/>
      <c r="AC3857" s="348"/>
      <c r="AD3857" s="612">
        <f>Y3857+AA3857-AC3857</f>
        <v>0</v>
      </c>
      <c r="AE3857" s="252"/>
    </row>
    <row r="3858" outlineLevel="1" spans="1:31">
      <c r="A3858" s="346"/>
      <c r="B3858" s="150">
        <v>510401002</v>
      </c>
      <c r="D3858" s="346"/>
      <c r="E3858" s="299" t="s">
        <v>380</v>
      </c>
      <c r="F3858" s="343"/>
      <c r="G3858" s="350"/>
      <c r="H3858" s="349"/>
      <c r="I3858" s="350"/>
      <c r="J3858" s="349"/>
      <c r="K3858" s="350"/>
      <c r="L3858" s="612">
        <f t="shared" ref="L3858:L3863" si="789">G3858+I3858-K3858</f>
        <v>0</v>
      </c>
      <c r="M3858" s="388"/>
      <c r="N3858" s="348"/>
      <c r="O3858" s="388"/>
      <c r="P3858" s="348"/>
      <c r="Q3858" s="612">
        <f t="shared" ref="Q3858:Q3863" si="790">L3858+N3858-P3858</f>
        <v>0</v>
      </c>
      <c r="R3858" s="350"/>
      <c r="S3858" s="350"/>
      <c r="T3858" s="350"/>
      <c r="U3858" s="350"/>
      <c r="V3858" s="350"/>
      <c r="W3858" s="350"/>
      <c r="X3858" s="350"/>
      <c r="Y3858" s="350">
        <f t="shared" ref="Y3858:Y3863" si="791">SUM(Q3858:X3858)</f>
        <v>0</v>
      </c>
      <c r="Z3858" s="388"/>
      <c r="AA3858" s="348"/>
      <c r="AB3858" s="388"/>
      <c r="AC3858" s="348"/>
      <c r="AD3858" s="612">
        <f t="shared" ref="AD3858:AD3863" si="792">Y3858+AA3858-AC3858</f>
        <v>0</v>
      </c>
      <c r="AE3858" s="252"/>
    </row>
    <row r="3859" outlineLevel="1" spans="1:31">
      <c r="A3859" s="346"/>
      <c r="B3859" s="150">
        <v>510401003</v>
      </c>
      <c r="D3859" s="346"/>
      <c r="E3859" s="299" t="s">
        <v>381</v>
      </c>
      <c r="F3859" s="343"/>
      <c r="G3859" s="350"/>
      <c r="H3859" s="349"/>
      <c r="I3859" s="350"/>
      <c r="J3859" s="349"/>
      <c r="K3859" s="350"/>
      <c r="L3859" s="612">
        <f t="shared" si="789"/>
        <v>0</v>
      </c>
      <c r="M3859" s="388"/>
      <c r="N3859" s="348"/>
      <c r="O3859" s="388"/>
      <c r="P3859" s="348"/>
      <c r="Q3859" s="612">
        <f t="shared" si="790"/>
        <v>0</v>
      </c>
      <c r="R3859" s="350"/>
      <c r="S3859" s="350"/>
      <c r="T3859" s="350"/>
      <c r="U3859" s="350"/>
      <c r="V3859" s="350"/>
      <c r="W3859" s="350"/>
      <c r="X3859" s="350"/>
      <c r="Y3859" s="350">
        <f t="shared" si="791"/>
        <v>0</v>
      </c>
      <c r="Z3859" s="388"/>
      <c r="AA3859" s="348"/>
      <c r="AB3859" s="388"/>
      <c r="AC3859" s="348"/>
      <c r="AD3859" s="612">
        <f t="shared" si="792"/>
        <v>0</v>
      </c>
      <c r="AE3859" s="252"/>
    </row>
    <row r="3860" outlineLevel="1" spans="1:31">
      <c r="A3860" s="346"/>
      <c r="B3860" s="150">
        <v>510401004</v>
      </c>
      <c r="D3860" s="346"/>
      <c r="E3860" s="299" t="s">
        <v>964</v>
      </c>
      <c r="F3860" s="343"/>
      <c r="G3860" s="350"/>
      <c r="H3860" s="349"/>
      <c r="I3860" s="350"/>
      <c r="J3860" s="349"/>
      <c r="K3860" s="350"/>
      <c r="L3860" s="612">
        <f t="shared" si="789"/>
        <v>0</v>
      </c>
      <c r="M3860" s="388"/>
      <c r="N3860" s="348"/>
      <c r="O3860" s="388"/>
      <c r="P3860" s="348"/>
      <c r="Q3860" s="612">
        <f t="shared" si="790"/>
        <v>0</v>
      </c>
      <c r="R3860" s="350"/>
      <c r="S3860" s="350"/>
      <c r="T3860" s="350"/>
      <c r="U3860" s="350"/>
      <c r="V3860" s="350"/>
      <c r="W3860" s="350"/>
      <c r="X3860" s="350"/>
      <c r="Y3860" s="350">
        <f t="shared" si="791"/>
        <v>0</v>
      </c>
      <c r="Z3860" s="388"/>
      <c r="AA3860" s="348"/>
      <c r="AB3860" s="388"/>
      <c r="AC3860" s="348"/>
      <c r="AD3860" s="612">
        <f t="shared" si="792"/>
        <v>0</v>
      </c>
      <c r="AE3860" s="252"/>
    </row>
    <row r="3861" outlineLevel="1" spans="1:31">
      <c r="A3861" s="346"/>
      <c r="B3861" s="150">
        <v>510401005</v>
      </c>
      <c r="D3861" s="346"/>
      <c r="E3861" s="299" t="s">
        <v>965</v>
      </c>
      <c r="F3861" s="343"/>
      <c r="G3861" s="350"/>
      <c r="H3861" s="349"/>
      <c r="I3861" s="350"/>
      <c r="J3861" s="349"/>
      <c r="K3861" s="350"/>
      <c r="L3861" s="612">
        <f t="shared" si="789"/>
        <v>0</v>
      </c>
      <c r="M3861" s="388"/>
      <c r="N3861" s="348"/>
      <c r="O3861" s="388"/>
      <c r="P3861" s="348"/>
      <c r="Q3861" s="612">
        <f t="shared" si="790"/>
        <v>0</v>
      </c>
      <c r="R3861" s="350"/>
      <c r="S3861" s="350"/>
      <c r="T3861" s="350"/>
      <c r="U3861" s="350"/>
      <c r="V3861" s="350"/>
      <c r="W3861" s="350"/>
      <c r="X3861" s="350"/>
      <c r="Y3861" s="350">
        <f t="shared" si="791"/>
        <v>0</v>
      </c>
      <c r="Z3861" s="388"/>
      <c r="AA3861" s="348"/>
      <c r="AB3861" s="388"/>
      <c r="AC3861" s="348"/>
      <c r="AD3861" s="612">
        <f t="shared" si="792"/>
        <v>0</v>
      </c>
      <c r="AE3861" s="252"/>
    </row>
    <row r="3862" outlineLevel="1" spans="1:31">
      <c r="A3862" s="346"/>
      <c r="B3862" s="150">
        <v>510401006</v>
      </c>
      <c r="D3862" s="346"/>
      <c r="E3862" s="299" t="s">
        <v>345</v>
      </c>
      <c r="F3862" s="343"/>
      <c r="G3862" s="350"/>
      <c r="H3862" s="349"/>
      <c r="I3862" s="350"/>
      <c r="J3862" s="349"/>
      <c r="K3862" s="350"/>
      <c r="L3862" s="612">
        <f t="shared" si="789"/>
        <v>0</v>
      </c>
      <c r="M3862" s="388"/>
      <c r="N3862" s="348"/>
      <c r="O3862" s="388"/>
      <c r="P3862" s="348"/>
      <c r="Q3862" s="612">
        <f t="shared" si="790"/>
        <v>0</v>
      </c>
      <c r="R3862" s="350"/>
      <c r="S3862" s="350"/>
      <c r="T3862" s="350"/>
      <c r="U3862" s="350"/>
      <c r="V3862" s="350"/>
      <c r="W3862" s="350"/>
      <c r="X3862" s="350"/>
      <c r="Y3862" s="350">
        <f t="shared" si="791"/>
        <v>0</v>
      </c>
      <c r="Z3862" s="388"/>
      <c r="AA3862" s="348"/>
      <c r="AB3862" s="388"/>
      <c r="AC3862" s="348"/>
      <c r="AD3862" s="612">
        <f t="shared" si="792"/>
        <v>0</v>
      </c>
      <c r="AE3862" s="252"/>
    </row>
    <row r="3863" outlineLevel="1" spans="1:31">
      <c r="A3863" s="346"/>
      <c r="B3863" s="150">
        <v>510401007</v>
      </c>
      <c r="D3863" s="346"/>
      <c r="E3863" s="299" t="s">
        <v>384</v>
      </c>
      <c r="F3863" s="343"/>
      <c r="G3863" s="350"/>
      <c r="H3863" s="349"/>
      <c r="I3863" s="350"/>
      <c r="J3863" s="349"/>
      <c r="K3863" s="350"/>
      <c r="L3863" s="612">
        <f t="shared" si="789"/>
        <v>0</v>
      </c>
      <c r="M3863" s="388"/>
      <c r="N3863" s="348"/>
      <c r="O3863" s="388"/>
      <c r="P3863" s="348"/>
      <c r="Q3863" s="612">
        <f t="shared" si="790"/>
        <v>0</v>
      </c>
      <c r="R3863" s="350"/>
      <c r="S3863" s="350"/>
      <c r="T3863" s="350"/>
      <c r="U3863" s="350"/>
      <c r="V3863" s="350"/>
      <c r="W3863" s="350"/>
      <c r="X3863" s="350"/>
      <c r="Y3863" s="350">
        <f t="shared" si="791"/>
        <v>0</v>
      </c>
      <c r="Z3863" s="388"/>
      <c r="AA3863" s="348"/>
      <c r="AB3863" s="388"/>
      <c r="AC3863" s="348"/>
      <c r="AD3863" s="612">
        <f t="shared" si="792"/>
        <v>0</v>
      </c>
      <c r="AE3863" s="252"/>
    </row>
    <row r="3864" outlineLevel="1" spans="1:31">
      <c r="A3864" s="346"/>
      <c r="B3864" s="150">
        <v>510401008</v>
      </c>
      <c r="D3864" s="346"/>
      <c r="E3864" s="299" t="s">
        <v>389</v>
      </c>
      <c r="F3864" s="343"/>
      <c r="G3864" s="350"/>
      <c r="H3864" s="349"/>
      <c r="I3864" s="350"/>
      <c r="J3864" s="349"/>
      <c r="K3864" s="350"/>
      <c r="L3864" s="612">
        <f t="shared" ref="L3864" si="793">G3864+I3864-K3864</f>
        <v>0</v>
      </c>
      <c r="M3864" s="388"/>
      <c r="N3864" s="348"/>
      <c r="O3864" s="388"/>
      <c r="P3864" s="348"/>
      <c r="Q3864" s="612">
        <f t="shared" ref="Q3864" si="794">L3864+N3864-P3864</f>
        <v>0</v>
      </c>
      <c r="R3864" s="350"/>
      <c r="S3864" s="350"/>
      <c r="T3864" s="350"/>
      <c r="U3864" s="350"/>
      <c r="V3864" s="350"/>
      <c r="W3864" s="350"/>
      <c r="X3864" s="350"/>
      <c r="Y3864" s="350">
        <f t="shared" ref="Y3864" si="795">SUM(Q3864:X3864)</f>
        <v>0</v>
      </c>
      <c r="Z3864" s="388"/>
      <c r="AA3864" s="348"/>
      <c r="AB3864" s="388"/>
      <c r="AC3864" s="348"/>
      <c r="AD3864" s="612">
        <f t="shared" ref="AD3864" si="796">Y3864+AA3864-AC3864</f>
        <v>0</v>
      </c>
      <c r="AE3864" s="252"/>
    </row>
    <row r="3865" outlineLevel="1" spans="1:31">
      <c r="A3865" s="346"/>
      <c r="B3865" s="150">
        <v>510401009</v>
      </c>
      <c r="D3865" s="346"/>
      <c r="E3865" s="299" t="s">
        <v>390</v>
      </c>
      <c r="F3865" s="343"/>
      <c r="G3865" s="350"/>
      <c r="H3865" s="349"/>
      <c r="I3865" s="350"/>
      <c r="J3865" s="349"/>
      <c r="K3865" s="350"/>
      <c r="L3865" s="612">
        <f t="shared" ref="L3865:L3867" si="797">G3865+I3865-K3865</f>
        <v>0</v>
      </c>
      <c r="M3865" s="388"/>
      <c r="N3865" s="348"/>
      <c r="O3865" s="388"/>
      <c r="P3865" s="348"/>
      <c r="Q3865" s="612">
        <f t="shared" ref="Q3865:Q3867" si="798">L3865+N3865-P3865</f>
        <v>0</v>
      </c>
      <c r="R3865" s="350"/>
      <c r="S3865" s="350"/>
      <c r="T3865" s="350"/>
      <c r="U3865" s="350"/>
      <c r="V3865" s="350"/>
      <c r="W3865" s="350"/>
      <c r="X3865" s="350"/>
      <c r="Y3865" s="350">
        <f t="shared" ref="Y3865:Y3867" si="799">SUM(Q3865:X3865)</f>
        <v>0</v>
      </c>
      <c r="Z3865" s="388"/>
      <c r="AA3865" s="348"/>
      <c r="AB3865" s="388"/>
      <c r="AC3865" s="348"/>
      <c r="AD3865" s="612">
        <f t="shared" ref="AD3865:AD3867" si="800">Y3865+AA3865-AC3865</f>
        <v>0</v>
      </c>
      <c r="AE3865" s="252"/>
    </row>
    <row r="3866" outlineLevel="1" spans="1:31">
      <c r="A3866" s="346"/>
      <c r="B3866" s="150">
        <v>510401010</v>
      </c>
      <c r="D3866" s="346"/>
      <c r="E3866" s="299" t="s">
        <v>391</v>
      </c>
      <c r="F3866" s="343"/>
      <c r="G3866" s="350"/>
      <c r="H3866" s="349"/>
      <c r="I3866" s="350"/>
      <c r="J3866" s="349"/>
      <c r="K3866" s="350"/>
      <c r="L3866" s="612">
        <f t="shared" si="797"/>
        <v>0</v>
      </c>
      <c r="M3866" s="388"/>
      <c r="N3866" s="348"/>
      <c r="O3866" s="388"/>
      <c r="P3866" s="348"/>
      <c r="Q3866" s="612">
        <f t="shared" si="798"/>
        <v>0</v>
      </c>
      <c r="R3866" s="350"/>
      <c r="S3866" s="350"/>
      <c r="T3866" s="350"/>
      <c r="U3866" s="350"/>
      <c r="V3866" s="350"/>
      <c r="W3866" s="350"/>
      <c r="X3866" s="350"/>
      <c r="Y3866" s="350">
        <f t="shared" si="799"/>
        <v>0</v>
      </c>
      <c r="Z3866" s="388"/>
      <c r="AA3866" s="348"/>
      <c r="AB3866" s="388"/>
      <c r="AC3866" s="348"/>
      <c r="AD3866" s="612">
        <f t="shared" si="800"/>
        <v>0</v>
      </c>
      <c r="AE3866" s="252"/>
    </row>
    <row r="3867" outlineLevel="1" spans="1:31">
      <c r="A3867" s="346"/>
      <c r="B3867" s="150"/>
      <c r="D3867" s="346"/>
      <c r="E3867" s="299"/>
      <c r="F3867" s="343"/>
      <c r="G3867" s="350"/>
      <c r="H3867" s="349"/>
      <c r="I3867" s="350"/>
      <c r="J3867" s="349"/>
      <c r="K3867" s="350"/>
      <c r="L3867" s="612">
        <f t="shared" si="797"/>
        <v>0</v>
      </c>
      <c r="M3867" s="388"/>
      <c r="N3867" s="348"/>
      <c r="O3867" s="388"/>
      <c r="P3867" s="348"/>
      <c r="Q3867" s="612">
        <f t="shared" si="798"/>
        <v>0</v>
      </c>
      <c r="R3867" s="350"/>
      <c r="S3867" s="350"/>
      <c r="T3867" s="350"/>
      <c r="U3867" s="350"/>
      <c r="V3867" s="350"/>
      <c r="W3867" s="350"/>
      <c r="X3867" s="350"/>
      <c r="Y3867" s="350">
        <f t="shared" si="799"/>
        <v>0</v>
      </c>
      <c r="Z3867" s="388"/>
      <c r="AA3867" s="348"/>
      <c r="AB3867" s="388"/>
      <c r="AC3867" s="348"/>
      <c r="AD3867" s="612">
        <f t="shared" si="800"/>
        <v>0</v>
      </c>
      <c r="AE3867" s="252"/>
    </row>
    <row r="3868" outlineLevel="1" spans="1:31">
      <c r="A3868" s="346"/>
      <c r="B3868" s="150"/>
      <c r="D3868" s="346"/>
      <c r="E3868" s="299"/>
      <c r="F3868" s="343"/>
      <c r="G3868" s="350"/>
      <c r="H3868" s="349"/>
      <c r="I3868" s="350"/>
      <c r="J3868" s="349"/>
      <c r="K3868" s="350"/>
      <c r="L3868" s="337"/>
      <c r="M3868" s="388"/>
      <c r="N3868" s="348"/>
      <c r="O3868" s="388"/>
      <c r="P3868" s="348"/>
      <c r="Q3868" s="337"/>
      <c r="R3868" s="350"/>
      <c r="S3868" s="350"/>
      <c r="T3868" s="350"/>
      <c r="U3868" s="350"/>
      <c r="V3868" s="350"/>
      <c r="W3868" s="350"/>
      <c r="X3868" s="350"/>
      <c r="Y3868" s="374"/>
      <c r="Z3868" s="388"/>
      <c r="AA3868" s="348"/>
      <c r="AB3868" s="388"/>
      <c r="AC3868" s="348"/>
      <c r="AD3868" s="337"/>
      <c r="AE3868" s="252"/>
    </row>
    <row r="3869" outlineLevel="1" spans="1:32">
      <c r="A3869" s="346"/>
      <c r="B3869" s="150"/>
      <c r="D3869" s="351" t="s">
        <v>765</v>
      </c>
      <c r="E3869" s="352"/>
      <c r="F3869" s="353"/>
      <c r="G3869" s="354">
        <f>SUM(G3856:G3868)</f>
        <v>0</v>
      </c>
      <c r="H3869" s="355"/>
      <c r="I3869" s="354">
        <f>SUM(I3856:I3868)</f>
        <v>0</v>
      </c>
      <c r="J3869" s="355"/>
      <c r="K3869" s="354">
        <f>SUM(K3856:K3868)</f>
        <v>0</v>
      </c>
      <c r="L3869" s="354">
        <f>SUM(L3856:L3868)</f>
        <v>0</v>
      </c>
      <c r="M3869" s="355"/>
      <c r="N3869" s="354">
        <f>SUM(N3856:N3868)</f>
        <v>0</v>
      </c>
      <c r="O3869" s="355"/>
      <c r="P3869" s="354">
        <f>SUM(P3856:P3868)</f>
        <v>0</v>
      </c>
      <c r="Q3869" s="354">
        <f>SUM(Q3856:Q3868)</f>
        <v>0</v>
      </c>
      <c r="R3869" s="354">
        <f t="shared" ref="R3869:W3869" si="801">SUM(R3856:R3868)</f>
        <v>0</v>
      </c>
      <c r="S3869" s="354">
        <f t="shared" si="801"/>
        <v>0</v>
      </c>
      <c r="T3869" s="354">
        <f t="shared" si="801"/>
        <v>0</v>
      </c>
      <c r="U3869" s="354">
        <f t="shared" si="801"/>
        <v>0</v>
      </c>
      <c r="V3869" s="354">
        <f t="shared" si="801"/>
        <v>0</v>
      </c>
      <c r="W3869" s="354">
        <f t="shared" si="801"/>
        <v>0</v>
      </c>
      <c r="X3869" s="354">
        <f t="shared" ref="X3869:Y3869" si="802">SUM(X3856:X3868)</f>
        <v>0</v>
      </c>
      <c r="Y3869" s="354">
        <f t="shared" si="802"/>
        <v>0</v>
      </c>
      <c r="Z3869" s="355"/>
      <c r="AA3869" s="354">
        <f>SUM(AA3856:AA3868)</f>
        <v>0</v>
      </c>
      <c r="AB3869" s="355"/>
      <c r="AC3869" s="354">
        <f>SUM(AC3856:AC3868)</f>
        <v>0</v>
      </c>
      <c r="AD3869" s="354">
        <f>SUM(AD3856:AD3868)</f>
        <v>0</v>
      </c>
      <c r="AE3869" s="252"/>
      <c r="AF3869" s="300" t="s">
        <v>893</v>
      </c>
    </row>
    <row r="3870" spans="1:30">
      <c r="A3870" s="594"/>
      <c r="B3870" s="595"/>
      <c r="C3870" s="303"/>
      <c r="D3870" s="303"/>
      <c r="E3870" s="594"/>
      <c r="F3870" s="597"/>
      <c r="G3870" s="598"/>
      <c r="H3870" s="598"/>
      <c r="I3870" s="598"/>
      <c r="J3870" s="598"/>
      <c r="K3870" s="598"/>
      <c r="L3870" s="612"/>
      <c r="M3870" s="598"/>
      <c r="N3870" s="598"/>
      <c r="O3870" s="598"/>
      <c r="P3870" s="598"/>
      <c r="Q3870" s="612"/>
      <c r="R3870" s="615"/>
      <c r="S3870" s="615"/>
      <c r="T3870" s="615"/>
      <c r="U3870" s="615"/>
      <c r="V3870" s="615"/>
      <c r="W3870" s="615"/>
      <c r="X3870" s="615"/>
      <c r="Y3870" s="612"/>
      <c r="Z3870" s="598"/>
      <c r="AA3870" s="598"/>
      <c r="AB3870" s="598"/>
      <c r="AC3870" s="598"/>
      <c r="AD3870" s="612"/>
    </row>
    <row r="3871" spans="1:30">
      <c r="A3871" s="601"/>
      <c r="B3871" s="617"/>
      <c r="C3871" s="382" t="s">
        <v>1179</v>
      </c>
      <c r="D3871" s="382"/>
      <c r="E3871" s="618"/>
      <c r="F3871" s="619"/>
      <c r="G3871" s="620">
        <f>G3848+G3830+G3854+G3869</f>
        <v>0</v>
      </c>
      <c r="H3871" s="621"/>
      <c r="I3871" s="620">
        <f>I3848+I3830+I3854+I3869</f>
        <v>0</v>
      </c>
      <c r="J3871" s="621"/>
      <c r="K3871" s="620">
        <f>K3848+K3830+K3854+K3869</f>
        <v>0</v>
      </c>
      <c r="L3871" s="620">
        <f>L3848+L3830+L3854+L3869</f>
        <v>0</v>
      </c>
      <c r="M3871" s="621"/>
      <c r="N3871" s="620">
        <f>N3848+N3830+N3854+N3869</f>
        <v>0</v>
      </c>
      <c r="O3871" s="621"/>
      <c r="P3871" s="620">
        <f t="shared" ref="P3871:Y3871" si="803">P3848+P3830+P3854+P3869</f>
        <v>0</v>
      </c>
      <c r="Q3871" s="620">
        <f t="shared" si="803"/>
        <v>0</v>
      </c>
      <c r="R3871" s="620">
        <f t="shared" si="803"/>
        <v>0</v>
      </c>
      <c r="S3871" s="620">
        <f t="shared" si="803"/>
        <v>0</v>
      </c>
      <c r="T3871" s="620">
        <f t="shared" si="803"/>
        <v>0</v>
      </c>
      <c r="U3871" s="620">
        <f t="shared" si="803"/>
        <v>0</v>
      </c>
      <c r="V3871" s="620">
        <f t="shared" si="803"/>
        <v>0</v>
      </c>
      <c r="W3871" s="620">
        <f t="shared" si="803"/>
        <v>0</v>
      </c>
      <c r="X3871" s="620">
        <f t="shared" si="803"/>
        <v>0</v>
      </c>
      <c r="Y3871" s="620">
        <f t="shared" si="803"/>
        <v>0</v>
      </c>
      <c r="Z3871" s="621"/>
      <c r="AA3871" s="620">
        <f>AA3848+AA3830+AA3854+AA3869</f>
        <v>0</v>
      </c>
      <c r="AB3871" s="621"/>
      <c r="AC3871" s="620">
        <f>AC3848+AC3830+AC3854+AC3869</f>
        <v>0</v>
      </c>
      <c r="AD3871" s="620">
        <f>AD3848+AD3830+AD3854+AD3869</f>
        <v>0</v>
      </c>
    </row>
    <row r="3872" spans="1:30">
      <c r="A3872" s="594"/>
      <c r="B3872" s="595"/>
      <c r="C3872" s="303"/>
      <c r="D3872" s="303"/>
      <c r="E3872" s="594"/>
      <c r="F3872" s="597"/>
      <c r="G3872" s="622"/>
      <c r="H3872" s="598"/>
      <c r="I3872" s="598"/>
      <c r="J3872" s="598"/>
      <c r="K3872" s="598"/>
      <c r="L3872" s="612"/>
      <c r="M3872" s="598"/>
      <c r="N3872" s="598"/>
      <c r="O3872" s="598"/>
      <c r="P3872" s="598"/>
      <c r="Q3872" s="622"/>
      <c r="R3872" s="615"/>
      <c r="S3872" s="615"/>
      <c r="T3872" s="615"/>
      <c r="U3872" s="615"/>
      <c r="V3872" s="615"/>
      <c r="W3872" s="615"/>
      <c r="X3872" s="615"/>
      <c r="Y3872" s="622"/>
      <c r="Z3872" s="598"/>
      <c r="AA3872" s="598"/>
      <c r="AB3872" s="598"/>
      <c r="AC3872" s="598"/>
      <c r="AD3872" s="622"/>
    </row>
    <row r="3873" spans="1:31">
      <c r="A3873" s="601"/>
      <c r="B3873" s="625"/>
      <c r="C3873" s="421" t="s">
        <v>1180</v>
      </c>
      <c r="D3873" s="421"/>
      <c r="E3873" s="626"/>
      <c r="F3873" s="627"/>
      <c r="G3873" s="628">
        <f>G3810-G3871</f>
        <v>0</v>
      </c>
      <c r="H3873" s="629"/>
      <c r="I3873" s="629">
        <f>I3810+I3871</f>
        <v>0</v>
      </c>
      <c r="J3873" s="629"/>
      <c r="K3873" s="629">
        <f>K3810+K3871</f>
        <v>0</v>
      </c>
      <c r="L3873" s="628">
        <f>L3810-L3871</f>
        <v>0</v>
      </c>
      <c r="M3873" s="629"/>
      <c r="N3873" s="629">
        <f>N3810+N3871</f>
        <v>0</v>
      </c>
      <c r="O3873" s="629"/>
      <c r="P3873" s="629">
        <f>P3810+P3871</f>
        <v>0</v>
      </c>
      <c r="Q3873" s="628">
        <f t="shared" ref="Q3873:Y3873" si="804">Q3810-Q3871</f>
        <v>0</v>
      </c>
      <c r="R3873" s="637">
        <f t="shared" si="804"/>
        <v>0</v>
      </c>
      <c r="S3873" s="637">
        <f t="shared" si="804"/>
        <v>0</v>
      </c>
      <c r="T3873" s="637">
        <f t="shared" si="804"/>
        <v>0</v>
      </c>
      <c r="U3873" s="637">
        <f t="shared" si="804"/>
        <v>0</v>
      </c>
      <c r="V3873" s="637">
        <f t="shared" si="804"/>
        <v>0</v>
      </c>
      <c r="W3873" s="637">
        <f t="shared" si="804"/>
        <v>0</v>
      </c>
      <c r="X3873" s="637">
        <f t="shared" si="804"/>
        <v>0</v>
      </c>
      <c r="Y3873" s="628">
        <f t="shared" si="804"/>
        <v>0</v>
      </c>
      <c r="Z3873" s="629"/>
      <c r="AA3873" s="629">
        <f>AA3810+AA3871</f>
        <v>0</v>
      </c>
      <c r="AB3873" s="629"/>
      <c r="AC3873" s="629">
        <f>AC3810+AC3871</f>
        <v>0</v>
      </c>
      <c r="AD3873" s="628">
        <f>AD3810-AD3871</f>
        <v>0</v>
      </c>
      <c r="AE3873" s="252"/>
    </row>
    <row r="3874" s="300" customFormat="1" spans="1:31">
      <c r="A3874" s="630"/>
      <c r="B3874" s="631"/>
      <c r="C3874" s="623"/>
      <c r="D3874" s="623"/>
      <c r="E3874" s="630"/>
      <c r="F3874" s="632"/>
      <c r="G3874" s="622">
        <v>0</v>
      </c>
      <c r="H3874" s="622"/>
      <c r="I3874" s="622"/>
      <c r="J3874" s="622"/>
      <c r="K3874" s="622"/>
      <c r="L3874" s="622"/>
      <c r="M3874" s="622"/>
      <c r="N3874" s="622"/>
      <c r="O3874" s="622"/>
      <c r="P3874" s="622"/>
      <c r="Q3874" s="622"/>
      <c r="R3874" s="622">
        <v>0</v>
      </c>
      <c r="S3874" s="622">
        <v>0</v>
      </c>
      <c r="T3874" s="622">
        <v>0</v>
      </c>
      <c r="U3874" s="622">
        <v>0</v>
      </c>
      <c r="V3874" s="622"/>
      <c r="W3874" s="622"/>
      <c r="X3874" s="622"/>
      <c r="Y3874" s="622"/>
      <c r="Z3874" s="622"/>
      <c r="AA3874" s="622"/>
      <c r="AB3874" s="622"/>
      <c r="AC3874" s="622"/>
      <c r="AD3874" s="622"/>
      <c r="AE3874" s="445"/>
    </row>
    <row r="3875" spans="1:30">
      <c r="A3875" s="594"/>
      <c r="B3875" s="599"/>
      <c r="C3875" s="633" t="s">
        <v>1181</v>
      </c>
      <c r="D3875" s="303"/>
      <c r="E3875" s="594"/>
      <c r="F3875" s="597"/>
      <c r="G3875" s="598"/>
      <c r="H3875" s="598"/>
      <c r="I3875" s="598"/>
      <c r="J3875" s="598"/>
      <c r="K3875" s="598"/>
      <c r="L3875" s="612"/>
      <c r="M3875" s="598"/>
      <c r="N3875" s="598"/>
      <c r="O3875" s="598"/>
      <c r="P3875" s="598"/>
      <c r="Q3875" s="612"/>
      <c r="R3875" s="615"/>
      <c r="S3875" s="615"/>
      <c r="T3875" s="615"/>
      <c r="U3875" s="615"/>
      <c r="V3875" s="615"/>
      <c r="W3875" s="615"/>
      <c r="X3875" s="615"/>
      <c r="Y3875" s="612"/>
      <c r="Z3875" s="598"/>
      <c r="AA3875" s="598"/>
      <c r="AB3875" s="598"/>
      <c r="AC3875" s="598"/>
      <c r="AD3875" s="612"/>
    </row>
    <row r="3876" spans="1:30">
      <c r="A3876" s="594"/>
      <c r="B3876" s="150"/>
      <c r="D3876" s="347" t="s">
        <v>1182</v>
      </c>
      <c r="E3876" s="299"/>
      <c r="F3876" s="343"/>
      <c r="G3876" s="350"/>
      <c r="H3876" s="349"/>
      <c r="I3876" s="350"/>
      <c r="J3876" s="349"/>
      <c r="K3876" s="350"/>
      <c r="L3876" s="612">
        <f>G3876+I3876-K3876</f>
        <v>0</v>
      </c>
      <c r="M3876" s="388"/>
      <c r="N3876" s="348"/>
      <c r="O3876" s="388"/>
      <c r="P3876" s="348"/>
      <c r="Q3876" s="612">
        <f>L3876+N3876-P3876</f>
        <v>0</v>
      </c>
      <c r="R3876" s="350"/>
      <c r="S3876" s="350"/>
      <c r="T3876" s="350"/>
      <c r="U3876" s="350"/>
      <c r="V3876" s="350"/>
      <c r="W3876" s="350"/>
      <c r="X3876" s="350"/>
      <c r="Y3876" s="350">
        <f t="shared" ref="Y3876:Y3885" si="805">SUM(Q3876:X3876)</f>
        <v>0</v>
      </c>
      <c r="Z3876" s="388"/>
      <c r="AA3876" s="348"/>
      <c r="AB3876" s="388"/>
      <c r="AC3876" s="348"/>
      <c r="AD3876" s="612">
        <f>Y3876+AA3876-AC3876</f>
        <v>0</v>
      </c>
    </row>
    <row r="3877" outlineLevel="1" spans="1:30">
      <c r="A3877" s="594"/>
      <c r="B3877" s="150">
        <v>610101001</v>
      </c>
      <c r="D3877" s="346"/>
      <c r="E3877" s="299" t="s">
        <v>1183</v>
      </c>
      <c r="F3877" s="343"/>
      <c r="G3877" s="350"/>
      <c r="H3877" s="349"/>
      <c r="I3877" s="350"/>
      <c r="J3877" s="349"/>
      <c r="K3877" s="350"/>
      <c r="L3877" s="612">
        <f>G3877+I3877-K3877</f>
        <v>0</v>
      </c>
      <c r="M3877" s="388"/>
      <c r="N3877" s="348"/>
      <c r="O3877" s="388"/>
      <c r="P3877" s="348"/>
      <c r="Q3877" s="612">
        <f>L3877+N3877-P3877</f>
        <v>0</v>
      </c>
      <c r="R3877" s="350"/>
      <c r="S3877" s="350"/>
      <c r="T3877" s="350"/>
      <c r="U3877" s="350"/>
      <c r="V3877" s="350"/>
      <c r="W3877" s="350"/>
      <c r="X3877" s="350"/>
      <c r="Y3877" s="350">
        <f t="shared" si="805"/>
        <v>0</v>
      </c>
      <c r="Z3877" s="388"/>
      <c r="AA3877" s="348"/>
      <c r="AB3877" s="388"/>
      <c r="AC3877" s="348"/>
      <c r="AD3877" s="612">
        <f>Y3877+AA3877-AC3877</f>
        <v>0</v>
      </c>
    </row>
    <row r="3878" outlineLevel="1" spans="1:30">
      <c r="A3878" s="594"/>
      <c r="B3878" s="150">
        <v>610101002</v>
      </c>
      <c r="D3878" s="346"/>
      <c r="E3878" s="299" t="s">
        <v>1184</v>
      </c>
      <c r="F3878" s="343"/>
      <c r="G3878" s="350"/>
      <c r="H3878" s="349"/>
      <c r="I3878" s="350"/>
      <c r="J3878" s="349"/>
      <c r="K3878" s="350"/>
      <c r="L3878" s="612">
        <f t="shared" ref="L3878:L3884" si="806">G3878+I3878-K3878</f>
        <v>0</v>
      </c>
      <c r="M3878" s="388"/>
      <c r="N3878" s="348"/>
      <c r="O3878" s="388"/>
      <c r="P3878" s="348"/>
      <c r="Q3878" s="612">
        <f t="shared" ref="Q3878:Q3884" si="807">L3878+N3878-P3878</f>
        <v>0</v>
      </c>
      <c r="R3878" s="350"/>
      <c r="S3878" s="350"/>
      <c r="T3878" s="350"/>
      <c r="U3878" s="350"/>
      <c r="V3878" s="350"/>
      <c r="W3878" s="350"/>
      <c r="X3878" s="350"/>
      <c r="Y3878" s="350">
        <f t="shared" si="805"/>
        <v>0</v>
      </c>
      <c r="Z3878" s="388"/>
      <c r="AA3878" s="348"/>
      <c r="AB3878" s="388"/>
      <c r="AC3878" s="348"/>
      <c r="AD3878" s="612">
        <f t="shared" ref="AD3878:AD3885" si="808">Y3878+AA3878-AC3878</f>
        <v>0</v>
      </c>
    </row>
    <row r="3879" outlineLevel="1" spans="1:30">
      <c r="A3879" s="594"/>
      <c r="B3879" s="150">
        <v>610101003</v>
      </c>
      <c r="D3879" s="346"/>
      <c r="E3879" s="299" t="s">
        <v>1185</v>
      </c>
      <c r="F3879" s="343"/>
      <c r="G3879" s="350"/>
      <c r="H3879" s="349"/>
      <c r="I3879" s="350"/>
      <c r="J3879" s="349"/>
      <c r="K3879" s="350"/>
      <c r="L3879" s="612">
        <f t="shared" si="806"/>
        <v>0</v>
      </c>
      <c r="M3879" s="388"/>
      <c r="N3879" s="348"/>
      <c r="O3879" s="388"/>
      <c r="P3879" s="348"/>
      <c r="Q3879" s="612">
        <f t="shared" si="807"/>
        <v>0</v>
      </c>
      <c r="R3879" s="350"/>
      <c r="S3879" s="350"/>
      <c r="T3879" s="350"/>
      <c r="U3879" s="350"/>
      <c r="V3879" s="350"/>
      <c r="W3879" s="350"/>
      <c r="X3879" s="350"/>
      <c r="Y3879" s="350">
        <f t="shared" si="805"/>
        <v>0</v>
      </c>
      <c r="Z3879" s="388"/>
      <c r="AA3879" s="348"/>
      <c r="AB3879" s="388"/>
      <c r="AC3879" s="348"/>
      <c r="AD3879" s="612">
        <f t="shared" si="808"/>
        <v>0</v>
      </c>
    </row>
    <row r="3880" outlineLevel="1" spans="1:30">
      <c r="A3880" s="594"/>
      <c r="B3880" s="150">
        <v>610101004</v>
      </c>
      <c r="D3880" s="346"/>
      <c r="E3880" s="299" t="s">
        <v>1186</v>
      </c>
      <c r="F3880" s="343"/>
      <c r="G3880" s="350"/>
      <c r="H3880" s="349"/>
      <c r="I3880" s="350"/>
      <c r="J3880" s="349"/>
      <c r="K3880" s="350"/>
      <c r="L3880" s="612">
        <f t="shared" si="806"/>
        <v>0</v>
      </c>
      <c r="M3880" s="388"/>
      <c r="N3880" s="348"/>
      <c r="O3880" s="388"/>
      <c r="P3880" s="348"/>
      <c r="Q3880" s="612">
        <f t="shared" si="807"/>
        <v>0</v>
      </c>
      <c r="R3880" s="350"/>
      <c r="S3880" s="350"/>
      <c r="T3880" s="350"/>
      <c r="U3880" s="350"/>
      <c r="V3880" s="350"/>
      <c r="W3880" s="350"/>
      <c r="X3880" s="350"/>
      <c r="Y3880" s="350">
        <f t="shared" si="805"/>
        <v>0</v>
      </c>
      <c r="Z3880" s="388"/>
      <c r="AA3880" s="348"/>
      <c r="AB3880" s="388"/>
      <c r="AC3880" s="348"/>
      <c r="AD3880" s="612">
        <f t="shared" si="808"/>
        <v>0</v>
      </c>
    </row>
    <row r="3881" outlineLevel="1" spans="1:30">
      <c r="A3881" s="594"/>
      <c r="B3881" s="150">
        <v>610101005</v>
      </c>
      <c r="D3881" s="346"/>
      <c r="E3881" s="299" t="s">
        <v>1187</v>
      </c>
      <c r="F3881" s="343"/>
      <c r="G3881" s="350"/>
      <c r="H3881" s="349"/>
      <c r="I3881" s="350"/>
      <c r="J3881" s="349"/>
      <c r="K3881" s="350"/>
      <c r="L3881" s="612">
        <f t="shared" si="806"/>
        <v>0</v>
      </c>
      <c r="M3881" s="388"/>
      <c r="N3881" s="348"/>
      <c r="O3881" s="388"/>
      <c r="P3881" s="348"/>
      <c r="Q3881" s="612">
        <f t="shared" si="807"/>
        <v>0</v>
      </c>
      <c r="R3881" s="350"/>
      <c r="S3881" s="350"/>
      <c r="T3881" s="350"/>
      <c r="U3881" s="350"/>
      <c r="V3881" s="350"/>
      <c r="W3881" s="350"/>
      <c r="X3881" s="350"/>
      <c r="Y3881" s="350">
        <f t="shared" si="805"/>
        <v>0</v>
      </c>
      <c r="Z3881" s="388"/>
      <c r="AA3881" s="348"/>
      <c r="AB3881" s="388"/>
      <c r="AC3881" s="348"/>
      <c r="AD3881" s="612">
        <f t="shared" si="808"/>
        <v>0</v>
      </c>
    </row>
    <row r="3882" outlineLevel="1" spans="1:30">
      <c r="A3882" s="594"/>
      <c r="B3882" s="150">
        <v>610101006</v>
      </c>
      <c r="D3882" s="346"/>
      <c r="E3882" s="299" t="s">
        <v>1188</v>
      </c>
      <c r="F3882" s="343"/>
      <c r="G3882" s="350"/>
      <c r="H3882" s="349"/>
      <c r="I3882" s="350"/>
      <c r="J3882" s="349"/>
      <c r="K3882" s="350"/>
      <c r="L3882" s="612">
        <f t="shared" si="806"/>
        <v>0</v>
      </c>
      <c r="M3882" s="388"/>
      <c r="N3882" s="348"/>
      <c r="O3882" s="388"/>
      <c r="P3882" s="348"/>
      <c r="Q3882" s="612">
        <f t="shared" si="807"/>
        <v>0</v>
      </c>
      <c r="R3882" s="350"/>
      <c r="S3882" s="350"/>
      <c r="T3882" s="350"/>
      <c r="U3882" s="350"/>
      <c r="V3882" s="350"/>
      <c r="W3882" s="350"/>
      <c r="X3882" s="350"/>
      <c r="Y3882" s="350">
        <f t="shared" si="805"/>
        <v>0</v>
      </c>
      <c r="Z3882" s="388"/>
      <c r="AA3882" s="348"/>
      <c r="AB3882" s="388"/>
      <c r="AC3882" s="348"/>
      <c r="AD3882" s="612">
        <f t="shared" si="808"/>
        <v>0</v>
      </c>
    </row>
    <row r="3883" outlineLevel="1" spans="1:30">
      <c r="A3883" s="594"/>
      <c r="B3883" s="150">
        <v>610101007</v>
      </c>
      <c r="D3883" s="346"/>
      <c r="E3883" s="299" t="s">
        <v>563</v>
      </c>
      <c r="F3883" s="343"/>
      <c r="G3883" s="350"/>
      <c r="H3883" s="349"/>
      <c r="I3883" s="350"/>
      <c r="J3883" s="349"/>
      <c r="K3883" s="350"/>
      <c r="L3883" s="612">
        <f t="shared" si="806"/>
        <v>0</v>
      </c>
      <c r="M3883" s="388"/>
      <c r="N3883" s="348"/>
      <c r="O3883" s="388"/>
      <c r="P3883" s="348"/>
      <c r="Q3883" s="612">
        <f t="shared" si="807"/>
        <v>0</v>
      </c>
      <c r="R3883" s="350"/>
      <c r="S3883" s="350"/>
      <c r="T3883" s="350"/>
      <c r="U3883" s="350"/>
      <c r="V3883" s="350"/>
      <c r="W3883" s="350"/>
      <c r="X3883" s="350"/>
      <c r="Y3883" s="350">
        <f t="shared" si="805"/>
        <v>0</v>
      </c>
      <c r="Z3883" s="388"/>
      <c r="AA3883" s="348"/>
      <c r="AB3883" s="388"/>
      <c r="AC3883" s="348"/>
      <c r="AD3883" s="612">
        <f t="shared" si="808"/>
        <v>0</v>
      </c>
    </row>
    <row r="3884" outlineLevel="1" spans="1:30">
      <c r="A3884" s="594"/>
      <c r="B3884" s="150">
        <v>610101008</v>
      </c>
      <c r="D3884" s="346"/>
      <c r="E3884" s="299" t="s">
        <v>364</v>
      </c>
      <c r="F3884" s="343"/>
      <c r="G3884" s="350"/>
      <c r="H3884" s="349"/>
      <c r="I3884" s="350"/>
      <c r="J3884" s="349"/>
      <c r="K3884" s="350"/>
      <c r="L3884" s="612">
        <f t="shared" si="806"/>
        <v>0</v>
      </c>
      <c r="M3884" s="388"/>
      <c r="N3884" s="348"/>
      <c r="O3884" s="388"/>
      <c r="P3884" s="348"/>
      <c r="Q3884" s="612">
        <f t="shared" si="807"/>
        <v>0</v>
      </c>
      <c r="R3884" s="350"/>
      <c r="S3884" s="350"/>
      <c r="T3884" s="350"/>
      <c r="U3884" s="350"/>
      <c r="V3884" s="350"/>
      <c r="W3884" s="350"/>
      <c r="X3884" s="350"/>
      <c r="Y3884" s="350">
        <f t="shared" si="805"/>
        <v>0</v>
      </c>
      <c r="Z3884" s="388"/>
      <c r="AA3884" s="348"/>
      <c r="AB3884" s="388"/>
      <c r="AC3884" s="348"/>
      <c r="AD3884" s="612">
        <f t="shared" si="808"/>
        <v>0</v>
      </c>
    </row>
    <row r="3885" outlineLevel="1" spans="1:30">
      <c r="A3885" s="594"/>
      <c r="B3885" s="150"/>
      <c r="D3885" s="346"/>
      <c r="E3885" s="375"/>
      <c r="F3885" s="343"/>
      <c r="G3885" s="350"/>
      <c r="H3885" s="349"/>
      <c r="I3885" s="350"/>
      <c r="J3885" s="349"/>
      <c r="K3885" s="350"/>
      <c r="L3885" s="612"/>
      <c r="M3885" s="388"/>
      <c r="N3885" s="348"/>
      <c r="O3885" s="388"/>
      <c r="P3885" s="348"/>
      <c r="Q3885" s="612"/>
      <c r="R3885" s="350"/>
      <c r="S3885" s="350"/>
      <c r="T3885" s="350"/>
      <c r="U3885" s="350"/>
      <c r="V3885" s="350"/>
      <c r="W3885" s="350"/>
      <c r="X3885" s="350"/>
      <c r="Y3885" s="350">
        <f t="shared" si="805"/>
        <v>0</v>
      </c>
      <c r="Z3885" s="388"/>
      <c r="AA3885" s="348"/>
      <c r="AB3885" s="388"/>
      <c r="AC3885" s="348"/>
      <c r="AD3885" s="612">
        <f t="shared" si="808"/>
        <v>0</v>
      </c>
    </row>
    <row r="3886" spans="1:30">
      <c r="A3886" s="594"/>
      <c r="B3886" s="150"/>
      <c r="D3886" s="346"/>
      <c r="E3886" s="299"/>
      <c r="F3886" s="343"/>
      <c r="G3886" s="350"/>
      <c r="H3886" s="349"/>
      <c r="I3886" s="350"/>
      <c r="J3886" s="349"/>
      <c r="K3886" s="350"/>
      <c r="L3886" s="337"/>
      <c r="M3886" s="388"/>
      <c r="N3886" s="348"/>
      <c r="O3886" s="388"/>
      <c r="P3886" s="348"/>
      <c r="Q3886" s="337"/>
      <c r="R3886" s="350"/>
      <c r="S3886" s="350"/>
      <c r="T3886" s="350"/>
      <c r="U3886" s="350"/>
      <c r="V3886" s="350"/>
      <c r="W3886" s="350"/>
      <c r="X3886" s="350"/>
      <c r="Y3886" s="374"/>
      <c r="Z3886" s="388"/>
      <c r="AA3886" s="348"/>
      <c r="AB3886" s="388"/>
      <c r="AC3886" s="348"/>
      <c r="AD3886" s="337"/>
    </row>
    <row r="3887" spans="1:30">
      <c r="A3887" s="594"/>
      <c r="B3887" s="150"/>
      <c r="D3887" s="351" t="s">
        <v>765</v>
      </c>
      <c r="E3887" s="352"/>
      <c r="F3887" s="353"/>
      <c r="G3887" s="354">
        <f>SUM(G3876:G3886)</f>
        <v>0</v>
      </c>
      <c r="H3887" s="355"/>
      <c r="I3887" s="354">
        <f>SUM(I3876:I3886)</f>
        <v>0</v>
      </c>
      <c r="J3887" s="355"/>
      <c r="K3887" s="354">
        <f>SUM(K3876:K3886)</f>
        <v>0</v>
      </c>
      <c r="L3887" s="354">
        <f>SUM(L3876:L3886)</f>
        <v>0</v>
      </c>
      <c r="M3887" s="355"/>
      <c r="N3887" s="354">
        <f>SUM(N3876:N3886)</f>
        <v>0</v>
      </c>
      <c r="O3887" s="355"/>
      <c r="P3887" s="354">
        <f t="shared" ref="P3887:Y3887" si="809">SUM(P3876:P3886)</f>
        <v>0</v>
      </c>
      <c r="Q3887" s="354">
        <f t="shared" si="809"/>
        <v>0</v>
      </c>
      <c r="R3887" s="354">
        <f t="shared" si="809"/>
        <v>0</v>
      </c>
      <c r="S3887" s="354">
        <f t="shared" si="809"/>
        <v>0</v>
      </c>
      <c r="T3887" s="354">
        <f t="shared" si="809"/>
        <v>0</v>
      </c>
      <c r="U3887" s="354">
        <f t="shared" si="809"/>
        <v>0</v>
      </c>
      <c r="V3887" s="354">
        <f t="shared" si="809"/>
        <v>0</v>
      </c>
      <c r="W3887" s="354">
        <f t="shared" si="809"/>
        <v>0</v>
      </c>
      <c r="X3887" s="354">
        <f t="shared" si="809"/>
        <v>0</v>
      </c>
      <c r="Y3887" s="354">
        <f t="shared" si="809"/>
        <v>0</v>
      </c>
      <c r="Z3887" s="355"/>
      <c r="AA3887" s="354">
        <f>SUM(AA3876:AA3886)</f>
        <v>0</v>
      </c>
      <c r="AB3887" s="355"/>
      <c r="AC3887" s="354">
        <f>SUM(AC3876:AC3886)</f>
        <v>0</v>
      </c>
      <c r="AD3887" s="354">
        <f>SUM(AD3876:AD3886)</f>
        <v>0</v>
      </c>
    </row>
    <row r="3888" spans="1:30">
      <c r="A3888" s="594"/>
      <c r="B3888" s="634"/>
      <c r="C3888" s="635"/>
      <c r="D3888" s="636"/>
      <c r="E3888" s="594"/>
      <c r="F3888" s="597"/>
      <c r="G3888" s="598"/>
      <c r="H3888" s="598"/>
      <c r="I3888" s="598"/>
      <c r="J3888" s="598"/>
      <c r="K3888" s="598"/>
      <c r="L3888" s="612"/>
      <c r="M3888" s="598"/>
      <c r="N3888" s="598"/>
      <c r="O3888" s="598"/>
      <c r="P3888" s="598"/>
      <c r="Q3888" s="612"/>
      <c r="R3888" s="615"/>
      <c r="S3888" s="615"/>
      <c r="T3888" s="615"/>
      <c r="U3888" s="615"/>
      <c r="V3888" s="615"/>
      <c r="W3888" s="615"/>
      <c r="X3888" s="615"/>
      <c r="Y3888" s="612"/>
      <c r="Z3888" s="598"/>
      <c r="AA3888" s="598"/>
      <c r="AB3888" s="598"/>
      <c r="AC3888" s="598"/>
      <c r="AD3888" s="612"/>
    </row>
    <row r="3889" spans="1:30">
      <c r="A3889" s="594"/>
      <c r="B3889" s="150"/>
      <c r="D3889" s="347" t="s">
        <v>1189</v>
      </c>
      <c r="E3889" s="299"/>
      <c r="F3889" s="343"/>
      <c r="G3889" s="350"/>
      <c r="H3889" s="349"/>
      <c r="I3889" s="350"/>
      <c r="J3889" s="349"/>
      <c r="K3889" s="350"/>
      <c r="L3889" s="612">
        <f>G3889+I3889-K3889</f>
        <v>0</v>
      </c>
      <c r="M3889" s="388"/>
      <c r="N3889" s="348"/>
      <c r="O3889" s="388"/>
      <c r="P3889" s="348"/>
      <c r="Q3889" s="612">
        <f>L3889+N3889-P3889</f>
        <v>0</v>
      </c>
      <c r="R3889" s="350"/>
      <c r="S3889" s="350"/>
      <c r="T3889" s="350"/>
      <c r="U3889" s="350"/>
      <c r="V3889" s="350"/>
      <c r="W3889" s="350"/>
      <c r="X3889" s="350"/>
      <c r="Y3889" s="350">
        <f>SUM(Q3889:X3889)</f>
        <v>0</v>
      </c>
      <c r="Z3889" s="388"/>
      <c r="AA3889" s="348"/>
      <c r="AB3889" s="388"/>
      <c r="AC3889" s="348"/>
      <c r="AD3889" s="612">
        <f>Y3889+AA3889-AC3889</f>
        <v>0</v>
      </c>
    </row>
    <row r="3890" outlineLevel="1" spans="1:30">
      <c r="A3890" s="594"/>
      <c r="B3890" s="150">
        <v>610201001</v>
      </c>
      <c r="D3890" s="346"/>
      <c r="E3890" s="299" t="s">
        <v>1190</v>
      </c>
      <c r="F3890" s="343"/>
      <c r="G3890" s="350"/>
      <c r="H3890" s="349"/>
      <c r="I3890" s="350"/>
      <c r="J3890" s="349"/>
      <c r="K3890" s="350"/>
      <c r="L3890" s="612">
        <f>G3890+I3890-K3890</f>
        <v>0</v>
      </c>
      <c r="M3890" s="388"/>
      <c r="N3890" s="348"/>
      <c r="O3890" s="388"/>
      <c r="P3890" s="348"/>
      <c r="Q3890" s="612">
        <f>L3890+N3890-P3890</f>
        <v>0</v>
      </c>
      <c r="R3890" s="350"/>
      <c r="S3890" s="350"/>
      <c r="T3890" s="350"/>
      <c r="U3890" s="350"/>
      <c r="V3890" s="350"/>
      <c r="W3890" s="350"/>
      <c r="X3890" s="350"/>
      <c r="Y3890" s="350">
        <f>SUM(Q3890:X3890)</f>
        <v>0</v>
      </c>
      <c r="Z3890" s="388"/>
      <c r="AA3890" s="348"/>
      <c r="AB3890" s="388"/>
      <c r="AC3890" s="348"/>
      <c r="AD3890" s="612">
        <f>Y3890+AA3890-AC3890</f>
        <v>0</v>
      </c>
    </row>
    <row r="3891" outlineLevel="1" spans="1:30">
      <c r="A3891" s="594"/>
      <c r="B3891" s="150">
        <v>610201002</v>
      </c>
      <c r="D3891" s="346"/>
      <c r="E3891" s="299" t="s">
        <v>553</v>
      </c>
      <c r="F3891" s="343"/>
      <c r="G3891" s="350"/>
      <c r="H3891" s="349"/>
      <c r="I3891" s="350"/>
      <c r="J3891" s="349"/>
      <c r="K3891" s="350"/>
      <c r="L3891" s="612">
        <f>G3891+I3891-K3891</f>
        <v>0</v>
      </c>
      <c r="M3891" s="388"/>
      <c r="N3891" s="348"/>
      <c r="O3891" s="388"/>
      <c r="P3891" s="348"/>
      <c r="Q3891" s="612">
        <f>L3891+N3891-P3891</f>
        <v>0</v>
      </c>
      <c r="R3891" s="350"/>
      <c r="S3891" s="350"/>
      <c r="T3891" s="350"/>
      <c r="U3891" s="350"/>
      <c r="V3891" s="350"/>
      <c r="W3891" s="350"/>
      <c r="X3891" s="350"/>
      <c r="Y3891" s="350">
        <f>SUM(Q3891:X3891)</f>
        <v>0</v>
      </c>
      <c r="Z3891" s="388"/>
      <c r="AA3891" s="348"/>
      <c r="AB3891" s="388"/>
      <c r="AC3891" s="348"/>
      <c r="AD3891" s="612">
        <f>Y3891+AA3891-AC3891</f>
        <v>0</v>
      </c>
    </row>
    <row r="3892" outlineLevel="1" spans="1:30">
      <c r="A3892" s="594"/>
      <c r="B3892" s="150">
        <v>610201003</v>
      </c>
      <c r="D3892" s="346"/>
      <c r="E3892" s="299" t="s">
        <v>364</v>
      </c>
      <c r="F3892" s="343"/>
      <c r="G3892" s="350"/>
      <c r="H3892" s="349"/>
      <c r="I3892" s="350"/>
      <c r="J3892" s="349"/>
      <c r="K3892" s="350"/>
      <c r="L3892" s="612">
        <f>G3892+I3892-K3892</f>
        <v>0</v>
      </c>
      <c r="M3892" s="388"/>
      <c r="N3892" s="348"/>
      <c r="O3892" s="388"/>
      <c r="P3892" s="348"/>
      <c r="Q3892" s="612">
        <f>L3892+N3892-P3892</f>
        <v>0</v>
      </c>
      <c r="R3892" s="350"/>
      <c r="S3892" s="350"/>
      <c r="T3892" s="350"/>
      <c r="U3892" s="350"/>
      <c r="V3892" s="350"/>
      <c r="W3892" s="350"/>
      <c r="X3892" s="350"/>
      <c r="Y3892" s="350">
        <f>SUM(Q3892:X3892)</f>
        <v>0</v>
      </c>
      <c r="Z3892" s="388"/>
      <c r="AA3892" s="348"/>
      <c r="AB3892" s="388"/>
      <c r="AC3892" s="348"/>
      <c r="AD3892" s="612">
        <f>Y3892+AA3892-AC3892</f>
        <v>0</v>
      </c>
    </row>
    <row r="3893" spans="1:30">
      <c r="A3893" s="594"/>
      <c r="B3893" s="150"/>
      <c r="D3893" s="346"/>
      <c r="E3893" s="299"/>
      <c r="F3893" s="343"/>
      <c r="G3893" s="350"/>
      <c r="H3893" s="349"/>
      <c r="I3893" s="350"/>
      <c r="J3893" s="349"/>
      <c r="K3893" s="350"/>
      <c r="L3893" s="337"/>
      <c r="M3893" s="388"/>
      <c r="N3893" s="348"/>
      <c r="O3893" s="388"/>
      <c r="P3893" s="348"/>
      <c r="Q3893" s="337"/>
      <c r="R3893" s="350"/>
      <c r="S3893" s="350"/>
      <c r="T3893" s="350"/>
      <c r="U3893" s="350"/>
      <c r="V3893" s="350"/>
      <c r="W3893" s="350"/>
      <c r="X3893" s="350"/>
      <c r="Y3893" s="374"/>
      <c r="Z3893" s="388"/>
      <c r="AA3893" s="348"/>
      <c r="AB3893" s="388"/>
      <c r="AC3893" s="348"/>
      <c r="AD3893" s="337"/>
    </row>
    <row r="3894" spans="1:30">
      <c r="A3894" s="594"/>
      <c r="B3894" s="150"/>
      <c r="D3894" s="351" t="s">
        <v>765</v>
      </c>
      <c r="E3894" s="352"/>
      <c r="F3894" s="353"/>
      <c r="G3894" s="354">
        <f>SUM(G3889:G3893)</f>
        <v>0</v>
      </c>
      <c r="H3894" s="355"/>
      <c r="I3894" s="354">
        <f>SUM(I3889:I3893)</f>
        <v>0</v>
      </c>
      <c r="J3894" s="355"/>
      <c r="K3894" s="354">
        <f>SUM(K3889:K3893)</f>
        <v>0</v>
      </c>
      <c r="L3894" s="354">
        <f>SUM(L3889:L3893)</f>
        <v>0</v>
      </c>
      <c r="M3894" s="355"/>
      <c r="N3894" s="354">
        <f>SUM(N3889:N3893)</f>
        <v>0</v>
      </c>
      <c r="O3894" s="355"/>
      <c r="P3894" s="354">
        <f>SUM(P3889:P3893)</f>
        <v>0</v>
      </c>
      <c r="Q3894" s="354">
        <f>SUM(Q3889:Q3893)</f>
        <v>0</v>
      </c>
      <c r="R3894" s="354">
        <f t="shared" ref="R3894:Y3894" si="810">SUM(R3889:R3893)</f>
        <v>0</v>
      </c>
      <c r="S3894" s="354">
        <f t="shared" si="810"/>
        <v>0</v>
      </c>
      <c r="T3894" s="354">
        <f t="shared" si="810"/>
        <v>0</v>
      </c>
      <c r="U3894" s="354">
        <f t="shared" si="810"/>
        <v>0</v>
      </c>
      <c r="V3894" s="354">
        <f t="shared" si="810"/>
        <v>0</v>
      </c>
      <c r="W3894" s="354">
        <f t="shared" si="810"/>
        <v>0</v>
      </c>
      <c r="X3894" s="354">
        <f t="shared" si="810"/>
        <v>0</v>
      </c>
      <c r="Y3894" s="354">
        <f t="shared" si="810"/>
        <v>0</v>
      </c>
      <c r="Z3894" s="355"/>
      <c r="AA3894" s="354">
        <f>SUM(AA3889:AA3893)</f>
        <v>0</v>
      </c>
      <c r="AB3894" s="355"/>
      <c r="AC3894" s="354">
        <f>SUM(AC3889:AC3893)</f>
        <v>0</v>
      </c>
      <c r="AD3894" s="354">
        <f>SUM(AD3889:AD3893)</f>
        <v>0</v>
      </c>
    </row>
    <row r="3895" spans="1:30">
      <c r="A3895" s="594"/>
      <c r="B3895" s="634"/>
      <c r="C3895" s="635"/>
      <c r="D3895" s="636"/>
      <c r="E3895" s="594"/>
      <c r="F3895" s="597"/>
      <c r="G3895" s="598"/>
      <c r="H3895" s="598"/>
      <c r="I3895" s="598"/>
      <c r="J3895" s="598"/>
      <c r="K3895" s="598"/>
      <c r="L3895" s="612"/>
      <c r="M3895" s="598"/>
      <c r="N3895" s="598"/>
      <c r="O3895" s="598"/>
      <c r="P3895" s="598"/>
      <c r="Q3895" s="612"/>
      <c r="R3895" s="615"/>
      <c r="S3895" s="615"/>
      <c r="T3895" s="615"/>
      <c r="U3895" s="615"/>
      <c r="V3895" s="615"/>
      <c r="W3895" s="615"/>
      <c r="X3895" s="615"/>
      <c r="Y3895" s="612"/>
      <c r="Z3895" s="598"/>
      <c r="AA3895" s="598"/>
      <c r="AB3895" s="598"/>
      <c r="AC3895" s="598"/>
      <c r="AD3895" s="612"/>
    </row>
    <row r="3896" spans="1:30">
      <c r="A3896" s="594"/>
      <c r="B3896" s="150"/>
      <c r="D3896" s="347" t="s">
        <v>566</v>
      </c>
      <c r="E3896" s="299"/>
      <c r="F3896" s="343"/>
      <c r="G3896" s="350"/>
      <c r="H3896" s="349"/>
      <c r="I3896" s="350"/>
      <c r="J3896" s="349"/>
      <c r="K3896" s="350"/>
      <c r="L3896" s="612">
        <f>G3896+I3896-K3896</f>
        <v>0</v>
      </c>
      <c r="M3896" s="388"/>
      <c r="N3896" s="348"/>
      <c r="O3896" s="388"/>
      <c r="P3896" s="348"/>
      <c r="Q3896" s="612">
        <f>L3896+N3896-P3896</f>
        <v>0</v>
      </c>
      <c r="R3896" s="350"/>
      <c r="S3896" s="350"/>
      <c r="T3896" s="350"/>
      <c r="U3896" s="350"/>
      <c r="V3896" s="350"/>
      <c r="W3896" s="350"/>
      <c r="X3896" s="350"/>
      <c r="Y3896" s="350">
        <f t="shared" ref="Y3896:Y3904" si="811">SUM(Q3896:X3896)</f>
        <v>0</v>
      </c>
      <c r="Z3896" s="388"/>
      <c r="AA3896" s="348"/>
      <c r="AB3896" s="388"/>
      <c r="AC3896" s="348"/>
      <c r="AD3896" s="612">
        <f>Y3896+AA3896-AC3896</f>
        <v>0</v>
      </c>
    </row>
    <row r="3897" outlineLevel="1" spans="1:30">
      <c r="A3897" s="594"/>
      <c r="B3897" s="150">
        <v>610301001</v>
      </c>
      <c r="D3897" s="346"/>
      <c r="E3897" s="299" t="s">
        <v>567</v>
      </c>
      <c r="F3897" s="343"/>
      <c r="G3897" s="350"/>
      <c r="H3897" s="349"/>
      <c r="I3897" s="350"/>
      <c r="J3897" s="349"/>
      <c r="K3897" s="350"/>
      <c r="L3897" s="612">
        <f>G3897+I3897-K3897</f>
        <v>0</v>
      </c>
      <c r="M3897" s="388"/>
      <c r="N3897" s="348"/>
      <c r="O3897" s="388"/>
      <c r="P3897" s="348"/>
      <c r="Q3897" s="612">
        <f>L3897+N3897-P3897</f>
        <v>0</v>
      </c>
      <c r="R3897" s="350"/>
      <c r="S3897" s="350"/>
      <c r="T3897" s="350"/>
      <c r="U3897" s="350"/>
      <c r="V3897" s="350"/>
      <c r="W3897" s="350"/>
      <c r="X3897" s="350"/>
      <c r="Y3897" s="350">
        <f t="shared" si="811"/>
        <v>0</v>
      </c>
      <c r="Z3897" s="388"/>
      <c r="AA3897" s="348"/>
      <c r="AB3897" s="388"/>
      <c r="AC3897" s="348"/>
      <c r="AD3897" s="612">
        <f>Y3897+AA3897-AC3897</f>
        <v>0</v>
      </c>
    </row>
    <row r="3898" outlineLevel="1" spans="1:30">
      <c r="A3898" s="594"/>
      <c r="B3898" s="150">
        <v>610301002</v>
      </c>
      <c r="D3898" s="346"/>
      <c r="E3898" s="299" t="s">
        <v>568</v>
      </c>
      <c r="F3898" s="343"/>
      <c r="G3898" s="350"/>
      <c r="H3898" s="349"/>
      <c r="I3898" s="350"/>
      <c r="J3898" s="349"/>
      <c r="K3898" s="350"/>
      <c r="L3898" s="612">
        <f t="shared" ref="L3898:L3904" si="812">G3898+I3898-K3898</f>
        <v>0</v>
      </c>
      <c r="M3898" s="388"/>
      <c r="N3898" s="348"/>
      <c r="O3898" s="388"/>
      <c r="P3898" s="348"/>
      <c r="Q3898" s="612">
        <f t="shared" ref="Q3898:Q3904" si="813">L3898+N3898-P3898</f>
        <v>0</v>
      </c>
      <c r="R3898" s="350"/>
      <c r="S3898" s="350"/>
      <c r="T3898" s="350"/>
      <c r="U3898" s="350"/>
      <c r="V3898" s="350"/>
      <c r="W3898" s="350"/>
      <c r="X3898" s="350"/>
      <c r="Y3898" s="350">
        <f t="shared" si="811"/>
        <v>0</v>
      </c>
      <c r="Z3898" s="388"/>
      <c r="AA3898" s="348"/>
      <c r="AB3898" s="388"/>
      <c r="AC3898" s="348"/>
      <c r="AD3898" s="612">
        <f t="shared" ref="AD3898:AD3904" si="814">Y3898+AA3898-AC3898</f>
        <v>0</v>
      </c>
    </row>
    <row r="3899" outlineLevel="1" spans="1:30">
      <c r="A3899" s="594"/>
      <c r="B3899" s="150">
        <v>610301003</v>
      </c>
      <c r="D3899" s="346"/>
      <c r="E3899" s="299" t="s">
        <v>569</v>
      </c>
      <c r="F3899" s="343"/>
      <c r="G3899" s="350"/>
      <c r="H3899" s="349"/>
      <c r="I3899" s="350"/>
      <c r="J3899" s="349"/>
      <c r="K3899" s="350"/>
      <c r="L3899" s="612">
        <f t="shared" si="812"/>
        <v>0</v>
      </c>
      <c r="M3899" s="388"/>
      <c r="N3899" s="348"/>
      <c r="O3899" s="388"/>
      <c r="P3899" s="348"/>
      <c r="Q3899" s="612">
        <f t="shared" si="813"/>
        <v>0</v>
      </c>
      <c r="R3899" s="350"/>
      <c r="S3899" s="350"/>
      <c r="T3899" s="350"/>
      <c r="U3899" s="350"/>
      <c r="V3899" s="350"/>
      <c r="W3899" s="350"/>
      <c r="X3899" s="350"/>
      <c r="Y3899" s="350">
        <f t="shared" si="811"/>
        <v>0</v>
      </c>
      <c r="Z3899" s="388"/>
      <c r="AA3899" s="348"/>
      <c r="AB3899" s="388"/>
      <c r="AC3899" s="348"/>
      <c r="AD3899" s="612">
        <f t="shared" si="814"/>
        <v>0</v>
      </c>
    </row>
    <row r="3900" outlineLevel="1" spans="1:30">
      <c r="A3900" s="594"/>
      <c r="B3900" s="150">
        <v>610301004</v>
      </c>
      <c r="D3900" s="346"/>
      <c r="E3900" s="299" t="s">
        <v>570</v>
      </c>
      <c r="F3900" s="343"/>
      <c r="G3900" s="350"/>
      <c r="H3900" s="349"/>
      <c r="I3900" s="350"/>
      <c r="J3900" s="349"/>
      <c r="K3900" s="350"/>
      <c r="L3900" s="612">
        <f t="shared" si="812"/>
        <v>0</v>
      </c>
      <c r="M3900" s="388"/>
      <c r="N3900" s="348"/>
      <c r="O3900" s="388"/>
      <c r="P3900" s="348"/>
      <c r="Q3900" s="612">
        <f t="shared" si="813"/>
        <v>0</v>
      </c>
      <c r="R3900" s="350"/>
      <c r="S3900" s="350"/>
      <c r="T3900" s="350"/>
      <c r="U3900" s="350"/>
      <c r="V3900" s="350"/>
      <c r="W3900" s="350"/>
      <c r="X3900" s="350"/>
      <c r="Y3900" s="350">
        <f t="shared" si="811"/>
        <v>0</v>
      </c>
      <c r="Z3900" s="388"/>
      <c r="AA3900" s="348"/>
      <c r="AB3900" s="388"/>
      <c r="AC3900" s="348"/>
      <c r="AD3900" s="612">
        <f t="shared" si="814"/>
        <v>0</v>
      </c>
    </row>
    <row r="3901" outlineLevel="1" spans="1:30">
      <c r="A3901" s="594"/>
      <c r="B3901" s="150">
        <v>610301005</v>
      </c>
      <c r="D3901" s="346"/>
      <c r="E3901" s="299" t="s">
        <v>1191</v>
      </c>
      <c r="F3901" s="343"/>
      <c r="G3901" s="350"/>
      <c r="H3901" s="349"/>
      <c r="I3901" s="350"/>
      <c r="J3901" s="349"/>
      <c r="K3901" s="350"/>
      <c r="L3901" s="612">
        <f t="shared" si="812"/>
        <v>0</v>
      </c>
      <c r="M3901" s="388"/>
      <c r="N3901" s="348"/>
      <c r="O3901" s="388"/>
      <c r="P3901" s="348"/>
      <c r="Q3901" s="612">
        <f t="shared" si="813"/>
        <v>0</v>
      </c>
      <c r="R3901" s="350"/>
      <c r="S3901" s="350"/>
      <c r="T3901" s="350"/>
      <c r="U3901" s="350"/>
      <c r="V3901" s="350"/>
      <c r="W3901" s="350"/>
      <c r="X3901" s="350"/>
      <c r="Y3901" s="350">
        <f t="shared" si="811"/>
        <v>0</v>
      </c>
      <c r="Z3901" s="388"/>
      <c r="AA3901" s="348"/>
      <c r="AB3901" s="388"/>
      <c r="AC3901" s="348"/>
      <c r="AD3901" s="612">
        <f t="shared" si="814"/>
        <v>0</v>
      </c>
    </row>
    <row r="3902" outlineLevel="1" spans="1:30">
      <c r="A3902" s="594"/>
      <c r="B3902" s="150">
        <v>610301006</v>
      </c>
      <c r="D3902" s="346"/>
      <c r="E3902" s="299" t="s">
        <v>1192</v>
      </c>
      <c r="F3902" s="343"/>
      <c r="G3902" s="350"/>
      <c r="H3902" s="349"/>
      <c r="I3902" s="350"/>
      <c r="J3902" s="349"/>
      <c r="K3902" s="350"/>
      <c r="L3902" s="612">
        <f t="shared" si="812"/>
        <v>0</v>
      </c>
      <c r="M3902" s="388"/>
      <c r="N3902" s="348"/>
      <c r="O3902" s="388"/>
      <c r="P3902" s="348"/>
      <c r="Q3902" s="612">
        <f t="shared" si="813"/>
        <v>0</v>
      </c>
      <c r="R3902" s="350"/>
      <c r="S3902" s="350"/>
      <c r="T3902" s="350"/>
      <c r="U3902" s="350"/>
      <c r="V3902" s="350"/>
      <c r="W3902" s="350"/>
      <c r="X3902" s="350"/>
      <c r="Y3902" s="350">
        <f t="shared" si="811"/>
        <v>0</v>
      </c>
      <c r="Z3902" s="388"/>
      <c r="AA3902" s="348"/>
      <c r="AB3902" s="388"/>
      <c r="AC3902" s="348"/>
      <c r="AD3902" s="612">
        <f t="shared" si="814"/>
        <v>0</v>
      </c>
    </row>
    <row r="3903" outlineLevel="1" spans="1:30">
      <c r="A3903" s="594"/>
      <c r="B3903" s="150">
        <v>610301007</v>
      </c>
      <c r="D3903" s="346"/>
      <c r="E3903" s="299" t="s">
        <v>364</v>
      </c>
      <c r="F3903" s="343"/>
      <c r="G3903" s="350"/>
      <c r="H3903" s="349"/>
      <c r="I3903" s="350"/>
      <c r="J3903" s="349"/>
      <c r="K3903" s="350"/>
      <c r="L3903" s="612">
        <f t="shared" ref="L3903" si="815">G3903+I3903-K3903</f>
        <v>0</v>
      </c>
      <c r="M3903" s="388"/>
      <c r="N3903" s="348"/>
      <c r="O3903" s="388"/>
      <c r="P3903" s="348"/>
      <c r="Q3903" s="612">
        <f t="shared" ref="Q3903" si="816">L3903+N3903-P3903</f>
        <v>0</v>
      </c>
      <c r="R3903" s="350"/>
      <c r="S3903" s="350"/>
      <c r="T3903" s="350"/>
      <c r="U3903" s="350"/>
      <c r="V3903" s="350"/>
      <c r="W3903" s="350"/>
      <c r="X3903" s="350"/>
      <c r="Y3903" s="350">
        <f t="shared" ref="Y3903" si="817">SUM(Q3903:X3903)</f>
        <v>0</v>
      </c>
      <c r="Z3903" s="388"/>
      <c r="AA3903" s="348"/>
      <c r="AB3903" s="388"/>
      <c r="AC3903" s="348"/>
      <c r="AD3903" s="612">
        <f t="shared" ref="AD3903" si="818">Y3903+AA3903-AC3903</f>
        <v>0</v>
      </c>
    </row>
    <row r="3904" outlineLevel="1" spans="1:30">
      <c r="A3904" s="594"/>
      <c r="B3904" s="150"/>
      <c r="D3904" s="346"/>
      <c r="E3904" s="299"/>
      <c r="F3904" s="343"/>
      <c r="G3904" s="350"/>
      <c r="H3904" s="349"/>
      <c r="I3904" s="350"/>
      <c r="J3904" s="349"/>
      <c r="K3904" s="350"/>
      <c r="L3904" s="612">
        <f t="shared" si="812"/>
        <v>0</v>
      </c>
      <c r="M3904" s="388"/>
      <c r="N3904" s="348"/>
      <c r="O3904" s="388"/>
      <c r="P3904" s="348"/>
      <c r="Q3904" s="612">
        <f t="shared" si="813"/>
        <v>0</v>
      </c>
      <c r="R3904" s="350"/>
      <c r="S3904" s="350"/>
      <c r="T3904" s="350"/>
      <c r="U3904" s="350"/>
      <c r="V3904" s="350"/>
      <c r="W3904" s="350"/>
      <c r="X3904" s="350"/>
      <c r="Y3904" s="350">
        <f t="shared" si="811"/>
        <v>0</v>
      </c>
      <c r="Z3904" s="388"/>
      <c r="AA3904" s="348"/>
      <c r="AB3904" s="388"/>
      <c r="AC3904" s="348"/>
      <c r="AD3904" s="612">
        <f t="shared" si="814"/>
        <v>0</v>
      </c>
    </row>
    <row r="3905" spans="1:30">
      <c r="A3905" s="594"/>
      <c r="B3905" s="150"/>
      <c r="D3905" s="346"/>
      <c r="E3905" s="299"/>
      <c r="F3905" s="343"/>
      <c r="G3905" s="350"/>
      <c r="H3905" s="349"/>
      <c r="I3905" s="350"/>
      <c r="J3905" s="349"/>
      <c r="K3905" s="350"/>
      <c r="L3905" s="337"/>
      <c r="M3905" s="388"/>
      <c r="N3905" s="348"/>
      <c r="O3905" s="388"/>
      <c r="P3905" s="348"/>
      <c r="Q3905" s="337"/>
      <c r="R3905" s="350"/>
      <c r="S3905" s="350"/>
      <c r="T3905" s="350"/>
      <c r="U3905" s="350"/>
      <c r="V3905" s="350"/>
      <c r="W3905" s="350"/>
      <c r="X3905" s="350"/>
      <c r="Y3905" s="374"/>
      <c r="Z3905" s="388"/>
      <c r="AA3905" s="348"/>
      <c r="AB3905" s="388"/>
      <c r="AC3905" s="348"/>
      <c r="AD3905" s="337"/>
    </row>
    <row r="3906" spans="1:30">
      <c r="A3906" s="594"/>
      <c r="B3906" s="150"/>
      <c r="D3906" s="351" t="s">
        <v>765</v>
      </c>
      <c r="E3906" s="352"/>
      <c r="F3906" s="353"/>
      <c r="G3906" s="354">
        <f>SUM(G3896:G3905)</f>
        <v>0</v>
      </c>
      <c r="H3906" s="355"/>
      <c r="I3906" s="354">
        <f>SUM(I3896:I3905)</f>
        <v>0</v>
      </c>
      <c r="J3906" s="355"/>
      <c r="K3906" s="354">
        <f>SUM(K3896:K3905)</f>
        <v>0</v>
      </c>
      <c r="L3906" s="354">
        <f>SUM(L3896:L3905)</f>
        <v>0</v>
      </c>
      <c r="M3906" s="355"/>
      <c r="N3906" s="354">
        <f>SUM(N3896:N3905)</f>
        <v>0</v>
      </c>
      <c r="O3906" s="355"/>
      <c r="P3906" s="354">
        <f t="shared" ref="P3906:Y3906" si="819">SUM(P3896:P3905)</f>
        <v>0</v>
      </c>
      <c r="Q3906" s="354">
        <f t="shared" si="819"/>
        <v>0</v>
      </c>
      <c r="R3906" s="354">
        <f t="shared" si="819"/>
        <v>0</v>
      </c>
      <c r="S3906" s="354">
        <f t="shared" si="819"/>
        <v>0</v>
      </c>
      <c r="T3906" s="354">
        <f t="shared" si="819"/>
        <v>0</v>
      </c>
      <c r="U3906" s="354">
        <f t="shared" si="819"/>
        <v>0</v>
      </c>
      <c r="V3906" s="354">
        <f t="shared" si="819"/>
        <v>0</v>
      </c>
      <c r="W3906" s="354">
        <f t="shared" si="819"/>
        <v>0</v>
      </c>
      <c r="X3906" s="354">
        <f t="shared" si="819"/>
        <v>0</v>
      </c>
      <c r="Y3906" s="354">
        <f t="shared" si="819"/>
        <v>0</v>
      </c>
      <c r="Z3906" s="355"/>
      <c r="AA3906" s="354">
        <f>SUM(AA3896:AA3905)</f>
        <v>0</v>
      </c>
      <c r="AB3906" s="355"/>
      <c r="AC3906" s="354">
        <f>SUM(AC3896:AC3905)</f>
        <v>0</v>
      </c>
      <c r="AD3906" s="354">
        <f>SUM(AD3896:AD3905)</f>
        <v>0</v>
      </c>
    </row>
    <row r="3907" spans="1:30">
      <c r="A3907" s="594"/>
      <c r="B3907" s="634"/>
      <c r="C3907" s="635"/>
      <c r="D3907" s="636"/>
      <c r="E3907" s="594"/>
      <c r="F3907" s="597"/>
      <c r="G3907" s="598"/>
      <c r="H3907" s="598"/>
      <c r="I3907" s="598"/>
      <c r="J3907" s="598"/>
      <c r="K3907" s="598"/>
      <c r="L3907" s="612"/>
      <c r="M3907" s="598"/>
      <c r="N3907" s="598"/>
      <c r="O3907" s="598"/>
      <c r="P3907" s="598"/>
      <c r="Q3907" s="612"/>
      <c r="R3907" s="615"/>
      <c r="S3907" s="615"/>
      <c r="T3907" s="615"/>
      <c r="U3907" s="615"/>
      <c r="V3907" s="615"/>
      <c r="W3907" s="615"/>
      <c r="X3907" s="615"/>
      <c r="Y3907" s="612"/>
      <c r="Z3907" s="598"/>
      <c r="AA3907" s="598"/>
      <c r="AB3907" s="598"/>
      <c r="AC3907" s="598"/>
      <c r="AD3907" s="612"/>
    </row>
    <row r="3908" spans="1:30">
      <c r="A3908" s="594"/>
      <c r="B3908" s="150"/>
      <c r="D3908" s="347" t="s">
        <v>573</v>
      </c>
      <c r="E3908" s="299"/>
      <c r="F3908" s="343"/>
      <c r="G3908" s="350"/>
      <c r="H3908" s="349"/>
      <c r="I3908" s="350"/>
      <c r="J3908" s="349"/>
      <c r="K3908" s="350"/>
      <c r="L3908" s="612">
        <f>G3908+I3908-K3908</f>
        <v>0</v>
      </c>
      <c r="M3908" s="388"/>
      <c r="N3908" s="348"/>
      <c r="O3908" s="388"/>
      <c r="P3908" s="348"/>
      <c r="Q3908" s="612">
        <f>L3908+N3908-P3908</f>
        <v>0</v>
      </c>
      <c r="R3908" s="350"/>
      <c r="S3908" s="350"/>
      <c r="T3908" s="350"/>
      <c r="U3908" s="350"/>
      <c r="V3908" s="350"/>
      <c r="W3908" s="350"/>
      <c r="X3908" s="350"/>
      <c r="Y3908" s="350">
        <f>SUM(Q3908:X3908)</f>
        <v>0</v>
      </c>
      <c r="Z3908" s="388"/>
      <c r="AA3908" s="348"/>
      <c r="AB3908" s="388"/>
      <c r="AC3908" s="348"/>
      <c r="AD3908" s="612">
        <f>Y3908+AA3908-AC3908</f>
        <v>0</v>
      </c>
    </row>
    <row r="3909" outlineLevel="1" spans="1:30">
      <c r="A3909" s="594"/>
      <c r="B3909" s="150">
        <v>610401001</v>
      </c>
      <c r="D3909" s="346"/>
      <c r="E3909" s="299" t="s">
        <v>379</v>
      </c>
      <c r="F3909" s="343"/>
      <c r="G3909" s="350"/>
      <c r="H3909" s="349"/>
      <c r="I3909" s="350"/>
      <c r="J3909" s="349"/>
      <c r="K3909" s="350"/>
      <c r="L3909" s="612">
        <f>G3909+I3909-K3909</f>
        <v>0</v>
      </c>
      <c r="M3909" s="388"/>
      <c r="N3909" s="348"/>
      <c r="O3909" s="388"/>
      <c r="P3909" s="348"/>
      <c r="Q3909" s="612">
        <f>L3909+N3909-P3909</f>
        <v>0</v>
      </c>
      <c r="R3909" s="350"/>
      <c r="S3909" s="350"/>
      <c r="T3909" s="350"/>
      <c r="U3909" s="350"/>
      <c r="V3909" s="350"/>
      <c r="W3909" s="350"/>
      <c r="X3909" s="350"/>
      <c r="Y3909" s="350">
        <f>SUM(Q3909:X3909)</f>
        <v>0</v>
      </c>
      <c r="Z3909" s="388"/>
      <c r="AA3909" s="348"/>
      <c r="AB3909" s="388"/>
      <c r="AC3909" s="348"/>
      <c r="AD3909" s="612">
        <f>Y3909+AA3909-AC3909</f>
        <v>0</v>
      </c>
    </row>
    <row r="3910" outlineLevel="1" spans="1:30">
      <c r="A3910" s="594"/>
      <c r="B3910" s="150">
        <v>610401002</v>
      </c>
      <c r="D3910" s="346"/>
      <c r="E3910" s="299" t="s">
        <v>380</v>
      </c>
      <c r="F3910" s="343"/>
      <c r="G3910" s="350"/>
      <c r="H3910" s="349"/>
      <c r="I3910" s="350"/>
      <c r="J3910" s="349"/>
      <c r="K3910" s="350"/>
      <c r="L3910" s="612">
        <f t="shared" ref="L3910:L3919" si="820">G3910+I3910-K3910</f>
        <v>0</v>
      </c>
      <c r="M3910" s="388"/>
      <c r="N3910" s="348"/>
      <c r="O3910" s="388"/>
      <c r="P3910" s="348"/>
      <c r="Q3910" s="612">
        <f t="shared" ref="Q3910:Q3919" si="821">L3910+N3910-P3910</f>
        <v>0</v>
      </c>
      <c r="R3910" s="350"/>
      <c r="S3910" s="350"/>
      <c r="T3910" s="350"/>
      <c r="U3910" s="350"/>
      <c r="V3910" s="350"/>
      <c r="W3910" s="350"/>
      <c r="X3910" s="350"/>
      <c r="Y3910" s="350">
        <f t="shared" ref="Y3910:Y3919" si="822">SUM(Q3910:X3910)</f>
        <v>0</v>
      </c>
      <c r="Z3910" s="388"/>
      <c r="AA3910" s="348"/>
      <c r="AB3910" s="388"/>
      <c r="AC3910" s="348"/>
      <c r="AD3910" s="612">
        <f t="shared" ref="AD3910:AD3919" si="823">Y3910+AA3910-AC3910</f>
        <v>0</v>
      </c>
    </row>
    <row r="3911" outlineLevel="1" spans="1:30">
      <c r="A3911" s="594"/>
      <c r="B3911" s="150">
        <v>610401003</v>
      </c>
      <c r="D3911" s="346"/>
      <c r="E3911" s="299" t="s">
        <v>381</v>
      </c>
      <c r="F3911" s="343"/>
      <c r="G3911" s="350"/>
      <c r="H3911" s="349"/>
      <c r="I3911" s="350"/>
      <c r="J3911" s="349"/>
      <c r="K3911" s="350"/>
      <c r="L3911" s="612">
        <f t="shared" si="820"/>
        <v>0</v>
      </c>
      <c r="M3911" s="388"/>
      <c r="N3911" s="348"/>
      <c r="O3911" s="388"/>
      <c r="P3911" s="348"/>
      <c r="Q3911" s="612">
        <f t="shared" si="821"/>
        <v>0</v>
      </c>
      <c r="R3911" s="350"/>
      <c r="S3911" s="350"/>
      <c r="T3911" s="350"/>
      <c r="U3911" s="350"/>
      <c r="V3911" s="350"/>
      <c r="W3911" s="350"/>
      <c r="X3911" s="350"/>
      <c r="Y3911" s="350">
        <f t="shared" si="822"/>
        <v>0</v>
      </c>
      <c r="Z3911" s="388"/>
      <c r="AA3911" s="348"/>
      <c r="AB3911" s="388"/>
      <c r="AC3911" s="348"/>
      <c r="AD3911" s="612">
        <f t="shared" si="823"/>
        <v>0</v>
      </c>
    </row>
    <row r="3912" outlineLevel="1" spans="1:30">
      <c r="A3912" s="594"/>
      <c r="B3912" s="150">
        <v>610401004</v>
      </c>
      <c r="D3912" s="346"/>
      <c r="E3912" s="299" t="s">
        <v>964</v>
      </c>
      <c r="F3912" s="343"/>
      <c r="G3912" s="350"/>
      <c r="H3912" s="349"/>
      <c r="I3912" s="350"/>
      <c r="J3912" s="349"/>
      <c r="K3912" s="350"/>
      <c r="L3912" s="612">
        <f t="shared" si="820"/>
        <v>0</v>
      </c>
      <c r="M3912" s="388"/>
      <c r="N3912" s="348"/>
      <c r="O3912" s="388"/>
      <c r="P3912" s="348"/>
      <c r="Q3912" s="612">
        <f t="shared" si="821"/>
        <v>0</v>
      </c>
      <c r="R3912" s="350"/>
      <c r="S3912" s="350"/>
      <c r="T3912" s="350"/>
      <c r="U3912" s="350"/>
      <c r="V3912" s="350"/>
      <c r="W3912" s="350"/>
      <c r="X3912" s="350"/>
      <c r="Y3912" s="350">
        <f t="shared" si="822"/>
        <v>0</v>
      </c>
      <c r="Z3912" s="388"/>
      <c r="AA3912" s="348"/>
      <c r="AB3912" s="388"/>
      <c r="AC3912" s="348"/>
      <c r="AD3912" s="612">
        <f t="shared" si="823"/>
        <v>0</v>
      </c>
    </row>
    <row r="3913" outlineLevel="1" spans="1:30">
      <c r="A3913" s="594"/>
      <c r="B3913" s="150">
        <v>610401005</v>
      </c>
      <c r="D3913" s="346"/>
      <c r="E3913" s="299" t="s">
        <v>965</v>
      </c>
      <c r="F3913" s="343"/>
      <c r="G3913" s="350"/>
      <c r="H3913" s="349"/>
      <c r="I3913" s="350"/>
      <c r="J3913" s="349"/>
      <c r="K3913" s="350"/>
      <c r="L3913" s="612">
        <f t="shared" si="820"/>
        <v>0</v>
      </c>
      <c r="M3913" s="388"/>
      <c r="N3913" s="348"/>
      <c r="O3913" s="388"/>
      <c r="P3913" s="348"/>
      <c r="Q3913" s="612">
        <f t="shared" si="821"/>
        <v>0</v>
      </c>
      <c r="R3913" s="350"/>
      <c r="S3913" s="350"/>
      <c r="T3913" s="350"/>
      <c r="U3913" s="350"/>
      <c r="V3913" s="350"/>
      <c r="W3913" s="350"/>
      <c r="X3913" s="350"/>
      <c r="Y3913" s="350">
        <f t="shared" si="822"/>
        <v>0</v>
      </c>
      <c r="Z3913" s="388"/>
      <c r="AA3913" s="348"/>
      <c r="AB3913" s="388"/>
      <c r="AC3913" s="348"/>
      <c r="AD3913" s="612">
        <f t="shared" si="823"/>
        <v>0</v>
      </c>
    </row>
    <row r="3914" outlineLevel="1" spans="1:30">
      <c r="A3914" s="594"/>
      <c r="B3914" s="150">
        <v>610401006</v>
      </c>
      <c r="D3914" s="346"/>
      <c r="E3914" s="299" t="s">
        <v>345</v>
      </c>
      <c r="F3914" s="343"/>
      <c r="G3914" s="350"/>
      <c r="H3914" s="349"/>
      <c r="I3914" s="350"/>
      <c r="J3914" s="349"/>
      <c r="K3914" s="350"/>
      <c r="L3914" s="612">
        <f t="shared" si="820"/>
        <v>0</v>
      </c>
      <c r="M3914" s="388"/>
      <c r="N3914" s="348"/>
      <c r="O3914" s="388"/>
      <c r="P3914" s="348"/>
      <c r="Q3914" s="612">
        <f t="shared" si="821"/>
        <v>0</v>
      </c>
      <c r="R3914" s="350"/>
      <c r="S3914" s="350"/>
      <c r="T3914" s="350"/>
      <c r="U3914" s="350"/>
      <c r="V3914" s="350"/>
      <c r="W3914" s="350"/>
      <c r="X3914" s="350"/>
      <c r="Y3914" s="350">
        <f t="shared" si="822"/>
        <v>0</v>
      </c>
      <c r="Z3914" s="388"/>
      <c r="AA3914" s="348"/>
      <c r="AB3914" s="388"/>
      <c r="AC3914" s="348"/>
      <c r="AD3914" s="612">
        <f t="shared" si="823"/>
        <v>0</v>
      </c>
    </row>
    <row r="3915" outlineLevel="1" spans="1:30">
      <c r="A3915" s="594"/>
      <c r="B3915" s="150">
        <v>610401007</v>
      </c>
      <c r="D3915" s="346"/>
      <c r="E3915" s="299" t="s">
        <v>384</v>
      </c>
      <c r="F3915" s="343"/>
      <c r="G3915" s="350"/>
      <c r="H3915" s="349"/>
      <c r="I3915" s="350"/>
      <c r="J3915" s="349"/>
      <c r="K3915" s="350"/>
      <c r="L3915" s="612">
        <f t="shared" si="820"/>
        <v>0</v>
      </c>
      <c r="M3915" s="388"/>
      <c r="N3915" s="348"/>
      <c r="O3915" s="388"/>
      <c r="P3915" s="348"/>
      <c r="Q3915" s="612">
        <f t="shared" si="821"/>
        <v>0</v>
      </c>
      <c r="R3915" s="350"/>
      <c r="S3915" s="350"/>
      <c r="T3915" s="350"/>
      <c r="U3915" s="350"/>
      <c r="V3915" s="350"/>
      <c r="W3915" s="350"/>
      <c r="X3915" s="350"/>
      <c r="Y3915" s="350">
        <f t="shared" si="822"/>
        <v>0</v>
      </c>
      <c r="Z3915" s="388"/>
      <c r="AA3915" s="348"/>
      <c r="AB3915" s="388"/>
      <c r="AC3915" s="348"/>
      <c r="AD3915" s="612">
        <f t="shared" si="823"/>
        <v>0</v>
      </c>
    </row>
    <row r="3916" outlineLevel="1" spans="1:30">
      <c r="A3916" s="594"/>
      <c r="B3916" s="150">
        <v>610401008</v>
      </c>
      <c r="D3916" s="346"/>
      <c r="E3916" s="299" t="s">
        <v>389</v>
      </c>
      <c r="F3916" s="343"/>
      <c r="G3916" s="350"/>
      <c r="H3916" s="349"/>
      <c r="I3916" s="350"/>
      <c r="J3916" s="349"/>
      <c r="K3916" s="350"/>
      <c r="L3916" s="612">
        <f t="shared" si="820"/>
        <v>0</v>
      </c>
      <c r="M3916" s="388"/>
      <c r="N3916" s="348"/>
      <c r="O3916" s="388"/>
      <c r="P3916" s="348"/>
      <c r="Q3916" s="612">
        <f t="shared" si="821"/>
        <v>0</v>
      </c>
      <c r="R3916" s="350"/>
      <c r="S3916" s="350"/>
      <c r="T3916" s="350"/>
      <c r="U3916" s="350"/>
      <c r="V3916" s="350"/>
      <c r="W3916" s="350"/>
      <c r="X3916" s="350"/>
      <c r="Y3916" s="350">
        <f t="shared" si="822"/>
        <v>0</v>
      </c>
      <c r="Z3916" s="388"/>
      <c r="AA3916" s="348"/>
      <c r="AB3916" s="388"/>
      <c r="AC3916" s="348"/>
      <c r="AD3916" s="612">
        <f t="shared" si="823"/>
        <v>0</v>
      </c>
    </row>
    <row r="3917" outlineLevel="1" spans="1:30">
      <c r="A3917" s="594"/>
      <c r="B3917" s="150">
        <v>610401009</v>
      </c>
      <c r="D3917" s="346"/>
      <c r="E3917" s="299" t="s">
        <v>390</v>
      </c>
      <c r="F3917" s="343"/>
      <c r="G3917" s="350"/>
      <c r="H3917" s="349"/>
      <c r="I3917" s="350"/>
      <c r="J3917" s="349"/>
      <c r="K3917" s="350"/>
      <c r="L3917" s="612">
        <f t="shared" ref="L3917:L3918" si="824">G3917+I3917-K3917</f>
        <v>0</v>
      </c>
      <c r="M3917" s="388"/>
      <c r="N3917" s="348"/>
      <c r="O3917" s="388"/>
      <c r="P3917" s="348"/>
      <c r="Q3917" s="612">
        <f t="shared" ref="Q3917:Q3918" si="825">L3917+N3917-P3917</f>
        <v>0</v>
      </c>
      <c r="R3917" s="350"/>
      <c r="S3917" s="350"/>
      <c r="T3917" s="350"/>
      <c r="U3917" s="350"/>
      <c r="V3917" s="350"/>
      <c r="W3917" s="350"/>
      <c r="X3917" s="350"/>
      <c r="Y3917" s="350">
        <f t="shared" ref="Y3917:Y3918" si="826">SUM(Q3917:X3917)</f>
        <v>0</v>
      </c>
      <c r="Z3917" s="388"/>
      <c r="AA3917" s="348"/>
      <c r="AB3917" s="388"/>
      <c r="AC3917" s="348"/>
      <c r="AD3917" s="612">
        <f t="shared" ref="AD3917:AD3918" si="827">Y3917+AA3917-AC3917</f>
        <v>0</v>
      </c>
    </row>
    <row r="3918" outlineLevel="1" spans="1:30">
      <c r="A3918" s="594"/>
      <c r="B3918" s="150">
        <v>610401010</v>
      </c>
      <c r="D3918" s="346"/>
      <c r="E3918" s="299" t="s">
        <v>391</v>
      </c>
      <c r="F3918" s="343"/>
      <c r="G3918" s="350"/>
      <c r="H3918" s="349"/>
      <c r="I3918" s="350"/>
      <c r="J3918" s="349"/>
      <c r="K3918" s="350"/>
      <c r="L3918" s="612">
        <f t="shared" si="824"/>
        <v>0</v>
      </c>
      <c r="M3918" s="388"/>
      <c r="N3918" s="348"/>
      <c r="O3918" s="388"/>
      <c r="P3918" s="348"/>
      <c r="Q3918" s="612">
        <f t="shared" si="825"/>
        <v>0</v>
      </c>
      <c r="R3918" s="350"/>
      <c r="S3918" s="350"/>
      <c r="T3918" s="350"/>
      <c r="U3918" s="350"/>
      <c r="V3918" s="350"/>
      <c r="W3918" s="350"/>
      <c r="X3918" s="350"/>
      <c r="Y3918" s="350">
        <f t="shared" si="826"/>
        <v>0</v>
      </c>
      <c r="Z3918" s="388"/>
      <c r="AA3918" s="348"/>
      <c r="AB3918" s="388"/>
      <c r="AC3918" s="348"/>
      <c r="AD3918" s="612">
        <f t="shared" si="827"/>
        <v>0</v>
      </c>
    </row>
    <row r="3919" outlineLevel="1" spans="1:30">
      <c r="A3919" s="594"/>
      <c r="B3919" s="150"/>
      <c r="D3919" s="346"/>
      <c r="E3919" s="299"/>
      <c r="F3919" s="343"/>
      <c r="G3919" s="350"/>
      <c r="H3919" s="349"/>
      <c r="I3919" s="350"/>
      <c r="J3919" s="349"/>
      <c r="K3919" s="350"/>
      <c r="L3919" s="612">
        <f t="shared" si="820"/>
        <v>0</v>
      </c>
      <c r="M3919" s="388"/>
      <c r="N3919" s="348"/>
      <c r="O3919" s="388"/>
      <c r="P3919" s="348"/>
      <c r="Q3919" s="612">
        <f t="shared" si="821"/>
        <v>0</v>
      </c>
      <c r="R3919" s="350"/>
      <c r="S3919" s="350"/>
      <c r="T3919" s="350"/>
      <c r="U3919" s="350"/>
      <c r="V3919" s="350"/>
      <c r="W3919" s="350"/>
      <c r="X3919" s="350"/>
      <c r="Y3919" s="350">
        <f t="shared" si="822"/>
        <v>0</v>
      </c>
      <c r="Z3919" s="388"/>
      <c r="AA3919" s="348"/>
      <c r="AB3919" s="388"/>
      <c r="AC3919" s="348"/>
      <c r="AD3919" s="612">
        <f t="shared" si="823"/>
        <v>0</v>
      </c>
    </row>
    <row r="3920" spans="1:30">
      <c r="A3920" s="594"/>
      <c r="B3920" s="150"/>
      <c r="D3920" s="346"/>
      <c r="E3920" s="299"/>
      <c r="F3920" s="343"/>
      <c r="G3920" s="350"/>
      <c r="H3920" s="349"/>
      <c r="I3920" s="350"/>
      <c r="J3920" s="349"/>
      <c r="K3920" s="350"/>
      <c r="L3920" s="337"/>
      <c r="M3920" s="388"/>
      <c r="N3920" s="348"/>
      <c r="O3920" s="388"/>
      <c r="P3920" s="348"/>
      <c r="Q3920" s="337"/>
      <c r="R3920" s="350"/>
      <c r="S3920" s="350"/>
      <c r="T3920" s="350"/>
      <c r="U3920" s="350"/>
      <c r="V3920" s="350"/>
      <c r="W3920" s="350"/>
      <c r="X3920" s="350"/>
      <c r="Y3920" s="374"/>
      <c r="Z3920" s="388"/>
      <c r="AA3920" s="348"/>
      <c r="AB3920" s="388"/>
      <c r="AC3920" s="348"/>
      <c r="AD3920" s="337"/>
    </row>
    <row r="3921" spans="1:32">
      <c r="A3921" s="594"/>
      <c r="B3921" s="150"/>
      <c r="D3921" s="351" t="s">
        <v>765</v>
      </c>
      <c r="E3921" s="352"/>
      <c r="F3921" s="353"/>
      <c r="G3921" s="354">
        <f>SUM(G3908:G3920)</f>
        <v>0</v>
      </c>
      <c r="H3921" s="355"/>
      <c r="I3921" s="354">
        <f>SUM(I3908:I3920)</f>
        <v>0</v>
      </c>
      <c r="J3921" s="355"/>
      <c r="K3921" s="354">
        <f>SUM(K3908:K3920)</f>
        <v>0</v>
      </c>
      <c r="L3921" s="354">
        <f>SUM(L3908:L3920)</f>
        <v>0</v>
      </c>
      <c r="M3921" s="355"/>
      <c r="N3921" s="354">
        <f>SUM(N3908:N3920)</f>
        <v>0</v>
      </c>
      <c r="O3921" s="355"/>
      <c r="P3921" s="354">
        <f>SUM(P3908:P3920)</f>
        <v>0</v>
      </c>
      <c r="Q3921" s="354">
        <f>SUM(Q3908:Q3920)</f>
        <v>0</v>
      </c>
      <c r="R3921" s="354">
        <f t="shared" ref="R3921:Y3921" si="828">SUM(R3908:R3920)</f>
        <v>0</v>
      </c>
      <c r="S3921" s="354">
        <f t="shared" si="828"/>
        <v>0</v>
      </c>
      <c r="T3921" s="354">
        <f t="shared" si="828"/>
        <v>0</v>
      </c>
      <c r="U3921" s="354">
        <f t="shared" si="828"/>
        <v>0</v>
      </c>
      <c r="V3921" s="354">
        <f t="shared" si="828"/>
        <v>0</v>
      </c>
      <c r="W3921" s="354">
        <f t="shared" si="828"/>
        <v>0</v>
      </c>
      <c r="X3921" s="354">
        <f t="shared" si="828"/>
        <v>0</v>
      </c>
      <c r="Y3921" s="354">
        <f t="shared" si="828"/>
        <v>0</v>
      </c>
      <c r="Z3921" s="355"/>
      <c r="AA3921" s="354">
        <f>SUM(AA3908:AA3920)</f>
        <v>0</v>
      </c>
      <c r="AB3921" s="355"/>
      <c r="AC3921" s="354">
        <f>SUM(AC3908:AC3920)</f>
        <v>0</v>
      </c>
      <c r="AD3921" s="354">
        <f>SUM(AD3908:AD3920)</f>
        <v>0</v>
      </c>
      <c r="AF3921" s="300" t="s">
        <v>893</v>
      </c>
    </row>
    <row r="3922" spans="1:30">
      <c r="A3922" s="594"/>
      <c r="B3922" s="634"/>
      <c r="C3922" s="160"/>
      <c r="D3922" s="638"/>
      <c r="E3922" s="594"/>
      <c r="F3922" s="597"/>
      <c r="G3922" s="598"/>
      <c r="H3922" s="598"/>
      <c r="I3922" s="598"/>
      <c r="J3922" s="598"/>
      <c r="K3922" s="598"/>
      <c r="L3922" s="612">
        <f>G3922+I3922-K3922</f>
        <v>0</v>
      </c>
      <c r="M3922" s="598"/>
      <c r="N3922" s="598"/>
      <c r="O3922" s="598"/>
      <c r="P3922" s="598"/>
      <c r="Q3922" s="612">
        <f>L3922+N3922-P3922</f>
        <v>0</v>
      </c>
      <c r="R3922" s="615"/>
      <c r="S3922" s="615"/>
      <c r="T3922" s="615"/>
      <c r="U3922" s="615"/>
      <c r="V3922" s="615"/>
      <c r="W3922" s="615"/>
      <c r="X3922" s="615"/>
      <c r="Y3922" s="622"/>
      <c r="Z3922" s="598"/>
      <c r="AA3922" s="598"/>
      <c r="AB3922" s="598"/>
      <c r="AC3922" s="598"/>
      <c r="AD3922" s="612">
        <f>Y3922+AA3922-AC3922</f>
        <v>0</v>
      </c>
    </row>
    <row r="3923" spans="1:30">
      <c r="A3923" s="594"/>
      <c r="B3923" s="150"/>
      <c r="D3923" s="347" t="s">
        <v>1193</v>
      </c>
      <c r="E3923" s="299"/>
      <c r="F3923" s="343"/>
      <c r="G3923" s="350"/>
      <c r="H3923" s="349"/>
      <c r="I3923" s="350"/>
      <c r="J3923" s="349"/>
      <c r="K3923" s="350"/>
      <c r="L3923" s="612">
        <f>G3923+I3923-K3923</f>
        <v>0</v>
      </c>
      <c r="M3923" s="388"/>
      <c r="N3923" s="348"/>
      <c r="O3923" s="388"/>
      <c r="P3923" s="348"/>
      <c r="Q3923" s="612">
        <f>L3923+N3923-P3923</f>
        <v>0</v>
      </c>
      <c r="R3923" s="350"/>
      <c r="S3923" s="350"/>
      <c r="T3923" s="350"/>
      <c r="U3923" s="350"/>
      <c r="V3923" s="350"/>
      <c r="W3923" s="350"/>
      <c r="X3923" s="350"/>
      <c r="Y3923" s="350">
        <f>SUM(Q3923:X3923)</f>
        <v>0</v>
      </c>
      <c r="Z3923" s="388"/>
      <c r="AA3923" s="348"/>
      <c r="AB3923" s="388"/>
      <c r="AC3923" s="348"/>
      <c r="AD3923" s="612">
        <f>Y3923+AA3923-AC3923</f>
        <v>0</v>
      </c>
    </row>
    <row r="3924" outlineLevel="1" spans="1:30">
      <c r="A3924" s="594"/>
      <c r="B3924" s="150">
        <v>610501001</v>
      </c>
      <c r="D3924" s="346"/>
      <c r="E3924" s="299" t="s">
        <v>575</v>
      </c>
      <c r="F3924" s="343"/>
      <c r="G3924" s="350"/>
      <c r="H3924" s="349"/>
      <c r="I3924" s="350"/>
      <c r="J3924" s="349"/>
      <c r="K3924" s="350"/>
      <c r="L3924" s="612">
        <f>G3924+I3924-K3924</f>
        <v>0</v>
      </c>
      <c r="M3924" s="388"/>
      <c r="N3924" s="348"/>
      <c r="O3924" s="388"/>
      <c r="P3924" s="348"/>
      <c r="Q3924" s="612">
        <f>L3924+N3924-P3924</f>
        <v>0</v>
      </c>
      <c r="R3924" s="350"/>
      <c r="S3924" s="350"/>
      <c r="T3924" s="350"/>
      <c r="U3924" s="350"/>
      <c r="V3924" s="350"/>
      <c r="W3924" s="350"/>
      <c r="X3924" s="350"/>
      <c r="Y3924" s="350">
        <f>SUM(Q3924:X3924)</f>
        <v>0</v>
      </c>
      <c r="Z3924" s="388"/>
      <c r="AA3924" s="348"/>
      <c r="AB3924" s="388"/>
      <c r="AC3924" s="348"/>
      <c r="AD3924" s="612">
        <f>Y3924+AA3924-AC3924</f>
        <v>0</v>
      </c>
    </row>
    <row r="3925" outlineLevel="1" spans="1:30">
      <c r="A3925" s="594"/>
      <c r="B3925" s="150">
        <v>610501002</v>
      </c>
      <c r="D3925" s="346"/>
      <c r="E3925" s="299" t="s">
        <v>439</v>
      </c>
      <c r="F3925" s="343"/>
      <c r="G3925" s="350"/>
      <c r="H3925" s="349"/>
      <c r="I3925" s="350"/>
      <c r="J3925" s="349"/>
      <c r="K3925" s="350"/>
      <c r="L3925" s="612">
        <f>G3925+I3925-K3925</f>
        <v>0</v>
      </c>
      <c r="M3925" s="388"/>
      <c r="N3925" s="348"/>
      <c r="O3925" s="388"/>
      <c r="P3925" s="348"/>
      <c r="Q3925" s="612">
        <f>L3925+N3925-P3925</f>
        <v>0</v>
      </c>
      <c r="R3925" s="350"/>
      <c r="S3925" s="350"/>
      <c r="T3925" s="350"/>
      <c r="U3925" s="350"/>
      <c r="V3925" s="350"/>
      <c r="W3925" s="350"/>
      <c r="X3925" s="350"/>
      <c r="Y3925" s="350">
        <f>SUM(Q3925:X3925)</f>
        <v>0</v>
      </c>
      <c r="Z3925" s="388"/>
      <c r="AA3925" s="348"/>
      <c r="AB3925" s="388"/>
      <c r="AC3925" s="348"/>
      <c r="AD3925" s="612">
        <f>Y3925+AA3925-AC3925</f>
        <v>0</v>
      </c>
    </row>
    <row r="3926" spans="1:30">
      <c r="A3926" s="594"/>
      <c r="B3926" s="150"/>
      <c r="D3926" s="346"/>
      <c r="E3926" s="299"/>
      <c r="F3926" s="343"/>
      <c r="G3926" s="350"/>
      <c r="H3926" s="349"/>
      <c r="I3926" s="350"/>
      <c r="J3926" s="349"/>
      <c r="K3926" s="350"/>
      <c r="L3926" s="337"/>
      <c r="M3926" s="388"/>
      <c r="N3926" s="348"/>
      <c r="O3926" s="388"/>
      <c r="P3926" s="348"/>
      <c r="Q3926" s="337"/>
      <c r="R3926" s="350"/>
      <c r="S3926" s="350"/>
      <c r="T3926" s="350"/>
      <c r="U3926" s="350"/>
      <c r="V3926" s="350"/>
      <c r="W3926" s="350"/>
      <c r="X3926" s="350"/>
      <c r="Y3926" s="374"/>
      <c r="Z3926" s="388"/>
      <c r="AA3926" s="348"/>
      <c r="AB3926" s="388"/>
      <c r="AC3926" s="348"/>
      <c r="AD3926" s="337"/>
    </row>
    <row r="3927" spans="1:30">
      <c r="A3927" s="594"/>
      <c r="B3927" s="150"/>
      <c r="D3927" s="351" t="s">
        <v>765</v>
      </c>
      <c r="E3927" s="352"/>
      <c r="F3927" s="353"/>
      <c r="G3927" s="354">
        <f>SUM(G3923:G3926)</f>
        <v>0</v>
      </c>
      <c r="H3927" s="355"/>
      <c r="I3927" s="354">
        <f>SUM(I3923:I3926)</f>
        <v>0</v>
      </c>
      <c r="J3927" s="355"/>
      <c r="K3927" s="354">
        <f>SUM(K3923:K3926)</f>
        <v>0</v>
      </c>
      <c r="L3927" s="354">
        <f>SUM(L3923:L3926)</f>
        <v>0</v>
      </c>
      <c r="M3927" s="355"/>
      <c r="N3927" s="354">
        <f>SUM(N3923:N3926)</f>
        <v>0</v>
      </c>
      <c r="O3927" s="355"/>
      <c r="P3927" s="354">
        <f>SUM(P3923:P3926)</f>
        <v>0</v>
      </c>
      <c r="Q3927" s="354">
        <f>SUM(Q3923:Q3926)</f>
        <v>0</v>
      </c>
      <c r="R3927" s="354">
        <f t="shared" ref="R3927:Y3927" si="829">SUM(R3923:R3926)</f>
        <v>0</v>
      </c>
      <c r="S3927" s="354">
        <f t="shared" si="829"/>
        <v>0</v>
      </c>
      <c r="T3927" s="354">
        <f t="shared" si="829"/>
        <v>0</v>
      </c>
      <c r="U3927" s="354">
        <f t="shared" si="829"/>
        <v>0</v>
      </c>
      <c r="V3927" s="354">
        <f t="shared" si="829"/>
        <v>0</v>
      </c>
      <c r="W3927" s="354">
        <f t="shared" si="829"/>
        <v>0</v>
      </c>
      <c r="X3927" s="354">
        <f t="shared" si="829"/>
        <v>0</v>
      </c>
      <c r="Y3927" s="354">
        <f t="shared" si="829"/>
        <v>0</v>
      </c>
      <c r="Z3927" s="355"/>
      <c r="AA3927" s="354">
        <f>SUM(AA3923:AA3926)</f>
        <v>0</v>
      </c>
      <c r="AB3927" s="355"/>
      <c r="AC3927" s="354">
        <f>SUM(AC3923:AC3926)</f>
        <v>0</v>
      </c>
      <c r="AD3927" s="354">
        <f>SUM(AD3923:AD3926)</f>
        <v>0</v>
      </c>
    </row>
    <row r="3928" spans="1:30">
      <c r="A3928" s="594"/>
      <c r="B3928" s="595"/>
      <c r="C3928" s="303"/>
      <c r="D3928" s="303"/>
      <c r="E3928" s="594"/>
      <c r="F3928" s="597"/>
      <c r="G3928" s="598"/>
      <c r="H3928" s="598"/>
      <c r="I3928" s="598"/>
      <c r="J3928" s="598"/>
      <c r="K3928" s="598"/>
      <c r="L3928" s="612"/>
      <c r="M3928" s="598"/>
      <c r="N3928" s="598"/>
      <c r="O3928" s="598"/>
      <c r="P3928" s="598"/>
      <c r="Q3928" s="612"/>
      <c r="R3928" s="615"/>
      <c r="S3928" s="615"/>
      <c r="T3928" s="615"/>
      <c r="U3928" s="615"/>
      <c r="V3928" s="615"/>
      <c r="W3928" s="615"/>
      <c r="X3928" s="615"/>
      <c r="Y3928" s="612"/>
      <c r="Z3928" s="598"/>
      <c r="AA3928" s="598"/>
      <c r="AB3928" s="598"/>
      <c r="AC3928" s="598"/>
      <c r="AD3928" s="612"/>
    </row>
    <row r="3929" spans="1:30">
      <c r="A3929" s="601"/>
      <c r="B3929" s="639"/>
      <c r="C3929" s="640" t="s">
        <v>1194</v>
      </c>
      <c r="D3929" s="640"/>
      <c r="E3929" s="641"/>
      <c r="F3929" s="642"/>
      <c r="G3929" s="643">
        <f>G3927+G3921+G3906+G3894+G3887</f>
        <v>0</v>
      </c>
      <c r="H3929" s="644"/>
      <c r="I3929" s="644">
        <f>I3927+I3921+I3906+I3894+I3887</f>
        <v>0</v>
      </c>
      <c r="J3929" s="644"/>
      <c r="K3929" s="644">
        <f>K3927+K3921+K3906+K3894+K3887</f>
        <v>0</v>
      </c>
      <c r="L3929" s="643">
        <f>L3927+L3921+L3906+L3894+L3887</f>
        <v>0</v>
      </c>
      <c r="M3929" s="644"/>
      <c r="N3929" s="644">
        <f>N3927+N3921+N3906+N3894+N3887</f>
        <v>0</v>
      </c>
      <c r="O3929" s="644"/>
      <c r="P3929" s="644">
        <f t="shared" ref="P3929:Y3929" si="830">P3927+P3921+P3906+P3894+P3887</f>
        <v>0</v>
      </c>
      <c r="Q3929" s="643">
        <f t="shared" si="830"/>
        <v>0</v>
      </c>
      <c r="R3929" s="650">
        <f t="shared" si="830"/>
        <v>0</v>
      </c>
      <c r="S3929" s="650">
        <f t="shared" si="830"/>
        <v>0</v>
      </c>
      <c r="T3929" s="650">
        <f t="shared" si="830"/>
        <v>0</v>
      </c>
      <c r="U3929" s="650">
        <f t="shared" si="830"/>
        <v>0</v>
      </c>
      <c r="V3929" s="650">
        <f t="shared" si="830"/>
        <v>0</v>
      </c>
      <c r="W3929" s="650">
        <f t="shared" si="830"/>
        <v>0</v>
      </c>
      <c r="X3929" s="650">
        <f t="shared" si="830"/>
        <v>0</v>
      </c>
      <c r="Y3929" s="643">
        <f t="shared" si="830"/>
        <v>0</v>
      </c>
      <c r="Z3929" s="644"/>
      <c r="AA3929" s="644">
        <f>AA3927+AA3921+AA3906+AA3894+AA3887</f>
        <v>0</v>
      </c>
      <c r="AB3929" s="644"/>
      <c r="AC3929" s="644">
        <f>AC3927+AC3921+AC3906+AC3894+AC3887</f>
        <v>0</v>
      </c>
      <c r="AD3929" s="643">
        <f>AD3927+AD3921+AD3906+AD3894+AD3887</f>
        <v>0</v>
      </c>
    </row>
    <row r="3930" s="300" customFormat="1" spans="1:30">
      <c r="A3930" s="630"/>
      <c r="B3930" s="631"/>
      <c r="C3930" s="623"/>
      <c r="D3930" s="623"/>
      <c r="E3930" s="630"/>
      <c r="F3930" s="632"/>
      <c r="G3930" s="622">
        <v>0</v>
      </c>
      <c r="H3930" s="622"/>
      <c r="I3930" s="622"/>
      <c r="J3930" s="622"/>
      <c r="K3930" s="622"/>
      <c r="L3930" s="622"/>
      <c r="M3930" s="622"/>
      <c r="N3930" s="622"/>
      <c r="O3930" s="622"/>
      <c r="P3930" s="622"/>
      <c r="Q3930" s="622"/>
      <c r="R3930" s="622">
        <v>0</v>
      </c>
      <c r="S3930" s="622"/>
      <c r="T3930" s="622">
        <v>0</v>
      </c>
      <c r="U3930" s="622">
        <v>0</v>
      </c>
      <c r="V3930" s="622"/>
      <c r="W3930" s="622"/>
      <c r="X3930" s="622"/>
      <c r="Y3930" s="622"/>
      <c r="Z3930" s="622"/>
      <c r="AA3930" s="622"/>
      <c r="AB3930" s="622"/>
      <c r="AC3930" s="622"/>
      <c r="AD3930" s="622"/>
    </row>
    <row r="3931" spans="1:30">
      <c r="A3931" s="594"/>
      <c r="B3931" s="595"/>
      <c r="C3931" s="645"/>
      <c r="D3931" s="419"/>
      <c r="E3931" s="594"/>
      <c r="F3931" s="597"/>
      <c r="G3931" s="598"/>
      <c r="H3931" s="598"/>
      <c r="I3931" s="598"/>
      <c r="J3931" s="598"/>
      <c r="K3931" s="598"/>
      <c r="L3931" s="612"/>
      <c r="M3931" s="598"/>
      <c r="N3931" s="598"/>
      <c r="O3931" s="598"/>
      <c r="P3931" s="598"/>
      <c r="Q3931" s="612"/>
      <c r="R3931" s="615"/>
      <c r="S3931" s="615"/>
      <c r="T3931" s="615"/>
      <c r="U3931" s="615"/>
      <c r="V3931" s="615"/>
      <c r="W3931" s="615"/>
      <c r="X3931" s="615"/>
      <c r="Y3931" s="612"/>
      <c r="Z3931" s="598"/>
      <c r="AA3931" s="598"/>
      <c r="AB3931" s="598"/>
      <c r="AC3931" s="598"/>
      <c r="AD3931" s="612"/>
    </row>
    <row r="3932" spans="1:30">
      <c r="A3932" s="594"/>
      <c r="B3932" s="599"/>
      <c r="C3932" s="633" t="s">
        <v>1195</v>
      </c>
      <c r="D3932" s="646"/>
      <c r="E3932" s="647"/>
      <c r="F3932" s="597"/>
      <c r="G3932" s="598"/>
      <c r="H3932" s="598"/>
      <c r="I3932" s="598"/>
      <c r="J3932" s="598"/>
      <c r="K3932" s="598"/>
      <c r="L3932" s="612"/>
      <c r="M3932" s="598"/>
      <c r="N3932" s="598"/>
      <c r="O3932" s="598"/>
      <c r="P3932" s="598"/>
      <c r="Q3932" s="612"/>
      <c r="R3932" s="615"/>
      <c r="S3932" s="615"/>
      <c r="T3932" s="615"/>
      <c r="U3932" s="615"/>
      <c r="V3932" s="615"/>
      <c r="W3932" s="615"/>
      <c r="X3932" s="615"/>
      <c r="Y3932" s="615"/>
      <c r="Z3932" s="598"/>
      <c r="AA3932" s="598"/>
      <c r="AB3932" s="598"/>
      <c r="AC3932" s="598"/>
      <c r="AD3932" s="612"/>
    </row>
    <row r="3933" spans="1:30">
      <c r="A3933" s="594"/>
      <c r="B3933" s="599"/>
      <c r="C3933" s="648"/>
      <c r="D3933" s="347" t="s">
        <v>1196</v>
      </c>
      <c r="E3933" s="647"/>
      <c r="F3933" s="597"/>
      <c r="G3933" s="598"/>
      <c r="H3933" s="598"/>
      <c r="I3933" s="598"/>
      <c r="J3933" s="598"/>
      <c r="K3933" s="598"/>
      <c r="L3933" s="612">
        <f t="shared" ref="L3933:L3961" si="831">G3933+I3933-K3933</f>
        <v>0</v>
      </c>
      <c r="M3933" s="598"/>
      <c r="N3933" s="598"/>
      <c r="O3933" s="598"/>
      <c r="P3933" s="598"/>
      <c r="Q3933" s="612">
        <f t="shared" ref="Q3933:Q3961" si="832">L3933+N3933-P3933</f>
        <v>0</v>
      </c>
      <c r="R3933" s="615"/>
      <c r="S3933" s="615"/>
      <c r="T3933" s="615"/>
      <c r="U3933" s="615"/>
      <c r="V3933" s="615"/>
      <c r="W3933" s="615"/>
      <c r="X3933" s="615"/>
      <c r="Y3933" s="615"/>
      <c r="Z3933" s="598"/>
      <c r="AA3933" s="598"/>
      <c r="AB3933" s="598"/>
      <c r="AC3933" s="598"/>
      <c r="AD3933" s="612">
        <f t="shared" ref="AD3933:AD3952" si="833">Y3933+AA3933-AC3933</f>
        <v>0</v>
      </c>
    </row>
    <row r="3934" outlineLevel="1" spans="1:30">
      <c r="A3934" s="594"/>
      <c r="B3934" s="599">
        <v>710101001</v>
      </c>
      <c r="C3934" s="648"/>
      <c r="D3934" s="161"/>
      <c r="E3934" s="649" t="s">
        <v>578</v>
      </c>
      <c r="F3934" s="597"/>
      <c r="G3934" s="350"/>
      <c r="H3934" s="598"/>
      <c r="I3934" s="598"/>
      <c r="J3934" s="598"/>
      <c r="K3934" s="598"/>
      <c r="L3934" s="612">
        <f t="shared" si="831"/>
        <v>0</v>
      </c>
      <c r="M3934" s="598"/>
      <c r="N3934" s="598"/>
      <c r="O3934" s="598"/>
      <c r="P3934" s="598"/>
      <c r="Q3934" s="612">
        <f t="shared" si="832"/>
        <v>0</v>
      </c>
      <c r="R3934" s="615"/>
      <c r="S3934" s="615"/>
      <c r="T3934" s="615"/>
      <c r="U3934" s="615"/>
      <c r="V3934" s="615"/>
      <c r="W3934" s="615"/>
      <c r="X3934" s="615"/>
      <c r="Y3934" s="350">
        <f t="shared" ref="Y3934:Y3952" si="834">SUM(Q3934:X3934)</f>
        <v>0</v>
      </c>
      <c r="Z3934" s="598"/>
      <c r="AA3934" s="598"/>
      <c r="AB3934" s="598"/>
      <c r="AC3934" s="598"/>
      <c r="AD3934" s="651">
        <f t="shared" si="833"/>
        <v>0</v>
      </c>
    </row>
    <row r="3935" outlineLevel="1" spans="1:30">
      <c r="A3935" s="594"/>
      <c r="B3935" s="599">
        <v>710101002</v>
      </c>
      <c r="C3935" s="648"/>
      <c r="D3935" s="161"/>
      <c r="E3935" s="649" t="s">
        <v>579</v>
      </c>
      <c r="F3935" s="597"/>
      <c r="G3935" s="350"/>
      <c r="H3935" s="598"/>
      <c r="I3935" s="598"/>
      <c r="J3935" s="598"/>
      <c r="K3935" s="598"/>
      <c r="L3935" s="612">
        <f t="shared" si="831"/>
        <v>0</v>
      </c>
      <c r="M3935" s="598"/>
      <c r="N3935" s="598"/>
      <c r="O3935" s="598"/>
      <c r="P3935" s="598"/>
      <c r="Q3935" s="612">
        <f t="shared" si="832"/>
        <v>0</v>
      </c>
      <c r="R3935" s="615"/>
      <c r="S3935" s="615"/>
      <c r="T3935" s="615"/>
      <c r="U3935" s="615"/>
      <c r="V3935" s="615"/>
      <c r="W3935" s="615"/>
      <c r="X3935" s="615"/>
      <c r="Y3935" s="350">
        <f t="shared" si="834"/>
        <v>0</v>
      </c>
      <c r="Z3935" s="598"/>
      <c r="AA3935" s="598"/>
      <c r="AB3935" s="598"/>
      <c r="AC3935" s="598"/>
      <c r="AD3935" s="651">
        <f t="shared" si="833"/>
        <v>0</v>
      </c>
    </row>
    <row r="3936" outlineLevel="1" spans="1:30">
      <c r="A3936" s="594"/>
      <c r="B3936" s="599">
        <v>710101003</v>
      </c>
      <c r="C3936" s="648"/>
      <c r="D3936" s="161"/>
      <c r="E3936" s="649" t="s">
        <v>580</v>
      </c>
      <c r="F3936" s="597"/>
      <c r="G3936" s="350"/>
      <c r="H3936" s="598"/>
      <c r="I3936" s="598"/>
      <c r="J3936" s="598"/>
      <c r="K3936" s="598"/>
      <c r="L3936" s="612">
        <f t="shared" si="831"/>
        <v>0</v>
      </c>
      <c r="M3936" s="598"/>
      <c r="N3936" s="598"/>
      <c r="O3936" s="598"/>
      <c r="P3936" s="598"/>
      <c r="Q3936" s="612">
        <f t="shared" si="832"/>
        <v>0</v>
      </c>
      <c r="R3936" s="615"/>
      <c r="S3936" s="615"/>
      <c r="T3936" s="615"/>
      <c r="U3936" s="615"/>
      <c r="V3936" s="615"/>
      <c r="W3936" s="615"/>
      <c r="X3936" s="615"/>
      <c r="Y3936" s="350">
        <f t="shared" si="834"/>
        <v>0</v>
      </c>
      <c r="Z3936" s="598"/>
      <c r="AA3936" s="598"/>
      <c r="AB3936" s="598"/>
      <c r="AC3936" s="598"/>
      <c r="AD3936" s="612">
        <f t="shared" si="833"/>
        <v>0</v>
      </c>
    </row>
    <row r="3937" outlineLevel="1" spans="1:30">
      <c r="A3937" s="594"/>
      <c r="B3937" s="599">
        <v>710101004</v>
      </c>
      <c r="C3937" s="648"/>
      <c r="D3937" s="161"/>
      <c r="E3937" s="649" t="s">
        <v>581</v>
      </c>
      <c r="F3937" s="597"/>
      <c r="G3937" s="350"/>
      <c r="H3937" s="598"/>
      <c r="I3937" s="598"/>
      <c r="J3937" s="598"/>
      <c r="K3937" s="598"/>
      <c r="L3937" s="612">
        <f t="shared" si="831"/>
        <v>0</v>
      </c>
      <c r="M3937" s="598"/>
      <c r="N3937" s="598"/>
      <c r="O3937" s="598"/>
      <c r="P3937" s="598"/>
      <c r="Q3937" s="612">
        <f t="shared" si="832"/>
        <v>0</v>
      </c>
      <c r="R3937" s="615"/>
      <c r="S3937" s="615"/>
      <c r="T3937" s="615"/>
      <c r="U3937" s="615"/>
      <c r="V3937" s="615"/>
      <c r="W3937" s="615"/>
      <c r="X3937" s="615"/>
      <c r="Y3937" s="350">
        <f t="shared" si="834"/>
        <v>0</v>
      </c>
      <c r="Z3937" s="598"/>
      <c r="AA3937" s="598"/>
      <c r="AB3937" s="598"/>
      <c r="AC3937" s="598"/>
      <c r="AD3937" s="651">
        <f t="shared" si="833"/>
        <v>0</v>
      </c>
    </row>
    <row r="3938" outlineLevel="1" spans="1:30">
      <c r="A3938" s="594"/>
      <c r="B3938" s="599">
        <v>710101005</v>
      </c>
      <c r="C3938" s="648"/>
      <c r="D3938" s="161"/>
      <c r="E3938" s="649" t="s">
        <v>582</v>
      </c>
      <c r="F3938" s="597"/>
      <c r="G3938" s="350"/>
      <c r="H3938" s="598"/>
      <c r="I3938" s="598"/>
      <c r="J3938" s="598"/>
      <c r="K3938" s="598"/>
      <c r="L3938" s="612">
        <f t="shared" si="831"/>
        <v>0</v>
      </c>
      <c r="M3938" s="598"/>
      <c r="N3938" s="598"/>
      <c r="O3938" s="598"/>
      <c r="P3938" s="598"/>
      <c r="Q3938" s="612">
        <f t="shared" si="832"/>
        <v>0</v>
      </c>
      <c r="R3938" s="615"/>
      <c r="S3938" s="615"/>
      <c r="T3938" s="615"/>
      <c r="U3938" s="615"/>
      <c r="V3938" s="615"/>
      <c r="W3938" s="615"/>
      <c r="X3938" s="615"/>
      <c r="Y3938" s="350">
        <f t="shared" si="834"/>
        <v>0</v>
      </c>
      <c r="Z3938" s="598"/>
      <c r="AA3938" s="598"/>
      <c r="AB3938" s="598"/>
      <c r="AC3938" s="598"/>
      <c r="AD3938" s="651">
        <f t="shared" si="833"/>
        <v>0</v>
      </c>
    </row>
    <row r="3939" outlineLevel="1" spans="1:30">
      <c r="A3939" s="594"/>
      <c r="B3939" s="599">
        <v>710101006</v>
      </c>
      <c r="C3939" s="649"/>
      <c r="D3939" s="161"/>
      <c r="E3939" s="649" t="s">
        <v>583</v>
      </c>
      <c r="F3939" s="597"/>
      <c r="G3939" s="350"/>
      <c r="H3939" s="598"/>
      <c r="I3939" s="598"/>
      <c r="J3939" s="598"/>
      <c r="K3939" s="598"/>
      <c r="L3939" s="612">
        <f t="shared" si="831"/>
        <v>0</v>
      </c>
      <c r="M3939" s="598"/>
      <c r="N3939" s="598"/>
      <c r="O3939" s="598"/>
      <c r="P3939" s="598"/>
      <c r="Q3939" s="612">
        <f t="shared" si="832"/>
        <v>0</v>
      </c>
      <c r="R3939" s="615"/>
      <c r="S3939" s="615"/>
      <c r="T3939" s="615"/>
      <c r="U3939" s="615"/>
      <c r="V3939" s="615"/>
      <c r="W3939" s="615"/>
      <c r="X3939" s="615"/>
      <c r="Y3939" s="350">
        <f t="shared" si="834"/>
        <v>0</v>
      </c>
      <c r="Z3939" s="598"/>
      <c r="AA3939" s="598"/>
      <c r="AB3939" s="598"/>
      <c r="AC3939" s="598"/>
      <c r="AD3939" s="612">
        <f t="shared" si="833"/>
        <v>0</v>
      </c>
    </row>
    <row r="3940" outlineLevel="1" spans="1:30">
      <c r="A3940" s="594"/>
      <c r="B3940" s="599">
        <v>710101007</v>
      </c>
      <c r="C3940" s="649"/>
      <c r="D3940" s="161"/>
      <c r="E3940" s="649" t="s">
        <v>584</v>
      </c>
      <c r="F3940" s="597"/>
      <c r="G3940" s="350"/>
      <c r="H3940" s="598"/>
      <c r="I3940" s="598"/>
      <c r="J3940" s="598"/>
      <c r="K3940" s="598"/>
      <c r="L3940" s="612">
        <f t="shared" si="831"/>
        <v>0</v>
      </c>
      <c r="M3940" s="598"/>
      <c r="N3940" s="598"/>
      <c r="O3940" s="598"/>
      <c r="P3940" s="598"/>
      <c r="Q3940" s="612">
        <f t="shared" si="832"/>
        <v>0</v>
      </c>
      <c r="R3940" s="615"/>
      <c r="S3940" s="615"/>
      <c r="T3940" s="615"/>
      <c r="U3940" s="615"/>
      <c r="V3940" s="615"/>
      <c r="W3940" s="615"/>
      <c r="X3940" s="615"/>
      <c r="Y3940" s="350">
        <f t="shared" si="834"/>
        <v>0</v>
      </c>
      <c r="Z3940" s="598"/>
      <c r="AA3940" s="598"/>
      <c r="AB3940" s="598"/>
      <c r="AC3940" s="598"/>
      <c r="AD3940" s="612">
        <f t="shared" si="833"/>
        <v>0</v>
      </c>
    </row>
    <row r="3941" outlineLevel="1" spans="1:30">
      <c r="A3941" s="594"/>
      <c r="B3941" s="599">
        <v>710101008</v>
      </c>
      <c r="C3941" s="649"/>
      <c r="D3941" s="161"/>
      <c r="E3941" s="649" t="s">
        <v>585</v>
      </c>
      <c r="F3941" s="597"/>
      <c r="G3941" s="350"/>
      <c r="H3941" s="598"/>
      <c r="I3941" s="598"/>
      <c r="J3941" s="598"/>
      <c r="K3941" s="598"/>
      <c r="L3941" s="612">
        <f t="shared" si="831"/>
        <v>0</v>
      </c>
      <c r="M3941" s="598"/>
      <c r="N3941" s="598"/>
      <c r="O3941" s="598"/>
      <c r="P3941" s="598"/>
      <c r="Q3941" s="612">
        <f t="shared" si="832"/>
        <v>0</v>
      </c>
      <c r="R3941" s="615"/>
      <c r="S3941" s="615"/>
      <c r="T3941" s="615"/>
      <c r="U3941" s="615"/>
      <c r="V3941" s="615"/>
      <c r="W3941" s="615"/>
      <c r="X3941" s="615"/>
      <c r="Y3941" s="350">
        <f t="shared" si="834"/>
        <v>0</v>
      </c>
      <c r="Z3941" s="598"/>
      <c r="AA3941" s="598"/>
      <c r="AB3941" s="598"/>
      <c r="AC3941" s="598"/>
      <c r="AD3941" s="651">
        <f t="shared" si="833"/>
        <v>0</v>
      </c>
    </row>
    <row r="3942" outlineLevel="1" spans="1:31">
      <c r="A3942" s="594"/>
      <c r="B3942" s="599">
        <v>710101009</v>
      </c>
      <c r="C3942" s="649"/>
      <c r="D3942" s="161"/>
      <c r="E3942" s="649" t="s">
        <v>586</v>
      </c>
      <c r="F3942" s="597"/>
      <c r="G3942" s="350"/>
      <c r="H3942" s="598"/>
      <c r="I3942" s="598"/>
      <c r="J3942" s="598"/>
      <c r="K3942" s="598"/>
      <c r="L3942" s="612">
        <f t="shared" si="831"/>
        <v>0</v>
      </c>
      <c r="M3942" s="598"/>
      <c r="N3942" s="598"/>
      <c r="O3942" s="598"/>
      <c r="P3942" s="598"/>
      <c r="Q3942" s="612">
        <f t="shared" si="832"/>
        <v>0</v>
      </c>
      <c r="R3942" s="615"/>
      <c r="S3942" s="615"/>
      <c r="T3942" s="615"/>
      <c r="U3942" s="615"/>
      <c r="V3942" s="615"/>
      <c r="W3942" s="615"/>
      <c r="X3942" s="615"/>
      <c r="Y3942" s="350">
        <f t="shared" si="834"/>
        <v>0</v>
      </c>
      <c r="Z3942" s="598"/>
      <c r="AA3942" s="598"/>
      <c r="AB3942" s="598"/>
      <c r="AC3942" s="598"/>
      <c r="AD3942" s="612">
        <f t="shared" si="833"/>
        <v>0</v>
      </c>
      <c r="AE3942" s="252"/>
    </row>
    <row r="3943" outlineLevel="1" spans="1:31">
      <c r="A3943" s="594"/>
      <c r="B3943" s="599">
        <v>710101010</v>
      </c>
      <c r="C3943" s="649"/>
      <c r="D3943" s="161"/>
      <c r="E3943" s="649" t="s">
        <v>587</v>
      </c>
      <c r="F3943" s="597"/>
      <c r="G3943" s="350"/>
      <c r="H3943" s="598"/>
      <c r="I3943" s="598"/>
      <c r="J3943" s="598"/>
      <c r="K3943" s="598"/>
      <c r="L3943" s="612">
        <f t="shared" si="831"/>
        <v>0</v>
      </c>
      <c r="M3943" s="598"/>
      <c r="N3943" s="598"/>
      <c r="O3943" s="598"/>
      <c r="P3943" s="598"/>
      <c r="Q3943" s="612">
        <f t="shared" si="832"/>
        <v>0</v>
      </c>
      <c r="R3943" s="615"/>
      <c r="S3943" s="615"/>
      <c r="T3943" s="615"/>
      <c r="U3943" s="615"/>
      <c r="V3943" s="615"/>
      <c r="W3943" s="615"/>
      <c r="X3943" s="615"/>
      <c r="Y3943" s="350">
        <f t="shared" si="834"/>
        <v>0</v>
      </c>
      <c r="Z3943" s="598"/>
      <c r="AA3943" s="598"/>
      <c r="AB3943" s="598"/>
      <c r="AC3943" s="598"/>
      <c r="AD3943" s="612">
        <f t="shared" si="833"/>
        <v>0</v>
      </c>
      <c r="AE3943" s="252"/>
    </row>
    <row r="3944" outlineLevel="1" spans="1:30">
      <c r="A3944" s="594"/>
      <c r="B3944" s="599">
        <v>710101011</v>
      </c>
      <c r="C3944" s="649"/>
      <c r="D3944" s="161"/>
      <c r="E3944" s="649" t="s">
        <v>588</v>
      </c>
      <c r="F3944" s="597"/>
      <c r="G3944" s="350"/>
      <c r="H3944" s="598"/>
      <c r="I3944" s="598"/>
      <c r="J3944" s="598"/>
      <c r="K3944" s="598"/>
      <c r="L3944" s="612">
        <f t="shared" si="831"/>
        <v>0</v>
      </c>
      <c r="M3944" s="598"/>
      <c r="N3944" s="598"/>
      <c r="O3944" s="598"/>
      <c r="P3944" s="598"/>
      <c r="Q3944" s="612">
        <f t="shared" si="832"/>
        <v>0</v>
      </c>
      <c r="R3944" s="615"/>
      <c r="S3944" s="615"/>
      <c r="T3944" s="615"/>
      <c r="U3944" s="615"/>
      <c r="V3944" s="615"/>
      <c r="W3944" s="615"/>
      <c r="X3944" s="615"/>
      <c r="Y3944" s="350">
        <f t="shared" si="834"/>
        <v>0</v>
      </c>
      <c r="Z3944" s="598"/>
      <c r="AA3944" s="598"/>
      <c r="AB3944" s="598"/>
      <c r="AC3944" s="598"/>
      <c r="AD3944" s="612">
        <f t="shared" si="833"/>
        <v>0</v>
      </c>
    </row>
    <row r="3945" outlineLevel="1" spans="1:30">
      <c r="A3945" s="594"/>
      <c r="B3945" s="599">
        <v>710101012</v>
      </c>
      <c r="C3945" s="649"/>
      <c r="D3945" s="161"/>
      <c r="E3945" s="161" t="s">
        <v>589</v>
      </c>
      <c r="F3945" s="597"/>
      <c r="G3945" s="350"/>
      <c r="H3945" s="598"/>
      <c r="I3945" s="598"/>
      <c r="J3945" s="598"/>
      <c r="K3945" s="598"/>
      <c r="L3945" s="612"/>
      <c r="M3945" s="598"/>
      <c r="N3945" s="598"/>
      <c r="O3945" s="598"/>
      <c r="P3945" s="598"/>
      <c r="Q3945" s="612"/>
      <c r="R3945" s="615"/>
      <c r="S3945" s="615"/>
      <c r="T3945" s="615"/>
      <c r="U3945" s="615"/>
      <c r="V3945" s="615"/>
      <c r="W3945" s="615"/>
      <c r="X3945" s="615"/>
      <c r="Y3945" s="350">
        <f t="shared" si="834"/>
        <v>0</v>
      </c>
      <c r="Z3945" s="598"/>
      <c r="AA3945" s="598"/>
      <c r="AB3945" s="598"/>
      <c r="AC3945" s="598"/>
      <c r="AD3945" s="612">
        <f t="shared" si="833"/>
        <v>0</v>
      </c>
    </row>
    <row r="3946" outlineLevel="1" spans="1:30">
      <c r="A3946" s="594"/>
      <c r="B3946" s="599">
        <v>710101013</v>
      </c>
      <c r="C3946" s="649"/>
      <c r="D3946" s="161"/>
      <c r="E3946" s="649" t="s">
        <v>351</v>
      </c>
      <c r="F3946" s="597"/>
      <c r="G3946" s="350"/>
      <c r="H3946" s="598"/>
      <c r="I3946" s="598"/>
      <c r="J3946" s="598"/>
      <c r="K3946" s="598"/>
      <c r="L3946" s="612">
        <f t="shared" si="831"/>
        <v>0</v>
      </c>
      <c r="M3946" s="598"/>
      <c r="N3946" s="598"/>
      <c r="O3946" s="598"/>
      <c r="P3946" s="598"/>
      <c r="Q3946" s="612">
        <f t="shared" si="832"/>
        <v>0</v>
      </c>
      <c r="R3946" s="615"/>
      <c r="S3946" s="615"/>
      <c r="T3946" s="615"/>
      <c r="U3946" s="615"/>
      <c r="V3946" s="615"/>
      <c r="W3946" s="615"/>
      <c r="X3946" s="615"/>
      <c r="Y3946" s="350">
        <f t="shared" si="834"/>
        <v>0</v>
      </c>
      <c r="Z3946" s="598"/>
      <c r="AA3946" s="598"/>
      <c r="AB3946" s="598"/>
      <c r="AC3946" s="598"/>
      <c r="AD3946" s="612">
        <f t="shared" si="833"/>
        <v>0</v>
      </c>
    </row>
    <row r="3947" outlineLevel="1" spans="1:30">
      <c r="A3947" s="594"/>
      <c r="B3947" s="599">
        <v>710101014</v>
      </c>
      <c r="C3947" s="649"/>
      <c r="D3947" s="161"/>
      <c r="E3947" s="649" t="s">
        <v>590</v>
      </c>
      <c r="F3947" s="597"/>
      <c r="G3947" s="350"/>
      <c r="H3947" s="598"/>
      <c r="I3947" s="598"/>
      <c r="J3947" s="598"/>
      <c r="K3947" s="598"/>
      <c r="L3947" s="612"/>
      <c r="M3947" s="598"/>
      <c r="N3947" s="598"/>
      <c r="O3947" s="598"/>
      <c r="P3947" s="598"/>
      <c r="Q3947" s="612">
        <f t="shared" si="832"/>
        <v>0</v>
      </c>
      <c r="R3947" s="615"/>
      <c r="S3947" s="615"/>
      <c r="T3947" s="615"/>
      <c r="U3947" s="615"/>
      <c r="V3947" s="615"/>
      <c r="W3947" s="615"/>
      <c r="X3947" s="615"/>
      <c r="Y3947" s="350">
        <f t="shared" si="834"/>
        <v>0</v>
      </c>
      <c r="Z3947" s="598"/>
      <c r="AA3947" s="598"/>
      <c r="AB3947" s="598"/>
      <c r="AC3947" s="598"/>
      <c r="AD3947" s="651">
        <f t="shared" si="833"/>
        <v>0</v>
      </c>
    </row>
    <row r="3948" outlineLevel="1" spans="1:30">
      <c r="A3948" s="594"/>
      <c r="B3948" s="599">
        <v>710101015</v>
      </c>
      <c r="C3948" s="649"/>
      <c r="D3948" s="161"/>
      <c r="E3948" s="649" t="s">
        <v>591</v>
      </c>
      <c r="F3948" s="597"/>
      <c r="G3948" s="350"/>
      <c r="H3948" s="598"/>
      <c r="I3948" s="598"/>
      <c r="J3948" s="598"/>
      <c r="K3948" s="598"/>
      <c r="L3948" s="612"/>
      <c r="M3948" s="598"/>
      <c r="N3948" s="598"/>
      <c r="O3948" s="598"/>
      <c r="P3948" s="598"/>
      <c r="Q3948" s="612">
        <f t="shared" si="832"/>
        <v>0</v>
      </c>
      <c r="R3948" s="615"/>
      <c r="S3948" s="615"/>
      <c r="T3948" s="615"/>
      <c r="U3948" s="615"/>
      <c r="V3948" s="615"/>
      <c r="W3948" s="615"/>
      <c r="X3948" s="615"/>
      <c r="Y3948" s="350">
        <f t="shared" si="834"/>
        <v>0</v>
      </c>
      <c r="Z3948" s="598"/>
      <c r="AA3948" s="598"/>
      <c r="AB3948" s="598"/>
      <c r="AC3948" s="598"/>
      <c r="AD3948" s="612">
        <f t="shared" si="833"/>
        <v>0</v>
      </c>
    </row>
    <row r="3949" outlineLevel="1" spans="1:30">
      <c r="A3949" s="594"/>
      <c r="B3949" s="599">
        <v>710101016</v>
      </c>
      <c r="C3949" s="649"/>
      <c r="D3949" s="161"/>
      <c r="E3949" s="649" t="s">
        <v>592</v>
      </c>
      <c r="F3949" s="597"/>
      <c r="G3949" s="350"/>
      <c r="H3949" s="598"/>
      <c r="I3949" s="598"/>
      <c r="J3949" s="598"/>
      <c r="K3949" s="598"/>
      <c r="L3949" s="612"/>
      <c r="M3949" s="598"/>
      <c r="N3949" s="598"/>
      <c r="O3949" s="598"/>
      <c r="P3949" s="598"/>
      <c r="Q3949" s="612">
        <f t="shared" si="832"/>
        <v>0</v>
      </c>
      <c r="R3949" s="615"/>
      <c r="S3949" s="615"/>
      <c r="T3949" s="615"/>
      <c r="U3949" s="615"/>
      <c r="V3949" s="615"/>
      <c r="W3949" s="615"/>
      <c r="X3949" s="615"/>
      <c r="Y3949" s="350">
        <f t="shared" si="834"/>
        <v>0</v>
      </c>
      <c r="Z3949" s="598"/>
      <c r="AA3949" s="598"/>
      <c r="AB3949" s="598"/>
      <c r="AC3949" s="598"/>
      <c r="AD3949" s="612">
        <f t="shared" si="833"/>
        <v>0</v>
      </c>
    </row>
    <row r="3950" outlineLevel="1" spans="1:30">
      <c r="A3950" s="594"/>
      <c r="B3950" s="599">
        <v>710101017</v>
      </c>
      <c r="C3950" s="649"/>
      <c r="D3950" s="161"/>
      <c r="E3950" s="649" t="s">
        <v>593</v>
      </c>
      <c r="F3950" s="597"/>
      <c r="G3950" s="350"/>
      <c r="H3950" s="598"/>
      <c r="I3950" s="598"/>
      <c r="J3950" s="598"/>
      <c r="K3950" s="598"/>
      <c r="L3950" s="612"/>
      <c r="M3950" s="598"/>
      <c r="N3950" s="598"/>
      <c r="O3950" s="598"/>
      <c r="P3950" s="598"/>
      <c r="Q3950" s="612">
        <f t="shared" si="832"/>
        <v>0</v>
      </c>
      <c r="R3950" s="615"/>
      <c r="S3950" s="615"/>
      <c r="T3950" s="615"/>
      <c r="U3950" s="615"/>
      <c r="V3950" s="615"/>
      <c r="W3950" s="615"/>
      <c r="X3950" s="615"/>
      <c r="Y3950" s="350">
        <f t="shared" si="834"/>
        <v>0</v>
      </c>
      <c r="Z3950" s="598"/>
      <c r="AA3950" s="598"/>
      <c r="AB3950" s="598"/>
      <c r="AC3950" s="598"/>
      <c r="AD3950" s="612">
        <f t="shared" si="833"/>
        <v>0</v>
      </c>
    </row>
    <row r="3951" outlineLevel="1" spans="1:30">
      <c r="A3951" s="594"/>
      <c r="B3951" s="599">
        <v>710101018</v>
      </c>
      <c r="C3951" s="649"/>
      <c r="D3951" s="161"/>
      <c r="E3951" s="649" t="s">
        <v>594</v>
      </c>
      <c r="F3951" s="597"/>
      <c r="G3951" s="350"/>
      <c r="H3951" s="598"/>
      <c r="I3951" s="598"/>
      <c r="J3951" s="598"/>
      <c r="K3951" s="598"/>
      <c r="L3951" s="612"/>
      <c r="M3951" s="598"/>
      <c r="N3951" s="598"/>
      <c r="O3951" s="598"/>
      <c r="P3951" s="598"/>
      <c r="Q3951" s="612">
        <f t="shared" si="832"/>
        <v>0</v>
      </c>
      <c r="R3951" s="615"/>
      <c r="S3951" s="615"/>
      <c r="T3951" s="615"/>
      <c r="U3951" s="615"/>
      <c r="V3951" s="615"/>
      <c r="W3951" s="615"/>
      <c r="X3951" s="615"/>
      <c r="Y3951" s="350">
        <f t="shared" si="834"/>
        <v>0</v>
      </c>
      <c r="Z3951" s="598"/>
      <c r="AA3951" s="598"/>
      <c r="AB3951" s="598"/>
      <c r="AC3951" s="598"/>
      <c r="AD3951" s="612">
        <f t="shared" si="833"/>
        <v>0</v>
      </c>
    </row>
    <row r="3952" outlineLevel="1" spans="1:30">
      <c r="A3952" s="594"/>
      <c r="B3952" s="599">
        <v>710101019</v>
      </c>
      <c r="C3952" s="649"/>
      <c r="D3952" s="161"/>
      <c r="E3952" s="649" t="s">
        <v>351</v>
      </c>
      <c r="F3952" s="597"/>
      <c r="G3952" s="350"/>
      <c r="H3952" s="598"/>
      <c r="I3952" s="598"/>
      <c r="J3952" s="598"/>
      <c r="K3952" s="598"/>
      <c r="L3952" s="612"/>
      <c r="M3952" s="598"/>
      <c r="N3952" s="598"/>
      <c r="O3952" s="598"/>
      <c r="P3952" s="598"/>
      <c r="Q3952" s="612">
        <f t="shared" si="832"/>
        <v>0</v>
      </c>
      <c r="R3952" s="615"/>
      <c r="S3952" s="615"/>
      <c r="T3952" s="615"/>
      <c r="U3952" s="615"/>
      <c r="V3952" s="615"/>
      <c r="W3952" s="615"/>
      <c r="X3952" s="615"/>
      <c r="Y3952" s="350">
        <f t="shared" si="834"/>
        <v>0</v>
      </c>
      <c r="Z3952" s="598"/>
      <c r="AA3952" s="598"/>
      <c r="AB3952" s="598"/>
      <c r="AC3952" s="598"/>
      <c r="AD3952" s="651">
        <f t="shared" si="833"/>
        <v>0</v>
      </c>
    </row>
    <row r="3953" spans="1:30">
      <c r="A3953" s="594"/>
      <c r="B3953" s="599"/>
      <c r="C3953" s="649"/>
      <c r="D3953" s="161"/>
      <c r="E3953" s="649"/>
      <c r="F3953" s="597"/>
      <c r="G3953" s="598"/>
      <c r="H3953" s="598"/>
      <c r="I3953" s="598"/>
      <c r="J3953" s="598"/>
      <c r="K3953" s="598"/>
      <c r="L3953" s="612"/>
      <c r="M3953" s="598"/>
      <c r="N3953" s="598"/>
      <c r="O3953" s="598"/>
      <c r="P3953" s="598"/>
      <c r="Q3953" s="612"/>
      <c r="R3953" s="615"/>
      <c r="S3953" s="615"/>
      <c r="T3953" s="615"/>
      <c r="U3953" s="615"/>
      <c r="V3953" s="615"/>
      <c r="W3953" s="615"/>
      <c r="X3953" s="615"/>
      <c r="Y3953" s="615"/>
      <c r="Z3953" s="598"/>
      <c r="AA3953" s="598"/>
      <c r="AB3953" s="598"/>
      <c r="AC3953" s="598"/>
      <c r="AD3953" s="612"/>
    </row>
    <row r="3954" spans="1:30">
      <c r="A3954" s="594"/>
      <c r="B3954" s="599"/>
      <c r="C3954" s="649"/>
      <c r="D3954" s="351" t="s">
        <v>765</v>
      </c>
      <c r="E3954" s="352"/>
      <c r="F3954" s="353"/>
      <c r="G3954" s="354">
        <f>SUM(G3934:G3953)</f>
        <v>0</v>
      </c>
      <c r="H3954" s="355"/>
      <c r="I3954" s="354">
        <f>SUM(I3934:I3953)</f>
        <v>0</v>
      </c>
      <c r="J3954" s="355"/>
      <c r="K3954" s="354">
        <f>SUM(K3934:K3953)</f>
        <v>0</v>
      </c>
      <c r="L3954" s="354">
        <f>SUM(L3934:L3953)</f>
        <v>0</v>
      </c>
      <c r="M3954" s="355"/>
      <c r="N3954" s="354">
        <f>SUM(N3934:N3953)</f>
        <v>0</v>
      </c>
      <c r="O3954" s="355"/>
      <c r="P3954" s="354">
        <f t="shared" ref="P3954:Y3954" si="835">SUM(P3934:P3953)</f>
        <v>0</v>
      </c>
      <c r="Q3954" s="354">
        <f t="shared" si="835"/>
        <v>0</v>
      </c>
      <c r="R3954" s="354">
        <f t="shared" si="835"/>
        <v>0</v>
      </c>
      <c r="S3954" s="354">
        <f t="shared" si="835"/>
        <v>0</v>
      </c>
      <c r="T3954" s="354">
        <f t="shared" si="835"/>
        <v>0</v>
      </c>
      <c r="U3954" s="354">
        <f t="shared" si="835"/>
        <v>0</v>
      </c>
      <c r="V3954" s="354">
        <f t="shared" si="835"/>
        <v>0</v>
      </c>
      <c r="W3954" s="354">
        <f t="shared" si="835"/>
        <v>0</v>
      </c>
      <c r="X3954" s="354">
        <f t="shared" si="835"/>
        <v>0</v>
      </c>
      <c r="Y3954" s="354">
        <f t="shared" si="835"/>
        <v>0</v>
      </c>
      <c r="Z3954" s="355"/>
      <c r="AA3954" s="354">
        <f>SUM(AA3934:AA3953)</f>
        <v>0</v>
      </c>
      <c r="AB3954" s="355"/>
      <c r="AC3954" s="354">
        <f>SUM(AC3934:AC3953)</f>
        <v>0</v>
      </c>
      <c r="AD3954" s="614">
        <f>SUM(AD3934:AD3953)</f>
        <v>0</v>
      </c>
    </row>
    <row r="3955" spans="1:30">
      <c r="A3955" s="594"/>
      <c r="B3955" s="599"/>
      <c r="C3955" s="649"/>
      <c r="D3955" s="161"/>
      <c r="E3955" s="649"/>
      <c r="F3955" s="597"/>
      <c r="G3955" s="598"/>
      <c r="H3955" s="598"/>
      <c r="I3955" s="598"/>
      <c r="J3955" s="598"/>
      <c r="K3955" s="598"/>
      <c r="L3955" s="612"/>
      <c r="M3955" s="598"/>
      <c r="N3955" s="598"/>
      <c r="O3955" s="598"/>
      <c r="P3955" s="598"/>
      <c r="Q3955" s="612"/>
      <c r="R3955" s="615"/>
      <c r="S3955" s="615"/>
      <c r="T3955" s="615"/>
      <c r="U3955" s="615"/>
      <c r="V3955" s="615"/>
      <c r="W3955" s="615"/>
      <c r="X3955" s="615"/>
      <c r="Y3955" s="615"/>
      <c r="Z3955" s="598"/>
      <c r="AA3955" s="598"/>
      <c r="AB3955" s="598"/>
      <c r="AC3955" s="598"/>
      <c r="AD3955" s="612"/>
    </row>
    <row r="3956" spans="1:30">
      <c r="A3956" s="594"/>
      <c r="B3956" s="599"/>
      <c r="C3956" s="649"/>
      <c r="D3956" s="347" t="s">
        <v>1197</v>
      </c>
      <c r="E3956" s="647"/>
      <c r="F3956" s="597"/>
      <c r="G3956" s="598"/>
      <c r="H3956" s="598"/>
      <c r="I3956" s="598"/>
      <c r="J3956" s="598"/>
      <c r="K3956" s="598"/>
      <c r="L3956" s="612">
        <f t="shared" si="831"/>
        <v>0</v>
      </c>
      <c r="M3956" s="598"/>
      <c r="N3956" s="598"/>
      <c r="O3956" s="598"/>
      <c r="P3956" s="598"/>
      <c r="Q3956" s="612">
        <f t="shared" si="832"/>
        <v>0</v>
      </c>
      <c r="R3956" s="615"/>
      <c r="S3956" s="615"/>
      <c r="T3956" s="615"/>
      <c r="U3956" s="615"/>
      <c r="V3956" s="615"/>
      <c r="W3956" s="615"/>
      <c r="X3956" s="615"/>
      <c r="Y3956" s="615"/>
      <c r="Z3956" s="598"/>
      <c r="AA3956" s="598"/>
      <c r="AB3956" s="598"/>
      <c r="AC3956" s="598"/>
      <c r="AD3956" s="612">
        <f t="shared" ref="AD3956:AD3961" si="836">Y3956+AA3956-AC3956</f>
        <v>0</v>
      </c>
    </row>
    <row r="3957" outlineLevel="1" spans="1:30">
      <c r="A3957" s="594"/>
      <c r="B3957" s="599">
        <v>710201001</v>
      </c>
      <c r="C3957" s="649"/>
      <c r="D3957" s="161"/>
      <c r="E3957" s="649" t="s">
        <v>1198</v>
      </c>
      <c r="F3957" s="597"/>
      <c r="G3957" s="350"/>
      <c r="H3957" s="598"/>
      <c r="I3957" s="598"/>
      <c r="J3957" s="598"/>
      <c r="K3957" s="598"/>
      <c r="L3957" s="612">
        <f t="shared" si="831"/>
        <v>0</v>
      </c>
      <c r="M3957" s="598"/>
      <c r="N3957" s="598"/>
      <c r="O3957" s="598"/>
      <c r="P3957" s="598"/>
      <c r="Q3957" s="612">
        <f t="shared" si="832"/>
        <v>0</v>
      </c>
      <c r="R3957" s="615"/>
      <c r="S3957" s="615"/>
      <c r="T3957" s="615"/>
      <c r="U3957" s="615"/>
      <c r="V3957" s="615"/>
      <c r="W3957" s="615"/>
      <c r="X3957" s="615"/>
      <c r="Y3957" s="350">
        <f>SUM(Q3957:X3957)</f>
        <v>0</v>
      </c>
      <c r="Z3957" s="598"/>
      <c r="AA3957" s="598"/>
      <c r="AB3957" s="598"/>
      <c r="AC3957" s="598"/>
      <c r="AD3957" s="612">
        <f t="shared" si="836"/>
        <v>0</v>
      </c>
    </row>
    <row r="3958" outlineLevel="1" spans="1:30">
      <c r="A3958" s="594"/>
      <c r="B3958" s="599">
        <v>710201002</v>
      </c>
      <c r="C3958" s="649"/>
      <c r="D3958" s="161"/>
      <c r="E3958" s="649" t="s">
        <v>1199</v>
      </c>
      <c r="F3958" s="597"/>
      <c r="G3958" s="350"/>
      <c r="H3958" s="598"/>
      <c r="I3958" s="598"/>
      <c r="J3958" s="598"/>
      <c r="K3958" s="598"/>
      <c r="L3958" s="612">
        <f t="shared" si="831"/>
        <v>0</v>
      </c>
      <c r="M3958" s="598"/>
      <c r="N3958" s="598"/>
      <c r="O3958" s="598"/>
      <c r="P3958" s="598"/>
      <c r="Q3958" s="612">
        <f t="shared" si="832"/>
        <v>0</v>
      </c>
      <c r="R3958" s="615"/>
      <c r="S3958" s="615"/>
      <c r="T3958" s="615"/>
      <c r="U3958" s="615"/>
      <c r="V3958" s="615"/>
      <c r="W3958" s="615"/>
      <c r="X3958" s="615"/>
      <c r="Y3958" s="350">
        <f>SUM(Q3958:X3958)</f>
        <v>0</v>
      </c>
      <c r="Z3958" s="598"/>
      <c r="AA3958" s="598"/>
      <c r="AB3958" s="598"/>
      <c r="AC3958" s="598"/>
      <c r="AD3958" s="612">
        <f t="shared" si="836"/>
        <v>0</v>
      </c>
    </row>
    <row r="3959" outlineLevel="1" spans="1:30">
      <c r="A3959" s="594"/>
      <c r="B3959" s="599">
        <v>710201003</v>
      </c>
      <c r="C3959" s="649"/>
      <c r="D3959" s="161"/>
      <c r="E3959" s="649" t="s">
        <v>1200</v>
      </c>
      <c r="F3959" s="597"/>
      <c r="G3959" s="350"/>
      <c r="H3959" s="598"/>
      <c r="I3959" s="598"/>
      <c r="J3959" s="598"/>
      <c r="K3959" s="598"/>
      <c r="L3959" s="612">
        <f t="shared" si="831"/>
        <v>0</v>
      </c>
      <c r="M3959" s="598"/>
      <c r="N3959" s="598"/>
      <c r="O3959" s="598"/>
      <c r="P3959" s="598"/>
      <c r="Q3959" s="612">
        <f t="shared" si="832"/>
        <v>0</v>
      </c>
      <c r="R3959" s="615"/>
      <c r="S3959" s="615"/>
      <c r="T3959" s="615"/>
      <c r="U3959" s="615"/>
      <c r="V3959" s="615"/>
      <c r="W3959" s="615"/>
      <c r="X3959" s="615"/>
      <c r="Y3959" s="350">
        <f>SUM(Q3959:X3959)</f>
        <v>0</v>
      </c>
      <c r="Z3959" s="598"/>
      <c r="AA3959" s="598"/>
      <c r="AB3959" s="598"/>
      <c r="AC3959" s="598"/>
      <c r="AD3959" s="612">
        <f t="shared" si="836"/>
        <v>0</v>
      </c>
    </row>
    <row r="3960" outlineLevel="1" spans="1:30">
      <c r="A3960" s="594"/>
      <c r="B3960" s="599">
        <v>710201004</v>
      </c>
      <c r="C3960" s="649"/>
      <c r="D3960" s="161"/>
      <c r="E3960" s="649" t="s">
        <v>1201</v>
      </c>
      <c r="F3960" s="597"/>
      <c r="G3960" s="350"/>
      <c r="H3960" s="598"/>
      <c r="I3960" s="598"/>
      <c r="J3960" s="598"/>
      <c r="K3960" s="598"/>
      <c r="L3960" s="612">
        <f t="shared" si="831"/>
        <v>0</v>
      </c>
      <c r="M3960" s="598"/>
      <c r="N3960" s="598"/>
      <c r="O3960" s="598"/>
      <c r="P3960" s="598"/>
      <c r="Q3960" s="612">
        <f t="shared" si="832"/>
        <v>0</v>
      </c>
      <c r="R3960" s="615"/>
      <c r="S3960" s="615"/>
      <c r="T3960" s="615"/>
      <c r="U3960" s="615"/>
      <c r="V3960" s="615"/>
      <c r="W3960" s="615"/>
      <c r="X3960" s="615"/>
      <c r="Y3960" s="350">
        <f>SUM(Q3960:X3960)</f>
        <v>0</v>
      </c>
      <c r="Z3960" s="598"/>
      <c r="AA3960" s="598"/>
      <c r="AB3960" s="598"/>
      <c r="AC3960" s="598"/>
      <c r="AD3960" s="612">
        <f t="shared" si="836"/>
        <v>0</v>
      </c>
    </row>
    <row r="3961" outlineLevel="1" spans="1:30">
      <c r="A3961" s="594"/>
      <c r="B3961" s="599">
        <v>710201005</v>
      </c>
      <c r="C3961" s="649"/>
      <c r="D3961" s="161"/>
      <c r="E3961" s="649" t="s">
        <v>364</v>
      </c>
      <c r="F3961" s="597"/>
      <c r="G3961" s="350"/>
      <c r="H3961" s="598"/>
      <c r="I3961" s="598"/>
      <c r="J3961" s="598"/>
      <c r="K3961" s="598"/>
      <c r="L3961" s="612">
        <f t="shared" si="831"/>
        <v>0</v>
      </c>
      <c r="M3961" s="598"/>
      <c r="N3961" s="598"/>
      <c r="O3961" s="598"/>
      <c r="P3961" s="598"/>
      <c r="Q3961" s="612">
        <f t="shared" si="832"/>
        <v>0</v>
      </c>
      <c r="R3961" s="615"/>
      <c r="S3961" s="615"/>
      <c r="T3961" s="615"/>
      <c r="U3961" s="615"/>
      <c r="V3961" s="615"/>
      <c r="W3961" s="615"/>
      <c r="X3961" s="615"/>
      <c r="Y3961" s="350">
        <f>SUM(Q3961:X3961)</f>
        <v>0</v>
      </c>
      <c r="Z3961" s="598"/>
      <c r="AA3961" s="598"/>
      <c r="AB3961" s="598"/>
      <c r="AC3961" s="598"/>
      <c r="AD3961" s="612">
        <f t="shared" si="836"/>
        <v>0</v>
      </c>
    </row>
    <row r="3962" spans="1:30">
      <c r="A3962" s="594"/>
      <c r="B3962" s="599"/>
      <c r="C3962" s="649"/>
      <c r="D3962" s="161"/>
      <c r="E3962" s="649"/>
      <c r="F3962" s="597"/>
      <c r="G3962" s="598"/>
      <c r="H3962" s="598"/>
      <c r="I3962" s="598"/>
      <c r="J3962" s="598"/>
      <c r="K3962" s="598"/>
      <c r="L3962" s="612"/>
      <c r="M3962" s="598"/>
      <c r="N3962" s="598"/>
      <c r="O3962" s="598"/>
      <c r="P3962" s="598"/>
      <c r="Q3962" s="612"/>
      <c r="R3962" s="615"/>
      <c r="S3962" s="615"/>
      <c r="T3962" s="615"/>
      <c r="U3962" s="615"/>
      <c r="V3962" s="615"/>
      <c r="W3962" s="615"/>
      <c r="X3962" s="615"/>
      <c r="Y3962" s="615"/>
      <c r="Z3962" s="598"/>
      <c r="AA3962" s="598"/>
      <c r="AB3962" s="598"/>
      <c r="AC3962" s="598"/>
      <c r="AD3962" s="612"/>
    </row>
    <row r="3963" spans="1:30">
      <c r="A3963" s="594"/>
      <c r="B3963" s="599"/>
      <c r="C3963" s="649"/>
      <c r="D3963" s="351" t="s">
        <v>765</v>
      </c>
      <c r="E3963" s="352"/>
      <c r="F3963" s="353"/>
      <c r="G3963" s="354">
        <f>SUM(G3956:G3962)</f>
        <v>0</v>
      </c>
      <c r="H3963" s="355"/>
      <c r="I3963" s="354">
        <f>SUM(I3956:I3962)</f>
        <v>0</v>
      </c>
      <c r="J3963" s="355"/>
      <c r="K3963" s="354">
        <f>SUM(K3956:K3962)</f>
        <v>0</v>
      </c>
      <c r="L3963" s="354">
        <f>SUM(L3956:L3962)</f>
        <v>0</v>
      </c>
      <c r="M3963" s="355"/>
      <c r="N3963" s="354">
        <f>SUM(N3956:N3962)</f>
        <v>0</v>
      </c>
      <c r="O3963" s="355"/>
      <c r="P3963" s="354">
        <f>SUM(P3956:P3962)</f>
        <v>0</v>
      </c>
      <c r="Q3963" s="354">
        <f>SUM(Q3956:Q3962)</f>
        <v>0</v>
      </c>
      <c r="R3963" s="354">
        <f t="shared" ref="R3963:Y3963" si="837">SUM(R3956:R3962)</f>
        <v>0</v>
      </c>
      <c r="S3963" s="354">
        <f t="shared" si="837"/>
        <v>0</v>
      </c>
      <c r="T3963" s="354">
        <f t="shared" si="837"/>
        <v>0</v>
      </c>
      <c r="U3963" s="354">
        <f t="shared" si="837"/>
        <v>0</v>
      </c>
      <c r="V3963" s="354">
        <f t="shared" si="837"/>
        <v>0</v>
      </c>
      <c r="W3963" s="354">
        <f t="shared" si="837"/>
        <v>0</v>
      </c>
      <c r="X3963" s="354">
        <f t="shared" si="837"/>
        <v>0</v>
      </c>
      <c r="Y3963" s="354">
        <f t="shared" si="837"/>
        <v>0</v>
      </c>
      <c r="Z3963" s="355"/>
      <c r="AA3963" s="354">
        <f>SUM(AA3956:AA3962)</f>
        <v>0</v>
      </c>
      <c r="AB3963" s="355"/>
      <c r="AC3963" s="354">
        <f>SUM(AC3956:AC3962)</f>
        <v>0</v>
      </c>
      <c r="AD3963" s="614">
        <f>SUM(AD3956:AD3962)</f>
        <v>0</v>
      </c>
    </row>
    <row r="3964" spans="1:30">
      <c r="A3964" s="594"/>
      <c r="B3964" s="634"/>
      <c r="C3964" s="635"/>
      <c r="D3964" s="636"/>
      <c r="E3964" s="594"/>
      <c r="F3964" s="597"/>
      <c r="G3964" s="598"/>
      <c r="H3964" s="598"/>
      <c r="I3964" s="598"/>
      <c r="J3964" s="598"/>
      <c r="K3964" s="598"/>
      <c r="L3964" s="612"/>
      <c r="M3964" s="598"/>
      <c r="N3964" s="598"/>
      <c r="O3964" s="598"/>
      <c r="P3964" s="598"/>
      <c r="Q3964" s="612"/>
      <c r="R3964" s="615"/>
      <c r="S3964" s="615"/>
      <c r="T3964" s="615"/>
      <c r="U3964" s="615"/>
      <c r="V3964" s="615"/>
      <c r="W3964" s="615"/>
      <c r="X3964" s="615"/>
      <c r="Y3964" s="612"/>
      <c r="Z3964" s="598"/>
      <c r="AA3964" s="598"/>
      <c r="AB3964" s="598"/>
      <c r="AC3964" s="598"/>
      <c r="AD3964" s="612"/>
    </row>
    <row r="3965" spans="1:30">
      <c r="A3965" s="594"/>
      <c r="B3965" s="150"/>
      <c r="D3965" s="347" t="s">
        <v>1202</v>
      </c>
      <c r="E3965" s="299"/>
      <c r="F3965" s="343"/>
      <c r="G3965" s="350"/>
      <c r="H3965" s="349"/>
      <c r="I3965" s="350"/>
      <c r="J3965" s="349"/>
      <c r="K3965" s="350"/>
      <c r="L3965" s="612">
        <f>G3965+I3965-K3965</f>
        <v>0</v>
      </c>
      <c r="M3965" s="388"/>
      <c r="N3965" s="348"/>
      <c r="O3965" s="388"/>
      <c r="P3965" s="348"/>
      <c r="Q3965" s="612">
        <f>L3965+N3965-P3965</f>
        <v>0</v>
      </c>
      <c r="R3965" s="350"/>
      <c r="S3965" s="350"/>
      <c r="T3965" s="350"/>
      <c r="U3965" s="350"/>
      <c r="V3965" s="350"/>
      <c r="W3965" s="350"/>
      <c r="X3965" s="350"/>
      <c r="Y3965" s="374"/>
      <c r="Z3965" s="388"/>
      <c r="AA3965" s="348"/>
      <c r="AB3965" s="388"/>
      <c r="AC3965" s="348"/>
      <c r="AD3965" s="612">
        <f>Y3965+AA3965-AC3965</f>
        <v>0</v>
      </c>
    </row>
    <row r="3966" outlineLevel="1" spans="1:30">
      <c r="A3966" s="594"/>
      <c r="B3966" s="150">
        <v>710301001</v>
      </c>
      <c r="D3966" s="346"/>
      <c r="E3966" s="299" t="s">
        <v>1203</v>
      </c>
      <c r="F3966" s="343"/>
      <c r="G3966" s="350"/>
      <c r="H3966" s="349"/>
      <c r="I3966" s="350"/>
      <c r="J3966" s="349"/>
      <c r="K3966" s="350"/>
      <c r="L3966" s="612">
        <f>G3966+I3966-K3966</f>
        <v>0</v>
      </c>
      <c r="M3966" s="388"/>
      <c r="N3966" s="348"/>
      <c r="O3966" s="388"/>
      <c r="P3966" s="348"/>
      <c r="Q3966" s="612">
        <f>L3966+N3966-P3966</f>
        <v>0</v>
      </c>
      <c r="R3966" s="350"/>
      <c r="S3966" s="350"/>
      <c r="T3966" s="350"/>
      <c r="U3966" s="350"/>
      <c r="V3966" s="350"/>
      <c r="W3966" s="350"/>
      <c r="X3966" s="350"/>
      <c r="Y3966" s="350">
        <f>SUM(Q3966:X3966)</f>
        <v>0</v>
      </c>
      <c r="Z3966" s="388"/>
      <c r="AA3966" s="348"/>
      <c r="AB3966" s="388"/>
      <c r="AC3966" s="348"/>
      <c r="AD3966" s="612">
        <f>Y3966+AA3966-AC3966</f>
        <v>0</v>
      </c>
    </row>
    <row r="3967" outlineLevel="1" spans="1:30">
      <c r="A3967" s="594"/>
      <c r="B3967" s="150">
        <v>710301002</v>
      </c>
      <c r="D3967" s="346"/>
      <c r="E3967" s="299" t="s">
        <v>1204</v>
      </c>
      <c r="F3967" s="343"/>
      <c r="G3967" s="350"/>
      <c r="H3967" s="349"/>
      <c r="I3967" s="350"/>
      <c r="J3967" s="349"/>
      <c r="K3967" s="350"/>
      <c r="L3967" s="612">
        <f>G3967+I3967-K3967</f>
        <v>0</v>
      </c>
      <c r="M3967" s="388"/>
      <c r="N3967" s="348"/>
      <c r="O3967" s="388"/>
      <c r="P3967" s="348"/>
      <c r="Q3967" s="612">
        <f>L3967+N3967-P3967</f>
        <v>0</v>
      </c>
      <c r="R3967" s="350"/>
      <c r="S3967" s="350"/>
      <c r="T3967" s="350"/>
      <c r="U3967" s="350"/>
      <c r="V3967" s="350"/>
      <c r="W3967" s="350"/>
      <c r="X3967" s="350"/>
      <c r="Y3967" s="350">
        <f>SUM(Q3967:X3967)</f>
        <v>0</v>
      </c>
      <c r="Z3967" s="388"/>
      <c r="AA3967" s="348"/>
      <c r="AB3967" s="388"/>
      <c r="AC3967" s="348"/>
      <c r="AD3967" s="612">
        <f>Y3967+AA3967-AC3967</f>
        <v>0</v>
      </c>
    </row>
    <row r="3968" outlineLevel="1" spans="1:30">
      <c r="A3968" s="594"/>
      <c r="B3968" s="150">
        <v>710301003</v>
      </c>
      <c r="D3968" s="346"/>
      <c r="E3968" s="299" t="s">
        <v>364</v>
      </c>
      <c r="F3968" s="343"/>
      <c r="G3968" s="350"/>
      <c r="H3968" s="349"/>
      <c r="I3968" s="350"/>
      <c r="J3968" s="349"/>
      <c r="K3968" s="350"/>
      <c r="L3968" s="612">
        <f>G3968+I3968-K3968</f>
        <v>0</v>
      </c>
      <c r="M3968" s="388"/>
      <c r="N3968" s="348"/>
      <c r="O3968" s="388"/>
      <c r="P3968" s="348"/>
      <c r="Q3968" s="612">
        <f>L3968+N3968-P3968</f>
        <v>0</v>
      </c>
      <c r="R3968" s="350"/>
      <c r="S3968" s="350"/>
      <c r="T3968" s="350"/>
      <c r="U3968" s="350"/>
      <c r="V3968" s="350"/>
      <c r="W3968" s="350"/>
      <c r="X3968" s="350"/>
      <c r="Y3968" s="350">
        <f>SUM(Q3968:X3968)</f>
        <v>0</v>
      </c>
      <c r="Z3968" s="388"/>
      <c r="AA3968" s="348"/>
      <c r="AB3968" s="388"/>
      <c r="AC3968" s="348"/>
      <c r="AD3968" s="612">
        <f>Y3968+AA3968-AC3968</f>
        <v>0</v>
      </c>
    </row>
    <row r="3969" spans="1:30">
      <c r="A3969" s="594"/>
      <c r="B3969" s="150"/>
      <c r="D3969" s="346"/>
      <c r="E3969" s="299"/>
      <c r="F3969" s="343"/>
      <c r="G3969" s="350"/>
      <c r="H3969" s="349"/>
      <c r="I3969" s="350"/>
      <c r="J3969" s="349"/>
      <c r="K3969" s="350"/>
      <c r="L3969" s="337"/>
      <c r="M3969" s="388"/>
      <c r="N3969" s="348"/>
      <c r="O3969" s="388"/>
      <c r="P3969" s="348"/>
      <c r="Q3969" s="337"/>
      <c r="R3969" s="350"/>
      <c r="S3969" s="350"/>
      <c r="T3969" s="350"/>
      <c r="U3969" s="350"/>
      <c r="V3969" s="350"/>
      <c r="W3969" s="350"/>
      <c r="X3969" s="350"/>
      <c r="Y3969" s="374"/>
      <c r="Z3969" s="388"/>
      <c r="AA3969" s="348"/>
      <c r="AB3969" s="388"/>
      <c r="AC3969" s="348"/>
      <c r="AD3969" s="337"/>
    </row>
    <row r="3970" spans="1:30">
      <c r="A3970" s="594"/>
      <c r="B3970" s="150"/>
      <c r="D3970" s="351" t="s">
        <v>765</v>
      </c>
      <c r="E3970" s="352"/>
      <c r="F3970" s="353"/>
      <c r="G3970" s="354">
        <f>SUM(G3965:G3969)</f>
        <v>0</v>
      </c>
      <c r="H3970" s="355"/>
      <c r="I3970" s="354">
        <f>SUM(I3965:I3969)</f>
        <v>0</v>
      </c>
      <c r="J3970" s="355"/>
      <c r="K3970" s="354">
        <f>SUM(K3965:K3969)</f>
        <v>0</v>
      </c>
      <c r="L3970" s="354">
        <f>SUM(L3965:L3969)</f>
        <v>0</v>
      </c>
      <c r="M3970" s="355"/>
      <c r="N3970" s="354">
        <f>SUM(N3965:N3969)</f>
        <v>0</v>
      </c>
      <c r="O3970" s="355"/>
      <c r="P3970" s="354">
        <f>SUM(P3965:P3969)</f>
        <v>0</v>
      </c>
      <c r="Q3970" s="354">
        <f>SUM(Q3965:Q3969)</f>
        <v>0</v>
      </c>
      <c r="R3970" s="354">
        <f t="shared" ref="R3970:Y3970" si="838">SUM(R3965:R3969)</f>
        <v>0</v>
      </c>
      <c r="S3970" s="354">
        <f t="shared" si="838"/>
        <v>0</v>
      </c>
      <c r="T3970" s="354">
        <f t="shared" si="838"/>
        <v>0</v>
      </c>
      <c r="U3970" s="354">
        <f t="shared" si="838"/>
        <v>0</v>
      </c>
      <c r="V3970" s="354">
        <f t="shared" si="838"/>
        <v>0</v>
      </c>
      <c r="W3970" s="354">
        <f t="shared" si="838"/>
        <v>0</v>
      </c>
      <c r="X3970" s="354">
        <f t="shared" si="838"/>
        <v>0</v>
      </c>
      <c r="Y3970" s="354">
        <f t="shared" si="838"/>
        <v>0</v>
      </c>
      <c r="Z3970" s="355"/>
      <c r="AA3970" s="354">
        <f>SUM(AA3965:AA3969)</f>
        <v>0</v>
      </c>
      <c r="AB3970" s="355"/>
      <c r="AC3970" s="354">
        <f>SUM(AC3965:AC3969)</f>
        <v>0</v>
      </c>
      <c r="AD3970" s="614">
        <f>SUM(AD3965:AD3969)</f>
        <v>0</v>
      </c>
    </row>
    <row r="3971" spans="1:30">
      <c r="A3971" s="594"/>
      <c r="B3971" s="634"/>
      <c r="C3971" s="635"/>
      <c r="D3971" s="636"/>
      <c r="E3971" s="594"/>
      <c r="F3971" s="597"/>
      <c r="G3971" s="598"/>
      <c r="H3971" s="598"/>
      <c r="I3971" s="598"/>
      <c r="J3971" s="598"/>
      <c r="K3971" s="598"/>
      <c r="L3971" s="612"/>
      <c r="M3971" s="598"/>
      <c r="N3971" s="598"/>
      <c r="O3971" s="598"/>
      <c r="P3971" s="598"/>
      <c r="Q3971" s="612"/>
      <c r="R3971" s="615"/>
      <c r="S3971" s="615"/>
      <c r="T3971" s="615"/>
      <c r="U3971" s="615"/>
      <c r="V3971" s="615"/>
      <c r="W3971" s="615"/>
      <c r="X3971" s="615"/>
      <c r="Y3971" s="612"/>
      <c r="Z3971" s="598"/>
      <c r="AA3971" s="598"/>
      <c r="AB3971" s="598"/>
      <c r="AC3971" s="598"/>
      <c r="AD3971" s="612"/>
    </row>
    <row r="3972" spans="1:30">
      <c r="A3972" s="594"/>
      <c r="B3972" s="150"/>
      <c r="D3972" s="347" t="s">
        <v>1205</v>
      </c>
      <c r="E3972" s="299"/>
      <c r="F3972" s="343"/>
      <c r="G3972" s="350"/>
      <c r="H3972" s="349"/>
      <c r="I3972" s="350"/>
      <c r="J3972" s="349"/>
      <c r="K3972" s="350"/>
      <c r="L3972" s="612">
        <f>G3972+I3972-K3972</f>
        <v>0</v>
      </c>
      <c r="M3972" s="388"/>
      <c r="N3972" s="348"/>
      <c r="O3972" s="388"/>
      <c r="P3972" s="348"/>
      <c r="Q3972" s="612">
        <f>L3972+N3972-P3972</f>
        <v>0</v>
      </c>
      <c r="R3972" s="350"/>
      <c r="S3972" s="350"/>
      <c r="T3972" s="350"/>
      <c r="U3972" s="350"/>
      <c r="V3972" s="350"/>
      <c r="W3972" s="350"/>
      <c r="X3972" s="350"/>
      <c r="Y3972" s="374"/>
      <c r="Z3972" s="388"/>
      <c r="AA3972" s="348"/>
      <c r="AB3972" s="388"/>
      <c r="AC3972" s="348"/>
      <c r="AD3972" s="612">
        <f>Y3972+AA3972-AC3972</f>
        <v>0</v>
      </c>
    </row>
    <row r="3973" hidden="1" outlineLevel="1" spans="1:30">
      <c r="A3973" s="594"/>
      <c r="B3973" s="150">
        <v>710401001</v>
      </c>
      <c r="D3973" s="346"/>
      <c r="E3973" s="299" t="s">
        <v>1206</v>
      </c>
      <c r="F3973" s="343"/>
      <c r="G3973" s="350"/>
      <c r="H3973" s="349"/>
      <c r="I3973" s="350"/>
      <c r="J3973" s="349"/>
      <c r="K3973" s="350"/>
      <c r="L3973" s="612">
        <f>G3973+I3973-K3973</f>
        <v>0</v>
      </c>
      <c r="M3973" s="388"/>
      <c r="N3973" s="348"/>
      <c r="O3973" s="388"/>
      <c r="P3973" s="348"/>
      <c r="Q3973" s="612">
        <f>L3973+N3973-P3973</f>
        <v>0</v>
      </c>
      <c r="R3973" s="350"/>
      <c r="S3973" s="350"/>
      <c r="T3973" s="350"/>
      <c r="U3973" s="350"/>
      <c r="V3973" s="350"/>
      <c r="W3973" s="350"/>
      <c r="X3973" s="350"/>
      <c r="Y3973" s="350">
        <f t="shared" ref="Y3973:Y3978" si="839">SUM(Q3973:X3973)</f>
        <v>0</v>
      </c>
      <c r="Z3973" s="388"/>
      <c r="AA3973" s="348"/>
      <c r="AB3973" s="388"/>
      <c r="AC3973" s="348"/>
      <c r="AD3973" s="652">
        <f>Y3973+AA3973-AC3973</f>
        <v>0</v>
      </c>
    </row>
    <row r="3974" hidden="1" outlineLevel="1" spans="1:30">
      <c r="A3974" s="594"/>
      <c r="B3974" s="150">
        <v>710401002</v>
      </c>
      <c r="D3974" s="346"/>
      <c r="E3974" s="299" t="s">
        <v>1207</v>
      </c>
      <c r="F3974" s="343"/>
      <c r="G3974" s="350"/>
      <c r="H3974" s="349"/>
      <c r="I3974" s="350"/>
      <c r="J3974" s="349"/>
      <c r="K3974" s="350"/>
      <c r="L3974" s="612">
        <f t="shared" ref="L3974:L3978" si="840">G3974+I3974-K3974</f>
        <v>0</v>
      </c>
      <c r="M3974" s="388"/>
      <c r="N3974" s="348"/>
      <c r="O3974" s="388"/>
      <c r="P3974" s="348"/>
      <c r="Q3974" s="612">
        <f t="shared" ref="Q3974:Q3978" si="841">L3974+N3974-P3974</f>
        <v>0</v>
      </c>
      <c r="R3974" s="350"/>
      <c r="S3974" s="350"/>
      <c r="T3974" s="350"/>
      <c r="U3974" s="350"/>
      <c r="V3974" s="350"/>
      <c r="W3974" s="350"/>
      <c r="X3974" s="350"/>
      <c r="Y3974" s="350">
        <f t="shared" si="839"/>
        <v>0</v>
      </c>
      <c r="Z3974" s="388"/>
      <c r="AA3974" s="348"/>
      <c r="AB3974" s="388"/>
      <c r="AC3974" s="348"/>
      <c r="AD3974" s="652">
        <f t="shared" ref="AD3974:AD3978" si="842">Y3974+AA3974-AC3974</f>
        <v>0</v>
      </c>
    </row>
    <row r="3975" hidden="1" outlineLevel="1" spans="1:30">
      <c r="A3975" s="594"/>
      <c r="B3975" s="150">
        <v>710401003</v>
      </c>
      <c r="D3975" s="346"/>
      <c r="E3975" s="299" t="s">
        <v>1208</v>
      </c>
      <c r="F3975" s="343"/>
      <c r="G3975" s="350"/>
      <c r="H3975" s="349"/>
      <c r="I3975" s="350"/>
      <c r="J3975" s="349"/>
      <c r="K3975" s="350"/>
      <c r="L3975" s="612">
        <f t="shared" si="840"/>
        <v>0</v>
      </c>
      <c r="M3975" s="388"/>
      <c r="N3975" s="348"/>
      <c r="O3975" s="388"/>
      <c r="P3975" s="348"/>
      <c r="Q3975" s="612">
        <f t="shared" si="841"/>
        <v>0</v>
      </c>
      <c r="R3975" s="350"/>
      <c r="S3975" s="350"/>
      <c r="T3975" s="350"/>
      <c r="U3975" s="350"/>
      <c r="V3975" s="350"/>
      <c r="W3975" s="350"/>
      <c r="X3975" s="350"/>
      <c r="Y3975" s="350">
        <f t="shared" si="839"/>
        <v>0</v>
      </c>
      <c r="Z3975" s="388"/>
      <c r="AA3975" s="348"/>
      <c r="AB3975" s="388"/>
      <c r="AC3975" s="348"/>
      <c r="AD3975" s="652">
        <f t="shared" si="842"/>
        <v>0</v>
      </c>
    </row>
    <row r="3976" hidden="1" outlineLevel="1" spans="1:30">
      <c r="A3976" s="594"/>
      <c r="B3976" s="150">
        <v>710401004</v>
      </c>
      <c r="D3976" s="346"/>
      <c r="E3976" s="299" t="s">
        <v>607</v>
      </c>
      <c r="F3976" s="343"/>
      <c r="G3976" s="350"/>
      <c r="H3976" s="349"/>
      <c r="I3976" s="350"/>
      <c r="J3976" s="349"/>
      <c r="K3976" s="350"/>
      <c r="L3976" s="612">
        <f t="shared" si="840"/>
        <v>0</v>
      </c>
      <c r="M3976" s="388"/>
      <c r="N3976" s="348"/>
      <c r="O3976" s="388"/>
      <c r="P3976" s="348"/>
      <c r="Q3976" s="612">
        <f t="shared" si="841"/>
        <v>0</v>
      </c>
      <c r="R3976" s="350"/>
      <c r="S3976" s="350"/>
      <c r="T3976" s="350"/>
      <c r="U3976" s="350"/>
      <c r="V3976" s="350"/>
      <c r="W3976" s="350"/>
      <c r="X3976" s="350"/>
      <c r="Y3976" s="350">
        <f t="shared" si="839"/>
        <v>0</v>
      </c>
      <c r="Z3976" s="388"/>
      <c r="AA3976" s="348"/>
      <c r="AB3976" s="388"/>
      <c r="AC3976" s="348"/>
      <c r="AD3976" s="652">
        <f t="shared" si="842"/>
        <v>0</v>
      </c>
    </row>
    <row r="3977" hidden="1" outlineLevel="1" spans="1:30">
      <c r="A3977" s="594"/>
      <c r="B3977" s="150">
        <v>710401005</v>
      </c>
      <c r="D3977" s="346"/>
      <c r="E3977" s="299" t="s">
        <v>1209</v>
      </c>
      <c r="F3977" s="343"/>
      <c r="G3977" s="350"/>
      <c r="H3977" s="349"/>
      <c r="I3977" s="350"/>
      <c r="J3977" s="349"/>
      <c r="K3977" s="350"/>
      <c r="L3977" s="612">
        <f t="shared" si="840"/>
        <v>0</v>
      </c>
      <c r="M3977" s="388"/>
      <c r="N3977" s="348"/>
      <c r="O3977" s="388"/>
      <c r="P3977" s="348"/>
      <c r="Q3977" s="612">
        <f t="shared" si="841"/>
        <v>0</v>
      </c>
      <c r="R3977" s="350"/>
      <c r="S3977" s="350"/>
      <c r="T3977" s="350"/>
      <c r="U3977" s="350"/>
      <c r="V3977" s="350"/>
      <c r="W3977" s="350"/>
      <c r="X3977" s="350"/>
      <c r="Y3977" s="350">
        <f t="shared" si="839"/>
        <v>0</v>
      </c>
      <c r="Z3977" s="388"/>
      <c r="AA3977" s="348"/>
      <c r="AB3977" s="388"/>
      <c r="AC3977" s="348"/>
      <c r="AD3977" s="612">
        <f t="shared" si="842"/>
        <v>0</v>
      </c>
    </row>
    <row r="3978" hidden="1" outlineLevel="1" spans="1:30">
      <c r="A3978" s="594"/>
      <c r="B3978" s="150">
        <v>710401006</v>
      </c>
      <c r="D3978" s="346"/>
      <c r="E3978" s="299" t="s">
        <v>1210</v>
      </c>
      <c r="F3978" s="343"/>
      <c r="G3978" s="350"/>
      <c r="H3978" s="349"/>
      <c r="I3978" s="350"/>
      <c r="J3978" s="349"/>
      <c r="K3978" s="350"/>
      <c r="L3978" s="612">
        <f t="shared" si="840"/>
        <v>0</v>
      </c>
      <c r="M3978" s="388"/>
      <c r="N3978" s="348"/>
      <c r="O3978" s="388"/>
      <c r="P3978" s="348"/>
      <c r="Q3978" s="612">
        <f t="shared" si="841"/>
        <v>0</v>
      </c>
      <c r="R3978" s="350"/>
      <c r="S3978" s="350"/>
      <c r="T3978" s="350"/>
      <c r="U3978" s="350"/>
      <c r="V3978" s="350"/>
      <c r="W3978" s="350"/>
      <c r="X3978" s="350"/>
      <c r="Y3978" s="350">
        <f t="shared" si="839"/>
        <v>0</v>
      </c>
      <c r="Z3978" s="388"/>
      <c r="AA3978" s="348"/>
      <c r="AB3978" s="388"/>
      <c r="AC3978" s="348"/>
      <c r="AD3978" s="612">
        <f t="shared" si="842"/>
        <v>0</v>
      </c>
    </row>
    <row r="3979" hidden="1" outlineLevel="1" spans="1:30">
      <c r="A3979" s="594"/>
      <c r="B3979" s="150">
        <v>710401007</v>
      </c>
      <c r="D3979" s="346"/>
      <c r="E3979" s="299" t="s">
        <v>364</v>
      </c>
      <c r="F3979" s="343"/>
      <c r="G3979" s="350"/>
      <c r="H3979" s="349"/>
      <c r="I3979" s="350"/>
      <c r="J3979" s="349"/>
      <c r="K3979" s="350"/>
      <c r="L3979" s="612">
        <f t="shared" ref="L3979" si="843">G3979+I3979-K3979</f>
        <v>0</v>
      </c>
      <c r="M3979" s="388"/>
      <c r="N3979" s="348"/>
      <c r="O3979" s="388"/>
      <c r="P3979" s="348"/>
      <c r="Q3979" s="612">
        <f t="shared" ref="Q3979" si="844">L3979+N3979-P3979</f>
        <v>0</v>
      </c>
      <c r="R3979" s="350"/>
      <c r="S3979" s="350"/>
      <c r="T3979" s="350"/>
      <c r="U3979" s="350"/>
      <c r="V3979" s="350"/>
      <c r="W3979" s="350"/>
      <c r="X3979" s="350"/>
      <c r="Y3979" s="350">
        <f t="shared" ref="Y3979" si="845">SUM(Q3979:X3979)</f>
        <v>0</v>
      </c>
      <c r="Z3979" s="388"/>
      <c r="AA3979" s="348"/>
      <c r="AB3979" s="388"/>
      <c r="AC3979" s="348"/>
      <c r="AD3979" s="612">
        <f t="shared" ref="AD3979" si="846">Y3979+AA3979-AC3979</f>
        <v>0</v>
      </c>
    </row>
    <row r="3980" collapsed="1" spans="1:30">
      <c r="A3980" s="594"/>
      <c r="B3980" s="150"/>
      <c r="D3980" s="346"/>
      <c r="E3980" s="299"/>
      <c r="F3980" s="343"/>
      <c r="G3980" s="350"/>
      <c r="H3980" s="349"/>
      <c r="I3980" s="350"/>
      <c r="J3980" s="349"/>
      <c r="K3980" s="350"/>
      <c r="L3980" s="337"/>
      <c r="M3980" s="388"/>
      <c r="N3980" s="348"/>
      <c r="O3980" s="388"/>
      <c r="P3980" s="348"/>
      <c r="Q3980" s="337"/>
      <c r="R3980" s="350"/>
      <c r="S3980" s="350"/>
      <c r="T3980" s="350"/>
      <c r="U3980" s="350"/>
      <c r="V3980" s="350"/>
      <c r="W3980" s="350"/>
      <c r="X3980" s="350"/>
      <c r="Y3980" s="374"/>
      <c r="Z3980" s="388"/>
      <c r="AA3980" s="348"/>
      <c r="AB3980" s="388"/>
      <c r="AC3980" s="348"/>
      <c r="AD3980" s="337"/>
    </row>
    <row r="3981" spans="1:30">
      <c r="A3981" s="594"/>
      <c r="B3981" s="150"/>
      <c r="D3981" s="351" t="s">
        <v>765</v>
      </c>
      <c r="E3981" s="352"/>
      <c r="F3981" s="353"/>
      <c r="G3981" s="354">
        <f>SUM(G3972:G3980)</f>
        <v>0</v>
      </c>
      <c r="H3981" s="355"/>
      <c r="I3981" s="354">
        <f>SUM(I3972:I3980)</f>
        <v>0</v>
      </c>
      <c r="J3981" s="355"/>
      <c r="K3981" s="354">
        <f>SUM(K3972:K3980)</f>
        <v>0</v>
      </c>
      <c r="L3981" s="354">
        <f>SUM(L3972:L3980)</f>
        <v>0</v>
      </c>
      <c r="M3981" s="355"/>
      <c r="N3981" s="354">
        <f>SUM(N3972:N3980)</f>
        <v>0</v>
      </c>
      <c r="O3981" s="355"/>
      <c r="P3981" s="354">
        <f t="shared" ref="P3981:Y3981" si="847">SUM(P3972:P3980)</f>
        <v>0</v>
      </c>
      <c r="Q3981" s="354">
        <f t="shared" si="847"/>
        <v>0</v>
      </c>
      <c r="R3981" s="354">
        <f t="shared" si="847"/>
        <v>0</v>
      </c>
      <c r="S3981" s="354">
        <f t="shared" si="847"/>
        <v>0</v>
      </c>
      <c r="T3981" s="354">
        <f t="shared" si="847"/>
        <v>0</v>
      </c>
      <c r="U3981" s="354">
        <f t="shared" si="847"/>
        <v>0</v>
      </c>
      <c r="V3981" s="354">
        <f t="shared" si="847"/>
        <v>0</v>
      </c>
      <c r="W3981" s="354">
        <f t="shared" si="847"/>
        <v>0</v>
      </c>
      <c r="X3981" s="354">
        <f t="shared" si="847"/>
        <v>0</v>
      </c>
      <c r="Y3981" s="354">
        <f t="shared" si="847"/>
        <v>0</v>
      </c>
      <c r="Z3981" s="355"/>
      <c r="AA3981" s="354">
        <f>SUM(AA3972:AA3980)</f>
        <v>0</v>
      </c>
      <c r="AB3981" s="355"/>
      <c r="AC3981" s="354">
        <f>SUM(AC3972:AC3980)</f>
        <v>0</v>
      </c>
      <c r="AD3981" s="354">
        <f>SUM(AD3972:AD3980)</f>
        <v>0</v>
      </c>
    </row>
    <row r="3982" spans="1:30">
      <c r="A3982" s="594"/>
      <c r="B3982" s="634"/>
      <c r="C3982" s="635"/>
      <c r="D3982" s="636"/>
      <c r="E3982" s="594"/>
      <c r="F3982" s="597"/>
      <c r="G3982" s="598"/>
      <c r="H3982" s="598"/>
      <c r="I3982" s="598"/>
      <c r="J3982" s="598"/>
      <c r="K3982" s="598"/>
      <c r="L3982" s="612"/>
      <c r="M3982" s="598"/>
      <c r="N3982" s="598"/>
      <c r="O3982" s="598"/>
      <c r="P3982" s="598"/>
      <c r="Q3982" s="612"/>
      <c r="R3982" s="615"/>
      <c r="S3982" s="615"/>
      <c r="T3982" s="615"/>
      <c r="U3982" s="615"/>
      <c r="V3982" s="615"/>
      <c r="W3982" s="615"/>
      <c r="X3982" s="615"/>
      <c r="Y3982" s="612"/>
      <c r="Z3982" s="598"/>
      <c r="AA3982" s="598"/>
      <c r="AB3982" s="598"/>
      <c r="AC3982" s="598"/>
      <c r="AD3982" s="612"/>
    </row>
    <row r="3983" spans="1:30">
      <c r="A3983" s="594"/>
      <c r="B3983" s="150"/>
      <c r="D3983" s="347" t="s">
        <v>1211</v>
      </c>
      <c r="E3983" s="299"/>
      <c r="F3983" s="343"/>
      <c r="G3983" s="350"/>
      <c r="H3983" s="349"/>
      <c r="I3983" s="350"/>
      <c r="J3983" s="349"/>
      <c r="K3983" s="350"/>
      <c r="L3983" s="612">
        <f t="shared" ref="L3983:L3988" si="848">G3983+I3983-K3983</f>
        <v>0</v>
      </c>
      <c r="M3983" s="388"/>
      <c r="N3983" s="348"/>
      <c r="O3983" s="388"/>
      <c r="P3983" s="348"/>
      <c r="Q3983" s="612">
        <f t="shared" ref="Q3983:Q3988" si="849">L3983+N3983-P3983</f>
        <v>0</v>
      </c>
      <c r="R3983" s="350"/>
      <c r="S3983" s="350"/>
      <c r="T3983" s="350"/>
      <c r="U3983" s="350"/>
      <c r="V3983" s="350"/>
      <c r="W3983" s="350"/>
      <c r="X3983" s="350"/>
      <c r="Y3983" s="350">
        <f t="shared" ref="Y3983:Y3988" si="850">SUM(Q3983:X3983)</f>
        <v>0</v>
      </c>
      <c r="Z3983" s="388"/>
      <c r="AA3983" s="348"/>
      <c r="AB3983" s="388"/>
      <c r="AC3983" s="348"/>
      <c r="AD3983" s="612">
        <f t="shared" ref="AD3983:AD3988" si="851">Y3983+AA3983-AC3983</f>
        <v>0</v>
      </c>
    </row>
    <row r="3984" hidden="1" outlineLevel="1" spans="1:30">
      <c r="A3984" s="594"/>
      <c r="B3984" s="150">
        <v>710501001</v>
      </c>
      <c r="D3984" s="346"/>
      <c r="E3984" s="299" t="s">
        <v>1212</v>
      </c>
      <c r="F3984" s="343"/>
      <c r="G3984" s="350"/>
      <c r="H3984" s="349"/>
      <c r="I3984" s="350"/>
      <c r="J3984" s="349"/>
      <c r="K3984" s="350"/>
      <c r="L3984" s="612">
        <f t="shared" si="848"/>
        <v>0</v>
      </c>
      <c r="M3984" s="388"/>
      <c r="N3984" s="348"/>
      <c r="O3984" s="388"/>
      <c r="P3984" s="348"/>
      <c r="Q3984" s="612">
        <f t="shared" si="849"/>
        <v>0</v>
      </c>
      <c r="R3984" s="350"/>
      <c r="S3984" s="350"/>
      <c r="T3984" s="350"/>
      <c r="U3984" s="350"/>
      <c r="V3984" s="350"/>
      <c r="W3984" s="350"/>
      <c r="X3984" s="350"/>
      <c r="Y3984" s="350">
        <f t="shared" si="850"/>
        <v>0</v>
      </c>
      <c r="Z3984" s="388"/>
      <c r="AA3984" s="348"/>
      <c r="AB3984" s="388"/>
      <c r="AC3984" s="348"/>
      <c r="AD3984" s="612">
        <f t="shared" si="851"/>
        <v>0</v>
      </c>
    </row>
    <row r="3985" hidden="1" outlineLevel="1" spans="1:30">
      <c r="A3985" s="594"/>
      <c r="B3985" s="150">
        <v>710501002</v>
      </c>
      <c r="D3985" s="346"/>
      <c r="E3985" s="299" t="s">
        <v>1213</v>
      </c>
      <c r="F3985" s="343"/>
      <c r="G3985" s="350"/>
      <c r="H3985" s="349"/>
      <c r="I3985" s="350"/>
      <c r="J3985" s="349"/>
      <c r="K3985" s="350"/>
      <c r="L3985" s="612">
        <f t="shared" si="848"/>
        <v>0</v>
      </c>
      <c r="M3985" s="388"/>
      <c r="N3985" s="348"/>
      <c r="O3985" s="388"/>
      <c r="P3985" s="348"/>
      <c r="Q3985" s="612">
        <f t="shared" si="849"/>
        <v>0</v>
      </c>
      <c r="R3985" s="350"/>
      <c r="S3985" s="350"/>
      <c r="T3985" s="350"/>
      <c r="U3985" s="350"/>
      <c r="V3985" s="350"/>
      <c r="W3985" s="350"/>
      <c r="X3985" s="350"/>
      <c r="Y3985" s="350">
        <f t="shared" si="850"/>
        <v>0</v>
      </c>
      <c r="Z3985" s="388"/>
      <c r="AA3985" s="348"/>
      <c r="AB3985" s="388"/>
      <c r="AC3985" s="348"/>
      <c r="AD3985" s="612">
        <f t="shared" si="851"/>
        <v>0</v>
      </c>
    </row>
    <row r="3986" hidden="1" outlineLevel="1" spans="1:30">
      <c r="A3986" s="594"/>
      <c r="B3986" s="150">
        <v>710501003</v>
      </c>
      <c r="D3986" s="346"/>
      <c r="E3986" s="299" t="s">
        <v>1214</v>
      </c>
      <c r="F3986" s="343"/>
      <c r="G3986" s="350"/>
      <c r="H3986" s="349"/>
      <c r="I3986" s="350"/>
      <c r="J3986" s="349"/>
      <c r="K3986" s="350"/>
      <c r="L3986" s="612">
        <f t="shared" si="848"/>
        <v>0</v>
      </c>
      <c r="M3986" s="388"/>
      <c r="N3986" s="348"/>
      <c r="O3986" s="388"/>
      <c r="P3986" s="348"/>
      <c r="Q3986" s="612">
        <f t="shared" si="849"/>
        <v>0</v>
      </c>
      <c r="R3986" s="350"/>
      <c r="S3986" s="350"/>
      <c r="T3986" s="350"/>
      <c r="U3986" s="350"/>
      <c r="V3986" s="350"/>
      <c r="W3986" s="350"/>
      <c r="X3986" s="350"/>
      <c r="Y3986" s="350">
        <f t="shared" si="850"/>
        <v>0</v>
      </c>
      <c r="Z3986" s="388"/>
      <c r="AA3986" s="348"/>
      <c r="AB3986" s="388"/>
      <c r="AC3986" s="348"/>
      <c r="AD3986" s="612">
        <f t="shared" si="851"/>
        <v>0</v>
      </c>
    </row>
    <row r="3987" hidden="1" outlineLevel="1" spans="1:30">
      <c r="A3987" s="594"/>
      <c r="B3987" s="150">
        <v>710501004</v>
      </c>
      <c r="D3987" s="346"/>
      <c r="E3987" s="299" t="s">
        <v>1215</v>
      </c>
      <c r="F3987" s="343"/>
      <c r="G3987" s="350"/>
      <c r="H3987" s="349"/>
      <c r="I3987" s="350"/>
      <c r="J3987" s="349"/>
      <c r="K3987" s="350"/>
      <c r="L3987" s="612">
        <f t="shared" si="848"/>
        <v>0</v>
      </c>
      <c r="M3987" s="388"/>
      <c r="N3987" s="348"/>
      <c r="O3987" s="388"/>
      <c r="P3987" s="348"/>
      <c r="Q3987" s="612">
        <f t="shared" si="849"/>
        <v>0</v>
      </c>
      <c r="R3987" s="350"/>
      <c r="S3987" s="350"/>
      <c r="T3987" s="350"/>
      <c r="U3987" s="350"/>
      <c r="V3987" s="350"/>
      <c r="W3987" s="350"/>
      <c r="X3987" s="350"/>
      <c r="Y3987" s="350">
        <f t="shared" si="850"/>
        <v>0</v>
      </c>
      <c r="Z3987" s="388"/>
      <c r="AA3987" s="348"/>
      <c r="AB3987" s="388"/>
      <c r="AC3987" s="348"/>
      <c r="AD3987" s="612">
        <f t="shared" si="851"/>
        <v>0</v>
      </c>
    </row>
    <row r="3988" hidden="1" outlineLevel="1" spans="1:30">
      <c r="A3988" s="594"/>
      <c r="B3988" s="150">
        <v>710501005</v>
      </c>
      <c r="D3988" s="346"/>
      <c r="E3988" s="299" t="s">
        <v>1216</v>
      </c>
      <c r="F3988" s="343"/>
      <c r="G3988" s="350"/>
      <c r="H3988" s="349"/>
      <c r="I3988" s="350"/>
      <c r="J3988" s="349"/>
      <c r="K3988" s="350"/>
      <c r="L3988" s="612">
        <f t="shared" si="848"/>
        <v>0</v>
      </c>
      <c r="M3988" s="388"/>
      <c r="N3988" s="348"/>
      <c r="O3988" s="388"/>
      <c r="P3988" s="348"/>
      <c r="Q3988" s="612">
        <f t="shared" si="849"/>
        <v>0</v>
      </c>
      <c r="R3988" s="350"/>
      <c r="S3988" s="350"/>
      <c r="T3988" s="350"/>
      <c r="U3988" s="350"/>
      <c r="V3988" s="350"/>
      <c r="W3988" s="350"/>
      <c r="X3988" s="350"/>
      <c r="Y3988" s="350">
        <f t="shared" si="850"/>
        <v>0</v>
      </c>
      <c r="Z3988" s="388"/>
      <c r="AA3988" s="348"/>
      <c r="AB3988" s="388"/>
      <c r="AC3988" s="348"/>
      <c r="AD3988" s="612">
        <f t="shared" si="851"/>
        <v>0</v>
      </c>
    </row>
    <row r="3989" collapsed="1" spans="1:30">
      <c r="A3989" s="594"/>
      <c r="B3989" s="150"/>
      <c r="D3989" s="346"/>
      <c r="E3989" s="299"/>
      <c r="F3989" s="343"/>
      <c r="G3989" s="350"/>
      <c r="H3989" s="349"/>
      <c r="I3989" s="350"/>
      <c r="J3989" s="349"/>
      <c r="K3989" s="350"/>
      <c r="L3989" s="337"/>
      <c r="M3989" s="388"/>
      <c r="N3989" s="348"/>
      <c r="O3989" s="388"/>
      <c r="P3989" s="348"/>
      <c r="Q3989" s="337"/>
      <c r="R3989" s="350"/>
      <c r="S3989" s="350"/>
      <c r="T3989" s="350"/>
      <c r="U3989" s="350"/>
      <c r="V3989" s="350"/>
      <c r="W3989" s="350"/>
      <c r="X3989" s="350"/>
      <c r="Y3989" s="374"/>
      <c r="Z3989" s="388"/>
      <c r="AA3989" s="348"/>
      <c r="AB3989" s="388"/>
      <c r="AC3989" s="348"/>
      <c r="AD3989" s="337"/>
    </row>
    <row r="3990" spans="1:30">
      <c r="A3990" s="594"/>
      <c r="B3990" s="150"/>
      <c r="D3990" s="351" t="s">
        <v>765</v>
      </c>
      <c r="E3990" s="352"/>
      <c r="F3990" s="353"/>
      <c r="G3990" s="354">
        <f>SUM(G3983:G3989)</f>
        <v>0</v>
      </c>
      <c r="H3990" s="355"/>
      <c r="I3990" s="354">
        <f>SUM(I3983:I3989)</f>
        <v>0</v>
      </c>
      <c r="J3990" s="355"/>
      <c r="K3990" s="354">
        <f>SUM(K3983:K3989)</f>
        <v>0</v>
      </c>
      <c r="L3990" s="354">
        <f>SUM(L3983:L3989)</f>
        <v>0</v>
      </c>
      <c r="M3990" s="355"/>
      <c r="N3990" s="354">
        <f>SUM(N3983:N3989)</f>
        <v>0</v>
      </c>
      <c r="O3990" s="355"/>
      <c r="P3990" s="354">
        <f>SUM(P3983:P3989)</f>
        <v>0</v>
      </c>
      <c r="Q3990" s="354">
        <f>SUM(Q3983:Q3989)</f>
        <v>0</v>
      </c>
      <c r="R3990" s="354">
        <f t="shared" ref="R3990:Y3990" si="852">SUM(R3983:R3989)</f>
        <v>0</v>
      </c>
      <c r="S3990" s="354">
        <f t="shared" si="852"/>
        <v>0</v>
      </c>
      <c r="T3990" s="354">
        <f t="shared" si="852"/>
        <v>0</v>
      </c>
      <c r="U3990" s="354">
        <f t="shared" si="852"/>
        <v>0</v>
      </c>
      <c r="V3990" s="354">
        <f t="shared" si="852"/>
        <v>0</v>
      </c>
      <c r="W3990" s="354">
        <f t="shared" si="852"/>
        <v>0</v>
      </c>
      <c r="X3990" s="354">
        <f t="shared" si="852"/>
        <v>0</v>
      </c>
      <c r="Y3990" s="354">
        <f t="shared" si="852"/>
        <v>0</v>
      </c>
      <c r="Z3990" s="355"/>
      <c r="AA3990" s="354">
        <f>SUM(AA3983:AA3989)</f>
        <v>0</v>
      </c>
      <c r="AB3990" s="355"/>
      <c r="AC3990" s="354">
        <f>SUM(AC3983:AC3989)</f>
        <v>0</v>
      </c>
      <c r="AD3990" s="354">
        <f>SUM(AD3983:AD3989)</f>
        <v>0</v>
      </c>
    </row>
    <row r="3991" spans="1:31">
      <c r="A3991" s="594"/>
      <c r="B3991" s="634"/>
      <c r="C3991" s="635"/>
      <c r="D3991" s="636"/>
      <c r="E3991" s="594"/>
      <c r="F3991" s="597"/>
      <c r="G3991" s="598"/>
      <c r="H3991" s="598"/>
      <c r="I3991" s="598"/>
      <c r="J3991" s="598"/>
      <c r="K3991" s="598"/>
      <c r="L3991" s="612"/>
      <c r="M3991" s="598"/>
      <c r="N3991" s="598"/>
      <c r="O3991" s="598"/>
      <c r="P3991" s="598"/>
      <c r="Q3991" s="612"/>
      <c r="R3991" s="615"/>
      <c r="S3991" s="615"/>
      <c r="T3991" s="615"/>
      <c r="U3991" s="615"/>
      <c r="V3991" s="615"/>
      <c r="W3991" s="615"/>
      <c r="X3991" s="615"/>
      <c r="Y3991" s="612"/>
      <c r="Z3991" s="598"/>
      <c r="AA3991" s="598"/>
      <c r="AB3991" s="598"/>
      <c r="AC3991" s="598"/>
      <c r="AD3991" s="612"/>
      <c r="AE3991" s="252"/>
    </row>
    <row r="3992" spans="1:30">
      <c r="A3992" s="594"/>
      <c r="B3992" s="150"/>
      <c r="D3992" s="347" t="s">
        <v>1217</v>
      </c>
      <c r="E3992" s="299"/>
      <c r="F3992" s="343"/>
      <c r="G3992" s="350"/>
      <c r="H3992" s="349"/>
      <c r="I3992" s="350"/>
      <c r="J3992" s="349"/>
      <c r="K3992" s="350"/>
      <c r="L3992" s="612">
        <f t="shared" ref="L3992:L4000" si="853">G3992+I3992-K3992</f>
        <v>0</v>
      </c>
      <c r="M3992" s="388"/>
      <c r="N3992" s="348"/>
      <c r="O3992" s="388"/>
      <c r="P3992" s="348"/>
      <c r="Q3992" s="612">
        <f t="shared" ref="Q3992:Q4000" si="854">L3992+N3992-P3992</f>
        <v>0</v>
      </c>
      <c r="R3992" s="350"/>
      <c r="S3992" s="350"/>
      <c r="T3992" s="350"/>
      <c r="U3992" s="350"/>
      <c r="V3992" s="350"/>
      <c r="W3992" s="350"/>
      <c r="X3992" s="350"/>
      <c r="Y3992" s="350">
        <f t="shared" ref="Y3992:Y4000" si="855">SUM(Q3992:X3992)</f>
        <v>0</v>
      </c>
      <c r="Z3992" s="388"/>
      <c r="AA3992" s="348"/>
      <c r="AB3992" s="388"/>
      <c r="AC3992" s="348"/>
      <c r="AD3992" s="612">
        <f t="shared" ref="AD3992:AD4000" si="856">Y3992+AA3992-AC3992</f>
        <v>0</v>
      </c>
    </row>
    <row r="3993" hidden="1" outlineLevel="1" spans="1:30">
      <c r="A3993" s="594"/>
      <c r="B3993" s="150">
        <v>710601001</v>
      </c>
      <c r="D3993" s="346"/>
      <c r="E3993" s="299" t="s">
        <v>379</v>
      </c>
      <c r="F3993" s="343"/>
      <c r="G3993" s="350"/>
      <c r="H3993" s="349"/>
      <c r="I3993" s="350"/>
      <c r="J3993" s="349"/>
      <c r="K3993" s="350"/>
      <c r="L3993" s="612">
        <f t="shared" si="853"/>
        <v>0</v>
      </c>
      <c r="M3993" s="388"/>
      <c r="N3993" s="348"/>
      <c r="O3993" s="388"/>
      <c r="P3993" s="348"/>
      <c r="Q3993" s="612">
        <f t="shared" si="854"/>
        <v>0</v>
      </c>
      <c r="R3993" s="350"/>
      <c r="S3993" s="350"/>
      <c r="T3993" s="350"/>
      <c r="U3993" s="350"/>
      <c r="V3993" s="350"/>
      <c r="W3993" s="350"/>
      <c r="X3993" s="350"/>
      <c r="Y3993" s="350">
        <f t="shared" si="855"/>
        <v>0</v>
      </c>
      <c r="Z3993" s="388"/>
      <c r="AA3993" s="348"/>
      <c r="AB3993" s="388"/>
      <c r="AC3993" s="348"/>
      <c r="AD3993" s="612">
        <f t="shared" si="856"/>
        <v>0</v>
      </c>
    </row>
    <row r="3994" hidden="1" outlineLevel="1" spans="1:30">
      <c r="A3994" s="594"/>
      <c r="B3994" s="150">
        <v>710601002</v>
      </c>
      <c r="D3994" s="346"/>
      <c r="E3994" s="299" t="s">
        <v>380</v>
      </c>
      <c r="F3994" s="343"/>
      <c r="G3994" s="350"/>
      <c r="H3994" s="349"/>
      <c r="I3994" s="350"/>
      <c r="J3994" s="349"/>
      <c r="K3994" s="350"/>
      <c r="L3994" s="612">
        <f t="shared" ref="L3994:L3995" si="857">G3994+I3994-K3994</f>
        <v>0</v>
      </c>
      <c r="M3994" s="388"/>
      <c r="N3994" s="348"/>
      <c r="O3994" s="388"/>
      <c r="P3994" s="348"/>
      <c r="Q3994" s="612">
        <f t="shared" ref="Q3994:Q3995" si="858">L3994+N3994-P3994</f>
        <v>0</v>
      </c>
      <c r="R3994" s="350"/>
      <c r="S3994" s="350"/>
      <c r="T3994" s="350"/>
      <c r="U3994" s="350"/>
      <c r="V3994" s="350"/>
      <c r="W3994" s="350"/>
      <c r="X3994" s="350"/>
      <c r="Y3994" s="350">
        <f t="shared" ref="Y3994:Y3995" si="859">SUM(Q3994:X3994)</f>
        <v>0</v>
      </c>
      <c r="Z3994" s="388"/>
      <c r="AA3994" s="348"/>
      <c r="AB3994" s="388"/>
      <c r="AC3994" s="348"/>
      <c r="AD3994" s="612">
        <f t="shared" ref="AD3994:AD3995" si="860">Y3994+AA3994-AC3994</f>
        <v>0</v>
      </c>
    </row>
    <row r="3995" hidden="1" outlineLevel="1" spans="1:30">
      <c r="A3995" s="594"/>
      <c r="B3995" s="150">
        <v>710601003</v>
      </c>
      <c r="D3995" s="346"/>
      <c r="E3995" s="299" t="s">
        <v>381</v>
      </c>
      <c r="F3995" s="343"/>
      <c r="G3995" s="350"/>
      <c r="H3995" s="349"/>
      <c r="I3995" s="350"/>
      <c r="J3995" s="349"/>
      <c r="K3995" s="350"/>
      <c r="L3995" s="612">
        <f t="shared" si="857"/>
        <v>0</v>
      </c>
      <c r="M3995" s="388"/>
      <c r="N3995" s="348"/>
      <c r="O3995" s="388"/>
      <c r="P3995" s="348"/>
      <c r="Q3995" s="612">
        <f t="shared" si="858"/>
        <v>0</v>
      </c>
      <c r="R3995" s="350"/>
      <c r="S3995" s="350"/>
      <c r="T3995" s="350"/>
      <c r="U3995" s="350"/>
      <c r="V3995" s="350"/>
      <c r="W3995" s="350"/>
      <c r="X3995" s="350"/>
      <c r="Y3995" s="350">
        <f t="shared" si="859"/>
        <v>0</v>
      </c>
      <c r="Z3995" s="388"/>
      <c r="AA3995" s="348"/>
      <c r="AB3995" s="388"/>
      <c r="AC3995" s="348"/>
      <c r="AD3995" s="612">
        <f t="shared" si="860"/>
        <v>0</v>
      </c>
    </row>
    <row r="3996" hidden="1" outlineLevel="1" spans="1:30">
      <c r="A3996" s="594"/>
      <c r="B3996" s="150">
        <v>710601004</v>
      </c>
      <c r="D3996" s="346"/>
      <c r="E3996" s="299" t="s">
        <v>964</v>
      </c>
      <c r="F3996" s="343"/>
      <c r="G3996" s="350"/>
      <c r="H3996" s="349"/>
      <c r="I3996" s="350"/>
      <c r="J3996" s="349"/>
      <c r="K3996" s="350"/>
      <c r="L3996" s="612">
        <f t="shared" si="853"/>
        <v>0</v>
      </c>
      <c r="M3996" s="388"/>
      <c r="N3996" s="348"/>
      <c r="O3996" s="388"/>
      <c r="P3996" s="348"/>
      <c r="Q3996" s="612">
        <f t="shared" si="854"/>
        <v>0</v>
      </c>
      <c r="R3996" s="350"/>
      <c r="S3996" s="350"/>
      <c r="T3996" s="350"/>
      <c r="U3996" s="350"/>
      <c r="V3996" s="350"/>
      <c r="W3996" s="350"/>
      <c r="X3996" s="350"/>
      <c r="Y3996" s="350">
        <f t="shared" si="855"/>
        <v>0</v>
      </c>
      <c r="Z3996" s="388"/>
      <c r="AA3996" s="348"/>
      <c r="AB3996" s="388"/>
      <c r="AC3996" s="348"/>
      <c r="AD3996" s="612">
        <f t="shared" si="856"/>
        <v>0</v>
      </c>
    </row>
    <row r="3997" hidden="1" outlineLevel="1" spans="1:30">
      <c r="A3997" s="594"/>
      <c r="B3997" s="150">
        <v>710601005</v>
      </c>
      <c r="D3997" s="346"/>
      <c r="E3997" s="299" t="s">
        <v>965</v>
      </c>
      <c r="F3997" s="343"/>
      <c r="G3997" s="350"/>
      <c r="H3997" s="349"/>
      <c r="I3997" s="350"/>
      <c r="J3997" s="349"/>
      <c r="K3997" s="350"/>
      <c r="L3997" s="612">
        <f t="shared" si="853"/>
        <v>0</v>
      </c>
      <c r="M3997" s="388"/>
      <c r="N3997" s="348"/>
      <c r="O3997" s="388"/>
      <c r="P3997" s="348"/>
      <c r="Q3997" s="612">
        <f t="shared" si="854"/>
        <v>0</v>
      </c>
      <c r="R3997" s="350"/>
      <c r="S3997" s="350"/>
      <c r="T3997" s="350"/>
      <c r="U3997" s="350"/>
      <c r="V3997" s="350"/>
      <c r="W3997" s="350"/>
      <c r="X3997" s="350"/>
      <c r="Y3997" s="350">
        <f t="shared" si="855"/>
        <v>0</v>
      </c>
      <c r="Z3997" s="388"/>
      <c r="AA3997" s="348"/>
      <c r="AB3997" s="388"/>
      <c r="AC3997" s="348"/>
      <c r="AD3997" s="612">
        <f t="shared" si="856"/>
        <v>0</v>
      </c>
    </row>
    <row r="3998" hidden="1" outlineLevel="1" spans="1:30">
      <c r="A3998" s="594"/>
      <c r="B3998" s="150">
        <v>710601006</v>
      </c>
      <c r="D3998" s="346"/>
      <c r="E3998" s="299" t="s">
        <v>345</v>
      </c>
      <c r="F3998" s="343"/>
      <c r="G3998" s="350"/>
      <c r="H3998" s="349"/>
      <c r="I3998" s="350"/>
      <c r="J3998" s="349"/>
      <c r="K3998" s="350"/>
      <c r="L3998" s="612">
        <f t="shared" si="853"/>
        <v>0</v>
      </c>
      <c r="M3998" s="388"/>
      <c r="N3998" s="348"/>
      <c r="O3998" s="388"/>
      <c r="P3998" s="348"/>
      <c r="Q3998" s="612">
        <f t="shared" si="854"/>
        <v>0</v>
      </c>
      <c r="R3998" s="350"/>
      <c r="S3998" s="350"/>
      <c r="T3998" s="350"/>
      <c r="U3998" s="350"/>
      <c r="V3998" s="350"/>
      <c r="W3998" s="350"/>
      <c r="X3998" s="350"/>
      <c r="Y3998" s="350">
        <f t="shared" si="855"/>
        <v>0</v>
      </c>
      <c r="Z3998" s="388"/>
      <c r="AA3998" s="348"/>
      <c r="AB3998" s="388"/>
      <c r="AC3998" s="348"/>
      <c r="AD3998" s="612">
        <f t="shared" si="856"/>
        <v>0</v>
      </c>
    </row>
    <row r="3999" hidden="1" outlineLevel="1" spans="1:30">
      <c r="A3999" s="594"/>
      <c r="B3999" s="150">
        <v>710601007</v>
      </c>
      <c r="D3999" s="346"/>
      <c r="E3999" s="299" t="s">
        <v>384</v>
      </c>
      <c r="F3999" s="343"/>
      <c r="G3999" s="350"/>
      <c r="H3999" s="349"/>
      <c r="I3999" s="350"/>
      <c r="J3999" s="349"/>
      <c r="K3999" s="350"/>
      <c r="L3999" s="612">
        <f t="shared" si="853"/>
        <v>0</v>
      </c>
      <c r="M3999" s="388"/>
      <c r="N3999" s="348"/>
      <c r="O3999" s="388"/>
      <c r="P3999" s="348"/>
      <c r="Q3999" s="612">
        <f t="shared" si="854"/>
        <v>0</v>
      </c>
      <c r="R3999" s="350"/>
      <c r="S3999" s="350"/>
      <c r="T3999" s="350"/>
      <c r="U3999" s="350"/>
      <c r="V3999" s="350"/>
      <c r="W3999" s="350"/>
      <c r="X3999" s="350"/>
      <c r="Y3999" s="350">
        <f t="shared" si="855"/>
        <v>0</v>
      </c>
      <c r="Z3999" s="388"/>
      <c r="AA3999" s="348"/>
      <c r="AB3999" s="388"/>
      <c r="AC3999" s="348"/>
      <c r="AD3999" s="612">
        <f t="shared" si="856"/>
        <v>0</v>
      </c>
    </row>
    <row r="4000" hidden="1" outlineLevel="1" spans="1:30">
      <c r="A4000" s="594"/>
      <c r="B4000" s="150"/>
      <c r="D4000" s="346"/>
      <c r="E4000" s="299"/>
      <c r="F4000" s="343"/>
      <c r="G4000" s="350"/>
      <c r="H4000" s="349"/>
      <c r="I4000" s="350"/>
      <c r="J4000" s="349"/>
      <c r="K4000" s="350"/>
      <c r="L4000" s="612">
        <f t="shared" si="853"/>
        <v>0</v>
      </c>
      <c r="M4000" s="388"/>
      <c r="N4000" s="348"/>
      <c r="O4000" s="388"/>
      <c r="P4000" s="348"/>
      <c r="Q4000" s="612">
        <f t="shared" si="854"/>
        <v>0</v>
      </c>
      <c r="R4000" s="350"/>
      <c r="S4000" s="350"/>
      <c r="T4000" s="350"/>
      <c r="U4000" s="350"/>
      <c r="V4000" s="350"/>
      <c r="W4000" s="350"/>
      <c r="X4000" s="350"/>
      <c r="Y4000" s="350">
        <f t="shared" si="855"/>
        <v>0</v>
      </c>
      <c r="Z4000" s="388"/>
      <c r="AA4000" s="348"/>
      <c r="AB4000" s="388"/>
      <c r="AC4000" s="348"/>
      <c r="AD4000" s="612">
        <f t="shared" si="856"/>
        <v>0</v>
      </c>
    </row>
    <row r="4001" collapsed="1" spans="1:30">
      <c r="A4001" s="594"/>
      <c r="B4001" s="150"/>
      <c r="D4001" s="346"/>
      <c r="E4001" s="299"/>
      <c r="F4001" s="343"/>
      <c r="G4001" s="350"/>
      <c r="H4001" s="349"/>
      <c r="I4001" s="350"/>
      <c r="J4001" s="349"/>
      <c r="K4001" s="350"/>
      <c r="L4001" s="337"/>
      <c r="M4001" s="388"/>
      <c r="N4001" s="348"/>
      <c r="O4001" s="388"/>
      <c r="P4001" s="348"/>
      <c r="Q4001" s="337"/>
      <c r="R4001" s="350"/>
      <c r="S4001" s="350"/>
      <c r="T4001" s="350"/>
      <c r="U4001" s="350"/>
      <c r="V4001" s="350"/>
      <c r="W4001" s="350"/>
      <c r="X4001" s="350"/>
      <c r="Y4001" s="374"/>
      <c r="Z4001" s="388"/>
      <c r="AA4001" s="348"/>
      <c r="AB4001" s="388"/>
      <c r="AC4001" s="348"/>
      <c r="AD4001" s="337"/>
    </row>
    <row r="4002" spans="1:32">
      <c r="A4002" s="594"/>
      <c r="B4002" s="150"/>
      <c r="D4002" s="351" t="s">
        <v>765</v>
      </c>
      <c r="E4002" s="352"/>
      <c r="F4002" s="353"/>
      <c r="G4002" s="354">
        <f>SUM(G3992:G4001)</f>
        <v>0</v>
      </c>
      <c r="H4002" s="355"/>
      <c r="I4002" s="354">
        <f>SUM(I3992:I4001)</f>
        <v>0</v>
      </c>
      <c r="J4002" s="355"/>
      <c r="K4002" s="354">
        <f>SUM(K3992:K4001)</f>
        <v>0</v>
      </c>
      <c r="L4002" s="354">
        <f>SUM(L3992:L4001)</f>
        <v>0</v>
      </c>
      <c r="M4002" s="355"/>
      <c r="N4002" s="354">
        <f>SUM(N3992:N4001)</f>
        <v>0</v>
      </c>
      <c r="O4002" s="355"/>
      <c r="P4002" s="354">
        <f>SUM(P3992:P4001)</f>
        <v>0</v>
      </c>
      <c r="Q4002" s="354">
        <f>SUM(Q3992:Q4001)</f>
        <v>0</v>
      </c>
      <c r="R4002" s="354">
        <f t="shared" ref="R4002:Y4002" si="861">SUM(R3992:R4001)</f>
        <v>0</v>
      </c>
      <c r="S4002" s="354">
        <f t="shared" si="861"/>
        <v>0</v>
      </c>
      <c r="T4002" s="354">
        <f t="shared" si="861"/>
        <v>0</v>
      </c>
      <c r="U4002" s="354">
        <f t="shared" si="861"/>
        <v>0</v>
      </c>
      <c r="V4002" s="354">
        <f t="shared" si="861"/>
        <v>0</v>
      </c>
      <c r="W4002" s="354">
        <f t="shared" si="861"/>
        <v>0</v>
      </c>
      <c r="X4002" s="354">
        <f t="shared" si="861"/>
        <v>0</v>
      </c>
      <c r="Y4002" s="354">
        <f t="shared" si="861"/>
        <v>0</v>
      </c>
      <c r="Z4002" s="355"/>
      <c r="AA4002" s="354">
        <f>SUM(AA3992:AA4001)</f>
        <v>0</v>
      </c>
      <c r="AB4002" s="355"/>
      <c r="AC4002" s="354">
        <f>SUM(AC3992:AC4001)</f>
        <v>0</v>
      </c>
      <c r="AD4002" s="614">
        <f>SUM(AD3992:AD4001)</f>
        <v>0</v>
      </c>
      <c r="AF4002" s="300" t="s">
        <v>893</v>
      </c>
    </row>
    <row r="4003" spans="1:30">
      <c r="A4003" s="594"/>
      <c r="B4003" s="634"/>
      <c r="C4003" s="635"/>
      <c r="D4003" s="636"/>
      <c r="E4003" s="594"/>
      <c r="F4003" s="597"/>
      <c r="G4003" s="598"/>
      <c r="H4003" s="598"/>
      <c r="I4003" s="598"/>
      <c r="J4003" s="598"/>
      <c r="K4003" s="598"/>
      <c r="L4003" s="612"/>
      <c r="M4003" s="598"/>
      <c r="N4003" s="598"/>
      <c r="O4003" s="598"/>
      <c r="P4003" s="598"/>
      <c r="Q4003" s="612"/>
      <c r="R4003" s="615"/>
      <c r="S4003" s="615"/>
      <c r="T4003" s="615"/>
      <c r="U4003" s="615"/>
      <c r="V4003" s="615"/>
      <c r="W4003" s="615"/>
      <c r="X4003" s="615"/>
      <c r="Y4003" s="612"/>
      <c r="Z4003" s="598"/>
      <c r="AA4003" s="598"/>
      <c r="AB4003" s="598"/>
      <c r="AC4003" s="598"/>
      <c r="AD4003" s="612"/>
    </row>
    <row r="4004" spans="1:30">
      <c r="A4004" s="594"/>
      <c r="B4004" s="150"/>
      <c r="D4004" s="347" t="s">
        <v>1218</v>
      </c>
      <c r="E4004" s="299"/>
      <c r="F4004" s="343"/>
      <c r="G4004" s="350"/>
      <c r="H4004" s="349"/>
      <c r="I4004" s="350"/>
      <c r="J4004" s="349"/>
      <c r="K4004" s="350"/>
      <c r="L4004" s="612">
        <f>G4004+I4004-K4004</f>
        <v>0</v>
      </c>
      <c r="M4004" s="388"/>
      <c r="N4004" s="348"/>
      <c r="O4004" s="388"/>
      <c r="P4004" s="348"/>
      <c r="Q4004" s="612">
        <f>L4004+N4004-P4004</f>
        <v>0</v>
      </c>
      <c r="R4004" s="350"/>
      <c r="S4004" s="350"/>
      <c r="T4004" s="350"/>
      <c r="U4004" s="350"/>
      <c r="V4004" s="350"/>
      <c r="W4004" s="350"/>
      <c r="X4004" s="350"/>
      <c r="Y4004" s="374"/>
      <c r="Z4004" s="388"/>
      <c r="AA4004" s="348"/>
      <c r="AB4004" s="388"/>
      <c r="AC4004" s="348"/>
      <c r="AD4004" s="612">
        <f>Y4004+AA4004-AC4004</f>
        <v>0</v>
      </c>
    </row>
    <row r="4005" hidden="1" outlineLevel="1" spans="1:30">
      <c r="A4005" s="594"/>
      <c r="B4005" s="150">
        <v>710701001</v>
      </c>
      <c r="D4005" s="346"/>
      <c r="E4005" s="299" t="s">
        <v>389</v>
      </c>
      <c r="F4005" s="343"/>
      <c r="G4005" s="350"/>
      <c r="H4005" s="349"/>
      <c r="I4005" s="350"/>
      <c r="J4005" s="349"/>
      <c r="K4005" s="350"/>
      <c r="L4005" s="612">
        <f>G4005+I4005-K4005</f>
        <v>0</v>
      </c>
      <c r="M4005" s="388"/>
      <c r="N4005" s="348"/>
      <c r="O4005" s="388"/>
      <c r="P4005" s="348"/>
      <c r="Q4005" s="612">
        <f>L4005+N4005-P4005</f>
        <v>0</v>
      </c>
      <c r="R4005" s="350"/>
      <c r="S4005" s="350"/>
      <c r="T4005" s="350"/>
      <c r="U4005" s="350"/>
      <c r="V4005" s="350"/>
      <c r="W4005" s="350"/>
      <c r="X4005" s="350"/>
      <c r="Y4005" s="350">
        <f>SUM(Q4005:X4005)</f>
        <v>0</v>
      </c>
      <c r="Z4005" s="388"/>
      <c r="AA4005" s="348"/>
      <c r="AB4005" s="388"/>
      <c r="AC4005" s="348"/>
      <c r="AD4005" s="612">
        <f>Y4005+AA4005-AC4005</f>
        <v>0</v>
      </c>
    </row>
    <row r="4006" hidden="1" outlineLevel="1" spans="1:30">
      <c r="A4006" s="594"/>
      <c r="B4006" s="150">
        <v>710701002</v>
      </c>
      <c r="D4006" s="346"/>
      <c r="E4006" s="299" t="s">
        <v>390</v>
      </c>
      <c r="F4006" s="343"/>
      <c r="G4006" s="350"/>
      <c r="H4006" s="349"/>
      <c r="I4006" s="350"/>
      <c r="J4006" s="349"/>
      <c r="K4006" s="350"/>
      <c r="L4006" s="612">
        <f t="shared" ref="L4006:L4008" si="862">G4006+I4006-K4006</f>
        <v>0</v>
      </c>
      <c r="M4006" s="388"/>
      <c r="N4006" s="348"/>
      <c r="O4006" s="388"/>
      <c r="P4006" s="348"/>
      <c r="Q4006" s="612">
        <f t="shared" ref="Q4006:Q4008" si="863">L4006+N4006-P4006</f>
        <v>0</v>
      </c>
      <c r="R4006" s="350"/>
      <c r="S4006" s="350"/>
      <c r="T4006" s="350"/>
      <c r="U4006" s="350"/>
      <c r="V4006" s="350"/>
      <c r="W4006" s="350"/>
      <c r="X4006" s="350"/>
      <c r="Y4006" s="350">
        <f t="shared" ref="Y4006:Y4008" si="864">SUM(Q4006:X4006)</f>
        <v>0</v>
      </c>
      <c r="Z4006" s="388"/>
      <c r="AA4006" s="348"/>
      <c r="AB4006" s="388"/>
      <c r="AC4006" s="348"/>
      <c r="AD4006" s="612">
        <f t="shared" ref="AD4006:AD4008" si="865">Y4006+AA4006-AC4006</f>
        <v>0</v>
      </c>
    </row>
    <row r="4007" hidden="1" outlineLevel="1" spans="1:30">
      <c r="A4007" s="594"/>
      <c r="B4007" s="150">
        <v>710701003</v>
      </c>
      <c r="D4007" s="346"/>
      <c r="E4007" s="299" t="s">
        <v>391</v>
      </c>
      <c r="F4007" s="343"/>
      <c r="G4007" s="350"/>
      <c r="H4007" s="349"/>
      <c r="I4007" s="350"/>
      <c r="J4007" s="349"/>
      <c r="K4007" s="350"/>
      <c r="L4007" s="612">
        <f t="shared" si="862"/>
        <v>0</v>
      </c>
      <c r="M4007" s="388"/>
      <c r="N4007" s="348"/>
      <c r="O4007" s="388"/>
      <c r="P4007" s="348"/>
      <c r="Q4007" s="612">
        <f t="shared" si="863"/>
        <v>0</v>
      </c>
      <c r="R4007" s="350"/>
      <c r="S4007" s="350"/>
      <c r="T4007" s="350"/>
      <c r="U4007" s="350"/>
      <c r="V4007" s="350"/>
      <c r="W4007" s="350"/>
      <c r="X4007" s="350"/>
      <c r="Y4007" s="350">
        <f t="shared" si="864"/>
        <v>0</v>
      </c>
      <c r="Z4007" s="388"/>
      <c r="AA4007" s="348"/>
      <c r="AB4007" s="388"/>
      <c r="AC4007" s="348"/>
      <c r="AD4007" s="612">
        <f t="shared" si="865"/>
        <v>0</v>
      </c>
    </row>
    <row r="4008" hidden="1" outlineLevel="1" spans="1:30">
      <c r="A4008" s="594"/>
      <c r="B4008" s="150"/>
      <c r="D4008" s="346"/>
      <c r="E4008" s="299"/>
      <c r="F4008" s="343"/>
      <c r="G4008" s="350"/>
      <c r="H4008" s="349"/>
      <c r="I4008" s="350"/>
      <c r="J4008" s="349"/>
      <c r="K4008" s="350"/>
      <c r="L4008" s="612">
        <f t="shared" si="862"/>
        <v>0</v>
      </c>
      <c r="M4008" s="388"/>
      <c r="N4008" s="348"/>
      <c r="O4008" s="388"/>
      <c r="P4008" s="348"/>
      <c r="Q4008" s="612">
        <f t="shared" si="863"/>
        <v>0</v>
      </c>
      <c r="R4008" s="350"/>
      <c r="S4008" s="350"/>
      <c r="T4008" s="350"/>
      <c r="U4008" s="350"/>
      <c r="V4008" s="350"/>
      <c r="W4008" s="350"/>
      <c r="X4008" s="350"/>
      <c r="Y4008" s="350">
        <f t="shared" si="864"/>
        <v>0</v>
      </c>
      <c r="Z4008" s="388"/>
      <c r="AA4008" s="348"/>
      <c r="AB4008" s="388"/>
      <c r="AC4008" s="348"/>
      <c r="AD4008" s="612">
        <f t="shared" si="865"/>
        <v>0</v>
      </c>
    </row>
    <row r="4009" collapsed="1" spans="1:30">
      <c r="A4009" s="594"/>
      <c r="B4009" s="150"/>
      <c r="D4009" s="346"/>
      <c r="E4009" s="299"/>
      <c r="F4009" s="343"/>
      <c r="G4009" s="350"/>
      <c r="H4009" s="349"/>
      <c r="I4009" s="350"/>
      <c r="J4009" s="349"/>
      <c r="K4009" s="350"/>
      <c r="L4009" s="337"/>
      <c r="M4009" s="388"/>
      <c r="N4009" s="348"/>
      <c r="O4009" s="388"/>
      <c r="P4009" s="348"/>
      <c r="Q4009" s="337"/>
      <c r="R4009" s="350"/>
      <c r="S4009" s="350"/>
      <c r="T4009" s="350"/>
      <c r="U4009" s="350"/>
      <c r="V4009" s="350"/>
      <c r="W4009" s="350"/>
      <c r="X4009" s="350"/>
      <c r="Y4009" s="374"/>
      <c r="Z4009" s="388"/>
      <c r="AA4009" s="348"/>
      <c r="AB4009" s="388"/>
      <c r="AC4009" s="348"/>
      <c r="AD4009" s="337"/>
    </row>
    <row r="4010" spans="1:32">
      <c r="A4010" s="594"/>
      <c r="B4010" s="150"/>
      <c r="D4010" s="351" t="s">
        <v>765</v>
      </c>
      <c r="E4010" s="352"/>
      <c r="F4010" s="353"/>
      <c r="G4010" s="354">
        <f>SUM(G4004:G4009)</f>
        <v>0</v>
      </c>
      <c r="H4010" s="355"/>
      <c r="I4010" s="354">
        <f>SUM(I4004:I4009)</f>
        <v>0</v>
      </c>
      <c r="J4010" s="355"/>
      <c r="K4010" s="354">
        <f>SUM(K4004:K4009)</f>
        <v>0</v>
      </c>
      <c r="L4010" s="354">
        <f>SUM(L4004:L4009)</f>
        <v>0</v>
      </c>
      <c r="M4010" s="355"/>
      <c r="N4010" s="354">
        <f>SUM(N4004:N4009)</f>
        <v>0</v>
      </c>
      <c r="O4010" s="355"/>
      <c r="P4010" s="354">
        <f>SUM(P4004:P4009)</f>
        <v>0</v>
      </c>
      <c r="Q4010" s="354">
        <f>SUM(Q4004:Q4009)</f>
        <v>0</v>
      </c>
      <c r="R4010" s="354">
        <f t="shared" ref="R4010:Y4010" si="866">SUM(R4004:R4009)</f>
        <v>0</v>
      </c>
      <c r="S4010" s="354">
        <f t="shared" si="866"/>
        <v>0</v>
      </c>
      <c r="T4010" s="354">
        <f t="shared" si="866"/>
        <v>0</v>
      </c>
      <c r="U4010" s="354">
        <f t="shared" si="866"/>
        <v>0</v>
      </c>
      <c r="V4010" s="354">
        <f t="shared" si="866"/>
        <v>0</v>
      </c>
      <c r="W4010" s="354">
        <f t="shared" si="866"/>
        <v>0</v>
      </c>
      <c r="X4010" s="354">
        <f t="shared" si="866"/>
        <v>0</v>
      </c>
      <c r="Y4010" s="354">
        <f t="shared" si="866"/>
        <v>0</v>
      </c>
      <c r="Z4010" s="355"/>
      <c r="AA4010" s="354">
        <f>SUM(AA4004:AA4009)</f>
        <v>0</v>
      </c>
      <c r="AB4010" s="355"/>
      <c r="AC4010" s="354">
        <f>SUM(AC4004:AC4009)</f>
        <v>0</v>
      </c>
      <c r="AD4010" s="614">
        <f>SUM(AD4004:AD4009)</f>
        <v>0</v>
      </c>
      <c r="AF4010" s="300" t="s">
        <v>893</v>
      </c>
    </row>
    <row r="4011" spans="1:30">
      <c r="A4011" s="594"/>
      <c r="B4011" s="634"/>
      <c r="C4011" s="635"/>
      <c r="D4011" s="636"/>
      <c r="E4011" s="594"/>
      <c r="F4011" s="597"/>
      <c r="G4011" s="598"/>
      <c r="H4011" s="598"/>
      <c r="I4011" s="598"/>
      <c r="J4011" s="598"/>
      <c r="K4011" s="598"/>
      <c r="L4011" s="612"/>
      <c r="M4011" s="598"/>
      <c r="N4011" s="598"/>
      <c r="O4011" s="598"/>
      <c r="P4011" s="598"/>
      <c r="Q4011" s="612"/>
      <c r="R4011" s="615"/>
      <c r="S4011" s="615"/>
      <c r="T4011" s="615"/>
      <c r="U4011" s="615"/>
      <c r="V4011" s="615"/>
      <c r="W4011" s="615"/>
      <c r="X4011" s="615"/>
      <c r="Y4011" s="612"/>
      <c r="Z4011" s="598"/>
      <c r="AA4011" s="598"/>
      <c r="AB4011" s="598"/>
      <c r="AC4011" s="598"/>
      <c r="AD4011" s="612"/>
    </row>
    <row r="4012" spans="1:30">
      <c r="A4012" s="594"/>
      <c r="B4012" s="150"/>
      <c r="D4012" s="347" t="s">
        <v>1219</v>
      </c>
      <c r="E4012" s="299"/>
      <c r="F4012" s="343"/>
      <c r="G4012" s="350"/>
      <c r="H4012" s="349"/>
      <c r="I4012" s="350"/>
      <c r="J4012" s="349"/>
      <c r="K4012" s="350"/>
      <c r="L4012" s="612">
        <f>G4012+I4012-K4012</f>
        <v>0</v>
      </c>
      <c r="M4012" s="388"/>
      <c r="N4012" s="348"/>
      <c r="O4012" s="388"/>
      <c r="P4012" s="348"/>
      <c r="Q4012" s="612">
        <f>L4012+N4012-P4012</f>
        <v>0</v>
      </c>
      <c r="R4012" s="350"/>
      <c r="S4012" s="350"/>
      <c r="T4012" s="350"/>
      <c r="U4012" s="350"/>
      <c r="V4012" s="350"/>
      <c r="W4012" s="350"/>
      <c r="X4012" s="350"/>
      <c r="Y4012" s="374"/>
      <c r="Z4012" s="388"/>
      <c r="AA4012" s="348"/>
      <c r="AB4012" s="388"/>
      <c r="AC4012" s="348"/>
      <c r="AD4012" s="612">
        <f>Y4012+AA4012-AC4012</f>
        <v>0</v>
      </c>
    </row>
    <row r="4013" hidden="1" outlineLevel="1" spans="1:30">
      <c r="A4013" s="594"/>
      <c r="B4013" s="150">
        <v>710801001</v>
      </c>
      <c r="D4013" s="346"/>
      <c r="E4013" s="299" t="s">
        <v>380</v>
      </c>
      <c r="F4013" s="343"/>
      <c r="G4013" s="350"/>
      <c r="H4013" s="349"/>
      <c r="I4013" s="350"/>
      <c r="J4013" s="349"/>
      <c r="K4013" s="350"/>
      <c r="L4013" s="612">
        <f>G4013+I4013-K4013</f>
        <v>0</v>
      </c>
      <c r="M4013" s="388"/>
      <c r="N4013" s="348"/>
      <c r="O4013" s="388"/>
      <c r="P4013" s="348"/>
      <c r="Q4013" s="612">
        <f>L4013+N4013-P4013</f>
        <v>0</v>
      </c>
      <c r="R4013" s="350"/>
      <c r="S4013" s="350"/>
      <c r="T4013" s="350"/>
      <c r="U4013" s="350"/>
      <c r="V4013" s="350"/>
      <c r="W4013" s="350"/>
      <c r="X4013" s="350"/>
      <c r="Y4013" s="350">
        <f>SUM(Q4013:X4013)</f>
        <v>0</v>
      </c>
      <c r="Z4013" s="388"/>
      <c r="AA4013" s="348"/>
      <c r="AB4013" s="388"/>
      <c r="AC4013" s="348"/>
      <c r="AD4013" s="612">
        <f>Y4013+AA4013-AC4013</f>
        <v>0</v>
      </c>
    </row>
    <row r="4014" hidden="1" outlineLevel="1" spans="1:30">
      <c r="A4014" s="594"/>
      <c r="B4014" s="150">
        <v>710801002</v>
      </c>
      <c r="D4014" s="346"/>
      <c r="E4014" s="299" t="s">
        <v>345</v>
      </c>
      <c r="F4014" s="343"/>
      <c r="G4014" s="350"/>
      <c r="H4014" s="349"/>
      <c r="I4014" s="350"/>
      <c r="J4014" s="349"/>
      <c r="K4014" s="350"/>
      <c r="L4014" s="612">
        <f t="shared" ref="L4014:L4017" si="867">G4014+I4014-K4014</f>
        <v>0</v>
      </c>
      <c r="M4014" s="388"/>
      <c r="N4014" s="348"/>
      <c r="O4014" s="388"/>
      <c r="P4014" s="348"/>
      <c r="Q4014" s="612">
        <f t="shared" ref="Q4014:Q4017" si="868">L4014+N4014-P4014</f>
        <v>0</v>
      </c>
      <c r="R4014" s="350"/>
      <c r="S4014" s="350"/>
      <c r="T4014" s="350"/>
      <c r="U4014" s="350"/>
      <c r="V4014" s="350"/>
      <c r="W4014" s="350"/>
      <c r="X4014" s="350"/>
      <c r="Y4014" s="350">
        <f t="shared" ref="Y4014:Y4017" si="869">SUM(Q4014:X4014)</f>
        <v>0</v>
      </c>
      <c r="Z4014" s="388"/>
      <c r="AA4014" s="348"/>
      <c r="AB4014" s="388"/>
      <c r="AC4014" s="348"/>
      <c r="AD4014" s="612">
        <f t="shared" ref="AD4014:AD4017" si="870">Y4014+AA4014-AC4014</f>
        <v>0</v>
      </c>
    </row>
    <row r="4015" hidden="1" outlineLevel="1" spans="1:30">
      <c r="A4015" s="594"/>
      <c r="B4015" s="150">
        <v>710801003</v>
      </c>
      <c r="D4015" s="346"/>
      <c r="E4015" s="299" t="s">
        <v>393</v>
      </c>
      <c r="F4015" s="343"/>
      <c r="G4015" s="350"/>
      <c r="H4015" s="349"/>
      <c r="I4015" s="350"/>
      <c r="J4015" s="349"/>
      <c r="K4015" s="350"/>
      <c r="L4015" s="612">
        <f t="shared" ref="L4015" si="871">G4015+I4015-K4015</f>
        <v>0</v>
      </c>
      <c r="M4015" s="388"/>
      <c r="N4015" s="348"/>
      <c r="O4015" s="388"/>
      <c r="P4015" s="348"/>
      <c r="Q4015" s="612">
        <f t="shared" ref="Q4015" si="872">L4015+N4015-P4015</f>
        <v>0</v>
      </c>
      <c r="R4015" s="350"/>
      <c r="S4015" s="350"/>
      <c r="T4015" s="350"/>
      <c r="U4015" s="350"/>
      <c r="V4015" s="350"/>
      <c r="W4015" s="350"/>
      <c r="X4015" s="350"/>
      <c r="Y4015" s="350">
        <f t="shared" ref="Y4015" si="873">SUM(Q4015:X4015)</f>
        <v>0</v>
      </c>
      <c r="Z4015" s="388"/>
      <c r="AA4015" s="348"/>
      <c r="AB4015" s="388"/>
      <c r="AC4015" s="348"/>
      <c r="AD4015" s="612">
        <f t="shared" ref="AD4015" si="874">Y4015+AA4015-AC4015</f>
        <v>0</v>
      </c>
    </row>
    <row r="4016" hidden="1" outlineLevel="1" spans="1:30">
      <c r="A4016" s="594"/>
      <c r="B4016" s="150">
        <v>710801004</v>
      </c>
      <c r="D4016" s="346"/>
      <c r="E4016" s="299" t="s">
        <v>364</v>
      </c>
      <c r="F4016" s="343"/>
      <c r="G4016" s="350"/>
      <c r="H4016" s="349"/>
      <c r="I4016" s="350"/>
      <c r="J4016" s="349"/>
      <c r="K4016" s="350"/>
      <c r="L4016" s="612">
        <f t="shared" si="867"/>
        <v>0</v>
      </c>
      <c r="M4016" s="388"/>
      <c r="N4016" s="348"/>
      <c r="O4016" s="388"/>
      <c r="P4016" s="348"/>
      <c r="Q4016" s="612">
        <f t="shared" si="868"/>
        <v>0</v>
      </c>
      <c r="R4016" s="350"/>
      <c r="S4016" s="350"/>
      <c r="T4016" s="350"/>
      <c r="U4016" s="350"/>
      <c r="V4016" s="350"/>
      <c r="W4016" s="350"/>
      <c r="X4016" s="350"/>
      <c r="Y4016" s="350">
        <f t="shared" si="869"/>
        <v>0</v>
      </c>
      <c r="Z4016" s="388"/>
      <c r="AA4016" s="348"/>
      <c r="AB4016" s="388"/>
      <c r="AC4016" s="348"/>
      <c r="AD4016" s="612">
        <f t="shared" si="870"/>
        <v>0</v>
      </c>
    </row>
    <row r="4017" hidden="1" outlineLevel="1" spans="1:30">
      <c r="A4017" s="594"/>
      <c r="B4017" s="150"/>
      <c r="D4017" s="346"/>
      <c r="E4017" s="299"/>
      <c r="F4017" s="343"/>
      <c r="G4017" s="350"/>
      <c r="H4017" s="349"/>
      <c r="I4017" s="350"/>
      <c r="J4017" s="349"/>
      <c r="K4017" s="350"/>
      <c r="L4017" s="612">
        <f t="shared" si="867"/>
        <v>0</v>
      </c>
      <c r="M4017" s="388"/>
      <c r="N4017" s="348"/>
      <c r="O4017" s="388"/>
      <c r="P4017" s="348"/>
      <c r="Q4017" s="612">
        <f t="shared" si="868"/>
        <v>0</v>
      </c>
      <c r="R4017" s="350"/>
      <c r="S4017" s="350"/>
      <c r="T4017" s="350"/>
      <c r="U4017" s="350"/>
      <c r="V4017" s="350"/>
      <c r="W4017" s="350"/>
      <c r="X4017" s="350"/>
      <c r="Y4017" s="350">
        <f t="shared" si="869"/>
        <v>0</v>
      </c>
      <c r="Z4017" s="388"/>
      <c r="AA4017" s="348"/>
      <c r="AB4017" s="388"/>
      <c r="AC4017" s="348"/>
      <c r="AD4017" s="612">
        <f t="shared" si="870"/>
        <v>0</v>
      </c>
    </row>
    <row r="4018" collapsed="1" spans="1:30">
      <c r="A4018" s="594"/>
      <c r="B4018" s="150"/>
      <c r="D4018" s="346"/>
      <c r="E4018" s="299"/>
      <c r="F4018" s="343"/>
      <c r="G4018" s="350"/>
      <c r="H4018" s="349"/>
      <c r="I4018" s="350"/>
      <c r="J4018" s="349"/>
      <c r="K4018" s="350"/>
      <c r="L4018" s="337"/>
      <c r="M4018" s="388"/>
      <c r="N4018" s="348"/>
      <c r="O4018" s="388"/>
      <c r="P4018" s="348"/>
      <c r="Q4018" s="337"/>
      <c r="R4018" s="350"/>
      <c r="S4018" s="350"/>
      <c r="T4018" s="350"/>
      <c r="U4018" s="350"/>
      <c r="V4018" s="350"/>
      <c r="W4018" s="350"/>
      <c r="X4018" s="350"/>
      <c r="Y4018" s="374"/>
      <c r="Z4018" s="388"/>
      <c r="AA4018" s="348"/>
      <c r="AB4018" s="388"/>
      <c r="AC4018" s="348"/>
      <c r="AD4018" s="337"/>
    </row>
    <row r="4019" spans="1:32">
      <c r="A4019" s="594"/>
      <c r="B4019" s="150"/>
      <c r="D4019" s="351" t="s">
        <v>765</v>
      </c>
      <c r="E4019" s="352"/>
      <c r="F4019" s="353"/>
      <c r="G4019" s="354">
        <f>SUM(G4012:G4018)</f>
        <v>0</v>
      </c>
      <c r="H4019" s="355"/>
      <c r="I4019" s="354">
        <f>SUM(I4012:I4018)</f>
        <v>0</v>
      </c>
      <c r="J4019" s="355"/>
      <c r="K4019" s="354">
        <f>SUM(K4012:K4018)</f>
        <v>0</v>
      </c>
      <c r="L4019" s="354">
        <f>SUM(L4012:L4018)</f>
        <v>0</v>
      </c>
      <c r="M4019" s="355"/>
      <c r="N4019" s="354">
        <f>SUM(N4012:N4018)</f>
        <v>0</v>
      </c>
      <c r="O4019" s="355"/>
      <c r="P4019" s="354">
        <f>SUM(P4012:P4018)</f>
        <v>0</v>
      </c>
      <c r="Q4019" s="354">
        <f>SUM(Q4012:Q4018)</f>
        <v>0</v>
      </c>
      <c r="R4019" s="354">
        <f t="shared" ref="R4019:W4019" si="875">SUM(R4012:R4018)</f>
        <v>0</v>
      </c>
      <c r="S4019" s="354">
        <f t="shared" si="875"/>
        <v>0</v>
      </c>
      <c r="T4019" s="354">
        <f t="shared" si="875"/>
        <v>0</v>
      </c>
      <c r="U4019" s="354">
        <f t="shared" si="875"/>
        <v>0</v>
      </c>
      <c r="V4019" s="354">
        <f t="shared" si="875"/>
        <v>0</v>
      </c>
      <c r="W4019" s="354">
        <f t="shared" si="875"/>
        <v>0</v>
      </c>
      <c r="X4019" s="354">
        <f t="shared" ref="X4019:Y4019" si="876">SUM(X4012:X4018)</f>
        <v>0</v>
      </c>
      <c r="Y4019" s="354">
        <f t="shared" si="876"/>
        <v>0</v>
      </c>
      <c r="Z4019" s="355"/>
      <c r="AA4019" s="354">
        <f>SUM(AA4012:AA4018)</f>
        <v>0</v>
      </c>
      <c r="AB4019" s="355"/>
      <c r="AC4019" s="354">
        <f>SUM(AC4012:AC4018)</f>
        <v>0</v>
      </c>
      <c r="AD4019" s="614">
        <f>SUM(AD4012:AD4018)</f>
        <v>0</v>
      </c>
      <c r="AF4019" s="300" t="s">
        <v>893</v>
      </c>
    </row>
    <row r="4020" spans="1:30">
      <c r="A4020" s="594"/>
      <c r="B4020" s="634"/>
      <c r="C4020" s="635"/>
      <c r="D4020" s="636"/>
      <c r="E4020" s="594"/>
      <c r="F4020" s="597"/>
      <c r="G4020" s="598"/>
      <c r="H4020" s="598"/>
      <c r="I4020" s="598"/>
      <c r="J4020" s="598"/>
      <c r="K4020" s="598"/>
      <c r="L4020" s="612"/>
      <c r="M4020" s="598"/>
      <c r="N4020" s="598"/>
      <c r="O4020" s="598"/>
      <c r="P4020" s="598"/>
      <c r="Q4020" s="612"/>
      <c r="R4020" s="615"/>
      <c r="S4020" s="615"/>
      <c r="T4020" s="615"/>
      <c r="U4020" s="615"/>
      <c r="V4020" s="615"/>
      <c r="W4020" s="615"/>
      <c r="X4020" s="615"/>
      <c r="Y4020" s="612"/>
      <c r="Z4020" s="598"/>
      <c r="AA4020" s="598"/>
      <c r="AB4020" s="598"/>
      <c r="AC4020" s="598"/>
      <c r="AD4020" s="612"/>
    </row>
    <row r="4021" spans="1:30">
      <c r="A4021" s="594"/>
      <c r="B4021" s="150"/>
      <c r="D4021" s="347" t="s">
        <v>1220</v>
      </c>
      <c r="E4021" s="299"/>
      <c r="F4021" s="343"/>
      <c r="G4021" s="350"/>
      <c r="H4021" s="349"/>
      <c r="I4021" s="350"/>
      <c r="J4021" s="349"/>
      <c r="K4021" s="350"/>
      <c r="L4021" s="612">
        <f>G4021+I4021-K4021</f>
        <v>0</v>
      </c>
      <c r="M4021" s="388"/>
      <c r="N4021" s="348"/>
      <c r="O4021" s="388"/>
      <c r="P4021" s="348"/>
      <c r="Q4021" s="612">
        <f>L4021+N4021-P4021</f>
        <v>0</v>
      </c>
      <c r="R4021" s="350"/>
      <c r="S4021" s="350"/>
      <c r="T4021" s="350"/>
      <c r="U4021" s="350"/>
      <c r="V4021" s="350"/>
      <c r="W4021" s="350"/>
      <c r="X4021" s="350"/>
      <c r="Y4021" s="374"/>
      <c r="Z4021" s="388"/>
      <c r="AA4021" s="348"/>
      <c r="AB4021" s="388"/>
      <c r="AC4021" s="348"/>
      <c r="AD4021" s="612">
        <f>Y4021+AA4021-AC4021</f>
        <v>0</v>
      </c>
    </row>
    <row r="4022" hidden="1" outlineLevel="1" spans="1:30">
      <c r="A4022" s="594"/>
      <c r="B4022" s="150">
        <v>710901001</v>
      </c>
      <c r="D4022" s="346"/>
      <c r="E4022" s="299" t="s">
        <v>619</v>
      </c>
      <c r="F4022" s="343"/>
      <c r="G4022" s="350"/>
      <c r="H4022" s="349"/>
      <c r="I4022" s="350"/>
      <c r="J4022" s="349"/>
      <c r="K4022" s="350"/>
      <c r="L4022" s="612">
        <f>G4022+I4022-K4022</f>
        <v>0</v>
      </c>
      <c r="M4022" s="388"/>
      <c r="N4022" s="348"/>
      <c r="O4022" s="388"/>
      <c r="P4022" s="348"/>
      <c r="Q4022" s="612">
        <f>L4022+N4022-P4022</f>
        <v>0</v>
      </c>
      <c r="R4022" s="350"/>
      <c r="S4022" s="350"/>
      <c r="T4022" s="350"/>
      <c r="U4022" s="350"/>
      <c r="V4022" s="350"/>
      <c r="W4022" s="350"/>
      <c r="X4022" s="350"/>
      <c r="Y4022" s="350">
        <f>SUM(Q4022:X4022)</f>
        <v>0</v>
      </c>
      <c r="Z4022" s="388"/>
      <c r="AA4022" s="348"/>
      <c r="AB4022" s="388"/>
      <c r="AC4022" s="348"/>
      <c r="AD4022" s="612">
        <f>Y4022+AA4022-AC4022</f>
        <v>0</v>
      </c>
    </row>
    <row r="4023" hidden="1" outlineLevel="1" spans="1:30">
      <c r="A4023" s="594"/>
      <c r="B4023" s="150"/>
      <c r="D4023" s="346"/>
      <c r="E4023" s="299"/>
      <c r="F4023" s="343"/>
      <c r="G4023" s="350"/>
      <c r="H4023" s="349"/>
      <c r="I4023" s="350"/>
      <c r="J4023" s="349"/>
      <c r="K4023" s="350"/>
      <c r="L4023" s="612">
        <f>G4023+I4023-K4023</f>
        <v>0</v>
      </c>
      <c r="M4023" s="388"/>
      <c r="N4023" s="348"/>
      <c r="O4023" s="388"/>
      <c r="P4023" s="348"/>
      <c r="Q4023" s="612">
        <f>L4023+N4023-P4023</f>
        <v>0</v>
      </c>
      <c r="R4023" s="350"/>
      <c r="S4023" s="350"/>
      <c r="T4023" s="350"/>
      <c r="U4023" s="350"/>
      <c r="V4023" s="350"/>
      <c r="W4023" s="350"/>
      <c r="X4023" s="350"/>
      <c r="Y4023" s="350">
        <f>SUM(Q4023:X4023)</f>
        <v>0</v>
      </c>
      <c r="Z4023" s="388"/>
      <c r="AA4023" s="348"/>
      <c r="AB4023" s="388"/>
      <c r="AC4023" s="348"/>
      <c r="AD4023" s="612">
        <f>Y4023+AA4023-AC4023</f>
        <v>0</v>
      </c>
    </row>
    <row r="4024" collapsed="1" spans="1:30">
      <c r="A4024" s="594"/>
      <c r="B4024" s="150"/>
      <c r="D4024" s="346"/>
      <c r="E4024" s="299"/>
      <c r="F4024" s="343"/>
      <c r="G4024" s="350"/>
      <c r="H4024" s="349"/>
      <c r="I4024" s="350"/>
      <c r="J4024" s="349"/>
      <c r="K4024" s="350"/>
      <c r="L4024" s="337"/>
      <c r="M4024" s="388"/>
      <c r="N4024" s="348"/>
      <c r="O4024" s="388"/>
      <c r="P4024" s="348"/>
      <c r="Q4024" s="337"/>
      <c r="R4024" s="350"/>
      <c r="S4024" s="350"/>
      <c r="T4024" s="350"/>
      <c r="U4024" s="350"/>
      <c r="V4024" s="350"/>
      <c r="W4024" s="350"/>
      <c r="X4024" s="350"/>
      <c r="Y4024" s="374"/>
      <c r="Z4024" s="388"/>
      <c r="AA4024" s="348"/>
      <c r="AB4024" s="388"/>
      <c r="AC4024" s="348"/>
      <c r="AD4024" s="337"/>
    </row>
    <row r="4025" spans="1:32">
      <c r="A4025" s="594"/>
      <c r="B4025" s="150"/>
      <c r="D4025" s="351" t="s">
        <v>765</v>
      </c>
      <c r="E4025" s="352"/>
      <c r="F4025" s="353"/>
      <c r="G4025" s="354">
        <f>SUM(G4021:G4024)</f>
        <v>0</v>
      </c>
      <c r="H4025" s="355"/>
      <c r="I4025" s="354">
        <f>SUM(I4021:I4024)</f>
        <v>0</v>
      </c>
      <c r="J4025" s="355"/>
      <c r="K4025" s="354">
        <f>SUM(K4021:K4024)</f>
        <v>0</v>
      </c>
      <c r="L4025" s="354">
        <f>SUM(L4021:L4024)</f>
        <v>0</v>
      </c>
      <c r="M4025" s="355"/>
      <c r="N4025" s="354">
        <f>SUM(N4021:N4024)</f>
        <v>0</v>
      </c>
      <c r="O4025" s="355"/>
      <c r="P4025" s="354">
        <f>SUM(P4021:P4024)</f>
        <v>0</v>
      </c>
      <c r="Q4025" s="354">
        <f>SUM(Q4021:Q4024)</f>
        <v>0</v>
      </c>
      <c r="R4025" s="354">
        <f t="shared" ref="R4025:Y4025" si="877">SUM(R4021:R4024)</f>
        <v>0</v>
      </c>
      <c r="S4025" s="354">
        <f t="shared" si="877"/>
        <v>0</v>
      </c>
      <c r="T4025" s="354">
        <f t="shared" si="877"/>
        <v>0</v>
      </c>
      <c r="U4025" s="354">
        <f t="shared" si="877"/>
        <v>0</v>
      </c>
      <c r="V4025" s="354">
        <f t="shared" si="877"/>
        <v>0</v>
      </c>
      <c r="W4025" s="354">
        <f t="shared" si="877"/>
        <v>0</v>
      </c>
      <c r="X4025" s="354">
        <f t="shared" si="877"/>
        <v>0</v>
      </c>
      <c r="Y4025" s="354">
        <f t="shared" si="877"/>
        <v>0</v>
      </c>
      <c r="Z4025" s="355"/>
      <c r="AA4025" s="354">
        <f>SUM(AA4021:AA4024)</f>
        <v>0</v>
      </c>
      <c r="AB4025" s="355"/>
      <c r="AC4025" s="354">
        <f>SUM(AC4021:AC4024)</f>
        <v>0</v>
      </c>
      <c r="AD4025" s="614">
        <f>SUM(AD4021:AD4024)</f>
        <v>0</v>
      </c>
      <c r="AF4025" s="300" t="s">
        <v>893</v>
      </c>
    </row>
    <row r="4026" spans="1:30">
      <c r="A4026" s="594"/>
      <c r="B4026" s="634"/>
      <c r="C4026" s="635"/>
      <c r="D4026" s="636"/>
      <c r="E4026" s="594"/>
      <c r="F4026" s="597"/>
      <c r="G4026" s="598"/>
      <c r="H4026" s="598"/>
      <c r="I4026" s="598"/>
      <c r="J4026" s="598"/>
      <c r="K4026" s="598"/>
      <c r="L4026" s="612"/>
      <c r="M4026" s="598"/>
      <c r="N4026" s="598"/>
      <c r="O4026" s="598"/>
      <c r="P4026" s="598"/>
      <c r="Q4026" s="612"/>
      <c r="R4026" s="615"/>
      <c r="S4026" s="615"/>
      <c r="T4026" s="615"/>
      <c r="U4026" s="615"/>
      <c r="V4026" s="615"/>
      <c r="W4026" s="615"/>
      <c r="X4026" s="615"/>
      <c r="Y4026" s="612"/>
      <c r="Z4026" s="598"/>
      <c r="AA4026" s="598"/>
      <c r="AB4026" s="598"/>
      <c r="AC4026" s="598"/>
      <c r="AD4026" s="612"/>
    </row>
    <row r="4027" spans="1:30">
      <c r="A4027" s="594"/>
      <c r="B4027" s="150"/>
      <c r="D4027" s="347" t="s">
        <v>1221</v>
      </c>
      <c r="E4027" s="299"/>
      <c r="F4027" s="343"/>
      <c r="G4027" s="350"/>
      <c r="H4027" s="349"/>
      <c r="I4027" s="350"/>
      <c r="J4027" s="349"/>
      <c r="K4027" s="350"/>
      <c r="L4027" s="612">
        <f>G4027+I4027-K4027</f>
        <v>0</v>
      </c>
      <c r="M4027" s="388"/>
      <c r="N4027" s="348"/>
      <c r="O4027" s="388"/>
      <c r="P4027" s="348"/>
      <c r="Q4027" s="612">
        <f>L4027+N4027-P4027</f>
        <v>0</v>
      </c>
      <c r="R4027" s="350"/>
      <c r="S4027" s="350"/>
      <c r="T4027" s="350"/>
      <c r="U4027" s="350"/>
      <c r="V4027" s="350"/>
      <c r="W4027" s="350"/>
      <c r="X4027" s="350"/>
      <c r="Y4027" s="374"/>
      <c r="Z4027" s="388"/>
      <c r="AA4027" s="348"/>
      <c r="AB4027" s="388"/>
      <c r="AC4027" s="348"/>
      <c r="AD4027" s="612">
        <f>Y4027+AA4027-AC4027</f>
        <v>0</v>
      </c>
    </row>
    <row r="4028" hidden="1" outlineLevel="1" spans="1:30">
      <c r="A4028" s="594"/>
      <c r="B4028" s="150">
        <v>711001001</v>
      </c>
      <c r="D4028" s="346"/>
      <c r="E4028" s="299" t="s">
        <v>1222</v>
      </c>
      <c r="F4028" s="343"/>
      <c r="G4028" s="350"/>
      <c r="H4028" s="349"/>
      <c r="I4028" s="350"/>
      <c r="J4028" s="349"/>
      <c r="K4028" s="350"/>
      <c r="L4028" s="612">
        <f>G4028+I4028-K4028</f>
        <v>0</v>
      </c>
      <c r="M4028" s="388"/>
      <c r="N4028" s="348"/>
      <c r="O4028" s="388"/>
      <c r="P4028" s="348"/>
      <c r="Q4028" s="612">
        <f>L4028+N4028-P4028</f>
        <v>0</v>
      </c>
      <c r="R4028" s="350"/>
      <c r="S4028" s="350"/>
      <c r="T4028" s="350"/>
      <c r="U4028" s="350"/>
      <c r="V4028" s="350"/>
      <c r="W4028" s="350"/>
      <c r="X4028" s="350"/>
      <c r="Y4028" s="350">
        <f>SUM(Q4028:X4028)</f>
        <v>0</v>
      </c>
      <c r="Z4028" s="388"/>
      <c r="AA4028" s="348"/>
      <c r="AB4028" s="388"/>
      <c r="AC4028" s="348"/>
      <c r="AD4028" s="612">
        <f>Y4028+AA4028-AC4028</f>
        <v>0</v>
      </c>
    </row>
    <row r="4029" hidden="1" outlineLevel="1" spans="1:30">
      <c r="A4029" s="594"/>
      <c r="B4029" s="150">
        <v>711001002</v>
      </c>
      <c r="D4029" s="346"/>
      <c r="E4029" s="299" t="s">
        <v>1223</v>
      </c>
      <c r="F4029" s="343"/>
      <c r="G4029" s="350"/>
      <c r="H4029" s="349"/>
      <c r="I4029" s="350"/>
      <c r="J4029" s="349"/>
      <c r="K4029" s="350"/>
      <c r="L4029" s="612">
        <f>G4029+I4029-K4029</f>
        <v>0</v>
      </c>
      <c r="M4029" s="388"/>
      <c r="N4029" s="348"/>
      <c r="O4029" s="388"/>
      <c r="P4029" s="348"/>
      <c r="Q4029" s="612">
        <f>L4029+N4029-P4029</f>
        <v>0</v>
      </c>
      <c r="R4029" s="350"/>
      <c r="S4029" s="350"/>
      <c r="T4029" s="350"/>
      <c r="U4029" s="350"/>
      <c r="V4029" s="350"/>
      <c r="W4029" s="350"/>
      <c r="X4029" s="350"/>
      <c r="Y4029" s="350">
        <f>SUM(Q4029:X4029)</f>
        <v>0</v>
      </c>
      <c r="Z4029" s="388"/>
      <c r="AA4029" s="348"/>
      <c r="AB4029" s="388"/>
      <c r="AC4029" s="348"/>
      <c r="AD4029" s="612">
        <f>Y4029+AA4029-AC4029</f>
        <v>0</v>
      </c>
    </row>
    <row r="4030" hidden="1" outlineLevel="1" spans="1:30">
      <c r="A4030" s="594"/>
      <c r="B4030" s="150">
        <v>711001003</v>
      </c>
      <c r="D4030" s="346"/>
      <c r="E4030" s="299" t="s">
        <v>1224</v>
      </c>
      <c r="F4030" s="343"/>
      <c r="G4030" s="350"/>
      <c r="H4030" s="349"/>
      <c r="I4030" s="350"/>
      <c r="J4030" s="349"/>
      <c r="K4030" s="350"/>
      <c r="L4030" s="612">
        <f>G4030+I4030-K4030</f>
        <v>0</v>
      </c>
      <c r="M4030" s="388"/>
      <c r="N4030" s="348"/>
      <c r="O4030" s="388"/>
      <c r="P4030" s="348"/>
      <c r="Q4030" s="612">
        <f>L4030+N4030-P4030</f>
        <v>0</v>
      </c>
      <c r="R4030" s="350"/>
      <c r="S4030" s="350"/>
      <c r="T4030" s="350"/>
      <c r="U4030" s="350"/>
      <c r="V4030" s="350"/>
      <c r="W4030" s="350"/>
      <c r="X4030" s="350"/>
      <c r="Y4030" s="350">
        <f>SUM(Q4030:X4030)</f>
        <v>0</v>
      </c>
      <c r="Z4030" s="388"/>
      <c r="AA4030" s="348"/>
      <c r="AB4030" s="388"/>
      <c r="AC4030" s="348"/>
      <c r="AD4030" s="612">
        <f>Y4030+AA4030-AC4030</f>
        <v>0</v>
      </c>
    </row>
    <row r="4031" collapsed="1" spans="1:30">
      <c r="A4031" s="594"/>
      <c r="B4031" s="150"/>
      <c r="D4031" s="346"/>
      <c r="E4031" s="299"/>
      <c r="F4031" s="343"/>
      <c r="G4031" s="350"/>
      <c r="H4031" s="349"/>
      <c r="I4031" s="350"/>
      <c r="J4031" s="349"/>
      <c r="K4031" s="350"/>
      <c r="L4031" s="337"/>
      <c r="M4031" s="388"/>
      <c r="N4031" s="348"/>
      <c r="O4031" s="388"/>
      <c r="P4031" s="348"/>
      <c r="Q4031" s="337"/>
      <c r="R4031" s="350"/>
      <c r="S4031" s="350"/>
      <c r="T4031" s="350"/>
      <c r="U4031" s="350"/>
      <c r="V4031" s="350"/>
      <c r="W4031" s="350"/>
      <c r="X4031" s="350"/>
      <c r="Y4031" s="374"/>
      <c r="Z4031" s="388"/>
      <c r="AA4031" s="348"/>
      <c r="AB4031" s="388"/>
      <c r="AC4031" s="348"/>
      <c r="AD4031" s="337"/>
    </row>
    <row r="4032" spans="1:31">
      <c r="A4032" s="594"/>
      <c r="B4032" s="150"/>
      <c r="D4032" s="351" t="s">
        <v>765</v>
      </c>
      <c r="E4032" s="352"/>
      <c r="F4032" s="353"/>
      <c r="G4032" s="354">
        <f>SUM(G4027:G4031)</f>
        <v>0</v>
      </c>
      <c r="H4032" s="355"/>
      <c r="I4032" s="354">
        <f>SUM(I4027:I4031)</f>
        <v>0</v>
      </c>
      <c r="J4032" s="355"/>
      <c r="K4032" s="354">
        <f>SUM(K4027:K4031)</f>
        <v>0</v>
      </c>
      <c r="L4032" s="354">
        <f>SUM(L4027:L4031)</f>
        <v>0</v>
      </c>
      <c r="M4032" s="355"/>
      <c r="N4032" s="354">
        <f>SUM(N4027:N4031)</f>
        <v>0</v>
      </c>
      <c r="O4032" s="355"/>
      <c r="P4032" s="354">
        <f t="shared" ref="P4032:Y4032" si="878">SUM(P4027:P4031)</f>
        <v>0</v>
      </c>
      <c r="Q4032" s="354">
        <f t="shared" si="878"/>
        <v>0</v>
      </c>
      <c r="R4032" s="354">
        <f t="shared" si="878"/>
        <v>0</v>
      </c>
      <c r="S4032" s="354">
        <f t="shared" si="878"/>
        <v>0</v>
      </c>
      <c r="T4032" s="354">
        <f t="shared" si="878"/>
        <v>0</v>
      </c>
      <c r="U4032" s="354">
        <f t="shared" si="878"/>
        <v>0</v>
      </c>
      <c r="V4032" s="354">
        <f t="shared" si="878"/>
        <v>0</v>
      </c>
      <c r="W4032" s="354">
        <f t="shared" si="878"/>
        <v>0</v>
      </c>
      <c r="X4032" s="354">
        <f t="shared" si="878"/>
        <v>0</v>
      </c>
      <c r="Y4032" s="354">
        <f t="shared" si="878"/>
        <v>0</v>
      </c>
      <c r="Z4032" s="355"/>
      <c r="AA4032" s="354">
        <f>SUM(AA4027:AA4031)</f>
        <v>0</v>
      </c>
      <c r="AB4032" s="355"/>
      <c r="AC4032" s="354">
        <f>SUM(AC4027:AC4031)</f>
        <v>0</v>
      </c>
      <c r="AD4032" s="614">
        <f>SUM(AD4027:AD4031)</f>
        <v>0</v>
      </c>
      <c r="AE4032" s="252"/>
    </row>
    <row r="4033" spans="1:30">
      <c r="A4033" s="594"/>
      <c r="B4033" s="634"/>
      <c r="C4033" s="635"/>
      <c r="D4033" s="636"/>
      <c r="E4033" s="594"/>
      <c r="F4033" s="597"/>
      <c r="G4033" s="598"/>
      <c r="H4033" s="598"/>
      <c r="I4033" s="598"/>
      <c r="J4033" s="598"/>
      <c r="K4033" s="598"/>
      <c r="L4033" s="612"/>
      <c r="M4033" s="598"/>
      <c r="N4033" s="598"/>
      <c r="O4033" s="598"/>
      <c r="P4033" s="598"/>
      <c r="Q4033" s="612"/>
      <c r="R4033" s="615"/>
      <c r="S4033" s="615"/>
      <c r="T4033" s="615"/>
      <c r="U4033" s="615"/>
      <c r="V4033" s="615"/>
      <c r="W4033" s="615"/>
      <c r="X4033" s="615"/>
      <c r="Y4033" s="612"/>
      <c r="Z4033" s="598"/>
      <c r="AA4033" s="598"/>
      <c r="AB4033" s="598"/>
      <c r="AC4033" s="598"/>
      <c r="AD4033" s="612"/>
    </row>
    <row r="4034" spans="1:30">
      <c r="A4034" s="594"/>
      <c r="B4034" s="150"/>
      <c r="D4034" s="347" t="s">
        <v>1225</v>
      </c>
      <c r="E4034" s="299"/>
      <c r="F4034" s="343"/>
      <c r="G4034" s="350"/>
      <c r="H4034" s="349"/>
      <c r="I4034" s="350"/>
      <c r="J4034" s="349"/>
      <c r="K4034" s="350"/>
      <c r="L4034" s="612">
        <f t="shared" ref="L4034:L4039" si="879">G4034+I4034-K4034</f>
        <v>0</v>
      </c>
      <c r="M4034" s="388"/>
      <c r="N4034" s="348"/>
      <c r="O4034" s="388"/>
      <c r="P4034" s="348"/>
      <c r="Q4034" s="612">
        <f t="shared" ref="Q4034:Q4039" si="880">L4034+N4034-P4034</f>
        <v>0</v>
      </c>
      <c r="R4034" s="350"/>
      <c r="S4034" s="350"/>
      <c r="T4034" s="350"/>
      <c r="U4034" s="350"/>
      <c r="V4034" s="350"/>
      <c r="W4034" s="350"/>
      <c r="X4034" s="350"/>
      <c r="Y4034" s="374"/>
      <c r="Z4034" s="388"/>
      <c r="AA4034" s="348"/>
      <c r="AB4034" s="388"/>
      <c r="AC4034" s="348"/>
      <c r="AD4034" s="612">
        <f t="shared" ref="AD4034:AD4039" si="881">Y4034+AA4034-AC4034</f>
        <v>0</v>
      </c>
    </row>
    <row r="4035" hidden="1" outlineLevel="1" spans="1:30">
      <c r="A4035" s="594"/>
      <c r="B4035" s="150">
        <v>711101001</v>
      </c>
      <c r="D4035" s="346"/>
      <c r="E4035" s="299" t="s">
        <v>1226</v>
      </c>
      <c r="F4035" s="343"/>
      <c r="G4035" s="350"/>
      <c r="H4035" s="349"/>
      <c r="I4035" s="350"/>
      <c r="J4035" s="349"/>
      <c r="K4035" s="350"/>
      <c r="L4035" s="612">
        <f t="shared" si="879"/>
        <v>0</v>
      </c>
      <c r="M4035" s="388"/>
      <c r="N4035" s="348"/>
      <c r="O4035" s="388"/>
      <c r="P4035" s="348"/>
      <c r="Q4035" s="612">
        <f t="shared" si="880"/>
        <v>0</v>
      </c>
      <c r="R4035" s="350"/>
      <c r="S4035" s="350"/>
      <c r="T4035" s="350"/>
      <c r="U4035" s="350"/>
      <c r="V4035" s="350"/>
      <c r="W4035" s="350"/>
      <c r="X4035" s="350"/>
      <c r="Y4035" s="350">
        <f>SUM(Q4035:X4035)</f>
        <v>0</v>
      </c>
      <c r="Z4035" s="388"/>
      <c r="AA4035" s="348"/>
      <c r="AB4035" s="388"/>
      <c r="AC4035" s="348"/>
      <c r="AD4035" s="612">
        <f t="shared" si="881"/>
        <v>0</v>
      </c>
    </row>
    <row r="4036" hidden="1" outlineLevel="1" spans="1:30">
      <c r="A4036" s="594"/>
      <c r="B4036" s="150">
        <v>711101002</v>
      </c>
      <c r="D4036" s="346"/>
      <c r="E4036" s="299" t="s">
        <v>1227</v>
      </c>
      <c r="F4036" s="343"/>
      <c r="G4036" s="350"/>
      <c r="H4036" s="349"/>
      <c r="I4036" s="350"/>
      <c r="J4036" s="349"/>
      <c r="K4036" s="350"/>
      <c r="L4036" s="612">
        <f t="shared" si="879"/>
        <v>0</v>
      </c>
      <c r="M4036" s="388"/>
      <c r="N4036" s="348"/>
      <c r="O4036" s="388"/>
      <c r="P4036" s="348"/>
      <c r="Q4036" s="612">
        <f t="shared" si="880"/>
        <v>0</v>
      </c>
      <c r="R4036" s="350"/>
      <c r="S4036" s="350"/>
      <c r="T4036" s="350"/>
      <c r="U4036" s="350"/>
      <c r="V4036" s="350"/>
      <c r="W4036" s="350"/>
      <c r="X4036" s="350"/>
      <c r="Y4036" s="350">
        <f>SUM(Q4036:X4036)</f>
        <v>0</v>
      </c>
      <c r="Z4036" s="388"/>
      <c r="AA4036" s="348"/>
      <c r="AB4036" s="388"/>
      <c r="AC4036" s="348"/>
      <c r="AD4036" s="612">
        <f t="shared" si="881"/>
        <v>0</v>
      </c>
    </row>
    <row r="4037" hidden="1" outlineLevel="1" spans="1:30">
      <c r="A4037" s="594"/>
      <c r="B4037" s="150">
        <v>711101003</v>
      </c>
      <c r="D4037" s="346"/>
      <c r="E4037" s="299" t="s">
        <v>1228</v>
      </c>
      <c r="F4037" s="343"/>
      <c r="G4037" s="350"/>
      <c r="H4037" s="349"/>
      <c r="I4037" s="350"/>
      <c r="J4037" s="349"/>
      <c r="K4037" s="350"/>
      <c r="L4037" s="612">
        <f t="shared" si="879"/>
        <v>0</v>
      </c>
      <c r="M4037" s="388"/>
      <c r="N4037" s="348"/>
      <c r="O4037" s="388"/>
      <c r="P4037" s="348"/>
      <c r="Q4037" s="612">
        <f t="shared" si="880"/>
        <v>0</v>
      </c>
      <c r="R4037" s="350"/>
      <c r="S4037" s="350"/>
      <c r="T4037" s="350"/>
      <c r="U4037" s="350"/>
      <c r="V4037" s="350"/>
      <c r="W4037" s="350"/>
      <c r="X4037" s="350"/>
      <c r="Y4037" s="350">
        <f>SUM(Q4037:X4037)</f>
        <v>0</v>
      </c>
      <c r="Z4037" s="388"/>
      <c r="AA4037" s="348"/>
      <c r="AB4037" s="388"/>
      <c r="AC4037" s="348"/>
      <c r="AD4037" s="612">
        <f t="shared" si="881"/>
        <v>0</v>
      </c>
    </row>
    <row r="4038" hidden="1" outlineLevel="1" spans="1:30">
      <c r="A4038" s="594"/>
      <c r="B4038" s="150">
        <v>711101004</v>
      </c>
      <c r="D4038" s="346"/>
      <c r="E4038" s="375" t="s">
        <v>1229</v>
      </c>
      <c r="F4038" s="343"/>
      <c r="G4038" s="350"/>
      <c r="H4038" s="349"/>
      <c r="I4038" s="350"/>
      <c r="J4038" s="349"/>
      <c r="K4038" s="350"/>
      <c r="L4038" s="612">
        <f t="shared" si="879"/>
        <v>0</v>
      </c>
      <c r="M4038" s="388"/>
      <c r="N4038" s="348"/>
      <c r="O4038" s="388"/>
      <c r="P4038" s="348"/>
      <c r="Q4038" s="612">
        <f t="shared" si="880"/>
        <v>0</v>
      </c>
      <c r="R4038" s="350"/>
      <c r="S4038" s="350"/>
      <c r="T4038" s="350"/>
      <c r="U4038" s="350"/>
      <c r="V4038" s="350"/>
      <c r="W4038" s="350"/>
      <c r="X4038" s="350"/>
      <c r="Y4038" s="350">
        <f>SUM(Q4038:X4038)</f>
        <v>0</v>
      </c>
      <c r="Z4038" s="388"/>
      <c r="AA4038" s="348"/>
      <c r="AB4038" s="388"/>
      <c r="AC4038" s="348"/>
      <c r="AD4038" s="612">
        <f t="shared" si="881"/>
        <v>0</v>
      </c>
    </row>
    <row r="4039" hidden="1" outlineLevel="1" spans="1:30">
      <c r="A4039" s="594"/>
      <c r="B4039" s="150">
        <v>711101005</v>
      </c>
      <c r="D4039" s="346"/>
      <c r="E4039" s="299" t="s">
        <v>364</v>
      </c>
      <c r="F4039" s="343"/>
      <c r="G4039" s="350"/>
      <c r="H4039" s="349"/>
      <c r="I4039" s="350"/>
      <c r="J4039" s="349"/>
      <c r="K4039" s="350"/>
      <c r="L4039" s="612">
        <f t="shared" si="879"/>
        <v>0</v>
      </c>
      <c r="M4039" s="388"/>
      <c r="N4039" s="348"/>
      <c r="O4039" s="388"/>
      <c r="P4039" s="348"/>
      <c r="Q4039" s="612">
        <f t="shared" si="880"/>
        <v>0</v>
      </c>
      <c r="R4039" s="350"/>
      <c r="S4039" s="350"/>
      <c r="T4039" s="350"/>
      <c r="U4039" s="350"/>
      <c r="V4039" s="350"/>
      <c r="W4039" s="350"/>
      <c r="X4039" s="350"/>
      <c r="Y4039" s="350">
        <f>SUM(Q4039:X4039)</f>
        <v>0</v>
      </c>
      <c r="Z4039" s="388"/>
      <c r="AA4039" s="348"/>
      <c r="AB4039" s="388"/>
      <c r="AC4039" s="348"/>
      <c r="AD4039" s="612">
        <f t="shared" si="881"/>
        <v>0</v>
      </c>
    </row>
    <row r="4040" collapsed="1" spans="1:30">
      <c r="A4040" s="594"/>
      <c r="B4040" s="150"/>
      <c r="D4040" s="346"/>
      <c r="E4040" s="299"/>
      <c r="F4040" s="343"/>
      <c r="G4040" s="350"/>
      <c r="H4040" s="349"/>
      <c r="I4040" s="350"/>
      <c r="J4040" s="349"/>
      <c r="K4040" s="350"/>
      <c r="L4040" s="337"/>
      <c r="M4040" s="388"/>
      <c r="N4040" s="348"/>
      <c r="O4040" s="388"/>
      <c r="P4040" s="348"/>
      <c r="Q4040" s="337"/>
      <c r="R4040" s="350"/>
      <c r="S4040" s="350"/>
      <c r="T4040" s="350"/>
      <c r="U4040" s="350"/>
      <c r="V4040" s="350"/>
      <c r="W4040" s="350"/>
      <c r="X4040" s="350"/>
      <c r="Y4040" s="374"/>
      <c r="Z4040" s="388"/>
      <c r="AA4040" s="348"/>
      <c r="AB4040" s="388"/>
      <c r="AC4040" s="348"/>
      <c r="AD4040" s="337"/>
    </row>
    <row r="4041" spans="1:31">
      <c r="A4041" s="594"/>
      <c r="B4041" s="150"/>
      <c r="D4041" s="351" t="s">
        <v>765</v>
      </c>
      <c r="E4041" s="352"/>
      <c r="F4041" s="353"/>
      <c r="G4041" s="354">
        <f>SUM(G4034:G4040)</f>
        <v>0</v>
      </c>
      <c r="H4041" s="355"/>
      <c r="I4041" s="354">
        <f>SUM(I4034:I4040)</f>
        <v>0</v>
      </c>
      <c r="J4041" s="355"/>
      <c r="K4041" s="354">
        <f>SUM(K4034:K4040)</f>
        <v>0</v>
      </c>
      <c r="L4041" s="354">
        <f>SUM(L4034:L4040)</f>
        <v>0</v>
      </c>
      <c r="M4041" s="355"/>
      <c r="N4041" s="354">
        <f>SUM(N4034:N4040)</f>
        <v>0</v>
      </c>
      <c r="O4041" s="355"/>
      <c r="P4041" s="354">
        <f>SUM(P4034:P4040)</f>
        <v>0</v>
      </c>
      <c r="Q4041" s="354">
        <f>SUM(Q4034:Q4040)</f>
        <v>0</v>
      </c>
      <c r="R4041" s="354">
        <f t="shared" ref="R4041:Y4041" si="882">SUM(R4034:R4040)</f>
        <v>0</v>
      </c>
      <c r="S4041" s="354">
        <f t="shared" si="882"/>
        <v>0</v>
      </c>
      <c r="T4041" s="354">
        <f t="shared" si="882"/>
        <v>0</v>
      </c>
      <c r="U4041" s="354">
        <f t="shared" si="882"/>
        <v>0</v>
      </c>
      <c r="V4041" s="354">
        <f t="shared" si="882"/>
        <v>0</v>
      </c>
      <c r="W4041" s="354">
        <f t="shared" si="882"/>
        <v>0</v>
      </c>
      <c r="X4041" s="354">
        <f t="shared" si="882"/>
        <v>0</v>
      </c>
      <c r="Y4041" s="354">
        <f t="shared" si="882"/>
        <v>0</v>
      </c>
      <c r="Z4041" s="355"/>
      <c r="AA4041" s="354">
        <f>SUM(AA4034:AA4040)</f>
        <v>0</v>
      </c>
      <c r="AB4041" s="355"/>
      <c r="AC4041" s="354">
        <f>SUM(AC4034:AC4040)</f>
        <v>0</v>
      </c>
      <c r="AD4041" s="614">
        <f>SUM(AD4034:AD4040)</f>
        <v>0</v>
      </c>
      <c r="AE4041" s="252"/>
    </row>
    <row r="4042" spans="1:30">
      <c r="A4042" s="594"/>
      <c r="B4042" s="634"/>
      <c r="C4042" s="635"/>
      <c r="D4042" s="636"/>
      <c r="E4042" s="594"/>
      <c r="F4042" s="597"/>
      <c r="G4042" s="598"/>
      <c r="H4042" s="598"/>
      <c r="I4042" s="598"/>
      <c r="J4042" s="598"/>
      <c r="K4042" s="598"/>
      <c r="L4042" s="612"/>
      <c r="M4042" s="598"/>
      <c r="N4042" s="598"/>
      <c r="O4042" s="598"/>
      <c r="P4042" s="598"/>
      <c r="Q4042" s="612"/>
      <c r="R4042" s="615"/>
      <c r="S4042" s="615"/>
      <c r="T4042" s="615"/>
      <c r="U4042" s="615"/>
      <c r="V4042" s="615"/>
      <c r="W4042" s="615"/>
      <c r="X4042" s="615"/>
      <c r="Y4042" s="612"/>
      <c r="Z4042" s="598"/>
      <c r="AA4042" s="598"/>
      <c r="AB4042" s="598"/>
      <c r="AC4042" s="598"/>
      <c r="AD4042" s="612"/>
    </row>
    <row r="4043" spans="1:30">
      <c r="A4043" s="594"/>
      <c r="B4043" s="150"/>
      <c r="D4043" s="347" t="s">
        <v>1230</v>
      </c>
      <c r="E4043" s="299"/>
      <c r="F4043" s="343"/>
      <c r="G4043" s="350"/>
      <c r="H4043" s="349"/>
      <c r="I4043" s="350"/>
      <c r="J4043" s="349"/>
      <c r="K4043" s="350"/>
      <c r="L4043" s="612">
        <f t="shared" ref="L4043:L4048" si="883">G4043+I4043-K4043</f>
        <v>0</v>
      </c>
      <c r="M4043" s="388"/>
      <c r="N4043" s="348"/>
      <c r="O4043" s="388"/>
      <c r="P4043" s="348"/>
      <c r="Q4043" s="612">
        <f t="shared" ref="Q4043:Q4048" si="884">L4043+N4043-P4043</f>
        <v>0</v>
      </c>
      <c r="R4043" s="350"/>
      <c r="S4043" s="350"/>
      <c r="T4043" s="350"/>
      <c r="U4043" s="350"/>
      <c r="V4043" s="350"/>
      <c r="W4043" s="350"/>
      <c r="X4043" s="350"/>
      <c r="Y4043" s="374"/>
      <c r="Z4043" s="388"/>
      <c r="AA4043" s="348"/>
      <c r="AB4043" s="388"/>
      <c r="AC4043" s="348"/>
      <c r="AD4043" s="612">
        <f t="shared" ref="AD4043:AD4048" si="885">Y4043+AA4043-AC4043</f>
        <v>0</v>
      </c>
    </row>
    <row r="4044" hidden="1" outlineLevel="1" spans="1:30">
      <c r="A4044" s="594"/>
      <c r="B4044" s="150">
        <v>711201001</v>
      </c>
      <c r="D4044" s="346"/>
      <c r="E4044" s="299" t="s">
        <v>1231</v>
      </c>
      <c r="F4044" s="343"/>
      <c r="G4044" s="350"/>
      <c r="H4044" s="349"/>
      <c r="I4044" s="350"/>
      <c r="J4044" s="349"/>
      <c r="K4044" s="350"/>
      <c r="L4044" s="612">
        <f t="shared" si="883"/>
        <v>0</v>
      </c>
      <c r="M4044" s="388"/>
      <c r="N4044" s="348"/>
      <c r="O4044" s="388"/>
      <c r="P4044" s="348"/>
      <c r="Q4044" s="612">
        <f t="shared" si="884"/>
        <v>0</v>
      </c>
      <c r="R4044" s="350"/>
      <c r="S4044" s="350"/>
      <c r="T4044" s="350"/>
      <c r="U4044" s="350"/>
      <c r="V4044" s="350"/>
      <c r="W4044" s="350"/>
      <c r="X4044" s="350"/>
      <c r="Y4044" s="350">
        <f>SUM(Q4044:X4044)</f>
        <v>0</v>
      </c>
      <c r="Z4044" s="388"/>
      <c r="AA4044" s="348"/>
      <c r="AB4044" s="388"/>
      <c r="AC4044" s="348"/>
      <c r="AD4044" s="612">
        <f t="shared" si="885"/>
        <v>0</v>
      </c>
    </row>
    <row r="4045" hidden="1" outlineLevel="1" spans="1:30">
      <c r="A4045" s="594"/>
      <c r="B4045" s="150">
        <v>711201002</v>
      </c>
      <c r="D4045" s="346"/>
      <c r="E4045" s="299" t="s">
        <v>1232</v>
      </c>
      <c r="F4045" s="343"/>
      <c r="G4045" s="350"/>
      <c r="H4045" s="349"/>
      <c r="I4045" s="350"/>
      <c r="J4045" s="349"/>
      <c r="K4045" s="350"/>
      <c r="L4045" s="612">
        <f t="shared" si="883"/>
        <v>0</v>
      </c>
      <c r="M4045" s="388"/>
      <c r="N4045" s="348"/>
      <c r="O4045" s="388"/>
      <c r="P4045" s="348"/>
      <c r="Q4045" s="612">
        <f t="shared" si="884"/>
        <v>0</v>
      </c>
      <c r="R4045" s="350"/>
      <c r="S4045" s="350"/>
      <c r="T4045" s="350"/>
      <c r="U4045" s="350"/>
      <c r="V4045" s="350"/>
      <c r="W4045" s="350"/>
      <c r="X4045" s="350"/>
      <c r="Y4045" s="350">
        <f>SUM(Q4045:X4045)</f>
        <v>0</v>
      </c>
      <c r="Z4045" s="388"/>
      <c r="AA4045" s="348"/>
      <c r="AB4045" s="388"/>
      <c r="AC4045" s="348"/>
      <c r="AD4045" s="612">
        <f t="shared" si="885"/>
        <v>0</v>
      </c>
    </row>
    <row r="4046" hidden="1" outlineLevel="1" spans="1:30">
      <c r="A4046" s="594"/>
      <c r="B4046" s="150">
        <v>711201003</v>
      </c>
      <c r="D4046" s="346"/>
      <c r="E4046" s="299" t="s">
        <v>1233</v>
      </c>
      <c r="F4046" s="343"/>
      <c r="G4046" s="350"/>
      <c r="H4046" s="349"/>
      <c r="I4046" s="350"/>
      <c r="J4046" s="349"/>
      <c r="K4046" s="350"/>
      <c r="L4046" s="612">
        <f t="shared" si="883"/>
        <v>0</v>
      </c>
      <c r="M4046" s="388"/>
      <c r="N4046" s="348"/>
      <c r="O4046" s="388"/>
      <c r="P4046" s="348"/>
      <c r="Q4046" s="612">
        <f t="shared" si="884"/>
        <v>0</v>
      </c>
      <c r="R4046" s="350"/>
      <c r="S4046" s="350"/>
      <c r="T4046" s="350"/>
      <c r="U4046" s="350"/>
      <c r="V4046" s="350"/>
      <c r="W4046" s="350"/>
      <c r="X4046" s="350"/>
      <c r="Y4046" s="350">
        <f>SUM(Q4046:X4046)</f>
        <v>0</v>
      </c>
      <c r="Z4046" s="388"/>
      <c r="AA4046" s="348"/>
      <c r="AB4046" s="388"/>
      <c r="AC4046" s="348"/>
      <c r="AD4046" s="612">
        <f t="shared" si="885"/>
        <v>0</v>
      </c>
    </row>
    <row r="4047" hidden="1" outlineLevel="1" spans="1:30">
      <c r="A4047" s="594"/>
      <c r="B4047" s="150">
        <v>711201004</v>
      </c>
      <c r="D4047" s="346"/>
      <c r="E4047" s="299" t="s">
        <v>584</v>
      </c>
      <c r="F4047" s="343"/>
      <c r="G4047" s="350"/>
      <c r="H4047" s="349"/>
      <c r="I4047" s="350"/>
      <c r="J4047" s="349"/>
      <c r="K4047" s="350"/>
      <c r="L4047" s="612">
        <f t="shared" si="883"/>
        <v>0</v>
      </c>
      <c r="M4047" s="388"/>
      <c r="N4047" s="348"/>
      <c r="O4047" s="388"/>
      <c r="P4047" s="348"/>
      <c r="Q4047" s="612">
        <f t="shared" si="884"/>
        <v>0</v>
      </c>
      <c r="R4047" s="350"/>
      <c r="S4047" s="350"/>
      <c r="T4047" s="350"/>
      <c r="U4047" s="350"/>
      <c r="V4047" s="350"/>
      <c r="W4047" s="350"/>
      <c r="X4047" s="350"/>
      <c r="Y4047" s="350">
        <f>SUM(Q4047:X4047)</f>
        <v>0</v>
      </c>
      <c r="Z4047" s="388"/>
      <c r="AA4047" s="348"/>
      <c r="AB4047" s="388"/>
      <c r="AC4047" s="348"/>
      <c r="AD4047" s="612">
        <f t="shared" si="885"/>
        <v>0</v>
      </c>
    </row>
    <row r="4048" hidden="1" outlineLevel="1" spans="1:30">
      <c r="A4048" s="594"/>
      <c r="B4048" s="150">
        <v>711201005</v>
      </c>
      <c r="D4048" s="346"/>
      <c r="E4048" s="299" t="s">
        <v>439</v>
      </c>
      <c r="F4048" s="343"/>
      <c r="G4048" s="350"/>
      <c r="H4048" s="349"/>
      <c r="I4048" s="350"/>
      <c r="J4048" s="349"/>
      <c r="K4048" s="350"/>
      <c r="L4048" s="612">
        <f t="shared" si="883"/>
        <v>0</v>
      </c>
      <c r="M4048" s="388"/>
      <c r="N4048" s="348"/>
      <c r="O4048" s="388"/>
      <c r="P4048" s="348"/>
      <c r="Q4048" s="612">
        <f t="shared" si="884"/>
        <v>0</v>
      </c>
      <c r="R4048" s="350"/>
      <c r="S4048" s="350"/>
      <c r="T4048" s="350"/>
      <c r="U4048" s="350"/>
      <c r="V4048" s="350"/>
      <c r="W4048" s="350"/>
      <c r="X4048" s="350"/>
      <c r="Y4048" s="350">
        <f>SUM(Q4048:X4048)</f>
        <v>0</v>
      </c>
      <c r="Z4048" s="388"/>
      <c r="AA4048" s="348"/>
      <c r="AB4048" s="388"/>
      <c r="AC4048" s="348"/>
      <c r="AD4048" s="612">
        <f t="shared" si="885"/>
        <v>0</v>
      </c>
    </row>
    <row r="4049" collapsed="1" spans="1:30">
      <c r="A4049" s="594"/>
      <c r="B4049" s="150"/>
      <c r="D4049" s="346"/>
      <c r="E4049" s="299"/>
      <c r="F4049" s="343"/>
      <c r="G4049" s="350"/>
      <c r="H4049" s="349"/>
      <c r="I4049" s="350"/>
      <c r="J4049" s="349"/>
      <c r="K4049" s="350"/>
      <c r="L4049" s="337"/>
      <c r="M4049" s="388"/>
      <c r="N4049" s="348"/>
      <c r="O4049" s="388"/>
      <c r="P4049" s="348"/>
      <c r="Q4049" s="337"/>
      <c r="R4049" s="350"/>
      <c r="S4049" s="350"/>
      <c r="T4049" s="350"/>
      <c r="U4049" s="350"/>
      <c r="V4049" s="350"/>
      <c r="W4049" s="350"/>
      <c r="X4049" s="350"/>
      <c r="Y4049" s="374"/>
      <c r="Z4049" s="388"/>
      <c r="AA4049" s="348"/>
      <c r="AB4049" s="388"/>
      <c r="AC4049" s="348"/>
      <c r="AD4049" s="337"/>
    </row>
    <row r="4050" spans="1:30">
      <c r="A4050" s="594"/>
      <c r="B4050" s="150"/>
      <c r="D4050" s="351" t="s">
        <v>765</v>
      </c>
      <c r="E4050" s="352"/>
      <c r="F4050" s="353"/>
      <c r="G4050" s="354">
        <f>SUM(G4043:G4049)</f>
        <v>0</v>
      </c>
      <c r="H4050" s="355"/>
      <c r="I4050" s="354">
        <f>SUM(I4043:I4049)</f>
        <v>0</v>
      </c>
      <c r="J4050" s="355"/>
      <c r="K4050" s="354">
        <f>SUM(K4043:K4049)</f>
        <v>0</v>
      </c>
      <c r="L4050" s="354">
        <f>SUM(L4043:L4049)</f>
        <v>0</v>
      </c>
      <c r="M4050" s="355"/>
      <c r="N4050" s="354">
        <f>SUM(N4043:N4049)</f>
        <v>0</v>
      </c>
      <c r="O4050" s="355"/>
      <c r="P4050" s="354">
        <f t="shared" ref="P4050:Y4050" si="886">SUM(P4043:P4049)</f>
        <v>0</v>
      </c>
      <c r="Q4050" s="354">
        <f t="shared" si="886"/>
        <v>0</v>
      </c>
      <c r="R4050" s="354">
        <f t="shared" si="886"/>
        <v>0</v>
      </c>
      <c r="S4050" s="354">
        <f t="shared" si="886"/>
        <v>0</v>
      </c>
      <c r="T4050" s="354">
        <f t="shared" si="886"/>
        <v>0</v>
      </c>
      <c r="U4050" s="354">
        <f t="shared" si="886"/>
        <v>0</v>
      </c>
      <c r="V4050" s="354">
        <f t="shared" si="886"/>
        <v>0</v>
      </c>
      <c r="W4050" s="354">
        <f t="shared" si="886"/>
        <v>0</v>
      </c>
      <c r="X4050" s="354">
        <f t="shared" si="886"/>
        <v>0</v>
      </c>
      <c r="Y4050" s="354">
        <f t="shared" si="886"/>
        <v>0</v>
      </c>
      <c r="Z4050" s="355"/>
      <c r="AA4050" s="354">
        <f>SUM(AA4043:AA4049)</f>
        <v>0</v>
      </c>
      <c r="AB4050" s="355"/>
      <c r="AC4050" s="354">
        <f>SUM(AC4043:AC4049)</f>
        <v>0</v>
      </c>
      <c r="AD4050" s="614">
        <f>SUM(AD4043:AD4049)</f>
        <v>0</v>
      </c>
    </row>
    <row r="4051" spans="1:30">
      <c r="A4051" s="594"/>
      <c r="B4051" s="634"/>
      <c r="C4051" s="635"/>
      <c r="D4051" s="636"/>
      <c r="E4051" s="594"/>
      <c r="F4051" s="597"/>
      <c r="G4051" s="598"/>
      <c r="H4051" s="598"/>
      <c r="I4051" s="598"/>
      <c r="J4051" s="598"/>
      <c r="K4051" s="598"/>
      <c r="L4051" s="612"/>
      <c r="M4051" s="598"/>
      <c r="N4051" s="598"/>
      <c r="O4051" s="598"/>
      <c r="P4051" s="598"/>
      <c r="Q4051" s="612"/>
      <c r="R4051" s="615"/>
      <c r="S4051" s="615"/>
      <c r="T4051" s="615"/>
      <c r="U4051" s="615"/>
      <c r="V4051" s="615"/>
      <c r="W4051" s="615"/>
      <c r="X4051" s="615"/>
      <c r="Y4051" s="612"/>
      <c r="Z4051" s="598"/>
      <c r="AA4051" s="598"/>
      <c r="AB4051" s="598"/>
      <c r="AC4051" s="598"/>
      <c r="AD4051" s="612"/>
    </row>
    <row r="4052" spans="1:30">
      <c r="A4052" s="594"/>
      <c r="B4052" s="150"/>
      <c r="D4052" s="347" t="s">
        <v>1234</v>
      </c>
      <c r="E4052" s="299"/>
      <c r="F4052" s="343"/>
      <c r="G4052" s="350"/>
      <c r="H4052" s="349"/>
      <c r="I4052" s="350"/>
      <c r="J4052" s="349"/>
      <c r="K4052" s="350"/>
      <c r="L4052" s="612">
        <f t="shared" ref="L4052:L4057" si="887">G4052+I4052-K4052</f>
        <v>0</v>
      </c>
      <c r="M4052" s="388"/>
      <c r="N4052" s="348"/>
      <c r="O4052" s="388"/>
      <c r="P4052" s="348"/>
      <c r="Q4052" s="612">
        <f t="shared" ref="Q4052:Q4057" si="888">L4052+N4052-P4052</f>
        <v>0</v>
      </c>
      <c r="R4052" s="350"/>
      <c r="S4052" s="350"/>
      <c r="T4052" s="350"/>
      <c r="U4052" s="350"/>
      <c r="V4052" s="350"/>
      <c r="W4052" s="350"/>
      <c r="X4052" s="350"/>
      <c r="Y4052" s="374"/>
      <c r="Z4052" s="388"/>
      <c r="AA4052" s="348"/>
      <c r="AB4052" s="388"/>
      <c r="AC4052" s="348"/>
      <c r="AD4052" s="612">
        <f t="shared" ref="AD4052:AD4057" si="889">Y4052+AA4052-AC4052</f>
        <v>0</v>
      </c>
    </row>
    <row r="4053" hidden="1" outlineLevel="1" spans="1:30">
      <c r="A4053" s="594"/>
      <c r="B4053" s="150">
        <v>711301001</v>
      </c>
      <c r="D4053" s="347"/>
      <c r="E4053" s="299" t="s">
        <v>1235</v>
      </c>
      <c r="F4053" s="343"/>
      <c r="G4053" s="350"/>
      <c r="H4053" s="349"/>
      <c r="I4053" s="350"/>
      <c r="J4053" s="349"/>
      <c r="K4053" s="350"/>
      <c r="L4053" s="612">
        <f t="shared" si="887"/>
        <v>0</v>
      </c>
      <c r="M4053" s="388"/>
      <c r="N4053" s="348"/>
      <c r="O4053" s="388"/>
      <c r="P4053" s="348"/>
      <c r="Q4053" s="612">
        <f t="shared" si="888"/>
        <v>0</v>
      </c>
      <c r="R4053" s="350"/>
      <c r="S4053" s="350"/>
      <c r="T4053" s="350"/>
      <c r="U4053" s="350"/>
      <c r="V4053" s="350"/>
      <c r="W4053" s="350"/>
      <c r="X4053" s="350"/>
      <c r="Y4053" s="350">
        <f>SUM(Q4053:X4053)</f>
        <v>0</v>
      </c>
      <c r="Z4053" s="388"/>
      <c r="AA4053" s="348"/>
      <c r="AB4053" s="388"/>
      <c r="AC4053" s="348"/>
      <c r="AD4053" s="612">
        <f t="shared" si="889"/>
        <v>0</v>
      </c>
    </row>
    <row r="4054" hidden="1" outlineLevel="1" spans="1:30">
      <c r="A4054" s="594"/>
      <c r="B4054" s="150">
        <v>711301002</v>
      </c>
      <c r="D4054" s="347"/>
      <c r="E4054" s="299" t="s">
        <v>1236</v>
      </c>
      <c r="F4054" s="343"/>
      <c r="G4054" s="350"/>
      <c r="H4054" s="349"/>
      <c r="I4054" s="350"/>
      <c r="J4054" s="349"/>
      <c r="K4054" s="350"/>
      <c r="L4054" s="612">
        <f t="shared" si="887"/>
        <v>0</v>
      </c>
      <c r="M4054" s="388"/>
      <c r="N4054" s="348"/>
      <c r="O4054" s="388"/>
      <c r="P4054" s="348"/>
      <c r="Q4054" s="612">
        <f t="shared" si="888"/>
        <v>0</v>
      </c>
      <c r="R4054" s="350"/>
      <c r="S4054" s="350"/>
      <c r="T4054" s="350"/>
      <c r="U4054" s="350"/>
      <c r="V4054" s="350"/>
      <c r="W4054" s="350"/>
      <c r="X4054" s="350"/>
      <c r="Y4054" s="350">
        <f>SUM(Q4054:X4054)</f>
        <v>0</v>
      </c>
      <c r="Z4054" s="388"/>
      <c r="AA4054" s="348"/>
      <c r="AB4054" s="388"/>
      <c r="AC4054" s="348"/>
      <c r="AD4054" s="612">
        <f t="shared" si="889"/>
        <v>0</v>
      </c>
    </row>
    <row r="4055" hidden="1" outlineLevel="1" spans="1:30">
      <c r="A4055" s="594"/>
      <c r="B4055" s="150">
        <v>711301003</v>
      </c>
      <c r="D4055" s="347"/>
      <c r="E4055" s="299" t="s">
        <v>364</v>
      </c>
      <c r="F4055" s="343"/>
      <c r="G4055" s="350"/>
      <c r="H4055" s="349"/>
      <c r="I4055" s="350"/>
      <c r="J4055" s="349"/>
      <c r="K4055" s="350"/>
      <c r="L4055" s="612">
        <f t="shared" si="887"/>
        <v>0</v>
      </c>
      <c r="M4055" s="388"/>
      <c r="N4055" s="348"/>
      <c r="O4055" s="388"/>
      <c r="P4055" s="348"/>
      <c r="Q4055" s="612">
        <f t="shared" si="888"/>
        <v>0</v>
      </c>
      <c r="R4055" s="350"/>
      <c r="S4055" s="350"/>
      <c r="T4055" s="350"/>
      <c r="U4055" s="350"/>
      <c r="V4055" s="350"/>
      <c r="W4055" s="350"/>
      <c r="X4055" s="350"/>
      <c r="Y4055" s="350">
        <f>SUM(Q4055:X4055)</f>
        <v>0</v>
      </c>
      <c r="Z4055" s="388"/>
      <c r="AA4055" s="348"/>
      <c r="AB4055" s="388"/>
      <c r="AC4055" s="348"/>
      <c r="AD4055" s="612">
        <f t="shared" si="889"/>
        <v>0</v>
      </c>
    </row>
    <row r="4056" hidden="1" outlineLevel="1" spans="1:30">
      <c r="A4056" s="594"/>
      <c r="B4056" s="150"/>
      <c r="D4056" s="347"/>
      <c r="E4056" s="299"/>
      <c r="F4056" s="343"/>
      <c r="G4056" s="350"/>
      <c r="H4056" s="349"/>
      <c r="I4056" s="350"/>
      <c r="J4056" s="349"/>
      <c r="K4056" s="350"/>
      <c r="L4056" s="612">
        <f t="shared" si="887"/>
        <v>0</v>
      </c>
      <c r="M4056" s="388"/>
      <c r="N4056" s="348"/>
      <c r="O4056" s="388"/>
      <c r="P4056" s="348"/>
      <c r="Q4056" s="612">
        <f t="shared" si="888"/>
        <v>0</v>
      </c>
      <c r="R4056" s="350"/>
      <c r="S4056" s="350"/>
      <c r="T4056" s="350"/>
      <c r="U4056" s="350"/>
      <c r="V4056" s="350"/>
      <c r="W4056" s="350"/>
      <c r="X4056" s="350"/>
      <c r="Y4056" s="350">
        <f>SUM(Q4056:X4056)</f>
        <v>0</v>
      </c>
      <c r="Z4056" s="388"/>
      <c r="AA4056" s="348"/>
      <c r="AB4056" s="388"/>
      <c r="AC4056" s="348"/>
      <c r="AD4056" s="612">
        <f t="shared" si="889"/>
        <v>0</v>
      </c>
    </row>
    <row r="4057" hidden="1" outlineLevel="1" spans="1:30">
      <c r="A4057" s="594"/>
      <c r="B4057" s="150"/>
      <c r="D4057" s="346"/>
      <c r="E4057" s="299"/>
      <c r="F4057" s="343"/>
      <c r="G4057" s="350"/>
      <c r="H4057" s="349"/>
      <c r="I4057" s="350"/>
      <c r="J4057" s="349"/>
      <c r="K4057" s="350"/>
      <c r="L4057" s="612">
        <f t="shared" si="887"/>
        <v>0</v>
      </c>
      <c r="M4057" s="388"/>
      <c r="N4057" s="348"/>
      <c r="O4057" s="388"/>
      <c r="P4057" s="348"/>
      <c r="Q4057" s="612">
        <f t="shared" si="888"/>
        <v>0</v>
      </c>
      <c r="R4057" s="350"/>
      <c r="S4057" s="350"/>
      <c r="T4057" s="350"/>
      <c r="U4057" s="350"/>
      <c r="V4057" s="350"/>
      <c r="W4057" s="350"/>
      <c r="X4057" s="350"/>
      <c r="Y4057" s="350">
        <f>SUM(Q4057:X4057)</f>
        <v>0</v>
      </c>
      <c r="Z4057" s="388"/>
      <c r="AA4057" s="348"/>
      <c r="AB4057" s="388"/>
      <c r="AC4057" s="348"/>
      <c r="AD4057" s="612">
        <f t="shared" si="889"/>
        <v>0</v>
      </c>
    </row>
    <row r="4058" collapsed="1" spans="1:30">
      <c r="A4058" s="594"/>
      <c r="B4058" s="150"/>
      <c r="D4058" s="346"/>
      <c r="E4058" s="299"/>
      <c r="F4058" s="343"/>
      <c r="G4058" s="350"/>
      <c r="H4058" s="349"/>
      <c r="I4058" s="350"/>
      <c r="J4058" s="349"/>
      <c r="K4058" s="350"/>
      <c r="L4058" s="337"/>
      <c r="M4058" s="388"/>
      <c r="N4058" s="348"/>
      <c r="O4058" s="388"/>
      <c r="P4058" s="348"/>
      <c r="Q4058" s="337"/>
      <c r="R4058" s="350"/>
      <c r="S4058" s="350"/>
      <c r="T4058" s="350"/>
      <c r="U4058" s="350"/>
      <c r="V4058" s="350"/>
      <c r="W4058" s="350"/>
      <c r="X4058" s="350"/>
      <c r="Y4058" s="374"/>
      <c r="Z4058" s="388"/>
      <c r="AA4058" s="348"/>
      <c r="AB4058" s="388"/>
      <c r="AC4058" s="348"/>
      <c r="AD4058" s="337"/>
    </row>
    <row r="4059" spans="1:30">
      <c r="A4059" s="594"/>
      <c r="B4059" s="150"/>
      <c r="D4059" s="351" t="s">
        <v>765</v>
      </c>
      <c r="E4059" s="352"/>
      <c r="F4059" s="353"/>
      <c r="G4059" s="354">
        <f>SUM(G4052:G4058)</f>
        <v>0</v>
      </c>
      <c r="H4059" s="355"/>
      <c r="I4059" s="354">
        <f>SUM(I4052:I4058)</f>
        <v>0</v>
      </c>
      <c r="J4059" s="355"/>
      <c r="K4059" s="354">
        <f>SUM(K4052:K4058)</f>
        <v>0</v>
      </c>
      <c r="L4059" s="354">
        <f>SUM(L4052:L4058)</f>
        <v>0</v>
      </c>
      <c r="M4059" s="355"/>
      <c r="N4059" s="354">
        <f>SUM(N4052:N4058)</f>
        <v>0</v>
      </c>
      <c r="O4059" s="355"/>
      <c r="P4059" s="354">
        <f>SUM(P4052:P4058)</f>
        <v>0</v>
      </c>
      <c r="Q4059" s="354">
        <f>SUM(Q4052:Q4058)</f>
        <v>0</v>
      </c>
      <c r="R4059" s="354">
        <f t="shared" ref="R4059:Y4059" si="890">SUM(R4052:R4058)</f>
        <v>0</v>
      </c>
      <c r="S4059" s="354">
        <f t="shared" si="890"/>
        <v>0</v>
      </c>
      <c r="T4059" s="354">
        <f t="shared" si="890"/>
        <v>0</v>
      </c>
      <c r="U4059" s="354">
        <f t="shared" si="890"/>
        <v>0</v>
      </c>
      <c r="V4059" s="354">
        <f t="shared" si="890"/>
        <v>0</v>
      </c>
      <c r="W4059" s="354">
        <f t="shared" si="890"/>
        <v>0</v>
      </c>
      <c r="X4059" s="354">
        <f t="shared" si="890"/>
        <v>0</v>
      </c>
      <c r="Y4059" s="354">
        <f t="shared" si="890"/>
        <v>0</v>
      </c>
      <c r="Z4059" s="355"/>
      <c r="AA4059" s="354">
        <f>SUM(AA4052:AA4058)</f>
        <v>0</v>
      </c>
      <c r="AB4059" s="355"/>
      <c r="AC4059" s="354">
        <f>SUM(AC4052:AC4058)</f>
        <v>0</v>
      </c>
      <c r="AD4059" s="354">
        <f>SUM(AD4052:AD4058)</f>
        <v>0</v>
      </c>
    </row>
    <row r="4060" spans="1:30">
      <c r="A4060" s="594"/>
      <c r="B4060" s="634"/>
      <c r="C4060" s="635"/>
      <c r="D4060" s="636"/>
      <c r="E4060" s="594"/>
      <c r="F4060" s="597"/>
      <c r="G4060" s="598"/>
      <c r="H4060" s="598"/>
      <c r="I4060" s="598"/>
      <c r="J4060" s="598"/>
      <c r="K4060" s="598"/>
      <c r="L4060" s="612"/>
      <c r="M4060" s="598"/>
      <c r="N4060" s="598"/>
      <c r="O4060" s="598"/>
      <c r="P4060" s="598"/>
      <c r="Q4060" s="612"/>
      <c r="R4060" s="615"/>
      <c r="S4060" s="615"/>
      <c r="T4060" s="615"/>
      <c r="U4060" s="615"/>
      <c r="V4060" s="615"/>
      <c r="W4060" s="615"/>
      <c r="X4060" s="615"/>
      <c r="Y4060" s="612"/>
      <c r="Z4060" s="598"/>
      <c r="AA4060" s="598"/>
      <c r="AB4060" s="598"/>
      <c r="AC4060" s="598"/>
      <c r="AD4060" s="612"/>
    </row>
    <row r="4061" spans="1:30">
      <c r="A4061" s="594"/>
      <c r="B4061" s="150"/>
      <c r="D4061" s="347" t="s">
        <v>1237</v>
      </c>
      <c r="E4061" s="299"/>
      <c r="F4061" s="343"/>
      <c r="G4061" s="350"/>
      <c r="H4061" s="349"/>
      <c r="I4061" s="350"/>
      <c r="J4061" s="349"/>
      <c r="K4061" s="350"/>
      <c r="L4061" s="612">
        <f t="shared" ref="L4061:L4066" si="891">G4061+I4061-K4061</f>
        <v>0</v>
      </c>
      <c r="M4061" s="388"/>
      <c r="N4061" s="348"/>
      <c r="O4061" s="388"/>
      <c r="P4061" s="348"/>
      <c r="Q4061" s="612">
        <f t="shared" ref="Q4061:Q4066" si="892">L4061+N4061-P4061</f>
        <v>0</v>
      </c>
      <c r="R4061" s="350"/>
      <c r="S4061" s="350"/>
      <c r="T4061" s="350"/>
      <c r="U4061" s="350"/>
      <c r="V4061" s="350"/>
      <c r="W4061" s="350"/>
      <c r="X4061" s="350"/>
      <c r="Y4061" s="374"/>
      <c r="Z4061" s="388"/>
      <c r="AA4061" s="348"/>
      <c r="AB4061" s="388"/>
      <c r="AC4061" s="348"/>
      <c r="AD4061" s="612">
        <f t="shared" ref="AD4061:AD4066" si="893">Y4061+AA4061-AC4061</f>
        <v>0</v>
      </c>
    </row>
    <row r="4062" hidden="1" outlineLevel="1" spans="1:30">
      <c r="A4062" s="594"/>
      <c r="B4062" s="150">
        <v>711401001</v>
      </c>
      <c r="D4062" s="347"/>
      <c r="E4062" s="299" t="s">
        <v>1238</v>
      </c>
      <c r="F4062" s="343"/>
      <c r="G4062" s="350"/>
      <c r="H4062" s="349"/>
      <c r="I4062" s="350"/>
      <c r="J4062" s="349"/>
      <c r="K4062" s="350"/>
      <c r="L4062" s="612">
        <f t="shared" si="891"/>
        <v>0</v>
      </c>
      <c r="M4062" s="388"/>
      <c r="N4062" s="348"/>
      <c r="O4062" s="388"/>
      <c r="P4062" s="348"/>
      <c r="Q4062" s="612">
        <f t="shared" si="892"/>
        <v>0</v>
      </c>
      <c r="R4062" s="350"/>
      <c r="S4062" s="350"/>
      <c r="T4062" s="350"/>
      <c r="U4062" s="350"/>
      <c r="V4062" s="350"/>
      <c r="W4062" s="350"/>
      <c r="X4062" s="350"/>
      <c r="Y4062" s="350">
        <f>SUM(Q4062:X4062)</f>
        <v>0</v>
      </c>
      <c r="Z4062" s="388"/>
      <c r="AA4062" s="348"/>
      <c r="AB4062" s="388"/>
      <c r="AC4062" s="348"/>
      <c r="AD4062" s="612">
        <f t="shared" si="893"/>
        <v>0</v>
      </c>
    </row>
    <row r="4063" hidden="1" outlineLevel="1" spans="1:30">
      <c r="A4063" s="594"/>
      <c r="B4063" s="150">
        <v>711401002</v>
      </c>
      <c r="D4063" s="347"/>
      <c r="E4063" s="299" t="s">
        <v>1239</v>
      </c>
      <c r="F4063" s="343"/>
      <c r="G4063" s="350"/>
      <c r="H4063" s="349"/>
      <c r="I4063" s="350"/>
      <c r="J4063" s="349"/>
      <c r="K4063" s="350"/>
      <c r="L4063" s="612">
        <f t="shared" si="891"/>
        <v>0</v>
      </c>
      <c r="M4063" s="388"/>
      <c r="N4063" s="348"/>
      <c r="O4063" s="388"/>
      <c r="P4063" s="348"/>
      <c r="Q4063" s="612">
        <f t="shared" si="892"/>
        <v>0</v>
      </c>
      <c r="R4063" s="350"/>
      <c r="S4063" s="350"/>
      <c r="T4063" s="350"/>
      <c r="U4063" s="350"/>
      <c r="V4063" s="350"/>
      <c r="W4063" s="350"/>
      <c r="X4063" s="350"/>
      <c r="Y4063" s="350">
        <f>SUM(Q4063:X4063)</f>
        <v>0</v>
      </c>
      <c r="Z4063" s="388"/>
      <c r="AA4063" s="348"/>
      <c r="AB4063" s="388"/>
      <c r="AC4063" s="348"/>
      <c r="AD4063" s="612">
        <f t="shared" si="893"/>
        <v>0</v>
      </c>
    </row>
    <row r="4064" hidden="1" outlineLevel="1" spans="1:30">
      <c r="A4064" s="594"/>
      <c r="B4064" s="150">
        <v>711401003</v>
      </c>
      <c r="D4064" s="347"/>
      <c r="E4064" s="299" t="s">
        <v>1240</v>
      </c>
      <c r="F4064" s="343"/>
      <c r="G4064" s="350"/>
      <c r="H4064" s="349"/>
      <c r="I4064" s="350"/>
      <c r="J4064" s="349"/>
      <c r="K4064" s="350"/>
      <c r="L4064" s="612">
        <f t="shared" si="891"/>
        <v>0</v>
      </c>
      <c r="M4064" s="388"/>
      <c r="N4064" s="348"/>
      <c r="O4064" s="388"/>
      <c r="P4064" s="348"/>
      <c r="Q4064" s="612">
        <f t="shared" si="892"/>
        <v>0</v>
      </c>
      <c r="R4064" s="350"/>
      <c r="S4064" s="350"/>
      <c r="T4064" s="350"/>
      <c r="U4064" s="350"/>
      <c r="V4064" s="350"/>
      <c r="W4064" s="350"/>
      <c r="X4064" s="350"/>
      <c r="Y4064" s="350">
        <f>SUM(Q4064:X4064)</f>
        <v>0</v>
      </c>
      <c r="Z4064" s="388"/>
      <c r="AA4064" s="348"/>
      <c r="AB4064" s="388"/>
      <c r="AC4064" s="348"/>
      <c r="AD4064" s="612">
        <f t="shared" si="893"/>
        <v>0</v>
      </c>
    </row>
    <row r="4065" hidden="1" outlineLevel="1" spans="1:30">
      <c r="A4065" s="594"/>
      <c r="B4065" s="150">
        <v>711401004</v>
      </c>
      <c r="D4065" s="347"/>
      <c r="E4065" s="299" t="s">
        <v>1241</v>
      </c>
      <c r="F4065" s="343"/>
      <c r="G4065" s="350"/>
      <c r="H4065" s="349"/>
      <c r="I4065" s="350"/>
      <c r="J4065" s="349"/>
      <c r="K4065" s="350"/>
      <c r="L4065" s="612">
        <f t="shared" si="891"/>
        <v>0</v>
      </c>
      <c r="M4065" s="388"/>
      <c r="N4065" s="348"/>
      <c r="O4065" s="388"/>
      <c r="P4065" s="348"/>
      <c r="Q4065" s="612">
        <f t="shared" si="892"/>
        <v>0</v>
      </c>
      <c r="R4065" s="350"/>
      <c r="S4065" s="350"/>
      <c r="T4065" s="350"/>
      <c r="U4065" s="350"/>
      <c r="V4065" s="350"/>
      <c r="W4065" s="350"/>
      <c r="X4065" s="350"/>
      <c r="Y4065" s="350">
        <f>SUM(Q4065:X4065)</f>
        <v>0</v>
      </c>
      <c r="Z4065" s="388"/>
      <c r="AA4065" s="348"/>
      <c r="AB4065" s="388"/>
      <c r="AC4065" s="348"/>
      <c r="AD4065" s="612">
        <f t="shared" si="893"/>
        <v>0</v>
      </c>
    </row>
    <row r="4066" hidden="1" outlineLevel="1" spans="1:30">
      <c r="A4066" s="594"/>
      <c r="B4066" s="150"/>
      <c r="D4066" s="346"/>
      <c r="E4066" s="299"/>
      <c r="F4066" s="343"/>
      <c r="G4066" s="350"/>
      <c r="H4066" s="349"/>
      <c r="I4066" s="350"/>
      <c r="J4066" s="349"/>
      <c r="K4066" s="350"/>
      <c r="L4066" s="612">
        <f t="shared" si="891"/>
        <v>0</v>
      </c>
      <c r="M4066" s="388"/>
      <c r="N4066" s="348"/>
      <c r="O4066" s="388"/>
      <c r="P4066" s="348"/>
      <c r="Q4066" s="612">
        <f t="shared" si="892"/>
        <v>0</v>
      </c>
      <c r="R4066" s="350"/>
      <c r="S4066" s="350"/>
      <c r="T4066" s="350"/>
      <c r="U4066" s="350"/>
      <c r="V4066" s="350"/>
      <c r="W4066" s="350"/>
      <c r="X4066" s="350"/>
      <c r="Y4066" s="350">
        <f>SUM(Q4066:X4066)</f>
        <v>0</v>
      </c>
      <c r="Z4066" s="388"/>
      <c r="AA4066" s="348"/>
      <c r="AB4066" s="388"/>
      <c r="AC4066" s="348"/>
      <c r="AD4066" s="612">
        <f t="shared" si="893"/>
        <v>0</v>
      </c>
    </row>
    <row r="4067" collapsed="1" spans="1:30">
      <c r="A4067" s="594"/>
      <c r="B4067" s="150"/>
      <c r="D4067" s="346"/>
      <c r="E4067" s="299"/>
      <c r="F4067" s="343"/>
      <c r="G4067" s="350"/>
      <c r="H4067" s="349"/>
      <c r="I4067" s="350"/>
      <c r="J4067" s="349"/>
      <c r="K4067" s="350"/>
      <c r="L4067" s="337"/>
      <c r="M4067" s="388"/>
      <c r="N4067" s="348"/>
      <c r="O4067" s="388"/>
      <c r="P4067" s="348"/>
      <c r="Q4067" s="337"/>
      <c r="R4067" s="350"/>
      <c r="S4067" s="350"/>
      <c r="T4067" s="350"/>
      <c r="U4067" s="350"/>
      <c r="V4067" s="350"/>
      <c r="W4067" s="350"/>
      <c r="X4067" s="350"/>
      <c r="Y4067" s="374"/>
      <c r="Z4067" s="388"/>
      <c r="AA4067" s="348"/>
      <c r="AB4067" s="388"/>
      <c r="AC4067" s="348"/>
      <c r="AD4067" s="337"/>
    </row>
    <row r="4068" spans="1:30">
      <c r="A4068" s="594"/>
      <c r="B4068" s="150"/>
      <c r="D4068" s="351" t="s">
        <v>765</v>
      </c>
      <c r="E4068" s="352"/>
      <c r="F4068" s="353"/>
      <c r="G4068" s="354">
        <f>SUM(G4061:G4067)</f>
        <v>0</v>
      </c>
      <c r="H4068" s="355"/>
      <c r="I4068" s="354">
        <f>SUM(I4061:I4067)</f>
        <v>0</v>
      </c>
      <c r="J4068" s="355"/>
      <c r="K4068" s="354">
        <f>SUM(K4061:K4067)</f>
        <v>0</v>
      </c>
      <c r="L4068" s="354">
        <f>SUM(L4061:L4067)</f>
        <v>0</v>
      </c>
      <c r="M4068" s="355"/>
      <c r="N4068" s="354">
        <f>SUM(N4061:N4067)</f>
        <v>0</v>
      </c>
      <c r="O4068" s="355"/>
      <c r="P4068" s="354">
        <f>SUM(P4061:P4067)</f>
        <v>0</v>
      </c>
      <c r="Q4068" s="354">
        <f>SUM(Q4061:Q4067)</f>
        <v>0</v>
      </c>
      <c r="R4068" s="354">
        <f t="shared" ref="R4068:Y4068" si="894">SUM(R4061:R4067)</f>
        <v>0</v>
      </c>
      <c r="S4068" s="354">
        <f t="shared" si="894"/>
        <v>0</v>
      </c>
      <c r="T4068" s="354">
        <f t="shared" si="894"/>
        <v>0</v>
      </c>
      <c r="U4068" s="354">
        <f t="shared" si="894"/>
        <v>0</v>
      </c>
      <c r="V4068" s="354">
        <f t="shared" si="894"/>
        <v>0</v>
      </c>
      <c r="W4068" s="354">
        <f t="shared" si="894"/>
        <v>0</v>
      </c>
      <c r="X4068" s="354">
        <f t="shared" si="894"/>
        <v>0</v>
      </c>
      <c r="Y4068" s="354">
        <f t="shared" si="894"/>
        <v>0</v>
      </c>
      <c r="Z4068" s="355"/>
      <c r="AA4068" s="354">
        <f>SUM(AA4061:AA4067)</f>
        <v>0</v>
      </c>
      <c r="AB4068" s="355"/>
      <c r="AC4068" s="354">
        <f>SUM(AC4061:AC4067)</f>
        <v>0</v>
      </c>
      <c r="AD4068" s="354">
        <f>SUM(AD4061:AD4067)</f>
        <v>0</v>
      </c>
    </row>
    <row r="4069" spans="1:30">
      <c r="A4069" s="594"/>
      <c r="B4069" s="634"/>
      <c r="C4069" s="635"/>
      <c r="D4069" s="636"/>
      <c r="E4069" s="594"/>
      <c r="F4069" s="597"/>
      <c r="G4069" s="598"/>
      <c r="H4069" s="598"/>
      <c r="I4069" s="598"/>
      <c r="J4069" s="598"/>
      <c r="K4069" s="598"/>
      <c r="L4069" s="612"/>
      <c r="M4069" s="598"/>
      <c r="N4069" s="598"/>
      <c r="O4069" s="598"/>
      <c r="P4069" s="598"/>
      <c r="Q4069" s="612"/>
      <c r="R4069" s="615"/>
      <c r="S4069" s="615"/>
      <c r="T4069" s="615"/>
      <c r="U4069" s="615"/>
      <c r="V4069" s="615"/>
      <c r="W4069" s="615"/>
      <c r="X4069" s="615"/>
      <c r="Y4069" s="612"/>
      <c r="Z4069" s="598"/>
      <c r="AA4069" s="598"/>
      <c r="AB4069" s="598"/>
      <c r="AC4069" s="598"/>
      <c r="AD4069" s="612"/>
    </row>
    <row r="4070" spans="1:30">
      <c r="A4070" s="594"/>
      <c r="B4070" s="150"/>
      <c r="D4070" s="347" t="s">
        <v>1242</v>
      </c>
      <c r="E4070" s="299"/>
      <c r="F4070" s="343"/>
      <c r="G4070" s="350"/>
      <c r="H4070" s="349"/>
      <c r="I4070" s="350"/>
      <c r="J4070" s="349"/>
      <c r="K4070" s="350"/>
      <c r="L4070" s="612">
        <f>G4070+I4070-K4070</f>
        <v>0</v>
      </c>
      <c r="M4070" s="388"/>
      <c r="N4070" s="348"/>
      <c r="O4070" s="388"/>
      <c r="P4070" s="348"/>
      <c r="Q4070" s="612">
        <f>L4070+N4070-P4070</f>
        <v>0</v>
      </c>
      <c r="R4070" s="350"/>
      <c r="S4070" s="350"/>
      <c r="T4070" s="350"/>
      <c r="U4070" s="350"/>
      <c r="V4070" s="350"/>
      <c r="W4070" s="350"/>
      <c r="X4070" s="350"/>
      <c r="Y4070" s="374"/>
      <c r="Z4070" s="388"/>
      <c r="AA4070" s="348"/>
      <c r="AB4070" s="388"/>
      <c r="AC4070" s="348"/>
      <c r="AD4070" s="612">
        <f>Y4070+AA4070-AC4070</f>
        <v>0</v>
      </c>
    </row>
    <row r="4071" hidden="1" outlineLevel="1" spans="1:30">
      <c r="A4071" s="594"/>
      <c r="B4071" s="150">
        <v>711501001</v>
      </c>
      <c r="D4071" s="346"/>
      <c r="E4071" s="299" t="s">
        <v>1243</v>
      </c>
      <c r="F4071" s="343"/>
      <c r="G4071" s="350"/>
      <c r="H4071" s="349"/>
      <c r="I4071" s="350"/>
      <c r="J4071" s="349"/>
      <c r="K4071" s="350"/>
      <c r="L4071" s="612">
        <f>G4071+I4071-K4071</f>
        <v>0</v>
      </c>
      <c r="M4071" s="388"/>
      <c r="N4071" s="348"/>
      <c r="O4071" s="388"/>
      <c r="P4071" s="348"/>
      <c r="Q4071" s="612">
        <f>L4071+N4071-P4071</f>
        <v>0</v>
      </c>
      <c r="R4071" s="350"/>
      <c r="S4071" s="350"/>
      <c r="T4071" s="350"/>
      <c r="U4071" s="350"/>
      <c r="V4071" s="350"/>
      <c r="W4071" s="350"/>
      <c r="X4071" s="350"/>
      <c r="Y4071" s="350">
        <f t="shared" ref="Y4071:Y4082" si="895">SUM(Q4071:X4071)</f>
        <v>0</v>
      </c>
      <c r="Z4071" s="388"/>
      <c r="AA4071" s="348"/>
      <c r="AB4071" s="388"/>
      <c r="AC4071" s="348"/>
      <c r="AD4071" s="651">
        <f>Y4071+AA4071-AC4071</f>
        <v>0</v>
      </c>
    </row>
    <row r="4072" hidden="1" outlineLevel="1" spans="1:30">
      <c r="A4072" s="594"/>
      <c r="B4072" s="150">
        <v>711501002</v>
      </c>
      <c r="D4072" s="346"/>
      <c r="E4072" s="299" t="s">
        <v>1244</v>
      </c>
      <c r="F4072" s="343"/>
      <c r="G4072" s="350"/>
      <c r="H4072" s="349"/>
      <c r="I4072" s="350"/>
      <c r="J4072" s="349"/>
      <c r="K4072" s="350"/>
      <c r="L4072" s="612">
        <f>G4072+I4072-K4072</f>
        <v>0</v>
      </c>
      <c r="M4072" s="388"/>
      <c r="N4072" s="348"/>
      <c r="O4072" s="388"/>
      <c r="P4072" s="348"/>
      <c r="Q4072" s="612">
        <f>L4072+N4072-P4072</f>
        <v>0</v>
      </c>
      <c r="R4072" s="350"/>
      <c r="S4072" s="350"/>
      <c r="T4072" s="350"/>
      <c r="U4072" s="350"/>
      <c r="V4072" s="350"/>
      <c r="W4072" s="350"/>
      <c r="X4072" s="350"/>
      <c r="Y4072" s="350">
        <f t="shared" si="895"/>
        <v>0</v>
      </c>
      <c r="Z4072" s="388"/>
      <c r="AA4072" s="348"/>
      <c r="AB4072" s="388"/>
      <c r="AC4072" s="348"/>
      <c r="AD4072" s="612">
        <f>Y4072+AA4072-AC4072</f>
        <v>0</v>
      </c>
    </row>
    <row r="4073" hidden="1" outlineLevel="1" spans="1:30">
      <c r="A4073" s="594"/>
      <c r="B4073" s="150">
        <v>711501003</v>
      </c>
      <c r="D4073" s="346"/>
      <c r="E4073" s="299" t="s">
        <v>1245</v>
      </c>
      <c r="F4073" s="343"/>
      <c r="G4073" s="350"/>
      <c r="H4073" s="349"/>
      <c r="I4073" s="350"/>
      <c r="J4073" s="349"/>
      <c r="K4073" s="350"/>
      <c r="L4073" s="612">
        <f t="shared" ref="L4073:L4082" si="896">G4073+I4073-K4073</f>
        <v>0</v>
      </c>
      <c r="M4073" s="388"/>
      <c r="N4073" s="348"/>
      <c r="O4073" s="388"/>
      <c r="P4073" s="348"/>
      <c r="Q4073" s="612">
        <f t="shared" ref="Q4073:Q4082" si="897">L4073+N4073-P4073</f>
        <v>0</v>
      </c>
      <c r="R4073" s="350"/>
      <c r="S4073" s="350"/>
      <c r="T4073" s="350"/>
      <c r="U4073" s="350"/>
      <c r="V4073" s="350"/>
      <c r="W4073" s="350"/>
      <c r="X4073" s="350"/>
      <c r="Y4073" s="350">
        <f t="shared" si="895"/>
        <v>0</v>
      </c>
      <c r="Z4073" s="388"/>
      <c r="AA4073" s="348"/>
      <c r="AB4073" s="388"/>
      <c r="AC4073" s="348"/>
      <c r="AD4073" s="612">
        <f t="shared" ref="AD4073:AD4082" si="898">Y4073+AA4073-AC4073</f>
        <v>0</v>
      </c>
    </row>
    <row r="4074" hidden="1" outlineLevel="1" spans="1:30">
      <c r="A4074" s="594"/>
      <c r="B4074" s="150">
        <v>711501004</v>
      </c>
      <c r="D4074" s="346"/>
      <c r="E4074" s="299" t="s">
        <v>910</v>
      </c>
      <c r="F4074" s="343"/>
      <c r="G4074" s="350"/>
      <c r="H4074" s="349"/>
      <c r="I4074" s="350"/>
      <c r="J4074" s="349"/>
      <c r="K4074" s="350"/>
      <c r="L4074" s="612">
        <f t="shared" si="896"/>
        <v>0</v>
      </c>
      <c r="M4074" s="388"/>
      <c r="N4074" s="348"/>
      <c r="O4074" s="388"/>
      <c r="P4074" s="348"/>
      <c r="Q4074" s="612">
        <f t="shared" si="897"/>
        <v>0</v>
      </c>
      <c r="R4074" s="350"/>
      <c r="S4074" s="350"/>
      <c r="T4074" s="350"/>
      <c r="U4074" s="350"/>
      <c r="V4074" s="350"/>
      <c r="W4074" s="350"/>
      <c r="X4074" s="350"/>
      <c r="Y4074" s="350">
        <f t="shared" si="895"/>
        <v>0</v>
      </c>
      <c r="Z4074" s="388"/>
      <c r="AA4074" s="348"/>
      <c r="AB4074" s="388"/>
      <c r="AC4074" s="348"/>
      <c r="AD4074" s="651">
        <f t="shared" si="898"/>
        <v>0</v>
      </c>
    </row>
    <row r="4075" hidden="1" outlineLevel="1" spans="1:30">
      <c r="A4075" s="594"/>
      <c r="B4075" s="150">
        <v>711501005</v>
      </c>
      <c r="D4075" s="346"/>
      <c r="E4075" s="299" t="s">
        <v>1246</v>
      </c>
      <c r="F4075" s="343"/>
      <c r="G4075" s="350"/>
      <c r="H4075" s="349"/>
      <c r="I4075" s="350"/>
      <c r="J4075" s="349"/>
      <c r="K4075" s="350"/>
      <c r="L4075" s="612">
        <f t="shared" si="896"/>
        <v>0</v>
      </c>
      <c r="M4075" s="388"/>
      <c r="N4075" s="348"/>
      <c r="O4075" s="388"/>
      <c r="P4075" s="348"/>
      <c r="Q4075" s="612">
        <f t="shared" si="897"/>
        <v>0</v>
      </c>
      <c r="R4075" s="350"/>
      <c r="S4075" s="350"/>
      <c r="T4075" s="350"/>
      <c r="U4075" s="350"/>
      <c r="V4075" s="350"/>
      <c r="W4075" s="350"/>
      <c r="X4075" s="350"/>
      <c r="Y4075" s="350">
        <f t="shared" si="895"/>
        <v>0</v>
      </c>
      <c r="Z4075" s="388"/>
      <c r="AA4075" s="348"/>
      <c r="AB4075" s="388"/>
      <c r="AC4075" s="348"/>
      <c r="AD4075" s="612">
        <f t="shared" si="898"/>
        <v>0</v>
      </c>
    </row>
    <row r="4076" hidden="1" outlineLevel="1" spans="1:30">
      <c r="A4076" s="594"/>
      <c r="B4076" s="150">
        <v>711501006</v>
      </c>
      <c r="D4076" s="346"/>
      <c r="E4076" s="299" t="s">
        <v>1247</v>
      </c>
      <c r="F4076" s="343"/>
      <c r="G4076" s="350"/>
      <c r="H4076" s="349"/>
      <c r="I4076" s="350"/>
      <c r="J4076" s="349"/>
      <c r="K4076" s="350"/>
      <c r="L4076" s="612">
        <f t="shared" si="896"/>
        <v>0</v>
      </c>
      <c r="M4076" s="388"/>
      <c r="N4076" s="348"/>
      <c r="O4076" s="388"/>
      <c r="P4076" s="348"/>
      <c r="Q4076" s="612">
        <f t="shared" si="897"/>
        <v>0</v>
      </c>
      <c r="R4076" s="350"/>
      <c r="S4076" s="350"/>
      <c r="T4076" s="350"/>
      <c r="U4076" s="350"/>
      <c r="V4076" s="350"/>
      <c r="W4076" s="350"/>
      <c r="X4076" s="350"/>
      <c r="Y4076" s="350">
        <f t="shared" si="895"/>
        <v>0</v>
      </c>
      <c r="Z4076" s="388"/>
      <c r="AA4076" s="348"/>
      <c r="AB4076" s="388"/>
      <c r="AC4076" s="348"/>
      <c r="AD4076" s="612">
        <f t="shared" si="898"/>
        <v>0</v>
      </c>
    </row>
    <row r="4077" hidden="1" outlineLevel="1" spans="1:30">
      <c r="A4077" s="594"/>
      <c r="B4077" s="150">
        <v>711501007</v>
      </c>
      <c r="D4077" s="346"/>
      <c r="E4077" s="299" t="s">
        <v>1248</v>
      </c>
      <c r="F4077" s="343"/>
      <c r="G4077" s="350"/>
      <c r="H4077" s="349"/>
      <c r="I4077" s="350"/>
      <c r="J4077" s="349"/>
      <c r="K4077" s="350"/>
      <c r="L4077" s="612">
        <f t="shared" si="896"/>
        <v>0</v>
      </c>
      <c r="M4077" s="388"/>
      <c r="N4077" s="348"/>
      <c r="O4077" s="388"/>
      <c r="P4077" s="348"/>
      <c r="Q4077" s="612">
        <f t="shared" si="897"/>
        <v>0</v>
      </c>
      <c r="R4077" s="350"/>
      <c r="S4077" s="350"/>
      <c r="T4077" s="350"/>
      <c r="U4077" s="350"/>
      <c r="V4077" s="350"/>
      <c r="W4077" s="350"/>
      <c r="X4077" s="350"/>
      <c r="Y4077" s="350">
        <f t="shared" si="895"/>
        <v>0</v>
      </c>
      <c r="Z4077" s="388"/>
      <c r="AA4077" s="348"/>
      <c r="AB4077" s="388"/>
      <c r="AC4077" s="348"/>
      <c r="AD4077" s="612">
        <f t="shared" si="898"/>
        <v>0</v>
      </c>
    </row>
    <row r="4078" hidden="1" outlineLevel="1" spans="1:30">
      <c r="A4078" s="594"/>
      <c r="B4078" s="150">
        <v>711501008</v>
      </c>
      <c r="D4078" s="346"/>
      <c r="E4078" s="299" t="s">
        <v>1249</v>
      </c>
      <c r="F4078" s="343"/>
      <c r="G4078" s="350"/>
      <c r="H4078" s="349"/>
      <c r="I4078" s="350"/>
      <c r="J4078" s="349"/>
      <c r="K4078" s="350"/>
      <c r="L4078" s="612">
        <f t="shared" si="896"/>
        <v>0</v>
      </c>
      <c r="M4078" s="388"/>
      <c r="N4078" s="348"/>
      <c r="O4078" s="388"/>
      <c r="P4078" s="348"/>
      <c r="Q4078" s="612">
        <f t="shared" si="897"/>
        <v>0</v>
      </c>
      <c r="R4078" s="350"/>
      <c r="S4078" s="350"/>
      <c r="T4078" s="350"/>
      <c r="U4078" s="350"/>
      <c r="V4078" s="350"/>
      <c r="W4078" s="350"/>
      <c r="X4078" s="350"/>
      <c r="Y4078" s="350">
        <f t="shared" si="895"/>
        <v>0</v>
      </c>
      <c r="Z4078" s="388"/>
      <c r="AA4078" s="348"/>
      <c r="AB4078" s="388"/>
      <c r="AC4078" s="348"/>
      <c r="AD4078" s="651">
        <f t="shared" si="898"/>
        <v>0</v>
      </c>
    </row>
    <row r="4079" hidden="1" outlineLevel="1" spans="1:30">
      <c r="A4079" s="594"/>
      <c r="B4079" s="150">
        <v>711501009</v>
      </c>
      <c r="D4079" s="346"/>
      <c r="E4079" s="299" t="s">
        <v>1250</v>
      </c>
      <c r="F4079" s="343"/>
      <c r="G4079" s="350"/>
      <c r="H4079" s="349"/>
      <c r="I4079" s="350"/>
      <c r="J4079" s="349"/>
      <c r="K4079" s="350"/>
      <c r="L4079" s="612">
        <f t="shared" si="896"/>
        <v>0</v>
      </c>
      <c r="M4079" s="388"/>
      <c r="N4079" s="348"/>
      <c r="O4079" s="388"/>
      <c r="P4079" s="348"/>
      <c r="Q4079" s="612">
        <f t="shared" si="897"/>
        <v>0</v>
      </c>
      <c r="R4079" s="350"/>
      <c r="S4079" s="350"/>
      <c r="T4079" s="350"/>
      <c r="U4079" s="350"/>
      <c r="V4079" s="350"/>
      <c r="W4079" s="350"/>
      <c r="X4079" s="350"/>
      <c r="Y4079" s="350">
        <f t="shared" si="895"/>
        <v>0</v>
      </c>
      <c r="Z4079" s="388"/>
      <c r="AA4079" s="348"/>
      <c r="AB4079" s="388"/>
      <c r="AC4079" s="348"/>
      <c r="AD4079" s="612">
        <f t="shared" si="898"/>
        <v>0</v>
      </c>
    </row>
    <row r="4080" hidden="1" outlineLevel="1" spans="1:30">
      <c r="A4080" s="594"/>
      <c r="B4080" s="150">
        <v>711501010</v>
      </c>
      <c r="D4080" s="346"/>
      <c r="E4080" s="299" t="s">
        <v>1251</v>
      </c>
      <c r="F4080" s="343"/>
      <c r="G4080" s="350"/>
      <c r="H4080" s="349"/>
      <c r="I4080" s="350"/>
      <c r="J4080" s="349"/>
      <c r="K4080" s="350"/>
      <c r="L4080" s="612">
        <f t="shared" si="896"/>
        <v>0</v>
      </c>
      <c r="M4080" s="388"/>
      <c r="N4080" s="348"/>
      <c r="O4080" s="388"/>
      <c r="P4080" s="348"/>
      <c r="Q4080" s="612">
        <f t="shared" si="897"/>
        <v>0</v>
      </c>
      <c r="R4080" s="350"/>
      <c r="S4080" s="350"/>
      <c r="T4080" s="350"/>
      <c r="U4080" s="350"/>
      <c r="V4080" s="350"/>
      <c r="W4080" s="350"/>
      <c r="X4080" s="350"/>
      <c r="Y4080" s="350">
        <f t="shared" si="895"/>
        <v>0</v>
      </c>
      <c r="Z4080" s="388"/>
      <c r="AA4080" s="348"/>
      <c r="AB4080" s="388"/>
      <c r="AC4080" s="348"/>
      <c r="AD4080" s="651">
        <f t="shared" si="898"/>
        <v>0</v>
      </c>
    </row>
    <row r="4081" hidden="1" outlineLevel="1" spans="1:30">
      <c r="A4081" s="594"/>
      <c r="B4081" s="150">
        <v>711501011</v>
      </c>
      <c r="D4081" s="346"/>
      <c r="E4081" s="299" t="s">
        <v>1252</v>
      </c>
      <c r="F4081" s="343"/>
      <c r="G4081" s="350"/>
      <c r="H4081" s="349"/>
      <c r="I4081" s="350"/>
      <c r="J4081" s="349"/>
      <c r="K4081" s="350"/>
      <c r="L4081" s="612">
        <f t="shared" si="896"/>
        <v>0</v>
      </c>
      <c r="M4081" s="388"/>
      <c r="N4081" s="348"/>
      <c r="O4081" s="388"/>
      <c r="P4081" s="348"/>
      <c r="Q4081" s="612">
        <f t="shared" si="897"/>
        <v>0</v>
      </c>
      <c r="R4081" s="350"/>
      <c r="S4081" s="350"/>
      <c r="T4081" s="350"/>
      <c r="U4081" s="350"/>
      <c r="V4081" s="350"/>
      <c r="W4081" s="350"/>
      <c r="X4081" s="350"/>
      <c r="Y4081" s="350">
        <f t="shared" si="895"/>
        <v>0</v>
      </c>
      <c r="Z4081" s="388"/>
      <c r="AA4081" s="348"/>
      <c r="AB4081" s="388"/>
      <c r="AC4081" s="348"/>
      <c r="AD4081" s="612">
        <f t="shared" si="898"/>
        <v>0</v>
      </c>
    </row>
    <row r="4082" hidden="1" outlineLevel="1" spans="1:30">
      <c r="A4082" s="594"/>
      <c r="B4082" s="150">
        <v>711501012</v>
      </c>
      <c r="D4082" s="346"/>
      <c r="E4082" s="299" t="s">
        <v>1253</v>
      </c>
      <c r="F4082" s="343"/>
      <c r="G4082" s="350"/>
      <c r="H4082" s="349"/>
      <c r="I4082" s="350"/>
      <c r="J4082" s="349"/>
      <c r="K4082" s="350"/>
      <c r="L4082" s="612">
        <f t="shared" si="896"/>
        <v>0</v>
      </c>
      <c r="M4082" s="388"/>
      <c r="N4082" s="348"/>
      <c r="O4082" s="388"/>
      <c r="P4082" s="348"/>
      <c r="Q4082" s="612">
        <f t="shared" si="897"/>
        <v>0</v>
      </c>
      <c r="R4082" s="350"/>
      <c r="S4082" s="350"/>
      <c r="T4082" s="350"/>
      <c r="U4082" s="350"/>
      <c r="V4082" s="350"/>
      <c r="W4082" s="350"/>
      <c r="X4082" s="350"/>
      <c r="Y4082" s="350">
        <f t="shared" si="895"/>
        <v>0</v>
      </c>
      <c r="Z4082" s="388"/>
      <c r="AA4082" s="348"/>
      <c r="AB4082" s="388"/>
      <c r="AC4082" s="348"/>
      <c r="AD4082" s="651">
        <f t="shared" si="898"/>
        <v>0</v>
      </c>
    </row>
    <row r="4083" collapsed="1" spans="1:30">
      <c r="A4083" s="594"/>
      <c r="B4083" s="150"/>
      <c r="D4083" s="346"/>
      <c r="E4083" s="299"/>
      <c r="F4083" s="343"/>
      <c r="G4083" s="350"/>
      <c r="H4083" s="349"/>
      <c r="I4083" s="350"/>
      <c r="J4083" s="349"/>
      <c r="K4083" s="350"/>
      <c r="L4083" s="337"/>
      <c r="M4083" s="388"/>
      <c r="N4083" s="348"/>
      <c r="O4083" s="388"/>
      <c r="P4083" s="348"/>
      <c r="Q4083" s="337"/>
      <c r="R4083" s="350"/>
      <c r="S4083" s="350"/>
      <c r="T4083" s="350"/>
      <c r="U4083" s="350"/>
      <c r="V4083" s="350"/>
      <c r="W4083" s="350"/>
      <c r="X4083" s="350"/>
      <c r="Y4083" s="374"/>
      <c r="Z4083" s="388"/>
      <c r="AA4083" s="348"/>
      <c r="AB4083" s="388"/>
      <c r="AC4083" s="348"/>
      <c r="AD4083" s="337"/>
    </row>
    <row r="4084" spans="1:30">
      <c r="A4084" s="594"/>
      <c r="B4084" s="150"/>
      <c r="D4084" s="351" t="s">
        <v>765</v>
      </c>
      <c r="E4084" s="352"/>
      <c r="F4084" s="353"/>
      <c r="G4084" s="354">
        <f>SUM(G4070:G4083)</f>
        <v>0</v>
      </c>
      <c r="H4084" s="355"/>
      <c r="I4084" s="354">
        <f>SUM(I4070:I4083)</f>
        <v>0</v>
      </c>
      <c r="J4084" s="355"/>
      <c r="K4084" s="354">
        <f>SUM(K4070:K4083)</f>
        <v>0</v>
      </c>
      <c r="L4084" s="354">
        <f>SUM(L4070:L4083)</f>
        <v>0</v>
      </c>
      <c r="M4084" s="355"/>
      <c r="N4084" s="354">
        <f>SUM(N4070:N4083)</f>
        <v>0</v>
      </c>
      <c r="O4084" s="355"/>
      <c r="P4084" s="354">
        <f t="shared" ref="P4084:Y4084" si="899">SUM(P4070:P4083)</f>
        <v>0</v>
      </c>
      <c r="Q4084" s="354">
        <f t="shared" si="899"/>
        <v>0</v>
      </c>
      <c r="R4084" s="354">
        <f t="shared" si="899"/>
        <v>0</v>
      </c>
      <c r="S4084" s="354">
        <f t="shared" si="899"/>
        <v>0</v>
      </c>
      <c r="T4084" s="354">
        <f t="shared" si="899"/>
        <v>0</v>
      </c>
      <c r="U4084" s="354">
        <f t="shared" si="899"/>
        <v>0</v>
      </c>
      <c r="V4084" s="354">
        <f t="shared" si="899"/>
        <v>0</v>
      </c>
      <c r="W4084" s="354">
        <f t="shared" si="899"/>
        <v>0</v>
      </c>
      <c r="X4084" s="354">
        <f t="shared" si="899"/>
        <v>0</v>
      </c>
      <c r="Y4084" s="354">
        <f t="shared" si="899"/>
        <v>0</v>
      </c>
      <c r="Z4084" s="355"/>
      <c r="AA4084" s="354">
        <f>SUM(AA4070:AA4083)</f>
        <v>0</v>
      </c>
      <c r="AB4084" s="355"/>
      <c r="AC4084" s="354">
        <f>SUM(AC4070:AC4083)</f>
        <v>0</v>
      </c>
      <c r="AD4084" s="354">
        <f>SUM(AD4070:AD4083)</f>
        <v>0</v>
      </c>
    </row>
    <row r="4085" spans="1:30">
      <c r="A4085" s="594"/>
      <c r="B4085" s="634"/>
      <c r="C4085" s="635"/>
      <c r="D4085" s="636"/>
      <c r="E4085" s="594"/>
      <c r="F4085" s="597"/>
      <c r="G4085" s="598"/>
      <c r="H4085" s="598"/>
      <c r="I4085" s="598"/>
      <c r="J4085" s="598"/>
      <c r="K4085" s="598"/>
      <c r="L4085" s="612"/>
      <c r="M4085" s="598"/>
      <c r="N4085" s="598"/>
      <c r="O4085" s="598"/>
      <c r="P4085" s="598"/>
      <c r="Q4085" s="612"/>
      <c r="R4085" s="615"/>
      <c r="S4085" s="615"/>
      <c r="T4085" s="615"/>
      <c r="U4085" s="615"/>
      <c r="V4085" s="615"/>
      <c r="W4085" s="615"/>
      <c r="X4085" s="615"/>
      <c r="Y4085" s="612"/>
      <c r="Z4085" s="598"/>
      <c r="AA4085" s="598"/>
      <c r="AB4085" s="598"/>
      <c r="AC4085" s="598"/>
      <c r="AD4085" s="612"/>
    </row>
    <row r="4086" spans="1:30">
      <c r="A4086" s="594"/>
      <c r="B4086" s="150"/>
      <c r="D4086" s="347" t="s">
        <v>1254</v>
      </c>
      <c r="E4086" s="299"/>
      <c r="F4086" s="343"/>
      <c r="G4086" s="350"/>
      <c r="H4086" s="349"/>
      <c r="I4086" s="350"/>
      <c r="J4086" s="349"/>
      <c r="K4086" s="350"/>
      <c r="L4086" s="612">
        <f t="shared" ref="L4086:L4097" si="900">G4086+I4086-K4086</f>
        <v>0</v>
      </c>
      <c r="M4086" s="388"/>
      <c r="N4086" s="348"/>
      <c r="O4086" s="388"/>
      <c r="P4086" s="348"/>
      <c r="Q4086" s="612">
        <f t="shared" ref="Q4086:Q4097" si="901">L4086+N4086-P4086</f>
        <v>0</v>
      </c>
      <c r="R4086" s="350"/>
      <c r="S4086" s="350"/>
      <c r="T4086" s="350"/>
      <c r="U4086" s="350"/>
      <c r="V4086" s="350"/>
      <c r="W4086" s="350"/>
      <c r="X4086" s="350"/>
      <c r="Y4086" s="374"/>
      <c r="Z4086" s="388"/>
      <c r="AA4086" s="348"/>
      <c r="AB4086" s="388"/>
      <c r="AC4086" s="348"/>
      <c r="AD4086" s="612">
        <f t="shared" ref="AD4086:AD4097" si="902">Y4086+AA4086-AC4086</f>
        <v>0</v>
      </c>
    </row>
    <row r="4087" hidden="1" outlineLevel="1" spans="1:30">
      <c r="A4087" s="594"/>
      <c r="B4087" s="150">
        <v>711601001</v>
      </c>
      <c r="D4087" s="347"/>
      <c r="E4087" s="299" t="s">
        <v>431</v>
      </c>
      <c r="F4087" s="343"/>
      <c r="G4087" s="350"/>
      <c r="H4087" s="349"/>
      <c r="I4087" s="350"/>
      <c r="J4087" s="349"/>
      <c r="K4087" s="350"/>
      <c r="L4087" s="612">
        <f t="shared" si="900"/>
        <v>0</v>
      </c>
      <c r="M4087" s="388"/>
      <c r="N4087" s="348"/>
      <c r="O4087" s="388"/>
      <c r="P4087" s="348"/>
      <c r="Q4087" s="612">
        <f t="shared" si="901"/>
        <v>0</v>
      </c>
      <c r="R4087" s="350"/>
      <c r="S4087" s="350"/>
      <c r="T4087" s="350"/>
      <c r="U4087" s="350"/>
      <c r="V4087" s="350"/>
      <c r="W4087" s="350"/>
      <c r="X4087" s="350"/>
      <c r="Y4087" s="350">
        <f t="shared" ref="Y4087:Y4097" si="903">SUM(Q4087:X4087)</f>
        <v>0</v>
      </c>
      <c r="Z4087" s="388"/>
      <c r="AA4087" s="348"/>
      <c r="AB4087" s="388"/>
      <c r="AC4087" s="348"/>
      <c r="AD4087" s="612">
        <f t="shared" si="902"/>
        <v>0</v>
      </c>
    </row>
    <row r="4088" hidden="1" outlineLevel="1" spans="1:30">
      <c r="A4088" s="594"/>
      <c r="B4088" s="150">
        <v>711601002</v>
      </c>
      <c r="D4088" s="347"/>
      <c r="E4088" s="299" t="s">
        <v>432</v>
      </c>
      <c r="F4088" s="343"/>
      <c r="G4088" s="350"/>
      <c r="H4088" s="349"/>
      <c r="I4088" s="350"/>
      <c r="J4088" s="349"/>
      <c r="K4088" s="350"/>
      <c r="L4088" s="612">
        <f t="shared" ref="L4088:L4092" si="904">G4088+I4088-K4088</f>
        <v>0</v>
      </c>
      <c r="M4088" s="388"/>
      <c r="N4088" s="348"/>
      <c r="O4088" s="388"/>
      <c r="P4088" s="348"/>
      <c r="Q4088" s="612">
        <f t="shared" ref="Q4088:Q4092" si="905">L4088+N4088-P4088</f>
        <v>0</v>
      </c>
      <c r="R4088" s="350"/>
      <c r="S4088" s="350"/>
      <c r="T4088" s="350"/>
      <c r="U4088" s="350"/>
      <c r="V4088" s="350"/>
      <c r="W4088" s="350"/>
      <c r="X4088" s="350"/>
      <c r="Y4088" s="350">
        <f t="shared" ref="Y4088:Y4092" si="906">SUM(Q4088:X4088)</f>
        <v>0</v>
      </c>
      <c r="Z4088" s="388"/>
      <c r="AA4088" s="348"/>
      <c r="AB4088" s="388"/>
      <c r="AC4088" s="348"/>
      <c r="AD4088" s="612">
        <f t="shared" ref="AD4088:AD4092" si="907">Y4088+AA4088-AC4088</f>
        <v>0</v>
      </c>
    </row>
    <row r="4089" hidden="1" outlineLevel="1" spans="1:30">
      <c r="A4089" s="594"/>
      <c r="B4089" s="150">
        <v>711601003</v>
      </c>
      <c r="D4089" s="347"/>
      <c r="E4089" s="299" t="s">
        <v>433</v>
      </c>
      <c r="F4089" s="343"/>
      <c r="G4089" s="350"/>
      <c r="H4089" s="349"/>
      <c r="I4089" s="350"/>
      <c r="J4089" s="349"/>
      <c r="K4089" s="350"/>
      <c r="L4089" s="612">
        <f t="shared" si="904"/>
        <v>0</v>
      </c>
      <c r="M4089" s="388"/>
      <c r="N4089" s="348"/>
      <c r="O4089" s="388"/>
      <c r="P4089" s="348"/>
      <c r="Q4089" s="612">
        <f t="shared" si="905"/>
        <v>0</v>
      </c>
      <c r="R4089" s="350"/>
      <c r="S4089" s="350"/>
      <c r="T4089" s="350"/>
      <c r="U4089" s="350"/>
      <c r="V4089" s="350"/>
      <c r="W4089" s="350"/>
      <c r="X4089" s="350"/>
      <c r="Y4089" s="350">
        <f t="shared" si="906"/>
        <v>0</v>
      </c>
      <c r="Z4089" s="388"/>
      <c r="AA4089" s="348"/>
      <c r="AB4089" s="388"/>
      <c r="AC4089" s="348"/>
      <c r="AD4089" s="612">
        <f t="shared" si="907"/>
        <v>0</v>
      </c>
    </row>
    <row r="4090" hidden="1" outlineLevel="1" spans="1:30">
      <c r="A4090" s="594"/>
      <c r="B4090" s="150">
        <v>711601004</v>
      </c>
      <c r="D4090" s="347"/>
      <c r="E4090" s="299" t="s">
        <v>1057</v>
      </c>
      <c r="F4090" s="343"/>
      <c r="G4090" s="350"/>
      <c r="H4090" s="349"/>
      <c r="I4090" s="350"/>
      <c r="J4090" s="349"/>
      <c r="K4090" s="350"/>
      <c r="L4090" s="612">
        <f t="shared" si="904"/>
        <v>0</v>
      </c>
      <c r="M4090" s="388"/>
      <c r="N4090" s="348"/>
      <c r="O4090" s="388"/>
      <c r="P4090" s="348"/>
      <c r="Q4090" s="612">
        <f t="shared" si="905"/>
        <v>0</v>
      </c>
      <c r="R4090" s="350"/>
      <c r="S4090" s="350"/>
      <c r="T4090" s="350"/>
      <c r="U4090" s="350"/>
      <c r="V4090" s="350"/>
      <c r="W4090" s="350"/>
      <c r="X4090" s="350"/>
      <c r="Y4090" s="350">
        <f t="shared" si="906"/>
        <v>0</v>
      </c>
      <c r="Z4090" s="388"/>
      <c r="AA4090" s="348"/>
      <c r="AB4090" s="388"/>
      <c r="AC4090" s="348"/>
      <c r="AD4090" s="612">
        <f t="shared" si="907"/>
        <v>0</v>
      </c>
    </row>
    <row r="4091" hidden="1" outlineLevel="1" spans="1:30">
      <c r="A4091" s="594"/>
      <c r="B4091" s="150">
        <v>711601005</v>
      </c>
      <c r="D4091" s="347"/>
      <c r="E4091" s="299" t="s">
        <v>435</v>
      </c>
      <c r="F4091" s="343"/>
      <c r="G4091" s="350"/>
      <c r="H4091" s="349"/>
      <c r="I4091" s="350"/>
      <c r="J4091" s="349"/>
      <c r="K4091" s="350"/>
      <c r="L4091" s="612">
        <f t="shared" si="904"/>
        <v>0</v>
      </c>
      <c r="M4091" s="388"/>
      <c r="N4091" s="348"/>
      <c r="O4091" s="388"/>
      <c r="P4091" s="348"/>
      <c r="Q4091" s="612">
        <f t="shared" si="905"/>
        <v>0</v>
      </c>
      <c r="R4091" s="350"/>
      <c r="S4091" s="350"/>
      <c r="T4091" s="350"/>
      <c r="U4091" s="350"/>
      <c r="V4091" s="350"/>
      <c r="W4091" s="350"/>
      <c r="X4091" s="350"/>
      <c r="Y4091" s="350">
        <f t="shared" si="906"/>
        <v>0</v>
      </c>
      <c r="Z4091" s="388"/>
      <c r="AA4091" s="348"/>
      <c r="AB4091" s="388"/>
      <c r="AC4091" s="348"/>
      <c r="AD4091" s="612">
        <f t="shared" si="907"/>
        <v>0</v>
      </c>
    </row>
    <row r="4092" hidden="1" outlineLevel="1" spans="1:30">
      <c r="A4092" s="594"/>
      <c r="B4092" s="150">
        <v>711601006</v>
      </c>
      <c r="D4092" s="347"/>
      <c r="E4092" s="299" t="s">
        <v>436</v>
      </c>
      <c r="F4092" s="343"/>
      <c r="G4092" s="350"/>
      <c r="H4092" s="349"/>
      <c r="I4092" s="350"/>
      <c r="J4092" s="349"/>
      <c r="K4092" s="350"/>
      <c r="L4092" s="612">
        <f t="shared" si="904"/>
        <v>0</v>
      </c>
      <c r="M4092" s="388"/>
      <c r="N4092" s="348"/>
      <c r="O4092" s="388"/>
      <c r="P4092" s="348"/>
      <c r="Q4092" s="612">
        <f t="shared" si="905"/>
        <v>0</v>
      </c>
      <c r="R4092" s="350"/>
      <c r="S4092" s="350"/>
      <c r="T4092" s="350"/>
      <c r="U4092" s="350"/>
      <c r="V4092" s="350"/>
      <c r="W4092" s="350"/>
      <c r="X4092" s="350"/>
      <c r="Y4092" s="350">
        <f t="shared" si="906"/>
        <v>0</v>
      </c>
      <c r="Z4092" s="388"/>
      <c r="AA4092" s="348"/>
      <c r="AB4092" s="388"/>
      <c r="AC4092" s="348"/>
      <c r="AD4092" s="612">
        <f t="shared" si="907"/>
        <v>0</v>
      </c>
    </row>
    <row r="4093" hidden="1" outlineLevel="1" spans="1:30">
      <c r="A4093" s="594"/>
      <c r="B4093" s="150">
        <v>711601007</v>
      </c>
      <c r="D4093" s="347"/>
      <c r="E4093" s="299" t="s">
        <v>1255</v>
      </c>
      <c r="F4093" s="343"/>
      <c r="G4093" s="350"/>
      <c r="H4093" s="349"/>
      <c r="I4093" s="350"/>
      <c r="J4093" s="349"/>
      <c r="K4093" s="350"/>
      <c r="L4093" s="612">
        <f t="shared" si="900"/>
        <v>0</v>
      </c>
      <c r="M4093" s="388"/>
      <c r="N4093" s="348"/>
      <c r="O4093" s="388"/>
      <c r="P4093" s="348"/>
      <c r="Q4093" s="612">
        <f t="shared" si="901"/>
        <v>0</v>
      </c>
      <c r="R4093" s="350"/>
      <c r="S4093" s="350"/>
      <c r="T4093" s="350"/>
      <c r="U4093" s="350"/>
      <c r="V4093" s="350"/>
      <c r="W4093" s="350"/>
      <c r="X4093" s="350"/>
      <c r="Y4093" s="350">
        <f t="shared" si="903"/>
        <v>0</v>
      </c>
      <c r="Z4093" s="388"/>
      <c r="AA4093" s="348"/>
      <c r="AB4093" s="388"/>
      <c r="AC4093" s="348"/>
      <c r="AD4093" s="612">
        <f t="shared" si="902"/>
        <v>0</v>
      </c>
    </row>
    <row r="4094" hidden="1" outlineLevel="1" spans="1:30">
      <c r="A4094" s="594"/>
      <c r="B4094" s="150">
        <v>711601008</v>
      </c>
      <c r="D4094" s="347"/>
      <c r="E4094" s="299" t="s">
        <v>1256</v>
      </c>
      <c r="F4094" s="343"/>
      <c r="G4094" s="350"/>
      <c r="H4094" s="349"/>
      <c r="I4094" s="350"/>
      <c r="J4094" s="349"/>
      <c r="K4094" s="350"/>
      <c r="L4094" s="612">
        <f t="shared" si="900"/>
        <v>0</v>
      </c>
      <c r="M4094" s="388"/>
      <c r="N4094" s="348"/>
      <c r="O4094" s="388"/>
      <c r="P4094" s="348"/>
      <c r="Q4094" s="612">
        <f t="shared" si="901"/>
        <v>0</v>
      </c>
      <c r="R4094" s="350"/>
      <c r="S4094" s="350"/>
      <c r="T4094" s="350"/>
      <c r="U4094" s="350"/>
      <c r="V4094" s="350"/>
      <c r="W4094" s="350"/>
      <c r="X4094" s="350"/>
      <c r="Y4094" s="350">
        <f t="shared" si="903"/>
        <v>0</v>
      </c>
      <c r="Z4094" s="388"/>
      <c r="AA4094" s="348"/>
      <c r="AB4094" s="388"/>
      <c r="AC4094" s="348"/>
      <c r="AD4094" s="612">
        <f t="shared" si="902"/>
        <v>0</v>
      </c>
    </row>
    <row r="4095" hidden="1" outlineLevel="1" spans="1:30">
      <c r="A4095" s="594"/>
      <c r="B4095" s="150">
        <v>711601009</v>
      </c>
      <c r="D4095" s="347"/>
      <c r="E4095" s="299" t="s">
        <v>1257</v>
      </c>
      <c r="F4095" s="343"/>
      <c r="G4095" s="350"/>
      <c r="H4095" s="349"/>
      <c r="I4095" s="350"/>
      <c r="J4095" s="349"/>
      <c r="K4095" s="350"/>
      <c r="L4095" s="612">
        <f t="shared" si="900"/>
        <v>0</v>
      </c>
      <c r="M4095" s="388"/>
      <c r="N4095" s="348"/>
      <c r="O4095" s="388"/>
      <c r="P4095" s="348"/>
      <c r="Q4095" s="612">
        <f t="shared" si="901"/>
        <v>0</v>
      </c>
      <c r="R4095" s="350"/>
      <c r="S4095" s="350"/>
      <c r="T4095" s="350"/>
      <c r="U4095" s="350"/>
      <c r="V4095" s="350"/>
      <c r="W4095" s="350"/>
      <c r="X4095" s="350"/>
      <c r="Y4095" s="350">
        <f t="shared" si="903"/>
        <v>0</v>
      </c>
      <c r="Z4095" s="388"/>
      <c r="AA4095" s="348"/>
      <c r="AB4095" s="388"/>
      <c r="AC4095" s="348"/>
      <c r="AD4095" s="612">
        <f t="shared" si="902"/>
        <v>0</v>
      </c>
    </row>
    <row r="4096" hidden="1" outlineLevel="1" spans="1:30">
      <c r="A4096" s="594"/>
      <c r="B4096" s="150">
        <v>711601010</v>
      </c>
      <c r="D4096" s="347"/>
      <c r="E4096" s="299" t="s">
        <v>1258</v>
      </c>
      <c r="F4096" s="343"/>
      <c r="G4096" s="350"/>
      <c r="H4096" s="349"/>
      <c r="I4096" s="350"/>
      <c r="J4096" s="349"/>
      <c r="K4096" s="350"/>
      <c r="L4096" s="612">
        <f t="shared" si="900"/>
        <v>0</v>
      </c>
      <c r="M4096" s="388"/>
      <c r="N4096" s="348"/>
      <c r="O4096" s="388"/>
      <c r="P4096" s="348"/>
      <c r="Q4096" s="612">
        <f t="shared" si="901"/>
        <v>0</v>
      </c>
      <c r="R4096" s="350"/>
      <c r="S4096" s="350"/>
      <c r="T4096" s="350"/>
      <c r="U4096" s="350"/>
      <c r="V4096" s="350"/>
      <c r="W4096" s="350"/>
      <c r="X4096" s="350"/>
      <c r="Y4096" s="350">
        <f t="shared" si="903"/>
        <v>0</v>
      </c>
      <c r="Z4096" s="388"/>
      <c r="AA4096" s="348"/>
      <c r="AB4096" s="388"/>
      <c r="AC4096" s="348"/>
      <c r="AD4096" s="612">
        <f t="shared" si="902"/>
        <v>0</v>
      </c>
    </row>
    <row r="4097" hidden="1" outlineLevel="1" spans="1:30">
      <c r="A4097" s="594"/>
      <c r="B4097" s="150">
        <v>711601011</v>
      </c>
      <c r="D4097" s="347"/>
      <c r="E4097" s="299" t="s">
        <v>1259</v>
      </c>
      <c r="F4097" s="343"/>
      <c r="G4097" s="350"/>
      <c r="H4097" s="349"/>
      <c r="I4097" s="350"/>
      <c r="J4097" s="349"/>
      <c r="K4097" s="350"/>
      <c r="L4097" s="612">
        <f t="shared" si="900"/>
        <v>0</v>
      </c>
      <c r="M4097" s="388"/>
      <c r="N4097" s="348"/>
      <c r="O4097" s="388"/>
      <c r="P4097" s="348"/>
      <c r="Q4097" s="612">
        <f t="shared" si="901"/>
        <v>0</v>
      </c>
      <c r="R4097" s="350"/>
      <c r="S4097" s="350"/>
      <c r="T4097" s="350"/>
      <c r="U4097" s="350"/>
      <c r="V4097" s="350"/>
      <c r="W4097" s="350"/>
      <c r="X4097" s="350"/>
      <c r="Y4097" s="350">
        <f t="shared" si="903"/>
        <v>0</v>
      </c>
      <c r="Z4097" s="388"/>
      <c r="AA4097" s="348"/>
      <c r="AB4097" s="388"/>
      <c r="AC4097" s="348"/>
      <c r="AD4097" s="612">
        <f t="shared" si="902"/>
        <v>0</v>
      </c>
    </row>
    <row r="4098" collapsed="1" spans="1:30">
      <c r="A4098" s="594"/>
      <c r="B4098" s="150"/>
      <c r="D4098" s="346"/>
      <c r="E4098" s="299"/>
      <c r="F4098" s="343"/>
      <c r="G4098" s="350"/>
      <c r="H4098" s="349"/>
      <c r="I4098" s="350"/>
      <c r="J4098" s="349"/>
      <c r="K4098" s="350"/>
      <c r="L4098" s="337"/>
      <c r="M4098" s="388"/>
      <c r="N4098" s="348"/>
      <c r="O4098" s="388"/>
      <c r="P4098" s="348"/>
      <c r="Q4098" s="337"/>
      <c r="R4098" s="350"/>
      <c r="S4098" s="350"/>
      <c r="T4098" s="350"/>
      <c r="U4098" s="350"/>
      <c r="V4098" s="350"/>
      <c r="W4098" s="350"/>
      <c r="X4098" s="350"/>
      <c r="Y4098" s="374"/>
      <c r="Z4098" s="388"/>
      <c r="AA4098" s="348"/>
      <c r="AB4098" s="388"/>
      <c r="AC4098" s="348"/>
      <c r="AD4098" s="337"/>
    </row>
    <row r="4099" spans="1:30">
      <c r="A4099" s="594"/>
      <c r="B4099" s="150"/>
      <c r="D4099" s="351" t="s">
        <v>765</v>
      </c>
      <c r="E4099" s="352"/>
      <c r="F4099" s="353"/>
      <c r="G4099" s="354">
        <f>SUM(G4086:G4098)</f>
        <v>0</v>
      </c>
      <c r="H4099" s="355"/>
      <c r="I4099" s="354">
        <f>SUM(I4086:I4098)</f>
        <v>0</v>
      </c>
      <c r="J4099" s="355"/>
      <c r="K4099" s="354">
        <f>SUM(K4086:K4098)</f>
        <v>0</v>
      </c>
      <c r="L4099" s="354">
        <f>SUM(L4086:L4098)</f>
        <v>0</v>
      </c>
      <c r="M4099" s="355"/>
      <c r="N4099" s="354">
        <f>SUM(N4086:N4098)</f>
        <v>0</v>
      </c>
      <c r="O4099" s="355"/>
      <c r="P4099" s="354">
        <f t="shared" ref="P4099:Y4099" si="908">SUM(P4086:P4098)</f>
        <v>0</v>
      </c>
      <c r="Q4099" s="354">
        <f t="shared" si="908"/>
        <v>0</v>
      </c>
      <c r="R4099" s="354">
        <f t="shared" si="908"/>
        <v>0</v>
      </c>
      <c r="S4099" s="354">
        <f t="shared" si="908"/>
        <v>0</v>
      </c>
      <c r="T4099" s="354">
        <f t="shared" si="908"/>
        <v>0</v>
      </c>
      <c r="U4099" s="354">
        <f t="shared" si="908"/>
        <v>0</v>
      </c>
      <c r="V4099" s="354">
        <f t="shared" si="908"/>
        <v>0</v>
      </c>
      <c r="W4099" s="354">
        <f t="shared" si="908"/>
        <v>0</v>
      </c>
      <c r="X4099" s="354">
        <f t="shared" si="908"/>
        <v>0</v>
      </c>
      <c r="Y4099" s="354">
        <f t="shared" si="908"/>
        <v>0</v>
      </c>
      <c r="Z4099" s="355"/>
      <c r="AA4099" s="354">
        <f>SUM(AA4086:AA4098)</f>
        <v>0</v>
      </c>
      <c r="AB4099" s="355"/>
      <c r="AC4099" s="354">
        <f>SUM(AC4086:AC4098)</f>
        <v>0</v>
      </c>
      <c r="AD4099" s="354">
        <f>SUM(AD4086:AD4098)</f>
        <v>0</v>
      </c>
    </row>
    <row r="4100" spans="1:30">
      <c r="A4100" s="594"/>
      <c r="B4100" s="634"/>
      <c r="C4100" s="635"/>
      <c r="D4100" s="636"/>
      <c r="E4100" s="594"/>
      <c r="F4100" s="597"/>
      <c r="G4100" s="598"/>
      <c r="H4100" s="598"/>
      <c r="I4100" s="598"/>
      <c r="J4100" s="598"/>
      <c r="K4100" s="598"/>
      <c r="L4100" s="612"/>
      <c r="M4100" s="598"/>
      <c r="N4100" s="598"/>
      <c r="O4100" s="598"/>
      <c r="P4100" s="598"/>
      <c r="Q4100" s="612"/>
      <c r="R4100" s="615"/>
      <c r="S4100" s="615"/>
      <c r="T4100" s="615"/>
      <c r="U4100" s="615"/>
      <c r="V4100" s="615"/>
      <c r="W4100" s="615"/>
      <c r="X4100" s="615"/>
      <c r="Y4100" s="612"/>
      <c r="Z4100" s="598"/>
      <c r="AA4100" s="598"/>
      <c r="AB4100" s="598"/>
      <c r="AC4100" s="598"/>
      <c r="AD4100" s="612"/>
    </row>
    <row r="4101" spans="1:30">
      <c r="A4101" s="594"/>
      <c r="B4101" s="150"/>
      <c r="D4101" s="347" t="s">
        <v>1260</v>
      </c>
      <c r="E4101" s="299"/>
      <c r="F4101" s="343"/>
      <c r="G4101" s="350"/>
      <c r="H4101" s="349"/>
      <c r="I4101" s="350"/>
      <c r="J4101" s="349"/>
      <c r="K4101" s="350"/>
      <c r="L4101" s="612">
        <f>G4101+I4101-K4101</f>
        <v>0</v>
      </c>
      <c r="M4101" s="388"/>
      <c r="N4101" s="348"/>
      <c r="O4101" s="388"/>
      <c r="P4101" s="348"/>
      <c r="Q4101" s="612">
        <f>L4101+N4101-P4101</f>
        <v>0</v>
      </c>
      <c r="R4101" s="350"/>
      <c r="S4101" s="350"/>
      <c r="T4101" s="350"/>
      <c r="U4101" s="350"/>
      <c r="V4101" s="350"/>
      <c r="W4101" s="350"/>
      <c r="X4101" s="350"/>
      <c r="Y4101" s="374"/>
      <c r="Z4101" s="388"/>
      <c r="AA4101" s="348"/>
      <c r="AB4101" s="388"/>
      <c r="AC4101" s="348"/>
      <c r="AD4101" s="612">
        <f t="shared" ref="AD4101:AD4108" si="909">Y4101+AA4101-AC4101</f>
        <v>0</v>
      </c>
    </row>
    <row r="4102" hidden="1" outlineLevel="1" spans="1:30">
      <c r="A4102" s="594"/>
      <c r="B4102" s="150">
        <v>711701001</v>
      </c>
      <c r="D4102" s="347"/>
      <c r="E4102" s="299" t="s">
        <v>567</v>
      </c>
      <c r="F4102" s="343"/>
      <c r="G4102" s="350"/>
      <c r="H4102" s="349"/>
      <c r="I4102" s="350"/>
      <c r="J4102" s="349"/>
      <c r="K4102" s="350"/>
      <c r="L4102" s="612">
        <f t="shared" ref="L4102:L4108" si="910">G4102+I4102-K4102</f>
        <v>0</v>
      </c>
      <c r="M4102" s="388"/>
      <c r="N4102" s="348"/>
      <c r="O4102" s="388"/>
      <c r="P4102" s="348"/>
      <c r="Q4102" s="612">
        <f t="shared" ref="Q4102:Q4108" si="911">L4102+N4102-P4102</f>
        <v>0</v>
      </c>
      <c r="R4102" s="350"/>
      <c r="S4102" s="350"/>
      <c r="T4102" s="350"/>
      <c r="U4102" s="350"/>
      <c r="V4102" s="350"/>
      <c r="W4102" s="350"/>
      <c r="X4102" s="350"/>
      <c r="Y4102" s="350">
        <f t="shared" ref="Y4102:Y4108" si="912">SUM(Q4102:X4102)</f>
        <v>0</v>
      </c>
      <c r="Z4102" s="388"/>
      <c r="AA4102" s="348"/>
      <c r="AB4102" s="388"/>
      <c r="AC4102" s="348"/>
      <c r="AD4102" s="653">
        <f t="shared" si="909"/>
        <v>0</v>
      </c>
    </row>
    <row r="4103" hidden="1" outlineLevel="1" spans="1:30">
      <c r="A4103" s="594"/>
      <c r="B4103" s="150">
        <v>711701002</v>
      </c>
      <c r="D4103" s="347"/>
      <c r="E4103" s="299" t="s">
        <v>568</v>
      </c>
      <c r="F4103" s="343"/>
      <c r="G4103" s="350"/>
      <c r="H4103" s="349"/>
      <c r="I4103" s="350"/>
      <c r="J4103" s="349"/>
      <c r="K4103" s="350"/>
      <c r="L4103" s="612">
        <f t="shared" si="910"/>
        <v>0</v>
      </c>
      <c r="M4103" s="388"/>
      <c r="N4103" s="348"/>
      <c r="O4103" s="388"/>
      <c r="P4103" s="348"/>
      <c r="Q4103" s="612">
        <f t="shared" si="911"/>
        <v>0</v>
      </c>
      <c r="R4103" s="350"/>
      <c r="S4103" s="350"/>
      <c r="T4103" s="350"/>
      <c r="U4103" s="350"/>
      <c r="V4103" s="350"/>
      <c r="W4103" s="350"/>
      <c r="X4103" s="350"/>
      <c r="Y4103" s="350">
        <f t="shared" si="912"/>
        <v>0</v>
      </c>
      <c r="Z4103" s="388"/>
      <c r="AA4103" s="348"/>
      <c r="AB4103" s="388"/>
      <c r="AC4103" s="348"/>
      <c r="AD4103" s="653">
        <f t="shared" si="909"/>
        <v>0</v>
      </c>
    </row>
    <row r="4104" hidden="1" outlineLevel="1" spans="1:30">
      <c r="A4104" s="594"/>
      <c r="B4104" s="150">
        <v>711701003</v>
      </c>
      <c r="D4104" s="347"/>
      <c r="E4104" s="299" t="s">
        <v>569</v>
      </c>
      <c r="F4104" s="343"/>
      <c r="G4104" s="350"/>
      <c r="H4104" s="349"/>
      <c r="I4104" s="350"/>
      <c r="J4104" s="349"/>
      <c r="K4104" s="350"/>
      <c r="L4104" s="612">
        <f t="shared" si="910"/>
        <v>0</v>
      </c>
      <c r="M4104" s="388"/>
      <c r="N4104" s="348"/>
      <c r="O4104" s="388"/>
      <c r="P4104" s="348"/>
      <c r="Q4104" s="612">
        <f t="shared" si="911"/>
        <v>0</v>
      </c>
      <c r="R4104" s="350"/>
      <c r="S4104" s="350"/>
      <c r="T4104" s="350"/>
      <c r="U4104" s="350"/>
      <c r="V4104" s="350"/>
      <c r="W4104" s="350"/>
      <c r="X4104" s="350"/>
      <c r="Y4104" s="350">
        <f t="shared" si="912"/>
        <v>0</v>
      </c>
      <c r="Z4104" s="388"/>
      <c r="AA4104" s="348"/>
      <c r="AB4104" s="388"/>
      <c r="AC4104" s="348"/>
      <c r="AD4104" s="653">
        <f t="shared" si="909"/>
        <v>0</v>
      </c>
    </row>
    <row r="4105" hidden="1" outlineLevel="1" spans="1:30">
      <c r="A4105" s="594"/>
      <c r="B4105" s="150">
        <v>711701004</v>
      </c>
      <c r="D4105" s="347"/>
      <c r="E4105" s="299" t="s">
        <v>570</v>
      </c>
      <c r="F4105" s="343"/>
      <c r="G4105" s="350"/>
      <c r="H4105" s="349"/>
      <c r="I4105" s="350"/>
      <c r="J4105" s="349"/>
      <c r="K4105" s="350"/>
      <c r="L4105" s="612">
        <f t="shared" si="910"/>
        <v>0</v>
      </c>
      <c r="M4105" s="388"/>
      <c r="N4105" s="348"/>
      <c r="O4105" s="388"/>
      <c r="P4105" s="348"/>
      <c r="Q4105" s="612">
        <f t="shared" si="911"/>
        <v>0</v>
      </c>
      <c r="R4105" s="350"/>
      <c r="S4105" s="350"/>
      <c r="T4105" s="350"/>
      <c r="U4105" s="350"/>
      <c r="V4105" s="350"/>
      <c r="W4105" s="350"/>
      <c r="X4105" s="350"/>
      <c r="Y4105" s="350">
        <f t="shared" si="912"/>
        <v>0</v>
      </c>
      <c r="Z4105" s="388"/>
      <c r="AA4105" s="348"/>
      <c r="AB4105" s="388"/>
      <c r="AC4105" s="348"/>
      <c r="AD4105" s="612">
        <f t="shared" si="909"/>
        <v>0</v>
      </c>
    </row>
    <row r="4106" hidden="1" outlineLevel="1" spans="1:30">
      <c r="A4106" s="594"/>
      <c r="B4106" s="150">
        <v>711701005</v>
      </c>
      <c r="D4106" s="347"/>
      <c r="E4106" s="299" t="s">
        <v>1191</v>
      </c>
      <c r="F4106" s="343"/>
      <c r="G4106" s="350"/>
      <c r="H4106" s="349"/>
      <c r="I4106" s="350"/>
      <c r="J4106" s="349"/>
      <c r="K4106" s="350"/>
      <c r="L4106" s="612">
        <f t="shared" si="910"/>
        <v>0</v>
      </c>
      <c r="M4106" s="388"/>
      <c r="N4106" s="348"/>
      <c r="O4106" s="388"/>
      <c r="P4106" s="348"/>
      <c r="Q4106" s="612">
        <f t="shared" si="911"/>
        <v>0</v>
      </c>
      <c r="R4106" s="350"/>
      <c r="S4106" s="350"/>
      <c r="T4106" s="350"/>
      <c r="U4106" s="350"/>
      <c r="V4106" s="350"/>
      <c r="W4106" s="350"/>
      <c r="X4106" s="350"/>
      <c r="Y4106" s="350">
        <f t="shared" si="912"/>
        <v>0</v>
      </c>
      <c r="Z4106" s="388"/>
      <c r="AA4106" s="348"/>
      <c r="AB4106" s="388"/>
      <c r="AC4106" s="348"/>
      <c r="AD4106" s="653">
        <f t="shared" si="909"/>
        <v>0</v>
      </c>
    </row>
    <row r="4107" hidden="1" outlineLevel="1" spans="1:30">
      <c r="A4107" s="594"/>
      <c r="B4107" s="150">
        <v>711701006</v>
      </c>
      <c r="D4107" s="347"/>
      <c r="E4107" s="299" t="s">
        <v>1192</v>
      </c>
      <c r="F4107" s="343"/>
      <c r="G4107" s="350"/>
      <c r="H4107" s="349"/>
      <c r="I4107" s="350"/>
      <c r="J4107" s="349"/>
      <c r="K4107" s="350"/>
      <c r="L4107" s="612">
        <f t="shared" si="910"/>
        <v>0</v>
      </c>
      <c r="M4107" s="388"/>
      <c r="N4107" s="348"/>
      <c r="O4107" s="388"/>
      <c r="P4107" s="348"/>
      <c r="Q4107" s="612">
        <f t="shared" si="911"/>
        <v>0</v>
      </c>
      <c r="R4107" s="350"/>
      <c r="S4107" s="350"/>
      <c r="T4107" s="350"/>
      <c r="U4107" s="350"/>
      <c r="V4107" s="350"/>
      <c r="W4107" s="350"/>
      <c r="X4107" s="350"/>
      <c r="Y4107" s="350">
        <f t="shared" si="912"/>
        <v>0</v>
      </c>
      <c r="Z4107" s="388"/>
      <c r="AA4107" s="348"/>
      <c r="AB4107" s="388"/>
      <c r="AC4107" s="348"/>
      <c r="AD4107" s="653">
        <f t="shared" si="909"/>
        <v>0</v>
      </c>
    </row>
    <row r="4108" hidden="1" outlineLevel="1" spans="1:30">
      <c r="A4108" s="594"/>
      <c r="B4108" s="150">
        <v>711701007</v>
      </c>
      <c r="D4108" s="346"/>
      <c r="E4108" s="299" t="s">
        <v>364</v>
      </c>
      <c r="F4108" s="343"/>
      <c r="G4108" s="350"/>
      <c r="H4108" s="349"/>
      <c r="I4108" s="350"/>
      <c r="J4108" s="349"/>
      <c r="K4108" s="350"/>
      <c r="L4108" s="612">
        <f t="shared" si="910"/>
        <v>0</v>
      </c>
      <c r="M4108" s="388"/>
      <c r="N4108" s="348"/>
      <c r="O4108" s="388"/>
      <c r="P4108" s="348"/>
      <c r="Q4108" s="612">
        <f t="shared" si="911"/>
        <v>0</v>
      </c>
      <c r="R4108" s="350"/>
      <c r="S4108" s="350"/>
      <c r="T4108" s="350"/>
      <c r="U4108" s="350"/>
      <c r="V4108" s="350"/>
      <c r="W4108" s="350"/>
      <c r="X4108" s="350"/>
      <c r="Y4108" s="350">
        <f t="shared" si="912"/>
        <v>0</v>
      </c>
      <c r="Z4108" s="388"/>
      <c r="AA4108" s="348"/>
      <c r="AB4108" s="388"/>
      <c r="AC4108" s="348"/>
      <c r="AD4108" s="612">
        <f t="shared" si="909"/>
        <v>0</v>
      </c>
    </row>
    <row r="4109" collapsed="1" spans="1:30">
      <c r="A4109" s="594"/>
      <c r="B4109" s="150"/>
      <c r="D4109" s="346"/>
      <c r="E4109" s="299"/>
      <c r="F4109" s="343"/>
      <c r="G4109" s="350"/>
      <c r="H4109" s="349"/>
      <c r="I4109" s="350"/>
      <c r="J4109" s="349"/>
      <c r="K4109" s="350"/>
      <c r="L4109" s="337"/>
      <c r="M4109" s="388"/>
      <c r="N4109" s="348"/>
      <c r="O4109" s="388"/>
      <c r="P4109" s="348"/>
      <c r="Q4109" s="337"/>
      <c r="R4109" s="350"/>
      <c r="S4109" s="350"/>
      <c r="T4109" s="350"/>
      <c r="U4109" s="350"/>
      <c r="V4109" s="350"/>
      <c r="W4109" s="350"/>
      <c r="X4109" s="350"/>
      <c r="Y4109" s="374"/>
      <c r="Z4109" s="388"/>
      <c r="AA4109" s="348"/>
      <c r="AB4109" s="388"/>
      <c r="AC4109" s="348"/>
      <c r="AD4109" s="337"/>
    </row>
    <row r="4110" spans="1:30">
      <c r="A4110" s="594"/>
      <c r="B4110" s="150"/>
      <c r="D4110" s="351" t="s">
        <v>765</v>
      </c>
      <c r="E4110" s="352"/>
      <c r="F4110" s="353"/>
      <c r="G4110" s="354">
        <f>SUM(G4101:G4109)</f>
        <v>0</v>
      </c>
      <c r="H4110" s="355"/>
      <c r="I4110" s="354">
        <f>SUM(I4101:I4109)</f>
        <v>0</v>
      </c>
      <c r="J4110" s="355"/>
      <c r="K4110" s="354">
        <f>SUM(K4101:K4109)</f>
        <v>0</v>
      </c>
      <c r="L4110" s="354">
        <f>SUM(L4101:L4109)</f>
        <v>0</v>
      </c>
      <c r="M4110" s="355"/>
      <c r="N4110" s="354">
        <f>SUM(N4101:N4109)</f>
        <v>0</v>
      </c>
      <c r="O4110" s="355"/>
      <c r="P4110" s="354">
        <f t="shared" ref="P4110:Y4110" si="913">SUM(P4101:P4109)</f>
        <v>0</v>
      </c>
      <c r="Q4110" s="354">
        <f t="shared" si="913"/>
        <v>0</v>
      </c>
      <c r="R4110" s="354">
        <f t="shared" si="913"/>
        <v>0</v>
      </c>
      <c r="S4110" s="354">
        <f t="shared" si="913"/>
        <v>0</v>
      </c>
      <c r="T4110" s="354">
        <f t="shared" si="913"/>
        <v>0</v>
      </c>
      <c r="U4110" s="354">
        <f t="shared" si="913"/>
        <v>0</v>
      </c>
      <c r="V4110" s="354">
        <f t="shared" si="913"/>
        <v>0</v>
      </c>
      <c r="W4110" s="354">
        <f t="shared" si="913"/>
        <v>0</v>
      </c>
      <c r="X4110" s="354">
        <f t="shared" si="913"/>
        <v>0</v>
      </c>
      <c r="Y4110" s="354">
        <f t="shared" si="913"/>
        <v>0</v>
      </c>
      <c r="Z4110" s="355"/>
      <c r="AA4110" s="354">
        <f>SUM(AA4101:AA4109)</f>
        <v>0</v>
      </c>
      <c r="AB4110" s="355"/>
      <c r="AC4110" s="354">
        <f>SUM(AC4101:AC4109)</f>
        <v>0</v>
      </c>
      <c r="AD4110" s="354">
        <f>SUM(AD4101:AD4109)</f>
        <v>0</v>
      </c>
    </row>
    <row r="4111" spans="1:30">
      <c r="A4111" s="594"/>
      <c r="B4111" s="634"/>
      <c r="C4111" s="635"/>
      <c r="D4111" s="636"/>
      <c r="E4111" s="594"/>
      <c r="F4111" s="597"/>
      <c r="G4111" s="598"/>
      <c r="H4111" s="598"/>
      <c r="I4111" s="598"/>
      <c r="J4111" s="598"/>
      <c r="K4111" s="598"/>
      <c r="L4111" s="612"/>
      <c r="M4111" s="598"/>
      <c r="N4111" s="598"/>
      <c r="O4111" s="598"/>
      <c r="P4111" s="598"/>
      <c r="Q4111" s="612"/>
      <c r="R4111" s="615"/>
      <c r="S4111" s="615"/>
      <c r="T4111" s="615"/>
      <c r="U4111" s="615"/>
      <c r="V4111" s="615"/>
      <c r="W4111" s="615"/>
      <c r="X4111" s="615"/>
      <c r="Y4111" s="612"/>
      <c r="Z4111" s="598"/>
      <c r="AA4111" s="598"/>
      <c r="AB4111" s="598"/>
      <c r="AC4111" s="598"/>
      <c r="AD4111" s="612"/>
    </row>
    <row r="4112" spans="1:30">
      <c r="A4112" s="594"/>
      <c r="B4112" s="150"/>
      <c r="D4112" s="347" t="s">
        <v>1261</v>
      </c>
      <c r="E4112" s="299"/>
      <c r="F4112" s="343"/>
      <c r="G4112" s="350"/>
      <c r="H4112" s="349"/>
      <c r="I4112" s="350"/>
      <c r="J4112" s="349"/>
      <c r="K4112" s="350"/>
      <c r="L4112" s="612">
        <f t="shared" ref="L4112:L4115" si="914">G4112+I4112-K4112</f>
        <v>0</v>
      </c>
      <c r="M4112" s="388"/>
      <c r="N4112" s="348"/>
      <c r="O4112" s="388"/>
      <c r="P4112" s="348"/>
      <c r="Q4112" s="612">
        <f t="shared" ref="Q4112:Q4115" si="915">L4112+N4112-P4112</f>
        <v>0</v>
      </c>
      <c r="R4112" s="350"/>
      <c r="S4112" s="350"/>
      <c r="T4112" s="350"/>
      <c r="U4112" s="350"/>
      <c r="V4112" s="350"/>
      <c r="W4112" s="350"/>
      <c r="X4112" s="350"/>
      <c r="Y4112" s="350">
        <f t="shared" ref="Y4112:Y4115" si="916">SUM(Q4112:X4112)</f>
        <v>0</v>
      </c>
      <c r="Z4112" s="388"/>
      <c r="AA4112" s="348"/>
      <c r="AB4112" s="388"/>
      <c r="AC4112" s="348"/>
      <c r="AD4112" s="612">
        <f t="shared" ref="AD4112:AD4115" si="917">Y4112+AA4112-AC4112</f>
        <v>0</v>
      </c>
    </row>
    <row r="4113" hidden="1" outlineLevel="1" spans="1:30">
      <c r="A4113" s="594"/>
      <c r="B4113" s="150">
        <v>711801001</v>
      </c>
      <c r="D4113" s="347"/>
      <c r="E4113" s="299" t="s">
        <v>1262</v>
      </c>
      <c r="F4113" s="343"/>
      <c r="G4113" s="350"/>
      <c r="H4113" s="349"/>
      <c r="I4113" s="350"/>
      <c r="J4113" s="349"/>
      <c r="K4113" s="350"/>
      <c r="L4113" s="612">
        <f t="shared" si="914"/>
        <v>0</v>
      </c>
      <c r="M4113" s="388"/>
      <c r="N4113" s="348"/>
      <c r="O4113" s="388"/>
      <c r="P4113" s="348"/>
      <c r="Q4113" s="612">
        <f t="shared" si="915"/>
        <v>0</v>
      </c>
      <c r="R4113" s="350"/>
      <c r="S4113" s="350"/>
      <c r="T4113" s="350"/>
      <c r="U4113" s="350"/>
      <c r="V4113" s="350"/>
      <c r="W4113" s="350"/>
      <c r="X4113" s="350"/>
      <c r="Y4113" s="350">
        <f t="shared" si="916"/>
        <v>0</v>
      </c>
      <c r="Z4113" s="388"/>
      <c r="AA4113" s="348"/>
      <c r="AB4113" s="388"/>
      <c r="AC4113" s="348"/>
      <c r="AD4113" s="612">
        <f t="shared" si="917"/>
        <v>0</v>
      </c>
    </row>
    <row r="4114" hidden="1" outlineLevel="1" spans="1:30">
      <c r="A4114" s="594"/>
      <c r="B4114" s="150">
        <v>711801002</v>
      </c>
      <c r="D4114" s="347"/>
      <c r="E4114" s="299" t="s">
        <v>364</v>
      </c>
      <c r="F4114" s="343"/>
      <c r="G4114" s="350"/>
      <c r="H4114" s="349"/>
      <c r="I4114" s="350"/>
      <c r="J4114" s="349"/>
      <c r="K4114" s="350"/>
      <c r="L4114" s="612">
        <f t="shared" si="914"/>
        <v>0</v>
      </c>
      <c r="M4114" s="388"/>
      <c r="N4114" s="348"/>
      <c r="O4114" s="388"/>
      <c r="P4114" s="348"/>
      <c r="Q4114" s="612">
        <f t="shared" si="915"/>
        <v>0</v>
      </c>
      <c r="R4114" s="350"/>
      <c r="S4114" s="350"/>
      <c r="T4114" s="350"/>
      <c r="U4114" s="350"/>
      <c r="V4114" s="350"/>
      <c r="W4114" s="350"/>
      <c r="X4114" s="350"/>
      <c r="Y4114" s="350">
        <f t="shared" si="916"/>
        <v>0</v>
      </c>
      <c r="Z4114" s="388"/>
      <c r="AA4114" s="348"/>
      <c r="AB4114" s="388"/>
      <c r="AC4114" s="348"/>
      <c r="AD4114" s="612">
        <f t="shared" si="917"/>
        <v>0</v>
      </c>
    </row>
    <row r="4115" hidden="1" outlineLevel="1" spans="1:30">
      <c r="A4115" s="594"/>
      <c r="B4115" s="150"/>
      <c r="D4115" s="346"/>
      <c r="E4115" s="299"/>
      <c r="F4115" s="343"/>
      <c r="G4115" s="350"/>
      <c r="H4115" s="349"/>
      <c r="I4115" s="350"/>
      <c r="J4115" s="349"/>
      <c r="K4115" s="350"/>
      <c r="L4115" s="612">
        <f t="shared" si="914"/>
        <v>0</v>
      </c>
      <c r="M4115" s="388"/>
      <c r="N4115" s="348"/>
      <c r="O4115" s="388"/>
      <c r="P4115" s="348"/>
      <c r="Q4115" s="612">
        <f t="shared" si="915"/>
        <v>0</v>
      </c>
      <c r="R4115" s="350"/>
      <c r="S4115" s="350"/>
      <c r="T4115" s="350"/>
      <c r="U4115" s="350"/>
      <c r="V4115" s="350"/>
      <c r="W4115" s="350"/>
      <c r="X4115" s="350"/>
      <c r="Y4115" s="350">
        <f t="shared" si="916"/>
        <v>0</v>
      </c>
      <c r="Z4115" s="388"/>
      <c r="AA4115" s="348"/>
      <c r="AB4115" s="388"/>
      <c r="AC4115" s="348"/>
      <c r="AD4115" s="612">
        <f t="shared" si="917"/>
        <v>0</v>
      </c>
    </row>
    <row r="4116" collapsed="1" spans="1:30">
      <c r="A4116" s="594"/>
      <c r="B4116" s="150"/>
      <c r="D4116" s="346"/>
      <c r="E4116" s="299"/>
      <c r="F4116" s="343"/>
      <c r="G4116" s="350"/>
      <c r="H4116" s="349"/>
      <c r="I4116" s="350"/>
      <c r="J4116" s="349"/>
      <c r="K4116" s="350"/>
      <c r="L4116" s="337"/>
      <c r="M4116" s="388"/>
      <c r="N4116" s="348"/>
      <c r="O4116" s="388"/>
      <c r="P4116" s="348"/>
      <c r="Q4116" s="337"/>
      <c r="R4116" s="350"/>
      <c r="S4116" s="350"/>
      <c r="T4116" s="350"/>
      <c r="U4116" s="350"/>
      <c r="V4116" s="350"/>
      <c r="W4116" s="350"/>
      <c r="X4116" s="350"/>
      <c r="Y4116" s="374"/>
      <c r="Z4116" s="388"/>
      <c r="AA4116" s="348"/>
      <c r="AB4116" s="388"/>
      <c r="AC4116" s="348"/>
      <c r="AD4116" s="337"/>
    </row>
    <row r="4117" spans="1:30">
      <c r="A4117" s="594"/>
      <c r="B4117" s="150"/>
      <c r="D4117" s="351" t="s">
        <v>765</v>
      </c>
      <c r="E4117" s="352"/>
      <c r="F4117" s="353"/>
      <c r="G4117" s="354">
        <f>SUM(G4112:G4116)</f>
        <v>0</v>
      </c>
      <c r="H4117" s="355"/>
      <c r="I4117" s="354">
        <f>SUM(I4112:I4116)</f>
        <v>0</v>
      </c>
      <c r="J4117" s="355"/>
      <c r="K4117" s="354">
        <f>SUM(K4112:K4116)</f>
        <v>0</v>
      </c>
      <c r="L4117" s="354">
        <f>SUM(L4112:L4116)</f>
        <v>0</v>
      </c>
      <c r="M4117" s="355"/>
      <c r="N4117" s="354">
        <f>SUM(N4112:N4116)</f>
        <v>0</v>
      </c>
      <c r="O4117" s="355"/>
      <c r="P4117" s="354">
        <f t="shared" ref="P4117:Y4117" si="918">SUM(P4112:P4116)</f>
        <v>0</v>
      </c>
      <c r="Q4117" s="354">
        <f t="shared" si="918"/>
        <v>0</v>
      </c>
      <c r="R4117" s="354">
        <f t="shared" si="918"/>
        <v>0</v>
      </c>
      <c r="S4117" s="354">
        <f t="shared" si="918"/>
        <v>0</v>
      </c>
      <c r="T4117" s="354">
        <f t="shared" si="918"/>
        <v>0</v>
      </c>
      <c r="U4117" s="354">
        <f t="shared" si="918"/>
        <v>0</v>
      </c>
      <c r="V4117" s="354">
        <f t="shared" si="918"/>
        <v>0</v>
      </c>
      <c r="W4117" s="354">
        <f t="shared" si="918"/>
        <v>0</v>
      </c>
      <c r="X4117" s="354">
        <f t="shared" si="918"/>
        <v>0</v>
      </c>
      <c r="Y4117" s="354">
        <f t="shared" si="918"/>
        <v>0</v>
      </c>
      <c r="Z4117" s="355"/>
      <c r="AA4117" s="354">
        <f>SUM(AA4112:AA4116)</f>
        <v>0</v>
      </c>
      <c r="AB4117" s="355"/>
      <c r="AC4117" s="354">
        <f>SUM(AC4112:AC4116)</f>
        <v>0</v>
      </c>
      <c r="AD4117" s="354">
        <f>SUM(AD4112:AD4116)</f>
        <v>0</v>
      </c>
    </row>
    <row r="4118" spans="1:30">
      <c r="A4118" s="594"/>
      <c r="B4118" s="634"/>
      <c r="C4118" s="635"/>
      <c r="D4118" s="636"/>
      <c r="E4118" s="594"/>
      <c r="F4118" s="597"/>
      <c r="G4118" s="598"/>
      <c r="H4118" s="598"/>
      <c r="I4118" s="598"/>
      <c r="J4118" s="598"/>
      <c r="K4118" s="598"/>
      <c r="L4118" s="612"/>
      <c r="M4118" s="598"/>
      <c r="N4118" s="598"/>
      <c r="O4118" s="598"/>
      <c r="P4118" s="598"/>
      <c r="Q4118" s="612"/>
      <c r="R4118" s="615"/>
      <c r="S4118" s="615"/>
      <c r="T4118" s="615"/>
      <c r="U4118" s="615"/>
      <c r="V4118" s="615"/>
      <c r="W4118" s="615"/>
      <c r="X4118" s="615"/>
      <c r="Y4118" s="612"/>
      <c r="Z4118" s="598"/>
      <c r="AA4118" s="598"/>
      <c r="AB4118" s="598"/>
      <c r="AC4118" s="598"/>
      <c r="AD4118" s="612"/>
    </row>
    <row r="4119" spans="1:30">
      <c r="A4119" s="594"/>
      <c r="B4119" s="150"/>
      <c r="D4119" s="347" t="s">
        <v>1263</v>
      </c>
      <c r="E4119" s="299"/>
      <c r="F4119" s="343"/>
      <c r="G4119" s="350"/>
      <c r="H4119" s="349"/>
      <c r="I4119" s="350"/>
      <c r="J4119" s="349"/>
      <c r="K4119" s="350"/>
      <c r="L4119" s="612">
        <f>G4119+I4119-K4119</f>
        <v>0</v>
      </c>
      <c r="M4119" s="388"/>
      <c r="N4119" s="348"/>
      <c r="O4119" s="388"/>
      <c r="P4119" s="348"/>
      <c r="Q4119" s="612">
        <f>L4119+N4119-P4119</f>
        <v>0</v>
      </c>
      <c r="R4119" s="350"/>
      <c r="S4119" s="350"/>
      <c r="T4119" s="350"/>
      <c r="U4119" s="350"/>
      <c r="V4119" s="350"/>
      <c r="W4119" s="350"/>
      <c r="X4119" s="350"/>
      <c r="Y4119" s="350">
        <f>SUM(Q4119:X4119)</f>
        <v>0</v>
      </c>
      <c r="Z4119" s="388"/>
      <c r="AA4119" s="348"/>
      <c r="AB4119" s="388"/>
      <c r="AC4119" s="348"/>
      <c r="AD4119" s="612">
        <f>Y4119+AA4119-AC4119</f>
        <v>0</v>
      </c>
    </row>
    <row r="4120" hidden="1" outlineLevel="1" spans="1:30">
      <c r="A4120" s="594"/>
      <c r="B4120" s="150">
        <v>711901001</v>
      </c>
      <c r="D4120" s="347"/>
      <c r="E4120" s="299" t="s">
        <v>1264</v>
      </c>
      <c r="F4120" s="343"/>
      <c r="G4120" s="350"/>
      <c r="H4120" s="349"/>
      <c r="I4120" s="350"/>
      <c r="J4120" s="349"/>
      <c r="K4120" s="350"/>
      <c r="L4120" s="612">
        <f>G4120+I4120-K4120</f>
        <v>0</v>
      </c>
      <c r="M4120" s="388"/>
      <c r="N4120" s="348"/>
      <c r="O4120" s="388"/>
      <c r="P4120" s="348"/>
      <c r="Q4120" s="612">
        <f>L4120+N4120-P4120</f>
        <v>0</v>
      </c>
      <c r="R4120" s="350"/>
      <c r="S4120" s="350"/>
      <c r="T4120" s="350"/>
      <c r="U4120" s="350"/>
      <c r="V4120" s="350"/>
      <c r="W4120" s="350"/>
      <c r="X4120" s="350"/>
      <c r="Y4120" s="350">
        <f>SUM(Q4120:X4120)</f>
        <v>0</v>
      </c>
      <c r="Z4120" s="388"/>
      <c r="AA4120" s="348"/>
      <c r="AB4120" s="388"/>
      <c r="AC4120" s="348"/>
      <c r="AD4120" s="612">
        <f>Y4120+AA4120-AC4120</f>
        <v>0</v>
      </c>
    </row>
    <row r="4121" hidden="1" outlineLevel="1" spans="1:30">
      <c r="A4121" s="594"/>
      <c r="B4121" s="150">
        <v>711901002</v>
      </c>
      <c r="D4121" s="347"/>
      <c r="E4121" s="299" t="s">
        <v>364</v>
      </c>
      <c r="F4121" s="343"/>
      <c r="G4121" s="350"/>
      <c r="H4121" s="349"/>
      <c r="I4121" s="350"/>
      <c r="J4121" s="349"/>
      <c r="K4121" s="350"/>
      <c r="L4121" s="612">
        <f>G4121+I4121-K4121</f>
        <v>0</v>
      </c>
      <c r="M4121" s="388"/>
      <c r="N4121" s="348"/>
      <c r="O4121" s="388"/>
      <c r="P4121" s="348"/>
      <c r="Q4121" s="612">
        <f>L4121+N4121-P4121</f>
        <v>0</v>
      </c>
      <c r="R4121" s="350"/>
      <c r="S4121" s="350"/>
      <c r="T4121" s="350"/>
      <c r="U4121" s="350"/>
      <c r="V4121" s="350"/>
      <c r="W4121" s="350"/>
      <c r="X4121" s="350"/>
      <c r="Y4121" s="350">
        <f>SUM(Q4121:X4121)</f>
        <v>0</v>
      </c>
      <c r="Z4121" s="388"/>
      <c r="AA4121" s="348"/>
      <c r="AB4121" s="388"/>
      <c r="AC4121" s="348"/>
      <c r="AD4121" s="612">
        <f>Y4121+AA4121-AC4121</f>
        <v>0</v>
      </c>
    </row>
    <row r="4122" hidden="1" outlineLevel="1" spans="1:30">
      <c r="A4122" s="594"/>
      <c r="B4122" s="150"/>
      <c r="D4122" s="347"/>
      <c r="E4122" s="299"/>
      <c r="F4122" s="343"/>
      <c r="G4122" s="350"/>
      <c r="H4122" s="349"/>
      <c r="I4122" s="350"/>
      <c r="J4122" s="349"/>
      <c r="K4122" s="350"/>
      <c r="L4122" s="612">
        <f>G4122+I4122-K4122</f>
        <v>0</v>
      </c>
      <c r="M4122" s="388"/>
      <c r="N4122" s="348"/>
      <c r="O4122" s="388"/>
      <c r="P4122" s="348"/>
      <c r="Q4122" s="612">
        <f>L4122+N4122-P4122</f>
        <v>0</v>
      </c>
      <c r="R4122" s="350"/>
      <c r="S4122" s="350"/>
      <c r="T4122" s="350"/>
      <c r="U4122" s="350"/>
      <c r="V4122" s="350"/>
      <c r="W4122" s="350"/>
      <c r="X4122" s="350"/>
      <c r="Y4122" s="350">
        <f>SUM(Q4122:X4122)</f>
        <v>0</v>
      </c>
      <c r="Z4122" s="388"/>
      <c r="AA4122" s="348"/>
      <c r="AB4122" s="388"/>
      <c r="AC4122" s="348"/>
      <c r="AD4122" s="612">
        <f>Y4122+AA4122-AC4122</f>
        <v>0</v>
      </c>
    </row>
    <row r="4123" hidden="1" outlineLevel="1" spans="1:30">
      <c r="A4123" s="594"/>
      <c r="B4123" s="150"/>
      <c r="D4123" s="346"/>
      <c r="E4123" s="299"/>
      <c r="F4123" s="343"/>
      <c r="G4123" s="350"/>
      <c r="H4123" s="349"/>
      <c r="I4123" s="350"/>
      <c r="J4123" s="349"/>
      <c r="K4123" s="350"/>
      <c r="L4123" s="612">
        <f>G4123+I4123-K4123</f>
        <v>0</v>
      </c>
      <c r="M4123" s="388"/>
      <c r="N4123" s="348"/>
      <c r="O4123" s="388"/>
      <c r="P4123" s="348"/>
      <c r="Q4123" s="612">
        <f>L4123+N4123-P4123</f>
        <v>0</v>
      </c>
      <c r="R4123" s="350"/>
      <c r="S4123" s="350"/>
      <c r="T4123" s="350"/>
      <c r="U4123" s="350"/>
      <c r="V4123" s="350"/>
      <c r="W4123" s="350"/>
      <c r="X4123" s="350"/>
      <c r="Y4123" s="350">
        <f>SUM(Q4123:X4123)</f>
        <v>0</v>
      </c>
      <c r="Z4123" s="388"/>
      <c r="AA4123" s="348"/>
      <c r="AB4123" s="388"/>
      <c r="AC4123" s="348"/>
      <c r="AD4123" s="612">
        <f>Y4123+AA4123-AC4123</f>
        <v>0</v>
      </c>
    </row>
    <row r="4124" collapsed="1" spans="1:30">
      <c r="A4124" s="594"/>
      <c r="B4124" s="150"/>
      <c r="D4124" s="346"/>
      <c r="E4124" s="299"/>
      <c r="F4124" s="343"/>
      <c r="G4124" s="350"/>
      <c r="H4124" s="349"/>
      <c r="I4124" s="350"/>
      <c r="J4124" s="349"/>
      <c r="K4124" s="350"/>
      <c r="L4124" s="337"/>
      <c r="M4124" s="388"/>
      <c r="N4124" s="348"/>
      <c r="O4124" s="388"/>
      <c r="P4124" s="348"/>
      <c r="Q4124" s="337"/>
      <c r="R4124" s="350"/>
      <c r="S4124" s="350"/>
      <c r="T4124" s="350"/>
      <c r="U4124" s="350"/>
      <c r="V4124" s="350"/>
      <c r="W4124" s="350"/>
      <c r="X4124" s="350"/>
      <c r="Y4124" s="374"/>
      <c r="Z4124" s="388"/>
      <c r="AA4124" s="348"/>
      <c r="AB4124" s="388"/>
      <c r="AC4124" s="348"/>
      <c r="AD4124" s="337"/>
    </row>
    <row r="4125" spans="1:30">
      <c r="A4125" s="594"/>
      <c r="B4125" s="150"/>
      <c r="D4125" s="351" t="s">
        <v>765</v>
      </c>
      <c r="E4125" s="352"/>
      <c r="F4125" s="353"/>
      <c r="G4125" s="354">
        <f>SUM(G4119:G4124)</f>
        <v>0</v>
      </c>
      <c r="H4125" s="355"/>
      <c r="I4125" s="354">
        <f>SUM(I4119:I4124)</f>
        <v>0</v>
      </c>
      <c r="J4125" s="355"/>
      <c r="K4125" s="354">
        <f>SUM(K4119:K4124)</f>
        <v>0</v>
      </c>
      <c r="L4125" s="354">
        <f>SUM(L4119:L4124)</f>
        <v>0</v>
      </c>
      <c r="M4125" s="355"/>
      <c r="N4125" s="354">
        <f>SUM(N4119:N4124)</f>
        <v>0</v>
      </c>
      <c r="O4125" s="355"/>
      <c r="P4125" s="354">
        <f>SUM(P4119:P4124)</f>
        <v>0</v>
      </c>
      <c r="Q4125" s="354">
        <f>SUM(Q4119:Q4124)</f>
        <v>0</v>
      </c>
      <c r="R4125" s="354">
        <f t="shared" ref="R4125:Y4125" si="919">SUM(R4119:R4124)</f>
        <v>0</v>
      </c>
      <c r="S4125" s="354">
        <f t="shared" si="919"/>
        <v>0</v>
      </c>
      <c r="T4125" s="354">
        <f t="shared" si="919"/>
        <v>0</v>
      </c>
      <c r="U4125" s="354">
        <f t="shared" si="919"/>
        <v>0</v>
      </c>
      <c r="V4125" s="354">
        <f t="shared" si="919"/>
        <v>0</v>
      </c>
      <c r="W4125" s="354">
        <f t="shared" si="919"/>
        <v>0</v>
      </c>
      <c r="X4125" s="354">
        <f t="shared" si="919"/>
        <v>0</v>
      </c>
      <c r="Y4125" s="354">
        <f t="shared" si="919"/>
        <v>0</v>
      </c>
      <c r="Z4125" s="355"/>
      <c r="AA4125" s="354">
        <f>SUM(AA4119:AA4124)</f>
        <v>0</v>
      </c>
      <c r="AB4125" s="355"/>
      <c r="AC4125" s="354">
        <f>SUM(AC4119:AC4124)</f>
        <v>0</v>
      </c>
      <c r="AD4125" s="354">
        <f>SUM(AD4119:AD4124)</f>
        <v>0</v>
      </c>
    </row>
    <row r="4126" spans="1:30">
      <c r="A4126" s="594"/>
      <c r="B4126" s="634"/>
      <c r="C4126" s="635"/>
      <c r="D4126" s="636"/>
      <c r="E4126" s="594"/>
      <c r="F4126" s="597"/>
      <c r="G4126" s="598"/>
      <c r="H4126" s="598"/>
      <c r="I4126" s="598"/>
      <c r="J4126" s="598"/>
      <c r="K4126" s="598"/>
      <c r="L4126" s="612"/>
      <c r="M4126" s="598"/>
      <c r="N4126" s="598"/>
      <c r="O4126" s="598"/>
      <c r="P4126" s="598"/>
      <c r="Q4126" s="612"/>
      <c r="R4126" s="615"/>
      <c r="S4126" s="615"/>
      <c r="T4126" s="615"/>
      <c r="U4126" s="615"/>
      <c r="V4126" s="615"/>
      <c r="W4126" s="615"/>
      <c r="X4126" s="615"/>
      <c r="Y4126" s="612"/>
      <c r="Z4126" s="598"/>
      <c r="AA4126" s="598"/>
      <c r="AB4126" s="598"/>
      <c r="AC4126" s="598"/>
      <c r="AD4126" s="612"/>
    </row>
    <row r="4127" spans="1:30">
      <c r="A4127" s="594"/>
      <c r="B4127" s="150"/>
      <c r="D4127" s="347" t="s">
        <v>1265</v>
      </c>
      <c r="E4127" s="299"/>
      <c r="F4127" s="343"/>
      <c r="G4127" s="350"/>
      <c r="H4127" s="349"/>
      <c r="I4127" s="350"/>
      <c r="J4127" s="349"/>
      <c r="K4127" s="350"/>
      <c r="L4127" s="612">
        <f>G4127+I4127-K4127</f>
        <v>0</v>
      </c>
      <c r="M4127" s="388"/>
      <c r="N4127" s="348"/>
      <c r="O4127" s="388"/>
      <c r="P4127" s="348"/>
      <c r="Q4127" s="612">
        <f>L4127+N4127-P4127</f>
        <v>0</v>
      </c>
      <c r="R4127" s="350"/>
      <c r="S4127" s="350"/>
      <c r="T4127" s="350"/>
      <c r="U4127" s="350"/>
      <c r="V4127" s="350"/>
      <c r="W4127" s="350"/>
      <c r="X4127" s="350"/>
      <c r="Y4127" s="350">
        <f>SUM(Q4127:X4127)</f>
        <v>0</v>
      </c>
      <c r="Z4127" s="388"/>
      <c r="AA4127" s="348"/>
      <c r="AB4127" s="388"/>
      <c r="AC4127" s="348"/>
      <c r="AD4127" s="612">
        <f>Y4127+AA4127-AC4127</f>
        <v>0</v>
      </c>
    </row>
    <row r="4128" hidden="1" outlineLevel="1" spans="1:30">
      <c r="A4128" s="594"/>
      <c r="B4128" s="150">
        <v>712001001</v>
      </c>
      <c r="D4128" s="347"/>
      <c r="E4128" s="299" t="s">
        <v>1265</v>
      </c>
      <c r="F4128" s="343"/>
      <c r="G4128" s="350"/>
      <c r="H4128" s="349"/>
      <c r="I4128" s="350"/>
      <c r="J4128" s="349"/>
      <c r="K4128" s="350"/>
      <c r="L4128" s="612">
        <f>G4128+I4128-K4128</f>
        <v>0</v>
      </c>
      <c r="M4128" s="388"/>
      <c r="N4128" s="348"/>
      <c r="O4128" s="388"/>
      <c r="P4128" s="348"/>
      <c r="Q4128" s="612">
        <f>L4128+N4128-P4128</f>
        <v>0</v>
      </c>
      <c r="R4128" s="350"/>
      <c r="S4128" s="350"/>
      <c r="T4128" s="350"/>
      <c r="U4128" s="350"/>
      <c r="V4128" s="350"/>
      <c r="W4128" s="350"/>
      <c r="X4128" s="350"/>
      <c r="Y4128" s="350">
        <f>SUM(Q4128:X4128)</f>
        <v>0</v>
      </c>
      <c r="Z4128" s="388"/>
      <c r="AA4128" s="348"/>
      <c r="AB4128" s="388"/>
      <c r="AC4128" s="348"/>
      <c r="AD4128" s="612">
        <f>Y4128+AA4128-AC4128</f>
        <v>0</v>
      </c>
    </row>
    <row r="4129" hidden="1" outlineLevel="1" spans="1:30">
      <c r="A4129" s="594"/>
      <c r="B4129" s="150">
        <v>712001002</v>
      </c>
      <c r="D4129" s="347"/>
      <c r="E4129" s="299" t="s">
        <v>1266</v>
      </c>
      <c r="F4129" s="343"/>
      <c r="G4129" s="350"/>
      <c r="H4129" s="349"/>
      <c r="I4129" s="350"/>
      <c r="J4129" s="349"/>
      <c r="K4129" s="350"/>
      <c r="L4129" s="612">
        <f>G4129+I4129-K4129</f>
        <v>0</v>
      </c>
      <c r="M4129" s="388"/>
      <c r="N4129" s="348"/>
      <c r="O4129" s="388"/>
      <c r="P4129" s="348"/>
      <c r="Q4129" s="612">
        <f>L4129+N4129-P4129</f>
        <v>0</v>
      </c>
      <c r="R4129" s="350"/>
      <c r="S4129" s="350"/>
      <c r="T4129" s="350"/>
      <c r="U4129" s="350"/>
      <c r="V4129" s="350"/>
      <c r="W4129" s="350"/>
      <c r="X4129" s="350"/>
      <c r="Y4129" s="350">
        <f>SUM(Q4129:X4129)</f>
        <v>0</v>
      </c>
      <c r="Z4129" s="388"/>
      <c r="AA4129" s="348"/>
      <c r="AB4129" s="388"/>
      <c r="AC4129" s="348"/>
      <c r="AD4129" s="612">
        <f>Y4129+AA4129-AC4129</f>
        <v>0</v>
      </c>
    </row>
    <row r="4130" hidden="1" outlineLevel="1" spans="1:30">
      <c r="A4130" s="594"/>
      <c r="B4130" s="150">
        <v>712001003</v>
      </c>
      <c r="D4130" s="347"/>
      <c r="E4130" s="299" t="s">
        <v>364</v>
      </c>
      <c r="F4130" s="343"/>
      <c r="G4130" s="350"/>
      <c r="H4130" s="349"/>
      <c r="I4130" s="350"/>
      <c r="J4130" s="349"/>
      <c r="K4130" s="350"/>
      <c r="L4130" s="612">
        <f>G4130+I4130-K4130</f>
        <v>0</v>
      </c>
      <c r="M4130" s="388"/>
      <c r="N4130" s="348"/>
      <c r="O4130" s="388"/>
      <c r="P4130" s="348"/>
      <c r="Q4130" s="612">
        <f>L4130+N4130-P4130</f>
        <v>0</v>
      </c>
      <c r="R4130" s="350"/>
      <c r="S4130" s="350"/>
      <c r="T4130" s="350"/>
      <c r="U4130" s="350"/>
      <c r="V4130" s="350"/>
      <c r="W4130" s="350"/>
      <c r="X4130" s="350"/>
      <c r="Y4130" s="350">
        <f>SUM(Q4130:X4130)</f>
        <v>0</v>
      </c>
      <c r="Z4130" s="388"/>
      <c r="AA4130" s="348"/>
      <c r="AB4130" s="388"/>
      <c r="AC4130" s="348"/>
      <c r="AD4130" s="612">
        <f>Y4130+AA4130-AC4130</f>
        <v>0</v>
      </c>
    </row>
    <row r="4131" hidden="1" outlineLevel="1" spans="1:30">
      <c r="A4131" s="594"/>
      <c r="B4131" s="150"/>
      <c r="D4131" s="346"/>
      <c r="E4131" s="299"/>
      <c r="F4131" s="343"/>
      <c r="G4131" s="350"/>
      <c r="H4131" s="349"/>
      <c r="I4131" s="350"/>
      <c r="J4131" s="349"/>
      <c r="K4131" s="350"/>
      <c r="L4131" s="612">
        <f>G4131+I4131-K4131</f>
        <v>0</v>
      </c>
      <c r="M4131" s="388"/>
      <c r="N4131" s="348"/>
      <c r="O4131" s="388"/>
      <c r="P4131" s="348"/>
      <c r="Q4131" s="612">
        <f>L4131+N4131-P4131</f>
        <v>0</v>
      </c>
      <c r="R4131" s="350"/>
      <c r="S4131" s="350"/>
      <c r="T4131" s="350"/>
      <c r="U4131" s="350"/>
      <c r="V4131" s="350"/>
      <c r="W4131" s="350"/>
      <c r="X4131" s="350"/>
      <c r="Y4131" s="350">
        <f>SUM(Q4131:X4131)</f>
        <v>0</v>
      </c>
      <c r="Z4131" s="388"/>
      <c r="AA4131" s="348"/>
      <c r="AB4131" s="388"/>
      <c r="AC4131" s="348"/>
      <c r="AD4131" s="612">
        <f>Y4131+AA4131-AC4131</f>
        <v>0</v>
      </c>
    </row>
    <row r="4132" collapsed="1" spans="1:30">
      <c r="A4132" s="594"/>
      <c r="B4132" s="150"/>
      <c r="D4132" s="346"/>
      <c r="E4132" s="299"/>
      <c r="F4132" s="343"/>
      <c r="G4132" s="350"/>
      <c r="H4132" s="349"/>
      <c r="I4132" s="350"/>
      <c r="J4132" s="349"/>
      <c r="K4132" s="350"/>
      <c r="L4132" s="337"/>
      <c r="M4132" s="388"/>
      <c r="N4132" s="348"/>
      <c r="O4132" s="388"/>
      <c r="P4132" s="348"/>
      <c r="Q4132" s="337"/>
      <c r="R4132" s="350"/>
      <c r="S4132" s="350"/>
      <c r="T4132" s="350"/>
      <c r="U4132" s="350"/>
      <c r="V4132" s="350"/>
      <c r="W4132" s="350"/>
      <c r="X4132" s="350"/>
      <c r="Y4132" s="374"/>
      <c r="Z4132" s="388"/>
      <c r="AA4132" s="348"/>
      <c r="AB4132" s="388"/>
      <c r="AC4132" s="348"/>
      <c r="AD4132" s="337"/>
    </row>
    <row r="4133" spans="1:30">
      <c r="A4133" s="594"/>
      <c r="B4133" s="150"/>
      <c r="D4133" s="351" t="s">
        <v>765</v>
      </c>
      <c r="E4133" s="352"/>
      <c r="F4133" s="353"/>
      <c r="G4133" s="354">
        <f>SUM(G4127:G4132)</f>
        <v>0</v>
      </c>
      <c r="H4133" s="355"/>
      <c r="I4133" s="354">
        <f>SUM(I4127:I4132)</f>
        <v>0</v>
      </c>
      <c r="J4133" s="355"/>
      <c r="K4133" s="354">
        <f>SUM(K4127:K4132)</f>
        <v>0</v>
      </c>
      <c r="L4133" s="354">
        <f>SUM(L4127:L4132)</f>
        <v>0</v>
      </c>
      <c r="M4133" s="355"/>
      <c r="N4133" s="354">
        <f>SUM(N4127:N4132)</f>
        <v>0</v>
      </c>
      <c r="O4133" s="355"/>
      <c r="P4133" s="354">
        <f>SUM(P4127:P4132)</f>
        <v>0</v>
      </c>
      <c r="Q4133" s="354">
        <f>SUM(Q4127:Q4132)</f>
        <v>0</v>
      </c>
      <c r="R4133" s="354">
        <f t="shared" ref="R4133:Y4133" si="920">SUM(R4127:R4132)</f>
        <v>0</v>
      </c>
      <c r="S4133" s="354">
        <f t="shared" si="920"/>
        <v>0</v>
      </c>
      <c r="T4133" s="354">
        <f t="shared" si="920"/>
        <v>0</v>
      </c>
      <c r="U4133" s="354">
        <f t="shared" si="920"/>
        <v>0</v>
      </c>
      <c r="V4133" s="354">
        <f t="shared" si="920"/>
        <v>0</v>
      </c>
      <c r="W4133" s="354">
        <f t="shared" si="920"/>
        <v>0</v>
      </c>
      <c r="X4133" s="354">
        <f t="shared" si="920"/>
        <v>0</v>
      </c>
      <c r="Y4133" s="354">
        <f t="shared" si="920"/>
        <v>0</v>
      </c>
      <c r="Z4133" s="355"/>
      <c r="AA4133" s="354">
        <f>SUM(AA4127:AA4132)</f>
        <v>0</v>
      </c>
      <c r="AB4133" s="355"/>
      <c r="AC4133" s="354">
        <f>SUM(AC4127:AC4132)</f>
        <v>0</v>
      </c>
      <c r="AD4133" s="354">
        <f>SUM(AD4127:AD4132)</f>
        <v>0</v>
      </c>
    </row>
    <row r="4134" spans="1:30">
      <c r="A4134" s="594"/>
      <c r="B4134" s="634"/>
      <c r="C4134" s="635"/>
      <c r="D4134" s="636"/>
      <c r="E4134" s="594"/>
      <c r="F4134" s="597"/>
      <c r="G4134" s="598"/>
      <c r="H4134" s="598"/>
      <c r="I4134" s="598"/>
      <c r="J4134" s="598"/>
      <c r="K4134" s="598"/>
      <c r="L4134" s="612"/>
      <c r="M4134" s="598"/>
      <c r="N4134" s="598"/>
      <c r="O4134" s="598"/>
      <c r="P4134" s="598"/>
      <c r="Q4134" s="612"/>
      <c r="R4134" s="615"/>
      <c r="S4134" s="615"/>
      <c r="T4134" s="615"/>
      <c r="U4134" s="615"/>
      <c r="V4134" s="615"/>
      <c r="W4134" s="615"/>
      <c r="X4134" s="615"/>
      <c r="Y4134" s="612"/>
      <c r="Z4134" s="598"/>
      <c r="AA4134" s="598"/>
      <c r="AB4134" s="598"/>
      <c r="AC4134" s="598"/>
      <c r="AD4134" s="612"/>
    </row>
    <row r="4135" spans="1:30">
      <c r="A4135" s="594"/>
      <c r="B4135" s="150"/>
      <c r="D4135" s="347" t="s">
        <v>1267</v>
      </c>
      <c r="E4135" s="299"/>
      <c r="F4135" s="343"/>
      <c r="G4135" s="350"/>
      <c r="H4135" s="349"/>
      <c r="I4135" s="350"/>
      <c r="J4135" s="349"/>
      <c r="K4135" s="350"/>
      <c r="L4135" s="612">
        <f>G4135+I4135-K4135</f>
        <v>0</v>
      </c>
      <c r="M4135" s="388"/>
      <c r="N4135" s="348"/>
      <c r="O4135" s="388"/>
      <c r="P4135" s="348"/>
      <c r="Q4135" s="612">
        <f>L4135+N4135-P4135</f>
        <v>0</v>
      </c>
      <c r="R4135" s="350"/>
      <c r="S4135" s="350"/>
      <c r="T4135" s="350"/>
      <c r="U4135" s="350"/>
      <c r="V4135" s="350"/>
      <c r="W4135" s="350"/>
      <c r="X4135" s="350"/>
      <c r="Y4135" s="350">
        <f>SUM(Q4135:X4135)</f>
        <v>0</v>
      </c>
      <c r="Z4135" s="388"/>
      <c r="AA4135" s="348"/>
      <c r="AB4135" s="388"/>
      <c r="AC4135" s="348"/>
      <c r="AD4135" s="612">
        <f>Y4135+AA4135-AC4135</f>
        <v>0</v>
      </c>
    </row>
    <row r="4136" outlineLevel="1" spans="1:32">
      <c r="A4136" s="594"/>
      <c r="B4136" s="150">
        <v>712101001</v>
      </c>
      <c r="D4136" s="346"/>
      <c r="E4136" s="299" t="s">
        <v>1268</v>
      </c>
      <c r="F4136" s="343"/>
      <c r="G4136" s="350"/>
      <c r="H4136" s="349"/>
      <c r="I4136" s="350"/>
      <c r="J4136" s="349"/>
      <c r="K4136" s="350"/>
      <c r="L4136" s="612">
        <f>G4136+I4136-K4136</f>
        <v>0</v>
      </c>
      <c r="M4136" s="388"/>
      <c r="N4136" s="348"/>
      <c r="O4136" s="388"/>
      <c r="P4136" s="348"/>
      <c r="Q4136" s="612">
        <f>L4136+N4136-P4136</f>
        <v>0</v>
      </c>
      <c r="R4136" s="350"/>
      <c r="S4136" s="350"/>
      <c r="T4136" s="350"/>
      <c r="U4136" s="350"/>
      <c r="V4136" s="350"/>
      <c r="W4136" s="350"/>
      <c r="X4136" s="350"/>
      <c r="Y4136" s="350">
        <f>SUM(Q4136:X4136)</f>
        <v>0</v>
      </c>
      <c r="Z4136" s="388"/>
      <c r="AA4136" s="348"/>
      <c r="AB4136" s="388"/>
      <c r="AC4136" s="348"/>
      <c r="AD4136" s="612">
        <f>Y4136+AA4136-AC4136</f>
        <v>0</v>
      </c>
      <c r="AF4136" s="300" t="s">
        <v>893</v>
      </c>
    </row>
    <row r="4137" outlineLevel="1" spans="1:32">
      <c r="A4137" s="594"/>
      <c r="B4137" s="150">
        <v>712102001</v>
      </c>
      <c r="D4137" s="346"/>
      <c r="E4137" s="299" t="s">
        <v>667</v>
      </c>
      <c r="F4137" s="343"/>
      <c r="G4137" s="350"/>
      <c r="H4137" s="349"/>
      <c r="I4137" s="350"/>
      <c r="J4137" s="349"/>
      <c r="K4137" s="350"/>
      <c r="L4137" s="612">
        <f>G4137+I4137-K4137</f>
        <v>0</v>
      </c>
      <c r="M4137" s="388"/>
      <c r="N4137" s="348"/>
      <c r="O4137" s="388"/>
      <c r="P4137" s="348"/>
      <c r="Q4137" s="612">
        <f>L4137+N4137-P4137</f>
        <v>0</v>
      </c>
      <c r="R4137" s="350"/>
      <c r="S4137" s="350"/>
      <c r="T4137" s="350"/>
      <c r="U4137" s="350"/>
      <c r="V4137" s="350"/>
      <c r="W4137" s="350"/>
      <c r="X4137" s="350"/>
      <c r="Y4137" s="350">
        <f>SUM(Q4137:X4137)</f>
        <v>0</v>
      </c>
      <c r="Z4137" s="388"/>
      <c r="AA4137" s="348"/>
      <c r="AB4137" s="388"/>
      <c r="AC4137" s="348"/>
      <c r="AD4137" s="612">
        <f>Y4137+AA4137-AC4137</f>
        <v>0</v>
      </c>
      <c r="AF4137" s="300" t="s">
        <v>893</v>
      </c>
    </row>
    <row r="4138" spans="1:30">
      <c r="A4138" s="594"/>
      <c r="B4138" s="150"/>
      <c r="D4138" s="346"/>
      <c r="E4138" s="299"/>
      <c r="F4138" s="343"/>
      <c r="G4138" s="350"/>
      <c r="H4138" s="349"/>
      <c r="I4138" s="350"/>
      <c r="J4138" s="349"/>
      <c r="K4138" s="350"/>
      <c r="L4138" s="337"/>
      <c r="M4138" s="388"/>
      <c r="N4138" s="348"/>
      <c r="O4138" s="388"/>
      <c r="P4138" s="348"/>
      <c r="Q4138" s="337"/>
      <c r="R4138" s="350"/>
      <c r="S4138" s="350"/>
      <c r="T4138" s="350"/>
      <c r="U4138" s="350"/>
      <c r="V4138" s="350"/>
      <c r="W4138" s="350"/>
      <c r="X4138" s="350"/>
      <c r="Y4138" s="374"/>
      <c r="Z4138" s="388"/>
      <c r="AA4138" s="348"/>
      <c r="AB4138" s="388"/>
      <c r="AC4138" s="348"/>
      <c r="AD4138" s="337"/>
    </row>
    <row r="4139" spans="1:32">
      <c r="A4139" s="594"/>
      <c r="B4139" s="150"/>
      <c r="D4139" s="351" t="s">
        <v>765</v>
      </c>
      <c r="E4139" s="352"/>
      <c r="F4139" s="353"/>
      <c r="G4139" s="354">
        <f>SUM(G4135:G4138)</f>
        <v>0</v>
      </c>
      <c r="H4139" s="355"/>
      <c r="I4139" s="354">
        <f>SUM(I4135:I4138)</f>
        <v>0</v>
      </c>
      <c r="J4139" s="355"/>
      <c r="K4139" s="354">
        <f>SUM(K4135:K4138)</f>
        <v>0</v>
      </c>
      <c r="L4139" s="354">
        <f>SUM(L4135:L4138)</f>
        <v>0</v>
      </c>
      <c r="M4139" s="355"/>
      <c r="N4139" s="354">
        <f>SUM(N4135:N4138)</f>
        <v>0</v>
      </c>
      <c r="O4139" s="355"/>
      <c r="P4139" s="354">
        <f t="shared" ref="P4139:Y4139" si="921">SUM(P4135:P4138)</f>
        <v>0</v>
      </c>
      <c r="Q4139" s="354">
        <f t="shared" si="921"/>
        <v>0</v>
      </c>
      <c r="R4139" s="354">
        <f t="shared" si="921"/>
        <v>0</v>
      </c>
      <c r="S4139" s="354">
        <f t="shared" si="921"/>
        <v>0</v>
      </c>
      <c r="T4139" s="354">
        <f t="shared" si="921"/>
        <v>0</v>
      </c>
      <c r="U4139" s="354">
        <f t="shared" si="921"/>
        <v>0</v>
      </c>
      <c r="V4139" s="354">
        <f t="shared" si="921"/>
        <v>0</v>
      </c>
      <c r="W4139" s="354">
        <f t="shared" si="921"/>
        <v>0</v>
      </c>
      <c r="X4139" s="354">
        <f t="shared" si="921"/>
        <v>0</v>
      </c>
      <c r="Y4139" s="354">
        <f t="shared" si="921"/>
        <v>0</v>
      </c>
      <c r="Z4139" s="355"/>
      <c r="AA4139" s="354">
        <f>SUM(AA4135:AA4138)</f>
        <v>0</v>
      </c>
      <c r="AB4139" s="355"/>
      <c r="AC4139" s="354">
        <f>SUM(AC4135:AC4138)</f>
        <v>0</v>
      </c>
      <c r="AD4139" s="354">
        <f>SUM(AD4135:AD4138)</f>
        <v>0</v>
      </c>
      <c r="AF4139" s="300" t="s">
        <v>893</v>
      </c>
    </row>
    <row r="4140" spans="1:30">
      <c r="A4140" s="594"/>
      <c r="B4140" s="634"/>
      <c r="C4140" s="635"/>
      <c r="D4140" s="636"/>
      <c r="E4140" s="594"/>
      <c r="F4140" s="597"/>
      <c r="G4140" s="598"/>
      <c r="H4140" s="598"/>
      <c r="I4140" s="598"/>
      <c r="J4140" s="598"/>
      <c r="K4140" s="598"/>
      <c r="L4140" s="612"/>
      <c r="M4140" s="598"/>
      <c r="N4140" s="598"/>
      <c r="O4140" s="598"/>
      <c r="P4140" s="598"/>
      <c r="Q4140" s="612"/>
      <c r="R4140" s="615"/>
      <c r="S4140" s="615"/>
      <c r="T4140" s="615"/>
      <c r="U4140" s="615"/>
      <c r="V4140" s="615"/>
      <c r="W4140" s="615"/>
      <c r="X4140" s="615"/>
      <c r="Y4140" s="612"/>
      <c r="Z4140" s="598"/>
      <c r="AA4140" s="598"/>
      <c r="AB4140" s="598"/>
      <c r="AC4140" s="598"/>
      <c r="AD4140" s="612"/>
    </row>
    <row r="4141" spans="1:30">
      <c r="A4141" s="594"/>
      <c r="B4141" s="150"/>
      <c r="D4141" s="347" t="s">
        <v>1269</v>
      </c>
      <c r="E4141" s="299"/>
      <c r="F4141" s="343"/>
      <c r="G4141" s="350"/>
      <c r="H4141" s="349"/>
      <c r="I4141" s="350"/>
      <c r="J4141" s="349"/>
      <c r="K4141" s="350"/>
      <c r="L4141" s="612">
        <f t="shared" ref="L4141:L4146" si="922">G4141+I4141-K4141</f>
        <v>0</v>
      </c>
      <c r="M4141" s="388"/>
      <c r="N4141" s="348"/>
      <c r="O4141" s="388"/>
      <c r="P4141" s="348"/>
      <c r="Q4141" s="612">
        <f t="shared" ref="Q4141:Q4146" si="923">L4141+N4141-P4141</f>
        <v>0</v>
      </c>
      <c r="R4141" s="350"/>
      <c r="S4141" s="350"/>
      <c r="T4141" s="350"/>
      <c r="U4141" s="350"/>
      <c r="V4141" s="350"/>
      <c r="W4141" s="350"/>
      <c r="X4141" s="350"/>
      <c r="Y4141" s="374"/>
      <c r="Z4141" s="388"/>
      <c r="AA4141" s="348"/>
      <c r="AB4141" s="388"/>
      <c r="AC4141" s="348"/>
      <c r="AD4141" s="612">
        <f t="shared" ref="AD4141:AD4146" si="924">Y4141+AA4141-AC4141</f>
        <v>0</v>
      </c>
    </row>
    <row r="4142" hidden="1" outlineLevel="1" spans="1:30">
      <c r="A4142" s="594"/>
      <c r="B4142" s="150">
        <v>712201001</v>
      </c>
      <c r="D4142" s="347"/>
      <c r="E4142" s="299" t="s">
        <v>1270</v>
      </c>
      <c r="F4142" s="343"/>
      <c r="G4142" s="350"/>
      <c r="H4142" s="349"/>
      <c r="I4142" s="350"/>
      <c r="J4142" s="349"/>
      <c r="K4142" s="350"/>
      <c r="L4142" s="612">
        <f t="shared" si="922"/>
        <v>0</v>
      </c>
      <c r="M4142" s="388"/>
      <c r="N4142" s="348"/>
      <c r="O4142" s="388"/>
      <c r="P4142" s="348"/>
      <c r="Q4142" s="612">
        <f t="shared" si="923"/>
        <v>0</v>
      </c>
      <c r="R4142" s="350"/>
      <c r="S4142" s="350"/>
      <c r="T4142" s="350"/>
      <c r="U4142" s="350"/>
      <c r="V4142" s="350"/>
      <c r="W4142" s="350"/>
      <c r="X4142" s="350"/>
      <c r="Y4142" s="350">
        <f>SUM(Q4142:X4142)</f>
        <v>0</v>
      </c>
      <c r="Z4142" s="388"/>
      <c r="AA4142" s="348"/>
      <c r="AB4142" s="388"/>
      <c r="AC4142" s="348"/>
      <c r="AD4142" s="612">
        <f t="shared" si="924"/>
        <v>0</v>
      </c>
    </row>
    <row r="4143" hidden="1" outlineLevel="1" spans="1:30">
      <c r="A4143" s="594"/>
      <c r="B4143" s="150">
        <v>712201002</v>
      </c>
      <c r="D4143" s="347"/>
      <c r="E4143" s="299" t="s">
        <v>1271</v>
      </c>
      <c r="F4143" s="343"/>
      <c r="G4143" s="350"/>
      <c r="H4143" s="349"/>
      <c r="I4143" s="350"/>
      <c r="J4143" s="349"/>
      <c r="K4143" s="350"/>
      <c r="L4143" s="612">
        <f t="shared" si="922"/>
        <v>0</v>
      </c>
      <c r="M4143" s="388"/>
      <c r="N4143" s="348"/>
      <c r="O4143" s="388"/>
      <c r="P4143" s="348"/>
      <c r="Q4143" s="612">
        <f t="shared" si="923"/>
        <v>0</v>
      </c>
      <c r="R4143" s="350"/>
      <c r="S4143" s="350"/>
      <c r="T4143" s="350"/>
      <c r="U4143" s="350"/>
      <c r="V4143" s="350"/>
      <c r="W4143" s="350"/>
      <c r="X4143" s="350"/>
      <c r="Y4143" s="350">
        <f>SUM(Q4143:X4143)</f>
        <v>0</v>
      </c>
      <c r="Z4143" s="388"/>
      <c r="AA4143" s="348"/>
      <c r="AB4143" s="388"/>
      <c r="AC4143" s="348"/>
      <c r="AD4143" s="612">
        <f t="shared" si="924"/>
        <v>0</v>
      </c>
    </row>
    <row r="4144" hidden="1" outlineLevel="1" spans="1:30">
      <c r="A4144" s="594"/>
      <c r="B4144" s="150">
        <v>712201003</v>
      </c>
      <c r="D4144" s="347"/>
      <c r="E4144" s="299" t="s">
        <v>1272</v>
      </c>
      <c r="F4144" s="343"/>
      <c r="G4144" s="350"/>
      <c r="H4144" s="349"/>
      <c r="I4144" s="350"/>
      <c r="J4144" s="349"/>
      <c r="K4144" s="350"/>
      <c r="L4144" s="612">
        <f t="shared" si="922"/>
        <v>0</v>
      </c>
      <c r="M4144" s="388"/>
      <c r="N4144" s="348"/>
      <c r="O4144" s="388"/>
      <c r="P4144" s="348"/>
      <c r="Q4144" s="612">
        <f t="shared" si="923"/>
        <v>0</v>
      </c>
      <c r="R4144" s="350"/>
      <c r="S4144" s="350"/>
      <c r="T4144" s="350"/>
      <c r="U4144" s="350"/>
      <c r="V4144" s="350"/>
      <c r="W4144" s="350"/>
      <c r="X4144" s="350"/>
      <c r="Y4144" s="350">
        <f>SUM(Q4144:X4144)</f>
        <v>0</v>
      </c>
      <c r="Z4144" s="388"/>
      <c r="AA4144" s="348"/>
      <c r="AB4144" s="388"/>
      <c r="AC4144" s="348"/>
      <c r="AD4144" s="612">
        <f t="shared" si="924"/>
        <v>0</v>
      </c>
    </row>
    <row r="4145" hidden="1" outlineLevel="1" spans="1:30">
      <c r="A4145" s="594"/>
      <c r="B4145" s="150">
        <v>712201004</v>
      </c>
      <c r="D4145" s="346"/>
      <c r="E4145" s="299" t="s">
        <v>1273</v>
      </c>
      <c r="F4145" s="343"/>
      <c r="G4145" s="350"/>
      <c r="H4145" s="349"/>
      <c r="I4145" s="350"/>
      <c r="J4145" s="349"/>
      <c r="K4145" s="350"/>
      <c r="L4145" s="612">
        <f t="shared" si="922"/>
        <v>0</v>
      </c>
      <c r="M4145" s="388"/>
      <c r="N4145" s="348"/>
      <c r="O4145" s="388"/>
      <c r="P4145" s="348"/>
      <c r="Q4145" s="612">
        <f t="shared" si="923"/>
        <v>0</v>
      </c>
      <c r="R4145" s="350"/>
      <c r="S4145" s="350"/>
      <c r="T4145" s="350"/>
      <c r="U4145" s="350"/>
      <c r="V4145" s="350"/>
      <c r="W4145" s="350"/>
      <c r="X4145" s="350"/>
      <c r="Y4145" s="350">
        <f>SUM(Q4145:X4145)</f>
        <v>0</v>
      </c>
      <c r="Z4145" s="388"/>
      <c r="AA4145" s="348"/>
      <c r="AB4145" s="388"/>
      <c r="AC4145" s="348"/>
      <c r="AD4145" s="612">
        <f t="shared" si="924"/>
        <v>0</v>
      </c>
    </row>
    <row r="4146" hidden="1" outlineLevel="1" spans="1:30">
      <c r="A4146" s="594"/>
      <c r="B4146" s="150">
        <v>712201005</v>
      </c>
      <c r="D4146" s="346"/>
      <c r="E4146" s="299" t="s">
        <v>364</v>
      </c>
      <c r="F4146" s="343"/>
      <c r="G4146" s="350"/>
      <c r="H4146" s="349"/>
      <c r="I4146" s="350"/>
      <c r="J4146" s="349"/>
      <c r="K4146" s="350"/>
      <c r="L4146" s="612">
        <f t="shared" si="922"/>
        <v>0</v>
      </c>
      <c r="M4146" s="388"/>
      <c r="N4146" s="348"/>
      <c r="O4146" s="388"/>
      <c r="P4146" s="348"/>
      <c r="Q4146" s="612">
        <f t="shared" si="923"/>
        <v>0</v>
      </c>
      <c r="R4146" s="350"/>
      <c r="S4146" s="350"/>
      <c r="T4146" s="350"/>
      <c r="U4146" s="350"/>
      <c r="V4146" s="350"/>
      <c r="W4146" s="350"/>
      <c r="X4146" s="350"/>
      <c r="Y4146" s="350">
        <f>SUM(Q4146:X4146)</f>
        <v>0</v>
      </c>
      <c r="Z4146" s="388"/>
      <c r="AA4146" s="348"/>
      <c r="AB4146" s="388"/>
      <c r="AC4146" s="348"/>
      <c r="AD4146" s="612">
        <f t="shared" si="924"/>
        <v>0</v>
      </c>
    </row>
    <row r="4147" collapsed="1" spans="1:30">
      <c r="A4147" s="594"/>
      <c r="B4147" s="150"/>
      <c r="D4147" s="346"/>
      <c r="E4147" s="299"/>
      <c r="F4147" s="343"/>
      <c r="G4147" s="350"/>
      <c r="H4147" s="349"/>
      <c r="I4147" s="350"/>
      <c r="J4147" s="349"/>
      <c r="K4147" s="350"/>
      <c r="L4147" s="337"/>
      <c r="M4147" s="388"/>
      <c r="N4147" s="348"/>
      <c r="O4147" s="388"/>
      <c r="P4147" s="348"/>
      <c r="Q4147" s="337"/>
      <c r="R4147" s="350"/>
      <c r="S4147" s="350"/>
      <c r="T4147" s="350"/>
      <c r="U4147" s="350"/>
      <c r="V4147" s="350"/>
      <c r="W4147" s="350"/>
      <c r="X4147" s="350"/>
      <c r="Y4147" s="374"/>
      <c r="Z4147" s="388"/>
      <c r="AA4147" s="348"/>
      <c r="AB4147" s="388"/>
      <c r="AC4147" s="348"/>
      <c r="AD4147" s="337"/>
    </row>
    <row r="4148" spans="1:30">
      <c r="A4148" s="594"/>
      <c r="B4148" s="150"/>
      <c r="D4148" s="351" t="s">
        <v>765</v>
      </c>
      <c r="E4148" s="352"/>
      <c r="F4148" s="353"/>
      <c r="G4148" s="354">
        <f>SUM(G4141:G4147)</f>
        <v>0</v>
      </c>
      <c r="H4148" s="355"/>
      <c r="I4148" s="354">
        <f>SUM(I4141:I4147)</f>
        <v>0</v>
      </c>
      <c r="J4148" s="355"/>
      <c r="K4148" s="354">
        <f>SUM(K4141:K4147)</f>
        <v>0</v>
      </c>
      <c r="L4148" s="354">
        <f>SUM(L4141:L4147)</f>
        <v>0</v>
      </c>
      <c r="M4148" s="355"/>
      <c r="N4148" s="354">
        <f>SUM(N4141:N4147)</f>
        <v>0</v>
      </c>
      <c r="O4148" s="355"/>
      <c r="P4148" s="354">
        <f>SUM(P4141:P4147)</f>
        <v>0</v>
      </c>
      <c r="Q4148" s="354">
        <f>SUM(Q4141:Q4147)</f>
        <v>0</v>
      </c>
      <c r="R4148" s="354">
        <f t="shared" ref="R4148:Y4148" si="925">SUM(R4141:R4147)</f>
        <v>0</v>
      </c>
      <c r="S4148" s="354">
        <f t="shared" si="925"/>
        <v>0</v>
      </c>
      <c r="T4148" s="354">
        <f t="shared" si="925"/>
        <v>0</v>
      </c>
      <c r="U4148" s="354">
        <f t="shared" si="925"/>
        <v>0</v>
      </c>
      <c r="V4148" s="354">
        <f t="shared" si="925"/>
        <v>0</v>
      </c>
      <c r="W4148" s="354">
        <f t="shared" si="925"/>
        <v>0</v>
      </c>
      <c r="X4148" s="354">
        <f t="shared" si="925"/>
        <v>0</v>
      </c>
      <c r="Y4148" s="354">
        <f t="shared" si="925"/>
        <v>0</v>
      </c>
      <c r="Z4148" s="355"/>
      <c r="AA4148" s="354">
        <f>SUM(AA4141:AA4147)</f>
        <v>0</v>
      </c>
      <c r="AB4148" s="355"/>
      <c r="AC4148" s="354">
        <f>SUM(AC4141:AC4147)</f>
        <v>0</v>
      </c>
      <c r="AD4148" s="354">
        <f>SUM(AD4141:AD4147)</f>
        <v>0</v>
      </c>
    </row>
    <row r="4149" spans="1:30">
      <c r="A4149" s="594"/>
      <c r="B4149" s="634"/>
      <c r="C4149" s="635"/>
      <c r="D4149" s="636"/>
      <c r="E4149" s="594"/>
      <c r="F4149" s="597"/>
      <c r="G4149" s="598"/>
      <c r="H4149" s="598"/>
      <c r="I4149" s="598"/>
      <c r="J4149" s="598"/>
      <c r="K4149" s="598"/>
      <c r="L4149" s="612"/>
      <c r="M4149" s="598"/>
      <c r="N4149" s="598"/>
      <c r="O4149" s="598"/>
      <c r="P4149" s="598"/>
      <c r="Q4149" s="612"/>
      <c r="R4149" s="615"/>
      <c r="S4149" s="615"/>
      <c r="T4149" s="615"/>
      <c r="U4149" s="615"/>
      <c r="V4149" s="615"/>
      <c r="W4149" s="615"/>
      <c r="X4149" s="615"/>
      <c r="Y4149" s="612"/>
      <c r="Z4149" s="598"/>
      <c r="AA4149" s="598"/>
      <c r="AB4149" s="598"/>
      <c r="AC4149" s="598"/>
      <c r="AD4149" s="612"/>
    </row>
    <row r="4150" spans="1:30">
      <c r="A4150" s="594"/>
      <c r="B4150" s="150"/>
      <c r="D4150" s="347" t="s">
        <v>1274</v>
      </c>
      <c r="E4150" s="299"/>
      <c r="F4150" s="343"/>
      <c r="G4150" s="350"/>
      <c r="H4150" s="349"/>
      <c r="I4150" s="350"/>
      <c r="J4150" s="349"/>
      <c r="K4150" s="350"/>
      <c r="L4150" s="612">
        <f>G4150+I4150-K4150</f>
        <v>0</v>
      </c>
      <c r="M4150" s="388"/>
      <c r="N4150" s="348"/>
      <c r="O4150" s="388"/>
      <c r="P4150" s="348"/>
      <c r="Q4150" s="612">
        <f>L4150+N4150-P4150</f>
        <v>0</v>
      </c>
      <c r="R4150" s="350"/>
      <c r="S4150" s="350"/>
      <c r="T4150" s="350"/>
      <c r="U4150" s="350"/>
      <c r="V4150" s="350"/>
      <c r="W4150" s="350"/>
      <c r="X4150" s="350"/>
      <c r="Y4150" s="374"/>
      <c r="Z4150" s="388"/>
      <c r="AA4150" s="348"/>
      <c r="AB4150" s="388"/>
      <c r="AC4150" s="348"/>
      <c r="AD4150" s="612">
        <f>Y4150+AA4150-AC4150</f>
        <v>0</v>
      </c>
    </row>
    <row r="4151" hidden="1" outlineLevel="1" spans="1:30">
      <c r="A4151" s="594"/>
      <c r="B4151" s="150">
        <v>712301001</v>
      </c>
      <c r="D4151" s="347"/>
      <c r="E4151" s="299" t="s">
        <v>1275</v>
      </c>
      <c r="F4151" s="343"/>
      <c r="G4151" s="350"/>
      <c r="H4151" s="349"/>
      <c r="I4151" s="350"/>
      <c r="J4151" s="349"/>
      <c r="K4151" s="350"/>
      <c r="L4151" s="612">
        <f>G4151+I4151-K4151</f>
        <v>0</v>
      </c>
      <c r="M4151" s="388"/>
      <c r="N4151" s="348"/>
      <c r="O4151" s="388"/>
      <c r="P4151" s="348"/>
      <c r="Q4151" s="612">
        <f>L4151+N4151-P4151</f>
        <v>0</v>
      </c>
      <c r="R4151" s="350"/>
      <c r="S4151" s="350"/>
      <c r="T4151" s="350"/>
      <c r="U4151" s="350"/>
      <c r="V4151" s="350"/>
      <c r="W4151" s="350"/>
      <c r="X4151" s="350"/>
      <c r="Y4151" s="350">
        <f>SUM(Q4151:X4151)</f>
        <v>0</v>
      </c>
      <c r="Z4151" s="388"/>
      <c r="AA4151" s="348"/>
      <c r="AB4151" s="388"/>
      <c r="AC4151" s="348"/>
      <c r="AD4151" s="612">
        <f>Y4151+AA4151-AC4151</f>
        <v>0</v>
      </c>
    </row>
    <row r="4152" hidden="1" outlineLevel="1" spans="1:30">
      <c r="A4152" s="594"/>
      <c r="B4152" s="150">
        <v>712301002</v>
      </c>
      <c r="D4152" s="347"/>
      <c r="E4152" s="299" t="s">
        <v>364</v>
      </c>
      <c r="F4152" s="343"/>
      <c r="G4152" s="350"/>
      <c r="H4152" s="349"/>
      <c r="I4152" s="350"/>
      <c r="J4152" s="349"/>
      <c r="K4152" s="350"/>
      <c r="L4152" s="612">
        <f>G4152+I4152-K4152</f>
        <v>0</v>
      </c>
      <c r="M4152" s="388"/>
      <c r="N4152" s="348"/>
      <c r="O4152" s="388"/>
      <c r="P4152" s="348"/>
      <c r="Q4152" s="612">
        <f>L4152+N4152-P4152</f>
        <v>0</v>
      </c>
      <c r="R4152" s="350"/>
      <c r="S4152" s="350"/>
      <c r="T4152" s="350"/>
      <c r="U4152" s="350"/>
      <c r="V4152" s="350"/>
      <c r="W4152" s="350"/>
      <c r="X4152" s="350"/>
      <c r="Y4152" s="350">
        <f>SUM(Q4152:X4152)</f>
        <v>0</v>
      </c>
      <c r="Z4152" s="388"/>
      <c r="AA4152" s="348"/>
      <c r="AB4152" s="388"/>
      <c r="AC4152" s="348"/>
      <c r="AD4152" s="612">
        <f>Y4152+AA4152-AC4152</f>
        <v>0</v>
      </c>
    </row>
    <row r="4153" hidden="1" outlineLevel="1" spans="1:30">
      <c r="A4153" s="594"/>
      <c r="B4153" s="150"/>
      <c r="D4153" s="347"/>
      <c r="E4153" s="299"/>
      <c r="F4153" s="343"/>
      <c r="G4153" s="350"/>
      <c r="H4153" s="349"/>
      <c r="I4153" s="350"/>
      <c r="J4153" s="349"/>
      <c r="K4153" s="350"/>
      <c r="L4153" s="612">
        <f>G4153+I4153-K4153</f>
        <v>0</v>
      </c>
      <c r="M4153" s="388"/>
      <c r="N4153" s="348"/>
      <c r="O4153" s="388"/>
      <c r="P4153" s="348"/>
      <c r="Q4153" s="612">
        <f>L4153+N4153-P4153</f>
        <v>0</v>
      </c>
      <c r="R4153" s="350"/>
      <c r="S4153" s="350"/>
      <c r="T4153" s="350"/>
      <c r="U4153" s="350"/>
      <c r="V4153" s="350"/>
      <c r="W4153" s="350"/>
      <c r="X4153" s="350"/>
      <c r="Y4153" s="350">
        <f>SUM(Q4153:X4153)</f>
        <v>0</v>
      </c>
      <c r="Z4153" s="388"/>
      <c r="AA4153" s="348"/>
      <c r="AB4153" s="388"/>
      <c r="AC4153" s="348"/>
      <c r="AD4153" s="612">
        <f>Y4153+AA4153-AC4153</f>
        <v>0</v>
      </c>
    </row>
    <row r="4154" hidden="1" outlineLevel="1" spans="1:30">
      <c r="A4154" s="594"/>
      <c r="B4154" s="150"/>
      <c r="D4154" s="346"/>
      <c r="E4154" s="299"/>
      <c r="F4154" s="343"/>
      <c r="G4154" s="350"/>
      <c r="H4154" s="349"/>
      <c r="I4154" s="350"/>
      <c r="J4154" s="349"/>
      <c r="K4154" s="350"/>
      <c r="L4154" s="612">
        <f>G4154+I4154-K4154</f>
        <v>0</v>
      </c>
      <c r="M4154" s="388"/>
      <c r="N4154" s="348"/>
      <c r="O4154" s="388"/>
      <c r="P4154" s="348"/>
      <c r="Q4154" s="612">
        <f>L4154+N4154-P4154</f>
        <v>0</v>
      </c>
      <c r="R4154" s="350"/>
      <c r="S4154" s="350"/>
      <c r="T4154" s="350"/>
      <c r="U4154" s="350"/>
      <c r="V4154" s="350"/>
      <c r="W4154" s="350"/>
      <c r="X4154" s="350"/>
      <c r="Y4154" s="350">
        <f>SUM(Q4154:X4154)</f>
        <v>0</v>
      </c>
      <c r="Z4154" s="388"/>
      <c r="AA4154" s="348"/>
      <c r="AB4154" s="388"/>
      <c r="AC4154" s="348"/>
      <c r="AD4154" s="612">
        <f>Y4154+AA4154-AC4154</f>
        <v>0</v>
      </c>
    </row>
    <row r="4155" collapsed="1" spans="1:30">
      <c r="A4155" s="594"/>
      <c r="B4155" s="150"/>
      <c r="D4155" s="346"/>
      <c r="E4155" s="299"/>
      <c r="F4155" s="343"/>
      <c r="G4155" s="350"/>
      <c r="H4155" s="349"/>
      <c r="I4155" s="350"/>
      <c r="J4155" s="349"/>
      <c r="K4155" s="350"/>
      <c r="L4155" s="337"/>
      <c r="M4155" s="388"/>
      <c r="N4155" s="348"/>
      <c r="O4155" s="388"/>
      <c r="P4155" s="348"/>
      <c r="Q4155" s="337"/>
      <c r="R4155" s="350"/>
      <c r="S4155" s="350"/>
      <c r="T4155" s="350"/>
      <c r="U4155" s="350"/>
      <c r="V4155" s="350"/>
      <c r="W4155" s="350"/>
      <c r="X4155" s="350"/>
      <c r="Y4155" s="374"/>
      <c r="Z4155" s="388"/>
      <c r="AA4155" s="348"/>
      <c r="AB4155" s="388"/>
      <c r="AC4155" s="348"/>
      <c r="AD4155" s="337"/>
    </row>
    <row r="4156" spans="1:30">
      <c r="A4156" s="594"/>
      <c r="B4156" s="150"/>
      <c r="D4156" s="351" t="s">
        <v>765</v>
      </c>
      <c r="E4156" s="352"/>
      <c r="F4156" s="353"/>
      <c r="G4156" s="354">
        <f>SUM(G4150:G4155)</f>
        <v>0</v>
      </c>
      <c r="H4156" s="355"/>
      <c r="I4156" s="354">
        <f>SUM(I4150:I4155)</f>
        <v>0</v>
      </c>
      <c r="J4156" s="355"/>
      <c r="K4156" s="354">
        <f>SUM(K4150:K4155)</f>
        <v>0</v>
      </c>
      <c r="L4156" s="354">
        <f>SUM(L4150:L4155)</f>
        <v>0</v>
      </c>
      <c r="M4156" s="355"/>
      <c r="N4156" s="354">
        <f>SUM(N4150:N4155)</f>
        <v>0</v>
      </c>
      <c r="O4156" s="355"/>
      <c r="P4156" s="354">
        <f>SUM(P4150:P4155)</f>
        <v>0</v>
      </c>
      <c r="Q4156" s="354">
        <f>SUM(Q4150:Q4155)</f>
        <v>0</v>
      </c>
      <c r="R4156" s="354">
        <f t="shared" ref="R4156:Y4156" si="926">SUM(R4150:R4155)</f>
        <v>0</v>
      </c>
      <c r="S4156" s="354">
        <f t="shared" si="926"/>
        <v>0</v>
      </c>
      <c r="T4156" s="354">
        <f t="shared" si="926"/>
        <v>0</v>
      </c>
      <c r="U4156" s="354">
        <f t="shared" si="926"/>
        <v>0</v>
      </c>
      <c r="V4156" s="354">
        <f t="shared" si="926"/>
        <v>0</v>
      </c>
      <c r="W4156" s="354">
        <f t="shared" si="926"/>
        <v>0</v>
      </c>
      <c r="X4156" s="354">
        <f t="shared" si="926"/>
        <v>0</v>
      </c>
      <c r="Y4156" s="354">
        <f t="shared" si="926"/>
        <v>0</v>
      </c>
      <c r="Z4156" s="355"/>
      <c r="AA4156" s="354">
        <f>SUM(AA4150:AA4155)</f>
        <v>0</v>
      </c>
      <c r="AB4156" s="355"/>
      <c r="AC4156" s="354">
        <f>SUM(AC4150:AC4155)</f>
        <v>0</v>
      </c>
      <c r="AD4156" s="354">
        <f>SUM(AD4150:AD4155)</f>
        <v>0</v>
      </c>
    </row>
    <row r="4157" spans="1:30">
      <c r="A4157" s="594"/>
      <c r="B4157" s="634"/>
      <c r="C4157" s="635"/>
      <c r="D4157" s="636"/>
      <c r="E4157" s="594"/>
      <c r="F4157" s="597"/>
      <c r="G4157" s="598"/>
      <c r="H4157" s="598"/>
      <c r="I4157" s="598"/>
      <c r="J4157" s="598"/>
      <c r="K4157" s="598"/>
      <c r="L4157" s="612"/>
      <c r="M4157" s="598"/>
      <c r="N4157" s="598"/>
      <c r="O4157" s="598"/>
      <c r="P4157" s="598"/>
      <c r="Q4157" s="612"/>
      <c r="R4157" s="615"/>
      <c r="S4157" s="615"/>
      <c r="T4157" s="615"/>
      <c r="U4157" s="615"/>
      <c r="V4157" s="615"/>
      <c r="W4157" s="615"/>
      <c r="X4157" s="615"/>
      <c r="Y4157" s="612"/>
      <c r="Z4157" s="598"/>
      <c r="AA4157" s="598"/>
      <c r="AB4157" s="598"/>
      <c r="AC4157" s="598"/>
      <c r="AD4157" s="612"/>
    </row>
    <row r="4158" spans="1:30">
      <c r="A4158" s="594"/>
      <c r="B4158" s="150"/>
      <c r="D4158" s="347" t="s">
        <v>1276</v>
      </c>
      <c r="E4158" s="299"/>
      <c r="F4158" s="343"/>
      <c r="G4158" s="350"/>
      <c r="H4158" s="349"/>
      <c r="I4158" s="350"/>
      <c r="J4158" s="349"/>
      <c r="K4158" s="350"/>
      <c r="L4158" s="612">
        <f>G4158+I4158-K4158</f>
        <v>0</v>
      </c>
      <c r="M4158" s="388"/>
      <c r="N4158" s="348"/>
      <c r="O4158" s="388"/>
      <c r="P4158" s="348"/>
      <c r="Q4158" s="612">
        <f>L4158+N4158-P4158</f>
        <v>0</v>
      </c>
      <c r="R4158" s="350"/>
      <c r="S4158" s="350"/>
      <c r="T4158" s="350"/>
      <c r="U4158" s="350"/>
      <c r="V4158" s="350"/>
      <c r="W4158" s="350"/>
      <c r="X4158" s="350"/>
      <c r="Y4158" s="350">
        <f>SUM(Q4158:X4158)</f>
        <v>0</v>
      </c>
      <c r="Z4158" s="388"/>
      <c r="AA4158" s="348"/>
      <c r="AB4158" s="388"/>
      <c r="AC4158" s="348"/>
      <c r="AD4158" s="612">
        <f>Y4158+AA4158-AC4158</f>
        <v>0</v>
      </c>
    </row>
    <row r="4159" hidden="1" outlineLevel="1" spans="1:30">
      <c r="A4159" s="594"/>
      <c r="B4159" s="150">
        <v>712401001</v>
      </c>
      <c r="D4159" s="347"/>
      <c r="E4159" s="299" t="s">
        <v>1073</v>
      </c>
      <c r="F4159" s="343"/>
      <c r="G4159" s="350"/>
      <c r="H4159" s="349"/>
      <c r="I4159" s="350"/>
      <c r="J4159" s="349"/>
      <c r="K4159" s="350"/>
      <c r="L4159" s="612">
        <f>G4159+I4159-K4159</f>
        <v>0</v>
      </c>
      <c r="M4159" s="388"/>
      <c r="N4159" s="348"/>
      <c r="O4159" s="388"/>
      <c r="P4159" s="348"/>
      <c r="Q4159" s="612">
        <f>L4159+N4159-P4159</f>
        <v>0</v>
      </c>
      <c r="R4159" s="350"/>
      <c r="S4159" s="350"/>
      <c r="T4159" s="350"/>
      <c r="U4159" s="350"/>
      <c r="V4159" s="350"/>
      <c r="W4159" s="350"/>
      <c r="X4159" s="350"/>
      <c r="Y4159" s="350">
        <f>SUM(Q4159:X4159)</f>
        <v>0</v>
      </c>
      <c r="Z4159" s="388"/>
      <c r="AA4159" s="348"/>
      <c r="AB4159" s="388"/>
      <c r="AC4159" s="348"/>
      <c r="AD4159" s="612">
        <f>Y4159+AA4159-AC4159</f>
        <v>0</v>
      </c>
    </row>
    <row r="4160" hidden="1" outlineLevel="1" spans="1:30">
      <c r="A4160" s="594"/>
      <c r="B4160" s="150"/>
      <c r="D4160" s="347"/>
      <c r="E4160" s="299"/>
      <c r="F4160" s="343"/>
      <c r="G4160" s="350"/>
      <c r="H4160" s="349"/>
      <c r="I4160" s="350"/>
      <c r="J4160" s="349"/>
      <c r="K4160" s="350"/>
      <c r="L4160" s="612">
        <f>G4160+I4160-K4160</f>
        <v>0</v>
      </c>
      <c r="M4160" s="388"/>
      <c r="N4160" s="348"/>
      <c r="O4160" s="388"/>
      <c r="P4160" s="348"/>
      <c r="Q4160" s="612">
        <f>L4160+N4160-P4160</f>
        <v>0</v>
      </c>
      <c r="R4160" s="350"/>
      <c r="S4160" s="350"/>
      <c r="T4160" s="350"/>
      <c r="U4160" s="350"/>
      <c r="V4160" s="350"/>
      <c r="W4160" s="350"/>
      <c r="X4160" s="350"/>
      <c r="Y4160" s="350">
        <f>SUM(Q4160:X4160)</f>
        <v>0</v>
      </c>
      <c r="Z4160" s="388"/>
      <c r="AA4160" s="348"/>
      <c r="AB4160" s="388"/>
      <c r="AC4160" s="348"/>
      <c r="AD4160" s="612">
        <f>Y4160+AA4160-AC4160</f>
        <v>0</v>
      </c>
    </row>
    <row r="4161" hidden="1" outlineLevel="1" spans="1:30">
      <c r="A4161" s="594"/>
      <c r="B4161" s="150"/>
      <c r="D4161" s="347"/>
      <c r="E4161" s="299"/>
      <c r="F4161" s="343"/>
      <c r="G4161" s="350"/>
      <c r="H4161" s="349"/>
      <c r="I4161" s="350"/>
      <c r="J4161" s="349"/>
      <c r="K4161" s="350"/>
      <c r="L4161" s="612">
        <f>G4161+I4161-K4161</f>
        <v>0</v>
      </c>
      <c r="M4161" s="388"/>
      <c r="N4161" s="348"/>
      <c r="O4161" s="388"/>
      <c r="P4161" s="348"/>
      <c r="Q4161" s="612">
        <f>L4161+N4161-P4161</f>
        <v>0</v>
      </c>
      <c r="R4161" s="350"/>
      <c r="S4161" s="350"/>
      <c r="T4161" s="350"/>
      <c r="U4161" s="350"/>
      <c r="V4161" s="350"/>
      <c r="W4161" s="350"/>
      <c r="X4161" s="350"/>
      <c r="Y4161" s="350">
        <f>SUM(Q4161:X4161)</f>
        <v>0</v>
      </c>
      <c r="Z4161" s="388"/>
      <c r="AA4161" s="348"/>
      <c r="AB4161" s="388"/>
      <c r="AC4161" s="348"/>
      <c r="AD4161" s="612">
        <f>Y4161+AA4161-AC4161</f>
        <v>0</v>
      </c>
    </row>
    <row r="4162" hidden="1" outlineLevel="1" spans="1:30">
      <c r="A4162" s="594"/>
      <c r="B4162" s="150"/>
      <c r="D4162" s="346"/>
      <c r="E4162" s="299"/>
      <c r="F4162" s="343"/>
      <c r="G4162" s="350"/>
      <c r="H4162" s="349"/>
      <c r="I4162" s="350"/>
      <c r="J4162" s="349"/>
      <c r="K4162" s="350"/>
      <c r="L4162" s="612">
        <f>G4162+I4162-K4162</f>
        <v>0</v>
      </c>
      <c r="M4162" s="388"/>
      <c r="N4162" s="348"/>
      <c r="O4162" s="388"/>
      <c r="P4162" s="348"/>
      <c r="Q4162" s="612">
        <f>L4162+N4162-P4162</f>
        <v>0</v>
      </c>
      <c r="R4162" s="350"/>
      <c r="S4162" s="350"/>
      <c r="T4162" s="350"/>
      <c r="U4162" s="350"/>
      <c r="V4162" s="350"/>
      <c r="W4162" s="350"/>
      <c r="X4162" s="350"/>
      <c r="Y4162" s="350">
        <f>SUM(Q4162:X4162)</f>
        <v>0</v>
      </c>
      <c r="Z4162" s="388"/>
      <c r="AA4162" s="348"/>
      <c r="AB4162" s="388"/>
      <c r="AC4162" s="348"/>
      <c r="AD4162" s="612">
        <f>Y4162+AA4162-AC4162</f>
        <v>0</v>
      </c>
    </row>
    <row r="4163" collapsed="1" spans="1:30">
      <c r="A4163" s="594"/>
      <c r="B4163" s="150"/>
      <c r="D4163" s="346"/>
      <c r="E4163" s="299"/>
      <c r="F4163" s="343"/>
      <c r="G4163" s="350"/>
      <c r="H4163" s="349"/>
      <c r="I4163" s="350"/>
      <c r="J4163" s="349"/>
      <c r="K4163" s="350"/>
      <c r="L4163" s="337"/>
      <c r="M4163" s="388"/>
      <c r="N4163" s="348"/>
      <c r="O4163" s="388"/>
      <c r="P4163" s="348"/>
      <c r="Q4163" s="337"/>
      <c r="R4163" s="350"/>
      <c r="S4163" s="350"/>
      <c r="T4163" s="350"/>
      <c r="U4163" s="350"/>
      <c r="V4163" s="350"/>
      <c r="W4163" s="350"/>
      <c r="X4163" s="350"/>
      <c r="Y4163" s="374"/>
      <c r="Z4163" s="388"/>
      <c r="AA4163" s="348"/>
      <c r="AB4163" s="388"/>
      <c r="AC4163" s="348"/>
      <c r="AD4163" s="337"/>
    </row>
    <row r="4164" spans="1:30">
      <c r="A4164" s="594"/>
      <c r="B4164" s="150"/>
      <c r="D4164" s="351" t="s">
        <v>765</v>
      </c>
      <c r="E4164" s="352"/>
      <c r="F4164" s="353"/>
      <c r="G4164" s="354">
        <f>SUM(G4158:G4163)</f>
        <v>0</v>
      </c>
      <c r="H4164" s="355"/>
      <c r="I4164" s="354">
        <f>SUM(I4158:I4163)</f>
        <v>0</v>
      </c>
      <c r="J4164" s="355"/>
      <c r="K4164" s="354">
        <f>SUM(K4158:K4163)</f>
        <v>0</v>
      </c>
      <c r="L4164" s="354">
        <f>SUM(L4158:L4163)</f>
        <v>0</v>
      </c>
      <c r="M4164" s="355"/>
      <c r="N4164" s="354">
        <f>SUM(N4158:N4163)</f>
        <v>0</v>
      </c>
      <c r="O4164" s="355"/>
      <c r="P4164" s="354">
        <f>SUM(P4158:P4163)</f>
        <v>0</v>
      </c>
      <c r="Q4164" s="354">
        <f>SUM(Q4158:Q4163)</f>
        <v>0</v>
      </c>
      <c r="R4164" s="354">
        <f t="shared" ref="R4164:Y4164" si="927">SUM(R4158:R4163)</f>
        <v>0</v>
      </c>
      <c r="S4164" s="354">
        <f t="shared" si="927"/>
        <v>0</v>
      </c>
      <c r="T4164" s="354">
        <f t="shared" si="927"/>
        <v>0</v>
      </c>
      <c r="U4164" s="354">
        <f t="shared" si="927"/>
        <v>0</v>
      </c>
      <c r="V4164" s="354">
        <f t="shared" si="927"/>
        <v>0</v>
      </c>
      <c r="W4164" s="354">
        <f t="shared" si="927"/>
        <v>0</v>
      </c>
      <c r="X4164" s="354">
        <f t="shared" si="927"/>
        <v>0</v>
      </c>
      <c r="Y4164" s="354">
        <f t="shared" si="927"/>
        <v>0</v>
      </c>
      <c r="Z4164" s="355"/>
      <c r="AA4164" s="354">
        <f>SUM(AA4158:AA4163)</f>
        <v>0</v>
      </c>
      <c r="AB4164" s="355"/>
      <c r="AC4164" s="354">
        <f>SUM(AC4158:AC4163)</f>
        <v>0</v>
      </c>
      <c r="AD4164" s="354">
        <f>SUM(AD4158:AD4163)</f>
        <v>0</v>
      </c>
    </row>
    <row r="4165" spans="1:30">
      <c r="A4165" s="594"/>
      <c r="B4165" s="634"/>
      <c r="C4165" s="635"/>
      <c r="D4165" s="636"/>
      <c r="E4165" s="594"/>
      <c r="F4165" s="597"/>
      <c r="G4165" s="598"/>
      <c r="H4165" s="598"/>
      <c r="I4165" s="598"/>
      <c r="J4165" s="598"/>
      <c r="K4165" s="598"/>
      <c r="L4165" s="612"/>
      <c r="M4165" s="598"/>
      <c r="N4165" s="598"/>
      <c r="O4165" s="598"/>
      <c r="P4165" s="598"/>
      <c r="Q4165" s="612"/>
      <c r="R4165" s="615"/>
      <c r="S4165" s="615"/>
      <c r="T4165" s="615"/>
      <c r="U4165" s="615"/>
      <c r="V4165" s="615"/>
      <c r="W4165" s="615"/>
      <c r="X4165" s="615"/>
      <c r="Y4165" s="612"/>
      <c r="Z4165" s="598"/>
      <c r="AA4165" s="598"/>
      <c r="AB4165" s="598"/>
      <c r="AC4165" s="598"/>
      <c r="AD4165" s="612"/>
    </row>
    <row r="4166" spans="1:30">
      <c r="A4166" s="594"/>
      <c r="B4166" s="150"/>
      <c r="D4166" s="347" t="s">
        <v>1277</v>
      </c>
      <c r="E4166" s="299"/>
      <c r="F4166" s="343"/>
      <c r="G4166" s="350"/>
      <c r="H4166" s="349"/>
      <c r="I4166" s="350"/>
      <c r="J4166" s="349"/>
      <c r="K4166" s="350"/>
      <c r="L4166" s="612">
        <f>G4166+I4166-K4166</f>
        <v>0</v>
      </c>
      <c r="M4166" s="388"/>
      <c r="N4166" s="348"/>
      <c r="O4166" s="388"/>
      <c r="P4166" s="348"/>
      <c r="Q4166" s="612">
        <f>L4166+N4166-P4166</f>
        <v>0</v>
      </c>
      <c r="R4166" s="350"/>
      <c r="S4166" s="350"/>
      <c r="T4166" s="350"/>
      <c r="U4166" s="350"/>
      <c r="V4166" s="350"/>
      <c r="W4166" s="350"/>
      <c r="X4166" s="350"/>
      <c r="Y4166" s="374"/>
      <c r="Z4166" s="388"/>
      <c r="AA4166" s="348"/>
      <c r="AB4166" s="388"/>
      <c r="AC4166" s="348"/>
      <c r="AD4166" s="612">
        <f>Y4166+AA4166-AC4166</f>
        <v>0</v>
      </c>
    </row>
    <row r="4167" hidden="1" outlineLevel="1" spans="1:30">
      <c r="A4167" s="594"/>
      <c r="B4167" s="150">
        <v>712501001</v>
      </c>
      <c r="D4167" s="347"/>
      <c r="E4167" s="299" t="s">
        <v>677</v>
      </c>
      <c r="F4167" s="343"/>
      <c r="G4167" s="350">
        <v>0</v>
      </c>
      <c r="H4167" s="349"/>
      <c r="I4167" s="350"/>
      <c r="J4167" s="349"/>
      <c r="K4167" s="350"/>
      <c r="L4167" s="612">
        <f>G4167+I4167-K4167</f>
        <v>0</v>
      </c>
      <c r="M4167" s="388"/>
      <c r="N4167" s="348"/>
      <c r="O4167" s="388"/>
      <c r="P4167" s="348"/>
      <c r="Q4167" s="612">
        <f>L4167+N4167-P4167</f>
        <v>0</v>
      </c>
      <c r="R4167" s="350"/>
      <c r="S4167" s="350"/>
      <c r="T4167" s="350"/>
      <c r="U4167" s="350"/>
      <c r="V4167" s="350"/>
      <c r="W4167" s="350"/>
      <c r="X4167" s="350"/>
      <c r="Y4167" s="350">
        <f t="shared" ref="Y4167:Y4168" si="928">SUM(Q4167:X4167)</f>
        <v>0</v>
      </c>
      <c r="Z4167" s="388"/>
      <c r="AA4167" s="348"/>
      <c r="AB4167" s="388"/>
      <c r="AC4167" s="348"/>
      <c r="AD4167" s="612">
        <f>Y4167+AA4167-AC4167</f>
        <v>0</v>
      </c>
    </row>
    <row r="4168" hidden="1" outlineLevel="1" spans="1:30">
      <c r="A4168" s="594"/>
      <c r="B4168" s="150">
        <v>712501002</v>
      </c>
      <c r="D4168" s="347"/>
      <c r="E4168" s="299" t="s">
        <v>678</v>
      </c>
      <c r="F4168" s="343"/>
      <c r="G4168" s="350"/>
      <c r="H4168" s="349"/>
      <c r="I4168" s="350"/>
      <c r="J4168" s="349"/>
      <c r="K4168" s="350"/>
      <c r="L4168" s="612">
        <f t="shared" ref="L4168" si="929">G4168+I4168-K4168</f>
        <v>0</v>
      </c>
      <c r="M4168" s="388"/>
      <c r="N4168" s="348"/>
      <c r="O4168" s="388"/>
      <c r="P4168" s="348"/>
      <c r="Q4168" s="612">
        <f t="shared" ref="Q4168" si="930">L4168+N4168-P4168</f>
        <v>0</v>
      </c>
      <c r="R4168" s="350"/>
      <c r="S4168" s="350"/>
      <c r="T4168" s="350"/>
      <c r="U4168" s="350"/>
      <c r="V4168" s="350"/>
      <c r="W4168" s="350"/>
      <c r="X4168" s="350"/>
      <c r="Y4168" s="350">
        <f t="shared" si="928"/>
        <v>0</v>
      </c>
      <c r="Z4168" s="388"/>
      <c r="AA4168" s="348"/>
      <c r="AB4168" s="388"/>
      <c r="AC4168" s="348"/>
      <c r="AD4168" s="612">
        <f t="shared" ref="AD4168" si="931">Y4168+AA4168-AC4168</f>
        <v>0</v>
      </c>
    </row>
    <row r="4169" hidden="1" outlineLevel="1" spans="1:30">
      <c r="A4169" s="594"/>
      <c r="B4169" s="150">
        <v>712501003</v>
      </c>
      <c r="D4169" s="347"/>
      <c r="E4169" s="299" t="s">
        <v>1278</v>
      </c>
      <c r="F4169" s="343"/>
      <c r="G4169" s="350"/>
      <c r="H4169" s="349"/>
      <c r="I4169" s="350"/>
      <c r="J4169" s="349"/>
      <c r="K4169" s="350"/>
      <c r="L4169" s="612">
        <f t="shared" ref="L4169:L4172" si="932">G4169+I4169-K4169</f>
        <v>0</v>
      </c>
      <c r="M4169" s="388"/>
      <c r="N4169" s="348"/>
      <c r="O4169" s="388"/>
      <c r="P4169" s="348"/>
      <c r="Q4169" s="612">
        <f t="shared" ref="Q4169:Q4172" si="933">L4169+N4169-P4169</f>
        <v>0</v>
      </c>
      <c r="R4169" s="350"/>
      <c r="S4169" s="350"/>
      <c r="T4169" s="350"/>
      <c r="U4169" s="350"/>
      <c r="V4169" s="350"/>
      <c r="W4169" s="350"/>
      <c r="X4169" s="350"/>
      <c r="Y4169" s="350">
        <f t="shared" ref="Y4169:Y4172" si="934">SUM(Q4169:X4169)</f>
        <v>0</v>
      </c>
      <c r="Z4169" s="388"/>
      <c r="AA4169" s="348"/>
      <c r="AB4169" s="388"/>
      <c r="AC4169" s="348"/>
      <c r="AD4169" s="612">
        <f t="shared" ref="AD4169:AD4172" si="935">Y4169+AA4169-AC4169</f>
        <v>0</v>
      </c>
    </row>
    <row r="4170" hidden="1" outlineLevel="1" spans="1:30">
      <c r="A4170" s="594"/>
      <c r="B4170" s="150">
        <v>712501004</v>
      </c>
      <c r="D4170" s="347"/>
      <c r="E4170" s="299" t="s">
        <v>1279</v>
      </c>
      <c r="F4170" s="343"/>
      <c r="G4170" s="350"/>
      <c r="H4170" s="349"/>
      <c r="I4170" s="350"/>
      <c r="J4170" s="349"/>
      <c r="K4170" s="350"/>
      <c r="L4170" s="612">
        <f t="shared" si="932"/>
        <v>0</v>
      </c>
      <c r="M4170" s="388"/>
      <c r="N4170" s="348"/>
      <c r="O4170" s="388"/>
      <c r="P4170" s="348"/>
      <c r="Q4170" s="612">
        <f t="shared" si="933"/>
        <v>0</v>
      </c>
      <c r="R4170" s="350"/>
      <c r="S4170" s="350"/>
      <c r="T4170" s="350"/>
      <c r="U4170" s="350"/>
      <c r="V4170" s="350"/>
      <c r="W4170" s="350"/>
      <c r="X4170" s="350"/>
      <c r="Y4170" s="350">
        <f t="shared" si="934"/>
        <v>0</v>
      </c>
      <c r="Z4170" s="388"/>
      <c r="AA4170" s="348"/>
      <c r="AB4170" s="388"/>
      <c r="AC4170" s="348"/>
      <c r="AD4170" s="612">
        <f t="shared" si="935"/>
        <v>0</v>
      </c>
    </row>
    <row r="4171" hidden="1" outlineLevel="1" spans="1:30">
      <c r="A4171" s="594"/>
      <c r="B4171" s="150">
        <v>712501005</v>
      </c>
      <c r="D4171" s="347"/>
      <c r="E4171" s="299" t="s">
        <v>1280</v>
      </c>
      <c r="F4171" s="343"/>
      <c r="G4171" s="350"/>
      <c r="H4171" s="349"/>
      <c r="I4171" s="350"/>
      <c r="J4171" s="349"/>
      <c r="K4171" s="350"/>
      <c r="L4171" s="612">
        <f t="shared" si="932"/>
        <v>0</v>
      </c>
      <c r="M4171" s="388"/>
      <c r="N4171" s="348"/>
      <c r="O4171" s="388"/>
      <c r="P4171" s="348"/>
      <c r="Q4171" s="612">
        <f t="shared" si="933"/>
        <v>0</v>
      </c>
      <c r="R4171" s="350"/>
      <c r="S4171" s="350"/>
      <c r="T4171" s="350"/>
      <c r="U4171" s="350"/>
      <c r="V4171" s="350"/>
      <c r="W4171" s="350"/>
      <c r="X4171" s="350"/>
      <c r="Y4171" s="350">
        <f t="shared" si="934"/>
        <v>0</v>
      </c>
      <c r="Z4171" s="388"/>
      <c r="AA4171" s="348"/>
      <c r="AB4171" s="388"/>
      <c r="AC4171" s="348"/>
      <c r="AD4171" s="612">
        <f t="shared" si="935"/>
        <v>0</v>
      </c>
    </row>
    <row r="4172" hidden="1" outlineLevel="1" spans="1:30">
      <c r="A4172" s="594"/>
      <c r="B4172" s="150">
        <v>712501006</v>
      </c>
      <c r="D4172" s="347"/>
      <c r="E4172" s="299" t="s">
        <v>1281</v>
      </c>
      <c r="F4172" s="343"/>
      <c r="G4172" s="350"/>
      <c r="H4172" s="349"/>
      <c r="I4172" s="350"/>
      <c r="J4172" s="349"/>
      <c r="K4172" s="350"/>
      <c r="L4172" s="612">
        <f t="shared" si="932"/>
        <v>0</v>
      </c>
      <c r="M4172" s="388"/>
      <c r="N4172" s="348"/>
      <c r="O4172" s="388"/>
      <c r="P4172" s="348"/>
      <c r="Q4172" s="612">
        <f t="shared" si="933"/>
        <v>0</v>
      </c>
      <c r="R4172" s="350"/>
      <c r="S4172" s="350"/>
      <c r="T4172" s="350"/>
      <c r="U4172" s="350"/>
      <c r="V4172" s="350"/>
      <c r="W4172" s="350"/>
      <c r="X4172" s="350"/>
      <c r="Y4172" s="350">
        <f t="shared" si="934"/>
        <v>0</v>
      </c>
      <c r="Z4172" s="388"/>
      <c r="AA4172" s="348"/>
      <c r="AB4172" s="388"/>
      <c r="AC4172" s="348"/>
      <c r="AD4172" s="612">
        <f t="shared" si="935"/>
        <v>0</v>
      </c>
    </row>
    <row r="4173" hidden="1" outlineLevel="1" spans="1:30">
      <c r="A4173" s="594"/>
      <c r="B4173" s="150">
        <v>712501007</v>
      </c>
      <c r="D4173" s="347"/>
      <c r="E4173" s="299" t="s">
        <v>364</v>
      </c>
      <c r="F4173" s="343"/>
      <c r="G4173" s="350"/>
      <c r="H4173" s="349"/>
      <c r="I4173" s="350"/>
      <c r="J4173" s="349"/>
      <c r="K4173" s="350"/>
      <c r="L4173" s="612">
        <f t="shared" ref="L4173" si="936">G4173+I4173-K4173</f>
        <v>0</v>
      </c>
      <c r="M4173" s="388"/>
      <c r="N4173" s="348"/>
      <c r="O4173" s="388"/>
      <c r="P4173" s="348"/>
      <c r="Q4173" s="612">
        <f t="shared" ref="Q4173" si="937">L4173+N4173-P4173</f>
        <v>0</v>
      </c>
      <c r="R4173" s="350"/>
      <c r="S4173" s="350"/>
      <c r="T4173" s="350"/>
      <c r="U4173" s="350"/>
      <c r="V4173" s="350"/>
      <c r="W4173" s="350"/>
      <c r="X4173" s="350"/>
      <c r="Y4173" s="350">
        <f t="shared" ref="Y4173" si="938">SUM(Q4173:X4173)</f>
        <v>0</v>
      </c>
      <c r="Z4173" s="388"/>
      <c r="AA4173" s="348"/>
      <c r="AB4173" s="388"/>
      <c r="AC4173" s="348"/>
      <c r="AD4173" s="612">
        <f t="shared" ref="AD4173" si="939">Y4173+AA4173-AC4173</f>
        <v>0</v>
      </c>
    </row>
    <row r="4174" collapsed="1" spans="1:30">
      <c r="A4174" s="594"/>
      <c r="B4174" s="150"/>
      <c r="D4174" s="346"/>
      <c r="E4174" s="299"/>
      <c r="F4174" s="343"/>
      <c r="G4174" s="350"/>
      <c r="H4174" s="349"/>
      <c r="I4174" s="350"/>
      <c r="J4174" s="349"/>
      <c r="K4174" s="350"/>
      <c r="L4174" s="337"/>
      <c r="M4174" s="388"/>
      <c r="N4174" s="348"/>
      <c r="O4174" s="388"/>
      <c r="P4174" s="348"/>
      <c r="Q4174" s="337"/>
      <c r="R4174" s="350"/>
      <c r="S4174" s="350"/>
      <c r="T4174" s="350"/>
      <c r="U4174" s="350"/>
      <c r="V4174" s="350"/>
      <c r="W4174" s="350"/>
      <c r="X4174" s="350"/>
      <c r="Y4174" s="374"/>
      <c r="Z4174" s="388"/>
      <c r="AA4174" s="348"/>
      <c r="AB4174" s="388"/>
      <c r="AC4174" s="348"/>
      <c r="AD4174" s="337"/>
    </row>
    <row r="4175" spans="1:30">
      <c r="A4175" s="594"/>
      <c r="B4175" s="150"/>
      <c r="D4175" s="351" t="s">
        <v>765</v>
      </c>
      <c r="E4175" s="352"/>
      <c r="F4175" s="353"/>
      <c r="G4175" s="354">
        <f>SUM(G4166:G4174)</f>
        <v>0</v>
      </c>
      <c r="H4175" s="355"/>
      <c r="I4175" s="354">
        <f>SUM(I4166:I4174)</f>
        <v>0</v>
      </c>
      <c r="J4175" s="355"/>
      <c r="K4175" s="354">
        <f>SUM(K4166:K4174)</f>
        <v>0</v>
      </c>
      <c r="L4175" s="354">
        <f>SUM(L4166:L4174)</f>
        <v>0</v>
      </c>
      <c r="M4175" s="355"/>
      <c r="N4175" s="354">
        <f>SUM(N4166:N4174)</f>
        <v>0</v>
      </c>
      <c r="O4175" s="355"/>
      <c r="P4175" s="354">
        <f t="shared" ref="P4175:Y4175" si="940">SUM(P4166:P4174)</f>
        <v>0</v>
      </c>
      <c r="Q4175" s="354">
        <f t="shared" si="940"/>
        <v>0</v>
      </c>
      <c r="R4175" s="354">
        <f t="shared" si="940"/>
        <v>0</v>
      </c>
      <c r="S4175" s="354">
        <f t="shared" si="940"/>
        <v>0</v>
      </c>
      <c r="T4175" s="354">
        <f t="shared" si="940"/>
        <v>0</v>
      </c>
      <c r="U4175" s="354">
        <f t="shared" si="940"/>
        <v>0</v>
      </c>
      <c r="V4175" s="354">
        <f t="shared" si="940"/>
        <v>0</v>
      </c>
      <c r="W4175" s="354">
        <f t="shared" si="940"/>
        <v>0</v>
      </c>
      <c r="X4175" s="354">
        <f t="shared" si="940"/>
        <v>0</v>
      </c>
      <c r="Y4175" s="354">
        <f t="shared" si="940"/>
        <v>0</v>
      </c>
      <c r="Z4175" s="355"/>
      <c r="AA4175" s="354">
        <f>SUM(AA4166:AA4174)</f>
        <v>0</v>
      </c>
      <c r="AB4175" s="355"/>
      <c r="AC4175" s="354">
        <f>SUM(AC4166:AC4174)</f>
        <v>0</v>
      </c>
      <c r="AD4175" s="354">
        <f>SUM(AD4166:AD4174)</f>
        <v>0</v>
      </c>
    </row>
    <row r="4176" spans="1:30">
      <c r="A4176" s="594"/>
      <c r="B4176" s="595"/>
      <c r="C4176" s="654"/>
      <c r="D4176" s="303"/>
      <c r="E4176" s="594"/>
      <c r="F4176" s="597"/>
      <c r="G4176" s="612"/>
      <c r="H4176" s="598"/>
      <c r="I4176" s="598"/>
      <c r="J4176" s="598"/>
      <c r="K4176" s="598"/>
      <c r="L4176" s="612"/>
      <c r="M4176" s="598"/>
      <c r="N4176" s="598"/>
      <c r="O4176" s="598"/>
      <c r="P4176" s="598"/>
      <c r="Q4176" s="612"/>
      <c r="R4176" s="615"/>
      <c r="S4176" s="615"/>
      <c r="T4176" s="615"/>
      <c r="U4176" s="615"/>
      <c r="V4176" s="615"/>
      <c r="W4176" s="615"/>
      <c r="X4176" s="615"/>
      <c r="Y4176" s="612"/>
      <c r="Z4176" s="598"/>
      <c r="AA4176" s="598"/>
      <c r="AB4176" s="598"/>
      <c r="AC4176" s="598"/>
      <c r="AD4176" s="612"/>
    </row>
    <row r="4177" spans="1:30">
      <c r="A4177" s="594"/>
      <c r="B4177" s="150"/>
      <c r="D4177" s="347" t="s">
        <v>1282</v>
      </c>
      <c r="E4177" s="299"/>
      <c r="F4177" s="343"/>
      <c r="G4177" s="350"/>
      <c r="H4177" s="349"/>
      <c r="I4177" s="350"/>
      <c r="J4177" s="349"/>
      <c r="K4177" s="350"/>
      <c r="L4177" s="612">
        <f>G4177+I4177-K4177</f>
        <v>0</v>
      </c>
      <c r="M4177" s="388"/>
      <c r="N4177" s="348"/>
      <c r="O4177" s="388"/>
      <c r="P4177" s="348"/>
      <c r="Q4177" s="612">
        <f>L4177+N4177-P4177</f>
        <v>0</v>
      </c>
      <c r="R4177" s="350"/>
      <c r="S4177" s="350"/>
      <c r="T4177" s="350"/>
      <c r="U4177" s="350"/>
      <c r="V4177" s="350"/>
      <c r="W4177" s="350"/>
      <c r="X4177" s="350"/>
      <c r="Y4177" s="374"/>
      <c r="Z4177" s="388"/>
      <c r="AA4177" s="348"/>
      <c r="AB4177" s="388"/>
      <c r="AC4177" s="348"/>
      <c r="AD4177" s="612">
        <f>Y4177+AA4177-AC4177</f>
        <v>0</v>
      </c>
    </row>
    <row r="4178" hidden="1" outlineLevel="1" spans="1:30">
      <c r="A4178" s="594"/>
      <c r="B4178" s="150">
        <v>712601001</v>
      </c>
      <c r="D4178" s="347"/>
      <c r="E4178" s="299" t="s">
        <v>1283</v>
      </c>
      <c r="F4178" s="343"/>
      <c r="G4178" s="350">
        <v>0</v>
      </c>
      <c r="H4178" s="349"/>
      <c r="I4178" s="350"/>
      <c r="J4178" s="349"/>
      <c r="K4178" s="350"/>
      <c r="L4178" s="612">
        <f>G4178+I4178-K4178</f>
        <v>0</v>
      </c>
      <c r="M4178" s="388"/>
      <c r="N4178" s="348"/>
      <c r="O4178" s="388"/>
      <c r="P4178" s="348"/>
      <c r="Q4178" s="612">
        <f>L4178+N4178-P4178</f>
        <v>0</v>
      </c>
      <c r="R4178" s="350"/>
      <c r="S4178" s="350"/>
      <c r="T4178" s="350"/>
      <c r="U4178" s="350"/>
      <c r="V4178" s="350"/>
      <c r="W4178" s="350"/>
      <c r="X4178" s="350"/>
      <c r="Y4178" s="350">
        <f t="shared" ref="Y4178:Y4180" si="941">SUM(Q4178:X4178)</f>
        <v>0</v>
      </c>
      <c r="Z4178" s="388"/>
      <c r="AA4178" s="348"/>
      <c r="AB4178" s="388"/>
      <c r="AC4178" s="348"/>
      <c r="AD4178" s="612">
        <f>Y4178+AA4178-AC4178</f>
        <v>0</v>
      </c>
    </row>
    <row r="4179" hidden="1" outlineLevel="1" spans="1:30">
      <c r="A4179" s="594"/>
      <c r="B4179" s="150">
        <v>712601002</v>
      </c>
      <c r="D4179" s="347"/>
      <c r="E4179" s="299" t="s">
        <v>685</v>
      </c>
      <c r="F4179" s="343"/>
      <c r="G4179" s="350"/>
      <c r="H4179" s="349"/>
      <c r="I4179" s="350"/>
      <c r="J4179" s="349"/>
      <c r="K4179" s="350"/>
      <c r="L4179" s="612">
        <f t="shared" ref="L4179:L4180" si="942">G4179+I4179-K4179</f>
        <v>0</v>
      </c>
      <c r="M4179" s="388"/>
      <c r="N4179" s="348"/>
      <c r="O4179" s="388"/>
      <c r="P4179" s="348"/>
      <c r="Q4179" s="612">
        <f t="shared" ref="Q4179:Q4180" si="943">L4179+N4179-P4179</f>
        <v>0</v>
      </c>
      <c r="R4179" s="350"/>
      <c r="S4179" s="350"/>
      <c r="T4179" s="350"/>
      <c r="U4179" s="350"/>
      <c r="V4179" s="350"/>
      <c r="W4179" s="350"/>
      <c r="X4179" s="350"/>
      <c r="Y4179" s="350">
        <f t="shared" si="941"/>
        <v>0</v>
      </c>
      <c r="Z4179" s="388"/>
      <c r="AA4179" s="348"/>
      <c r="AB4179" s="388"/>
      <c r="AC4179" s="348"/>
      <c r="AD4179" s="612">
        <f t="shared" ref="AD4179:AD4180" si="944">Y4179+AA4179-AC4179</f>
        <v>0</v>
      </c>
    </row>
    <row r="4180" hidden="1" outlineLevel="1" spans="1:30">
      <c r="A4180" s="594"/>
      <c r="B4180" s="150">
        <v>712601003</v>
      </c>
      <c r="D4180" s="347"/>
      <c r="E4180" s="299" t="s">
        <v>364</v>
      </c>
      <c r="F4180" s="343"/>
      <c r="G4180" s="350"/>
      <c r="H4180" s="349"/>
      <c r="I4180" s="350"/>
      <c r="J4180" s="349"/>
      <c r="K4180" s="350"/>
      <c r="L4180" s="612">
        <f t="shared" si="942"/>
        <v>0</v>
      </c>
      <c r="M4180" s="388"/>
      <c r="N4180" s="348"/>
      <c r="O4180" s="388"/>
      <c r="P4180" s="348"/>
      <c r="Q4180" s="612">
        <f t="shared" si="943"/>
        <v>0</v>
      </c>
      <c r="R4180" s="350"/>
      <c r="S4180" s="350"/>
      <c r="T4180" s="350"/>
      <c r="U4180" s="350"/>
      <c r="V4180" s="350"/>
      <c r="W4180" s="350"/>
      <c r="X4180" s="350"/>
      <c r="Y4180" s="350">
        <f t="shared" si="941"/>
        <v>0</v>
      </c>
      <c r="Z4180" s="388"/>
      <c r="AA4180" s="348"/>
      <c r="AB4180" s="388"/>
      <c r="AC4180" s="348"/>
      <c r="AD4180" s="612">
        <f t="shared" si="944"/>
        <v>0</v>
      </c>
    </row>
    <row r="4181" collapsed="1" spans="1:30">
      <c r="A4181" s="594"/>
      <c r="B4181" s="150"/>
      <c r="D4181" s="346"/>
      <c r="E4181" s="299"/>
      <c r="F4181" s="343"/>
      <c r="G4181" s="350"/>
      <c r="H4181" s="349"/>
      <c r="I4181" s="350"/>
      <c r="J4181" s="349"/>
      <c r="K4181" s="350"/>
      <c r="L4181" s="337"/>
      <c r="M4181" s="388"/>
      <c r="N4181" s="348"/>
      <c r="O4181" s="388"/>
      <c r="P4181" s="348"/>
      <c r="Q4181" s="337"/>
      <c r="R4181" s="350"/>
      <c r="S4181" s="350"/>
      <c r="T4181" s="350"/>
      <c r="U4181" s="350"/>
      <c r="V4181" s="350"/>
      <c r="W4181" s="350"/>
      <c r="X4181" s="350"/>
      <c r="Y4181" s="374"/>
      <c r="Z4181" s="388"/>
      <c r="AA4181" s="348"/>
      <c r="AB4181" s="388"/>
      <c r="AC4181" s="348"/>
      <c r="AD4181" s="337"/>
    </row>
    <row r="4182" spans="1:30">
      <c r="A4182" s="594"/>
      <c r="B4182" s="150"/>
      <c r="D4182" s="351" t="s">
        <v>765</v>
      </c>
      <c r="E4182" s="352"/>
      <c r="F4182" s="353"/>
      <c r="G4182" s="354">
        <f>SUM(G4177:G4181)</f>
        <v>0</v>
      </c>
      <c r="H4182" s="355"/>
      <c r="I4182" s="354">
        <f>SUM(I4177:I4181)</f>
        <v>0</v>
      </c>
      <c r="J4182" s="355"/>
      <c r="K4182" s="354">
        <f>SUM(K4177:K4181)</f>
        <v>0</v>
      </c>
      <c r="L4182" s="354">
        <f>SUM(L4177:L4181)</f>
        <v>0</v>
      </c>
      <c r="M4182" s="355"/>
      <c r="N4182" s="354">
        <f>SUM(N4177:N4181)</f>
        <v>0</v>
      </c>
      <c r="O4182" s="355"/>
      <c r="P4182" s="354">
        <f t="shared" ref="P4182:Y4182" si="945">SUM(P4177:P4181)</f>
        <v>0</v>
      </c>
      <c r="Q4182" s="354">
        <f t="shared" si="945"/>
        <v>0</v>
      </c>
      <c r="R4182" s="354">
        <f t="shared" si="945"/>
        <v>0</v>
      </c>
      <c r="S4182" s="354">
        <f t="shared" si="945"/>
        <v>0</v>
      </c>
      <c r="T4182" s="354">
        <f t="shared" si="945"/>
        <v>0</v>
      </c>
      <c r="U4182" s="354">
        <f t="shared" si="945"/>
        <v>0</v>
      </c>
      <c r="V4182" s="354">
        <f t="shared" si="945"/>
        <v>0</v>
      </c>
      <c r="W4182" s="354">
        <f t="shared" si="945"/>
        <v>0</v>
      </c>
      <c r="X4182" s="354">
        <f t="shared" si="945"/>
        <v>0</v>
      </c>
      <c r="Y4182" s="354">
        <f t="shared" si="945"/>
        <v>0</v>
      </c>
      <c r="Z4182" s="355"/>
      <c r="AA4182" s="354">
        <f>SUM(AA4177:AA4181)</f>
        <v>0</v>
      </c>
      <c r="AB4182" s="355"/>
      <c r="AC4182" s="354">
        <f>SUM(AC4177:AC4181)</f>
        <v>0</v>
      </c>
      <c r="AD4182" s="354">
        <f>SUM(AD4177:AD4181)</f>
        <v>0</v>
      </c>
    </row>
    <row r="4183" spans="1:30">
      <c r="A4183" s="594"/>
      <c r="B4183" s="595"/>
      <c r="C4183" s="654"/>
      <c r="D4183" s="303"/>
      <c r="E4183" s="594"/>
      <c r="F4183" s="597"/>
      <c r="G4183" s="612"/>
      <c r="H4183" s="598"/>
      <c r="I4183" s="598"/>
      <c r="J4183" s="598"/>
      <c r="K4183" s="598"/>
      <c r="L4183" s="612"/>
      <c r="M4183" s="598"/>
      <c r="N4183" s="598"/>
      <c r="O4183" s="598"/>
      <c r="P4183" s="598"/>
      <c r="Q4183" s="612"/>
      <c r="R4183" s="615"/>
      <c r="S4183" s="615"/>
      <c r="T4183" s="615"/>
      <c r="U4183" s="615"/>
      <c r="V4183" s="615"/>
      <c r="W4183" s="615"/>
      <c r="X4183" s="615"/>
      <c r="Y4183" s="612"/>
      <c r="Z4183" s="598"/>
      <c r="AA4183" s="598"/>
      <c r="AB4183" s="598"/>
      <c r="AC4183" s="598"/>
      <c r="AD4183" s="612"/>
    </row>
    <row r="4184" spans="1:30">
      <c r="A4184" s="655"/>
      <c r="B4184" s="639"/>
      <c r="C4184" s="640" t="s">
        <v>1284</v>
      </c>
      <c r="D4184" s="640"/>
      <c r="E4184" s="656"/>
      <c r="F4184" s="657"/>
      <c r="G4184" s="650">
        <f>G3954+G3963+G3970+G3981+G3990+G4002+G4010+G4025+G4032+G4041+G4050+G4059+G4068+G4084+G4099+G4110+G4117+G4125+G4133+G4139+G4148+G4156+G4164+G4175+G4019</f>
        <v>0</v>
      </c>
      <c r="H4184" s="658"/>
      <c r="I4184" s="650">
        <f>I3954+I3963+I3970+I3981+I3990+I4002+I4010+I4025+I4032+I4041+I4050+I4059+I4068+I4084+I4099+I4110+I4117+I4125+I4133+I4139+I4148+I4156+I4164+I4175+I4019</f>
        <v>0</v>
      </c>
      <c r="J4184" s="658"/>
      <c r="K4184" s="650">
        <f>K3954+K3963+K3970+K3981+K3990+K4002+K4010+K4025+K4032+K4041+K4050+K4059+K4068+K4084+K4099+K4110+K4117+K4125+K4133+K4139+K4148+K4156+K4164+K4175+K4019</f>
        <v>0</v>
      </c>
      <c r="L4184" s="650">
        <f>L3954+L3963+L3970+L3981+L3990+L4002+L4010+L4025+L4032+L4041+L4050+L4059+L4068+L4084+L4099+L4110+L4117+L4125+L4133+L4139+L4148+L4156+L4164+L4175+L4019</f>
        <v>0</v>
      </c>
      <c r="M4184" s="658"/>
      <c r="N4184" s="650">
        <f>N3954+N3963+N3970+N3981+N3990+N4002+N4010+N4025+N4032+N4041+N4050+N4059+N4068+N4084+N4099+N4110+N4117+N4125+N4133+N4139+N4148+N4156+N4164+N4175+N4019</f>
        <v>0</v>
      </c>
      <c r="O4184" s="658"/>
      <c r="P4184" s="650">
        <f t="shared" ref="P4184:Y4184" si="946">P3954+P3963+P3970+P3981+P3990+P4002+P4010+P4025+P4032+P4041+P4050+P4059+P4068+P4084+P4099+P4110+P4117+P4125+P4133+P4139+P4148+P4156+P4164+P4175+P4019</f>
        <v>0</v>
      </c>
      <c r="Q4184" s="650">
        <f t="shared" si="946"/>
        <v>0</v>
      </c>
      <c r="R4184" s="650">
        <f t="shared" si="946"/>
        <v>0</v>
      </c>
      <c r="S4184" s="650">
        <f t="shared" si="946"/>
        <v>0</v>
      </c>
      <c r="T4184" s="650">
        <f t="shared" si="946"/>
        <v>0</v>
      </c>
      <c r="U4184" s="650">
        <f t="shared" si="946"/>
        <v>0</v>
      </c>
      <c r="V4184" s="650">
        <f t="shared" si="946"/>
        <v>0</v>
      </c>
      <c r="W4184" s="650">
        <f t="shared" si="946"/>
        <v>0</v>
      </c>
      <c r="X4184" s="650">
        <f t="shared" si="946"/>
        <v>0</v>
      </c>
      <c r="Y4184" s="650">
        <f t="shared" si="946"/>
        <v>0</v>
      </c>
      <c r="Z4184" s="658"/>
      <c r="AA4184" s="650">
        <f>AA3954+AA3963+AA3970+AA3981+AA3990+AA4002+AA4010+AA4025+AA4032+AA4041+AA4050+AA4059+AA4068+AA4084+AA4099+AA4110+AA4117+AA4125+AA4133+AA4139+AA4148+AA4156+AA4164+AA4175+AA4019</f>
        <v>0</v>
      </c>
      <c r="AB4184" s="658"/>
      <c r="AC4184" s="650">
        <f>AC3954+AC3963+AC3970+AC3981+AC3990+AC4002+AC4010+AC4025+AC4032+AC4041+AC4050+AC4059+AC4068+AC4084+AC4099+AC4110+AC4117+AC4125+AC4133+AC4139+AC4148+AC4156+AC4164+AC4175+AC4019</f>
        <v>0</v>
      </c>
      <c r="AD4184" s="650">
        <f>AD3954+AD3963+AD3970+AD3981+AD3990+AD4002+AD4010+AD4025+AD4032+AD4041+AD4050+AD4059+AD4068+AD4084+AD4099+AD4110+AD4117+AD4125+AD4133+AD4139+AD4148+AD4156+AD4164+AD4175+AD4019</f>
        <v>0</v>
      </c>
    </row>
    <row r="4185" s="300" customFormat="1" spans="1:30">
      <c r="A4185" s="630"/>
      <c r="B4185" s="631"/>
      <c r="C4185" s="623"/>
      <c r="D4185" s="623"/>
      <c r="E4185" s="630"/>
      <c r="F4185" s="632"/>
      <c r="G4185" s="622">
        <v>0</v>
      </c>
      <c r="H4185" s="622"/>
      <c r="I4185" s="622"/>
      <c r="J4185" s="622"/>
      <c r="K4185" s="622"/>
      <c r="L4185" s="622"/>
      <c r="M4185" s="622"/>
      <c r="N4185" s="622"/>
      <c r="O4185" s="622"/>
      <c r="P4185" s="622"/>
      <c r="Q4185" s="622"/>
      <c r="R4185" s="622">
        <v>0</v>
      </c>
      <c r="S4185" s="622"/>
      <c r="T4185" s="622">
        <v>0</v>
      </c>
      <c r="U4185" s="622">
        <v>0</v>
      </c>
      <c r="V4185" s="622"/>
      <c r="W4185" s="622"/>
      <c r="X4185" s="622"/>
      <c r="Y4185" s="622"/>
      <c r="Z4185" s="622"/>
      <c r="AA4185" s="622"/>
      <c r="AB4185" s="622"/>
      <c r="AC4185" s="622"/>
      <c r="AD4185" s="622"/>
    </row>
    <row r="4186" spans="1:30">
      <c r="A4186" s="659"/>
      <c r="B4186" s="617"/>
      <c r="C4186" s="382" t="s">
        <v>1285</v>
      </c>
      <c r="D4186" s="382"/>
      <c r="E4186" s="660"/>
      <c r="F4186" s="661"/>
      <c r="G4186" s="624">
        <f>G3929+G4184</f>
        <v>0</v>
      </c>
      <c r="H4186" s="662"/>
      <c r="I4186" s="662">
        <f>I3929+I4184</f>
        <v>0</v>
      </c>
      <c r="J4186" s="662"/>
      <c r="K4186" s="662">
        <f>K3929+K4184</f>
        <v>0</v>
      </c>
      <c r="L4186" s="624">
        <f>L3929+L4184</f>
        <v>0</v>
      </c>
      <c r="M4186" s="662"/>
      <c r="N4186" s="662">
        <f>N3929+N4184</f>
        <v>0</v>
      </c>
      <c r="O4186" s="662"/>
      <c r="P4186" s="662">
        <f t="shared" ref="P4186:Y4186" si="947">P3929+P4184</f>
        <v>0</v>
      </c>
      <c r="Q4186" s="624">
        <f t="shared" si="947"/>
        <v>0</v>
      </c>
      <c r="R4186" s="624">
        <f t="shared" si="947"/>
        <v>0</v>
      </c>
      <c r="S4186" s="624">
        <f t="shared" si="947"/>
        <v>0</v>
      </c>
      <c r="T4186" s="624">
        <f t="shared" si="947"/>
        <v>0</v>
      </c>
      <c r="U4186" s="624">
        <f t="shared" si="947"/>
        <v>0</v>
      </c>
      <c r="V4186" s="624">
        <f t="shared" si="947"/>
        <v>0</v>
      </c>
      <c r="W4186" s="624">
        <f t="shared" si="947"/>
        <v>0</v>
      </c>
      <c r="X4186" s="624">
        <f t="shared" si="947"/>
        <v>0</v>
      </c>
      <c r="Y4186" s="624">
        <f t="shared" si="947"/>
        <v>0</v>
      </c>
      <c r="Z4186" s="662"/>
      <c r="AA4186" s="662">
        <f>AA3929+AA4184</f>
        <v>0</v>
      </c>
      <c r="AB4186" s="662"/>
      <c r="AC4186" s="662">
        <f>AC3929+AC4184</f>
        <v>0</v>
      </c>
      <c r="AD4186" s="624">
        <f>AD3929+AD4184</f>
        <v>0</v>
      </c>
    </row>
    <row r="4187" spans="1:30">
      <c r="A4187" s="659"/>
      <c r="B4187" s="595"/>
      <c r="C4187" s="303"/>
      <c r="D4187" s="303"/>
      <c r="E4187" s="659"/>
      <c r="F4187" s="663"/>
      <c r="G4187" s="622"/>
      <c r="H4187" s="615"/>
      <c r="I4187" s="615"/>
      <c r="J4187" s="615"/>
      <c r="K4187" s="615"/>
      <c r="L4187" s="615"/>
      <c r="M4187" s="615"/>
      <c r="N4187" s="615"/>
      <c r="O4187" s="615"/>
      <c r="P4187" s="615"/>
      <c r="Q4187" s="622"/>
      <c r="R4187" s="615"/>
      <c r="S4187" s="615"/>
      <c r="T4187" s="615"/>
      <c r="U4187" s="615"/>
      <c r="V4187" s="615"/>
      <c r="W4187" s="615"/>
      <c r="X4187" s="615"/>
      <c r="Y4187" s="622"/>
      <c r="Z4187" s="615"/>
      <c r="AA4187" s="615"/>
      <c r="AB4187" s="615"/>
      <c r="AC4187" s="615"/>
      <c r="AD4187" s="622"/>
    </row>
    <row r="4188" spans="1:31">
      <c r="A4188" s="655"/>
      <c r="B4188" s="625"/>
      <c r="C4188" s="421" t="s">
        <v>1286</v>
      </c>
      <c r="D4188" s="421"/>
      <c r="E4188" s="664"/>
      <c r="F4188" s="665"/>
      <c r="G4188" s="637">
        <f>G3873-G4186</f>
        <v>0</v>
      </c>
      <c r="H4188" s="666"/>
      <c r="I4188" s="666">
        <f>I3873+I4186</f>
        <v>0</v>
      </c>
      <c r="J4188" s="666"/>
      <c r="K4188" s="666">
        <f>K3873+K4186</f>
        <v>0</v>
      </c>
      <c r="L4188" s="637">
        <f>L3873-L4186</f>
        <v>0</v>
      </c>
      <c r="M4188" s="666"/>
      <c r="N4188" s="666">
        <f>N3873+N4186</f>
        <v>0</v>
      </c>
      <c r="O4188" s="666"/>
      <c r="P4188" s="666">
        <f>P3873+P4186</f>
        <v>0</v>
      </c>
      <c r="Q4188" s="637">
        <f t="shared" ref="Q4188:Y4188" si="948">Q3873-Q4186</f>
        <v>0</v>
      </c>
      <c r="R4188" s="637">
        <f t="shared" si="948"/>
        <v>0</v>
      </c>
      <c r="S4188" s="637">
        <f t="shared" si="948"/>
        <v>0</v>
      </c>
      <c r="T4188" s="637">
        <f t="shared" si="948"/>
        <v>0</v>
      </c>
      <c r="U4188" s="637">
        <f t="shared" si="948"/>
        <v>0</v>
      </c>
      <c r="V4188" s="637">
        <f t="shared" si="948"/>
        <v>0</v>
      </c>
      <c r="W4188" s="637">
        <f t="shared" si="948"/>
        <v>0</v>
      </c>
      <c r="X4188" s="637">
        <f t="shared" si="948"/>
        <v>0</v>
      </c>
      <c r="Y4188" s="637">
        <f t="shared" si="948"/>
        <v>0</v>
      </c>
      <c r="Z4188" s="666"/>
      <c r="AA4188" s="666">
        <f>AA3873+AA4186</f>
        <v>0</v>
      </c>
      <c r="AB4188" s="666"/>
      <c r="AC4188" s="666">
        <f>AC3873+AC4186</f>
        <v>0</v>
      </c>
      <c r="AD4188" s="637">
        <f>AD3873-AD4186</f>
        <v>0</v>
      </c>
      <c r="AE4188" s="252"/>
    </row>
    <row r="4189" spans="1:31">
      <c r="A4189" s="594"/>
      <c r="B4189" s="595"/>
      <c r="C4189" s="654"/>
      <c r="D4189" s="303"/>
      <c r="E4189" s="594"/>
      <c r="F4189" s="597"/>
      <c r="G4189" s="622"/>
      <c r="H4189" s="598"/>
      <c r="I4189" s="598"/>
      <c r="J4189" s="598"/>
      <c r="K4189" s="598"/>
      <c r="L4189" s="612"/>
      <c r="M4189" s="598"/>
      <c r="N4189" s="598"/>
      <c r="O4189" s="598"/>
      <c r="P4189" s="598"/>
      <c r="Q4189" s="622"/>
      <c r="R4189" s="615"/>
      <c r="S4189" s="615"/>
      <c r="T4189" s="615"/>
      <c r="U4189" s="615"/>
      <c r="V4189" s="615"/>
      <c r="W4189" s="615"/>
      <c r="X4189" s="615"/>
      <c r="Y4189" s="622"/>
      <c r="Z4189" s="598"/>
      <c r="AA4189" s="598"/>
      <c r="AB4189" s="598"/>
      <c r="AC4189" s="598"/>
      <c r="AD4189" s="622"/>
      <c r="AE4189" s="252"/>
    </row>
    <row r="4190" spans="1:30">
      <c r="A4190" s="594"/>
      <c r="B4190" s="595"/>
      <c r="C4190" s="600" t="s">
        <v>1287</v>
      </c>
      <c r="D4190" s="303"/>
      <c r="E4190" s="594"/>
      <c r="F4190" s="597"/>
      <c r="G4190" s="612"/>
      <c r="H4190" s="598"/>
      <c r="I4190" s="598"/>
      <c r="J4190" s="598"/>
      <c r="K4190" s="598"/>
      <c r="L4190" s="612"/>
      <c r="M4190" s="598"/>
      <c r="N4190" s="598"/>
      <c r="O4190" s="598"/>
      <c r="P4190" s="598"/>
      <c r="Q4190" s="612"/>
      <c r="R4190" s="615"/>
      <c r="S4190" s="615"/>
      <c r="T4190" s="615"/>
      <c r="U4190" s="615"/>
      <c r="V4190" s="615"/>
      <c r="W4190" s="615"/>
      <c r="X4190" s="615"/>
      <c r="Y4190" s="612"/>
      <c r="Z4190" s="598"/>
      <c r="AA4190" s="598"/>
      <c r="AB4190" s="598"/>
      <c r="AC4190" s="598"/>
      <c r="AD4190" s="612"/>
    </row>
    <row r="4191" spans="1:30">
      <c r="A4191" s="594"/>
      <c r="B4191" s="595"/>
      <c r="C4191" s="667" t="s">
        <v>1288</v>
      </c>
      <c r="D4191" s="347"/>
      <c r="E4191" s="594"/>
      <c r="F4191" s="597"/>
      <c r="G4191" s="612"/>
      <c r="H4191" s="598"/>
      <c r="I4191" s="598"/>
      <c r="J4191" s="598"/>
      <c r="K4191" s="598"/>
      <c r="L4191" s="612"/>
      <c r="M4191" s="598"/>
      <c r="N4191" s="598"/>
      <c r="O4191" s="598"/>
      <c r="P4191" s="598"/>
      <c r="Q4191" s="612"/>
      <c r="R4191" s="615"/>
      <c r="S4191" s="615"/>
      <c r="T4191" s="615"/>
      <c r="U4191" s="615"/>
      <c r="V4191" s="615"/>
      <c r="W4191" s="615"/>
      <c r="X4191" s="615"/>
      <c r="Y4191" s="612"/>
      <c r="Z4191" s="598"/>
      <c r="AA4191" s="598"/>
      <c r="AB4191" s="598"/>
      <c r="AC4191" s="598"/>
      <c r="AD4191" s="612"/>
    </row>
    <row r="4192" spans="1:30">
      <c r="A4192" s="594"/>
      <c r="B4192" s="595"/>
      <c r="C4192" s="585"/>
      <c r="D4192" s="347" t="s">
        <v>1289</v>
      </c>
      <c r="E4192" s="594"/>
      <c r="F4192" s="597"/>
      <c r="G4192" s="612"/>
      <c r="H4192" s="598"/>
      <c r="I4192" s="598"/>
      <c r="J4192" s="598"/>
      <c r="K4192" s="598"/>
      <c r="L4192" s="612"/>
      <c r="M4192" s="598"/>
      <c r="N4192" s="598"/>
      <c r="O4192" s="598"/>
      <c r="P4192" s="598"/>
      <c r="Q4192" s="612"/>
      <c r="R4192" s="615"/>
      <c r="S4192" s="615"/>
      <c r="T4192" s="615"/>
      <c r="U4192" s="615"/>
      <c r="V4192" s="615"/>
      <c r="W4192" s="615"/>
      <c r="X4192" s="615"/>
      <c r="Y4192" s="612"/>
      <c r="Z4192" s="598"/>
      <c r="AA4192" s="598"/>
      <c r="AB4192" s="598"/>
      <c r="AC4192" s="598"/>
      <c r="AD4192" s="612"/>
    </row>
    <row r="4193" hidden="1" outlineLevel="1" spans="1:30">
      <c r="A4193" s="594"/>
      <c r="B4193" s="150">
        <v>810101001</v>
      </c>
      <c r="D4193" s="347"/>
      <c r="E4193" s="299" t="s">
        <v>688</v>
      </c>
      <c r="F4193" s="343"/>
      <c r="G4193" s="350"/>
      <c r="H4193" s="349"/>
      <c r="I4193" s="350"/>
      <c r="J4193" s="349"/>
      <c r="K4193" s="350"/>
      <c r="L4193" s="612">
        <f>G4193-I4193+K4193</f>
        <v>0</v>
      </c>
      <c r="M4193" s="388"/>
      <c r="N4193" s="348"/>
      <c r="O4193" s="388"/>
      <c r="P4193" s="348"/>
      <c r="Q4193" s="612">
        <f>L4193-N4193+P4193</f>
        <v>0</v>
      </c>
      <c r="R4193" s="350"/>
      <c r="S4193" s="350"/>
      <c r="T4193" s="350"/>
      <c r="U4193" s="350"/>
      <c r="V4193" s="350"/>
      <c r="W4193" s="350"/>
      <c r="X4193" s="350"/>
      <c r="Y4193" s="350">
        <f>SUM(Q4193:X4193)</f>
        <v>0</v>
      </c>
      <c r="Z4193" s="388"/>
      <c r="AA4193" s="348"/>
      <c r="AB4193" s="388"/>
      <c r="AC4193" s="348"/>
      <c r="AD4193" s="612">
        <f>Y4193-AA4193+AC4193</f>
        <v>0</v>
      </c>
    </row>
    <row r="4194" hidden="1" outlineLevel="1" spans="1:30">
      <c r="A4194" s="594"/>
      <c r="B4194" s="150">
        <v>810101002</v>
      </c>
      <c r="D4194" s="347"/>
      <c r="E4194" s="299" t="s">
        <v>689</v>
      </c>
      <c r="F4194" s="343"/>
      <c r="G4194" s="350"/>
      <c r="H4194" s="349"/>
      <c r="I4194" s="350"/>
      <c r="J4194" s="349"/>
      <c r="K4194" s="350"/>
      <c r="L4194" s="612">
        <f>G4194-I4194+K4194</f>
        <v>0</v>
      </c>
      <c r="M4194" s="388"/>
      <c r="N4194" s="348"/>
      <c r="O4194" s="388"/>
      <c r="P4194" s="348"/>
      <c r="Q4194" s="612">
        <f>L4194-N4194+P4194</f>
        <v>0</v>
      </c>
      <c r="R4194" s="350"/>
      <c r="S4194" s="350"/>
      <c r="T4194" s="350"/>
      <c r="U4194" s="350"/>
      <c r="V4194" s="350"/>
      <c r="W4194" s="350"/>
      <c r="X4194" s="350"/>
      <c r="Y4194" s="350">
        <f>SUM(Q4194:X4194)</f>
        <v>0</v>
      </c>
      <c r="Z4194" s="388"/>
      <c r="AA4194" s="348"/>
      <c r="AB4194" s="388"/>
      <c r="AC4194" s="348"/>
      <c r="AD4194" s="612">
        <f>Y4194-AA4194+AC4194</f>
        <v>0</v>
      </c>
    </row>
    <row r="4195" hidden="1" outlineLevel="1" spans="1:30">
      <c r="A4195" s="594"/>
      <c r="B4195" s="150">
        <v>810101003</v>
      </c>
      <c r="D4195" s="347"/>
      <c r="E4195" s="299" t="s">
        <v>690</v>
      </c>
      <c r="F4195" s="343"/>
      <c r="G4195" s="350"/>
      <c r="H4195" s="349"/>
      <c r="I4195" s="350"/>
      <c r="J4195" s="349"/>
      <c r="K4195" s="350"/>
      <c r="L4195" s="612">
        <f>G4195-I4195+K4195</f>
        <v>0</v>
      </c>
      <c r="M4195" s="388"/>
      <c r="N4195" s="348"/>
      <c r="O4195" s="388"/>
      <c r="P4195" s="348"/>
      <c r="Q4195" s="612">
        <f>L4195-N4195+P4195</f>
        <v>0</v>
      </c>
      <c r="R4195" s="350"/>
      <c r="S4195" s="350"/>
      <c r="T4195" s="350"/>
      <c r="U4195" s="350"/>
      <c r="V4195" s="350"/>
      <c r="W4195" s="350"/>
      <c r="X4195" s="350"/>
      <c r="Y4195" s="350">
        <f>SUM(Q4195:X4195)</f>
        <v>0</v>
      </c>
      <c r="Z4195" s="388"/>
      <c r="AA4195" s="348"/>
      <c r="AB4195" s="388"/>
      <c r="AC4195" s="348"/>
      <c r="AD4195" s="612">
        <f>Y4195-AA4195+AC4195</f>
        <v>0</v>
      </c>
    </row>
    <row r="4196" hidden="1" outlineLevel="1" spans="1:30">
      <c r="A4196" s="594"/>
      <c r="B4196" s="150">
        <v>810101004</v>
      </c>
      <c r="D4196" s="346"/>
      <c r="E4196" s="299" t="s">
        <v>691</v>
      </c>
      <c r="F4196" s="343"/>
      <c r="G4196" s="350"/>
      <c r="H4196" s="349"/>
      <c r="I4196" s="350"/>
      <c r="J4196" s="349"/>
      <c r="K4196" s="350"/>
      <c r="L4196" s="612">
        <f>G4196-I4196+K4196</f>
        <v>0</v>
      </c>
      <c r="M4196" s="388"/>
      <c r="N4196" s="348"/>
      <c r="O4196" s="388"/>
      <c r="P4196" s="348"/>
      <c r="Q4196" s="612">
        <f>L4196-N4196+P4196</f>
        <v>0</v>
      </c>
      <c r="R4196" s="350"/>
      <c r="S4196" s="350"/>
      <c r="T4196" s="350"/>
      <c r="U4196" s="350"/>
      <c r="V4196" s="350"/>
      <c r="W4196" s="350"/>
      <c r="X4196" s="350"/>
      <c r="Y4196" s="350">
        <f>SUM(Q4196:X4196)</f>
        <v>0</v>
      </c>
      <c r="Z4196" s="388"/>
      <c r="AA4196" s="348"/>
      <c r="AB4196" s="388"/>
      <c r="AC4196" s="348"/>
      <c r="AD4196" s="612">
        <f>Y4196-AA4196+AC4196</f>
        <v>0</v>
      </c>
    </row>
    <row r="4197" collapsed="1" spans="1:30">
      <c r="A4197" s="594"/>
      <c r="B4197" s="150"/>
      <c r="D4197" s="346"/>
      <c r="E4197" s="299"/>
      <c r="F4197" s="343"/>
      <c r="G4197" s="350"/>
      <c r="H4197" s="349"/>
      <c r="I4197" s="350"/>
      <c r="J4197" s="349"/>
      <c r="K4197" s="350"/>
      <c r="L4197" s="337"/>
      <c r="M4197" s="388"/>
      <c r="N4197" s="348"/>
      <c r="O4197" s="388"/>
      <c r="P4197" s="348"/>
      <c r="Q4197" s="337"/>
      <c r="R4197" s="350"/>
      <c r="S4197" s="350"/>
      <c r="T4197" s="350"/>
      <c r="U4197" s="350"/>
      <c r="V4197" s="350"/>
      <c r="W4197" s="350"/>
      <c r="X4197" s="350"/>
      <c r="Y4197" s="374"/>
      <c r="Z4197" s="388"/>
      <c r="AA4197" s="348"/>
      <c r="AB4197" s="388"/>
      <c r="AC4197" s="348"/>
      <c r="AD4197" s="337"/>
    </row>
    <row r="4198" spans="1:30">
      <c r="A4198" s="594"/>
      <c r="B4198" s="150"/>
      <c r="D4198" s="351" t="s">
        <v>765</v>
      </c>
      <c r="E4198" s="352"/>
      <c r="F4198" s="353"/>
      <c r="G4198" s="354">
        <f>SUM(G4193:G4197)</f>
        <v>0</v>
      </c>
      <c r="H4198" s="355"/>
      <c r="I4198" s="354">
        <f>SUM(I4193:I4197)</f>
        <v>0</v>
      </c>
      <c r="J4198" s="355"/>
      <c r="K4198" s="354">
        <f>SUM(K4193:K4197)</f>
        <v>0</v>
      </c>
      <c r="L4198" s="354">
        <f>SUM(L4193:L4197)</f>
        <v>0</v>
      </c>
      <c r="M4198" s="355"/>
      <c r="N4198" s="354">
        <f>SUM(N4193:N4197)</f>
        <v>0</v>
      </c>
      <c r="O4198" s="355"/>
      <c r="P4198" s="354">
        <f>SUM(P4193:P4197)</f>
        <v>0</v>
      </c>
      <c r="Q4198" s="354">
        <f>SUM(Q4193:Q4197)</f>
        <v>0</v>
      </c>
      <c r="R4198" s="354">
        <f t="shared" ref="R4198:Y4198" si="949">SUM(R4193:R4197)</f>
        <v>0</v>
      </c>
      <c r="S4198" s="354">
        <f t="shared" si="949"/>
        <v>0</v>
      </c>
      <c r="T4198" s="354">
        <f t="shared" si="949"/>
        <v>0</v>
      </c>
      <c r="U4198" s="354">
        <f t="shared" si="949"/>
        <v>0</v>
      </c>
      <c r="V4198" s="354">
        <f t="shared" si="949"/>
        <v>0</v>
      </c>
      <c r="W4198" s="354">
        <f t="shared" si="949"/>
        <v>0</v>
      </c>
      <c r="X4198" s="354">
        <f t="shared" si="949"/>
        <v>0</v>
      </c>
      <c r="Y4198" s="354">
        <f t="shared" si="949"/>
        <v>0</v>
      </c>
      <c r="Z4198" s="355"/>
      <c r="AA4198" s="354">
        <f>SUM(AA4193:AA4197)</f>
        <v>0</v>
      </c>
      <c r="AB4198" s="355"/>
      <c r="AC4198" s="354">
        <f>SUM(AC4193:AC4197)</f>
        <v>0</v>
      </c>
      <c r="AD4198" s="354">
        <f>SUM(AD4193:AD4197)</f>
        <v>0</v>
      </c>
    </row>
    <row r="4199" spans="1:30">
      <c r="A4199" s="594"/>
      <c r="B4199" s="595"/>
      <c r="C4199" s="585"/>
      <c r="D4199" s="668"/>
      <c r="E4199" s="594"/>
      <c r="F4199" s="597"/>
      <c r="G4199" s="612"/>
      <c r="H4199" s="598"/>
      <c r="I4199" s="598"/>
      <c r="J4199" s="598"/>
      <c r="K4199" s="598"/>
      <c r="L4199" s="612"/>
      <c r="M4199" s="598"/>
      <c r="N4199" s="598"/>
      <c r="O4199" s="598"/>
      <c r="P4199" s="598"/>
      <c r="Q4199" s="612"/>
      <c r="R4199" s="615"/>
      <c r="S4199" s="615"/>
      <c r="T4199" s="615"/>
      <c r="U4199" s="615"/>
      <c r="V4199" s="615"/>
      <c r="W4199" s="615"/>
      <c r="X4199" s="615"/>
      <c r="Y4199" s="612"/>
      <c r="Z4199" s="598"/>
      <c r="AA4199" s="598"/>
      <c r="AB4199" s="598"/>
      <c r="AC4199" s="598"/>
      <c r="AD4199" s="612"/>
    </row>
    <row r="4200" spans="1:30">
      <c r="A4200" s="594"/>
      <c r="B4200" s="595"/>
      <c r="C4200" s="585"/>
      <c r="D4200" s="347" t="s">
        <v>1290</v>
      </c>
      <c r="E4200" s="594"/>
      <c r="F4200" s="597"/>
      <c r="G4200" s="612"/>
      <c r="H4200" s="598"/>
      <c r="I4200" s="598"/>
      <c r="J4200" s="598"/>
      <c r="K4200" s="598"/>
      <c r="L4200" s="612"/>
      <c r="M4200" s="598"/>
      <c r="N4200" s="598"/>
      <c r="O4200" s="598"/>
      <c r="P4200" s="598"/>
      <c r="Q4200" s="612"/>
      <c r="R4200" s="615"/>
      <c r="S4200" s="615"/>
      <c r="T4200" s="615"/>
      <c r="U4200" s="615"/>
      <c r="V4200" s="615"/>
      <c r="W4200" s="615"/>
      <c r="X4200" s="615"/>
      <c r="Y4200" s="612"/>
      <c r="Z4200" s="598"/>
      <c r="AA4200" s="598"/>
      <c r="AB4200" s="598"/>
      <c r="AC4200" s="598"/>
      <c r="AD4200" s="612"/>
    </row>
    <row r="4201" hidden="1" outlineLevel="1" spans="1:30">
      <c r="A4201" s="594"/>
      <c r="B4201" s="150">
        <v>810201001</v>
      </c>
      <c r="D4201" s="347"/>
      <c r="E4201" s="299" t="s">
        <v>693</v>
      </c>
      <c r="F4201" s="343"/>
      <c r="G4201" s="350"/>
      <c r="H4201" s="349"/>
      <c r="I4201" s="350"/>
      <c r="J4201" s="349"/>
      <c r="K4201" s="350"/>
      <c r="L4201" s="612">
        <f>G4201-I4201+K4201</f>
        <v>0</v>
      </c>
      <c r="M4201" s="388"/>
      <c r="N4201" s="348"/>
      <c r="O4201" s="388"/>
      <c r="P4201" s="348"/>
      <c r="Q4201" s="612">
        <f>L4201-N4201+P4201</f>
        <v>0</v>
      </c>
      <c r="R4201" s="350"/>
      <c r="S4201" s="350"/>
      <c r="T4201" s="350"/>
      <c r="U4201" s="350"/>
      <c r="V4201" s="350"/>
      <c r="W4201" s="350"/>
      <c r="X4201" s="350"/>
      <c r="Y4201" s="350">
        <f>SUM(Q4201:X4201)</f>
        <v>0</v>
      </c>
      <c r="Z4201" s="388"/>
      <c r="AA4201" s="348"/>
      <c r="AB4201" s="388"/>
      <c r="AC4201" s="348"/>
      <c r="AD4201" s="612">
        <f>Y4201-AA4201+AC4201</f>
        <v>0</v>
      </c>
    </row>
    <row r="4202" hidden="1" outlineLevel="1" spans="1:30">
      <c r="A4202" s="594"/>
      <c r="B4202" s="150">
        <v>810201002</v>
      </c>
      <c r="D4202" s="347"/>
      <c r="E4202" s="299" t="s">
        <v>694</v>
      </c>
      <c r="F4202" s="343"/>
      <c r="G4202" s="350"/>
      <c r="H4202" s="349"/>
      <c r="I4202" s="350"/>
      <c r="J4202" s="349"/>
      <c r="K4202" s="350"/>
      <c r="L4202" s="612">
        <f>G4202-I4202+K4202</f>
        <v>0</v>
      </c>
      <c r="M4202" s="388"/>
      <c r="N4202" s="348"/>
      <c r="O4202" s="388"/>
      <c r="P4202" s="348"/>
      <c r="Q4202" s="612">
        <f>L4202-N4202+P4202</f>
        <v>0</v>
      </c>
      <c r="R4202" s="350"/>
      <c r="S4202" s="350"/>
      <c r="T4202" s="350"/>
      <c r="U4202" s="350"/>
      <c r="V4202" s="350"/>
      <c r="W4202" s="350"/>
      <c r="X4202" s="350"/>
      <c r="Y4202" s="350">
        <f>SUM(Q4202:X4202)</f>
        <v>0</v>
      </c>
      <c r="Z4202" s="388"/>
      <c r="AA4202" s="348"/>
      <c r="AB4202" s="388"/>
      <c r="AC4202" s="348"/>
      <c r="AD4202" s="612">
        <f>Y4202-AA4202+AC4202</f>
        <v>0</v>
      </c>
    </row>
    <row r="4203" hidden="1" outlineLevel="1" spans="1:30">
      <c r="A4203" s="594"/>
      <c r="B4203" s="150"/>
      <c r="D4203" s="346"/>
      <c r="E4203" s="299"/>
      <c r="F4203" s="343"/>
      <c r="G4203" s="350"/>
      <c r="H4203" s="349"/>
      <c r="I4203" s="350"/>
      <c r="J4203" s="349"/>
      <c r="K4203" s="350"/>
      <c r="L4203" s="612">
        <f>G4203-I4203+K4203</f>
        <v>0</v>
      </c>
      <c r="M4203" s="388"/>
      <c r="N4203" s="348"/>
      <c r="O4203" s="388"/>
      <c r="P4203" s="348"/>
      <c r="Q4203" s="612">
        <f>L4203-N4203+P4203</f>
        <v>0</v>
      </c>
      <c r="R4203" s="350"/>
      <c r="S4203" s="350"/>
      <c r="T4203" s="350"/>
      <c r="U4203" s="350"/>
      <c r="V4203" s="350"/>
      <c r="W4203" s="350"/>
      <c r="X4203" s="350"/>
      <c r="Y4203" s="350">
        <f>SUM(Q4203:X4203)</f>
        <v>0</v>
      </c>
      <c r="Z4203" s="388"/>
      <c r="AA4203" s="348"/>
      <c r="AB4203" s="388"/>
      <c r="AC4203" s="348"/>
      <c r="AD4203" s="612">
        <f>Y4203-AA4203+AC4203</f>
        <v>0</v>
      </c>
    </row>
    <row r="4204" collapsed="1" spans="1:30">
      <c r="A4204" s="594"/>
      <c r="B4204" s="150"/>
      <c r="D4204" s="346"/>
      <c r="E4204" s="299"/>
      <c r="F4204" s="343"/>
      <c r="G4204" s="350"/>
      <c r="H4204" s="349"/>
      <c r="I4204" s="350"/>
      <c r="J4204" s="349"/>
      <c r="K4204" s="350"/>
      <c r="L4204" s="337"/>
      <c r="M4204" s="388"/>
      <c r="N4204" s="348"/>
      <c r="O4204" s="388"/>
      <c r="P4204" s="348"/>
      <c r="Q4204" s="337"/>
      <c r="R4204" s="350"/>
      <c r="S4204" s="350"/>
      <c r="T4204" s="350"/>
      <c r="U4204" s="350"/>
      <c r="V4204" s="350"/>
      <c r="W4204" s="350"/>
      <c r="X4204" s="350"/>
      <c r="Y4204" s="374"/>
      <c r="Z4204" s="388"/>
      <c r="AA4204" s="348"/>
      <c r="AB4204" s="388"/>
      <c r="AC4204" s="348"/>
      <c r="AD4204" s="337"/>
    </row>
    <row r="4205" spans="1:30">
      <c r="A4205" s="594"/>
      <c r="B4205" s="150"/>
      <c r="D4205" s="351" t="s">
        <v>765</v>
      </c>
      <c r="E4205" s="352"/>
      <c r="F4205" s="353"/>
      <c r="G4205" s="354">
        <f>SUM(G4201:G4204)</f>
        <v>0</v>
      </c>
      <c r="H4205" s="355"/>
      <c r="I4205" s="354">
        <f>SUM(I4201:I4204)</f>
        <v>0</v>
      </c>
      <c r="J4205" s="355"/>
      <c r="K4205" s="354">
        <f>SUM(K4201:K4204)</f>
        <v>0</v>
      </c>
      <c r="L4205" s="354">
        <f>SUM(L4201:L4204)</f>
        <v>0</v>
      </c>
      <c r="M4205" s="355"/>
      <c r="N4205" s="354">
        <f>SUM(N4201:N4204)</f>
        <v>0</v>
      </c>
      <c r="O4205" s="355"/>
      <c r="P4205" s="354">
        <f>SUM(P4201:P4204)</f>
        <v>0</v>
      </c>
      <c r="Q4205" s="354">
        <f>SUM(Q4201:Q4204)</f>
        <v>0</v>
      </c>
      <c r="R4205" s="354">
        <f t="shared" ref="R4205:Y4205" si="950">SUM(R4201:R4204)</f>
        <v>0</v>
      </c>
      <c r="S4205" s="354">
        <f t="shared" si="950"/>
        <v>0</v>
      </c>
      <c r="T4205" s="354">
        <f t="shared" si="950"/>
        <v>0</v>
      </c>
      <c r="U4205" s="354">
        <f t="shared" si="950"/>
        <v>0</v>
      </c>
      <c r="V4205" s="354">
        <f t="shared" si="950"/>
        <v>0</v>
      </c>
      <c r="W4205" s="354">
        <f t="shared" si="950"/>
        <v>0</v>
      </c>
      <c r="X4205" s="354">
        <f t="shared" si="950"/>
        <v>0</v>
      </c>
      <c r="Y4205" s="354">
        <f t="shared" si="950"/>
        <v>0</v>
      </c>
      <c r="Z4205" s="355"/>
      <c r="AA4205" s="354">
        <f>SUM(AA4201:AA4204)</f>
        <v>0</v>
      </c>
      <c r="AB4205" s="355"/>
      <c r="AC4205" s="354">
        <f>SUM(AC4201:AC4204)</f>
        <v>0</v>
      </c>
      <c r="AD4205" s="354">
        <f>SUM(AD4201:AD4204)</f>
        <v>0</v>
      </c>
    </row>
    <row r="4206" spans="1:30">
      <c r="A4206" s="594"/>
      <c r="B4206" s="595"/>
      <c r="C4206" s="585"/>
      <c r="D4206" s="668"/>
      <c r="E4206" s="594"/>
      <c r="F4206" s="597"/>
      <c r="G4206" s="612"/>
      <c r="H4206" s="598"/>
      <c r="I4206" s="598"/>
      <c r="J4206" s="598"/>
      <c r="K4206" s="598"/>
      <c r="L4206" s="612"/>
      <c r="M4206" s="598"/>
      <c r="N4206" s="598"/>
      <c r="O4206" s="598"/>
      <c r="P4206" s="598"/>
      <c r="Q4206" s="612"/>
      <c r="R4206" s="615"/>
      <c r="S4206" s="615"/>
      <c r="T4206" s="615"/>
      <c r="U4206" s="615"/>
      <c r="V4206" s="615"/>
      <c r="W4206" s="615"/>
      <c r="X4206" s="615"/>
      <c r="Y4206" s="612"/>
      <c r="Z4206" s="598"/>
      <c r="AA4206" s="598"/>
      <c r="AB4206" s="598"/>
      <c r="AC4206" s="598"/>
      <c r="AD4206" s="612"/>
    </row>
    <row r="4207" spans="1:30">
      <c r="A4207" s="594"/>
      <c r="B4207" s="595"/>
      <c r="C4207" s="585"/>
      <c r="D4207" s="347" t="s">
        <v>1291</v>
      </c>
      <c r="E4207" s="594"/>
      <c r="F4207" s="597"/>
      <c r="G4207" s="612"/>
      <c r="H4207" s="598"/>
      <c r="I4207" s="598"/>
      <c r="J4207" s="598"/>
      <c r="K4207" s="598"/>
      <c r="L4207" s="612"/>
      <c r="M4207" s="598"/>
      <c r="N4207" s="598"/>
      <c r="O4207" s="598"/>
      <c r="P4207" s="598"/>
      <c r="Q4207" s="612"/>
      <c r="R4207" s="615"/>
      <c r="S4207" s="615"/>
      <c r="T4207" s="615"/>
      <c r="U4207" s="615"/>
      <c r="V4207" s="615"/>
      <c r="W4207" s="615"/>
      <c r="X4207" s="615"/>
      <c r="Y4207" s="612"/>
      <c r="Z4207" s="598"/>
      <c r="AA4207" s="598"/>
      <c r="AB4207" s="598"/>
      <c r="AC4207" s="598"/>
      <c r="AD4207" s="612"/>
    </row>
    <row r="4208" hidden="1" outlineLevel="1" spans="1:30">
      <c r="A4208" s="594"/>
      <c r="B4208" s="150">
        <v>810301001</v>
      </c>
      <c r="D4208" s="347"/>
      <c r="E4208" s="299" t="s">
        <v>1292</v>
      </c>
      <c r="F4208" s="343"/>
      <c r="G4208" s="350"/>
      <c r="H4208" s="349"/>
      <c r="I4208" s="350"/>
      <c r="J4208" s="349"/>
      <c r="K4208" s="350"/>
      <c r="L4208" s="612">
        <f>G4208-I4208+K4208</f>
        <v>0</v>
      </c>
      <c r="M4208" s="388"/>
      <c r="N4208" s="348"/>
      <c r="O4208" s="388"/>
      <c r="P4208" s="348"/>
      <c r="Q4208" s="612">
        <f>L4208-N4208+P4208</f>
        <v>0</v>
      </c>
      <c r="R4208" s="350"/>
      <c r="S4208" s="350"/>
      <c r="T4208" s="350"/>
      <c r="U4208" s="350"/>
      <c r="V4208" s="350"/>
      <c r="W4208" s="350"/>
      <c r="X4208" s="350"/>
      <c r="Y4208" s="350">
        <f>SUM(Q4208:X4208)</f>
        <v>0</v>
      </c>
      <c r="Z4208" s="388"/>
      <c r="AA4208" s="348"/>
      <c r="AB4208" s="388"/>
      <c r="AC4208" s="348"/>
      <c r="AD4208" s="612">
        <f>Y4208-AA4208+AC4208</f>
        <v>0</v>
      </c>
    </row>
    <row r="4209" hidden="1" outlineLevel="1" spans="1:30">
      <c r="A4209" s="594"/>
      <c r="B4209" s="150">
        <v>810301002</v>
      </c>
      <c r="D4209" s="347"/>
      <c r="E4209" s="299" t="s">
        <v>1293</v>
      </c>
      <c r="F4209" s="343"/>
      <c r="G4209" s="350"/>
      <c r="H4209" s="349"/>
      <c r="I4209" s="350"/>
      <c r="J4209" s="349"/>
      <c r="K4209" s="350"/>
      <c r="L4209" s="612">
        <f>G4209-I4209+K4209</f>
        <v>0</v>
      </c>
      <c r="M4209" s="388"/>
      <c r="N4209" s="348"/>
      <c r="O4209" s="388"/>
      <c r="P4209" s="348"/>
      <c r="Q4209" s="612">
        <f>L4209-N4209+P4209</f>
        <v>0</v>
      </c>
      <c r="R4209" s="350"/>
      <c r="S4209" s="350"/>
      <c r="T4209" s="350"/>
      <c r="U4209" s="350"/>
      <c r="V4209" s="350"/>
      <c r="W4209" s="350"/>
      <c r="X4209" s="350"/>
      <c r="Y4209" s="350">
        <f>SUM(Q4209:X4209)</f>
        <v>0</v>
      </c>
      <c r="Z4209" s="388"/>
      <c r="AA4209" s="348"/>
      <c r="AB4209" s="388"/>
      <c r="AC4209" s="348"/>
      <c r="AD4209" s="612">
        <f>Y4209-AA4209+AC4209</f>
        <v>0</v>
      </c>
    </row>
    <row r="4210" hidden="1" outlineLevel="1" spans="1:30">
      <c r="A4210" s="594"/>
      <c r="B4210" s="150"/>
      <c r="D4210" s="346"/>
      <c r="E4210" s="299"/>
      <c r="F4210" s="343"/>
      <c r="G4210" s="350"/>
      <c r="H4210" s="349"/>
      <c r="I4210" s="350"/>
      <c r="J4210" s="349"/>
      <c r="K4210" s="350"/>
      <c r="L4210" s="612">
        <f>G4210-I4210+K4210</f>
        <v>0</v>
      </c>
      <c r="M4210" s="388"/>
      <c r="N4210" s="348"/>
      <c r="O4210" s="388"/>
      <c r="P4210" s="348"/>
      <c r="Q4210" s="612">
        <f>L4210-N4210+P4210</f>
        <v>0</v>
      </c>
      <c r="R4210" s="350"/>
      <c r="S4210" s="350"/>
      <c r="T4210" s="350"/>
      <c r="U4210" s="350"/>
      <c r="V4210" s="350"/>
      <c r="W4210" s="350"/>
      <c r="X4210" s="350"/>
      <c r="Y4210" s="350">
        <f>SUM(Q4210:X4210)</f>
        <v>0</v>
      </c>
      <c r="Z4210" s="388"/>
      <c r="AA4210" s="348"/>
      <c r="AB4210" s="388"/>
      <c r="AC4210" s="348"/>
      <c r="AD4210" s="612">
        <f>Y4210-AA4210+AC4210</f>
        <v>0</v>
      </c>
    </row>
    <row r="4211" collapsed="1" spans="1:30">
      <c r="A4211" s="594"/>
      <c r="B4211" s="150"/>
      <c r="D4211" s="346"/>
      <c r="E4211" s="299"/>
      <c r="F4211" s="343"/>
      <c r="G4211" s="350"/>
      <c r="H4211" s="349"/>
      <c r="I4211" s="350"/>
      <c r="J4211" s="349"/>
      <c r="K4211" s="350"/>
      <c r="L4211" s="337"/>
      <c r="M4211" s="388"/>
      <c r="N4211" s="348"/>
      <c r="O4211" s="388"/>
      <c r="P4211" s="348"/>
      <c r="Q4211" s="337"/>
      <c r="R4211" s="350"/>
      <c r="S4211" s="350"/>
      <c r="T4211" s="350"/>
      <c r="U4211" s="350"/>
      <c r="V4211" s="350"/>
      <c r="W4211" s="350"/>
      <c r="X4211" s="350"/>
      <c r="Y4211" s="374"/>
      <c r="Z4211" s="388"/>
      <c r="AA4211" s="348"/>
      <c r="AB4211" s="388"/>
      <c r="AC4211" s="348"/>
      <c r="AD4211" s="337"/>
    </row>
    <row r="4212" spans="1:30">
      <c r="A4212" s="594"/>
      <c r="B4212" s="150"/>
      <c r="D4212" s="351" t="s">
        <v>765</v>
      </c>
      <c r="E4212" s="352"/>
      <c r="F4212" s="353"/>
      <c r="G4212" s="354">
        <f>SUM(G4208:G4211)</f>
        <v>0</v>
      </c>
      <c r="H4212" s="355"/>
      <c r="I4212" s="354">
        <f>SUM(I4208:I4211)</f>
        <v>0</v>
      </c>
      <c r="J4212" s="355"/>
      <c r="K4212" s="354">
        <f>SUM(K4208:K4211)</f>
        <v>0</v>
      </c>
      <c r="L4212" s="354">
        <f>SUM(L4208:L4211)</f>
        <v>0</v>
      </c>
      <c r="M4212" s="355"/>
      <c r="N4212" s="354">
        <f>SUM(N4208:N4211)</f>
        <v>0</v>
      </c>
      <c r="O4212" s="355"/>
      <c r="P4212" s="354">
        <f>SUM(P4208:P4211)</f>
        <v>0</v>
      </c>
      <c r="Q4212" s="354">
        <f>SUM(Q4208:Q4211)</f>
        <v>0</v>
      </c>
      <c r="R4212" s="354">
        <f t="shared" ref="R4212:Y4212" si="951">SUM(R4208:R4211)</f>
        <v>0</v>
      </c>
      <c r="S4212" s="354">
        <f t="shared" si="951"/>
        <v>0</v>
      </c>
      <c r="T4212" s="354">
        <f t="shared" si="951"/>
        <v>0</v>
      </c>
      <c r="U4212" s="354">
        <f t="shared" si="951"/>
        <v>0</v>
      </c>
      <c r="V4212" s="354">
        <f t="shared" si="951"/>
        <v>0</v>
      </c>
      <c r="W4212" s="354">
        <f t="shared" si="951"/>
        <v>0</v>
      </c>
      <c r="X4212" s="354">
        <f t="shared" si="951"/>
        <v>0</v>
      </c>
      <c r="Y4212" s="354">
        <f t="shared" si="951"/>
        <v>0</v>
      </c>
      <c r="Z4212" s="355"/>
      <c r="AA4212" s="354">
        <f>SUM(AA4208:AA4211)</f>
        <v>0</v>
      </c>
      <c r="AB4212" s="355"/>
      <c r="AC4212" s="354">
        <f>SUM(AC4208:AC4211)</f>
        <v>0</v>
      </c>
      <c r="AD4212" s="354">
        <f>SUM(AD4208:AD4211)</f>
        <v>0</v>
      </c>
    </row>
    <row r="4213" spans="1:30">
      <c r="A4213" s="594"/>
      <c r="B4213" s="595"/>
      <c r="C4213" s="585"/>
      <c r="D4213" s="668"/>
      <c r="E4213" s="594"/>
      <c r="F4213" s="597"/>
      <c r="G4213" s="612"/>
      <c r="H4213" s="598"/>
      <c r="I4213" s="598"/>
      <c r="J4213" s="598"/>
      <c r="K4213" s="598"/>
      <c r="L4213" s="612"/>
      <c r="M4213" s="598"/>
      <c r="N4213" s="598"/>
      <c r="O4213" s="598"/>
      <c r="P4213" s="598"/>
      <c r="Q4213" s="612"/>
      <c r="R4213" s="615"/>
      <c r="S4213" s="615"/>
      <c r="T4213" s="615"/>
      <c r="U4213" s="615"/>
      <c r="V4213" s="615"/>
      <c r="W4213" s="615"/>
      <c r="X4213" s="615"/>
      <c r="Y4213" s="612"/>
      <c r="Z4213" s="598"/>
      <c r="AA4213" s="598"/>
      <c r="AB4213" s="598"/>
      <c r="AC4213" s="598"/>
      <c r="AD4213" s="612"/>
    </row>
    <row r="4214" spans="1:30">
      <c r="A4214" s="594"/>
      <c r="B4214" s="595"/>
      <c r="C4214" s="585"/>
      <c r="D4214" s="347" t="s">
        <v>1294</v>
      </c>
      <c r="E4214" s="594"/>
      <c r="F4214" s="597"/>
      <c r="G4214" s="612"/>
      <c r="H4214" s="598"/>
      <c r="I4214" s="598"/>
      <c r="J4214" s="598"/>
      <c r="K4214" s="598"/>
      <c r="L4214" s="612"/>
      <c r="M4214" s="598"/>
      <c r="N4214" s="598"/>
      <c r="O4214" s="598"/>
      <c r="P4214" s="598"/>
      <c r="Q4214" s="612"/>
      <c r="R4214" s="615"/>
      <c r="S4214" s="615"/>
      <c r="T4214" s="615"/>
      <c r="U4214" s="615"/>
      <c r="V4214" s="615"/>
      <c r="W4214" s="615"/>
      <c r="X4214" s="615"/>
      <c r="Y4214" s="350">
        <f>SUM(Q4214:X4214)</f>
        <v>0</v>
      </c>
      <c r="Z4214" s="598"/>
      <c r="AA4214" s="598"/>
      <c r="AB4214" s="598"/>
      <c r="AC4214" s="598"/>
      <c r="AD4214" s="612"/>
    </row>
    <row r="4215" hidden="1" outlineLevel="1" spans="1:30">
      <c r="A4215" s="594"/>
      <c r="B4215" s="150">
        <v>810401001</v>
      </c>
      <c r="D4215" s="347"/>
      <c r="E4215" s="299" t="s">
        <v>364</v>
      </c>
      <c r="F4215" s="343"/>
      <c r="G4215" s="350"/>
      <c r="H4215" s="349"/>
      <c r="I4215" s="350"/>
      <c r="J4215" s="349"/>
      <c r="K4215" s="350"/>
      <c r="L4215" s="612">
        <f>G4215-I4215+K4215</f>
        <v>0</v>
      </c>
      <c r="M4215" s="388"/>
      <c r="N4215" s="348"/>
      <c r="O4215" s="388"/>
      <c r="P4215" s="348"/>
      <c r="Q4215" s="612">
        <f>L4215-N4215+P4215</f>
        <v>0</v>
      </c>
      <c r="R4215" s="350"/>
      <c r="S4215" s="350"/>
      <c r="T4215" s="350"/>
      <c r="U4215" s="350"/>
      <c r="V4215" s="350"/>
      <c r="W4215" s="350"/>
      <c r="X4215" s="350"/>
      <c r="Y4215" s="350">
        <f>SUM(Q4215:X4215)</f>
        <v>0</v>
      </c>
      <c r="Z4215" s="388"/>
      <c r="AA4215" s="348"/>
      <c r="AB4215" s="388"/>
      <c r="AC4215" s="348"/>
      <c r="AD4215" s="612">
        <f>Y4215-AA4215+AC4215</f>
        <v>0</v>
      </c>
    </row>
    <row r="4216" hidden="1" outlineLevel="1" spans="1:30">
      <c r="A4216" s="594"/>
      <c r="B4216" s="150"/>
      <c r="D4216" s="347"/>
      <c r="E4216" s="299"/>
      <c r="F4216" s="343"/>
      <c r="G4216" s="350"/>
      <c r="H4216" s="349"/>
      <c r="I4216" s="350"/>
      <c r="J4216" s="349"/>
      <c r="K4216" s="350"/>
      <c r="L4216" s="612">
        <f>G4216-I4216+K4216</f>
        <v>0</v>
      </c>
      <c r="M4216" s="388"/>
      <c r="N4216" s="348"/>
      <c r="O4216" s="388"/>
      <c r="P4216" s="348"/>
      <c r="Q4216" s="612">
        <f>L4216-N4216+P4216</f>
        <v>0</v>
      </c>
      <c r="R4216" s="350"/>
      <c r="S4216" s="350"/>
      <c r="T4216" s="350"/>
      <c r="U4216" s="350"/>
      <c r="V4216" s="350"/>
      <c r="W4216" s="350"/>
      <c r="X4216" s="350"/>
      <c r="Y4216" s="350">
        <f>SUM(Q4216:X4216)</f>
        <v>0</v>
      </c>
      <c r="Z4216" s="388"/>
      <c r="AA4216" s="348"/>
      <c r="AB4216" s="388"/>
      <c r="AC4216" s="348"/>
      <c r="AD4216" s="612">
        <f>Y4216-AA4216+AC4216</f>
        <v>0</v>
      </c>
    </row>
    <row r="4217" hidden="1" outlineLevel="1" spans="1:30">
      <c r="A4217" s="594"/>
      <c r="B4217" s="150"/>
      <c r="D4217" s="346"/>
      <c r="E4217" s="299"/>
      <c r="F4217" s="343"/>
      <c r="G4217" s="350"/>
      <c r="H4217" s="349"/>
      <c r="I4217" s="350"/>
      <c r="J4217" s="349"/>
      <c r="K4217" s="350"/>
      <c r="L4217" s="612">
        <f>G4217-I4217+K4217</f>
        <v>0</v>
      </c>
      <c r="M4217" s="388"/>
      <c r="N4217" s="348"/>
      <c r="O4217" s="388"/>
      <c r="P4217" s="348"/>
      <c r="Q4217" s="612">
        <f>L4217-N4217+P4217</f>
        <v>0</v>
      </c>
      <c r="R4217" s="350"/>
      <c r="S4217" s="350"/>
      <c r="T4217" s="350"/>
      <c r="U4217" s="350"/>
      <c r="V4217" s="350"/>
      <c r="W4217" s="350"/>
      <c r="X4217" s="350"/>
      <c r="Y4217" s="350">
        <f>SUM(Q4217:X4217)</f>
        <v>0</v>
      </c>
      <c r="Z4217" s="388"/>
      <c r="AA4217" s="348"/>
      <c r="AB4217" s="388"/>
      <c r="AC4217" s="348"/>
      <c r="AD4217" s="612">
        <f>Y4217-AA4217+AC4217</f>
        <v>0</v>
      </c>
    </row>
    <row r="4218" collapsed="1" spans="1:30">
      <c r="A4218" s="594"/>
      <c r="B4218" s="150"/>
      <c r="D4218" s="346"/>
      <c r="E4218" s="299"/>
      <c r="F4218" s="343"/>
      <c r="G4218" s="350"/>
      <c r="H4218" s="349"/>
      <c r="I4218" s="350"/>
      <c r="J4218" s="349"/>
      <c r="K4218" s="350"/>
      <c r="L4218" s="337"/>
      <c r="M4218" s="388"/>
      <c r="N4218" s="348"/>
      <c r="O4218" s="388"/>
      <c r="P4218" s="348"/>
      <c r="Q4218" s="337"/>
      <c r="R4218" s="350"/>
      <c r="S4218" s="350"/>
      <c r="T4218" s="350"/>
      <c r="U4218" s="350"/>
      <c r="V4218" s="350"/>
      <c r="W4218" s="350"/>
      <c r="X4218" s="350"/>
      <c r="Y4218" s="374"/>
      <c r="Z4218" s="388"/>
      <c r="AA4218" s="348"/>
      <c r="AB4218" s="388"/>
      <c r="AC4218" s="348"/>
      <c r="AD4218" s="337"/>
    </row>
    <row r="4219" spans="1:30">
      <c r="A4219" s="594"/>
      <c r="B4219" s="150"/>
      <c r="D4219" s="351" t="s">
        <v>765</v>
      </c>
      <c r="E4219" s="352"/>
      <c r="F4219" s="353"/>
      <c r="G4219" s="354">
        <f>SUM(G4215:G4218)</f>
        <v>0</v>
      </c>
      <c r="H4219" s="355"/>
      <c r="I4219" s="354">
        <f>SUM(I4215:I4218)</f>
        <v>0</v>
      </c>
      <c r="J4219" s="355"/>
      <c r="K4219" s="354">
        <f>SUM(K4215:K4218)</f>
        <v>0</v>
      </c>
      <c r="L4219" s="354">
        <f>SUM(L4215:L4218)</f>
        <v>0</v>
      </c>
      <c r="M4219" s="355"/>
      <c r="N4219" s="354">
        <f>SUM(N4215:N4218)</f>
        <v>0</v>
      </c>
      <c r="O4219" s="355"/>
      <c r="P4219" s="354">
        <f>SUM(P4215:P4218)</f>
        <v>0</v>
      </c>
      <c r="Q4219" s="354">
        <f>SUM(Q4215:Q4218)</f>
        <v>0</v>
      </c>
      <c r="R4219" s="354">
        <f t="shared" ref="R4219:Y4219" si="952">SUM(R4215:R4218)</f>
        <v>0</v>
      </c>
      <c r="S4219" s="354">
        <f t="shared" si="952"/>
        <v>0</v>
      </c>
      <c r="T4219" s="354">
        <f t="shared" si="952"/>
        <v>0</v>
      </c>
      <c r="U4219" s="354">
        <f t="shared" si="952"/>
        <v>0</v>
      </c>
      <c r="V4219" s="354">
        <f t="shared" si="952"/>
        <v>0</v>
      </c>
      <c r="W4219" s="354">
        <f t="shared" si="952"/>
        <v>0</v>
      </c>
      <c r="X4219" s="354">
        <f t="shared" si="952"/>
        <v>0</v>
      </c>
      <c r="Y4219" s="354">
        <f t="shared" si="952"/>
        <v>0</v>
      </c>
      <c r="Z4219" s="355"/>
      <c r="AA4219" s="354">
        <f>SUM(AA4215:AA4218)</f>
        <v>0</v>
      </c>
      <c r="AB4219" s="355"/>
      <c r="AC4219" s="354">
        <f>SUM(AC4215:AC4218)</f>
        <v>0</v>
      </c>
      <c r="AD4219" s="354">
        <f>SUM(AD4215:AD4218)</f>
        <v>0</v>
      </c>
    </row>
    <row r="4220" spans="1:30">
      <c r="A4220" s="594"/>
      <c r="B4220" s="595"/>
      <c r="C4220" s="585"/>
      <c r="D4220" s="668"/>
      <c r="E4220" s="594"/>
      <c r="F4220" s="597"/>
      <c r="G4220" s="612"/>
      <c r="H4220" s="598"/>
      <c r="I4220" s="598"/>
      <c r="J4220" s="598"/>
      <c r="K4220" s="598"/>
      <c r="L4220" s="612"/>
      <c r="M4220" s="598"/>
      <c r="N4220" s="598"/>
      <c r="O4220" s="598"/>
      <c r="P4220" s="598"/>
      <c r="Q4220" s="612"/>
      <c r="R4220" s="615"/>
      <c r="S4220" s="615"/>
      <c r="T4220" s="615"/>
      <c r="U4220" s="615"/>
      <c r="V4220" s="615"/>
      <c r="W4220" s="615"/>
      <c r="X4220" s="615"/>
      <c r="Y4220" s="612"/>
      <c r="Z4220" s="598"/>
      <c r="AA4220" s="598"/>
      <c r="AB4220" s="598"/>
      <c r="AC4220" s="598"/>
      <c r="AD4220" s="612"/>
    </row>
    <row r="4221" spans="1:30">
      <c r="A4221" s="594"/>
      <c r="B4221" s="595"/>
      <c r="C4221" s="585"/>
      <c r="D4221" s="347" t="s">
        <v>1295</v>
      </c>
      <c r="E4221" s="594"/>
      <c r="F4221" s="597"/>
      <c r="G4221" s="612"/>
      <c r="H4221" s="598"/>
      <c r="I4221" s="598"/>
      <c r="J4221" s="598"/>
      <c r="K4221" s="598"/>
      <c r="L4221" s="612"/>
      <c r="M4221" s="598"/>
      <c r="N4221" s="598"/>
      <c r="O4221" s="598"/>
      <c r="P4221" s="598"/>
      <c r="Q4221" s="612"/>
      <c r="R4221" s="615"/>
      <c r="S4221" s="615"/>
      <c r="T4221" s="615"/>
      <c r="U4221" s="615"/>
      <c r="V4221" s="615"/>
      <c r="W4221" s="615"/>
      <c r="X4221" s="615"/>
      <c r="Y4221" s="350">
        <f>SUM(Q4221:X4221)</f>
        <v>0</v>
      </c>
      <c r="Z4221" s="598"/>
      <c r="AA4221" s="598"/>
      <c r="AB4221" s="598"/>
      <c r="AC4221" s="598"/>
      <c r="AD4221" s="612"/>
    </row>
    <row r="4222" hidden="1" outlineLevel="1" spans="1:30">
      <c r="A4222" s="594"/>
      <c r="B4222" s="150">
        <v>810501001</v>
      </c>
      <c r="D4222" s="346"/>
      <c r="E4222" s="299" t="s">
        <v>1296</v>
      </c>
      <c r="F4222" s="343"/>
      <c r="G4222" s="350"/>
      <c r="H4222" s="349"/>
      <c r="I4222" s="350"/>
      <c r="J4222" s="349"/>
      <c r="K4222" s="350"/>
      <c r="L4222" s="612">
        <f>G4222-I4222+K4222</f>
        <v>0</v>
      </c>
      <c r="M4222" s="388"/>
      <c r="N4222" s="348"/>
      <c r="O4222" s="388"/>
      <c r="P4222" s="348"/>
      <c r="Q4222" s="612">
        <f>L4222-N4222+P4222</f>
        <v>0</v>
      </c>
      <c r="R4222" s="350"/>
      <c r="S4222" s="350"/>
      <c r="T4222" s="350"/>
      <c r="U4222" s="350"/>
      <c r="V4222" s="350"/>
      <c r="W4222" s="350"/>
      <c r="X4222" s="350"/>
      <c r="Y4222" s="350">
        <f>SUM(Q4222:X4222)</f>
        <v>0</v>
      </c>
      <c r="Z4222" s="388"/>
      <c r="AA4222" s="348"/>
      <c r="AB4222" s="388"/>
      <c r="AC4222" s="348"/>
      <c r="AD4222" s="612">
        <f>Y4222-AA4222+AC4222</f>
        <v>0</v>
      </c>
    </row>
    <row r="4223" hidden="1" outlineLevel="1" spans="1:30">
      <c r="A4223" s="594"/>
      <c r="B4223" s="150">
        <v>810501002</v>
      </c>
      <c r="D4223" s="347"/>
      <c r="E4223" s="299" t="s">
        <v>1297</v>
      </c>
      <c r="F4223" s="343"/>
      <c r="G4223" s="350"/>
      <c r="H4223" s="349"/>
      <c r="I4223" s="350"/>
      <c r="J4223" s="349"/>
      <c r="K4223" s="350"/>
      <c r="L4223" s="612">
        <f>G4223-I4223+K4223</f>
        <v>0</v>
      </c>
      <c r="M4223" s="388"/>
      <c r="N4223" s="348"/>
      <c r="O4223" s="388"/>
      <c r="P4223" s="348"/>
      <c r="Q4223" s="612">
        <f>L4223-N4223+P4223</f>
        <v>0</v>
      </c>
      <c r="R4223" s="350"/>
      <c r="S4223" s="350"/>
      <c r="T4223" s="350"/>
      <c r="U4223" s="350"/>
      <c r="V4223" s="350"/>
      <c r="W4223" s="350"/>
      <c r="X4223" s="350"/>
      <c r="Y4223" s="350">
        <f>SUM(Q4223:X4223)</f>
        <v>0</v>
      </c>
      <c r="Z4223" s="388"/>
      <c r="AA4223" s="348"/>
      <c r="AB4223" s="388"/>
      <c r="AC4223" s="348"/>
      <c r="AD4223" s="612">
        <f>Y4223-AA4223+AC4223</f>
        <v>0</v>
      </c>
    </row>
    <row r="4224" hidden="1" outlineLevel="1" spans="1:30">
      <c r="A4224" s="594"/>
      <c r="B4224" s="150">
        <v>810501003</v>
      </c>
      <c r="D4224" s="346"/>
      <c r="E4224" s="299" t="s">
        <v>364</v>
      </c>
      <c r="F4224" s="343"/>
      <c r="G4224" s="350"/>
      <c r="H4224" s="349"/>
      <c r="I4224" s="350"/>
      <c r="J4224" s="349"/>
      <c r="K4224" s="350"/>
      <c r="L4224" s="612">
        <f>G4224-I4224+K4224</f>
        <v>0</v>
      </c>
      <c r="M4224" s="388"/>
      <c r="N4224" s="348"/>
      <c r="O4224" s="388"/>
      <c r="P4224" s="348"/>
      <c r="Q4224" s="612">
        <f>L4224-N4224+P4224</f>
        <v>0</v>
      </c>
      <c r="R4224" s="350"/>
      <c r="S4224" s="350"/>
      <c r="T4224" s="350"/>
      <c r="U4224" s="350"/>
      <c r="V4224" s="350"/>
      <c r="W4224" s="350"/>
      <c r="X4224" s="350"/>
      <c r="Y4224" s="350">
        <f>SUM(Q4224:X4224)</f>
        <v>0</v>
      </c>
      <c r="Z4224" s="388"/>
      <c r="AA4224" s="348"/>
      <c r="AB4224" s="388"/>
      <c r="AC4224" s="348"/>
      <c r="AD4224" s="612">
        <f>Y4224-AA4224+AC4224</f>
        <v>0</v>
      </c>
    </row>
    <row r="4225" collapsed="1" spans="1:30">
      <c r="A4225" s="594"/>
      <c r="B4225" s="150"/>
      <c r="D4225" s="346"/>
      <c r="E4225" s="299"/>
      <c r="F4225" s="343"/>
      <c r="G4225" s="350"/>
      <c r="H4225" s="349"/>
      <c r="I4225" s="350"/>
      <c r="J4225" s="349"/>
      <c r="K4225" s="350"/>
      <c r="L4225" s="337"/>
      <c r="M4225" s="388"/>
      <c r="N4225" s="348"/>
      <c r="O4225" s="388"/>
      <c r="P4225" s="348"/>
      <c r="Q4225" s="337"/>
      <c r="R4225" s="350"/>
      <c r="S4225" s="350"/>
      <c r="T4225" s="350"/>
      <c r="U4225" s="350"/>
      <c r="V4225" s="350"/>
      <c r="W4225" s="350"/>
      <c r="X4225" s="350"/>
      <c r="Y4225" s="374"/>
      <c r="Z4225" s="388"/>
      <c r="AA4225" s="348"/>
      <c r="AB4225" s="388"/>
      <c r="AC4225" s="348"/>
      <c r="AD4225" s="337"/>
    </row>
    <row r="4226" spans="1:30">
      <c r="A4226" s="594"/>
      <c r="B4226" s="150"/>
      <c r="D4226" s="351" t="s">
        <v>765</v>
      </c>
      <c r="E4226" s="352"/>
      <c r="F4226" s="353"/>
      <c r="G4226" s="354">
        <f>SUM(G4222:G4225)</f>
        <v>0</v>
      </c>
      <c r="H4226" s="355"/>
      <c r="I4226" s="354">
        <f>SUM(I4222:I4225)</f>
        <v>0</v>
      </c>
      <c r="J4226" s="355"/>
      <c r="K4226" s="354">
        <f>SUM(K4222:K4225)</f>
        <v>0</v>
      </c>
      <c r="L4226" s="354">
        <f>SUM(L4222:L4225)</f>
        <v>0</v>
      </c>
      <c r="M4226" s="355"/>
      <c r="N4226" s="354">
        <f>SUM(N4222:N4225)</f>
        <v>0</v>
      </c>
      <c r="O4226" s="355"/>
      <c r="P4226" s="354">
        <f t="shared" ref="P4226:Y4226" si="953">SUM(P4222:P4225)</f>
        <v>0</v>
      </c>
      <c r="Q4226" s="354">
        <f t="shared" si="953"/>
        <v>0</v>
      </c>
      <c r="R4226" s="354">
        <f t="shared" si="953"/>
        <v>0</v>
      </c>
      <c r="S4226" s="354">
        <f t="shared" si="953"/>
        <v>0</v>
      </c>
      <c r="T4226" s="354">
        <f t="shared" si="953"/>
        <v>0</v>
      </c>
      <c r="U4226" s="354">
        <f t="shared" si="953"/>
        <v>0</v>
      </c>
      <c r="V4226" s="354">
        <f t="shared" si="953"/>
        <v>0</v>
      </c>
      <c r="W4226" s="354">
        <f t="shared" si="953"/>
        <v>0</v>
      </c>
      <c r="X4226" s="354">
        <f t="shared" si="953"/>
        <v>0</v>
      </c>
      <c r="Y4226" s="354">
        <f t="shared" si="953"/>
        <v>0</v>
      </c>
      <c r="Z4226" s="355"/>
      <c r="AA4226" s="354">
        <f>SUM(AA4222:AA4225)</f>
        <v>0</v>
      </c>
      <c r="AB4226" s="355"/>
      <c r="AC4226" s="354">
        <f>SUM(AC4222:AC4225)</f>
        <v>0</v>
      </c>
      <c r="AD4226" s="354">
        <f>SUM(AD4222:AD4225)</f>
        <v>0</v>
      </c>
    </row>
    <row r="4227" spans="1:30">
      <c r="A4227" s="594"/>
      <c r="B4227" s="595"/>
      <c r="C4227" s="585"/>
      <c r="D4227" s="668"/>
      <c r="E4227" s="594"/>
      <c r="F4227" s="597"/>
      <c r="G4227" s="612"/>
      <c r="H4227" s="598"/>
      <c r="I4227" s="598"/>
      <c r="J4227" s="598"/>
      <c r="K4227" s="598"/>
      <c r="L4227" s="612"/>
      <c r="M4227" s="598"/>
      <c r="N4227" s="598"/>
      <c r="O4227" s="598"/>
      <c r="P4227" s="598"/>
      <c r="Q4227" s="612"/>
      <c r="R4227" s="615"/>
      <c r="S4227" s="615"/>
      <c r="T4227" s="615"/>
      <c r="U4227" s="615"/>
      <c r="V4227" s="615"/>
      <c r="W4227" s="615"/>
      <c r="X4227" s="615"/>
      <c r="Y4227" s="612"/>
      <c r="Z4227" s="598"/>
      <c r="AA4227" s="598"/>
      <c r="AB4227" s="598"/>
      <c r="AC4227" s="598"/>
      <c r="AD4227" s="612"/>
    </row>
    <row r="4228" spans="1:30">
      <c r="A4228" s="594"/>
      <c r="B4228" s="595"/>
      <c r="C4228" s="585"/>
      <c r="D4228" s="347" t="s">
        <v>1298</v>
      </c>
      <c r="E4228" s="594"/>
      <c r="F4228" s="597"/>
      <c r="G4228" s="612"/>
      <c r="H4228" s="598"/>
      <c r="I4228" s="598"/>
      <c r="J4228" s="598"/>
      <c r="K4228" s="598"/>
      <c r="L4228" s="612"/>
      <c r="M4228" s="598"/>
      <c r="N4228" s="598"/>
      <c r="O4228" s="598"/>
      <c r="P4228" s="598"/>
      <c r="Q4228" s="612"/>
      <c r="R4228" s="615"/>
      <c r="S4228" s="615"/>
      <c r="T4228" s="615"/>
      <c r="U4228" s="615"/>
      <c r="V4228" s="615"/>
      <c r="W4228" s="615"/>
      <c r="X4228" s="615"/>
      <c r="Y4228" s="612"/>
      <c r="Z4228" s="598"/>
      <c r="AA4228" s="598"/>
      <c r="AB4228" s="598"/>
      <c r="AC4228" s="598"/>
      <c r="AD4228" s="612"/>
    </row>
    <row r="4229" outlineLevel="1" spans="1:30">
      <c r="A4229" s="594"/>
      <c r="B4229" s="150">
        <v>810601001</v>
      </c>
      <c r="D4229" s="347"/>
      <c r="E4229" s="299" t="s">
        <v>1299</v>
      </c>
      <c r="F4229" s="343"/>
      <c r="G4229" s="350"/>
      <c r="H4229" s="349"/>
      <c r="I4229" s="350"/>
      <c r="J4229" s="349"/>
      <c r="K4229" s="350"/>
      <c r="L4229" s="612">
        <f>G4229-I4229+K4229</f>
        <v>0</v>
      </c>
      <c r="M4229" s="388"/>
      <c r="N4229" s="348"/>
      <c r="O4229" s="388"/>
      <c r="P4229" s="348"/>
      <c r="Q4229" s="612">
        <f>L4229-N4229+P4229</f>
        <v>0</v>
      </c>
      <c r="R4229" s="350"/>
      <c r="S4229" s="350"/>
      <c r="T4229" s="350"/>
      <c r="U4229" s="350"/>
      <c r="V4229" s="350"/>
      <c r="W4229" s="350"/>
      <c r="X4229" s="350"/>
      <c r="Y4229" s="350">
        <f>SUM(Q4229:X4229)</f>
        <v>0</v>
      </c>
      <c r="Z4229" s="388"/>
      <c r="AA4229" s="348"/>
      <c r="AB4229" s="388"/>
      <c r="AC4229" s="348"/>
      <c r="AD4229" s="612">
        <f>Y4229-AA4229+AC4229</f>
        <v>0</v>
      </c>
    </row>
    <row r="4230" outlineLevel="1" spans="1:30">
      <c r="A4230" s="594"/>
      <c r="B4230" s="150"/>
      <c r="D4230" s="347"/>
      <c r="E4230" s="299"/>
      <c r="F4230" s="343"/>
      <c r="G4230" s="350"/>
      <c r="H4230" s="349"/>
      <c r="I4230" s="350"/>
      <c r="J4230" s="349"/>
      <c r="K4230" s="350"/>
      <c r="L4230" s="612">
        <f>G4230-I4230+K4230</f>
        <v>0</v>
      </c>
      <c r="M4230" s="388"/>
      <c r="N4230" s="348"/>
      <c r="O4230" s="388"/>
      <c r="P4230" s="348"/>
      <c r="Q4230" s="612">
        <f>L4230-N4230+P4230</f>
        <v>0</v>
      </c>
      <c r="R4230" s="350"/>
      <c r="S4230" s="350"/>
      <c r="T4230" s="350"/>
      <c r="U4230" s="350"/>
      <c r="V4230" s="350"/>
      <c r="W4230" s="350"/>
      <c r="X4230" s="350"/>
      <c r="Y4230" s="350">
        <f>SUM(Q4230:X4230)</f>
        <v>0</v>
      </c>
      <c r="Z4230" s="388"/>
      <c r="AA4230" s="348"/>
      <c r="AB4230" s="388"/>
      <c r="AC4230" s="348"/>
      <c r="AD4230" s="612">
        <f>Y4230-AA4230+AC4230</f>
        <v>0</v>
      </c>
    </row>
    <row r="4231" outlineLevel="1" spans="1:30">
      <c r="A4231" s="594"/>
      <c r="B4231" s="150"/>
      <c r="D4231" s="346"/>
      <c r="E4231" s="299"/>
      <c r="F4231" s="343"/>
      <c r="G4231" s="350"/>
      <c r="H4231" s="349"/>
      <c r="I4231" s="350"/>
      <c r="J4231" s="349"/>
      <c r="K4231" s="350"/>
      <c r="L4231" s="612">
        <f>G4231-I4231+K4231</f>
        <v>0</v>
      </c>
      <c r="M4231" s="388"/>
      <c r="N4231" s="348"/>
      <c r="O4231" s="388"/>
      <c r="P4231" s="348"/>
      <c r="Q4231" s="612">
        <f>L4231-N4231+P4231</f>
        <v>0</v>
      </c>
      <c r="R4231" s="350"/>
      <c r="S4231" s="350"/>
      <c r="T4231" s="350"/>
      <c r="U4231" s="350"/>
      <c r="V4231" s="350"/>
      <c r="W4231" s="350"/>
      <c r="X4231" s="350"/>
      <c r="Y4231" s="350">
        <f>SUM(Q4231:X4231)</f>
        <v>0</v>
      </c>
      <c r="Z4231" s="388"/>
      <c r="AA4231" s="348"/>
      <c r="AB4231" s="388"/>
      <c r="AC4231" s="348"/>
      <c r="AD4231" s="612">
        <f>Y4231-AA4231+AC4231</f>
        <v>0</v>
      </c>
    </row>
    <row r="4232" spans="1:30">
      <c r="A4232" s="594"/>
      <c r="B4232" s="150"/>
      <c r="D4232" s="346"/>
      <c r="E4232" s="299"/>
      <c r="F4232" s="343"/>
      <c r="G4232" s="350"/>
      <c r="H4232" s="349"/>
      <c r="I4232" s="350"/>
      <c r="J4232" s="349"/>
      <c r="K4232" s="350"/>
      <c r="L4232" s="337"/>
      <c r="M4232" s="388"/>
      <c r="N4232" s="348"/>
      <c r="O4232" s="388"/>
      <c r="P4232" s="348"/>
      <c r="Q4232" s="337"/>
      <c r="R4232" s="350"/>
      <c r="S4232" s="350"/>
      <c r="T4232" s="350"/>
      <c r="U4232" s="350"/>
      <c r="V4232" s="350"/>
      <c r="W4232" s="350"/>
      <c r="X4232" s="350"/>
      <c r="Y4232" s="374"/>
      <c r="Z4232" s="388"/>
      <c r="AA4232" s="348"/>
      <c r="AB4232" s="388"/>
      <c r="AC4232" s="348"/>
      <c r="AD4232" s="337"/>
    </row>
    <row r="4233" spans="1:30">
      <c r="A4233" s="594"/>
      <c r="B4233" s="150"/>
      <c r="D4233" s="351" t="s">
        <v>765</v>
      </c>
      <c r="E4233" s="352"/>
      <c r="F4233" s="353"/>
      <c r="G4233" s="354">
        <f>SUM(G4229:G4232)</f>
        <v>0</v>
      </c>
      <c r="H4233" s="355"/>
      <c r="I4233" s="354">
        <f>SUM(I4229:I4232)</f>
        <v>0</v>
      </c>
      <c r="J4233" s="355"/>
      <c r="K4233" s="354">
        <f>SUM(K4229:K4232)</f>
        <v>0</v>
      </c>
      <c r="L4233" s="354">
        <f>SUM(L4229:L4232)</f>
        <v>0</v>
      </c>
      <c r="M4233" s="355"/>
      <c r="N4233" s="354">
        <f>SUM(N4229:N4232)</f>
        <v>0</v>
      </c>
      <c r="O4233" s="355"/>
      <c r="P4233" s="354">
        <f>SUM(P4229:P4232)</f>
        <v>0</v>
      </c>
      <c r="Q4233" s="354">
        <f>SUM(Q4229:Q4232)</f>
        <v>0</v>
      </c>
      <c r="R4233" s="354">
        <f t="shared" ref="R4233:Y4233" si="954">SUM(R4229:R4232)</f>
        <v>0</v>
      </c>
      <c r="S4233" s="354">
        <f t="shared" si="954"/>
        <v>0</v>
      </c>
      <c r="T4233" s="354">
        <f t="shared" si="954"/>
        <v>0</v>
      </c>
      <c r="U4233" s="354">
        <f t="shared" si="954"/>
        <v>0</v>
      </c>
      <c r="V4233" s="354">
        <f t="shared" si="954"/>
        <v>0</v>
      </c>
      <c r="W4233" s="354">
        <f t="shared" si="954"/>
        <v>0</v>
      </c>
      <c r="X4233" s="354">
        <f t="shared" si="954"/>
        <v>0</v>
      </c>
      <c r="Y4233" s="354">
        <f t="shared" si="954"/>
        <v>0</v>
      </c>
      <c r="Z4233" s="355"/>
      <c r="AA4233" s="354">
        <f>SUM(AA4229:AA4232)</f>
        <v>0</v>
      </c>
      <c r="AB4233" s="355"/>
      <c r="AC4233" s="354">
        <f>SUM(AC4229:AC4232)</f>
        <v>0</v>
      </c>
      <c r="AD4233" s="354">
        <f>SUM(AD4229:AD4232)</f>
        <v>0</v>
      </c>
    </row>
    <row r="4234" spans="1:30">
      <c r="A4234" s="594"/>
      <c r="B4234" s="595"/>
      <c r="C4234" s="585"/>
      <c r="D4234" s="668"/>
      <c r="E4234" s="594"/>
      <c r="F4234" s="597"/>
      <c r="G4234" s="612"/>
      <c r="H4234" s="598"/>
      <c r="I4234" s="598"/>
      <c r="J4234" s="598"/>
      <c r="K4234" s="598"/>
      <c r="L4234" s="612"/>
      <c r="M4234" s="598"/>
      <c r="N4234" s="598"/>
      <c r="O4234" s="598"/>
      <c r="P4234" s="598"/>
      <c r="Q4234" s="612"/>
      <c r="R4234" s="615"/>
      <c r="S4234" s="615"/>
      <c r="T4234" s="615"/>
      <c r="U4234" s="615"/>
      <c r="V4234" s="615"/>
      <c r="W4234" s="615"/>
      <c r="X4234" s="615"/>
      <c r="Y4234" s="612"/>
      <c r="Z4234" s="598"/>
      <c r="AA4234" s="598"/>
      <c r="AB4234" s="598"/>
      <c r="AC4234" s="598"/>
      <c r="AD4234" s="612"/>
    </row>
    <row r="4235" spans="1:30">
      <c r="A4235" s="594"/>
      <c r="B4235" s="595"/>
      <c r="C4235" s="585"/>
      <c r="D4235" s="347" t="s">
        <v>1300</v>
      </c>
      <c r="E4235" s="594"/>
      <c r="F4235" s="597"/>
      <c r="G4235" s="612"/>
      <c r="H4235" s="598"/>
      <c r="I4235" s="598"/>
      <c r="J4235" s="598"/>
      <c r="K4235" s="598"/>
      <c r="L4235" s="612"/>
      <c r="M4235" s="598"/>
      <c r="N4235" s="598"/>
      <c r="O4235" s="598"/>
      <c r="P4235" s="598"/>
      <c r="Q4235" s="612"/>
      <c r="R4235" s="615"/>
      <c r="S4235" s="615"/>
      <c r="T4235" s="615"/>
      <c r="U4235" s="615"/>
      <c r="V4235" s="615"/>
      <c r="W4235" s="615"/>
      <c r="X4235" s="615"/>
      <c r="Y4235" s="612"/>
      <c r="Z4235" s="598"/>
      <c r="AA4235" s="598"/>
      <c r="AB4235" s="598"/>
      <c r="AC4235" s="598"/>
      <c r="AD4235" s="612"/>
    </row>
    <row r="4236" hidden="1" outlineLevel="1" spans="1:30">
      <c r="A4236" s="594"/>
      <c r="B4236" s="150">
        <v>810701001</v>
      </c>
      <c r="D4236" s="347"/>
      <c r="E4236" s="299" t="s">
        <v>705</v>
      </c>
      <c r="F4236" s="343"/>
      <c r="G4236" s="350"/>
      <c r="H4236" s="349"/>
      <c r="I4236" s="350"/>
      <c r="J4236" s="349"/>
      <c r="K4236" s="350"/>
      <c r="L4236" s="612">
        <f>G4236-I4236+K4236</f>
        <v>0</v>
      </c>
      <c r="M4236" s="388"/>
      <c r="N4236" s="348"/>
      <c r="O4236" s="388"/>
      <c r="P4236" s="348"/>
      <c r="Q4236" s="612">
        <f>L4236-N4236+P4236</f>
        <v>0</v>
      </c>
      <c r="R4236" s="350"/>
      <c r="S4236" s="350"/>
      <c r="T4236" s="350"/>
      <c r="U4236" s="350"/>
      <c r="V4236" s="350"/>
      <c r="W4236" s="350"/>
      <c r="X4236" s="350"/>
      <c r="Y4236" s="350">
        <f>SUM(Q4236:X4236)</f>
        <v>0</v>
      </c>
      <c r="Z4236" s="388"/>
      <c r="AA4236" s="348"/>
      <c r="AB4236" s="388"/>
      <c r="AC4236" s="348"/>
      <c r="AD4236" s="612">
        <f>Y4236-AA4236+AC4236</f>
        <v>0</v>
      </c>
    </row>
    <row r="4237" hidden="1" outlineLevel="1" spans="1:30">
      <c r="A4237" s="594"/>
      <c r="B4237" s="150">
        <v>810701002</v>
      </c>
      <c r="D4237" s="347"/>
      <c r="E4237" s="299" t="s">
        <v>1301</v>
      </c>
      <c r="F4237" s="343"/>
      <c r="G4237" s="350"/>
      <c r="H4237" s="349"/>
      <c r="I4237" s="350"/>
      <c r="J4237" s="349"/>
      <c r="K4237" s="350"/>
      <c r="L4237" s="612">
        <f>G4237-I4237+K4237</f>
        <v>0</v>
      </c>
      <c r="M4237" s="388"/>
      <c r="N4237" s="348"/>
      <c r="O4237" s="388"/>
      <c r="P4237" s="348"/>
      <c r="Q4237" s="612">
        <f>L4237-N4237+P4237</f>
        <v>0</v>
      </c>
      <c r="R4237" s="350"/>
      <c r="S4237" s="350"/>
      <c r="T4237" s="350"/>
      <c r="U4237" s="350"/>
      <c r="V4237" s="350"/>
      <c r="W4237" s="350"/>
      <c r="X4237" s="350"/>
      <c r="Y4237" s="350">
        <f>SUM(Q4237:X4237)</f>
        <v>0</v>
      </c>
      <c r="Z4237" s="388"/>
      <c r="AA4237" s="348"/>
      <c r="AB4237" s="388"/>
      <c r="AC4237" s="348"/>
      <c r="AD4237" s="612">
        <f>Y4237-AA4237+AC4237</f>
        <v>0</v>
      </c>
    </row>
    <row r="4238" hidden="1" outlineLevel="1" spans="1:30">
      <c r="A4238" s="594"/>
      <c r="B4238" s="150">
        <v>810701003</v>
      </c>
      <c r="D4238" s="347"/>
      <c r="E4238" s="299" t="s">
        <v>1302</v>
      </c>
      <c r="F4238" s="343"/>
      <c r="G4238" s="350"/>
      <c r="H4238" s="349"/>
      <c r="I4238" s="350"/>
      <c r="J4238" s="349"/>
      <c r="K4238" s="350"/>
      <c r="L4238" s="612">
        <f>G4238-I4238+K4238</f>
        <v>0</v>
      </c>
      <c r="M4238" s="388"/>
      <c r="N4238" s="348"/>
      <c r="O4238" s="388"/>
      <c r="P4238" s="348"/>
      <c r="Q4238" s="612">
        <f>L4238-N4238+P4238</f>
        <v>0</v>
      </c>
      <c r="R4238" s="350"/>
      <c r="S4238" s="350"/>
      <c r="T4238" s="350"/>
      <c r="U4238" s="350"/>
      <c r="V4238" s="350"/>
      <c r="W4238" s="350"/>
      <c r="X4238" s="350"/>
      <c r="Y4238" s="350">
        <f>SUM(Q4238:X4238)</f>
        <v>0</v>
      </c>
      <c r="Z4238" s="388"/>
      <c r="AA4238" s="348"/>
      <c r="AB4238" s="388"/>
      <c r="AC4238" s="348"/>
      <c r="AD4238" s="612">
        <f>Y4238-AA4238+AC4238</f>
        <v>0</v>
      </c>
    </row>
    <row r="4239" hidden="1" outlineLevel="1" spans="1:30">
      <c r="A4239" s="594"/>
      <c r="B4239" s="150">
        <v>810701004</v>
      </c>
      <c r="D4239" s="346"/>
      <c r="E4239" s="299" t="s">
        <v>364</v>
      </c>
      <c r="F4239" s="343"/>
      <c r="G4239" s="350"/>
      <c r="H4239" s="349"/>
      <c r="I4239" s="350"/>
      <c r="J4239" s="349"/>
      <c r="K4239" s="350"/>
      <c r="L4239" s="612">
        <f>G4239-I4239+K4239</f>
        <v>0</v>
      </c>
      <c r="M4239" s="388"/>
      <c r="N4239" s="348"/>
      <c r="O4239" s="388"/>
      <c r="P4239" s="348"/>
      <c r="Q4239" s="612">
        <f>L4239-N4239+P4239</f>
        <v>0</v>
      </c>
      <c r="R4239" s="350"/>
      <c r="S4239" s="350"/>
      <c r="T4239" s="350"/>
      <c r="U4239" s="350"/>
      <c r="V4239" s="350"/>
      <c r="W4239" s="350"/>
      <c r="X4239" s="350"/>
      <c r="Y4239" s="350">
        <f>SUM(Q4239:X4239)</f>
        <v>0</v>
      </c>
      <c r="Z4239" s="388"/>
      <c r="AA4239" s="348"/>
      <c r="AB4239" s="388"/>
      <c r="AC4239" s="348"/>
      <c r="AD4239" s="612">
        <f>Y4239-AA4239+AC4239</f>
        <v>0</v>
      </c>
    </row>
    <row r="4240" collapsed="1" spans="1:30">
      <c r="A4240" s="594"/>
      <c r="B4240" s="150"/>
      <c r="D4240" s="346"/>
      <c r="E4240" s="299"/>
      <c r="F4240" s="343"/>
      <c r="G4240" s="350"/>
      <c r="H4240" s="349"/>
      <c r="I4240" s="350"/>
      <c r="J4240" s="349"/>
      <c r="K4240" s="350"/>
      <c r="L4240" s="337"/>
      <c r="M4240" s="388"/>
      <c r="N4240" s="348"/>
      <c r="O4240" s="388"/>
      <c r="P4240" s="348"/>
      <c r="Q4240" s="337"/>
      <c r="R4240" s="350"/>
      <c r="S4240" s="350"/>
      <c r="T4240" s="350"/>
      <c r="U4240" s="350"/>
      <c r="V4240" s="350"/>
      <c r="W4240" s="350"/>
      <c r="X4240" s="350"/>
      <c r="Y4240" s="374"/>
      <c r="Z4240" s="388"/>
      <c r="AA4240" s="348"/>
      <c r="AB4240" s="388"/>
      <c r="AC4240" s="348"/>
      <c r="AD4240" s="337"/>
    </row>
    <row r="4241" spans="1:30">
      <c r="A4241" s="594"/>
      <c r="B4241" s="150"/>
      <c r="D4241" s="351" t="s">
        <v>765</v>
      </c>
      <c r="E4241" s="352"/>
      <c r="F4241" s="353"/>
      <c r="G4241" s="354">
        <f>SUM(G4236:G4240)</f>
        <v>0</v>
      </c>
      <c r="H4241" s="355"/>
      <c r="I4241" s="354">
        <f>SUM(I4236:I4240)</f>
        <v>0</v>
      </c>
      <c r="J4241" s="355"/>
      <c r="K4241" s="354">
        <f>SUM(K4236:K4240)</f>
        <v>0</v>
      </c>
      <c r="L4241" s="354">
        <f>SUM(L4236:L4240)</f>
        <v>0</v>
      </c>
      <c r="M4241" s="355"/>
      <c r="N4241" s="354">
        <f>SUM(N4236:N4240)</f>
        <v>0</v>
      </c>
      <c r="O4241" s="355"/>
      <c r="P4241" s="354">
        <f>SUM(P4236:P4240)</f>
        <v>0</v>
      </c>
      <c r="Q4241" s="354">
        <f>SUM(Q4236:Q4240)</f>
        <v>0</v>
      </c>
      <c r="R4241" s="354">
        <f t="shared" ref="R4241:Y4241" si="955">SUM(R4236:R4240)</f>
        <v>0</v>
      </c>
      <c r="S4241" s="354">
        <f t="shared" si="955"/>
        <v>0</v>
      </c>
      <c r="T4241" s="354">
        <f t="shared" si="955"/>
        <v>0</v>
      </c>
      <c r="U4241" s="354">
        <f t="shared" si="955"/>
        <v>0</v>
      </c>
      <c r="V4241" s="354">
        <f t="shared" si="955"/>
        <v>0</v>
      </c>
      <c r="W4241" s="354">
        <f t="shared" si="955"/>
        <v>0</v>
      </c>
      <c r="X4241" s="354">
        <f t="shared" si="955"/>
        <v>0</v>
      </c>
      <c r="Y4241" s="354">
        <f t="shared" si="955"/>
        <v>0</v>
      </c>
      <c r="Z4241" s="355"/>
      <c r="AA4241" s="354">
        <f>SUM(AA4236:AA4240)</f>
        <v>0</v>
      </c>
      <c r="AB4241" s="355"/>
      <c r="AC4241" s="354">
        <f>SUM(AC4236:AC4240)</f>
        <v>0</v>
      </c>
      <c r="AD4241" s="354">
        <f>SUM(AD4236:AD4240)</f>
        <v>0</v>
      </c>
    </row>
    <row r="4242" spans="1:30">
      <c r="A4242" s="594"/>
      <c r="B4242" s="595"/>
      <c r="C4242" s="585"/>
      <c r="D4242" s="668"/>
      <c r="E4242" s="594"/>
      <c r="F4242" s="597"/>
      <c r="G4242" s="612"/>
      <c r="H4242" s="598"/>
      <c r="I4242" s="598"/>
      <c r="J4242" s="598"/>
      <c r="K4242" s="598"/>
      <c r="L4242" s="612"/>
      <c r="M4242" s="598"/>
      <c r="N4242" s="598"/>
      <c r="O4242" s="598"/>
      <c r="P4242" s="598"/>
      <c r="Q4242" s="612"/>
      <c r="R4242" s="615"/>
      <c r="S4242" s="615"/>
      <c r="T4242" s="615"/>
      <c r="U4242" s="615"/>
      <c r="V4242" s="615"/>
      <c r="W4242" s="615"/>
      <c r="X4242" s="615"/>
      <c r="Y4242" s="612"/>
      <c r="Z4242" s="598"/>
      <c r="AA4242" s="598"/>
      <c r="AB4242" s="598"/>
      <c r="AC4242" s="598"/>
      <c r="AD4242" s="612"/>
    </row>
    <row r="4243" spans="1:30">
      <c r="A4243" s="594"/>
      <c r="B4243" s="595"/>
      <c r="C4243" s="585"/>
      <c r="D4243" s="347" t="s">
        <v>1288</v>
      </c>
      <c r="E4243" s="594"/>
      <c r="F4243" s="597"/>
      <c r="G4243" s="612"/>
      <c r="H4243" s="598"/>
      <c r="I4243" s="598"/>
      <c r="J4243" s="598"/>
      <c r="K4243" s="598"/>
      <c r="L4243" s="612"/>
      <c r="M4243" s="598"/>
      <c r="N4243" s="598"/>
      <c r="O4243" s="598"/>
      <c r="P4243" s="598"/>
      <c r="Q4243" s="612"/>
      <c r="R4243" s="615"/>
      <c r="S4243" s="615"/>
      <c r="T4243" s="615"/>
      <c r="U4243" s="615"/>
      <c r="V4243" s="615"/>
      <c r="W4243" s="615"/>
      <c r="X4243" s="615"/>
      <c r="Y4243" s="612"/>
      <c r="Z4243" s="598"/>
      <c r="AA4243" s="598"/>
      <c r="AB4243" s="598"/>
      <c r="AC4243" s="598"/>
      <c r="AD4243" s="612"/>
    </row>
    <row r="4244" hidden="1" outlineLevel="1" spans="1:30">
      <c r="A4244" s="594"/>
      <c r="B4244" s="150">
        <v>810801001</v>
      </c>
      <c r="D4244" s="347"/>
      <c r="E4244" s="299" t="s">
        <v>1303</v>
      </c>
      <c r="F4244" s="343"/>
      <c r="G4244" s="350"/>
      <c r="H4244" s="349"/>
      <c r="I4244" s="350"/>
      <c r="J4244" s="349"/>
      <c r="K4244" s="350"/>
      <c r="L4244" s="612">
        <f t="shared" ref="L4244:L4255" si="956">G4244-I4244+K4244</f>
        <v>0</v>
      </c>
      <c r="M4244" s="388"/>
      <c r="N4244" s="348"/>
      <c r="O4244" s="388"/>
      <c r="P4244" s="348"/>
      <c r="Q4244" s="612">
        <f t="shared" ref="Q4244:Q4255" si="957">L4244-N4244+P4244</f>
        <v>0</v>
      </c>
      <c r="R4244" s="350"/>
      <c r="S4244" s="350"/>
      <c r="T4244" s="350"/>
      <c r="U4244" s="350"/>
      <c r="V4244" s="350"/>
      <c r="W4244" s="350"/>
      <c r="X4244" s="350"/>
      <c r="Y4244" s="350">
        <f t="shared" ref="Y4244:Y4255" si="958">SUM(Q4244:X4244)</f>
        <v>0</v>
      </c>
      <c r="Z4244" s="388"/>
      <c r="AA4244" s="348"/>
      <c r="AB4244" s="388"/>
      <c r="AC4244" s="348"/>
      <c r="AD4244" s="612">
        <f t="shared" ref="AD4244:AD4255" si="959">Y4244-AA4244+AC4244</f>
        <v>0</v>
      </c>
    </row>
    <row r="4245" hidden="1" outlineLevel="1" spans="1:30">
      <c r="A4245" s="594"/>
      <c r="B4245" s="150">
        <v>810801002</v>
      </c>
      <c r="D4245" s="347"/>
      <c r="E4245" s="299" t="s">
        <v>1304</v>
      </c>
      <c r="F4245" s="343"/>
      <c r="G4245" s="350"/>
      <c r="H4245" s="349"/>
      <c r="I4245" s="350"/>
      <c r="J4245" s="349"/>
      <c r="K4245" s="350"/>
      <c r="L4245" s="612">
        <f t="shared" si="956"/>
        <v>0</v>
      </c>
      <c r="M4245" s="388"/>
      <c r="N4245" s="348"/>
      <c r="O4245" s="388"/>
      <c r="P4245" s="348"/>
      <c r="Q4245" s="612">
        <f t="shared" si="957"/>
        <v>0</v>
      </c>
      <c r="R4245" s="350"/>
      <c r="S4245" s="350"/>
      <c r="T4245" s="350"/>
      <c r="U4245" s="350"/>
      <c r="V4245" s="350"/>
      <c r="W4245" s="350"/>
      <c r="X4245" s="350"/>
      <c r="Y4245" s="350">
        <f t="shared" si="958"/>
        <v>0</v>
      </c>
      <c r="Z4245" s="388"/>
      <c r="AA4245" s="348"/>
      <c r="AB4245" s="388"/>
      <c r="AC4245" s="348"/>
      <c r="AD4245" s="612">
        <f t="shared" si="959"/>
        <v>0</v>
      </c>
    </row>
    <row r="4246" hidden="1" outlineLevel="1" spans="1:30">
      <c r="A4246" s="594"/>
      <c r="B4246" s="150">
        <v>810801003</v>
      </c>
      <c r="D4246" s="346"/>
      <c r="E4246" s="299" t="s">
        <v>711</v>
      </c>
      <c r="F4246" s="343"/>
      <c r="G4246" s="350"/>
      <c r="H4246" s="349"/>
      <c r="I4246" s="350"/>
      <c r="J4246" s="349"/>
      <c r="K4246" s="350"/>
      <c r="L4246" s="612">
        <f t="shared" si="956"/>
        <v>0</v>
      </c>
      <c r="M4246" s="388"/>
      <c r="N4246" s="348"/>
      <c r="O4246" s="388"/>
      <c r="P4246" s="348"/>
      <c r="Q4246" s="612">
        <f t="shared" si="957"/>
        <v>0</v>
      </c>
      <c r="R4246" s="350"/>
      <c r="S4246" s="350"/>
      <c r="T4246" s="350"/>
      <c r="U4246" s="350"/>
      <c r="V4246" s="350"/>
      <c r="W4246" s="350"/>
      <c r="X4246" s="350"/>
      <c r="Y4246" s="350">
        <f t="shared" si="958"/>
        <v>0</v>
      </c>
      <c r="Z4246" s="388"/>
      <c r="AA4246" s="348"/>
      <c r="AB4246" s="388"/>
      <c r="AC4246" s="348"/>
      <c r="AD4246" s="612">
        <f t="shared" si="959"/>
        <v>0</v>
      </c>
    </row>
    <row r="4247" hidden="1" outlineLevel="1" spans="1:30">
      <c r="A4247" s="594"/>
      <c r="B4247" s="150">
        <v>810801004</v>
      </c>
      <c r="D4247" s="346"/>
      <c r="E4247" s="299" t="s">
        <v>1256</v>
      </c>
      <c r="F4247" s="343"/>
      <c r="G4247" s="350"/>
      <c r="H4247" s="349"/>
      <c r="I4247" s="350"/>
      <c r="J4247" s="349"/>
      <c r="K4247" s="350"/>
      <c r="L4247" s="612">
        <f t="shared" si="956"/>
        <v>0</v>
      </c>
      <c r="M4247" s="388"/>
      <c r="N4247" s="348"/>
      <c r="O4247" s="388"/>
      <c r="P4247" s="348"/>
      <c r="Q4247" s="612">
        <f t="shared" si="957"/>
        <v>0</v>
      </c>
      <c r="R4247" s="350"/>
      <c r="S4247" s="350"/>
      <c r="T4247" s="350"/>
      <c r="U4247" s="350"/>
      <c r="V4247" s="350"/>
      <c r="W4247" s="350"/>
      <c r="X4247" s="350"/>
      <c r="Y4247" s="350">
        <f t="shared" si="958"/>
        <v>0</v>
      </c>
      <c r="Z4247" s="388"/>
      <c r="AA4247" s="348"/>
      <c r="AB4247" s="388"/>
      <c r="AC4247" s="348"/>
      <c r="AD4247" s="612">
        <f t="shared" si="959"/>
        <v>0</v>
      </c>
    </row>
    <row r="4248" hidden="1" outlineLevel="1" spans="1:30">
      <c r="A4248" s="594"/>
      <c r="B4248" s="150">
        <v>810801005</v>
      </c>
      <c r="D4248" s="346"/>
      <c r="E4248" s="299" t="s">
        <v>1305</v>
      </c>
      <c r="F4248" s="343"/>
      <c r="G4248" s="350"/>
      <c r="H4248" s="349"/>
      <c r="I4248" s="350"/>
      <c r="J4248" s="349"/>
      <c r="K4248" s="350"/>
      <c r="L4248" s="612">
        <f t="shared" si="956"/>
        <v>0</v>
      </c>
      <c r="M4248" s="388"/>
      <c r="N4248" s="348"/>
      <c r="O4248" s="388"/>
      <c r="P4248" s="348"/>
      <c r="Q4248" s="612">
        <f t="shared" si="957"/>
        <v>0</v>
      </c>
      <c r="R4248" s="350"/>
      <c r="S4248" s="350"/>
      <c r="T4248" s="350"/>
      <c r="U4248" s="350"/>
      <c r="V4248" s="350"/>
      <c r="W4248" s="350"/>
      <c r="X4248" s="350"/>
      <c r="Y4248" s="350">
        <f t="shared" si="958"/>
        <v>0</v>
      </c>
      <c r="Z4248" s="388"/>
      <c r="AA4248" s="348"/>
      <c r="AB4248" s="388"/>
      <c r="AC4248" s="348"/>
      <c r="AD4248" s="612">
        <f t="shared" si="959"/>
        <v>0</v>
      </c>
    </row>
    <row r="4249" hidden="1" outlineLevel="1" spans="1:30">
      <c r="A4249" s="594"/>
      <c r="B4249" s="150">
        <v>810801006</v>
      </c>
      <c r="D4249" s="346"/>
      <c r="E4249" s="299" t="s">
        <v>1306</v>
      </c>
      <c r="F4249" s="343"/>
      <c r="G4249" s="350"/>
      <c r="H4249" s="349"/>
      <c r="I4249" s="350"/>
      <c r="J4249" s="349"/>
      <c r="K4249" s="350"/>
      <c r="L4249" s="612">
        <f t="shared" ref="L4249" si="960">G4249-I4249+K4249</f>
        <v>0</v>
      </c>
      <c r="M4249" s="388"/>
      <c r="N4249" s="348"/>
      <c r="O4249" s="388"/>
      <c r="P4249" s="348"/>
      <c r="Q4249" s="612">
        <f t="shared" ref="Q4249" si="961">L4249-N4249+P4249</f>
        <v>0</v>
      </c>
      <c r="R4249" s="350"/>
      <c r="S4249" s="350"/>
      <c r="T4249" s="350"/>
      <c r="U4249" s="350"/>
      <c r="V4249" s="350"/>
      <c r="W4249" s="350"/>
      <c r="X4249" s="350"/>
      <c r="Y4249" s="350">
        <f t="shared" ref="Y4249" si="962">SUM(Q4249:X4249)</f>
        <v>0</v>
      </c>
      <c r="Z4249" s="388"/>
      <c r="AA4249" s="348"/>
      <c r="AB4249" s="388"/>
      <c r="AC4249" s="348"/>
      <c r="AD4249" s="612">
        <f t="shared" ref="AD4249" si="963">Y4249-AA4249+AC4249</f>
        <v>0</v>
      </c>
    </row>
    <row r="4250" hidden="1" outlineLevel="1" spans="1:30">
      <c r="A4250" s="594"/>
      <c r="B4250" s="150">
        <v>810801007</v>
      </c>
      <c r="D4250" s="346"/>
      <c r="E4250" s="299" t="s">
        <v>1307</v>
      </c>
      <c r="F4250" s="343"/>
      <c r="G4250" s="350"/>
      <c r="H4250" s="349"/>
      <c r="I4250" s="350"/>
      <c r="J4250" s="349"/>
      <c r="K4250" s="350"/>
      <c r="L4250" s="612">
        <f t="shared" si="956"/>
        <v>0</v>
      </c>
      <c r="M4250" s="388"/>
      <c r="N4250" s="348"/>
      <c r="O4250" s="388"/>
      <c r="P4250" s="348"/>
      <c r="Q4250" s="612">
        <f t="shared" si="957"/>
        <v>0</v>
      </c>
      <c r="R4250" s="350"/>
      <c r="S4250" s="350"/>
      <c r="T4250" s="350"/>
      <c r="U4250" s="350"/>
      <c r="V4250" s="350"/>
      <c r="W4250" s="350"/>
      <c r="X4250" s="350"/>
      <c r="Y4250" s="350">
        <f t="shared" si="958"/>
        <v>0</v>
      </c>
      <c r="Z4250" s="388"/>
      <c r="AA4250" s="348"/>
      <c r="AB4250" s="388"/>
      <c r="AC4250" s="348"/>
      <c r="AD4250" s="612">
        <f t="shared" si="959"/>
        <v>0</v>
      </c>
    </row>
    <row r="4251" hidden="1" outlineLevel="1" spans="1:30">
      <c r="A4251" s="594"/>
      <c r="B4251" s="150">
        <v>810801008</v>
      </c>
      <c r="D4251" s="346"/>
      <c r="E4251" s="299" t="s">
        <v>1308</v>
      </c>
      <c r="F4251" s="343"/>
      <c r="G4251" s="350"/>
      <c r="H4251" s="349"/>
      <c r="I4251" s="350"/>
      <c r="J4251" s="349"/>
      <c r="K4251" s="350"/>
      <c r="L4251" s="612">
        <f t="shared" ref="L4251" si="964">G4251-I4251+K4251</f>
        <v>0</v>
      </c>
      <c r="M4251" s="388"/>
      <c r="N4251" s="348"/>
      <c r="O4251" s="388"/>
      <c r="P4251" s="348"/>
      <c r="Q4251" s="612">
        <f t="shared" ref="Q4251" si="965">L4251-N4251+P4251</f>
        <v>0</v>
      </c>
      <c r="R4251" s="350"/>
      <c r="S4251" s="350"/>
      <c r="T4251" s="350"/>
      <c r="U4251" s="350"/>
      <c r="V4251" s="350"/>
      <c r="W4251" s="350"/>
      <c r="X4251" s="350"/>
      <c r="Y4251" s="350">
        <f t="shared" ref="Y4251" si="966">SUM(Q4251:X4251)</f>
        <v>0</v>
      </c>
      <c r="Z4251" s="388"/>
      <c r="AA4251" s="348"/>
      <c r="AB4251" s="388"/>
      <c r="AC4251" s="348"/>
      <c r="AD4251" s="612">
        <f t="shared" ref="AD4251" si="967">Y4251-AA4251+AC4251</f>
        <v>0</v>
      </c>
    </row>
    <row r="4252" hidden="1" outlineLevel="1" spans="1:30">
      <c r="A4252" s="594"/>
      <c r="B4252" s="150">
        <v>810801009</v>
      </c>
      <c r="D4252" s="346"/>
      <c r="E4252" s="299" t="s">
        <v>716</v>
      </c>
      <c r="F4252" s="343"/>
      <c r="G4252" s="350"/>
      <c r="H4252" s="349"/>
      <c r="I4252" s="350"/>
      <c r="J4252" s="349"/>
      <c r="K4252" s="350"/>
      <c r="L4252" s="612">
        <f t="shared" si="956"/>
        <v>0</v>
      </c>
      <c r="M4252" s="388"/>
      <c r="N4252" s="348"/>
      <c r="O4252" s="388"/>
      <c r="P4252" s="348"/>
      <c r="Q4252" s="612">
        <f t="shared" si="957"/>
        <v>0</v>
      </c>
      <c r="R4252" s="350"/>
      <c r="S4252" s="350"/>
      <c r="T4252" s="350"/>
      <c r="U4252" s="350"/>
      <c r="V4252" s="350"/>
      <c r="W4252" s="350"/>
      <c r="X4252" s="350"/>
      <c r="Y4252" s="350">
        <f t="shared" si="958"/>
        <v>0</v>
      </c>
      <c r="Z4252" s="388"/>
      <c r="AA4252" s="348"/>
      <c r="AB4252" s="388"/>
      <c r="AC4252" s="348"/>
      <c r="AD4252" s="612">
        <f t="shared" si="959"/>
        <v>0</v>
      </c>
    </row>
    <row r="4253" hidden="1" outlineLevel="1" spans="1:30">
      <c r="A4253" s="594"/>
      <c r="B4253" s="150"/>
      <c r="D4253" s="346"/>
      <c r="E4253" s="299"/>
      <c r="F4253" s="343"/>
      <c r="G4253" s="350"/>
      <c r="H4253" s="349"/>
      <c r="I4253" s="350"/>
      <c r="J4253" s="349"/>
      <c r="K4253" s="350"/>
      <c r="L4253" s="612">
        <f t="shared" si="956"/>
        <v>0</v>
      </c>
      <c r="M4253" s="388"/>
      <c r="N4253" s="348"/>
      <c r="O4253" s="388"/>
      <c r="P4253" s="348"/>
      <c r="Q4253" s="612">
        <f t="shared" si="957"/>
        <v>0</v>
      </c>
      <c r="R4253" s="350"/>
      <c r="S4253" s="350"/>
      <c r="T4253" s="350"/>
      <c r="U4253" s="350"/>
      <c r="V4253" s="350"/>
      <c r="W4253" s="350"/>
      <c r="X4253" s="350"/>
      <c r="Y4253" s="350">
        <f t="shared" si="958"/>
        <v>0</v>
      </c>
      <c r="Z4253" s="388"/>
      <c r="AA4253" s="348"/>
      <c r="AB4253" s="388"/>
      <c r="AC4253" s="348"/>
      <c r="AD4253" s="612">
        <f t="shared" si="959"/>
        <v>0</v>
      </c>
    </row>
    <row r="4254" hidden="1" outlineLevel="1" spans="1:30">
      <c r="A4254" s="594"/>
      <c r="B4254" s="150"/>
      <c r="D4254" s="346"/>
      <c r="E4254" s="299"/>
      <c r="F4254" s="343"/>
      <c r="G4254" s="350"/>
      <c r="H4254" s="349"/>
      <c r="I4254" s="350"/>
      <c r="J4254" s="349"/>
      <c r="K4254" s="350"/>
      <c r="L4254" s="612">
        <f t="shared" si="956"/>
        <v>0</v>
      </c>
      <c r="M4254" s="388"/>
      <c r="N4254" s="348"/>
      <c r="O4254" s="388"/>
      <c r="P4254" s="348"/>
      <c r="Q4254" s="612">
        <f t="shared" si="957"/>
        <v>0</v>
      </c>
      <c r="R4254" s="350"/>
      <c r="S4254" s="350"/>
      <c r="T4254" s="350"/>
      <c r="U4254" s="350"/>
      <c r="V4254" s="350"/>
      <c r="W4254" s="350"/>
      <c r="X4254" s="350"/>
      <c r="Y4254" s="350">
        <f t="shared" si="958"/>
        <v>0</v>
      </c>
      <c r="Z4254" s="388"/>
      <c r="AA4254" s="348"/>
      <c r="AB4254" s="388"/>
      <c r="AC4254" s="348"/>
      <c r="AD4254" s="612">
        <f t="shared" si="959"/>
        <v>0</v>
      </c>
    </row>
    <row r="4255" hidden="1" outlineLevel="1" spans="1:30">
      <c r="A4255" s="594"/>
      <c r="B4255" s="150"/>
      <c r="D4255" s="346"/>
      <c r="E4255" s="299"/>
      <c r="F4255" s="343"/>
      <c r="G4255" s="350"/>
      <c r="H4255" s="349"/>
      <c r="I4255" s="350"/>
      <c r="J4255" s="349"/>
      <c r="K4255" s="350"/>
      <c r="L4255" s="612">
        <f t="shared" si="956"/>
        <v>0</v>
      </c>
      <c r="M4255" s="388"/>
      <c r="N4255" s="348"/>
      <c r="O4255" s="388"/>
      <c r="P4255" s="348"/>
      <c r="Q4255" s="612">
        <f t="shared" si="957"/>
        <v>0</v>
      </c>
      <c r="R4255" s="350"/>
      <c r="S4255" s="350"/>
      <c r="T4255" s="350"/>
      <c r="U4255" s="350"/>
      <c r="V4255" s="350"/>
      <c r="W4255" s="350"/>
      <c r="X4255" s="350"/>
      <c r="Y4255" s="350">
        <f t="shared" si="958"/>
        <v>0</v>
      </c>
      <c r="Z4255" s="388"/>
      <c r="AA4255" s="348"/>
      <c r="AB4255" s="388"/>
      <c r="AC4255" s="348"/>
      <c r="AD4255" s="612">
        <f t="shared" si="959"/>
        <v>0</v>
      </c>
    </row>
    <row r="4256" collapsed="1" spans="1:30">
      <c r="A4256" s="594"/>
      <c r="B4256" s="150"/>
      <c r="D4256" s="346"/>
      <c r="E4256" s="299"/>
      <c r="F4256" s="343"/>
      <c r="G4256" s="350"/>
      <c r="H4256" s="349"/>
      <c r="I4256" s="350"/>
      <c r="J4256" s="349"/>
      <c r="K4256" s="350"/>
      <c r="L4256" s="337"/>
      <c r="M4256" s="388"/>
      <c r="N4256" s="348"/>
      <c r="O4256" s="388"/>
      <c r="P4256" s="348"/>
      <c r="Q4256" s="337"/>
      <c r="R4256" s="350"/>
      <c r="S4256" s="350"/>
      <c r="T4256" s="350"/>
      <c r="U4256" s="350"/>
      <c r="V4256" s="350"/>
      <c r="W4256" s="350"/>
      <c r="X4256" s="350"/>
      <c r="Y4256" s="374"/>
      <c r="Z4256" s="388"/>
      <c r="AA4256" s="348"/>
      <c r="AB4256" s="388"/>
      <c r="AC4256" s="348"/>
      <c r="AD4256" s="337"/>
    </row>
    <row r="4257" spans="1:30">
      <c r="A4257" s="594"/>
      <c r="B4257" s="150"/>
      <c r="D4257" s="351" t="s">
        <v>765</v>
      </c>
      <c r="E4257" s="352"/>
      <c r="F4257" s="353"/>
      <c r="G4257" s="354">
        <f>SUM(G4244:G4256)</f>
        <v>0</v>
      </c>
      <c r="H4257" s="355"/>
      <c r="I4257" s="354">
        <f>SUM(I4244:I4256)</f>
        <v>0</v>
      </c>
      <c r="J4257" s="355"/>
      <c r="K4257" s="354">
        <f>SUM(K4244:K4256)</f>
        <v>0</v>
      </c>
      <c r="L4257" s="354">
        <f>SUM(L4244:L4256)</f>
        <v>0</v>
      </c>
      <c r="M4257" s="355"/>
      <c r="N4257" s="354">
        <f>SUM(N4244:N4256)</f>
        <v>0</v>
      </c>
      <c r="O4257" s="355"/>
      <c r="P4257" s="354">
        <f t="shared" ref="P4257:Y4257" si="968">SUM(P4244:P4256)</f>
        <v>0</v>
      </c>
      <c r="Q4257" s="354">
        <f t="shared" si="968"/>
        <v>0</v>
      </c>
      <c r="R4257" s="354">
        <f t="shared" si="968"/>
        <v>0</v>
      </c>
      <c r="S4257" s="354">
        <f t="shared" si="968"/>
        <v>0</v>
      </c>
      <c r="T4257" s="354">
        <f t="shared" si="968"/>
        <v>0</v>
      </c>
      <c r="U4257" s="354">
        <f t="shared" si="968"/>
        <v>0</v>
      </c>
      <c r="V4257" s="354">
        <f t="shared" si="968"/>
        <v>0</v>
      </c>
      <c r="W4257" s="354">
        <f t="shared" si="968"/>
        <v>0</v>
      </c>
      <c r="X4257" s="354">
        <f t="shared" si="968"/>
        <v>0</v>
      </c>
      <c r="Y4257" s="354">
        <f t="shared" si="968"/>
        <v>0</v>
      </c>
      <c r="Z4257" s="355"/>
      <c r="AA4257" s="354">
        <f>SUM(AA4244:AA4256)</f>
        <v>0</v>
      </c>
      <c r="AB4257" s="355"/>
      <c r="AC4257" s="354">
        <f>SUM(AC4244:AC4256)</f>
        <v>0</v>
      </c>
      <c r="AD4257" s="354">
        <f>SUM(AD4244:AD4256)</f>
        <v>0</v>
      </c>
    </row>
    <row r="4258" spans="1:30">
      <c r="A4258" s="659"/>
      <c r="B4258" s="595"/>
      <c r="C4258" s="303"/>
      <c r="D4258" s="668"/>
      <c r="E4258" s="303"/>
      <c r="F4258" s="597"/>
      <c r="G4258" s="615"/>
      <c r="H4258" s="615"/>
      <c r="I4258" s="615"/>
      <c r="J4258" s="615"/>
      <c r="K4258" s="615"/>
      <c r="L4258" s="612"/>
      <c r="M4258" s="615"/>
      <c r="N4258" s="615"/>
      <c r="O4258" s="615"/>
      <c r="P4258" s="615"/>
      <c r="Q4258" s="612"/>
      <c r="R4258" s="615"/>
      <c r="S4258" s="615"/>
      <c r="T4258" s="615"/>
      <c r="U4258" s="615"/>
      <c r="V4258" s="615"/>
      <c r="W4258" s="615"/>
      <c r="X4258" s="615"/>
      <c r="Y4258" s="612"/>
      <c r="Z4258" s="615"/>
      <c r="AA4258" s="615"/>
      <c r="AB4258" s="615"/>
      <c r="AC4258" s="615"/>
      <c r="AD4258" s="612"/>
    </row>
    <row r="4259" spans="1:30">
      <c r="A4259" s="601"/>
      <c r="B4259" s="639"/>
      <c r="C4259" s="640" t="s">
        <v>1309</v>
      </c>
      <c r="D4259" s="640"/>
      <c r="E4259" s="641"/>
      <c r="F4259" s="642"/>
      <c r="G4259" s="669">
        <f>G4198+G4205+G4212+G4219+G4226+G4233+G4241+G4257</f>
        <v>0</v>
      </c>
      <c r="H4259" s="644"/>
      <c r="I4259" s="670">
        <f>I4198+I4205+I4212+I4219+I4226+I4233+I4241+I4257</f>
        <v>0</v>
      </c>
      <c r="J4259" s="644"/>
      <c r="K4259" s="670">
        <f>K4198+K4205+K4212+K4219+K4226+K4233+K4241+K4257</f>
        <v>0</v>
      </c>
      <c r="L4259" s="669">
        <f>L4198+L4205+L4212+L4219+L4226+L4233+L4241+L4257</f>
        <v>0</v>
      </c>
      <c r="M4259" s="644"/>
      <c r="N4259" s="670">
        <f>N4198+N4205+N4212+N4219+N4226+N4233+N4241+N4257</f>
        <v>0</v>
      </c>
      <c r="O4259" s="644"/>
      <c r="P4259" s="670">
        <f t="shared" ref="P4259:Y4259" si="969">P4198+P4205+P4212+P4219+P4226+P4233+P4241+P4257</f>
        <v>0</v>
      </c>
      <c r="Q4259" s="669">
        <f t="shared" si="969"/>
        <v>0</v>
      </c>
      <c r="R4259" s="650">
        <f t="shared" si="969"/>
        <v>0</v>
      </c>
      <c r="S4259" s="650">
        <f t="shared" si="969"/>
        <v>0</v>
      </c>
      <c r="T4259" s="650">
        <f t="shared" si="969"/>
        <v>0</v>
      </c>
      <c r="U4259" s="650">
        <f t="shared" si="969"/>
        <v>0</v>
      </c>
      <c r="V4259" s="650">
        <f t="shared" si="969"/>
        <v>0</v>
      </c>
      <c r="W4259" s="650">
        <f t="shared" si="969"/>
        <v>0</v>
      </c>
      <c r="X4259" s="650">
        <f t="shared" si="969"/>
        <v>0</v>
      </c>
      <c r="Y4259" s="669">
        <f t="shared" si="969"/>
        <v>0</v>
      </c>
      <c r="Z4259" s="644"/>
      <c r="AA4259" s="670">
        <f>AA4198+AA4205+AA4212+AA4219+AA4226+AA4233+AA4241+AA4257</f>
        <v>0</v>
      </c>
      <c r="AB4259" s="644"/>
      <c r="AC4259" s="670">
        <f>AC4198+AC4205+AC4212+AC4219+AC4226+AC4233+AC4241+AC4257</f>
        <v>0</v>
      </c>
      <c r="AD4259" s="669">
        <f>AD4198+AD4205+AD4212+AD4219+AD4226+AD4233+AD4241+AD4257</f>
        <v>0</v>
      </c>
    </row>
    <row r="4260" spans="1:30">
      <c r="A4260" s="659"/>
      <c r="B4260" s="599"/>
      <c r="C4260" s="303"/>
      <c r="D4260" s="303"/>
      <c r="E4260" s="303"/>
      <c r="F4260" s="597"/>
      <c r="G4260" s="615"/>
      <c r="H4260" s="615"/>
      <c r="I4260" s="615"/>
      <c r="J4260" s="615"/>
      <c r="K4260" s="615"/>
      <c r="L4260" s="612"/>
      <c r="M4260" s="615"/>
      <c r="N4260" s="615"/>
      <c r="O4260" s="615"/>
      <c r="P4260" s="615"/>
      <c r="Q4260" s="612"/>
      <c r="R4260" s="615"/>
      <c r="S4260" s="615"/>
      <c r="T4260" s="615"/>
      <c r="U4260" s="615">
        <v>0</v>
      </c>
      <c r="V4260" s="615"/>
      <c r="W4260" s="615"/>
      <c r="X4260" s="615"/>
      <c r="Y4260" s="622"/>
      <c r="Z4260" s="615"/>
      <c r="AA4260" s="615"/>
      <c r="AB4260" s="615"/>
      <c r="AC4260" s="615"/>
      <c r="AD4260" s="612"/>
    </row>
    <row r="4261" spans="1:30">
      <c r="A4261" s="659"/>
      <c r="B4261" s="599"/>
      <c r="C4261" s="667" t="s">
        <v>1310</v>
      </c>
      <c r="D4261" s="585"/>
      <c r="E4261" s="303"/>
      <c r="F4261" s="597"/>
      <c r="G4261" s="615"/>
      <c r="H4261" s="615"/>
      <c r="I4261" s="615"/>
      <c r="J4261" s="615"/>
      <c r="K4261" s="615"/>
      <c r="L4261" s="612"/>
      <c r="M4261" s="615"/>
      <c r="N4261" s="615"/>
      <c r="O4261" s="615"/>
      <c r="P4261" s="615"/>
      <c r="Q4261" s="612"/>
      <c r="R4261" s="615"/>
      <c r="S4261" s="615"/>
      <c r="T4261" s="615"/>
      <c r="U4261" s="615"/>
      <c r="V4261" s="615"/>
      <c r="W4261" s="615"/>
      <c r="X4261" s="615"/>
      <c r="Y4261" s="612"/>
      <c r="Z4261" s="615"/>
      <c r="AA4261" s="615"/>
      <c r="AB4261" s="615"/>
      <c r="AC4261" s="615"/>
      <c r="AD4261" s="612"/>
    </row>
    <row r="4262" spans="1:30">
      <c r="A4262" s="594"/>
      <c r="B4262" s="595"/>
      <c r="C4262" s="585"/>
      <c r="D4262" s="347" t="s">
        <v>1311</v>
      </c>
      <c r="E4262" s="594"/>
      <c r="F4262" s="597"/>
      <c r="G4262" s="612"/>
      <c r="H4262" s="598"/>
      <c r="I4262" s="598"/>
      <c r="J4262" s="598"/>
      <c r="K4262" s="598"/>
      <c r="L4262" s="612"/>
      <c r="M4262" s="598"/>
      <c r="N4262" s="598"/>
      <c r="O4262" s="598"/>
      <c r="P4262" s="598"/>
      <c r="Q4262" s="612"/>
      <c r="R4262" s="615"/>
      <c r="S4262" s="615"/>
      <c r="T4262" s="615"/>
      <c r="U4262" s="615"/>
      <c r="V4262" s="615"/>
      <c r="W4262" s="615"/>
      <c r="X4262" s="615"/>
      <c r="Y4262" s="612"/>
      <c r="Z4262" s="598"/>
      <c r="AA4262" s="598"/>
      <c r="AB4262" s="598"/>
      <c r="AC4262" s="598"/>
      <c r="AD4262" s="612"/>
    </row>
    <row r="4263" hidden="1" outlineLevel="1" spans="1:30">
      <c r="A4263" s="594"/>
      <c r="B4263" s="150">
        <v>910101001</v>
      </c>
      <c r="D4263" s="347"/>
      <c r="E4263" s="299" t="s">
        <v>719</v>
      </c>
      <c r="F4263" s="343"/>
      <c r="G4263" s="350"/>
      <c r="H4263" s="349"/>
      <c r="I4263" s="350"/>
      <c r="J4263" s="349"/>
      <c r="K4263" s="350"/>
      <c r="L4263" s="612">
        <f t="shared" ref="L4263:L4269" si="970">G4263-I4263+K4263</f>
        <v>0</v>
      </c>
      <c r="M4263" s="388"/>
      <c r="N4263" s="348"/>
      <c r="O4263" s="388"/>
      <c r="P4263" s="348"/>
      <c r="Q4263" s="612">
        <f t="shared" ref="Q4263:Q4269" si="971">L4263-N4263+P4263</f>
        <v>0</v>
      </c>
      <c r="R4263" s="350"/>
      <c r="S4263" s="350"/>
      <c r="T4263" s="350"/>
      <c r="U4263" s="350"/>
      <c r="V4263" s="350"/>
      <c r="W4263" s="350"/>
      <c r="X4263" s="350"/>
      <c r="Y4263" s="350">
        <f t="shared" ref="Y4263:Y4269" si="972">SUM(Q4263:X4263)</f>
        <v>0</v>
      </c>
      <c r="Z4263" s="388"/>
      <c r="AA4263" s="348"/>
      <c r="AB4263" s="388"/>
      <c r="AC4263" s="348"/>
      <c r="AD4263" s="612">
        <f t="shared" ref="AD4263:AD4269" si="973">Y4263-AA4263+AC4263</f>
        <v>0</v>
      </c>
    </row>
    <row r="4264" hidden="1" outlineLevel="1" spans="1:30">
      <c r="A4264" s="594"/>
      <c r="B4264" s="150">
        <v>910101002</v>
      </c>
      <c r="D4264" s="347"/>
      <c r="E4264" s="299" t="s">
        <v>720</v>
      </c>
      <c r="F4264" s="343"/>
      <c r="G4264" s="350"/>
      <c r="H4264" s="349"/>
      <c r="I4264" s="350"/>
      <c r="J4264" s="349"/>
      <c r="K4264" s="350"/>
      <c r="L4264" s="612">
        <f t="shared" si="970"/>
        <v>0</v>
      </c>
      <c r="M4264" s="388"/>
      <c r="N4264" s="348"/>
      <c r="O4264" s="388"/>
      <c r="P4264" s="348"/>
      <c r="Q4264" s="612">
        <f t="shared" si="971"/>
        <v>0</v>
      </c>
      <c r="R4264" s="350"/>
      <c r="S4264" s="350"/>
      <c r="T4264" s="350"/>
      <c r="U4264" s="350"/>
      <c r="V4264" s="350"/>
      <c r="W4264" s="350"/>
      <c r="X4264" s="350"/>
      <c r="Y4264" s="350">
        <f t="shared" si="972"/>
        <v>0</v>
      </c>
      <c r="Z4264" s="388"/>
      <c r="AA4264" s="348"/>
      <c r="AB4264" s="388"/>
      <c r="AC4264" s="348"/>
      <c r="AD4264" s="612">
        <f t="shared" si="973"/>
        <v>0</v>
      </c>
    </row>
    <row r="4265" hidden="1" outlineLevel="1" spans="1:30">
      <c r="A4265" s="594"/>
      <c r="B4265" s="150">
        <v>910101003</v>
      </c>
      <c r="D4265" s="347"/>
      <c r="E4265" s="299" t="s">
        <v>1312</v>
      </c>
      <c r="F4265" s="343"/>
      <c r="G4265" s="350"/>
      <c r="H4265" s="349"/>
      <c r="I4265" s="350"/>
      <c r="J4265" s="349"/>
      <c r="K4265" s="350"/>
      <c r="L4265" s="612">
        <f t="shared" si="970"/>
        <v>0</v>
      </c>
      <c r="M4265" s="388"/>
      <c r="N4265" s="348"/>
      <c r="O4265" s="388"/>
      <c r="P4265" s="348"/>
      <c r="Q4265" s="612">
        <f t="shared" si="971"/>
        <v>0</v>
      </c>
      <c r="R4265" s="350"/>
      <c r="S4265" s="350"/>
      <c r="T4265" s="350"/>
      <c r="U4265" s="350"/>
      <c r="V4265" s="350"/>
      <c r="W4265" s="350"/>
      <c r="X4265" s="350"/>
      <c r="Y4265" s="350">
        <f t="shared" si="972"/>
        <v>0</v>
      </c>
      <c r="Z4265" s="388"/>
      <c r="AA4265" s="348"/>
      <c r="AB4265" s="388"/>
      <c r="AC4265" s="348"/>
      <c r="AD4265" s="612">
        <f t="shared" si="973"/>
        <v>0</v>
      </c>
    </row>
    <row r="4266" hidden="1" outlineLevel="1" spans="1:30">
      <c r="A4266" s="594"/>
      <c r="B4266" s="150">
        <v>910101004</v>
      </c>
      <c r="D4266" s="347"/>
      <c r="E4266" s="299" t="s">
        <v>1313</v>
      </c>
      <c r="F4266" s="343"/>
      <c r="G4266" s="350"/>
      <c r="H4266" s="349"/>
      <c r="I4266" s="350"/>
      <c r="J4266" s="349"/>
      <c r="K4266" s="350"/>
      <c r="L4266" s="612">
        <f t="shared" si="970"/>
        <v>0</v>
      </c>
      <c r="M4266" s="388"/>
      <c r="N4266" s="348"/>
      <c r="O4266" s="388"/>
      <c r="P4266" s="348"/>
      <c r="Q4266" s="612">
        <f t="shared" si="971"/>
        <v>0</v>
      </c>
      <c r="R4266" s="350"/>
      <c r="S4266" s="350"/>
      <c r="T4266" s="350"/>
      <c r="U4266" s="350"/>
      <c r="V4266" s="350"/>
      <c r="W4266" s="350"/>
      <c r="X4266" s="350"/>
      <c r="Y4266" s="350">
        <f t="shared" si="972"/>
        <v>0</v>
      </c>
      <c r="Z4266" s="388"/>
      <c r="AA4266" s="348"/>
      <c r="AB4266" s="388"/>
      <c r="AC4266" s="348"/>
      <c r="AD4266" s="612">
        <f t="shared" si="973"/>
        <v>0</v>
      </c>
    </row>
    <row r="4267" hidden="1" outlineLevel="1" spans="1:30">
      <c r="A4267" s="594"/>
      <c r="B4267" s="150">
        <v>910101005</v>
      </c>
      <c r="D4267" s="347"/>
      <c r="E4267" s="299" t="s">
        <v>1314</v>
      </c>
      <c r="F4267" s="343"/>
      <c r="G4267" s="350"/>
      <c r="H4267" s="349"/>
      <c r="I4267" s="350"/>
      <c r="J4267" s="349"/>
      <c r="K4267" s="350"/>
      <c r="L4267" s="612">
        <f t="shared" si="970"/>
        <v>0</v>
      </c>
      <c r="M4267" s="388"/>
      <c r="N4267" s="348"/>
      <c r="O4267" s="388"/>
      <c r="P4267" s="348"/>
      <c r="Q4267" s="612">
        <f t="shared" si="971"/>
        <v>0</v>
      </c>
      <c r="R4267" s="350"/>
      <c r="S4267" s="350"/>
      <c r="T4267" s="350"/>
      <c r="U4267" s="350"/>
      <c r="V4267" s="350"/>
      <c r="W4267" s="350"/>
      <c r="X4267" s="350"/>
      <c r="Y4267" s="350">
        <f t="shared" si="972"/>
        <v>0</v>
      </c>
      <c r="Z4267" s="388"/>
      <c r="AA4267" s="348"/>
      <c r="AB4267" s="388"/>
      <c r="AC4267" s="348"/>
      <c r="AD4267" s="612">
        <f t="shared" si="973"/>
        <v>0</v>
      </c>
    </row>
    <row r="4268" hidden="1" outlineLevel="1" spans="1:30">
      <c r="A4268" s="594"/>
      <c r="B4268" s="150">
        <v>910101006</v>
      </c>
      <c r="D4268" s="346"/>
      <c r="E4268" s="299" t="s">
        <v>1315</v>
      </c>
      <c r="F4268" s="343"/>
      <c r="G4268" s="350"/>
      <c r="H4268" s="349"/>
      <c r="I4268" s="350"/>
      <c r="J4268" s="349"/>
      <c r="K4268" s="350"/>
      <c r="L4268" s="612">
        <f t="shared" si="970"/>
        <v>0</v>
      </c>
      <c r="M4268" s="388"/>
      <c r="N4268" s="348"/>
      <c r="O4268" s="388"/>
      <c r="P4268" s="348"/>
      <c r="Q4268" s="612">
        <f t="shared" si="971"/>
        <v>0</v>
      </c>
      <c r="R4268" s="350"/>
      <c r="S4268" s="350"/>
      <c r="T4268" s="350"/>
      <c r="U4268" s="350"/>
      <c r="V4268" s="350"/>
      <c r="W4268" s="350"/>
      <c r="X4268" s="350"/>
      <c r="Y4268" s="350">
        <f t="shared" si="972"/>
        <v>0</v>
      </c>
      <c r="Z4268" s="388"/>
      <c r="AA4268" s="348"/>
      <c r="AB4268" s="388"/>
      <c r="AC4268" s="348"/>
      <c r="AD4268" s="612">
        <f t="shared" si="973"/>
        <v>0</v>
      </c>
    </row>
    <row r="4269" hidden="1" outlineLevel="1" spans="1:30">
      <c r="A4269" s="594"/>
      <c r="B4269" s="150">
        <v>910101007</v>
      </c>
      <c r="D4269" s="346"/>
      <c r="E4269" s="299" t="s">
        <v>725</v>
      </c>
      <c r="F4269" s="343"/>
      <c r="G4269" s="350"/>
      <c r="H4269" s="349"/>
      <c r="I4269" s="350"/>
      <c r="J4269" s="349"/>
      <c r="K4269" s="350"/>
      <c r="L4269" s="612">
        <f t="shared" si="970"/>
        <v>0</v>
      </c>
      <c r="M4269" s="388"/>
      <c r="N4269" s="348"/>
      <c r="O4269" s="388"/>
      <c r="P4269" s="348"/>
      <c r="Q4269" s="612">
        <f t="shared" si="971"/>
        <v>0</v>
      </c>
      <c r="R4269" s="350"/>
      <c r="S4269" s="350"/>
      <c r="T4269" s="350"/>
      <c r="U4269" s="350"/>
      <c r="V4269" s="350"/>
      <c r="W4269" s="350"/>
      <c r="X4269" s="350"/>
      <c r="Y4269" s="350">
        <f t="shared" si="972"/>
        <v>0</v>
      </c>
      <c r="Z4269" s="388"/>
      <c r="AA4269" s="348"/>
      <c r="AB4269" s="388"/>
      <c r="AC4269" s="348"/>
      <c r="AD4269" s="612">
        <f t="shared" si="973"/>
        <v>0</v>
      </c>
    </row>
    <row r="4270" collapsed="1" spans="1:30">
      <c r="A4270" s="594"/>
      <c r="B4270" s="150"/>
      <c r="D4270" s="346"/>
      <c r="E4270" s="299"/>
      <c r="F4270" s="343"/>
      <c r="G4270" s="350"/>
      <c r="H4270" s="349"/>
      <c r="I4270" s="350"/>
      <c r="J4270" s="349"/>
      <c r="K4270" s="350"/>
      <c r="L4270" s="337"/>
      <c r="M4270" s="388"/>
      <c r="N4270" s="348"/>
      <c r="O4270" s="388"/>
      <c r="P4270" s="348"/>
      <c r="Q4270" s="337"/>
      <c r="R4270" s="350"/>
      <c r="S4270" s="350"/>
      <c r="T4270" s="350"/>
      <c r="U4270" s="350"/>
      <c r="V4270" s="350"/>
      <c r="W4270" s="350"/>
      <c r="X4270" s="350"/>
      <c r="Y4270" s="374"/>
      <c r="Z4270" s="388"/>
      <c r="AA4270" s="348"/>
      <c r="AB4270" s="388"/>
      <c r="AC4270" s="348"/>
      <c r="AD4270" s="337"/>
    </row>
    <row r="4271" spans="1:30">
      <c r="A4271" s="594"/>
      <c r="B4271" s="150"/>
      <c r="D4271" s="351" t="s">
        <v>765</v>
      </c>
      <c r="E4271" s="352"/>
      <c r="F4271" s="353"/>
      <c r="G4271" s="354">
        <f>SUM(G4263:G4270)</f>
        <v>0</v>
      </c>
      <c r="H4271" s="355"/>
      <c r="I4271" s="354">
        <f>SUM(I4263:I4270)</f>
        <v>0</v>
      </c>
      <c r="J4271" s="355"/>
      <c r="K4271" s="354">
        <f>SUM(K4263:K4270)</f>
        <v>0</v>
      </c>
      <c r="L4271" s="354">
        <f>SUM(L4263:L4270)</f>
        <v>0</v>
      </c>
      <c r="M4271" s="355"/>
      <c r="N4271" s="354">
        <f>SUM(N4263:N4270)</f>
        <v>0</v>
      </c>
      <c r="O4271" s="355"/>
      <c r="P4271" s="354">
        <f>SUM(P4263:P4270)</f>
        <v>0</v>
      </c>
      <c r="Q4271" s="354">
        <f>SUM(Q4263:Q4270)</f>
        <v>0</v>
      </c>
      <c r="R4271" s="354">
        <f t="shared" ref="R4271:Y4271" si="974">SUM(R4263:R4270)</f>
        <v>0</v>
      </c>
      <c r="S4271" s="354">
        <f t="shared" si="974"/>
        <v>0</v>
      </c>
      <c r="T4271" s="354">
        <f t="shared" si="974"/>
        <v>0</v>
      </c>
      <c r="U4271" s="354">
        <f t="shared" si="974"/>
        <v>0</v>
      </c>
      <c r="V4271" s="354">
        <f t="shared" si="974"/>
        <v>0</v>
      </c>
      <c r="W4271" s="354">
        <f t="shared" si="974"/>
        <v>0</v>
      </c>
      <c r="X4271" s="354">
        <f t="shared" si="974"/>
        <v>0</v>
      </c>
      <c r="Y4271" s="354">
        <f t="shared" si="974"/>
        <v>0</v>
      </c>
      <c r="Z4271" s="355"/>
      <c r="AA4271" s="354">
        <f>SUM(AA4263:AA4270)</f>
        <v>0</v>
      </c>
      <c r="AB4271" s="355"/>
      <c r="AC4271" s="354">
        <f>SUM(AC4263:AC4270)</f>
        <v>0</v>
      </c>
      <c r="AD4271" s="354">
        <f>SUM(AD4263:AD4270)</f>
        <v>0</v>
      </c>
    </row>
    <row r="4272" spans="1:30">
      <c r="A4272" s="594"/>
      <c r="B4272" s="595"/>
      <c r="C4272" s="585"/>
      <c r="D4272" s="668"/>
      <c r="E4272" s="594"/>
      <c r="F4272" s="597"/>
      <c r="G4272" s="612"/>
      <c r="H4272" s="598"/>
      <c r="I4272" s="598"/>
      <c r="J4272" s="598"/>
      <c r="K4272" s="598"/>
      <c r="L4272" s="612"/>
      <c r="M4272" s="598"/>
      <c r="N4272" s="598"/>
      <c r="O4272" s="598"/>
      <c r="P4272" s="598"/>
      <c r="Q4272" s="612"/>
      <c r="R4272" s="615"/>
      <c r="S4272" s="615"/>
      <c r="T4272" s="615"/>
      <c r="U4272" s="615"/>
      <c r="V4272" s="615"/>
      <c r="W4272" s="615"/>
      <c r="X4272" s="615"/>
      <c r="Y4272" s="612"/>
      <c r="Z4272" s="598"/>
      <c r="AA4272" s="598"/>
      <c r="AB4272" s="598"/>
      <c r="AC4272" s="598"/>
      <c r="AD4272" s="612"/>
    </row>
    <row r="4273" spans="1:30">
      <c r="A4273" s="594"/>
      <c r="B4273" s="595"/>
      <c r="C4273" s="585"/>
      <c r="D4273" s="347" t="s">
        <v>1316</v>
      </c>
      <c r="E4273" s="594"/>
      <c r="F4273" s="597"/>
      <c r="G4273" s="612"/>
      <c r="H4273" s="598"/>
      <c r="I4273" s="598"/>
      <c r="J4273" s="598"/>
      <c r="K4273" s="598"/>
      <c r="L4273" s="612"/>
      <c r="M4273" s="598"/>
      <c r="N4273" s="598"/>
      <c r="O4273" s="598"/>
      <c r="P4273" s="598"/>
      <c r="Q4273" s="612"/>
      <c r="R4273" s="615"/>
      <c r="S4273" s="615"/>
      <c r="T4273" s="615"/>
      <c r="U4273" s="615"/>
      <c r="V4273" s="615"/>
      <c r="W4273" s="615"/>
      <c r="X4273" s="615"/>
      <c r="Y4273" s="350">
        <f>SUM(Q4273:X4273)</f>
        <v>0</v>
      </c>
      <c r="Z4273" s="598"/>
      <c r="AA4273" s="598"/>
      <c r="AB4273" s="598"/>
      <c r="AC4273" s="598"/>
      <c r="AD4273" s="612"/>
    </row>
    <row r="4274" hidden="1" outlineLevel="1" spans="1:30">
      <c r="A4274" s="594"/>
      <c r="B4274" s="150">
        <v>910201001</v>
      </c>
      <c r="D4274" s="347"/>
      <c r="E4274" s="299" t="s">
        <v>727</v>
      </c>
      <c r="F4274" s="343"/>
      <c r="G4274" s="350"/>
      <c r="H4274" s="349"/>
      <c r="I4274" s="350"/>
      <c r="J4274" s="349"/>
      <c r="K4274" s="350"/>
      <c r="L4274" s="612">
        <f>G4274-I4274+K4274</f>
        <v>0</v>
      </c>
      <c r="M4274" s="388"/>
      <c r="N4274" s="348"/>
      <c r="O4274" s="388"/>
      <c r="P4274" s="348"/>
      <c r="Q4274" s="612">
        <f>L4274-N4274+P4274</f>
        <v>0</v>
      </c>
      <c r="R4274" s="350"/>
      <c r="S4274" s="350"/>
      <c r="T4274" s="350"/>
      <c r="U4274" s="350"/>
      <c r="V4274" s="350"/>
      <c r="W4274" s="350"/>
      <c r="X4274" s="350"/>
      <c r="Y4274" s="350">
        <f>SUM(Q4274:X4274)</f>
        <v>0</v>
      </c>
      <c r="Z4274" s="388"/>
      <c r="AA4274" s="348"/>
      <c r="AB4274" s="388"/>
      <c r="AC4274" s="348"/>
      <c r="AD4274" s="612">
        <f>Y4274-AA4274+AC4274</f>
        <v>0</v>
      </c>
    </row>
    <row r="4275" hidden="1" outlineLevel="1" spans="1:30">
      <c r="A4275" s="594"/>
      <c r="B4275" s="150">
        <v>910201002</v>
      </c>
      <c r="D4275" s="347"/>
      <c r="E4275" s="299" t="s">
        <v>728</v>
      </c>
      <c r="F4275" s="343"/>
      <c r="G4275" s="350"/>
      <c r="H4275" s="349"/>
      <c r="I4275" s="350"/>
      <c r="J4275" s="349"/>
      <c r="K4275" s="350"/>
      <c r="L4275" s="612">
        <f>G4275-I4275+K4275</f>
        <v>0</v>
      </c>
      <c r="M4275" s="388"/>
      <c r="N4275" s="348"/>
      <c r="O4275" s="388"/>
      <c r="P4275" s="348"/>
      <c r="Q4275" s="651">
        <f>L4275-N4275+P4275</f>
        <v>0</v>
      </c>
      <c r="R4275" s="350"/>
      <c r="S4275" s="350"/>
      <c r="T4275" s="350"/>
      <c r="U4275" s="350"/>
      <c r="V4275" s="350"/>
      <c r="W4275" s="350"/>
      <c r="X4275" s="350"/>
      <c r="Y4275" s="350">
        <f>SUM(Q4275:X4275)</f>
        <v>0</v>
      </c>
      <c r="Z4275" s="388"/>
      <c r="AA4275" s="348"/>
      <c r="AB4275" s="388"/>
      <c r="AC4275" s="348"/>
      <c r="AD4275" s="612">
        <f>Y4275-AA4275+AC4275</f>
        <v>0</v>
      </c>
    </row>
    <row r="4276" hidden="1" outlineLevel="1" spans="1:30">
      <c r="A4276" s="594"/>
      <c r="B4276" s="150">
        <v>910201003</v>
      </c>
      <c r="D4276" s="346"/>
      <c r="E4276" s="299" t="s">
        <v>729</v>
      </c>
      <c r="F4276" s="343"/>
      <c r="G4276" s="350"/>
      <c r="H4276" s="349"/>
      <c r="I4276" s="350"/>
      <c r="J4276" s="349"/>
      <c r="K4276" s="350"/>
      <c r="L4276" s="612">
        <f>G4276-I4276+K4276</f>
        <v>0</v>
      </c>
      <c r="M4276" s="388"/>
      <c r="N4276" s="348"/>
      <c r="O4276" s="388"/>
      <c r="P4276" s="348"/>
      <c r="Q4276" s="612">
        <f>L4276-N4276+P4276</f>
        <v>0</v>
      </c>
      <c r="R4276" s="350"/>
      <c r="S4276" s="350"/>
      <c r="T4276" s="350"/>
      <c r="U4276" s="350"/>
      <c r="V4276" s="350"/>
      <c r="W4276" s="350"/>
      <c r="X4276" s="350"/>
      <c r="Y4276" s="350">
        <f>SUM(Q4276:X4276)</f>
        <v>0</v>
      </c>
      <c r="Z4276" s="388"/>
      <c r="AA4276" s="348"/>
      <c r="AB4276" s="388"/>
      <c r="AC4276" s="348"/>
      <c r="AD4276" s="612">
        <f>Y4276-AA4276+AC4276</f>
        <v>0</v>
      </c>
    </row>
    <row r="4277" hidden="1" outlineLevel="1" spans="1:30">
      <c r="A4277" s="594"/>
      <c r="B4277" s="150">
        <v>910201004</v>
      </c>
      <c r="D4277" s="346"/>
      <c r="E4277" s="299" t="s">
        <v>364</v>
      </c>
      <c r="F4277" s="343"/>
      <c r="G4277" s="350"/>
      <c r="H4277" s="349"/>
      <c r="I4277" s="350"/>
      <c r="J4277" s="349"/>
      <c r="K4277" s="350"/>
      <c r="L4277" s="612">
        <f>G4277-I4277+K4277</f>
        <v>0</v>
      </c>
      <c r="M4277" s="388"/>
      <c r="N4277" s="348"/>
      <c r="O4277" s="388"/>
      <c r="P4277" s="348"/>
      <c r="Q4277" s="612">
        <f>L4277-N4277+P4277</f>
        <v>0</v>
      </c>
      <c r="R4277" s="350"/>
      <c r="S4277" s="350"/>
      <c r="T4277" s="350"/>
      <c r="U4277" s="350"/>
      <c r="V4277" s="350"/>
      <c r="W4277" s="350"/>
      <c r="X4277" s="350"/>
      <c r="Y4277" s="350">
        <f>SUM(Q4277:X4277)</f>
        <v>0</v>
      </c>
      <c r="Z4277" s="388"/>
      <c r="AA4277" s="348"/>
      <c r="AB4277" s="388"/>
      <c r="AC4277" s="348"/>
      <c r="AD4277" s="612">
        <f>Y4277-AA4277+AC4277</f>
        <v>0</v>
      </c>
    </row>
    <row r="4278" collapsed="1" spans="1:30">
      <c r="A4278" s="594"/>
      <c r="B4278" s="150"/>
      <c r="D4278" s="346"/>
      <c r="E4278" s="299"/>
      <c r="F4278" s="343"/>
      <c r="G4278" s="350"/>
      <c r="H4278" s="349"/>
      <c r="I4278" s="350"/>
      <c r="J4278" s="349"/>
      <c r="K4278" s="350"/>
      <c r="L4278" s="337"/>
      <c r="M4278" s="388"/>
      <c r="N4278" s="348"/>
      <c r="O4278" s="388"/>
      <c r="P4278" s="348"/>
      <c r="Q4278" s="337"/>
      <c r="R4278" s="350"/>
      <c r="S4278" s="350"/>
      <c r="T4278" s="350"/>
      <c r="U4278" s="350"/>
      <c r="V4278" s="350"/>
      <c r="W4278" s="350"/>
      <c r="X4278" s="350"/>
      <c r="Y4278" s="374"/>
      <c r="Z4278" s="388"/>
      <c r="AA4278" s="348"/>
      <c r="AB4278" s="388"/>
      <c r="AC4278" s="348"/>
      <c r="AD4278" s="337"/>
    </row>
    <row r="4279" spans="1:30">
      <c r="A4279" s="594"/>
      <c r="B4279" s="150"/>
      <c r="D4279" s="351" t="s">
        <v>765</v>
      </c>
      <c r="E4279" s="352"/>
      <c r="F4279" s="353"/>
      <c r="G4279" s="354">
        <f>SUM(G4274:G4278)</f>
        <v>0</v>
      </c>
      <c r="H4279" s="355"/>
      <c r="I4279" s="354">
        <f>SUM(I4274:I4278)</f>
        <v>0</v>
      </c>
      <c r="J4279" s="355"/>
      <c r="K4279" s="354">
        <f>SUM(K4274:K4278)</f>
        <v>0</v>
      </c>
      <c r="L4279" s="354">
        <f>SUM(L4274:L4278)</f>
        <v>0</v>
      </c>
      <c r="M4279" s="355"/>
      <c r="N4279" s="354">
        <f>SUM(N4274:N4278)</f>
        <v>0</v>
      </c>
      <c r="O4279" s="355"/>
      <c r="P4279" s="354">
        <f>SUM(P4274:P4278)</f>
        <v>0</v>
      </c>
      <c r="Q4279" s="354">
        <f>SUM(Q4274:Q4278)</f>
        <v>0</v>
      </c>
      <c r="R4279" s="354">
        <f t="shared" ref="R4279:Y4279" si="975">SUM(R4274:R4278)</f>
        <v>0</v>
      </c>
      <c r="S4279" s="354">
        <f t="shared" si="975"/>
        <v>0</v>
      </c>
      <c r="T4279" s="354">
        <f t="shared" si="975"/>
        <v>0</v>
      </c>
      <c r="U4279" s="354">
        <f t="shared" si="975"/>
        <v>0</v>
      </c>
      <c r="V4279" s="354">
        <f t="shared" si="975"/>
        <v>0</v>
      </c>
      <c r="W4279" s="354">
        <f t="shared" si="975"/>
        <v>0</v>
      </c>
      <c r="X4279" s="354">
        <f t="shared" si="975"/>
        <v>0</v>
      </c>
      <c r="Y4279" s="354">
        <f t="shared" si="975"/>
        <v>0</v>
      </c>
      <c r="Z4279" s="355"/>
      <c r="AA4279" s="354">
        <f>SUM(AA4274:AA4278)</f>
        <v>0</v>
      </c>
      <c r="AB4279" s="355"/>
      <c r="AC4279" s="354">
        <f>SUM(AC4274:AC4278)</f>
        <v>0</v>
      </c>
      <c r="AD4279" s="354">
        <f>SUM(AD4274:AD4278)</f>
        <v>0</v>
      </c>
    </row>
    <row r="4280" spans="1:30">
      <c r="A4280" s="594"/>
      <c r="B4280" s="595"/>
      <c r="C4280" s="585"/>
      <c r="D4280" s="668"/>
      <c r="E4280" s="594"/>
      <c r="F4280" s="597"/>
      <c r="G4280" s="612"/>
      <c r="H4280" s="598"/>
      <c r="I4280" s="598"/>
      <c r="J4280" s="598"/>
      <c r="K4280" s="598"/>
      <c r="L4280" s="612"/>
      <c r="M4280" s="598"/>
      <c r="N4280" s="598"/>
      <c r="O4280" s="598"/>
      <c r="P4280" s="598"/>
      <c r="Q4280" s="612"/>
      <c r="R4280" s="615"/>
      <c r="S4280" s="615"/>
      <c r="T4280" s="615"/>
      <c r="U4280" s="615"/>
      <c r="V4280" s="615"/>
      <c r="W4280" s="615"/>
      <c r="X4280" s="615"/>
      <c r="Y4280" s="612"/>
      <c r="Z4280" s="598"/>
      <c r="AA4280" s="598"/>
      <c r="AB4280" s="598"/>
      <c r="AC4280" s="598"/>
      <c r="AD4280" s="612"/>
    </row>
    <row r="4281" spans="1:30">
      <c r="A4281" s="594"/>
      <c r="B4281" s="595"/>
      <c r="C4281" s="585"/>
      <c r="D4281" s="347" t="s">
        <v>1310</v>
      </c>
      <c r="E4281" s="594"/>
      <c r="F4281" s="597"/>
      <c r="G4281" s="612"/>
      <c r="H4281" s="598"/>
      <c r="I4281" s="598"/>
      <c r="J4281" s="598"/>
      <c r="K4281" s="598"/>
      <c r="L4281" s="612"/>
      <c r="M4281" s="598"/>
      <c r="N4281" s="598"/>
      <c r="O4281" s="598"/>
      <c r="P4281" s="598"/>
      <c r="Q4281" s="612"/>
      <c r="R4281" s="615"/>
      <c r="S4281" s="615"/>
      <c r="T4281" s="615"/>
      <c r="U4281" s="615"/>
      <c r="V4281" s="615"/>
      <c r="W4281" s="615"/>
      <c r="X4281" s="615"/>
      <c r="Y4281" s="350">
        <f t="shared" ref="Y4281:Y4287" si="976">SUM(Q4281:X4281)</f>
        <v>0</v>
      </c>
      <c r="Z4281" s="598"/>
      <c r="AA4281" s="598"/>
      <c r="AB4281" s="598"/>
      <c r="AC4281" s="598"/>
      <c r="AD4281" s="612"/>
    </row>
    <row r="4282" hidden="1" outlineLevel="1" spans="1:30">
      <c r="A4282" s="594"/>
      <c r="B4282" s="150">
        <v>910301001</v>
      </c>
      <c r="D4282" s="347"/>
      <c r="E4282" s="299" t="s">
        <v>730</v>
      </c>
      <c r="F4282" s="343"/>
      <c r="G4282" s="350"/>
      <c r="H4282" s="349"/>
      <c r="I4282" s="350"/>
      <c r="J4282" s="349"/>
      <c r="K4282" s="350"/>
      <c r="L4282" s="612">
        <f t="shared" ref="L4282:L4287" si="977">G4282-I4282+K4282</f>
        <v>0</v>
      </c>
      <c r="M4282" s="388"/>
      <c r="N4282" s="348"/>
      <c r="O4282" s="388"/>
      <c r="P4282" s="348"/>
      <c r="Q4282" s="612">
        <f t="shared" ref="Q4282:Q4287" si="978">L4282-N4282+P4282</f>
        <v>0</v>
      </c>
      <c r="R4282" s="350"/>
      <c r="S4282" s="350"/>
      <c r="T4282" s="350"/>
      <c r="U4282" s="350"/>
      <c r="V4282" s="350"/>
      <c r="W4282" s="350"/>
      <c r="X4282" s="350"/>
      <c r="Y4282" s="350">
        <f t="shared" si="976"/>
        <v>0</v>
      </c>
      <c r="Z4282" s="388"/>
      <c r="AA4282" s="348"/>
      <c r="AB4282" s="388"/>
      <c r="AC4282" s="348"/>
      <c r="AD4282" s="612">
        <f t="shared" ref="AD4282:AD4287" si="979">Y4282-AA4282+AC4282</f>
        <v>0</v>
      </c>
    </row>
    <row r="4283" hidden="1" outlineLevel="1" spans="1:30">
      <c r="A4283" s="594"/>
      <c r="B4283" s="150">
        <v>910301002</v>
      </c>
      <c r="D4283" s="347"/>
      <c r="E4283" s="299" t="s">
        <v>1317</v>
      </c>
      <c r="F4283" s="343"/>
      <c r="G4283" s="350"/>
      <c r="H4283" s="349"/>
      <c r="I4283" s="350"/>
      <c r="J4283" s="349"/>
      <c r="K4283" s="350"/>
      <c r="L4283" s="612">
        <f t="shared" si="977"/>
        <v>0</v>
      </c>
      <c r="M4283" s="388"/>
      <c r="N4283" s="348"/>
      <c r="O4283" s="388"/>
      <c r="P4283" s="348"/>
      <c r="Q4283" s="612">
        <f t="shared" si="978"/>
        <v>0</v>
      </c>
      <c r="R4283" s="350"/>
      <c r="S4283" s="350"/>
      <c r="T4283" s="350"/>
      <c r="U4283" s="350"/>
      <c r="V4283" s="350"/>
      <c r="W4283" s="350"/>
      <c r="X4283" s="350"/>
      <c r="Y4283" s="350">
        <f t="shared" si="976"/>
        <v>0</v>
      </c>
      <c r="Z4283" s="388"/>
      <c r="AA4283" s="348"/>
      <c r="AB4283" s="388"/>
      <c r="AC4283" s="348"/>
      <c r="AD4283" s="612">
        <f t="shared" si="979"/>
        <v>0</v>
      </c>
    </row>
    <row r="4284" hidden="1" outlineLevel="1" spans="1:30">
      <c r="A4284" s="594"/>
      <c r="B4284" s="150">
        <v>910301003</v>
      </c>
      <c r="D4284" s="347"/>
      <c r="E4284" s="299" t="s">
        <v>1318</v>
      </c>
      <c r="F4284" s="343"/>
      <c r="G4284" s="350"/>
      <c r="H4284" s="349"/>
      <c r="I4284" s="350"/>
      <c r="J4284" s="349"/>
      <c r="K4284" s="350"/>
      <c r="L4284" s="612">
        <f t="shared" si="977"/>
        <v>0</v>
      </c>
      <c r="M4284" s="388"/>
      <c r="N4284" s="348"/>
      <c r="O4284" s="388"/>
      <c r="P4284" s="348"/>
      <c r="Q4284" s="612">
        <f t="shared" si="978"/>
        <v>0</v>
      </c>
      <c r="R4284" s="350"/>
      <c r="S4284" s="350"/>
      <c r="T4284" s="350"/>
      <c r="U4284" s="350"/>
      <c r="V4284" s="350"/>
      <c r="W4284" s="350"/>
      <c r="X4284" s="350"/>
      <c r="Y4284" s="350">
        <f t="shared" si="976"/>
        <v>0</v>
      </c>
      <c r="Z4284" s="388"/>
      <c r="AA4284" s="348"/>
      <c r="AB4284" s="388"/>
      <c r="AC4284" s="348"/>
      <c r="AD4284" s="612">
        <f t="shared" si="979"/>
        <v>0</v>
      </c>
    </row>
    <row r="4285" hidden="1" outlineLevel="1" spans="1:30">
      <c r="A4285" s="594"/>
      <c r="B4285" s="150">
        <v>910301004</v>
      </c>
      <c r="D4285" s="347"/>
      <c r="E4285" s="299" t="s">
        <v>1319</v>
      </c>
      <c r="F4285" s="343"/>
      <c r="G4285" s="350"/>
      <c r="H4285" s="349"/>
      <c r="I4285" s="350"/>
      <c r="J4285" s="349"/>
      <c r="K4285" s="350"/>
      <c r="L4285" s="612">
        <f t="shared" si="977"/>
        <v>0</v>
      </c>
      <c r="M4285" s="388"/>
      <c r="N4285" s="348"/>
      <c r="O4285" s="388"/>
      <c r="P4285" s="348"/>
      <c r="Q4285" s="612">
        <f t="shared" si="978"/>
        <v>0</v>
      </c>
      <c r="R4285" s="350"/>
      <c r="S4285" s="350"/>
      <c r="T4285" s="350"/>
      <c r="U4285" s="350"/>
      <c r="V4285" s="350"/>
      <c r="W4285" s="350"/>
      <c r="X4285" s="350"/>
      <c r="Y4285" s="350">
        <f t="shared" si="976"/>
        <v>0</v>
      </c>
      <c r="Z4285" s="388"/>
      <c r="AA4285" s="348"/>
      <c r="AB4285" s="388"/>
      <c r="AC4285" s="348"/>
      <c r="AD4285" s="612">
        <f t="shared" si="979"/>
        <v>0</v>
      </c>
    </row>
    <row r="4286" hidden="1" outlineLevel="1" spans="1:30">
      <c r="A4286" s="594"/>
      <c r="B4286" s="150">
        <v>910301005</v>
      </c>
      <c r="D4286" s="347"/>
      <c r="E4286" s="299" t="s">
        <v>734</v>
      </c>
      <c r="F4286" s="343"/>
      <c r="G4286" s="350"/>
      <c r="H4286" s="349"/>
      <c r="I4286" s="350"/>
      <c r="J4286" s="349"/>
      <c r="K4286" s="350"/>
      <c r="L4286" s="612">
        <f t="shared" si="977"/>
        <v>0</v>
      </c>
      <c r="M4286" s="388"/>
      <c r="N4286" s="348"/>
      <c r="O4286" s="388"/>
      <c r="P4286" s="348"/>
      <c r="Q4286" s="612">
        <f t="shared" si="978"/>
        <v>0</v>
      </c>
      <c r="R4286" s="350"/>
      <c r="S4286" s="350"/>
      <c r="T4286" s="350"/>
      <c r="U4286" s="350"/>
      <c r="V4286" s="350"/>
      <c r="W4286" s="350"/>
      <c r="X4286" s="350"/>
      <c r="Y4286" s="350">
        <f t="shared" ref="Y4286" si="980">SUM(Q4286:X4286)</f>
        <v>0</v>
      </c>
      <c r="Z4286" s="388"/>
      <c r="AA4286" s="348"/>
      <c r="AB4286" s="388"/>
      <c r="AC4286" s="348"/>
      <c r="AD4286" s="612">
        <f t="shared" si="979"/>
        <v>0</v>
      </c>
    </row>
    <row r="4287" hidden="1" outlineLevel="1" spans="1:30">
      <c r="A4287" s="594"/>
      <c r="B4287" s="150">
        <v>910301006</v>
      </c>
      <c r="D4287" s="346"/>
      <c r="E4287" s="299" t="s">
        <v>364</v>
      </c>
      <c r="F4287" s="343"/>
      <c r="G4287" s="350"/>
      <c r="H4287" s="349"/>
      <c r="I4287" s="350"/>
      <c r="J4287" s="349"/>
      <c r="K4287" s="350"/>
      <c r="L4287" s="612">
        <f t="shared" si="977"/>
        <v>0</v>
      </c>
      <c r="M4287" s="388"/>
      <c r="N4287" s="348"/>
      <c r="O4287" s="388"/>
      <c r="P4287" s="348"/>
      <c r="Q4287" s="612">
        <f t="shared" si="978"/>
        <v>0</v>
      </c>
      <c r="R4287" s="350"/>
      <c r="S4287" s="350"/>
      <c r="T4287" s="350"/>
      <c r="U4287" s="350"/>
      <c r="V4287" s="350"/>
      <c r="W4287" s="350"/>
      <c r="X4287" s="350"/>
      <c r="Y4287" s="350">
        <f t="shared" si="976"/>
        <v>0</v>
      </c>
      <c r="Z4287" s="388"/>
      <c r="AA4287" s="348"/>
      <c r="AB4287" s="388"/>
      <c r="AC4287" s="348"/>
      <c r="AD4287" s="612">
        <f t="shared" si="979"/>
        <v>0</v>
      </c>
    </row>
    <row r="4288" collapsed="1" spans="1:30">
      <c r="A4288" s="594"/>
      <c r="B4288" s="150"/>
      <c r="D4288" s="346"/>
      <c r="E4288" s="299"/>
      <c r="F4288" s="343"/>
      <c r="G4288" s="350"/>
      <c r="H4288" s="349"/>
      <c r="I4288" s="350"/>
      <c r="J4288" s="349"/>
      <c r="K4288" s="350"/>
      <c r="L4288" s="337"/>
      <c r="M4288" s="388"/>
      <c r="N4288" s="348"/>
      <c r="O4288" s="388"/>
      <c r="P4288" s="348"/>
      <c r="Q4288" s="337"/>
      <c r="R4288" s="350"/>
      <c r="S4288" s="350"/>
      <c r="T4288" s="350"/>
      <c r="U4288" s="350"/>
      <c r="V4288" s="350"/>
      <c r="W4288" s="350"/>
      <c r="X4288" s="350"/>
      <c r="Y4288" s="374"/>
      <c r="Z4288" s="388"/>
      <c r="AA4288" s="348"/>
      <c r="AB4288" s="388"/>
      <c r="AC4288" s="348"/>
      <c r="AD4288" s="337"/>
    </row>
    <row r="4289" spans="1:30">
      <c r="A4289" s="594"/>
      <c r="B4289" s="150"/>
      <c r="D4289" s="351" t="s">
        <v>765</v>
      </c>
      <c r="E4289" s="352"/>
      <c r="F4289" s="353"/>
      <c r="G4289" s="354">
        <f>SUM(G4282:G4288)</f>
        <v>0</v>
      </c>
      <c r="H4289" s="355"/>
      <c r="I4289" s="354">
        <f>SUM(I4282:I4288)</f>
        <v>0</v>
      </c>
      <c r="J4289" s="355"/>
      <c r="K4289" s="354">
        <f>SUM(K4282:K4288)</f>
        <v>0</v>
      </c>
      <c r="L4289" s="354">
        <f>SUM(L4282:L4288)</f>
        <v>0</v>
      </c>
      <c r="M4289" s="355"/>
      <c r="N4289" s="354">
        <f>SUM(N4282:N4288)</f>
        <v>0</v>
      </c>
      <c r="O4289" s="355"/>
      <c r="P4289" s="354">
        <f>SUM(P4282:P4288)</f>
        <v>0</v>
      </c>
      <c r="Q4289" s="354">
        <f>SUM(Q4282:Q4288)</f>
        <v>0</v>
      </c>
      <c r="R4289" s="354">
        <f t="shared" ref="R4289:Y4289" si="981">SUM(R4282:R4288)</f>
        <v>0</v>
      </c>
      <c r="S4289" s="354">
        <f t="shared" si="981"/>
        <v>0</v>
      </c>
      <c r="T4289" s="354">
        <f t="shared" si="981"/>
        <v>0</v>
      </c>
      <c r="U4289" s="354">
        <f t="shared" si="981"/>
        <v>0</v>
      </c>
      <c r="V4289" s="354">
        <f t="shared" si="981"/>
        <v>0</v>
      </c>
      <c r="W4289" s="354">
        <f t="shared" si="981"/>
        <v>0</v>
      </c>
      <c r="X4289" s="354">
        <f t="shared" si="981"/>
        <v>0</v>
      </c>
      <c r="Y4289" s="354">
        <f t="shared" si="981"/>
        <v>0</v>
      </c>
      <c r="Z4289" s="355"/>
      <c r="AA4289" s="354">
        <f>SUM(AA4282:AA4288)</f>
        <v>0</v>
      </c>
      <c r="AB4289" s="355"/>
      <c r="AC4289" s="354">
        <f>SUM(AC4282:AC4288)</f>
        <v>0</v>
      </c>
      <c r="AD4289" s="354">
        <f>SUM(AD4282:AD4288)</f>
        <v>0</v>
      </c>
    </row>
    <row r="4290" spans="1:30">
      <c r="A4290" s="659"/>
      <c r="B4290" s="599"/>
      <c r="C4290" s="303"/>
      <c r="D4290" s="303"/>
      <c r="E4290" s="303"/>
      <c r="F4290" s="597"/>
      <c r="G4290" s="615"/>
      <c r="H4290" s="615"/>
      <c r="I4290" s="615"/>
      <c r="J4290" s="615"/>
      <c r="K4290" s="615"/>
      <c r="L4290" s="612"/>
      <c r="M4290" s="615"/>
      <c r="N4290" s="615"/>
      <c r="O4290" s="615"/>
      <c r="P4290" s="615"/>
      <c r="Q4290" s="612"/>
      <c r="R4290" s="615"/>
      <c r="S4290" s="615"/>
      <c r="T4290" s="615"/>
      <c r="U4290" s="615"/>
      <c r="V4290" s="615"/>
      <c r="W4290" s="615"/>
      <c r="X4290" s="615"/>
      <c r="Y4290" s="612"/>
      <c r="Z4290" s="615"/>
      <c r="AA4290" s="615"/>
      <c r="AB4290" s="615"/>
      <c r="AC4290" s="615"/>
      <c r="AD4290" s="612"/>
    </row>
    <row r="4291" spans="1:30">
      <c r="A4291" s="601"/>
      <c r="B4291" s="639"/>
      <c r="C4291" s="640" t="s">
        <v>1320</v>
      </c>
      <c r="D4291" s="640"/>
      <c r="E4291" s="641"/>
      <c r="F4291" s="642"/>
      <c r="G4291" s="669">
        <f>G4289+G4279+G4271</f>
        <v>0</v>
      </c>
      <c r="H4291" s="644"/>
      <c r="I4291" s="670">
        <f>I4289+I4279+I4271</f>
        <v>0</v>
      </c>
      <c r="J4291" s="644"/>
      <c r="K4291" s="670">
        <f>K4289+K4279+K4271</f>
        <v>0</v>
      </c>
      <c r="L4291" s="669">
        <f>L4289+L4279+L4271</f>
        <v>0</v>
      </c>
      <c r="M4291" s="644"/>
      <c r="N4291" s="670">
        <f>N4289+N4279+N4271</f>
        <v>0</v>
      </c>
      <c r="O4291" s="644"/>
      <c r="P4291" s="670">
        <f>P4289+P4279+P4271</f>
        <v>0</v>
      </c>
      <c r="Q4291" s="669">
        <f>Q4289+Q4279+Q4271</f>
        <v>0</v>
      </c>
      <c r="R4291" s="650">
        <f t="shared" ref="R4291:Y4291" si="982">R4289+R4279+R4271</f>
        <v>0</v>
      </c>
      <c r="S4291" s="650">
        <f t="shared" si="982"/>
        <v>0</v>
      </c>
      <c r="T4291" s="650">
        <f t="shared" si="982"/>
        <v>0</v>
      </c>
      <c r="U4291" s="650">
        <f t="shared" si="982"/>
        <v>0</v>
      </c>
      <c r="V4291" s="650">
        <f t="shared" si="982"/>
        <v>0</v>
      </c>
      <c r="W4291" s="650">
        <f t="shared" si="982"/>
        <v>0</v>
      </c>
      <c r="X4291" s="650">
        <f t="shared" si="982"/>
        <v>0</v>
      </c>
      <c r="Y4291" s="669">
        <f t="shared" si="982"/>
        <v>0</v>
      </c>
      <c r="Z4291" s="644"/>
      <c r="AA4291" s="670">
        <f>AA4289+AA4279+AA4271</f>
        <v>0</v>
      </c>
      <c r="AB4291" s="644"/>
      <c r="AC4291" s="670">
        <f>AC4289+AC4279+AC4271</f>
        <v>0</v>
      </c>
      <c r="AD4291" s="669">
        <f>AD4289+AD4279+AD4271</f>
        <v>0</v>
      </c>
    </row>
    <row r="4292" spans="1:30">
      <c r="A4292" s="659"/>
      <c r="B4292" s="595"/>
      <c r="C4292" s="303"/>
      <c r="D4292" s="303"/>
      <c r="E4292" s="303"/>
      <c r="F4292" s="597"/>
      <c r="G4292" s="615"/>
      <c r="H4292" s="615"/>
      <c r="I4292" s="615"/>
      <c r="J4292" s="615"/>
      <c r="K4292" s="615"/>
      <c r="L4292" s="615"/>
      <c r="M4292" s="615"/>
      <c r="N4292" s="615"/>
      <c r="O4292" s="615"/>
      <c r="P4292" s="615"/>
      <c r="Q4292" s="615"/>
      <c r="R4292" s="615"/>
      <c r="S4292" s="615"/>
      <c r="T4292" s="615"/>
      <c r="U4292" s="615"/>
      <c r="V4292" s="615"/>
      <c r="W4292" s="615"/>
      <c r="X4292" s="615"/>
      <c r="Y4292" s="622"/>
      <c r="Z4292" s="615"/>
      <c r="AA4292" s="615"/>
      <c r="AB4292" s="615"/>
      <c r="AC4292" s="615"/>
      <c r="AD4292" s="615"/>
    </row>
    <row r="4293" spans="1:30">
      <c r="A4293" s="659"/>
      <c r="B4293" s="617"/>
      <c r="C4293" s="382" t="s">
        <v>1321</v>
      </c>
      <c r="D4293" s="382"/>
      <c r="E4293" s="382"/>
      <c r="F4293" s="619"/>
      <c r="G4293" s="624">
        <f>G4291+G4259</f>
        <v>0</v>
      </c>
      <c r="H4293" s="662"/>
      <c r="I4293" s="662">
        <f>I4291+I4259</f>
        <v>0</v>
      </c>
      <c r="J4293" s="662"/>
      <c r="K4293" s="662">
        <f>K4291+K4259</f>
        <v>0</v>
      </c>
      <c r="L4293" s="624">
        <f>L4291+L4259</f>
        <v>0</v>
      </c>
      <c r="M4293" s="662"/>
      <c r="N4293" s="662">
        <f>N4291+N4259</f>
        <v>0</v>
      </c>
      <c r="O4293" s="662"/>
      <c r="P4293" s="662">
        <f>P4291+P4259</f>
        <v>0</v>
      </c>
      <c r="Q4293" s="624">
        <f>Q4291+Q4259</f>
        <v>0</v>
      </c>
      <c r="R4293" s="624">
        <f t="shared" ref="R4293:Y4293" si="983">R4291+R4259</f>
        <v>0</v>
      </c>
      <c r="S4293" s="624">
        <f t="shared" si="983"/>
        <v>0</v>
      </c>
      <c r="T4293" s="624">
        <f t="shared" si="983"/>
        <v>0</v>
      </c>
      <c r="U4293" s="624">
        <f t="shared" si="983"/>
        <v>0</v>
      </c>
      <c r="V4293" s="624">
        <f t="shared" si="983"/>
        <v>0</v>
      </c>
      <c r="W4293" s="624">
        <f t="shared" si="983"/>
        <v>0</v>
      </c>
      <c r="X4293" s="624">
        <f t="shared" si="983"/>
        <v>0</v>
      </c>
      <c r="Y4293" s="624">
        <f t="shared" si="983"/>
        <v>0</v>
      </c>
      <c r="Z4293" s="662"/>
      <c r="AA4293" s="662">
        <f>AA4291+AA4259</f>
        <v>0</v>
      </c>
      <c r="AB4293" s="662"/>
      <c r="AC4293" s="662">
        <f>AC4291+AC4259</f>
        <v>0</v>
      </c>
      <c r="AD4293" s="624">
        <f>AD4291+AD4259</f>
        <v>0</v>
      </c>
    </row>
    <row r="4294" spans="1:30">
      <c r="A4294" s="659"/>
      <c r="B4294" s="595"/>
      <c r="C4294" s="303"/>
      <c r="D4294" s="303"/>
      <c r="E4294" s="303"/>
      <c r="F4294" s="597"/>
      <c r="G4294" s="671"/>
      <c r="H4294" s="615"/>
      <c r="I4294" s="615"/>
      <c r="J4294" s="615"/>
      <c r="K4294" s="615"/>
      <c r="L4294" s="598"/>
      <c r="M4294" s="615"/>
      <c r="N4294" s="615"/>
      <c r="O4294" s="615"/>
      <c r="P4294" s="615"/>
      <c r="Q4294" s="622"/>
      <c r="R4294" s="615"/>
      <c r="S4294" s="615"/>
      <c r="T4294" s="615"/>
      <c r="U4294" s="615"/>
      <c r="V4294" s="615"/>
      <c r="W4294" s="615"/>
      <c r="X4294" s="615"/>
      <c r="Y4294" s="622"/>
      <c r="Z4294" s="615"/>
      <c r="AA4294" s="615"/>
      <c r="AB4294" s="615"/>
      <c r="AC4294" s="615"/>
      <c r="AD4294" s="622"/>
    </row>
    <row r="4295" spans="1:31">
      <c r="A4295" s="655"/>
      <c r="B4295" s="625"/>
      <c r="C4295" s="421" t="s">
        <v>1322</v>
      </c>
      <c r="D4295" s="421"/>
      <c r="E4295" s="664"/>
      <c r="F4295" s="665"/>
      <c r="G4295" s="637">
        <f>G4188+G4293</f>
        <v>0</v>
      </c>
      <c r="H4295" s="666"/>
      <c r="I4295" s="666">
        <f>I4188+I4293</f>
        <v>0</v>
      </c>
      <c r="J4295" s="666"/>
      <c r="K4295" s="666">
        <f>K4188+K4293</f>
        <v>0</v>
      </c>
      <c r="L4295" s="637">
        <f>L4188+L4293</f>
        <v>0</v>
      </c>
      <c r="M4295" s="666"/>
      <c r="N4295" s="666">
        <f>N4188+N4293</f>
        <v>0</v>
      </c>
      <c r="O4295" s="666"/>
      <c r="P4295" s="666">
        <f t="shared" ref="P4295:Y4295" si="984">P4188+P4293</f>
        <v>0</v>
      </c>
      <c r="Q4295" s="637">
        <f t="shared" si="984"/>
        <v>0</v>
      </c>
      <c r="R4295" s="637">
        <f t="shared" si="984"/>
        <v>0</v>
      </c>
      <c r="S4295" s="637">
        <f t="shared" si="984"/>
        <v>0</v>
      </c>
      <c r="T4295" s="637">
        <f t="shared" si="984"/>
        <v>0</v>
      </c>
      <c r="U4295" s="637">
        <f t="shared" si="984"/>
        <v>0</v>
      </c>
      <c r="V4295" s="637">
        <f t="shared" si="984"/>
        <v>0</v>
      </c>
      <c r="W4295" s="637">
        <f t="shared" si="984"/>
        <v>0</v>
      </c>
      <c r="X4295" s="637">
        <f t="shared" si="984"/>
        <v>0</v>
      </c>
      <c r="Y4295" s="637">
        <f t="shared" si="984"/>
        <v>0</v>
      </c>
      <c r="Z4295" s="666"/>
      <c r="AA4295" s="666">
        <f>AA4188+AA4293</f>
        <v>0</v>
      </c>
      <c r="AB4295" s="666"/>
      <c r="AC4295" s="666">
        <f>AC4188+AC4293</f>
        <v>0</v>
      </c>
      <c r="AD4295" s="637">
        <f>AD4188+AD4293</f>
        <v>0</v>
      </c>
      <c r="AE4295" s="252"/>
    </row>
    <row r="4296" spans="1:31">
      <c r="A4296" s="594"/>
      <c r="B4296" s="595"/>
      <c r="C4296" s="303"/>
      <c r="D4296" s="654"/>
      <c r="E4296" s="672"/>
      <c r="F4296" s="597"/>
      <c r="G4296" s="615"/>
      <c r="H4296" s="673"/>
      <c r="I4296" s="673"/>
      <c r="J4296" s="673"/>
      <c r="K4296" s="673"/>
      <c r="L4296" s="612"/>
      <c r="M4296" s="673"/>
      <c r="N4296" s="673"/>
      <c r="O4296" s="673"/>
      <c r="P4296" s="673"/>
      <c r="Q4296" s="622"/>
      <c r="R4296" s="615"/>
      <c r="S4296" s="615"/>
      <c r="T4296" s="615"/>
      <c r="U4296" s="615"/>
      <c r="V4296" s="615"/>
      <c r="W4296" s="615"/>
      <c r="X4296" s="615"/>
      <c r="Y4296" s="622"/>
      <c r="Z4296" s="673"/>
      <c r="AA4296" s="673"/>
      <c r="AB4296" s="673"/>
      <c r="AC4296" s="673"/>
      <c r="AD4296" s="622"/>
      <c r="AE4296" s="252"/>
    </row>
    <row r="4297" spans="1:30">
      <c r="A4297" s="594"/>
      <c r="B4297" s="595"/>
      <c r="C4297" s="600" t="s">
        <v>992</v>
      </c>
      <c r="D4297" s="303"/>
      <c r="E4297" s="672"/>
      <c r="F4297" s="597"/>
      <c r="G4297" s="615"/>
      <c r="H4297" s="673"/>
      <c r="I4297" s="673"/>
      <c r="J4297" s="673"/>
      <c r="K4297" s="673"/>
      <c r="L4297" s="612"/>
      <c r="M4297" s="673"/>
      <c r="N4297" s="673"/>
      <c r="O4297" s="673"/>
      <c r="P4297" s="673"/>
      <c r="Q4297" s="612"/>
      <c r="R4297" s="615"/>
      <c r="S4297" s="615"/>
      <c r="T4297" s="615"/>
      <c r="U4297" s="615"/>
      <c r="V4297" s="615"/>
      <c r="W4297" s="615"/>
      <c r="X4297" s="615"/>
      <c r="Y4297" s="612"/>
      <c r="Z4297" s="673"/>
      <c r="AA4297" s="673"/>
      <c r="AB4297" s="673"/>
      <c r="AC4297" s="673"/>
      <c r="AD4297" s="612"/>
    </row>
    <row r="4298" spans="1:30">
      <c r="A4298" s="659"/>
      <c r="B4298" s="595">
        <v>920101001</v>
      </c>
      <c r="C4298" s="303"/>
      <c r="D4298" s="303" t="s">
        <v>736</v>
      </c>
      <c r="E4298" s="659"/>
      <c r="F4298" s="597"/>
      <c r="G4298" s="350"/>
      <c r="H4298" s="615"/>
      <c r="I4298" s="615"/>
      <c r="J4298" s="615"/>
      <c r="K4298" s="615"/>
      <c r="L4298" s="612">
        <f>G4298+I4298-K4298</f>
        <v>0</v>
      </c>
      <c r="M4298" s="615"/>
      <c r="N4298" s="615"/>
      <c r="O4298" s="615"/>
      <c r="P4298" s="615"/>
      <c r="Q4298" s="612">
        <f>L4298+N4298-P4298</f>
        <v>0</v>
      </c>
      <c r="R4298" s="615"/>
      <c r="S4298" s="615"/>
      <c r="T4298" s="615"/>
      <c r="U4298" s="615"/>
      <c r="V4298" s="615"/>
      <c r="W4298" s="615"/>
      <c r="X4298" s="615"/>
      <c r="Y4298" s="350">
        <f>SUM(Q4298:X4298)</f>
        <v>0</v>
      </c>
      <c r="Z4298" s="615"/>
      <c r="AA4298" s="615"/>
      <c r="AB4298" s="615"/>
      <c r="AC4298" s="615"/>
      <c r="AD4298" s="612">
        <f>Y4298+AA4298-AC4298</f>
        <v>0</v>
      </c>
    </row>
    <row r="4299" spans="1:30">
      <c r="A4299" s="659"/>
      <c r="B4299" s="595"/>
      <c r="C4299" s="303"/>
      <c r="D4299" s="303"/>
      <c r="E4299" s="659"/>
      <c r="F4299" s="597"/>
      <c r="G4299" s="615"/>
      <c r="H4299" s="615"/>
      <c r="I4299" s="615"/>
      <c r="J4299" s="615"/>
      <c r="K4299" s="615"/>
      <c r="L4299" s="612"/>
      <c r="M4299" s="615"/>
      <c r="N4299" s="615"/>
      <c r="O4299" s="615"/>
      <c r="P4299" s="615"/>
      <c r="Q4299" s="612"/>
      <c r="R4299" s="615"/>
      <c r="S4299" s="615"/>
      <c r="T4299" s="615"/>
      <c r="U4299" s="615"/>
      <c r="V4299" s="615"/>
      <c r="W4299" s="615"/>
      <c r="X4299" s="615"/>
      <c r="Y4299" s="612"/>
      <c r="Z4299" s="615"/>
      <c r="AA4299" s="615"/>
      <c r="AB4299" s="615"/>
      <c r="AC4299" s="615"/>
      <c r="AD4299" s="612"/>
    </row>
    <row r="4300" spans="1:30">
      <c r="A4300" s="659"/>
      <c r="B4300" s="595">
        <v>920101002</v>
      </c>
      <c r="C4300" s="303"/>
      <c r="D4300" s="303" t="s">
        <v>737</v>
      </c>
      <c r="E4300" s="659"/>
      <c r="F4300" s="597"/>
      <c r="G4300" s="350"/>
      <c r="H4300" s="615"/>
      <c r="I4300" s="615"/>
      <c r="J4300" s="615"/>
      <c r="K4300" s="615"/>
      <c r="L4300" s="612">
        <f>G4300+I4300-K4300</f>
        <v>0</v>
      </c>
      <c r="M4300" s="615"/>
      <c r="N4300" s="615"/>
      <c r="O4300" s="615"/>
      <c r="P4300" s="615"/>
      <c r="Q4300" s="612">
        <f>L4300+N4300-P4300</f>
        <v>0</v>
      </c>
      <c r="R4300" s="615"/>
      <c r="S4300" s="615"/>
      <c r="T4300" s="615"/>
      <c r="U4300" s="615"/>
      <c r="V4300" s="615"/>
      <c r="W4300" s="615"/>
      <c r="X4300" s="615"/>
      <c r="Y4300" s="350">
        <f>SUM(Q4300:X4300)</f>
        <v>0</v>
      </c>
      <c r="Z4300" s="615"/>
      <c r="AA4300" s="615"/>
      <c r="AB4300" s="615"/>
      <c r="AC4300" s="615"/>
      <c r="AD4300" s="612">
        <f>Y4300+AA4300-AC4300</f>
        <v>0</v>
      </c>
    </row>
    <row r="4301" spans="1:30">
      <c r="A4301" s="659"/>
      <c r="B4301" s="595"/>
      <c r="C4301" s="303"/>
      <c r="D4301" s="303"/>
      <c r="E4301" s="659"/>
      <c r="F4301" s="597"/>
      <c r="G4301" s="615"/>
      <c r="H4301" s="615"/>
      <c r="I4301" s="615"/>
      <c r="J4301" s="615"/>
      <c r="K4301" s="615"/>
      <c r="L4301" s="612"/>
      <c r="M4301" s="615"/>
      <c r="N4301" s="615"/>
      <c r="O4301" s="615"/>
      <c r="P4301" s="615"/>
      <c r="Q4301" s="612"/>
      <c r="R4301" s="615"/>
      <c r="S4301" s="615"/>
      <c r="T4301" s="615"/>
      <c r="U4301" s="615"/>
      <c r="V4301" s="615"/>
      <c r="W4301" s="615"/>
      <c r="X4301" s="615"/>
      <c r="Y4301" s="612"/>
      <c r="Z4301" s="615"/>
      <c r="AA4301" s="615"/>
      <c r="AB4301" s="615"/>
      <c r="AC4301" s="615"/>
      <c r="AD4301" s="612"/>
    </row>
    <row r="4302" spans="1:30">
      <c r="A4302" s="659"/>
      <c r="B4302" s="617"/>
      <c r="C4302" s="382" t="s">
        <v>993</v>
      </c>
      <c r="D4302" s="382"/>
      <c r="E4302" s="382"/>
      <c r="F4302" s="619"/>
      <c r="G4302" s="624">
        <f>SUM(G4297:G4301)</f>
        <v>0</v>
      </c>
      <c r="H4302" s="662"/>
      <c r="I4302" s="662">
        <f>SUM(I4297:I4301)</f>
        <v>0</v>
      </c>
      <c r="J4302" s="662"/>
      <c r="K4302" s="662">
        <f>SUM(K4297:K4301)</f>
        <v>0</v>
      </c>
      <c r="L4302" s="624">
        <f>SUM(L4297:L4301)</f>
        <v>0</v>
      </c>
      <c r="M4302" s="662"/>
      <c r="N4302" s="662">
        <f>SUM(N4297:N4301)</f>
        <v>0</v>
      </c>
      <c r="O4302" s="662"/>
      <c r="P4302" s="662">
        <f>SUM(P4297:P4301)</f>
        <v>0</v>
      </c>
      <c r="Q4302" s="624">
        <f>SUM(Q4297:Q4301)</f>
        <v>0</v>
      </c>
      <c r="R4302" s="624">
        <f t="shared" ref="R4302:Y4302" si="985">SUM(R4297:R4301)</f>
        <v>0</v>
      </c>
      <c r="S4302" s="624">
        <f t="shared" si="985"/>
        <v>0</v>
      </c>
      <c r="T4302" s="624">
        <f t="shared" si="985"/>
        <v>0</v>
      </c>
      <c r="U4302" s="624">
        <f t="shared" si="985"/>
        <v>0</v>
      </c>
      <c r="V4302" s="624">
        <f t="shared" si="985"/>
        <v>0</v>
      </c>
      <c r="W4302" s="624">
        <f t="shared" si="985"/>
        <v>0</v>
      </c>
      <c r="X4302" s="624">
        <f t="shared" si="985"/>
        <v>0</v>
      </c>
      <c r="Y4302" s="624">
        <f t="shared" si="985"/>
        <v>0</v>
      </c>
      <c r="Z4302" s="662"/>
      <c r="AA4302" s="662">
        <f>SUM(AA4297:AA4301)</f>
        <v>0</v>
      </c>
      <c r="AB4302" s="662"/>
      <c r="AC4302" s="662">
        <f>SUM(AC4297:AC4301)</f>
        <v>0</v>
      </c>
      <c r="AD4302" s="624">
        <f>SUM(AD4297:AD4301)</f>
        <v>0</v>
      </c>
    </row>
    <row r="4303" spans="1:30">
      <c r="A4303" s="659"/>
      <c r="B4303" s="595"/>
      <c r="C4303" s="303"/>
      <c r="D4303" s="674"/>
      <c r="E4303" s="659"/>
      <c r="F4303" s="597"/>
      <c r="G4303" s="622"/>
      <c r="H4303" s="615"/>
      <c r="I4303" s="673"/>
      <c r="J4303" s="615"/>
      <c r="K4303" s="673"/>
      <c r="L4303" s="673"/>
      <c r="M4303" s="615"/>
      <c r="N4303" s="673"/>
      <c r="O4303" s="615"/>
      <c r="P4303" s="673"/>
      <c r="Q4303" s="622"/>
      <c r="R4303" s="615"/>
      <c r="S4303" s="615"/>
      <c r="T4303" s="615"/>
      <c r="U4303" s="615"/>
      <c r="V4303" s="615"/>
      <c r="W4303" s="615"/>
      <c r="X4303" s="615"/>
      <c r="Y4303" s="622"/>
      <c r="Z4303" s="615"/>
      <c r="AA4303" s="673"/>
      <c r="AB4303" s="615"/>
      <c r="AC4303" s="673"/>
      <c r="AD4303" s="622"/>
    </row>
    <row r="4304" spans="1:31">
      <c r="A4304" s="655"/>
      <c r="B4304" s="675"/>
      <c r="C4304" s="676" t="s">
        <v>1323</v>
      </c>
      <c r="D4304" s="677"/>
      <c r="E4304" s="678"/>
      <c r="F4304" s="679"/>
      <c r="G4304" s="680">
        <f>G4295-G4302</f>
        <v>0</v>
      </c>
      <c r="H4304" s="681"/>
      <c r="I4304" s="681">
        <f>I4295+I4302</f>
        <v>0</v>
      </c>
      <c r="J4304" s="681"/>
      <c r="K4304" s="681">
        <f>K4295+K4302</f>
        <v>0</v>
      </c>
      <c r="L4304" s="680">
        <f>L4295-L4302</f>
        <v>0</v>
      </c>
      <c r="M4304" s="681"/>
      <c r="N4304" s="681">
        <f>N4295+N4302</f>
        <v>0</v>
      </c>
      <c r="O4304" s="681"/>
      <c r="P4304" s="681">
        <f>P4295+P4302</f>
        <v>0</v>
      </c>
      <c r="Q4304" s="680">
        <f>Q4295-Q4302</f>
        <v>0</v>
      </c>
      <c r="R4304" s="680">
        <f t="shared" ref="R4304:Y4304" si="986">R4295-R4302</f>
        <v>0</v>
      </c>
      <c r="S4304" s="680">
        <f t="shared" si="986"/>
        <v>0</v>
      </c>
      <c r="T4304" s="680">
        <f t="shared" si="986"/>
        <v>0</v>
      </c>
      <c r="U4304" s="680">
        <f t="shared" si="986"/>
        <v>0</v>
      </c>
      <c r="V4304" s="680">
        <f t="shared" si="986"/>
        <v>0</v>
      </c>
      <c r="W4304" s="680">
        <f t="shared" si="986"/>
        <v>0</v>
      </c>
      <c r="X4304" s="680">
        <f t="shared" si="986"/>
        <v>0</v>
      </c>
      <c r="Y4304" s="680">
        <f t="shared" si="986"/>
        <v>0</v>
      </c>
      <c r="Z4304" s="681"/>
      <c r="AA4304" s="681">
        <f>AA4295+AA4302</f>
        <v>0</v>
      </c>
      <c r="AB4304" s="681"/>
      <c r="AC4304" s="681">
        <f>AC4295+AC4302</f>
        <v>0</v>
      </c>
      <c r="AD4304" s="680">
        <f>AD4295-AD4302</f>
        <v>0</v>
      </c>
      <c r="AE4304" s="445"/>
    </row>
    <row r="4305" spans="1:30">
      <c r="A4305" s="594"/>
      <c r="B4305" s="595"/>
      <c r="C4305" s="303"/>
      <c r="D4305" s="682"/>
      <c r="E4305" s="672"/>
      <c r="F4305" s="597"/>
      <c r="G4305" s="671"/>
      <c r="H4305" s="673"/>
      <c r="I4305" s="673"/>
      <c r="J4305" s="673"/>
      <c r="K4305" s="673"/>
      <c r="L4305" s="612"/>
      <c r="M4305" s="673"/>
      <c r="N4305" s="673"/>
      <c r="O4305" s="673"/>
      <c r="P4305" s="673"/>
      <c r="Q4305" s="622"/>
      <c r="R4305" s="615"/>
      <c r="S4305" s="615"/>
      <c r="T4305" s="615"/>
      <c r="U4305" s="615"/>
      <c r="V4305" s="615"/>
      <c r="W4305" s="615"/>
      <c r="X4305" s="615"/>
      <c r="Y4305" s="622"/>
      <c r="Z4305" s="673"/>
      <c r="AA4305" s="673"/>
      <c r="AB4305" s="673"/>
      <c r="AC4305" s="673"/>
      <c r="AD4305" s="622"/>
    </row>
    <row r="4306" spans="1:30">
      <c r="A4306" s="659"/>
      <c r="B4306" s="595"/>
      <c r="C4306" s="600" t="s">
        <v>1324</v>
      </c>
      <c r="D4306" s="419"/>
      <c r="E4306" s="659"/>
      <c r="F4306" s="663"/>
      <c r="G4306" s="683"/>
      <c r="H4306" s="615"/>
      <c r="I4306" s="615"/>
      <c r="J4306" s="615"/>
      <c r="K4306" s="615"/>
      <c r="L4306" s="615"/>
      <c r="M4306" s="615"/>
      <c r="N4306" s="615"/>
      <c r="O4306" s="615"/>
      <c r="P4306" s="615"/>
      <c r="Q4306" s="615"/>
      <c r="R4306" s="615"/>
      <c r="S4306" s="615"/>
      <c r="T4306" s="615"/>
      <c r="U4306" s="615"/>
      <c r="V4306" s="615"/>
      <c r="W4306" s="615"/>
      <c r="X4306" s="615"/>
      <c r="Y4306" s="615"/>
      <c r="Z4306" s="615"/>
      <c r="AA4306" s="615"/>
      <c r="AB4306" s="615"/>
      <c r="AC4306" s="615"/>
      <c r="AD4306" s="615"/>
    </row>
    <row r="4307" spans="1:30">
      <c r="A4307" s="659"/>
      <c r="B4307" s="595">
        <v>930101001</v>
      </c>
      <c r="C4307" s="303"/>
      <c r="D4307" s="303" t="s">
        <v>1131</v>
      </c>
      <c r="E4307" s="659"/>
      <c r="F4307" s="663"/>
      <c r="G4307" s="350"/>
      <c r="H4307" s="615"/>
      <c r="I4307" s="615"/>
      <c r="J4307" s="615"/>
      <c r="K4307" s="615"/>
      <c r="L4307" s="612">
        <f>G4307-I4307+K4307</f>
        <v>0</v>
      </c>
      <c r="M4307" s="615"/>
      <c r="N4307" s="615"/>
      <c r="O4307" s="615"/>
      <c r="P4307" s="615"/>
      <c r="Q4307" s="612">
        <f t="shared" ref="Q4307:Q4313" si="987">L4307-N4307+P4307</f>
        <v>0</v>
      </c>
      <c r="R4307" s="615"/>
      <c r="S4307" s="615"/>
      <c r="T4307" s="615"/>
      <c r="U4307" s="615"/>
      <c r="V4307" s="615"/>
      <c r="W4307" s="615"/>
      <c r="X4307" s="615"/>
      <c r="Y4307" s="405">
        <f t="shared" ref="Y4307:Y4313" si="988">SUM(Q4307:X4307)</f>
        <v>0</v>
      </c>
      <c r="Z4307" s="615"/>
      <c r="AA4307" s="615"/>
      <c r="AB4307" s="615"/>
      <c r="AC4307" s="615"/>
      <c r="AD4307" s="612">
        <f t="shared" ref="AD4307:AD4313" si="989">Y4307-AA4307+AC4307</f>
        <v>0</v>
      </c>
    </row>
    <row r="4308" spans="1:30">
      <c r="A4308" s="659"/>
      <c r="B4308" s="595">
        <v>930101002</v>
      </c>
      <c r="C4308" s="303"/>
      <c r="D4308" s="303" t="s">
        <v>1132</v>
      </c>
      <c r="E4308" s="659"/>
      <c r="F4308" s="663"/>
      <c r="G4308" s="350"/>
      <c r="H4308" s="615"/>
      <c r="I4308" s="615"/>
      <c r="J4308" s="615"/>
      <c r="K4308" s="615"/>
      <c r="L4308" s="612">
        <f>G4308-I4308+K4308</f>
        <v>0</v>
      </c>
      <c r="M4308" s="615"/>
      <c r="N4308" s="615"/>
      <c r="O4308" s="615"/>
      <c r="P4308" s="615"/>
      <c r="Q4308" s="612">
        <f t="shared" si="987"/>
        <v>0</v>
      </c>
      <c r="R4308" s="615"/>
      <c r="S4308" s="615"/>
      <c r="T4308" s="615"/>
      <c r="U4308" s="615"/>
      <c r="V4308" s="615"/>
      <c r="W4308" s="615"/>
      <c r="X4308" s="615"/>
      <c r="Y4308" s="405">
        <f t="shared" si="988"/>
        <v>0</v>
      </c>
      <c r="Z4308" s="615"/>
      <c r="AA4308" s="615"/>
      <c r="AB4308" s="615"/>
      <c r="AC4308" s="615"/>
      <c r="AD4308" s="612">
        <f t="shared" si="989"/>
        <v>0</v>
      </c>
    </row>
    <row r="4309" spans="1:30">
      <c r="A4309" s="659"/>
      <c r="B4309" s="595">
        <v>930101003</v>
      </c>
      <c r="C4309" s="303"/>
      <c r="D4309" s="303" t="s">
        <v>1133</v>
      </c>
      <c r="E4309" s="659"/>
      <c r="F4309" s="663"/>
      <c r="G4309" s="350"/>
      <c r="H4309" s="615"/>
      <c r="I4309" s="615"/>
      <c r="J4309" s="615"/>
      <c r="K4309" s="615"/>
      <c r="L4309" s="612">
        <f>G4309-I4309+K4309</f>
        <v>0</v>
      </c>
      <c r="M4309" s="615"/>
      <c r="N4309" s="615"/>
      <c r="O4309" s="615"/>
      <c r="P4309" s="615"/>
      <c r="Q4309" s="612">
        <f t="shared" si="987"/>
        <v>0</v>
      </c>
      <c r="R4309" s="615"/>
      <c r="S4309" s="615"/>
      <c r="T4309" s="615"/>
      <c r="U4309" s="615"/>
      <c r="V4309" s="615"/>
      <c r="W4309" s="615"/>
      <c r="X4309" s="615"/>
      <c r="Y4309" s="350">
        <f t="shared" si="988"/>
        <v>0</v>
      </c>
      <c r="Z4309" s="615"/>
      <c r="AA4309" s="615"/>
      <c r="AB4309" s="615"/>
      <c r="AC4309" s="615"/>
      <c r="AD4309" s="612">
        <f t="shared" si="989"/>
        <v>0</v>
      </c>
    </row>
    <row r="4310" spans="1:30">
      <c r="A4310" s="659"/>
      <c r="B4310" s="595">
        <v>930101004</v>
      </c>
      <c r="C4310" s="303"/>
      <c r="D4310" s="303" t="s">
        <v>1134</v>
      </c>
      <c r="E4310" s="659"/>
      <c r="F4310" s="663"/>
      <c r="G4310" s="683"/>
      <c r="H4310" s="615"/>
      <c r="I4310" s="615"/>
      <c r="J4310" s="615"/>
      <c r="K4310" s="615"/>
      <c r="L4310" s="615"/>
      <c r="M4310" s="615"/>
      <c r="N4310" s="615"/>
      <c r="O4310" s="615"/>
      <c r="P4310" s="615"/>
      <c r="Q4310" s="612">
        <f t="shared" si="987"/>
        <v>0</v>
      </c>
      <c r="R4310" s="615"/>
      <c r="S4310" s="615"/>
      <c r="T4310" s="615"/>
      <c r="U4310" s="615"/>
      <c r="V4310" s="615"/>
      <c r="W4310" s="615"/>
      <c r="X4310" s="615"/>
      <c r="Y4310" s="405">
        <f t="shared" si="988"/>
        <v>0</v>
      </c>
      <c r="Z4310" s="615"/>
      <c r="AA4310" s="615"/>
      <c r="AB4310" s="615"/>
      <c r="AC4310" s="615"/>
      <c r="AD4310" s="612">
        <f t="shared" si="989"/>
        <v>0</v>
      </c>
    </row>
    <row r="4311" spans="1:30">
      <c r="A4311" s="659"/>
      <c r="B4311" s="595">
        <v>930101005</v>
      </c>
      <c r="C4311" s="303"/>
      <c r="D4311" s="303" t="s">
        <v>1135</v>
      </c>
      <c r="E4311" s="659"/>
      <c r="F4311" s="663"/>
      <c r="G4311" s="683"/>
      <c r="H4311" s="615"/>
      <c r="I4311" s="615"/>
      <c r="J4311" s="615"/>
      <c r="K4311" s="615"/>
      <c r="L4311" s="615"/>
      <c r="M4311" s="615"/>
      <c r="N4311" s="615"/>
      <c r="O4311" s="615"/>
      <c r="P4311" s="615"/>
      <c r="Q4311" s="612">
        <f t="shared" si="987"/>
        <v>0</v>
      </c>
      <c r="R4311" s="615"/>
      <c r="S4311" s="615"/>
      <c r="T4311" s="615"/>
      <c r="U4311" s="615"/>
      <c r="V4311" s="615"/>
      <c r="W4311" s="615"/>
      <c r="X4311" s="615"/>
      <c r="Y4311" s="403">
        <f t="shared" si="988"/>
        <v>0</v>
      </c>
      <c r="Z4311" s="615"/>
      <c r="AA4311" s="615"/>
      <c r="AB4311" s="615"/>
      <c r="AC4311" s="615"/>
      <c r="AD4311" s="612">
        <f t="shared" si="989"/>
        <v>0</v>
      </c>
    </row>
    <row r="4312" spans="1:30">
      <c r="A4312" s="659"/>
      <c r="B4312" s="595">
        <v>930101006</v>
      </c>
      <c r="C4312" s="303"/>
      <c r="D4312" s="303" t="s">
        <v>1136</v>
      </c>
      <c r="E4312" s="659"/>
      <c r="F4312" s="663"/>
      <c r="G4312" s="683"/>
      <c r="H4312" s="615"/>
      <c r="I4312" s="615"/>
      <c r="J4312" s="615"/>
      <c r="K4312" s="615"/>
      <c r="L4312" s="615"/>
      <c r="M4312" s="615"/>
      <c r="N4312" s="615"/>
      <c r="O4312" s="615"/>
      <c r="P4312" s="615"/>
      <c r="Q4312" s="612">
        <f t="shared" si="987"/>
        <v>0</v>
      </c>
      <c r="R4312" s="615"/>
      <c r="S4312" s="615"/>
      <c r="T4312" s="615"/>
      <c r="U4312" s="615"/>
      <c r="V4312" s="615"/>
      <c r="W4312" s="615"/>
      <c r="X4312" s="615"/>
      <c r="Y4312" s="405">
        <f t="shared" si="988"/>
        <v>0</v>
      </c>
      <c r="Z4312" s="615"/>
      <c r="AA4312" s="615"/>
      <c r="AB4312" s="615"/>
      <c r="AC4312" s="615"/>
      <c r="AD4312" s="612">
        <f t="shared" si="989"/>
        <v>0</v>
      </c>
    </row>
    <row r="4313" spans="1:30">
      <c r="A4313" s="659"/>
      <c r="B4313" s="595">
        <v>930101007</v>
      </c>
      <c r="C4313" s="303"/>
      <c r="D4313" s="303" t="s">
        <v>1137</v>
      </c>
      <c r="E4313" s="659"/>
      <c r="F4313" s="663"/>
      <c r="G4313" s="683"/>
      <c r="H4313" s="615"/>
      <c r="I4313" s="615"/>
      <c r="J4313" s="615"/>
      <c r="K4313" s="615"/>
      <c r="L4313" s="615"/>
      <c r="M4313" s="615"/>
      <c r="N4313" s="615"/>
      <c r="O4313" s="615"/>
      <c r="P4313" s="615"/>
      <c r="Q4313" s="612">
        <f t="shared" si="987"/>
        <v>0</v>
      </c>
      <c r="R4313" s="615"/>
      <c r="S4313" s="615"/>
      <c r="T4313" s="615"/>
      <c r="U4313" s="615"/>
      <c r="V4313" s="615"/>
      <c r="W4313" s="615"/>
      <c r="X4313" s="615"/>
      <c r="Y4313" s="350">
        <f t="shared" si="988"/>
        <v>0</v>
      </c>
      <c r="Z4313" s="615"/>
      <c r="AA4313" s="615"/>
      <c r="AB4313" s="615"/>
      <c r="AC4313" s="615"/>
      <c r="AD4313" s="612">
        <f t="shared" si="989"/>
        <v>0</v>
      </c>
    </row>
    <row r="4314" spans="1:30">
      <c r="A4314" s="659"/>
      <c r="B4314" s="595"/>
      <c r="C4314" s="303"/>
      <c r="D4314" s="303"/>
      <c r="E4314" s="659"/>
      <c r="F4314" s="663"/>
      <c r="G4314" s="683"/>
      <c r="H4314" s="615"/>
      <c r="I4314" s="615"/>
      <c r="J4314" s="615"/>
      <c r="K4314" s="615"/>
      <c r="L4314" s="615"/>
      <c r="M4314" s="615"/>
      <c r="N4314" s="615"/>
      <c r="O4314" s="615"/>
      <c r="P4314" s="615"/>
      <c r="Q4314" s="615"/>
      <c r="R4314" s="615"/>
      <c r="S4314" s="615"/>
      <c r="T4314" s="615"/>
      <c r="U4314" s="615"/>
      <c r="V4314" s="615"/>
      <c r="W4314" s="615"/>
      <c r="X4314" s="615"/>
      <c r="Y4314" s="615"/>
      <c r="Z4314" s="615"/>
      <c r="AA4314" s="615"/>
      <c r="AB4314" s="615"/>
      <c r="AC4314" s="615"/>
      <c r="AD4314" s="615"/>
    </row>
    <row r="4315" spans="1:30">
      <c r="A4315" s="659"/>
      <c r="B4315" s="595"/>
      <c r="C4315" s="600" t="s">
        <v>740</v>
      </c>
      <c r="D4315" s="419"/>
      <c r="E4315" s="659"/>
      <c r="F4315" s="663"/>
      <c r="G4315" s="683"/>
      <c r="H4315" s="615"/>
      <c r="I4315" s="615"/>
      <c r="J4315" s="615"/>
      <c r="K4315" s="615"/>
      <c r="L4315" s="615"/>
      <c r="M4315" s="615"/>
      <c r="N4315" s="615"/>
      <c r="O4315" s="615"/>
      <c r="P4315" s="615"/>
      <c r="Q4315" s="615"/>
      <c r="R4315" s="615"/>
      <c r="S4315" s="615"/>
      <c r="T4315" s="615"/>
      <c r="U4315" s="615"/>
      <c r="V4315" s="615"/>
      <c r="W4315" s="615"/>
      <c r="X4315" s="615"/>
      <c r="Y4315" s="615"/>
      <c r="Z4315" s="615"/>
      <c r="AA4315" s="615"/>
      <c r="AB4315" s="615"/>
      <c r="AC4315" s="615"/>
      <c r="AD4315" s="615"/>
    </row>
    <row r="4316" spans="1:30">
      <c r="A4316" s="659"/>
      <c r="B4316" s="595">
        <v>930201001</v>
      </c>
      <c r="C4316" s="303"/>
      <c r="D4316" s="303" t="s">
        <v>1131</v>
      </c>
      <c r="E4316" s="659"/>
      <c r="F4316" s="663"/>
      <c r="G4316" s="350"/>
      <c r="H4316" s="615"/>
      <c r="I4316" s="615"/>
      <c r="J4316" s="615"/>
      <c r="K4316" s="615"/>
      <c r="L4316" s="612">
        <f>G4316-I4316+K4316</f>
        <v>0</v>
      </c>
      <c r="M4316" s="615"/>
      <c r="N4316" s="615"/>
      <c r="O4316" s="615"/>
      <c r="P4316" s="615"/>
      <c r="Q4316" s="612">
        <f t="shared" ref="Q4316:Q4322" si="990">L4316-N4316+P4316</f>
        <v>0</v>
      </c>
      <c r="R4316" s="615"/>
      <c r="S4316" s="615"/>
      <c r="T4316" s="615"/>
      <c r="U4316" s="615"/>
      <c r="V4316" s="615"/>
      <c r="W4316" s="615"/>
      <c r="X4316" s="615"/>
      <c r="Y4316" s="405">
        <f t="shared" ref="Y4316:Y4322" si="991">SUM(Q4316:X4316)</f>
        <v>0</v>
      </c>
      <c r="Z4316" s="615"/>
      <c r="AA4316" s="615"/>
      <c r="AB4316" s="615"/>
      <c r="AC4316" s="615"/>
      <c r="AD4316" s="612">
        <f t="shared" ref="AD4316:AD4322" si="992">Y4316-AA4316+AC4316</f>
        <v>0</v>
      </c>
    </row>
    <row r="4317" spans="1:30">
      <c r="A4317" s="659"/>
      <c r="B4317" s="595">
        <v>930201002</v>
      </c>
      <c r="C4317" s="303"/>
      <c r="D4317" s="303" t="s">
        <v>1132</v>
      </c>
      <c r="E4317" s="659"/>
      <c r="F4317" s="663"/>
      <c r="G4317" s="350"/>
      <c r="H4317" s="615"/>
      <c r="I4317" s="615"/>
      <c r="J4317" s="615"/>
      <c r="K4317" s="615"/>
      <c r="L4317" s="612">
        <f>G4317-I4317+K4317</f>
        <v>0</v>
      </c>
      <c r="M4317" s="615"/>
      <c r="N4317" s="615"/>
      <c r="O4317" s="615"/>
      <c r="P4317" s="615"/>
      <c r="Q4317" s="612">
        <f t="shared" si="990"/>
        <v>0</v>
      </c>
      <c r="R4317" s="615"/>
      <c r="S4317" s="615"/>
      <c r="T4317" s="615"/>
      <c r="U4317" s="615"/>
      <c r="V4317" s="615"/>
      <c r="W4317" s="615"/>
      <c r="X4317" s="615"/>
      <c r="Y4317" s="405">
        <f t="shared" si="991"/>
        <v>0</v>
      </c>
      <c r="Z4317" s="615"/>
      <c r="AA4317" s="615"/>
      <c r="AB4317" s="615"/>
      <c r="AC4317" s="615"/>
      <c r="AD4317" s="612">
        <f t="shared" si="992"/>
        <v>0</v>
      </c>
    </row>
    <row r="4318" spans="1:30">
      <c r="A4318" s="659"/>
      <c r="B4318" s="595">
        <v>930201003</v>
      </c>
      <c r="C4318" s="303"/>
      <c r="D4318" s="303" t="s">
        <v>1133</v>
      </c>
      <c r="E4318" s="659"/>
      <c r="F4318" s="663"/>
      <c r="G4318" s="350"/>
      <c r="H4318" s="615"/>
      <c r="I4318" s="615"/>
      <c r="J4318" s="615"/>
      <c r="K4318" s="615"/>
      <c r="L4318" s="612">
        <f>G4318-I4318+K4318</f>
        <v>0</v>
      </c>
      <c r="M4318" s="615"/>
      <c r="N4318" s="615"/>
      <c r="O4318" s="615"/>
      <c r="P4318" s="615"/>
      <c r="Q4318" s="612">
        <f t="shared" si="990"/>
        <v>0</v>
      </c>
      <c r="R4318" s="615"/>
      <c r="S4318" s="615"/>
      <c r="T4318" s="615"/>
      <c r="U4318" s="615"/>
      <c r="V4318" s="615"/>
      <c r="W4318" s="615"/>
      <c r="X4318" s="615"/>
      <c r="Y4318" s="350">
        <f t="shared" si="991"/>
        <v>0</v>
      </c>
      <c r="Z4318" s="615"/>
      <c r="AA4318" s="615"/>
      <c r="AB4318" s="615"/>
      <c r="AC4318" s="615"/>
      <c r="AD4318" s="612">
        <f t="shared" si="992"/>
        <v>0</v>
      </c>
    </row>
    <row r="4319" spans="1:30">
      <c r="A4319" s="659"/>
      <c r="B4319" s="595">
        <v>930201004</v>
      </c>
      <c r="C4319" s="303"/>
      <c r="D4319" s="303" t="s">
        <v>1134</v>
      </c>
      <c r="E4319" s="659"/>
      <c r="F4319" s="663"/>
      <c r="G4319" s="683"/>
      <c r="H4319" s="615"/>
      <c r="I4319" s="615"/>
      <c r="J4319" s="615"/>
      <c r="K4319" s="615"/>
      <c r="L4319" s="615"/>
      <c r="M4319" s="615"/>
      <c r="N4319" s="615"/>
      <c r="O4319" s="615"/>
      <c r="P4319" s="615"/>
      <c r="Q4319" s="612">
        <f t="shared" si="990"/>
        <v>0</v>
      </c>
      <c r="R4319" s="615"/>
      <c r="S4319" s="615"/>
      <c r="T4319" s="615"/>
      <c r="U4319" s="615"/>
      <c r="V4319" s="615"/>
      <c r="W4319" s="615"/>
      <c r="X4319" s="615"/>
      <c r="Y4319" s="405">
        <f t="shared" si="991"/>
        <v>0</v>
      </c>
      <c r="Z4319" s="615"/>
      <c r="AA4319" s="615"/>
      <c r="AB4319" s="615"/>
      <c r="AC4319" s="615"/>
      <c r="AD4319" s="612">
        <f t="shared" si="992"/>
        <v>0</v>
      </c>
    </row>
    <row r="4320" spans="1:30">
      <c r="A4320" s="659"/>
      <c r="B4320" s="595">
        <v>930201005</v>
      </c>
      <c r="C4320" s="303"/>
      <c r="D4320" s="303" t="s">
        <v>1135</v>
      </c>
      <c r="E4320" s="659"/>
      <c r="F4320" s="663"/>
      <c r="G4320" s="683"/>
      <c r="H4320" s="615"/>
      <c r="I4320" s="615"/>
      <c r="J4320" s="615"/>
      <c r="K4320" s="615"/>
      <c r="L4320" s="615"/>
      <c r="M4320" s="615"/>
      <c r="N4320" s="615"/>
      <c r="O4320" s="615"/>
      <c r="P4320" s="615"/>
      <c r="Q4320" s="612">
        <f t="shared" si="990"/>
        <v>0</v>
      </c>
      <c r="R4320" s="615"/>
      <c r="S4320" s="615"/>
      <c r="T4320" s="615"/>
      <c r="U4320" s="615"/>
      <c r="V4320" s="615"/>
      <c r="W4320" s="615"/>
      <c r="X4320" s="615"/>
      <c r="Y4320" s="403">
        <f t="shared" si="991"/>
        <v>0</v>
      </c>
      <c r="Z4320" s="615"/>
      <c r="AA4320" s="615"/>
      <c r="AB4320" s="615"/>
      <c r="AC4320" s="615"/>
      <c r="AD4320" s="612">
        <f t="shared" si="992"/>
        <v>0</v>
      </c>
    </row>
    <row r="4321" spans="1:30">
      <c r="A4321" s="659"/>
      <c r="B4321" s="595">
        <v>930201006</v>
      </c>
      <c r="C4321" s="303"/>
      <c r="D4321" s="303" t="s">
        <v>1136</v>
      </c>
      <c r="E4321" s="659"/>
      <c r="F4321" s="663"/>
      <c r="G4321" s="683"/>
      <c r="H4321" s="615"/>
      <c r="I4321" s="615"/>
      <c r="J4321" s="615"/>
      <c r="K4321" s="615"/>
      <c r="L4321" s="615"/>
      <c r="M4321" s="615"/>
      <c r="N4321" s="615"/>
      <c r="O4321" s="615"/>
      <c r="P4321" s="615"/>
      <c r="Q4321" s="612">
        <f t="shared" si="990"/>
        <v>0</v>
      </c>
      <c r="R4321" s="615"/>
      <c r="S4321" s="615"/>
      <c r="T4321" s="615"/>
      <c r="U4321" s="615"/>
      <c r="V4321" s="615"/>
      <c r="W4321" s="615"/>
      <c r="X4321" s="615"/>
      <c r="Y4321" s="405">
        <f t="shared" si="991"/>
        <v>0</v>
      </c>
      <c r="Z4321" s="615"/>
      <c r="AA4321" s="615"/>
      <c r="AB4321" s="615"/>
      <c r="AC4321" s="615"/>
      <c r="AD4321" s="612">
        <f t="shared" si="992"/>
        <v>0</v>
      </c>
    </row>
    <row r="4322" spans="1:30">
      <c r="A4322" s="659"/>
      <c r="B4322" s="595">
        <v>930201007</v>
      </c>
      <c r="C4322" s="303"/>
      <c r="D4322" s="303" t="s">
        <v>1137</v>
      </c>
      <c r="E4322" s="659"/>
      <c r="F4322" s="663"/>
      <c r="G4322" s="683"/>
      <c r="H4322" s="615"/>
      <c r="I4322" s="615"/>
      <c r="J4322" s="615"/>
      <c r="K4322" s="615"/>
      <c r="L4322" s="615"/>
      <c r="M4322" s="615"/>
      <c r="N4322" s="615"/>
      <c r="O4322" s="615"/>
      <c r="P4322" s="615"/>
      <c r="Q4322" s="612">
        <f t="shared" si="990"/>
        <v>0</v>
      </c>
      <c r="R4322" s="615"/>
      <c r="S4322" s="615"/>
      <c r="T4322" s="615"/>
      <c r="U4322" s="615"/>
      <c r="V4322" s="615"/>
      <c r="W4322" s="615"/>
      <c r="X4322" s="615"/>
      <c r="Y4322" s="350">
        <f t="shared" si="991"/>
        <v>0</v>
      </c>
      <c r="Z4322" s="615"/>
      <c r="AA4322" s="615"/>
      <c r="AB4322" s="615"/>
      <c r="AC4322" s="615"/>
      <c r="AD4322" s="612">
        <f t="shared" si="992"/>
        <v>0</v>
      </c>
    </row>
    <row r="4323" spans="1:30">
      <c r="A4323" s="659"/>
      <c r="B4323" s="595"/>
      <c r="C4323" s="303"/>
      <c r="D4323" s="303"/>
      <c r="E4323" s="659"/>
      <c r="F4323" s="663"/>
      <c r="G4323" s="683"/>
      <c r="H4323" s="615"/>
      <c r="I4323" s="615"/>
      <c r="J4323" s="615"/>
      <c r="K4323" s="615"/>
      <c r="L4323" s="615"/>
      <c r="M4323" s="615"/>
      <c r="N4323" s="615"/>
      <c r="O4323" s="615"/>
      <c r="P4323" s="615"/>
      <c r="Q4323" s="615"/>
      <c r="R4323" s="615"/>
      <c r="S4323" s="615"/>
      <c r="T4323" s="615"/>
      <c r="U4323" s="615"/>
      <c r="V4323" s="615"/>
      <c r="W4323" s="615"/>
      <c r="X4323" s="615"/>
      <c r="Y4323" s="615"/>
      <c r="Z4323" s="615"/>
      <c r="AA4323" s="615"/>
      <c r="AB4323" s="615"/>
      <c r="AC4323" s="615"/>
      <c r="AD4323" s="615"/>
    </row>
    <row r="4324" spans="1:30">
      <c r="A4324" s="659"/>
      <c r="B4324" s="595"/>
      <c r="C4324" s="600" t="s">
        <v>1325</v>
      </c>
      <c r="D4324" s="419"/>
      <c r="E4324" s="659"/>
      <c r="F4324" s="663"/>
      <c r="G4324" s="350"/>
      <c r="H4324" s="615"/>
      <c r="I4324" s="615"/>
      <c r="J4324" s="615"/>
      <c r="K4324" s="615"/>
      <c r="L4324" s="612">
        <f t="shared" ref="L4324:L4332" si="993">G4324-I4324+K4324</f>
        <v>0</v>
      </c>
      <c r="M4324" s="615"/>
      <c r="N4324" s="615"/>
      <c r="O4324" s="615"/>
      <c r="P4324" s="615"/>
      <c r="Q4324" s="612">
        <f t="shared" ref="Q4324:Q4332" si="994">L4324-N4324+P4324</f>
        <v>0</v>
      </c>
      <c r="R4324" s="615"/>
      <c r="S4324" s="615"/>
      <c r="T4324" s="615"/>
      <c r="U4324" s="615"/>
      <c r="V4324" s="615"/>
      <c r="W4324" s="615"/>
      <c r="X4324" s="615"/>
      <c r="Y4324" s="350">
        <f t="shared" ref="Y4324:Y4332" si="995">SUM(Q4324:X4324)</f>
        <v>0</v>
      </c>
      <c r="Z4324" s="615"/>
      <c r="AA4324" s="615"/>
      <c r="AB4324" s="615"/>
      <c r="AC4324" s="615"/>
      <c r="AD4324" s="612">
        <f t="shared" ref="AD4324:AD4332" si="996">Y4324-AA4324+AC4324</f>
        <v>0</v>
      </c>
    </row>
    <row r="4325" spans="1:30">
      <c r="A4325" s="659"/>
      <c r="B4325" s="595">
        <v>940101001</v>
      </c>
      <c r="C4325" s="419"/>
      <c r="D4325" s="303" t="s">
        <v>1131</v>
      </c>
      <c r="E4325" s="659"/>
      <c r="F4325" s="663"/>
      <c r="G4325" s="350"/>
      <c r="H4325" s="615"/>
      <c r="I4325" s="615"/>
      <c r="J4325" s="615"/>
      <c r="K4325" s="615"/>
      <c r="L4325" s="612">
        <f t="shared" si="993"/>
        <v>0</v>
      </c>
      <c r="M4325" s="615"/>
      <c r="N4325" s="615"/>
      <c r="O4325" s="615"/>
      <c r="P4325" s="615"/>
      <c r="Q4325" s="612">
        <f t="shared" si="994"/>
        <v>0</v>
      </c>
      <c r="R4325" s="615"/>
      <c r="S4325" s="615"/>
      <c r="T4325" s="615"/>
      <c r="U4325" s="615"/>
      <c r="V4325" s="615"/>
      <c r="W4325" s="615"/>
      <c r="X4325" s="615"/>
      <c r="Y4325" s="350">
        <f t="shared" si="995"/>
        <v>0</v>
      </c>
      <c r="Z4325" s="615"/>
      <c r="AA4325" s="615"/>
      <c r="AB4325" s="615"/>
      <c r="AC4325" s="615"/>
      <c r="AD4325" s="612">
        <f t="shared" si="996"/>
        <v>0</v>
      </c>
    </row>
    <row r="4326" spans="1:30">
      <c r="A4326" s="659"/>
      <c r="B4326" s="595">
        <v>940101002</v>
      </c>
      <c r="C4326" s="419"/>
      <c r="D4326" s="303" t="s">
        <v>1132</v>
      </c>
      <c r="E4326" s="659"/>
      <c r="F4326" s="663"/>
      <c r="G4326" s="350"/>
      <c r="H4326" s="615"/>
      <c r="I4326" s="615"/>
      <c r="J4326" s="615"/>
      <c r="K4326" s="615"/>
      <c r="L4326" s="612">
        <f t="shared" si="993"/>
        <v>0</v>
      </c>
      <c r="M4326" s="615"/>
      <c r="N4326" s="615"/>
      <c r="O4326" s="615"/>
      <c r="P4326" s="615"/>
      <c r="Q4326" s="612">
        <f t="shared" si="994"/>
        <v>0</v>
      </c>
      <c r="R4326" s="615"/>
      <c r="S4326" s="615"/>
      <c r="T4326" s="615"/>
      <c r="U4326" s="615"/>
      <c r="V4326" s="615"/>
      <c r="W4326" s="615"/>
      <c r="X4326" s="615"/>
      <c r="Y4326" s="350">
        <f t="shared" si="995"/>
        <v>0</v>
      </c>
      <c r="Z4326" s="615"/>
      <c r="AA4326" s="615"/>
      <c r="AB4326" s="615"/>
      <c r="AC4326" s="615"/>
      <c r="AD4326" s="612">
        <f t="shared" si="996"/>
        <v>0</v>
      </c>
    </row>
    <row r="4327" spans="1:30">
      <c r="A4327" s="659"/>
      <c r="B4327" s="595">
        <v>940101003</v>
      </c>
      <c r="C4327" s="419"/>
      <c r="D4327" s="303" t="s">
        <v>1133</v>
      </c>
      <c r="E4327" s="659"/>
      <c r="F4327" s="663"/>
      <c r="G4327" s="350"/>
      <c r="H4327" s="615"/>
      <c r="I4327" s="615"/>
      <c r="J4327" s="615"/>
      <c r="K4327" s="615"/>
      <c r="L4327" s="612">
        <f t="shared" si="993"/>
        <v>0</v>
      </c>
      <c r="M4327" s="615"/>
      <c r="N4327" s="615"/>
      <c r="O4327" s="615"/>
      <c r="P4327" s="615"/>
      <c r="Q4327" s="612">
        <f t="shared" si="994"/>
        <v>0</v>
      </c>
      <c r="R4327" s="615"/>
      <c r="S4327" s="615"/>
      <c r="T4327" s="615"/>
      <c r="U4327" s="615"/>
      <c r="V4327" s="615"/>
      <c r="W4327" s="615"/>
      <c r="X4327" s="615"/>
      <c r="Y4327" s="350">
        <f t="shared" si="995"/>
        <v>0</v>
      </c>
      <c r="Z4327" s="615"/>
      <c r="AA4327" s="615"/>
      <c r="AB4327" s="615"/>
      <c r="AC4327" s="615"/>
      <c r="AD4327" s="612">
        <f t="shared" si="996"/>
        <v>0</v>
      </c>
    </row>
    <row r="4328" spans="1:30">
      <c r="A4328" s="659"/>
      <c r="B4328" s="595">
        <v>940101004</v>
      </c>
      <c r="C4328" s="419"/>
      <c r="D4328" s="303" t="s">
        <v>1134</v>
      </c>
      <c r="E4328" s="659"/>
      <c r="F4328" s="663"/>
      <c r="G4328" s="350"/>
      <c r="H4328" s="615"/>
      <c r="I4328" s="615"/>
      <c r="J4328" s="615"/>
      <c r="K4328" s="615"/>
      <c r="L4328" s="612">
        <f t="shared" si="993"/>
        <v>0</v>
      </c>
      <c r="M4328" s="615"/>
      <c r="N4328" s="615"/>
      <c r="O4328" s="615"/>
      <c r="P4328" s="615"/>
      <c r="Q4328" s="612">
        <f t="shared" si="994"/>
        <v>0</v>
      </c>
      <c r="R4328" s="615"/>
      <c r="S4328" s="615"/>
      <c r="T4328" s="615"/>
      <c r="U4328" s="615"/>
      <c r="V4328" s="615"/>
      <c r="W4328" s="615"/>
      <c r="X4328" s="615"/>
      <c r="Y4328" s="350">
        <f t="shared" si="995"/>
        <v>0</v>
      </c>
      <c r="Z4328" s="615"/>
      <c r="AA4328" s="615"/>
      <c r="AB4328" s="615"/>
      <c r="AC4328" s="615"/>
      <c r="AD4328" s="612">
        <f t="shared" si="996"/>
        <v>0</v>
      </c>
    </row>
    <row r="4329" spans="1:30">
      <c r="A4329" s="659"/>
      <c r="B4329" s="595">
        <v>940101005</v>
      </c>
      <c r="C4329" s="419"/>
      <c r="D4329" s="303" t="s">
        <v>1135</v>
      </c>
      <c r="E4329" s="659"/>
      <c r="F4329" s="663"/>
      <c r="G4329" s="350"/>
      <c r="H4329" s="615"/>
      <c r="I4329" s="615"/>
      <c r="J4329" s="615"/>
      <c r="K4329" s="615"/>
      <c r="L4329" s="612">
        <f t="shared" si="993"/>
        <v>0</v>
      </c>
      <c r="M4329" s="615"/>
      <c r="N4329" s="615"/>
      <c r="O4329" s="615"/>
      <c r="P4329" s="615"/>
      <c r="Q4329" s="612">
        <f t="shared" si="994"/>
        <v>0</v>
      </c>
      <c r="R4329" s="615"/>
      <c r="S4329" s="615"/>
      <c r="T4329" s="615"/>
      <c r="U4329" s="615"/>
      <c r="V4329" s="615"/>
      <c r="W4329" s="615"/>
      <c r="X4329" s="615"/>
      <c r="Y4329" s="350">
        <f t="shared" si="995"/>
        <v>0</v>
      </c>
      <c r="Z4329" s="615"/>
      <c r="AA4329" s="615"/>
      <c r="AB4329" s="615"/>
      <c r="AC4329" s="615"/>
      <c r="AD4329" s="612">
        <f t="shared" si="996"/>
        <v>0</v>
      </c>
    </row>
    <row r="4330" spans="1:30">
      <c r="A4330" s="659"/>
      <c r="B4330" s="595">
        <v>940101006</v>
      </c>
      <c r="C4330" s="419"/>
      <c r="D4330" s="303" t="s">
        <v>1136</v>
      </c>
      <c r="E4330" s="659"/>
      <c r="F4330" s="663"/>
      <c r="G4330" s="350"/>
      <c r="H4330" s="615"/>
      <c r="I4330" s="615"/>
      <c r="J4330" s="615"/>
      <c r="K4330" s="615"/>
      <c r="L4330" s="612"/>
      <c r="M4330" s="615"/>
      <c r="N4330" s="615"/>
      <c r="O4330" s="615"/>
      <c r="P4330" s="615"/>
      <c r="Q4330" s="612"/>
      <c r="R4330" s="615"/>
      <c r="S4330" s="615"/>
      <c r="T4330" s="615"/>
      <c r="U4330" s="615"/>
      <c r="V4330" s="615"/>
      <c r="W4330" s="615"/>
      <c r="X4330" s="615"/>
      <c r="Y4330" s="350">
        <f t="shared" si="995"/>
        <v>0</v>
      </c>
      <c r="Z4330" s="615"/>
      <c r="AA4330" s="615"/>
      <c r="AB4330" s="615"/>
      <c r="AC4330" s="615"/>
      <c r="AD4330" s="612">
        <f t="shared" si="996"/>
        <v>0</v>
      </c>
    </row>
    <row r="4331" spans="1:30">
      <c r="A4331" s="659"/>
      <c r="B4331" s="595">
        <v>940101007</v>
      </c>
      <c r="C4331" s="419"/>
      <c r="D4331" s="303" t="s">
        <v>1137</v>
      </c>
      <c r="E4331" s="659"/>
      <c r="F4331" s="663"/>
      <c r="G4331" s="350"/>
      <c r="H4331" s="615"/>
      <c r="I4331" s="615"/>
      <c r="J4331" s="615"/>
      <c r="K4331" s="615"/>
      <c r="L4331" s="612">
        <f t="shared" si="993"/>
        <v>0</v>
      </c>
      <c r="M4331" s="615"/>
      <c r="N4331" s="615"/>
      <c r="O4331" s="615"/>
      <c r="P4331" s="615"/>
      <c r="Q4331" s="612">
        <f t="shared" si="994"/>
        <v>0</v>
      </c>
      <c r="R4331" s="615"/>
      <c r="S4331" s="615"/>
      <c r="T4331" s="615"/>
      <c r="U4331" s="615"/>
      <c r="V4331" s="615"/>
      <c r="W4331" s="615"/>
      <c r="X4331" s="615"/>
      <c r="Y4331" s="350">
        <f t="shared" si="995"/>
        <v>0</v>
      </c>
      <c r="Z4331" s="615"/>
      <c r="AA4331" s="615"/>
      <c r="AB4331" s="615"/>
      <c r="AC4331" s="615"/>
      <c r="AD4331" s="612">
        <f t="shared" si="996"/>
        <v>0</v>
      </c>
    </row>
    <row r="4332" spans="1:30">
      <c r="A4332" s="659"/>
      <c r="B4332" s="595"/>
      <c r="C4332" s="419"/>
      <c r="D4332" s="303"/>
      <c r="E4332" s="659"/>
      <c r="F4332" s="663"/>
      <c r="G4332" s="350"/>
      <c r="H4332" s="615"/>
      <c r="I4332" s="615"/>
      <c r="J4332" s="615"/>
      <c r="K4332" s="615"/>
      <c r="L4332" s="612">
        <f t="shared" si="993"/>
        <v>0</v>
      </c>
      <c r="M4332" s="615"/>
      <c r="N4332" s="615"/>
      <c r="O4332" s="615"/>
      <c r="P4332" s="615"/>
      <c r="Q4332" s="612">
        <f t="shared" si="994"/>
        <v>0</v>
      </c>
      <c r="R4332" s="615"/>
      <c r="S4332" s="615"/>
      <c r="T4332" s="615"/>
      <c r="U4332" s="615"/>
      <c r="V4332" s="615"/>
      <c r="W4332" s="615"/>
      <c r="X4332" s="615"/>
      <c r="Y4332" s="350">
        <f t="shared" si="995"/>
        <v>0</v>
      </c>
      <c r="Z4332" s="615"/>
      <c r="AA4332" s="615"/>
      <c r="AB4332" s="615"/>
      <c r="AC4332" s="615"/>
      <c r="AD4332" s="612">
        <f t="shared" si="996"/>
        <v>0</v>
      </c>
    </row>
    <row r="4333" spans="1:30">
      <c r="A4333" s="659"/>
      <c r="B4333" s="595"/>
      <c r="C4333" s="303"/>
      <c r="D4333" s="419"/>
      <c r="E4333" s="659"/>
      <c r="F4333" s="663"/>
      <c r="G4333" s="683"/>
      <c r="H4333" s="615"/>
      <c r="I4333" s="615"/>
      <c r="J4333" s="615"/>
      <c r="K4333" s="615"/>
      <c r="L4333" s="615"/>
      <c r="M4333" s="615"/>
      <c r="N4333" s="615"/>
      <c r="O4333" s="615"/>
      <c r="P4333" s="615"/>
      <c r="Q4333" s="615"/>
      <c r="R4333" s="615"/>
      <c r="S4333" s="615"/>
      <c r="T4333" s="615"/>
      <c r="U4333" s="615"/>
      <c r="V4333" s="615"/>
      <c r="W4333" s="615"/>
      <c r="X4333" s="615"/>
      <c r="Y4333" s="615"/>
      <c r="Z4333" s="615"/>
      <c r="AA4333" s="615"/>
      <c r="AB4333" s="615"/>
      <c r="AC4333" s="615"/>
      <c r="AD4333" s="615"/>
    </row>
    <row r="4334" spans="1:31">
      <c r="A4334" s="655"/>
      <c r="B4334" s="675"/>
      <c r="C4334" s="676" t="s">
        <v>1326</v>
      </c>
      <c r="D4334" s="684"/>
      <c r="E4334" s="678"/>
      <c r="F4334" s="679"/>
      <c r="G4334" s="680">
        <f>SUM(G4304:G4333)</f>
        <v>0</v>
      </c>
      <c r="H4334" s="681"/>
      <c r="I4334" s="681">
        <f>SUM(I4304:I4333)</f>
        <v>0</v>
      </c>
      <c r="J4334" s="681"/>
      <c r="K4334" s="681">
        <f>SUM(K4304:K4333)</f>
        <v>0</v>
      </c>
      <c r="L4334" s="680">
        <f>SUM(L4304:L4333)</f>
        <v>0</v>
      </c>
      <c r="M4334" s="681"/>
      <c r="N4334" s="681">
        <f>SUM(N4304:N4333)</f>
        <v>0</v>
      </c>
      <c r="O4334" s="681"/>
      <c r="P4334" s="681">
        <f t="shared" ref="P4334:Y4334" si="997">SUM(P4304:P4333)</f>
        <v>0</v>
      </c>
      <c r="Q4334" s="680">
        <f t="shared" si="997"/>
        <v>0</v>
      </c>
      <c r="R4334" s="680">
        <f t="shared" si="997"/>
        <v>0</v>
      </c>
      <c r="S4334" s="680">
        <f t="shared" si="997"/>
        <v>0</v>
      </c>
      <c r="T4334" s="680">
        <f t="shared" si="997"/>
        <v>0</v>
      </c>
      <c r="U4334" s="680">
        <f t="shared" si="997"/>
        <v>0</v>
      </c>
      <c r="V4334" s="680">
        <f t="shared" si="997"/>
        <v>0</v>
      </c>
      <c r="W4334" s="680">
        <f t="shared" si="997"/>
        <v>0</v>
      </c>
      <c r="X4334" s="680">
        <f t="shared" si="997"/>
        <v>0</v>
      </c>
      <c r="Y4334" s="680">
        <f t="shared" si="997"/>
        <v>0</v>
      </c>
      <c r="Z4334" s="681"/>
      <c r="AA4334" s="680">
        <f>SUM(AA4304:AA4333)</f>
        <v>0</v>
      </c>
      <c r="AB4334" s="681"/>
      <c r="AC4334" s="680">
        <f>SUM(AC4304:AC4333)</f>
        <v>0</v>
      </c>
      <c r="AD4334" s="680">
        <f>SUM(AD4304:AD4333)</f>
        <v>0</v>
      </c>
      <c r="AE4334" s="445">
        <f>AD4334-Q4334</f>
        <v>0</v>
      </c>
    </row>
    <row r="4335" spans="1:31">
      <c r="A4335" s="594"/>
      <c r="B4335" s="595"/>
      <c r="C4335" s="303"/>
      <c r="D4335" s="419"/>
      <c r="E4335" s="672"/>
      <c r="F4335" s="597"/>
      <c r="G4335" s="673"/>
      <c r="H4335" s="673"/>
      <c r="I4335" s="673"/>
      <c r="J4335" s="673"/>
      <c r="K4335" s="673"/>
      <c r="L4335" s="612"/>
      <c r="M4335" s="673"/>
      <c r="N4335" s="673"/>
      <c r="O4335" s="673"/>
      <c r="P4335" s="673"/>
      <c r="Q4335" s="612"/>
      <c r="R4335" s="615"/>
      <c r="S4335" s="615"/>
      <c r="T4335" s="615"/>
      <c r="U4335" s="615"/>
      <c r="V4335" s="615"/>
      <c r="W4335" s="615"/>
      <c r="X4335" s="615"/>
      <c r="Y4335" s="612"/>
      <c r="Z4335" s="673"/>
      <c r="AA4335" s="673"/>
      <c r="AB4335" s="673"/>
      <c r="AC4335" s="673"/>
      <c r="AD4335" s="612"/>
      <c r="AE4335" s="252"/>
    </row>
    <row r="4336" spans="1:30">
      <c r="A4336" s="594"/>
      <c r="B4336" s="595"/>
      <c r="C4336" s="417" t="s">
        <v>1157</v>
      </c>
      <c r="D4336" s="419"/>
      <c r="E4336" s="672"/>
      <c r="F4336" s="597"/>
      <c r="G4336" s="673"/>
      <c r="H4336" s="673"/>
      <c r="I4336" s="673"/>
      <c r="J4336" s="673"/>
      <c r="K4336" s="673"/>
      <c r="L4336" s="612"/>
      <c r="M4336" s="673"/>
      <c r="N4336" s="673"/>
      <c r="O4336" s="673"/>
      <c r="P4336" s="673"/>
      <c r="Q4336" s="612"/>
      <c r="R4336" s="615"/>
      <c r="S4336" s="615"/>
      <c r="T4336" s="615"/>
      <c r="U4336" s="615"/>
      <c r="V4336" s="615"/>
      <c r="W4336" s="615"/>
      <c r="X4336" s="615"/>
      <c r="Y4336" s="612"/>
      <c r="Z4336" s="673"/>
      <c r="AA4336" s="673"/>
      <c r="AB4336" s="673"/>
      <c r="AC4336" s="673"/>
      <c r="AD4336" s="612"/>
    </row>
    <row r="4337" spans="1:30">
      <c r="A4337" s="659"/>
      <c r="B4337" s="595">
        <v>950101001</v>
      </c>
      <c r="C4337" s="303"/>
      <c r="D4337" s="303" t="s">
        <v>1327</v>
      </c>
      <c r="E4337" s="659"/>
      <c r="F4337" s="663"/>
      <c r="G4337" s="350"/>
      <c r="H4337" s="615"/>
      <c r="I4337" s="615"/>
      <c r="J4337" s="615"/>
      <c r="K4337" s="615"/>
      <c r="L4337" s="615">
        <f>G4337-SUM(I4337)+SUM(K4337)</f>
        <v>0</v>
      </c>
      <c r="M4337" s="615"/>
      <c r="N4337" s="615"/>
      <c r="O4337" s="615"/>
      <c r="P4337" s="615"/>
      <c r="Q4337" s="615">
        <f>L4337-SUM(N4337)+SUM(P4337)</f>
        <v>0</v>
      </c>
      <c r="R4337" s="615"/>
      <c r="S4337" s="615"/>
      <c r="T4337" s="615"/>
      <c r="U4337" s="615"/>
      <c r="V4337" s="615"/>
      <c r="W4337" s="615"/>
      <c r="X4337" s="615"/>
      <c r="Y4337" s="350">
        <f>SUM(Q4337:X4337)</f>
        <v>0</v>
      </c>
      <c r="Z4337" s="615"/>
      <c r="AA4337" s="615"/>
      <c r="AB4337" s="615"/>
      <c r="AC4337" s="615"/>
      <c r="AD4337" s="615">
        <f>Y4337-SUM(AA4337)+SUM(AC4337)</f>
        <v>0</v>
      </c>
    </row>
    <row r="4338" spans="1:30">
      <c r="A4338" s="659"/>
      <c r="B4338" s="595"/>
      <c r="C4338" s="303"/>
      <c r="E4338" s="659"/>
      <c r="F4338" s="663"/>
      <c r="G4338" s="350"/>
      <c r="H4338" s="615"/>
      <c r="I4338" s="615"/>
      <c r="J4338" s="615"/>
      <c r="K4338" s="615"/>
      <c r="L4338" s="615">
        <f t="shared" ref="L4338:L4349" si="998">G4338-SUM(I4338)+SUM(K4338)</f>
        <v>0</v>
      </c>
      <c r="M4338" s="615"/>
      <c r="N4338" s="615"/>
      <c r="O4338" s="615"/>
      <c r="P4338" s="615"/>
      <c r="Q4338" s="615">
        <f t="shared" ref="Q4338:Q4349" si="999">L4338-SUM(N4338)+SUM(P4338)</f>
        <v>0</v>
      </c>
      <c r="R4338" s="615"/>
      <c r="S4338" s="615"/>
      <c r="T4338" s="615"/>
      <c r="U4338" s="615"/>
      <c r="V4338" s="615"/>
      <c r="W4338" s="615"/>
      <c r="X4338" s="615"/>
      <c r="Y4338" s="350">
        <f>SUM(Q4338:X4338)</f>
        <v>0</v>
      </c>
      <c r="Z4338" s="615"/>
      <c r="AA4338" s="615"/>
      <c r="AB4338" s="615"/>
      <c r="AC4338" s="615"/>
      <c r="AD4338" s="615">
        <f t="shared" ref="AD4338:AD4349" si="1000">Y4338-SUM(AA4338)+SUM(AC4338)</f>
        <v>0</v>
      </c>
    </row>
    <row r="4339" spans="1:30">
      <c r="A4339" s="659"/>
      <c r="B4339" s="595">
        <v>950201001</v>
      </c>
      <c r="C4339" s="303"/>
      <c r="D4339" s="303" t="s">
        <v>744</v>
      </c>
      <c r="E4339" s="659"/>
      <c r="F4339" s="663"/>
      <c r="G4339" s="350"/>
      <c r="H4339" s="615"/>
      <c r="I4339" s="615"/>
      <c r="J4339" s="615"/>
      <c r="K4339" s="615"/>
      <c r="L4339" s="615">
        <f t="shared" si="998"/>
        <v>0</v>
      </c>
      <c r="M4339" s="615"/>
      <c r="N4339" s="615"/>
      <c r="O4339" s="615"/>
      <c r="P4339" s="615"/>
      <c r="Q4339" s="615">
        <f>L4339-SUM(N4339:N4339)+SUM(P4339:P4339)</f>
        <v>0</v>
      </c>
      <c r="R4339" s="615"/>
      <c r="S4339" s="615"/>
      <c r="T4339" s="615"/>
      <c r="U4339" s="615"/>
      <c r="V4339" s="615"/>
      <c r="W4339" s="615"/>
      <c r="X4339" s="615"/>
      <c r="Y4339" s="350">
        <f>SUM(Q4339:X4339)</f>
        <v>0</v>
      </c>
      <c r="Z4339" s="615"/>
      <c r="AA4339" s="615"/>
      <c r="AB4339" s="615"/>
      <c r="AC4339" s="615"/>
      <c r="AD4339" s="615">
        <f>Y4339-SUM(AA4339:AA4339)+SUM(AC4339:AC4339)</f>
        <v>0</v>
      </c>
    </row>
    <row r="4340" spans="1:30">
      <c r="A4340" s="659"/>
      <c r="B4340" s="595">
        <v>950201002</v>
      </c>
      <c r="C4340" s="303"/>
      <c r="D4340" s="157" t="s">
        <v>1328</v>
      </c>
      <c r="E4340" s="303"/>
      <c r="F4340" s="663"/>
      <c r="G4340" s="350"/>
      <c r="H4340" s="615"/>
      <c r="I4340" s="615"/>
      <c r="J4340" s="615"/>
      <c r="K4340" s="615"/>
      <c r="L4340" s="615">
        <f t="shared" si="998"/>
        <v>0</v>
      </c>
      <c r="M4340" s="615"/>
      <c r="N4340" s="615"/>
      <c r="O4340" s="615"/>
      <c r="P4340" s="615"/>
      <c r="Q4340" s="615">
        <f t="shared" si="999"/>
        <v>0</v>
      </c>
      <c r="R4340" s="615"/>
      <c r="S4340" s="615"/>
      <c r="T4340" s="615"/>
      <c r="U4340" s="615"/>
      <c r="V4340" s="615"/>
      <c r="W4340" s="615"/>
      <c r="X4340" s="615"/>
      <c r="Y4340" s="350">
        <f t="shared" ref="Y4340:Y4385" si="1001">SUM(Q4340:X4340)</f>
        <v>0</v>
      </c>
      <c r="Z4340" s="615"/>
      <c r="AA4340" s="615"/>
      <c r="AB4340" s="615"/>
      <c r="AC4340" s="615"/>
      <c r="AD4340" s="615">
        <f t="shared" si="1000"/>
        <v>0</v>
      </c>
    </row>
    <row r="4341" spans="1:30">
      <c r="A4341" s="659"/>
      <c r="B4341" s="595"/>
      <c r="C4341" s="303"/>
      <c r="E4341" s="659"/>
      <c r="F4341" s="663"/>
      <c r="G4341" s="350"/>
      <c r="H4341" s="615"/>
      <c r="I4341" s="615"/>
      <c r="J4341" s="615"/>
      <c r="K4341" s="615"/>
      <c r="L4341" s="615">
        <f t="shared" si="998"/>
        <v>0</v>
      </c>
      <c r="M4341" s="615"/>
      <c r="N4341" s="615"/>
      <c r="O4341" s="615"/>
      <c r="P4341" s="615"/>
      <c r="Q4341" s="615">
        <f t="shared" si="999"/>
        <v>0</v>
      </c>
      <c r="R4341" s="615"/>
      <c r="S4341" s="615"/>
      <c r="T4341" s="615"/>
      <c r="U4341" s="615"/>
      <c r="V4341" s="615"/>
      <c r="W4341" s="615"/>
      <c r="X4341" s="615"/>
      <c r="Y4341" s="350">
        <f t="shared" si="1001"/>
        <v>0</v>
      </c>
      <c r="Z4341" s="615"/>
      <c r="AA4341" s="615"/>
      <c r="AB4341" s="615"/>
      <c r="AC4341" s="615"/>
      <c r="AD4341" s="615">
        <f t="shared" si="1000"/>
        <v>0</v>
      </c>
    </row>
    <row r="4342" spans="1:30">
      <c r="A4342" s="659"/>
      <c r="B4342" s="595">
        <v>950301001</v>
      </c>
      <c r="C4342" s="303"/>
      <c r="D4342" s="303" t="s">
        <v>528</v>
      </c>
      <c r="E4342" s="303"/>
      <c r="F4342" s="663"/>
      <c r="G4342" s="350"/>
      <c r="H4342" s="615"/>
      <c r="I4342" s="615"/>
      <c r="J4342" s="615"/>
      <c r="K4342" s="615"/>
      <c r="L4342" s="615">
        <f t="shared" si="998"/>
        <v>0</v>
      </c>
      <c r="M4342" s="615"/>
      <c r="N4342" s="615"/>
      <c r="O4342" s="615"/>
      <c r="P4342" s="615"/>
      <c r="Q4342" s="615">
        <f t="shared" si="999"/>
        <v>0</v>
      </c>
      <c r="R4342" s="615"/>
      <c r="S4342" s="615"/>
      <c r="T4342" s="615"/>
      <c r="U4342" s="615"/>
      <c r="V4342" s="615"/>
      <c r="W4342" s="615"/>
      <c r="X4342" s="615"/>
      <c r="Y4342" s="350">
        <f t="shared" si="1001"/>
        <v>0</v>
      </c>
      <c r="Z4342" s="615"/>
      <c r="AA4342" s="615"/>
      <c r="AB4342" s="615"/>
      <c r="AC4342" s="615"/>
      <c r="AD4342" s="615">
        <f t="shared" si="1000"/>
        <v>0</v>
      </c>
    </row>
    <row r="4343" spans="1:30">
      <c r="A4343" s="659"/>
      <c r="B4343" s="595">
        <v>950301002</v>
      </c>
      <c r="C4343" s="303"/>
      <c r="D4343" s="157" t="s">
        <v>1328</v>
      </c>
      <c r="E4343" s="659"/>
      <c r="F4343" s="663"/>
      <c r="G4343" s="350"/>
      <c r="H4343" s="615"/>
      <c r="I4343" s="615"/>
      <c r="J4343" s="615"/>
      <c r="K4343" s="615"/>
      <c r="L4343" s="615">
        <f t="shared" si="998"/>
        <v>0</v>
      </c>
      <c r="M4343" s="615"/>
      <c r="N4343" s="615"/>
      <c r="O4343" s="615"/>
      <c r="P4343" s="615"/>
      <c r="Q4343" s="615">
        <f t="shared" si="999"/>
        <v>0</v>
      </c>
      <c r="R4343" s="615"/>
      <c r="S4343" s="615"/>
      <c r="T4343" s="615"/>
      <c r="U4343" s="615"/>
      <c r="V4343" s="615"/>
      <c r="W4343" s="615"/>
      <c r="X4343" s="615"/>
      <c r="Y4343" s="350">
        <f t="shared" si="1001"/>
        <v>0</v>
      </c>
      <c r="Z4343" s="615"/>
      <c r="AA4343" s="615"/>
      <c r="AB4343" s="615"/>
      <c r="AC4343" s="615"/>
      <c r="AD4343" s="615">
        <f t="shared" si="1000"/>
        <v>0</v>
      </c>
    </row>
    <row r="4344" spans="1:30">
      <c r="A4344" s="659"/>
      <c r="B4344" s="595"/>
      <c r="C4344" s="303"/>
      <c r="D4344" s="303"/>
      <c r="E4344" s="659"/>
      <c r="F4344" s="663"/>
      <c r="G4344" s="350"/>
      <c r="H4344" s="615"/>
      <c r="I4344" s="615"/>
      <c r="J4344" s="615"/>
      <c r="K4344" s="615"/>
      <c r="L4344" s="615">
        <f t="shared" si="998"/>
        <v>0</v>
      </c>
      <c r="M4344" s="615"/>
      <c r="N4344" s="615"/>
      <c r="O4344" s="615"/>
      <c r="P4344" s="615"/>
      <c r="Q4344" s="615">
        <f t="shared" si="999"/>
        <v>0</v>
      </c>
      <c r="R4344" s="615"/>
      <c r="S4344" s="615"/>
      <c r="T4344" s="615"/>
      <c r="U4344" s="615"/>
      <c r="V4344" s="615"/>
      <c r="W4344" s="615"/>
      <c r="X4344" s="615"/>
      <c r="Y4344" s="350">
        <f t="shared" si="1001"/>
        <v>0</v>
      </c>
      <c r="Z4344" s="615"/>
      <c r="AA4344" s="615"/>
      <c r="AB4344" s="615"/>
      <c r="AC4344" s="615"/>
      <c r="AD4344" s="615">
        <f t="shared" si="1000"/>
        <v>0</v>
      </c>
    </row>
    <row r="4345" spans="1:30">
      <c r="A4345" s="659"/>
      <c r="B4345" s="595">
        <v>950401001</v>
      </c>
      <c r="C4345" s="303"/>
      <c r="D4345" s="303" t="s">
        <v>529</v>
      </c>
      <c r="E4345" s="659"/>
      <c r="F4345" s="663"/>
      <c r="G4345" s="350"/>
      <c r="H4345" s="615"/>
      <c r="I4345" s="615"/>
      <c r="J4345" s="615"/>
      <c r="K4345" s="615"/>
      <c r="L4345" s="615">
        <f t="shared" si="998"/>
        <v>0</v>
      </c>
      <c r="M4345" s="615"/>
      <c r="N4345" s="615"/>
      <c r="O4345" s="615"/>
      <c r="P4345" s="615"/>
      <c r="Q4345" s="615">
        <f t="shared" si="999"/>
        <v>0</v>
      </c>
      <c r="R4345" s="615"/>
      <c r="S4345" s="615"/>
      <c r="T4345" s="615"/>
      <c r="U4345" s="615"/>
      <c r="V4345" s="615"/>
      <c r="W4345" s="615"/>
      <c r="X4345" s="615"/>
      <c r="Y4345" s="350">
        <f t="shared" si="1001"/>
        <v>0</v>
      </c>
      <c r="Z4345" s="615"/>
      <c r="AA4345" s="615"/>
      <c r="AB4345" s="615"/>
      <c r="AC4345" s="615"/>
      <c r="AD4345" s="615">
        <f t="shared" si="1000"/>
        <v>0</v>
      </c>
    </row>
    <row r="4346" spans="1:30">
      <c r="A4346" s="659"/>
      <c r="B4346" s="595">
        <v>950401002</v>
      </c>
      <c r="C4346" s="303"/>
      <c r="D4346" s="157" t="s">
        <v>1328</v>
      </c>
      <c r="E4346" s="659"/>
      <c r="F4346" s="663"/>
      <c r="G4346" s="350"/>
      <c r="H4346" s="615"/>
      <c r="I4346" s="615"/>
      <c r="J4346" s="615"/>
      <c r="K4346" s="615"/>
      <c r="L4346" s="615">
        <f t="shared" si="998"/>
        <v>0</v>
      </c>
      <c r="M4346" s="615"/>
      <c r="N4346" s="615"/>
      <c r="O4346" s="615"/>
      <c r="P4346" s="615"/>
      <c r="Q4346" s="615">
        <f t="shared" si="999"/>
        <v>0</v>
      </c>
      <c r="R4346" s="615"/>
      <c r="S4346" s="615"/>
      <c r="T4346" s="615"/>
      <c r="U4346" s="615"/>
      <c r="V4346" s="615"/>
      <c r="W4346" s="615"/>
      <c r="X4346" s="615"/>
      <c r="Y4346" s="350">
        <f t="shared" si="1001"/>
        <v>0</v>
      </c>
      <c r="Z4346" s="615"/>
      <c r="AA4346" s="615"/>
      <c r="AB4346" s="615"/>
      <c r="AC4346" s="615"/>
      <c r="AD4346" s="615">
        <f t="shared" si="1000"/>
        <v>0</v>
      </c>
    </row>
    <row r="4347" spans="1:30">
      <c r="A4347" s="659"/>
      <c r="B4347" s="595"/>
      <c r="C4347" s="303"/>
      <c r="D4347" s="303"/>
      <c r="E4347" s="659"/>
      <c r="F4347" s="663"/>
      <c r="G4347" s="350"/>
      <c r="H4347" s="615"/>
      <c r="I4347" s="615"/>
      <c r="J4347" s="615"/>
      <c r="K4347" s="615"/>
      <c r="L4347" s="615">
        <f t="shared" si="998"/>
        <v>0</v>
      </c>
      <c r="M4347" s="615"/>
      <c r="N4347" s="615"/>
      <c r="O4347" s="615"/>
      <c r="P4347" s="615"/>
      <c r="Q4347" s="615">
        <f t="shared" si="999"/>
        <v>0</v>
      </c>
      <c r="R4347" s="615"/>
      <c r="S4347" s="615"/>
      <c r="T4347" s="615"/>
      <c r="U4347" s="615"/>
      <c r="V4347" s="615"/>
      <c r="W4347" s="615"/>
      <c r="X4347" s="615"/>
      <c r="Y4347" s="350">
        <f t="shared" si="1001"/>
        <v>0</v>
      </c>
      <c r="Z4347" s="615"/>
      <c r="AA4347" s="615"/>
      <c r="AB4347" s="615"/>
      <c r="AC4347" s="615"/>
      <c r="AD4347" s="615">
        <f t="shared" si="1000"/>
        <v>0</v>
      </c>
    </row>
    <row r="4348" spans="1:30">
      <c r="A4348" s="659"/>
      <c r="B4348" s="595">
        <v>950501001</v>
      </c>
      <c r="C4348" s="303"/>
      <c r="D4348" s="303" t="s">
        <v>1329</v>
      </c>
      <c r="E4348" s="659"/>
      <c r="F4348" s="663"/>
      <c r="G4348" s="350"/>
      <c r="H4348" s="615"/>
      <c r="I4348" s="615"/>
      <c r="J4348" s="615"/>
      <c r="K4348" s="615"/>
      <c r="L4348" s="615">
        <f t="shared" si="998"/>
        <v>0</v>
      </c>
      <c r="M4348" s="615"/>
      <c r="N4348" s="615"/>
      <c r="O4348" s="615"/>
      <c r="P4348" s="615"/>
      <c r="Q4348" s="615">
        <f t="shared" si="999"/>
        <v>0</v>
      </c>
      <c r="R4348" s="615"/>
      <c r="S4348" s="615"/>
      <c r="T4348" s="615"/>
      <c r="U4348" s="615"/>
      <c r="V4348" s="615"/>
      <c r="W4348" s="615"/>
      <c r="X4348" s="615"/>
      <c r="Y4348" s="350">
        <f t="shared" si="1001"/>
        <v>0</v>
      </c>
      <c r="Z4348" s="615"/>
      <c r="AA4348" s="615"/>
      <c r="AB4348" s="615"/>
      <c r="AC4348" s="615"/>
      <c r="AD4348" s="615">
        <f t="shared" si="1000"/>
        <v>0</v>
      </c>
    </row>
    <row r="4349" spans="1:30">
      <c r="A4349" s="659"/>
      <c r="B4349" s="595"/>
      <c r="C4349" s="303"/>
      <c r="D4349" s="419"/>
      <c r="E4349" s="659"/>
      <c r="F4349" s="663"/>
      <c r="G4349" s="350"/>
      <c r="H4349" s="615"/>
      <c r="I4349" s="615"/>
      <c r="J4349" s="615"/>
      <c r="K4349" s="615"/>
      <c r="L4349" s="615">
        <f t="shared" si="998"/>
        <v>0</v>
      </c>
      <c r="M4349" s="615"/>
      <c r="N4349" s="615"/>
      <c r="O4349" s="615"/>
      <c r="P4349" s="615"/>
      <c r="Q4349" s="615">
        <f t="shared" si="999"/>
        <v>0</v>
      </c>
      <c r="R4349" s="615"/>
      <c r="S4349" s="615"/>
      <c r="T4349" s="615"/>
      <c r="U4349" s="615"/>
      <c r="V4349" s="615"/>
      <c r="W4349" s="615"/>
      <c r="X4349" s="615"/>
      <c r="Y4349" s="350">
        <f t="shared" si="1001"/>
        <v>0</v>
      </c>
      <c r="Z4349" s="615"/>
      <c r="AA4349" s="615"/>
      <c r="AB4349" s="615"/>
      <c r="AC4349" s="615"/>
      <c r="AD4349" s="615">
        <f t="shared" si="1000"/>
        <v>0</v>
      </c>
    </row>
    <row r="4350" spans="1:30">
      <c r="A4350" s="594"/>
      <c r="B4350" s="595"/>
      <c r="C4350" s="417" t="s">
        <v>1157</v>
      </c>
      <c r="D4350" s="419"/>
      <c r="E4350" s="672"/>
      <c r="F4350" s="597"/>
      <c r="G4350" s="673"/>
      <c r="H4350" s="673"/>
      <c r="I4350" s="673"/>
      <c r="J4350" s="673"/>
      <c r="K4350" s="673"/>
      <c r="L4350" s="612"/>
      <c r="M4350" s="673"/>
      <c r="N4350" s="673"/>
      <c r="O4350" s="673"/>
      <c r="P4350" s="673"/>
      <c r="Q4350" s="612"/>
      <c r="R4350" s="615"/>
      <c r="S4350" s="615"/>
      <c r="T4350" s="615"/>
      <c r="U4350" s="615"/>
      <c r="V4350" s="615"/>
      <c r="W4350" s="615"/>
      <c r="X4350" s="615"/>
      <c r="Y4350" s="612"/>
      <c r="Z4350" s="673"/>
      <c r="AA4350" s="673"/>
      <c r="AB4350" s="673"/>
      <c r="AC4350" s="673"/>
      <c r="AD4350" s="612"/>
    </row>
    <row r="4351" spans="1:30">
      <c r="A4351" s="659"/>
      <c r="B4351" s="595">
        <v>960101001</v>
      </c>
      <c r="C4351" s="303"/>
      <c r="D4351" s="303" t="s">
        <v>1327</v>
      </c>
      <c r="E4351" s="659"/>
      <c r="F4351" s="663"/>
      <c r="G4351" s="350"/>
      <c r="H4351" s="615"/>
      <c r="I4351" s="615"/>
      <c r="J4351" s="615"/>
      <c r="K4351" s="615"/>
      <c r="L4351" s="615">
        <f>G4351-SUM(I4351)+SUM(K4351)</f>
        <v>0</v>
      </c>
      <c r="M4351" s="615"/>
      <c r="N4351" s="615"/>
      <c r="O4351" s="615"/>
      <c r="P4351" s="615"/>
      <c r="Q4351" s="615">
        <f>L4351-SUM(N4351)+SUM(P4351)</f>
        <v>0</v>
      </c>
      <c r="R4351" s="615"/>
      <c r="S4351" s="615"/>
      <c r="T4351" s="615"/>
      <c r="U4351" s="615"/>
      <c r="V4351" s="615"/>
      <c r="W4351" s="615"/>
      <c r="X4351" s="615"/>
      <c r="Y4351" s="350">
        <f>SUM(Q4351:X4351)</f>
        <v>0</v>
      </c>
      <c r="Z4351" s="615"/>
      <c r="AA4351" s="615"/>
      <c r="AB4351" s="615"/>
      <c r="AC4351" s="615"/>
      <c r="AD4351" s="615">
        <f>Y4351-SUM(AA4351)+SUM(AC4351)</f>
        <v>0</v>
      </c>
    </row>
    <row r="4352" spans="1:30">
      <c r="A4352" s="659"/>
      <c r="B4352" s="595"/>
      <c r="C4352" s="303"/>
      <c r="E4352" s="659"/>
      <c r="F4352" s="663"/>
      <c r="G4352" s="350"/>
      <c r="H4352" s="615"/>
      <c r="I4352" s="615"/>
      <c r="J4352" s="615"/>
      <c r="K4352" s="615"/>
      <c r="L4352" s="615">
        <f t="shared" ref="L4352:L4360" si="1002">G4352-SUM(I4352)+SUM(K4352)</f>
        <v>0</v>
      </c>
      <c r="M4352" s="615"/>
      <c r="N4352" s="615"/>
      <c r="O4352" s="615"/>
      <c r="P4352" s="615"/>
      <c r="Q4352" s="615">
        <f t="shared" ref="Q4352" si="1003">L4352-SUM(N4352)+SUM(P4352)</f>
        <v>0</v>
      </c>
      <c r="R4352" s="615"/>
      <c r="S4352" s="615"/>
      <c r="T4352" s="615"/>
      <c r="U4352" s="615"/>
      <c r="V4352" s="615"/>
      <c r="W4352" s="615"/>
      <c r="X4352" s="615"/>
      <c r="Y4352" s="350">
        <f>SUM(Q4352:X4352)</f>
        <v>0</v>
      </c>
      <c r="Z4352" s="615"/>
      <c r="AA4352" s="615"/>
      <c r="AB4352" s="615"/>
      <c r="AC4352" s="615"/>
      <c r="AD4352" s="615">
        <f t="shared" ref="AD4352" si="1004">Y4352-SUM(AA4352)+SUM(AC4352)</f>
        <v>0</v>
      </c>
    </row>
    <row r="4353" spans="1:30">
      <c r="A4353" s="659"/>
      <c r="B4353" s="595">
        <v>960201001</v>
      </c>
      <c r="C4353" s="303"/>
      <c r="D4353" s="303" t="s">
        <v>744</v>
      </c>
      <c r="E4353" s="659"/>
      <c r="F4353" s="663"/>
      <c r="G4353" s="350"/>
      <c r="H4353" s="615"/>
      <c r="I4353" s="615"/>
      <c r="J4353" s="615"/>
      <c r="K4353" s="615"/>
      <c r="L4353" s="615">
        <f t="shared" si="1002"/>
        <v>0</v>
      </c>
      <c r="M4353" s="615"/>
      <c r="N4353" s="615"/>
      <c r="O4353" s="615"/>
      <c r="P4353" s="615"/>
      <c r="Q4353" s="615">
        <f>L4353-SUM(N4353:N4353)+SUM(P4353:P4353)</f>
        <v>0</v>
      </c>
      <c r="R4353" s="615"/>
      <c r="S4353" s="615"/>
      <c r="T4353" s="615"/>
      <c r="U4353" s="615"/>
      <c r="V4353" s="615"/>
      <c r="W4353" s="615"/>
      <c r="X4353" s="615"/>
      <c r="Y4353" s="350">
        <f>SUM(Q4353:X4353)</f>
        <v>0</v>
      </c>
      <c r="Z4353" s="615"/>
      <c r="AA4353" s="615"/>
      <c r="AB4353" s="615"/>
      <c r="AC4353" s="615"/>
      <c r="AD4353" s="615">
        <f>Y4353-SUM(AA4353:AA4353)+SUM(AC4353:AC4353)</f>
        <v>0</v>
      </c>
    </row>
    <row r="4354" spans="1:30">
      <c r="A4354" s="659"/>
      <c r="B4354" s="595">
        <v>960201002</v>
      </c>
      <c r="C4354" s="303"/>
      <c r="D4354" s="157" t="s">
        <v>1328</v>
      </c>
      <c r="E4354" s="303"/>
      <c r="F4354" s="663"/>
      <c r="G4354" s="350"/>
      <c r="H4354" s="615"/>
      <c r="I4354" s="615"/>
      <c r="J4354" s="615"/>
      <c r="K4354" s="615"/>
      <c r="L4354" s="615">
        <f t="shared" si="1002"/>
        <v>0</v>
      </c>
      <c r="M4354" s="615"/>
      <c r="N4354" s="615"/>
      <c r="O4354" s="615"/>
      <c r="P4354" s="615"/>
      <c r="Q4354" s="615">
        <f t="shared" ref="Q4354:Q4360" si="1005">L4354-SUM(N4354)+SUM(P4354)</f>
        <v>0</v>
      </c>
      <c r="R4354" s="615"/>
      <c r="S4354" s="615"/>
      <c r="T4354" s="615"/>
      <c r="U4354" s="615"/>
      <c r="V4354" s="615"/>
      <c r="W4354" s="615"/>
      <c r="X4354" s="615"/>
      <c r="Y4354" s="350">
        <f t="shared" ref="Y4354:Y4363" si="1006">SUM(Q4354:X4354)</f>
        <v>0</v>
      </c>
      <c r="Z4354" s="615"/>
      <c r="AA4354" s="615"/>
      <c r="AB4354" s="615"/>
      <c r="AC4354" s="615"/>
      <c r="AD4354" s="615">
        <f t="shared" ref="AD4354:AD4363" si="1007">Y4354-SUM(AA4354)+SUM(AC4354)</f>
        <v>0</v>
      </c>
    </row>
    <row r="4355" spans="1:30">
      <c r="A4355" s="659"/>
      <c r="B4355" s="595"/>
      <c r="C4355" s="303"/>
      <c r="E4355" s="659"/>
      <c r="F4355" s="663"/>
      <c r="G4355" s="350"/>
      <c r="H4355" s="615"/>
      <c r="I4355" s="615"/>
      <c r="J4355" s="615"/>
      <c r="K4355" s="615"/>
      <c r="L4355" s="615">
        <f t="shared" si="1002"/>
        <v>0</v>
      </c>
      <c r="M4355" s="615"/>
      <c r="N4355" s="615"/>
      <c r="O4355" s="615"/>
      <c r="P4355" s="615"/>
      <c r="Q4355" s="615">
        <f t="shared" si="1005"/>
        <v>0</v>
      </c>
      <c r="R4355" s="615"/>
      <c r="S4355" s="615"/>
      <c r="T4355" s="615"/>
      <c r="U4355" s="615"/>
      <c r="V4355" s="615"/>
      <c r="W4355" s="615"/>
      <c r="X4355" s="615"/>
      <c r="Y4355" s="350">
        <f t="shared" si="1006"/>
        <v>0</v>
      </c>
      <c r="Z4355" s="615"/>
      <c r="AA4355" s="615"/>
      <c r="AB4355" s="615"/>
      <c r="AC4355" s="615"/>
      <c r="AD4355" s="615">
        <f t="shared" si="1007"/>
        <v>0</v>
      </c>
    </row>
    <row r="4356" spans="1:30">
      <c r="A4356" s="659"/>
      <c r="B4356" s="595">
        <v>960301001</v>
      </c>
      <c r="C4356" s="303"/>
      <c r="D4356" s="303" t="s">
        <v>528</v>
      </c>
      <c r="E4356" s="303"/>
      <c r="F4356" s="663"/>
      <c r="G4356" s="350"/>
      <c r="H4356" s="615"/>
      <c r="I4356" s="615"/>
      <c r="J4356" s="615"/>
      <c r="K4356" s="615"/>
      <c r="L4356" s="615">
        <f t="shared" si="1002"/>
        <v>0</v>
      </c>
      <c r="M4356" s="615"/>
      <c r="N4356" s="615"/>
      <c r="O4356" s="615"/>
      <c r="P4356" s="615"/>
      <c r="Q4356" s="615">
        <f t="shared" si="1005"/>
        <v>0</v>
      </c>
      <c r="R4356" s="615"/>
      <c r="S4356" s="615"/>
      <c r="T4356" s="615"/>
      <c r="U4356" s="615"/>
      <c r="V4356" s="615"/>
      <c r="W4356" s="615"/>
      <c r="X4356" s="615"/>
      <c r="Y4356" s="350">
        <f t="shared" si="1006"/>
        <v>0</v>
      </c>
      <c r="Z4356" s="615"/>
      <c r="AA4356" s="615"/>
      <c r="AB4356" s="615"/>
      <c r="AC4356" s="615"/>
      <c r="AD4356" s="615">
        <f t="shared" si="1007"/>
        <v>0</v>
      </c>
    </row>
    <row r="4357" spans="1:30">
      <c r="A4357" s="659"/>
      <c r="B4357" s="595">
        <v>960301002</v>
      </c>
      <c r="C4357" s="303"/>
      <c r="D4357" s="157" t="s">
        <v>1328</v>
      </c>
      <c r="E4357" s="659"/>
      <c r="F4357" s="663"/>
      <c r="G4357" s="350"/>
      <c r="H4357" s="615"/>
      <c r="I4357" s="615"/>
      <c r="J4357" s="615"/>
      <c r="K4357" s="615"/>
      <c r="L4357" s="615">
        <f t="shared" si="1002"/>
        <v>0</v>
      </c>
      <c r="M4357" s="615"/>
      <c r="N4357" s="615"/>
      <c r="O4357" s="615"/>
      <c r="P4357" s="615"/>
      <c r="Q4357" s="615">
        <f t="shared" si="1005"/>
        <v>0</v>
      </c>
      <c r="R4357" s="615"/>
      <c r="S4357" s="615"/>
      <c r="T4357" s="615"/>
      <c r="U4357" s="615"/>
      <c r="V4357" s="615"/>
      <c r="W4357" s="615"/>
      <c r="X4357" s="615"/>
      <c r="Y4357" s="350">
        <f t="shared" si="1006"/>
        <v>0</v>
      </c>
      <c r="Z4357" s="615"/>
      <c r="AA4357" s="615"/>
      <c r="AB4357" s="615"/>
      <c r="AC4357" s="615"/>
      <c r="AD4357" s="615">
        <f t="shared" si="1007"/>
        <v>0</v>
      </c>
    </row>
    <row r="4358" spans="1:30">
      <c r="A4358" s="659"/>
      <c r="B4358" s="595"/>
      <c r="C4358" s="303"/>
      <c r="D4358" s="303"/>
      <c r="E4358" s="659"/>
      <c r="F4358" s="663"/>
      <c r="G4358" s="350"/>
      <c r="H4358" s="615"/>
      <c r="I4358" s="615"/>
      <c r="J4358" s="615"/>
      <c r="K4358" s="615"/>
      <c r="L4358" s="615">
        <f t="shared" si="1002"/>
        <v>0</v>
      </c>
      <c r="M4358" s="615"/>
      <c r="N4358" s="615"/>
      <c r="O4358" s="615"/>
      <c r="P4358" s="615"/>
      <c r="Q4358" s="615">
        <f t="shared" si="1005"/>
        <v>0</v>
      </c>
      <c r="R4358" s="615"/>
      <c r="S4358" s="615"/>
      <c r="T4358" s="615"/>
      <c r="U4358" s="615"/>
      <c r="V4358" s="615"/>
      <c r="W4358" s="615"/>
      <c r="X4358" s="615"/>
      <c r="Y4358" s="350">
        <f t="shared" si="1006"/>
        <v>0</v>
      </c>
      <c r="Z4358" s="615"/>
      <c r="AA4358" s="615"/>
      <c r="AB4358" s="615"/>
      <c r="AC4358" s="615"/>
      <c r="AD4358" s="615">
        <f t="shared" si="1007"/>
        <v>0</v>
      </c>
    </row>
    <row r="4359" spans="1:30">
      <c r="A4359" s="659"/>
      <c r="B4359" s="595">
        <v>960401001</v>
      </c>
      <c r="C4359" s="303"/>
      <c r="D4359" s="303" t="s">
        <v>529</v>
      </c>
      <c r="E4359" s="659"/>
      <c r="F4359" s="663"/>
      <c r="G4359" s="350"/>
      <c r="H4359" s="615"/>
      <c r="I4359" s="615"/>
      <c r="J4359" s="615"/>
      <c r="K4359" s="615"/>
      <c r="L4359" s="615">
        <f t="shared" si="1002"/>
        <v>0</v>
      </c>
      <c r="M4359" s="615"/>
      <c r="N4359" s="615"/>
      <c r="O4359" s="615"/>
      <c r="P4359" s="615"/>
      <c r="Q4359" s="615">
        <f t="shared" si="1005"/>
        <v>0</v>
      </c>
      <c r="R4359" s="615"/>
      <c r="S4359" s="615"/>
      <c r="T4359" s="615"/>
      <c r="U4359" s="615"/>
      <c r="V4359" s="615"/>
      <c r="W4359" s="615"/>
      <c r="X4359" s="615"/>
      <c r="Y4359" s="350">
        <f t="shared" si="1006"/>
        <v>0</v>
      </c>
      <c r="Z4359" s="615"/>
      <c r="AA4359" s="615"/>
      <c r="AB4359" s="615"/>
      <c r="AC4359" s="615"/>
      <c r="AD4359" s="615">
        <f t="shared" si="1007"/>
        <v>0</v>
      </c>
    </row>
    <row r="4360" spans="1:30">
      <c r="A4360" s="659"/>
      <c r="B4360" s="595">
        <v>960401002</v>
      </c>
      <c r="C4360" s="303"/>
      <c r="D4360" s="157" t="s">
        <v>1328</v>
      </c>
      <c r="E4360" s="659"/>
      <c r="F4360" s="663"/>
      <c r="G4360" s="350"/>
      <c r="H4360" s="615"/>
      <c r="I4360" s="615"/>
      <c r="J4360" s="615"/>
      <c r="K4360" s="615"/>
      <c r="L4360" s="615">
        <f t="shared" si="1002"/>
        <v>0</v>
      </c>
      <c r="M4360" s="615"/>
      <c r="N4360" s="615"/>
      <c r="O4360" s="615"/>
      <c r="P4360" s="615"/>
      <c r="Q4360" s="615">
        <f t="shared" si="1005"/>
        <v>0</v>
      </c>
      <c r="R4360" s="615"/>
      <c r="S4360" s="615"/>
      <c r="T4360" s="615"/>
      <c r="U4360" s="615"/>
      <c r="V4360" s="615"/>
      <c r="W4360" s="615"/>
      <c r="X4360" s="615"/>
      <c r="Y4360" s="350">
        <f t="shared" si="1006"/>
        <v>0</v>
      </c>
      <c r="Z4360" s="615"/>
      <c r="AA4360" s="615"/>
      <c r="AB4360" s="615"/>
      <c r="AC4360" s="615"/>
      <c r="AD4360" s="615">
        <f t="shared" si="1007"/>
        <v>0</v>
      </c>
    </row>
    <row r="4361" spans="1:30">
      <c r="A4361" s="659"/>
      <c r="B4361" s="595"/>
      <c r="C4361" s="303"/>
      <c r="D4361" s="303"/>
      <c r="E4361" s="659"/>
      <c r="F4361" s="663"/>
      <c r="G4361" s="350"/>
      <c r="H4361" s="615"/>
      <c r="I4361" s="615"/>
      <c r="J4361" s="615"/>
      <c r="K4361" s="615"/>
      <c r="L4361" s="615">
        <f t="shared" ref="L4361:L4363" si="1008">G4361-SUM(I4361)+SUM(K4361)</f>
        <v>0</v>
      </c>
      <c r="M4361" s="615"/>
      <c r="N4361" s="615"/>
      <c r="O4361" s="615"/>
      <c r="P4361" s="615"/>
      <c r="Q4361" s="615">
        <f t="shared" ref="Q4361:Q4363" si="1009">L4361-SUM(N4361)+SUM(P4361)</f>
        <v>0</v>
      </c>
      <c r="R4361" s="615"/>
      <c r="S4361" s="615"/>
      <c r="T4361" s="615"/>
      <c r="U4361" s="615"/>
      <c r="V4361" s="615"/>
      <c r="W4361" s="615"/>
      <c r="X4361" s="615"/>
      <c r="Y4361" s="350">
        <f t="shared" si="1006"/>
        <v>0</v>
      </c>
      <c r="Z4361" s="615"/>
      <c r="AA4361" s="615"/>
      <c r="AB4361" s="615"/>
      <c r="AC4361" s="615"/>
      <c r="AD4361" s="615">
        <f t="shared" si="1007"/>
        <v>0</v>
      </c>
    </row>
    <row r="4362" spans="1:30">
      <c r="A4362" s="659"/>
      <c r="B4362" s="595">
        <v>960501001</v>
      </c>
      <c r="C4362" s="303"/>
      <c r="D4362" s="303" t="s">
        <v>1329</v>
      </c>
      <c r="E4362" s="659"/>
      <c r="F4362" s="663"/>
      <c r="G4362" s="350"/>
      <c r="H4362" s="615"/>
      <c r="I4362" s="615"/>
      <c r="J4362" s="615"/>
      <c r="K4362" s="615"/>
      <c r="L4362" s="615">
        <f t="shared" si="1008"/>
        <v>0</v>
      </c>
      <c r="M4362" s="615"/>
      <c r="N4362" s="615"/>
      <c r="O4362" s="615"/>
      <c r="P4362" s="615"/>
      <c r="Q4362" s="615">
        <f t="shared" si="1009"/>
        <v>0</v>
      </c>
      <c r="R4362" s="615"/>
      <c r="S4362" s="615"/>
      <c r="T4362" s="615"/>
      <c r="U4362" s="615"/>
      <c r="V4362" s="615"/>
      <c r="W4362" s="615"/>
      <c r="X4362" s="615"/>
      <c r="Y4362" s="350">
        <f t="shared" si="1006"/>
        <v>0</v>
      </c>
      <c r="Z4362" s="615"/>
      <c r="AA4362" s="615"/>
      <c r="AB4362" s="615"/>
      <c r="AC4362" s="615"/>
      <c r="AD4362" s="615">
        <f t="shared" si="1007"/>
        <v>0</v>
      </c>
    </row>
    <row r="4363" spans="1:30">
      <c r="A4363" s="659"/>
      <c r="B4363" s="595"/>
      <c r="C4363" s="303"/>
      <c r="D4363" s="419"/>
      <c r="E4363" s="659"/>
      <c r="F4363" s="663"/>
      <c r="G4363" s="350"/>
      <c r="H4363" s="615"/>
      <c r="I4363" s="615"/>
      <c r="J4363" s="615"/>
      <c r="K4363" s="615"/>
      <c r="L4363" s="615">
        <f t="shared" si="1008"/>
        <v>0</v>
      </c>
      <c r="M4363" s="615"/>
      <c r="N4363" s="615"/>
      <c r="O4363" s="615"/>
      <c r="P4363" s="615"/>
      <c r="Q4363" s="615">
        <f t="shared" si="1009"/>
        <v>0</v>
      </c>
      <c r="R4363" s="615"/>
      <c r="S4363" s="615"/>
      <c r="T4363" s="615"/>
      <c r="U4363" s="615"/>
      <c r="V4363" s="615"/>
      <c r="W4363" s="615"/>
      <c r="X4363" s="615"/>
      <c r="Y4363" s="350">
        <f t="shared" si="1006"/>
        <v>0</v>
      </c>
      <c r="Z4363" s="615"/>
      <c r="AA4363" s="615"/>
      <c r="AB4363" s="615"/>
      <c r="AC4363" s="615"/>
      <c r="AD4363" s="615">
        <f t="shared" si="1007"/>
        <v>0</v>
      </c>
    </row>
    <row r="4364" spans="1:30">
      <c r="A4364" s="659"/>
      <c r="B4364" s="595"/>
      <c r="C4364" s="303"/>
      <c r="D4364" s="419"/>
      <c r="E4364" s="659"/>
      <c r="F4364" s="663"/>
      <c r="G4364" s="350"/>
      <c r="H4364" s="615"/>
      <c r="I4364" s="615"/>
      <c r="J4364" s="615"/>
      <c r="K4364" s="615"/>
      <c r="L4364" s="615"/>
      <c r="M4364" s="615"/>
      <c r="N4364" s="615"/>
      <c r="O4364" s="615"/>
      <c r="P4364" s="615"/>
      <c r="Q4364" s="615"/>
      <c r="R4364" s="615"/>
      <c r="S4364" s="615"/>
      <c r="T4364" s="615"/>
      <c r="U4364" s="615"/>
      <c r="V4364" s="615"/>
      <c r="W4364" s="615"/>
      <c r="X4364" s="615"/>
      <c r="Y4364" s="350">
        <f t="shared" si="1001"/>
        <v>0</v>
      </c>
      <c r="Z4364" s="615"/>
      <c r="AA4364" s="615"/>
      <c r="AB4364" s="615"/>
      <c r="AC4364" s="615"/>
      <c r="AD4364" s="615"/>
    </row>
    <row r="4365" spans="1:30">
      <c r="A4365" s="659"/>
      <c r="B4365" s="595"/>
      <c r="C4365" s="417" t="s">
        <v>1331</v>
      </c>
      <c r="D4365" s="419"/>
      <c r="E4365" s="659"/>
      <c r="F4365" s="663"/>
      <c r="G4365" s="350"/>
      <c r="H4365" s="615"/>
      <c r="I4365" s="615"/>
      <c r="J4365" s="615"/>
      <c r="K4365" s="615"/>
      <c r="L4365" s="615"/>
      <c r="M4365" s="615"/>
      <c r="N4365" s="615"/>
      <c r="O4365" s="615"/>
      <c r="P4365" s="615"/>
      <c r="Q4365" s="615"/>
      <c r="R4365" s="615"/>
      <c r="S4365" s="615"/>
      <c r="T4365" s="615"/>
      <c r="U4365" s="615"/>
      <c r="V4365" s="615"/>
      <c r="W4365" s="615"/>
      <c r="X4365" s="615"/>
      <c r="Y4365" s="350">
        <f t="shared" si="1001"/>
        <v>0</v>
      </c>
      <c r="Z4365" s="615"/>
      <c r="AA4365" s="615"/>
      <c r="AB4365" s="615"/>
      <c r="AC4365" s="615"/>
      <c r="AD4365" s="615"/>
    </row>
    <row r="4366" spans="1:30">
      <c r="A4366" s="659"/>
      <c r="B4366" s="595"/>
      <c r="C4366" s="303"/>
      <c r="D4366" s="303" t="s">
        <v>1131</v>
      </c>
      <c r="E4366" s="659"/>
      <c r="F4366" s="663"/>
      <c r="G4366" s="350"/>
      <c r="H4366" s="615"/>
      <c r="I4366" s="615"/>
      <c r="J4366" s="615"/>
      <c r="K4366" s="615"/>
      <c r="L4366" s="726">
        <f>G4366-I4366+K4366</f>
        <v>0</v>
      </c>
      <c r="M4366" s="615"/>
      <c r="N4366" s="615"/>
      <c r="O4366" s="615"/>
      <c r="P4366" s="615"/>
      <c r="Q4366" s="726">
        <f>L4366-N4366+P4366</f>
        <v>0</v>
      </c>
      <c r="R4366" s="615"/>
      <c r="S4366" s="615"/>
      <c r="T4366" s="615"/>
      <c r="U4366" s="615"/>
      <c r="V4366" s="615"/>
      <c r="W4366" s="615"/>
      <c r="X4366" s="615"/>
      <c r="Y4366" s="350">
        <f t="shared" si="1001"/>
        <v>0</v>
      </c>
      <c r="Z4366" s="615"/>
      <c r="AA4366" s="615"/>
      <c r="AB4366" s="615"/>
      <c r="AC4366" s="615"/>
      <c r="AD4366" s="726">
        <f>Y4366-AA4366+AC4366</f>
        <v>0</v>
      </c>
    </row>
    <row r="4367" spans="1:30">
      <c r="A4367" s="659"/>
      <c r="B4367" s="595">
        <v>970101001</v>
      </c>
      <c r="C4367" s="303"/>
      <c r="D4367" s="303"/>
      <c r="E4367" s="659" t="s">
        <v>744</v>
      </c>
      <c r="F4367" s="663"/>
      <c r="G4367" s="350"/>
      <c r="H4367" s="615"/>
      <c r="I4367" s="615"/>
      <c r="J4367" s="615"/>
      <c r="K4367" s="615"/>
      <c r="L4367" s="726">
        <f t="shared" ref="L4367:L4380" si="1010">G4367-I4367+K4367</f>
        <v>0</v>
      </c>
      <c r="M4367" s="615"/>
      <c r="N4367" s="615"/>
      <c r="O4367" s="615"/>
      <c r="P4367" s="615"/>
      <c r="Q4367" s="726">
        <f t="shared" ref="Q4367:Q4380" si="1011">L4367-N4367+P4367</f>
        <v>0</v>
      </c>
      <c r="R4367" s="615"/>
      <c r="S4367" s="615"/>
      <c r="T4367" s="615"/>
      <c r="U4367" s="615"/>
      <c r="V4367" s="615"/>
      <c r="W4367" s="615"/>
      <c r="X4367" s="615"/>
      <c r="Y4367" s="350">
        <f t="shared" si="1001"/>
        <v>0</v>
      </c>
      <c r="Z4367" s="615"/>
      <c r="AA4367" s="615"/>
      <c r="AB4367" s="615"/>
      <c r="AC4367" s="615"/>
      <c r="AD4367" s="726">
        <f t="shared" ref="AD4367:AD4385" si="1012">Y4367-AA4367+AC4367</f>
        <v>0</v>
      </c>
    </row>
    <row r="4368" spans="1:30">
      <c r="A4368" s="659"/>
      <c r="B4368" s="595">
        <v>970101002</v>
      </c>
      <c r="C4368" s="303"/>
      <c r="D4368" s="303"/>
      <c r="E4368" s="659" t="s">
        <v>1327</v>
      </c>
      <c r="F4368" s="663"/>
      <c r="G4368" s="350"/>
      <c r="H4368" s="615"/>
      <c r="I4368" s="615"/>
      <c r="J4368" s="615"/>
      <c r="K4368" s="615"/>
      <c r="L4368" s="726">
        <f t="shared" si="1010"/>
        <v>0</v>
      </c>
      <c r="M4368" s="615"/>
      <c r="N4368" s="615"/>
      <c r="O4368" s="615"/>
      <c r="P4368" s="615"/>
      <c r="Q4368" s="726">
        <f t="shared" si="1011"/>
        <v>0</v>
      </c>
      <c r="R4368" s="615"/>
      <c r="S4368" s="615"/>
      <c r="T4368" s="615"/>
      <c r="U4368" s="615"/>
      <c r="V4368" s="615"/>
      <c r="W4368" s="615"/>
      <c r="X4368" s="615"/>
      <c r="Y4368" s="350">
        <f t="shared" si="1001"/>
        <v>0</v>
      </c>
      <c r="Z4368" s="615"/>
      <c r="AA4368" s="615"/>
      <c r="AB4368" s="615"/>
      <c r="AC4368" s="615"/>
      <c r="AD4368" s="726">
        <f t="shared" si="1012"/>
        <v>0</v>
      </c>
    </row>
    <row r="4369" spans="1:30">
      <c r="A4369" s="659"/>
      <c r="B4369" s="595">
        <v>970101003</v>
      </c>
      <c r="C4369" s="303"/>
      <c r="D4369" s="303"/>
      <c r="E4369" s="659" t="s">
        <v>528</v>
      </c>
      <c r="F4369" s="663"/>
      <c r="G4369" s="350"/>
      <c r="H4369" s="615"/>
      <c r="I4369" s="615"/>
      <c r="J4369" s="615"/>
      <c r="K4369" s="615"/>
      <c r="L4369" s="726">
        <f t="shared" si="1010"/>
        <v>0</v>
      </c>
      <c r="M4369" s="615"/>
      <c r="N4369" s="615"/>
      <c r="O4369" s="615"/>
      <c r="P4369" s="615"/>
      <c r="Q4369" s="726">
        <f t="shared" si="1011"/>
        <v>0</v>
      </c>
      <c r="R4369" s="615"/>
      <c r="S4369" s="615"/>
      <c r="T4369" s="615"/>
      <c r="U4369" s="615"/>
      <c r="V4369" s="615"/>
      <c r="W4369" s="615"/>
      <c r="X4369" s="615"/>
      <c r="Y4369" s="350">
        <f t="shared" si="1001"/>
        <v>0</v>
      </c>
      <c r="Z4369" s="615"/>
      <c r="AA4369" s="615"/>
      <c r="AB4369" s="615"/>
      <c r="AC4369" s="615"/>
      <c r="AD4369" s="726">
        <f t="shared" si="1012"/>
        <v>0</v>
      </c>
    </row>
    <row r="4370" spans="1:30">
      <c r="A4370" s="659"/>
      <c r="B4370" s="595">
        <v>970101004</v>
      </c>
      <c r="C4370" s="303"/>
      <c r="D4370" s="303"/>
      <c r="E4370" s="659" t="s">
        <v>529</v>
      </c>
      <c r="F4370" s="663"/>
      <c r="G4370" s="350"/>
      <c r="H4370" s="615"/>
      <c r="I4370" s="615"/>
      <c r="J4370" s="615"/>
      <c r="K4370" s="615"/>
      <c r="L4370" s="726">
        <f t="shared" si="1010"/>
        <v>0</v>
      </c>
      <c r="M4370" s="615"/>
      <c r="N4370" s="615"/>
      <c r="O4370" s="615"/>
      <c r="P4370" s="615"/>
      <c r="Q4370" s="726">
        <f t="shared" si="1011"/>
        <v>0</v>
      </c>
      <c r="R4370" s="615"/>
      <c r="S4370" s="615"/>
      <c r="T4370" s="615"/>
      <c r="U4370" s="615"/>
      <c r="V4370" s="615"/>
      <c r="W4370" s="615"/>
      <c r="X4370" s="615"/>
      <c r="Y4370" s="350">
        <f t="shared" si="1001"/>
        <v>0</v>
      </c>
      <c r="Z4370" s="615"/>
      <c r="AA4370" s="615"/>
      <c r="AB4370" s="615"/>
      <c r="AC4370" s="615"/>
      <c r="AD4370" s="726">
        <f t="shared" si="1012"/>
        <v>0</v>
      </c>
    </row>
    <row r="4371" spans="1:30">
      <c r="A4371" s="659"/>
      <c r="B4371" s="595"/>
      <c r="C4371" s="303"/>
      <c r="D4371" s="303" t="s">
        <v>1132</v>
      </c>
      <c r="E4371" s="659"/>
      <c r="F4371" s="663"/>
      <c r="G4371" s="350"/>
      <c r="H4371" s="615"/>
      <c r="I4371" s="615"/>
      <c r="J4371" s="615"/>
      <c r="K4371" s="615"/>
      <c r="L4371" s="726">
        <f t="shared" si="1010"/>
        <v>0</v>
      </c>
      <c r="M4371" s="615"/>
      <c r="N4371" s="615"/>
      <c r="O4371" s="615"/>
      <c r="P4371" s="615"/>
      <c r="Q4371" s="726">
        <f t="shared" si="1011"/>
        <v>0</v>
      </c>
      <c r="R4371" s="615"/>
      <c r="S4371" s="615"/>
      <c r="T4371" s="615"/>
      <c r="U4371" s="615"/>
      <c r="V4371" s="615"/>
      <c r="W4371" s="615"/>
      <c r="X4371" s="615"/>
      <c r="Y4371" s="350">
        <f t="shared" si="1001"/>
        <v>0</v>
      </c>
      <c r="Z4371" s="615"/>
      <c r="AA4371" s="615"/>
      <c r="AB4371" s="615"/>
      <c r="AC4371" s="615"/>
      <c r="AD4371" s="726">
        <f t="shared" si="1012"/>
        <v>0</v>
      </c>
    </row>
    <row r="4372" spans="1:30">
      <c r="A4372" s="659"/>
      <c r="B4372" s="595"/>
      <c r="C4372" s="303"/>
      <c r="D4372" s="303"/>
      <c r="E4372" s="659" t="s">
        <v>744</v>
      </c>
      <c r="F4372" s="663"/>
      <c r="G4372" s="350"/>
      <c r="H4372" s="615"/>
      <c r="I4372" s="615"/>
      <c r="J4372" s="615"/>
      <c r="K4372" s="615"/>
      <c r="L4372" s="726">
        <f t="shared" si="1010"/>
        <v>0</v>
      </c>
      <c r="M4372" s="615"/>
      <c r="N4372" s="615"/>
      <c r="O4372" s="615"/>
      <c r="P4372" s="615"/>
      <c r="Q4372" s="726">
        <f t="shared" si="1011"/>
        <v>0</v>
      </c>
      <c r="R4372" s="615"/>
      <c r="S4372" s="615"/>
      <c r="T4372" s="615"/>
      <c r="U4372" s="615"/>
      <c r="V4372" s="615"/>
      <c r="W4372" s="615"/>
      <c r="X4372" s="615"/>
      <c r="Y4372" s="350">
        <f t="shared" si="1001"/>
        <v>0</v>
      </c>
      <c r="Z4372" s="615"/>
      <c r="AA4372" s="615"/>
      <c r="AB4372" s="615"/>
      <c r="AC4372" s="615"/>
      <c r="AD4372" s="726">
        <f t="shared" si="1012"/>
        <v>0</v>
      </c>
    </row>
    <row r="4373" spans="1:30">
      <c r="A4373" s="659"/>
      <c r="B4373" s="595"/>
      <c r="C4373" s="303"/>
      <c r="D4373" s="303"/>
      <c r="E4373" s="659" t="s">
        <v>1327</v>
      </c>
      <c r="F4373" s="663"/>
      <c r="G4373" s="350"/>
      <c r="H4373" s="615"/>
      <c r="I4373" s="615"/>
      <c r="J4373" s="615"/>
      <c r="K4373" s="615"/>
      <c r="L4373" s="726">
        <f t="shared" si="1010"/>
        <v>0</v>
      </c>
      <c r="M4373" s="615"/>
      <c r="N4373" s="615"/>
      <c r="O4373" s="615"/>
      <c r="P4373" s="615"/>
      <c r="Q4373" s="726">
        <f t="shared" si="1011"/>
        <v>0</v>
      </c>
      <c r="R4373" s="615"/>
      <c r="S4373" s="615"/>
      <c r="T4373" s="615"/>
      <c r="U4373" s="615"/>
      <c r="V4373" s="615"/>
      <c r="W4373" s="615"/>
      <c r="X4373" s="615"/>
      <c r="Y4373" s="350">
        <f t="shared" si="1001"/>
        <v>0</v>
      </c>
      <c r="Z4373" s="615"/>
      <c r="AA4373" s="615"/>
      <c r="AB4373" s="615"/>
      <c r="AC4373" s="615"/>
      <c r="AD4373" s="726">
        <f t="shared" si="1012"/>
        <v>0</v>
      </c>
    </row>
    <row r="4374" spans="1:30">
      <c r="A4374" s="659"/>
      <c r="B4374" s="595"/>
      <c r="C4374" s="303"/>
      <c r="D4374" s="303"/>
      <c r="E4374" s="659" t="s">
        <v>528</v>
      </c>
      <c r="F4374" s="663"/>
      <c r="G4374" s="350"/>
      <c r="H4374" s="615"/>
      <c r="I4374" s="615"/>
      <c r="J4374" s="615"/>
      <c r="K4374" s="615"/>
      <c r="L4374" s="726">
        <f t="shared" si="1010"/>
        <v>0</v>
      </c>
      <c r="M4374" s="615"/>
      <c r="N4374" s="615"/>
      <c r="O4374" s="615"/>
      <c r="P4374" s="615"/>
      <c r="Q4374" s="726">
        <f t="shared" si="1011"/>
        <v>0</v>
      </c>
      <c r="R4374" s="615"/>
      <c r="S4374" s="615"/>
      <c r="T4374" s="615"/>
      <c r="U4374" s="615"/>
      <c r="V4374" s="615"/>
      <c r="W4374" s="615"/>
      <c r="X4374" s="615"/>
      <c r="Y4374" s="350">
        <f t="shared" si="1001"/>
        <v>0</v>
      </c>
      <c r="Z4374" s="615"/>
      <c r="AA4374" s="615"/>
      <c r="AB4374" s="615"/>
      <c r="AC4374" s="615"/>
      <c r="AD4374" s="726">
        <f t="shared" si="1012"/>
        <v>0</v>
      </c>
    </row>
    <row r="4375" spans="1:30">
      <c r="A4375" s="659"/>
      <c r="B4375" s="595"/>
      <c r="C4375" s="303"/>
      <c r="D4375" s="303"/>
      <c r="E4375" s="659" t="s">
        <v>529</v>
      </c>
      <c r="F4375" s="663"/>
      <c r="G4375" s="350"/>
      <c r="H4375" s="615"/>
      <c r="I4375" s="615"/>
      <c r="J4375" s="615"/>
      <c r="K4375" s="615"/>
      <c r="L4375" s="726">
        <f t="shared" si="1010"/>
        <v>0</v>
      </c>
      <c r="M4375" s="615"/>
      <c r="N4375" s="615"/>
      <c r="O4375" s="615"/>
      <c r="P4375" s="615"/>
      <c r="Q4375" s="726">
        <f t="shared" si="1011"/>
        <v>0</v>
      </c>
      <c r="R4375" s="615"/>
      <c r="S4375" s="615"/>
      <c r="T4375" s="615"/>
      <c r="U4375" s="615"/>
      <c r="V4375" s="615"/>
      <c r="W4375" s="615"/>
      <c r="X4375" s="615"/>
      <c r="Y4375" s="350">
        <f t="shared" si="1001"/>
        <v>0</v>
      </c>
      <c r="Z4375" s="615"/>
      <c r="AA4375" s="615"/>
      <c r="AB4375" s="615"/>
      <c r="AC4375" s="615"/>
      <c r="AD4375" s="726">
        <f t="shared" si="1012"/>
        <v>0</v>
      </c>
    </row>
    <row r="4376" spans="1:30">
      <c r="A4376" s="659"/>
      <c r="B4376" s="595"/>
      <c r="C4376" s="303"/>
      <c r="D4376" s="303" t="s">
        <v>1133</v>
      </c>
      <c r="E4376" s="659"/>
      <c r="F4376" s="663"/>
      <c r="G4376" s="350"/>
      <c r="H4376" s="615"/>
      <c r="I4376" s="615"/>
      <c r="J4376" s="615"/>
      <c r="K4376" s="615"/>
      <c r="L4376" s="726">
        <f t="shared" si="1010"/>
        <v>0</v>
      </c>
      <c r="M4376" s="615"/>
      <c r="N4376" s="615"/>
      <c r="O4376" s="615"/>
      <c r="P4376" s="615"/>
      <c r="Q4376" s="726">
        <f t="shared" si="1011"/>
        <v>0</v>
      </c>
      <c r="R4376" s="615"/>
      <c r="S4376" s="615"/>
      <c r="T4376" s="615"/>
      <c r="U4376" s="615"/>
      <c r="V4376" s="615"/>
      <c r="W4376" s="615"/>
      <c r="X4376" s="615"/>
      <c r="Y4376" s="350">
        <f t="shared" si="1001"/>
        <v>0</v>
      </c>
      <c r="Z4376" s="615"/>
      <c r="AA4376" s="615"/>
      <c r="AB4376" s="615"/>
      <c r="AC4376" s="615"/>
      <c r="AD4376" s="726">
        <f t="shared" si="1012"/>
        <v>0</v>
      </c>
    </row>
    <row r="4377" spans="1:31">
      <c r="A4377" s="659"/>
      <c r="B4377" s="595"/>
      <c r="C4377" s="303"/>
      <c r="D4377" s="303"/>
      <c r="E4377" s="659" t="s">
        <v>744</v>
      </c>
      <c r="F4377" s="663"/>
      <c r="G4377" s="350"/>
      <c r="H4377" s="615"/>
      <c r="I4377" s="615"/>
      <c r="J4377" s="615"/>
      <c r="K4377" s="615"/>
      <c r="L4377" s="726">
        <f t="shared" si="1010"/>
        <v>0</v>
      </c>
      <c r="M4377" s="615"/>
      <c r="N4377" s="615"/>
      <c r="O4377" s="615"/>
      <c r="P4377" s="615"/>
      <c r="Q4377" s="726">
        <f t="shared" si="1011"/>
        <v>0</v>
      </c>
      <c r="R4377" s="615"/>
      <c r="S4377" s="615"/>
      <c r="T4377" s="615"/>
      <c r="U4377" s="615"/>
      <c r="V4377" s="615"/>
      <c r="W4377" s="615"/>
      <c r="X4377" s="615"/>
      <c r="Y4377" s="350">
        <f t="shared" si="1001"/>
        <v>0</v>
      </c>
      <c r="Z4377" s="615"/>
      <c r="AA4377" s="615"/>
      <c r="AB4377" s="615"/>
      <c r="AC4377" s="615"/>
      <c r="AD4377" s="726">
        <f t="shared" si="1012"/>
        <v>0</v>
      </c>
      <c r="AE4377" s="445"/>
    </row>
    <row r="4378" spans="1:30">
      <c r="A4378" s="659"/>
      <c r="B4378" s="595"/>
      <c r="C4378" s="303"/>
      <c r="D4378" s="303"/>
      <c r="E4378" s="659" t="s">
        <v>1327</v>
      </c>
      <c r="F4378" s="663"/>
      <c r="G4378" s="350"/>
      <c r="H4378" s="615"/>
      <c r="I4378" s="615"/>
      <c r="J4378" s="615"/>
      <c r="K4378" s="615"/>
      <c r="L4378" s="726">
        <f t="shared" si="1010"/>
        <v>0</v>
      </c>
      <c r="M4378" s="615"/>
      <c r="N4378" s="615"/>
      <c r="O4378" s="615"/>
      <c r="P4378" s="615"/>
      <c r="Q4378" s="726">
        <f t="shared" si="1011"/>
        <v>0</v>
      </c>
      <c r="R4378" s="615"/>
      <c r="S4378" s="615"/>
      <c r="T4378" s="615"/>
      <c r="U4378" s="615"/>
      <c r="V4378" s="615"/>
      <c r="W4378" s="615"/>
      <c r="X4378" s="615"/>
      <c r="Y4378" s="350">
        <f t="shared" si="1001"/>
        <v>0</v>
      </c>
      <c r="Z4378" s="615"/>
      <c r="AA4378" s="615"/>
      <c r="AB4378" s="615"/>
      <c r="AC4378" s="615"/>
      <c r="AD4378" s="726">
        <f t="shared" si="1012"/>
        <v>0</v>
      </c>
    </row>
    <row r="4379" spans="1:30">
      <c r="A4379" s="659"/>
      <c r="B4379" s="595"/>
      <c r="C4379" s="303"/>
      <c r="D4379" s="303"/>
      <c r="E4379" s="659" t="s">
        <v>528</v>
      </c>
      <c r="F4379" s="663"/>
      <c r="G4379" s="350"/>
      <c r="H4379" s="615"/>
      <c r="I4379" s="615"/>
      <c r="J4379" s="615"/>
      <c r="K4379" s="615"/>
      <c r="L4379" s="726">
        <f t="shared" si="1010"/>
        <v>0</v>
      </c>
      <c r="M4379" s="615"/>
      <c r="N4379" s="615"/>
      <c r="O4379" s="615"/>
      <c r="P4379" s="615"/>
      <c r="Q4379" s="726">
        <f t="shared" si="1011"/>
        <v>0</v>
      </c>
      <c r="R4379" s="615"/>
      <c r="S4379" s="615"/>
      <c r="T4379" s="615"/>
      <c r="U4379" s="615"/>
      <c r="V4379" s="615"/>
      <c r="W4379" s="615"/>
      <c r="X4379" s="615"/>
      <c r="Y4379" s="350">
        <f t="shared" si="1001"/>
        <v>0</v>
      </c>
      <c r="Z4379" s="615"/>
      <c r="AA4379" s="615"/>
      <c r="AB4379" s="615"/>
      <c r="AC4379" s="615"/>
      <c r="AD4379" s="726">
        <f t="shared" si="1012"/>
        <v>0</v>
      </c>
    </row>
    <row r="4380" spans="1:30">
      <c r="A4380" s="659"/>
      <c r="B4380" s="595"/>
      <c r="C4380" s="303"/>
      <c r="D4380" s="303"/>
      <c r="E4380" s="659" t="s">
        <v>529</v>
      </c>
      <c r="F4380" s="663"/>
      <c r="G4380" s="350"/>
      <c r="H4380" s="615"/>
      <c r="I4380" s="615"/>
      <c r="J4380" s="615"/>
      <c r="K4380" s="615"/>
      <c r="L4380" s="726">
        <f t="shared" si="1010"/>
        <v>0</v>
      </c>
      <c r="M4380" s="615"/>
      <c r="N4380" s="615"/>
      <c r="O4380" s="615"/>
      <c r="P4380" s="615"/>
      <c r="Q4380" s="726">
        <f t="shared" si="1011"/>
        <v>0</v>
      </c>
      <c r="R4380" s="615"/>
      <c r="S4380" s="615"/>
      <c r="T4380" s="615"/>
      <c r="U4380" s="615"/>
      <c r="V4380" s="615"/>
      <c r="W4380" s="615"/>
      <c r="X4380" s="615"/>
      <c r="Y4380" s="350">
        <f t="shared" si="1001"/>
        <v>0</v>
      </c>
      <c r="Z4380" s="615"/>
      <c r="AA4380" s="615"/>
      <c r="AB4380" s="615"/>
      <c r="AC4380" s="615"/>
      <c r="AD4380" s="726">
        <f t="shared" si="1012"/>
        <v>0</v>
      </c>
    </row>
    <row r="4381" spans="1:30">
      <c r="A4381" s="659"/>
      <c r="B4381" s="595"/>
      <c r="C4381" s="303"/>
      <c r="D4381" s="303" t="s">
        <v>1134</v>
      </c>
      <c r="E4381" s="659"/>
      <c r="F4381" s="663"/>
      <c r="G4381" s="350"/>
      <c r="H4381" s="615"/>
      <c r="I4381" s="615"/>
      <c r="J4381" s="615"/>
      <c r="K4381" s="615"/>
      <c r="L4381" s="726"/>
      <c r="M4381" s="615"/>
      <c r="N4381" s="615"/>
      <c r="O4381" s="615"/>
      <c r="P4381" s="615"/>
      <c r="Q4381" s="726"/>
      <c r="R4381" s="615"/>
      <c r="S4381" s="615"/>
      <c r="T4381" s="615"/>
      <c r="U4381" s="615"/>
      <c r="V4381" s="615"/>
      <c r="W4381" s="615"/>
      <c r="X4381" s="615"/>
      <c r="Y4381" s="350">
        <f t="shared" si="1001"/>
        <v>0</v>
      </c>
      <c r="Z4381" s="615"/>
      <c r="AA4381" s="615"/>
      <c r="AB4381" s="615"/>
      <c r="AC4381" s="615"/>
      <c r="AD4381" s="726">
        <f t="shared" si="1012"/>
        <v>0</v>
      </c>
    </row>
    <row r="4382" spans="1:30">
      <c r="A4382" s="659"/>
      <c r="B4382" s="595"/>
      <c r="C4382" s="303"/>
      <c r="D4382" s="303"/>
      <c r="E4382" s="659" t="s">
        <v>744</v>
      </c>
      <c r="F4382" s="663"/>
      <c r="G4382" s="350"/>
      <c r="H4382" s="615"/>
      <c r="I4382" s="615"/>
      <c r="J4382" s="615"/>
      <c r="K4382" s="615"/>
      <c r="L4382" s="726"/>
      <c r="M4382" s="615"/>
      <c r="N4382" s="615"/>
      <c r="O4382" s="615"/>
      <c r="P4382" s="615"/>
      <c r="Q4382" s="726"/>
      <c r="R4382" s="615"/>
      <c r="S4382" s="615"/>
      <c r="T4382" s="615"/>
      <c r="U4382" s="615"/>
      <c r="V4382" s="615"/>
      <c r="W4382" s="615"/>
      <c r="X4382" s="615"/>
      <c r="Y4382" s="350">
        <f t="shared" si="1001"/>
        <v>0</v>
      </c>
      <c r="Z4382" s="615"/>
      <c r="AA4382" s="615"/>
      <c r="AB4382" s="615"/>
      <c r="AC4382" s="615"/>
      <c r="AD4382" s="726">
        <f t="shared" si="1012"/>
        <v>0</v>
      </c>
    </row>
    <row r="4383" spans="1:30">
      <c r="A4383" s="659"/>
      <c r="B4383" s="595"/>
      <c r="C4383" s="303"/>
      <c r="D4383" s="303"/>
      <c r="E4383" s="659" t="s">
        <v>1327</v>
      </c>
      <c r="F4383" s="663"/>
      <c r="G4383" s="350"/>
      <c r="H4383" s="615"/>
      <c r="I4383" s="615"/>
      <c r="J4383" s="615"/>
      <c r="K4383" s="615"/>
      <c r="L4383" s="726"/>
      <c r="M4383" s="615"/>
      <c r="N4383" s="615"/>
      <c r="O4383" s="615"/>
      <c r="P4383" s="615"/>
      <c r="Q4383" s="726"/>
      <c r="R4383" s="615"/>
      <c r="S4383" s="615"/>
      <c r="T4383" s="615"/>
      <c r="U4383" s="615"/>
      <c r="V4383" s="615"/>
      <c r="W4383" s="615"/>
      <c r="X4383" s="615"/>
      <c r="Y4383" s="350">
        <f t="shared" si="1001"/>
        <v>0</v>
      </c>
      <c r="Z4383" s="615"/>
      <c r="AA4383" s="615"/>
      <c r="AB4383" s="615"/>
      <c r="AC4383" s="615"/>
      <c r="AD4383" s="726">
        <f t="shared" si="1012"/>
        <v>0</v>
      </c>
    </row>
    <row r="4384" spans="1:30">
      <c r="A4384" s="659"/>
      <c r="B4384" s="595"/>
      <c r="C4384" s="303"/>
      <c r="D4384" s="303"/>
      <c r="E4384" s="659" t="s">
        <v>528</v>
      </c>
      <c r="F4384" s="663"/>
      <c r="G4384" s="350"/>
      <c r="H4384" s="615"/>
      <c r="I4384" s="615"/>
      <c r="J4384" s="615"/>
      <c r="K4384" s="615"/>
      <c r="L4384" s="726"/>
      <c r="M4384" s="615"/>
      <c r="N4384" s="615"/>
      <c r="O4384" s="615"/>
      <c r="P4384" s="615"/>
      <c r="Q4384" s="726"/>
      <c r="R4384" s="615"/>
      <c r="S4384" s="615"/>
      <c r="T4384" s="615"/>
      <c r="U4384" s="615"/>
      <c r="V4384" s="615"/>
      <c r="W4384" s="615"/>
      <c r="X4384" s="615"/>
      <c r="Y4384" s="350">
        <f t="shared" si="1001"/>
        <v>0</v>
      </c>
      <c r="Z4384" s="615"/>
      <c r="AA4384" s="615"/>
      <c r="AB4384" s="615"/>
      <c r="AC4384" s="615"/>
      <c r="AD4384" s="726">
        <f t="shared" si="1012"/>
        <v>0</v>
      </c>
    </row>
    <row r="4385" spans="1:30">
      <c r="A4385" s="659"/>
      <c r="B4385" s="595"/>
      <c r="C4385" s="303"/>
      <c r="D4385" s="303"/>
      <c r="E4385" s="659" t="s">
        <v>529</v>
      </c>
      <c r="F4385" s="663"/>
      <c r="G4385" s="350"/>
      <c r="H4385" s="615"/>
      <c r="I4385" s="615"/>
      <c r="J4385" s="615"/>
      <c r="K4385" s="615"/>
      <c r="L4385" s="726"/>
      <c r="M4385" s="615"/>
      <c r="N4385" s="615"/>
      <c r="O4385" s="615"/>
      <c r="P4385" s="615"/>
      <c r="Q4385" s="726"/>
      <c r="R4385" s="615"/>
      <c r="S4385" s="615"/>
      <c r="T4385" s="615"/>
      <c r="U4385" s="615"/>
      <c r="V4385" s="615"/>
      <c r="W4385" s="615"/>
      <c r="X4385" s="615"/>
      <c r="Y4385" s="350">
        <f t="shared" si="1001"/>
        <v>0</v>
      </c>
      <c r="Z4385" s="615"/>
      <c r="AA4385" s="615"/>
      <c r="AB4385" s="615"/>
      <c r="AC4385" s="615"/>
      <c r="AD4385" s="726">
        <f t="shared" si="1012"/>
        <v>0</v>
      </c>
    </row>
    <row r="4386" spans="1:30">
      <c r="A4386" s="659"/>
      <c r="B4386" s="595"/>
      <c r="C4386" s="303"/>
      <c r="D4386" s="303"/>
      <c r="E4386" s="659"/>
      <c r="F4386" s="663"/>
      <c r="G4386" s="350"/>
      <c r="H4386" s="615"/>
      <c r="I4386" s="615"/>
      <c r="J4386" s="615"/>
      <c r="K4386" s="615"/>
      <c r="L4386" s="726"/>
      <c r="M4386" s="615"/>
      <c r="N4386" s="615"/>
      <c r="O4386" s="615"/>
      <c r="P4386" s="615"/>
      <c r="Q4386" s="726"/>
      <c r="R4386" s="615"/>
      <c r="S4386" s="615"/>
      <c r="T4386" s="615"/>
      <c r="U4386" s="615"/>
      <c r="V4386" s="615"/>
      <c r="W4386" s="615"/>
      <c r="X4386" s="615"/>
      <c r="Y4386" s="350"/>
      <c r="Z4386" s="615"/>
      <c r="AA4386" s="615"/>
      <c r="AB4386" s="615"/>
      <c r="AC4386" s="615"/>
      <c r="AD4386" s="726"/>
    </row>
    <row r="4387" spans="1:30">
      <c r="A4387" s="659"/>
      <c r="B4387" s="685"/>
      <c r="C4387" s="686"/>
      <c r="D4387" s="674"/>
      <c r="E4387" s="687"/>
      <c r="F4387" s="688"/>
      <c r="G4387" s="689"/>
      <c r="H4387" s="689"/>
      <c r="I4387" s="689"/>
      <c r="J4387" s="689"/>
      <c r="K4387" s="689"/>
      <c r="L4387" s="689"/>
      <c r="M4387" s="689"/>
      <c r="N4387" s="689"/>
      <c r="O4387" s="689"/>
      <c r="P4387" s="689"/>
      <c r="Q4387" s="689"/>
      <c r="R4387" s="689"/>
      <c r="S4387" s="689"/>
      <c r="T4387" s="689"/>
      <c r="U4387" s="689"/>
      <c r="V4387" s="689"/>
      <c r="W4387" s="689"/>
      <c r="X4387" s="689"/>
      <c r="Y4387" s="689"/>
      <c r="Z4387" s="689"/>
      <c r="AA4387" s="689"/>
      <c r="AB4387" s="689"/>
      <c r="AC4387" s="689"/>
      <c r="AD4387" s="689"/>
    </row>
    <row r="4388" spans="1:31">
      <c r="A4388" s="655"/>
      <c r="B4388" s="690"/>
      <c r="C4388" s="691" t="s">
        <v>1161</v>
      </c>
      <c r="D4388" s="691"/>
      <c r="E4388" s="692"/>
      <c r="F4388" s="693"/>
      <c r="G4388" s="694">
        <f>SUM(G4337:G4387)</f>
        <v>0</v>
      </c>
      <c r="H4388" s="695"/>
      <c r="I4388" s="695">
        <f>SUM(I4337:I4387)</f>
        <v>0</v>
      </c>
      <c r="J4388" s="695"/>
      <c r="K4388" s="695">
        <f>SUM(K4337:K4387)</f>
        <v>0</v>
      </c>
      <c r="L4388" s="694">
        <f>SUM(L4337:L4387)</f>
        <v>0</v>
      </c>
      <c r="M4388" s="695"/>
      <c r="N4388" s="695">
        <f>SUM(N4337:N4387)</f>
        <v>0</v>
      </c>
      <c r="O4388" s="695"/>
      <c r="P4388" s="695">
        <f t="shared" ref="P4388:Y4388" si="1013">SUM(P4337:P4387)</f>
        <v>0</v>
      </c>
      <c r="Q4388" s="694">
        <f t="shared" si="1013"/>
        <v>0</v>
      </c>
      <c r="R4388" s="694">
        <f t="shared" si="1013"/>
        <v>0</v>
      </c>
      <c r="S4388" s="694">
        <f t="shared" si="1013"/>
        <v>0</v>
      </c>
      <c r="T4388" s="694">
        <f t="shared" si="1013"/>
        <v>0</v>
      </c>
      <c r="U4388" s="694">
        <f t="shared" si="1013"/>
        <v>0</v>
      </c>
      <c r="V4388" s="694">
        <f t="shared" si="1013"/>
        <v>0</v>
      </c>
      <c r="W4388" s="694">
        <f t="shared" si="1013"/>
        <v>0</v>
      </c>
      <c r="X4388" s="694">
        <f t="shared" si="1013"/>
        <v>0</v>
      </c>
      <c r="Y4388" s="694">
        <f t="shared" si="1013"/>
        <v>0</v>
      </c>
      <c r="Z4388" s="695"/>
      <c r="AA4388" s="695">
        <f>SUM(AA4337:AA4387)</f>
        <v>0</v>
      </c>
      <c r="AB4388" s="695"/>
      <c r="AC4388" s="695">
        <f>SUM(AC4337:AC4387)</f>
        <v>0</v>
      </c>
      <c r="AD4388" s="694">
        <f>SUM(AD4337:AD4387)</f>
        <v>0</v>
      </c>
      <c r="AE4388" s="445">
        <f>AD4388-Q4388</f>
        <v>0</v>
      </c>
    </row>
    <row r="4389" spans="1:30">
      <c r="A4389" s="594"/>
      <c r="B4389" s="685"/>
      <c r="C4389" s="686"/>
      <c r="D4389" s="674"/>
      <c r="E4389" s="696"/>
      <c r="F4389" s="697"/>
      <c r="G4389" s="698"/>
      <c r="H4389" s="699"/>
      <c r="I4389" s="699"/>
      <c r="J4389" s="699"/>
      <c r="K4389" s="699"/>
      <c r="L4389" s="727"/>
      <c r="M4389" s="699"/>
      <c r="N4389" s="699"/>
      <c r="O4389" s="699"/>
      <c r="P4389" s="699"/>
      <c r="Q4389" s="728"/>
      <c r="R4389" s="689"/>
      <c r="S4389" s="689"/>
      <c r="T4389" s="689"/>
      <c r="U4389" s="689"/>
      <c r="V4389" s="689"/>
      <c r="W4389" s="689"/>
      <c r="X4389" s="689"/>
      <c r="Y4389" s="728"/>
      <c r="Z4389" s="699"/>
      <c r="AA4389" s="699"/>
      <c r="AB4389" s="699"/>
      <c r="AC4389" s="699"/>
      <c r="AD4389" s="728"/>
    </row>
    <row r="4390" spans="1:31">
      <c r="A4390" s="655"/>
      <c r="B4390" s="700"/>
      <c r="C4390" s="701" t="s">
        <v>1332</v>
      </c>
      <c r="D4390" s="701"/>
      <c r="E4390" s="702"/>
      <c r="F4390" s="703"/>
      <c r="G4390" s="704">
        <f>G4334+G4388</f>
        <v>0</v>
      </c>
      <c r="H4390" s="705"/>
      <c r="I4390" s="705">
        <f>I4334+I4388</f>
        <v>0</v>
      </c>
      <c r="J4390" s="705"/>
      <c r="K4390" s="705">
        <f>K4334+K4388</f>
        <v>0</v>
      </c>
      <c r="L4390" s="704">
        <f>L4334+L4388</f>
        <v>0</v>
      </c>
      <c r="M4390" s="705"/>
      <c r="N4390" s="705">
        <f>N4334+N4388</f>
        <v>0</v>
      </c>
      <c r="O4390" s="705"/>
      <c r="P4390" s="705">
        <f t="shared" ref="P4390:Y4390" si="1014">P4334+P4388</f>
        <v>0</v>
      </c>
      <c r="Q4390" s="704">
        <f t="shared" si="1014"/>
        <v>0</v>
      </c>
      <c r="R4390" s="704">
        <f t="shared" si="1014"/>
        <v>0</v>
      </c>
      <c r="S4390" s="704">
        <f t="shared" si="1014"/>
        <v>0</v>
      </c>
      <c r="T4390" s="704">
        <f t="shared" si="1014"/>
        <v>0</v>
      </c>
      <c r="U4390" s="704">
        <f t="shared" si="1014"/>
        <v>0</v>
      </c>
      <c r="V4390" s="704">
        <f t="shared" si="1014"/>
        <v>0</v>
      </c>
      <c r="W4390" s="704">
        <f t="shared" si="1014"/>
        <v>0</v>
      </c>
      <c r="X4390" s="704">
        <f t="shared" si="1014"/>
        <v>0</v>
      </c>
      <c r="Y4390" s="704">
        <f t="shared" si="1014"/>
        <v>0</v>
      </c>
      <c r="Z4390" s="705"/>
      <c r="AA4390" s="705">
        <f>AA4334+AA4388</f>
        <v>0</v>
      </c>
      <c r="AB4390" s="705"/>
      <c r="AC4390" s="705">
        <f>AC4334+AC4388</f>
        <v>0</v>
      </c>
      <c r="AD4390" s="704">
        <f>AD4334+AD4388</f>
        <v>0</v>
      </c>
      <c r="AE4390" s="445">
        <f>AD4390-Q4390</f>
        <v>0</v>
      </c>
    </row>
    <row r="4391" spans="1:30">
      <c r="A4391" s="655"/>
      <c r="B4391" s="706"/>
      <c r="C4391" s="682"/>
      <c r="D4391" s="682"/>
      <c r="E4391" s="707"/>
      <c r="F4391" s="708"/>
      <c r="G4391" s="709"/>
      <c r="H4391" s="710"/>
      <c r="I4391" s="710"/>
      <c r="J4391" s="710"/>
      <c r="K4391" s="710"/>
      <c r="L4391" s="709">
        <f>G4390-I4390+K4390-L4390</f>
        <v>0</v>
      </c>
      <c r="M4391" s="710"/>
      <c r="N4391" s="710"/>
      <c r="O4391" s="710"/>
      <c r="P4391" s="710"/>
      <c r="Q4391" s="729"/>
      <c r="R4391" s="709"/>
      <c r="S4391" s="709"/>
      <c r="T4391" s="709"/>
      <c r="U4391" s="709"/>
      <c r="V4391" s="709"/>
      <c r="W4391" s="709"/>
      <c r="X4391" s="709"/>
      <c r="Y4391" s="729"/>
      <c r="Z4391" s="710"/>
      <c r="AA4391" s="710"/>
      <c r="AB4391" s="710"/>
      <c r="AC4391" s="710"/>
      <c r="AD4391" s="734"/>
    </row>
    <row r="4392" spans="1:30">
      <c r="A4392" s="655"/>
      <c r="B4392" s="711"/>
      <c r="C4392" s="419" t="s">
        <v>1333</v>
      </c>
      <c r="D4392" s="419"/>
      <c r="E4392" s="655"/>
      <c r="F4392" s="712"/>
      <c r="G4392" s="294">
        <f>G4334</f>
        <v>0</v>
      </c>
      <c r="H4392" s="291"/>
      <c r="I4392" s="294">
        <f>I4334</f>
        <v>0</v>
      </c>
      <c r="J4392" s="291"/>
      <c r="K4392" s="294">
        <f>K4334</f>
        <v>0</v>
      </c>
      <c r="L4392" s="294">
        <f>L4334</f>
        <v>0</v>
      </c>
      <c r="M4392" s="294"/>
      <c r="N4392" s="294">
        <f>N4334</f>
        <v>0</v>
      </c>
      <c r="O4392" s="291"/>
      <c r="P4392" s="294">
        <f t="shared" ref="P4392:AD4392" si="1015">P4334</f>
        <v>0</v>
      </c>
      <c r="Q4392" s="294">
        <f t="shared" si="1015"/>
        <v>0</v>
      </c>
      <c r="R4392" s="294">
        <f t="shared" si="1015"/>
        <v>0</v>
      </c>
      <c r="S4392" s="294">
        <f t="shared" si="1015"/>
        <v>0</v>
      </c>
      <c r="T4392" s="294">
        <f t="shared" si="1015"/>
        <v>0</v>
      </c>
      <c r="U4392" s="294">
        <f t="shared" si="1015"/>
        <v>0</v>
      </c>
      <c r="V4392" s="294">
        <f t="shared" si="1015"/>
        <v>0</v>
      </c>
      <c r="W4392" s="294">
        <f t="shared" si="1015"/>
        <v>0</v>
      </c>
      <c r="X4392" s="294">
        <f t="shared" si="1015"/>
        <v>0</v>
      </c>
      <c r="Y4392" s="294">
        <f t="shared" si="1015"/>
        <v>0</v>
      </c>
      <c r="Z4392" s="294">
        <f t="shared" si="1015"/>
        <v>0</v>
      </c>
      <c r="AA4392" s="294">
        <f t="shared" si="1015"/>
        <v>0</v>
      </c>
      <c r="AB4392" s="294">
        <f t="shared" si="1015"/>
        <v>0</v>
      </c>
      <c r="AC4392" s="294">
        <f t="shared" si="1015"/>
        <v>0</v>
      </c>
      <c r="AD4392" s="735">
        <f t="shared" si="1015"/>
        <v>0</v>
      </c>
    </row>
    <row r="4393" spans="1:30">
      <c r="A4393" s="713"/>
      <c r="B4393" s="714"/>
      <c r="C4393" s="312"/>
      <c r="D4393" s="312"/>
      <c r="E4393" s="713"/>
      <c r="F4393" s="715"/>
      <c r="G4393" s="716">
        <f>G4392-G3689</f>
        <v>0</v>
      </c>
      <c r="H4393" s="717"/>
      <c r="I4393" s="716">
        <f>I4392-I3689</f>
        <v>0</v>
      </c>
      <c r="J4393" s="717"/>
      <c r="K4393" s="716">
        <f>K4392-K3689</f>
        <v>0</v>
      </c>
      <c r="L4393" s="716">
        <f>L4392-L3689</f>
        <v>0</v>
      </c>
      <c r="M4393" s="716"/>
      <c r="N4393" s="716">
        <f>N4392-N3689</f>
        <v>0</v>
      </c>
      <c r="O4393" s="717"/>
      <c r="P4393" s="716">
        <f t="shared" ref="P4393:AD4393" si="1016">P4392-P3689</f>
        <v>0</v>
      </c>
      <c r="Q4393" s="716">
        <f t="shared" si="1016"/>
        <v>0</v>
      </c>
      <c r="R4393" s="716">
        <f t="shared" si="1016"/>
        <v>0</v>
      </c>
      <c r="S4393" s="716">
        <f t="shared" si="1016"/>
        <v>0</v>
      </c>
      <c r="T4393" s="716">
        <f t="shared" si="1016"/>
        <v>0</v>
      </c>
      <c r="U4393" s="716">
        <f t="shared" si="1016"/>
        <v>0</v>
      </c>
      <c r="V4393" s="716">
        <f t="shared" si="1016"/>
        <v>0</v>
      </c>
      <c r="W4393" s="716">
        <f t="shared" si="1016"/>
        <v>0</v>
      </c>
      <c r="X4393" s="716">
        <f t="shared" si="1016"/>
        <v>0</v>
      </c>
      <c r="Y4393" s="716">
        <f t="shared" si="1016"/>
        <v>0</v>
      </c>
      <c r="Z4393" s="716">
        <f t="shared" si="1016"/>
        <v>0</v>
      </c>
      <c r="AA4393" s="716">
        <f t="shared" si="1016"/>
        <v>0</v>
      </c>
      <c r="AB4393" s="716">
        <f t="shared" si="1016"/>
        <v>0</v>
      </c>
      <c r="AC4393" s="716">
        <f t="shared" si="1016"/>
        <v>0</v>
      </c>
      <c r="AD4393" s="736">
        <f t="shared" si="1016"/>
        <v>0</v>
      </c>
    </row>
    <row r="4394" spans="1:30">
      <c r="A4394" s="655"/>
      <c r="B4394" s="711"/>
      <c r="C4394" s="419" t="s">
        <v>1334</v>
      </c>
      <c r="D4394" s="419"/>
      <c r="E4394" s="655"/>
      <c r="F4394" s="712"/>
      <c r="G4394" s="294">
        <f>G4388</f>
        <v>0</v>
      </c>
      <c r="H4394" s="291"/>
      <c r="I4394" s="294">
        <f>I4388</f>
        <v>0</v>
      </c>
      <c r="J4394" s="291"/>
      <c r="K4394" s="294">
        <f>K4388</f>
        <v>0</v>
      </c>
      <c r="L4394" s="294">
        <f>L4388</f>
        <v>0</v>
      </c>
      <c r="M4394" s="291"/>
      <c r="N4394" s="294">
        <f>N4388</f>
        <v>0</v>
      </c>
      <c r="O4394" s="291"/>
      <c r="P4394" s="294">
        <f>P4388</f>
        <v>0</v>
      </c>
      <c r="Q4394" s="294">
        <f t="shared" ref="Q4394:AD4394" si="1017">Q4388</f>
        <v>0</v>
      </c>
      <c r="R4394" s="294">
        <f t="shared" si="1017"/>
        <v>0</v>
      </c>
      <c r="S4394" s="294">
        <f t="shared" si="1017"/>
        <v>0</v>
      </c>
      <c r="T4394" s="294">
        <f t="shared" si="1017"/>
        <v>0</v>
      </c>
      <c r="U4394" s="294">
        <f t="shared" si="1017"/>
        <v>0</v>
      </c>
      <c r="V4394" s="294">
        <f t="shared" si="1017"/>
        <v>0</v>
      </c>
      <c r="W4394" s="294">
        <f t="shared" si="1017"/>
        <v>0</v>
      </c>
      <c r="X4394" s="294">
        <f t="shared" si="1017"/>
        <v>0</v>
      </c>
      <c r="Y4394" s="294">
        <f t="shared" si="1017"/>
        <v>0</v>
      </c>
      <c r="Z4394" s="294">
        <f t="shared" si="1017"/>
        <v>0</v>
      </c>
      <c r="AA4394" s="294">
        <f t="shared" si="1017"/>
        <v>0</v>
      </c>
      <c r="AB4394" s="294">
        <f t="shared" si="1017"/>
        <v>0</v>
      </c>
      <c r="AC4394" s="294">
        <f t="shared" si="1017"/>
        <v>0</v>
      </c>
      <c r="AD4394" s="735">
        <f t="shared" si="1017"/>
        <v>0</v>
      </c>
    </row>
    <row r="4395" s="300" customFormat="1" spans="1:30">
      <c r="A4395" s="713"/>
      <c r="B4395" s="718"/>
      <c r="C4395" s="719"/>
      <c r="D4395" s="719"/>
      <c r="E4395" s="720"/>
      <c r="F4395" s="721"/>
      <c r="G4395" s="722">
        <f>G4394-G3700</f>
        <v>0</v>
      </c>
      <c r="H4395" s="723"/>
      <c r="I4395" s="722">
        <f>I4394-I3700</f>
        <v>0</v>
      </c>
      <c r="J4395" s="723"/>
      <c r="K4395" s="722">
        <f>K4394-K3700</f>
        <v>0</v>
      </c>
      <c r="L4395" s="722">
        <f>L4394-L3700</f>
        <v>0</v>
      </c>
      <c r="M4395" s="723"/>
      <c r="N4395" s="722">
        <f>N4394-N3700</f>
        <v>0</v>
      </c>
      <c r="O4395" s="723"/>
      <c r="P4395" s="722">
        <f t="shared" ref="P4395:AD4395" si="1018">P4394-P3700</f>
        <v>0</v>
      </c>
      <c r="Q4395" s="722">
        <f t="shared" si="1018"/>
        <v>0</v>
      </c>
      <c r="R4395" s="722">
        <f t="shared" si="1018"/>
        <v>0</v>
      </c>
      <c r="S4395" s="722">
        <f t="shared" si="1018"/>
        <v>0</v>
      </c>
      <c r="T4395" s="722">
        <f t="shared" si="1018"/>
        <v>0</v>
      </c>
      <c r="U4395" s="722">
        <f t="shared" si="1018"/>
        <v>0</v>
      </c>
      <c r="V4395" s="722">
        <f t="shared" si="1018"/>
        <v>0</v>
      </c>
      <c r="W4395" s="722">
        <f t="shared" si="1018"/>
        <v>0</v>
      </c>
      <c r="X4395" s="722">
        <f t="shared" si="1018"/>
        <v>0</v>
      </c>
      <c r="Y4395" s="722">
        <f t="shared" si="1018"/>
        <v>0</v>
      </c>
      <c r="Z4395" s="722">
        <f t="shared" si="1018"/>
        <v>0</v>
      </c>
      <c r="AA4395" s="722">
        <f t="shared" si="1018"/>
        <v>0</v>
      </c>
      <c r="AB4395" s="722">
        <f t="shared" si="1018"/>
        <v>0</v>
      </c>
      <c r="AC4395" s="722">
        <f t="shared" si="1018"/>
        <v>0</v>
      </c>
      <c r="AD4395" s="737">
        <f t="shared" si="1018"/>
        <v>0</v>
      </c>
    </row>
    <row r="4396" spans="1:30">
      <c r="A4396" s="655"/>
      <c r="B4396" s="655"/>
      <c r="C4396" s="419"/>
      <c r="D4396" s="419"/>
      <c r="E4396" s="655"/>
      <c r="F4396" s="712"/>
      <c r="G4396" s="294"/>
      <c r="H4396" s="291"/>
      <c r="I4396" s="291"/>
      <c r="J4396" s="291"/>
      <c r="K4396" s="291"/>
      <c r="L4396" s="294"/>
      <c r="M4396" s="291"/>
      <c r="N4396" s="291"/>
      <c r="O4396" s="291"/>
      <c r="P4396" s="291"/>
      <c r="Q4396" s="294"/>
      <c r="R4396" s="294"/>
      <c r="S4396" s="294"/>
      <c r="T4396" s="294"/>
      <c r="U4396" s="294"/>
      <c r="V4396" s="294"/>
      <c r="W4396" s="294"/>
      <c r="X4396" s="294"/>
      <c r="Y4396" s="294"/>
      <c r="Z4396" s="291"/>
      <c r="AA4396" s="291"/>
      <c r="AB4396" s="291"/>
      <c r="AC4396" s="291"/>
      <c r="AD4396" s="294"/>
    </row>
    <row r="4397" spans="1:30">
      <c r="A4397" s="312"/>
      <c r="B4397" s="427" t="s">
        <v>893</v>
      </c>
      <c r="C4397" s="312"/>
      <c r="D4397" s="312"/>
      <c r="E4397" s="312"/>
      <c r="F4397" s="466"/>
      <c r="G4397" s="724"/>
      <c r="H4397" s="725"/>
      <c r="I4397" s="725"/>
      <c r="J4397" s="725"/>
      <c r="K4397" s="725"/>
      <c r="L4397" s="724">
        <f>G4390-I4390+K4390-L4390</f>
        <v>0</v>
      </c>
      <c r="M4397" s="725"/>
      <c r="N4397" s="725"/>
      <c r="O4397" s="725"/>
      <c r="P4397" s="725"/>
      <c r="Q4397" s="724"/>
      <c r="R4397" s="730"/>
      <c r="S4397" s="730"/>
      <c r="T4397" s="730"/>
      <c r="U4397" s="730"/>
      <c r="V4397" s="730"/>
      <c r="W4397" s="730"/>
      <c r="X4397" s="730"/>
      <c r="Y4397" s="724"/>
      <c r="Z4397" s="725"/>
      <c r="AA4397" s="725"/>
      <c r="AB4397" s="725"/>
      <c r="AC4397" s="725"/>
      <c r="AD4397" s="724"/>
    </row>
    <row r="4398" spans="17:22">
      <c r="Q4398" s="731"/>
      <c r="R4398" s="369"/>
      <c r="S4398" s="369"/>
      <c r="T4398" s="369"/>
      <c r="U4398" s="369"/>
      <c r="V4398" s="369"/>
    </row>
    <row r="4399" spans="17:22">
      <c r="Q4399" s="732"/>
      <c r="R4399" s="732"/>
      <c r="S4399" s="732"/>
      <c r="T4399" s="732"/>
      <c r="U4399" s="732"/>
      <c r="V4399" s="732"/>
    </row>
    <row r="4400" s="302" customFormat="1" spans="1:32">
      <c r="A4400" s="157"/>
      <c r="B4400" s="157"/>
      <c r="C4400" s="157"/>
      <c r="D4400" s="157"/>
      <c r="E4400" s="157"/>
      <c r="F4400" s="157"/>
      <c r="G4400" s="157"/>
      <c r="H4400" s="157"/>
      <c r="I4400" s="157"/>
      <c r="J4400" s="157"/>
      <c r="K4400" s="157"/>
      <c r="L4400" s="157"/>
      <c r="M4400" s="157"/>
      <c r="N4400" s="157"/>
      <c r="O4400" s="157"/>
      <c r="P4400" s="157"/>
      <c r="Q4400" s="157"/>
      <c r="R4400" s="733"/>
      <c r="Y4400" s="157"/>
      <c r="Z4400" s="157"/>
      <c r="AA4400" s="157"/>
      <c r="AB4400" s="157"/>
      <c r="AC4400" s="157"/>
      <c r="AD4400" s="157"/>
      <c r="AE4400" s="157"/>
      <c r="AF4400" s="300"/>
    </row>
    <row r="4401" s="302" customFormat="1" spans="1:32">
      <c r="A4401" s="157"/>
      <c r="B4401" s="157"/>
      <c r="C4401" s="157"/>
      <c r="D4401" s="157"/>
      <c r="E4401" s="157"/>
      <c r="F4401" s="157"/>
      <c r="G4401" s="157"/>
      <c r="H4401" s="157"/>
      <c r="I4401" s="157"/>
      <c r="J4401" s="157"/>
      <c r="K4401" s="157"/>
      <c r="L4401" s="157"/>
      <c r="M4401" s="157"/>
      <c r="N4401" s="252"/>
      <c r="O4401" s="157"/>
      <c r="P4401" s="252"/>
      <c r="Q4401" s="157"/>
      <c r="Y4401" s="157"/>
      <c r="Z4401" s="157"/>
      <c r="AA4401" s="157"/>
      <c r="AB4401" s="157"/>
      <c r="AC4401" s="157"/>
      <c r="AD4401" s="157"/>
      <c r="AE4401" s="157"/>
      <c r="AF4401" s="300"/>
    </row>
    <row r="4402" s="302" customFormat="1" spans="1:32">
      <c r="A4402" s="157"/>
      <c r="B4402" s="157"/>
      <c r="C4402" s="157"/>
      <c r="D4402" s="157"/>
      <c r="E4402" s="157"/>
      <c r="F4402" s="157"/>
      <c r="G4402" s="157"/>
      <c r="H4402" s="157"/>
      <c r="I4402" s="157"/>
      <c r="J4402" s="157"/>
      <c r="K4402" s="157"/>
      <c r="L4402" s="157"/>
      <c r="M4402" s="157"/>
      <c r="N4402" s="157"/>
      <c r="O4402" s="157"/>
      <c r="P4402" s="252"/>
      <c r="Q4402" s="157"/>
      <c r="Y4402" s="157"/>
      <c r="Z4402" s="157"/>
      <c r="AA4402" s="157"/>
      <c r="AB4402" s="157"/>
      <c r="AC4402" s="157"/>
      <c r="AD4402" s="157"/>
      <c r="AE4402" s="157"/>
      <c r="AF4402" s="300"/>
    </row>
    <row r="4409" s="302" customFormat="1" spans="1:32">
      <c r="A4409" s="157"/>
      <c r="B4409" s="157"/>
      <c r="C4409" s="157"/>
      <c r="D4409" s="157"/>
      <c r="E4409" s="157"/>
      <c r="F4409" s="157"/>
      <c r="G4409" s="157"/>
      <c r="H4409" s="157"/>
      <c r="I4409" s="157"/>
      <c r="J4409" s="157"/>
      <c r="K4409" s="157"/>
      <c r="L4409" s="157"/>
      <c r="M4409" s="157"/>
      <c r="N4409" s="157"/>
      <c r="O4409" s="157"/>
      <c r="P4409" s="252"/>
      <c r="Q4409" s="157"/>
      <c r="Y4409" s="157"/>
      <c r="Z4409" s="157"/>
      <c r="AA4409" s="157"/>
      <c r="AB4409" s="157"/>
      <c r="AC4409" s="157"/>
      <c r="AD4409" s="157"/>
      <c r="AE4409" s="157"/>
      <c r="AF4409" s="300"/>
    </row>
  </sheetData>
  <mergeCells count="19">
    <mergeCell ref="D3:E3"/>
    <mergeCell ref="B6:B8"/>
    <mergeCell ref="B2219:B2221"/>
    <mergeCell ref="B3742:B3744"/>
    <mergeCell ref="F6:F8"/>
    <mergeCell ref="F2219:F2221"/>
    <mergeCell ref="F3742:F3744"/>
    <mergeCell ref="Z3742:AC3743"/>
    <mergeCell ref="Z6:AC7"/>
    <mergeCell ref="C2219:E2221"/>
    <mergeCell ref="H2219:K2220"/>
    <mergeCell ref="M2219:P2220"/>
    <mergeCell ref="Z2219:AC2220"/>
    <mergeCell ref="M6:P7"/>
    <mergeCell ref="C3742:E3744"/>
    <mergeCell ref="H3742:K3743"/>
    <mergeCell ref="M3742:P3743"/>
    <mergeCell ref="C6:E8"/>
    <mergeCell ref="H6:K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K31"/>
  <sheetViews>
    <sheetView zoomScale="80" zoomScaleNormal="80" workbookViewId="0">
      <selection activeCell="I29" sqref="I29"/>
    </sheetView>
  </sheetViews>
  <sheetFormatPr defaultColWidth="10.0857142857143" defaultRowHeight="12.75"/>
  <cols>
    <col min="1" max="1" width="10.0857142857143" style="253"/>
    <col min="2" max="2" width="17.1428571428571" style="253" customWidth="1"/>
    <col min="3" max="3" width="8.08571428571429" style="254" customWidth="1"/>
    <col min="4" max="4" width="3.9047619047619" style="255" customWidth="1"/>
    <col min="5" max="5" width="77.9047619047619" style="255" customWidth="1"/>
    <col min="6" max="6" width="8.08571428571429" style="253" customWidth="1"/>
    <col min="7" max="8" width="20" style="255" customWidth="1"/>
    <col min="9" max="10" width="20" style="256" customWidth="1"/>
    <col min="11" max="11" width="9.08571428571429" style="257" customWidth="1"/>
    <col min="12" max="16384" width="10.0857142857143" style="255"/>
  </cols>
  <sheetData>
    <row r="1" spans="1:11">
      <c r="A1" s="255"/>
      <c r="B1" s="255"/>
      <c r="I1" s="255"/>
      <c r="J1" s="255"/>
      <c r="K1" s="255"/>
    </row>
    <row r="2" spans="1:11">
      <c r="A2" s="158" t="s">
        <v>748</v>
      </c>
      <c r="B2" s="158"/>
      <c r="C2" s="159" t="s">
        <v>749</v>
      </c>
      <c r="D2" s="160" t="s">
        <v>750</v>
      </c>
      <c r="E2" s="161"/>
      <c r="F2" s="258"/>
      <c r="G2" s="259"/>
      <c r="H2" s="259"/>
      <c r="I2" s="255"/>
      <c r="J2" s="255"/>
      <c r="K2" s="255"/>
    </row>
    <row r="3" spans="1:11">
      <c r="A3" s="158" t="s">
        <v>751</v>
      </c>
      <c r="B3" s="158"/>
      <c r="C3" s="159" t="s">
        <v>749</v>
      </c>
      <c r="D3" s="162">
        <v>44561</v>
      </c>
      <c r="E3" s="162"/>
      <c r="F3" s="258"/>
      <c r="G3" s="259"/>
      <c r="H3" s="259"/>
      <c r="I3" s="255"/>
      <c r="J3" s="255"/>
      <c r="K3" s="255"/>
    </row>
    <row r="4" spans="1:11">
      <c r="A4" s="163" t="s">
        <v>752</v>
      </c>
      <c r="B4" s="163"/>
      <c r="C4" s="159" t="s">
        <v>749</v>
      </c>
      <c r="D4" s="164" t="s">
        <v>1352</v>
      </c>
      <c r="F4" s="258"/>
      <c r="G4" s="259"/>
      <c r="H4" s="259"/>
      <c r="I4" s="255"/>
      <c r="J4" s="255"/>
      <c r="K4" s="255"/>
    </row>
    <row r="5" ht="13.5" spans="1:11">
      <c r="A5" s="258"/>
      <c r="B5" s="258"/>
      <c r="C5" s="163"/>
      <c r="D5" s="258"/>
      <c r="E5" s="258"/>
      <c r="F5" s="258"/>
      <c r="G5" s="260"/>
      <c r="H5" s="260"/>
      <c r="I5" s="255"/>
      <c r="J5" s="255"/>
      <c r="K5" s="255"/>
    </row>
    <row r="6" ht="13.5" spans="1:11">
      <c r="A6" s="165" t="s">
        <v>1353</v>
      </c>
      <c r="B6" s="165" t="s">
        <v>12</v>
      </c>
      <c r="C6" s="165" t="s">
        <v>1352</v>
      </c>
      <c r="D6" s="216" t="s">
        <v>1354</v>
      </c>
      <c r="E6" s="217"/>
      <c r="F6" s="261" t="s">
        <v>756</v>
      </c>
      <c r="G6" s="169" t="s">
        <v>1355</v>
      </c>
      <c r="H6" s="170"/>
      <c r="I6" s="169" t="s">
        <v>1356</v>
      </c>
      <c r="J6" s="170"/>
      <c r="K6" s="289"/>
    </row>
    <row r="7" ht="13.5" spans="1:11">
      <c r="A7" s="171"/>
      <c r="B7" s="171"/>
      <c r="C7" s="171"/>
      <c r="D7" s="218"/>
      <c r="E7" s="219"/>
      <c r="F7" s="262"/>
      <c r="G7" s="175" t="s">
        <v>1357</v>
      </c>
      <c r="H7" s="175" t="s">
        <v>1358</v>
      </c>
      <c r="I7" s="175" t="s">
        <v>1357</v>
      </c>
      <c r="J7" s="175" t="s">
        <v>1358</v>
      </c>
      <c r="K7" s="289"/>
    </row>
    <row r="8" spans="1:11">
      <c r="A8" s="263"/>
      <c r="B8" s="263"/>
      <c r="C8" s="264"/>
      <c r="D8" s="265"/>
      <c r="E8" s="192"/>
      <c r="F8" s="266"/>
      <c r="G8" s="267"/>
      <c r="H8" s="267"/>
      <c r="I8" s="268"/>
      <c r="J8" s="290"/>
      <c r="K8" s="291"/>
    </row>
    <row r="9" spans="1:11">
      <c r="A9" s="266"/>
      <c r="B9" s="150">
        <v>110101002</v>
      </c>
      <c r="C9" s="275" t="s">
        <v>1359</v>
      </c>
      <c r="D9" s="276" t="s">
        <v>1360</v>
      </c>
      <c r="E9" s="276"/>
      <c r="F9" s="266"/>
      <c r="G9" s="267">
        <v>600000</v>
      </c>
      <c r="H9" s="267"/>
      <c r="I9" s="229"/>
      <c r="J9" s="228"/>
      <c r="K9" s="291"/>
    </row>
    <row r="10" spans="1:11">
      <c r="A10" s="266"/>
      <c r="B10" s="297">
        <v>110101001</v>
      </c>
      <c r="C10" s="275"/>
      <c r="D10" s="276"/>
      <c r="E10" s="276" t="s">
        <v>1361</v>
      </c>
      <c r="F10" s="266"/>
      <c r="G10" s="267"/>
      <c r="H10" s="298">
        <v>600000</v>
      </c>
      <c r="I10" s="229"/>
      <c r="J10" s="228"/>
      <c r="K10" s="291"/>
    </row>
    <row r="11" spans="1:11">
      <c r="A11" s="266"/>
      <c r="B11" s="266"/>
      <c r="C11" s="275"/>
      <c r="D11" s="277" t="s">
        <v>1362</v>
      </c>
      <c r="E11" s="276"/>
      <c r="F11" s="266"/>
      <c r="G11" s="267"/>
      <c r="H11" s="267"/>
      <c r="I11" s="229"/>
      <c r="J11" s="228"/>
      <c r="K11" s="291"/>
    </row>
    <row r="12" spans="1:11">
      <c r="A12" s="266"/>
      <c r="B12" s="266"/>
      <c r="C12" s="269"/>
      <c r="D12" s="192"/>
      <c r="E12" s="192"/>
      <c r="F12" s="266"/>
      <c r="G12" s="267"/>
      <c r="H12" s="267"/>
      <c r="I12" s="229"/>
      <c r="J12" s="228"/>
      <c r="K12" s="291"/>
    </row>
    <row r="13" spans="1:11">
      <c r="A13" s="266"/>
      <c r="B13" s="150">
        <v>110103001</v>
      </c>
      <c r="C13" s="269"/>
      <c r="D13" s="299" t="s">
        <v>1363</v>
      </c>
      <c r="E13" s="192"/>
      <c r="F13" s="266"/>
      <c r="G13" s="267">
        <v>1400000</v>
      </c>
      <c r="H13" s="267"/>
      <c r="I13" s="229"/>
      <c r="J13" s="228"/>
      <c r="K13" s="291"/>
    </row>
    <row r="14" spans="1:11">
      <c r="A14" s="266"/>
      <c r="B14" s="297">
        <v>110101001</v>
      </c>
      <c r="C14" s="269"/>
      <c r="D14" s="192"/>
      <c r="E14" s="276" t="s">
        <v>1361</v>
      </c>
      <c r="F14" s="266"/>
      <c r="G14" s="267"/>
      <c r="H14" s="298">
        <v>1400000</v>
      </c>
      <c r="I14" s="229"/>
      <c r="J14" s="228"/>
      <c r="K14" s="291"/>
    </row>
    <row r="15" spans="1:11">
      <c r="A15" s="266"/>
      <c r="B15" s="266"/>
      <c r="C15" s="269"/>
      <c r="D15" s="192"/>
      <c r="E15" s="192"/>
      <c r="F15" s="266"/>
      <c r="G15" s="267"/>
      <c r="H15" s="267"/>
      <c r="I15" s="229"/>
      <c r="J15" s="228"/>
      <c r="K15" s="291"/>
    </row>
    <row r="16" spans="1:11">
      <c r="A16" s="266"/>
      <c r="B16" s="266"/>
      <c r="C16" s="269"/>
      <c r="D16" s="192"/>
      <c r="E16" s="192"/>
      <c r="F16" s="266"/>
      <c r="G16" s="267"/>
      <c r="H16" s="267"/>
      <c r="I16" s="229"/>
      <c r="J16" s="228"/>
      <c r="K16" s="291"/>
    </row>
    <row r="17" spans="1:11">
      <c r="A17" s="266"/>
      <c r="B17" s="297">
        <v>110101001</v>
      </c>
      <c r="C17" s="269"/>
      <c r="D17" s="276" t="s">
        <v>1361</v>
      </c>
      <c r="E17" s="192"/>
      <c r="F17" s="266"/>
      <c r="G17" s="267">
        <v>500000</v>
      </c>
      <c r="H17" s="267"/>
      <c r="I17" s="229"/>
      <c r="J17" s="228"/>
      <c r="K17" s="291"/>
    </row>
    <row r="18" spans="1:11">
      <c r="A18" s="266"/>
      <c r="B18" s="150">
        <v>110101002</v>
      </c>
      <c r="C18" s="269"/>
      <c r="D18" s="192"/>
      <c r="E18" s="276" t="s">
        <v>1360</v>
      </c>
      <c r="F18" s="266"/>
      <c r="G18" s="267"/>
      <c r="H18" s="267">
        <v>500000</v>
      </c>
      <c r="I18" s="229"/>
      <c r="J18" s="228"/>
      <c r="K18" s="291"/>
    </row>
    <row r="19" spans="1:11">
      <c r="A19" s="266"/>
      <c r="B19" s="266"/>
      <c r="C19" s="269"/>
      <c r="D19" s="192"/>
      <c r="E19" s="192"/>
      <c r="F19" s="266"/>
      <c r="G19" s="267"/>
      <c r="H19" s="267"/>
      <c r="I19" s="229"/>
      <c r="J19" s="228"/>
      <c r="K19" s="291"/>
    </row>
    <row r="20" spans="1:11">
      <c r="A20" s="266"/>
      <c r="B20" s="266"/>
      <c r="C20" s="269"/>
      <c r="D20" s="192"/>
      <c r="E20" s="192"/>
      <c r="F20" s="266"/>
      <c r="G20" s="267"/>
      <c r="H20" s="267"/>
      <c r="I20" s="229"/>
      <c r="J20" s="228"/>
      <c r="K20" s="291"/>
    </row>
    <row r="21" spans="1:11">
      <c r="A21" s="266"/>
      <c r="B21" s="266"/>
      <c r="C21" s="269"/>
      <c r="D21" s="192"/>
      <c r="E21" s="192"/>
      <c r="F21" s="266"/>
      <c r="G21" s="267"/>
      <c r="H21" s="267"/>
      <c r="I21" s="229"/>
      <c r="J21" s="228"/>
      <c r="K21" s="291"/>
    </row>
    <row r="22" spans="1:11">
      <c r="A22" s="266"/>
      <c r="B22" s="266"/>
      <c r="C22" s="269"/>
      <c r="D22" s="192"/>
      <c r="E22" s="192"/>
      <c r="F22" s="266"/>
      <c r="G22" s="267"/>
      <c r="H22" s="267"/>
      <c r="I22" s="229"/>
      <c r="J22" s="228"/>
      <c r="K22" s="291"/>
    </row>
    <row r="23" spans="1:11">
      <c r="A23" s="266"/>
      <c r="B23" s="266"/>
      <c r="C23" s="269"/>
      <c r="D23" s="192"/>
      <c r="E23" s="192"/>
      <c r="F23" s="266"/>
      <c r="G23" s="267"/>
      <c r="H23" s="267"/>
      <c r="I23" s="229"/>
      <c r="J23" s="228"/>
      <c r="K23" s="291"/>
    </row>
    <row r="24" spans="1:11">
      <c r="A24" s="266"/>
      <c r="B24" s="266"/>
      <c r="C24" s="269"/>
      <c r="D24" s="192"/>
      <c r="E24" s="192"/>
      <c r="F24" s="266"/>
      <c r="G24" s="267"/>
      <c r="H24" s="267"/>
      <c r="I24" s="229"/>
      <c r="J24" s="228"/>
      <c r="K24" s="291"/>
    </row>
    <row r="25" spans="1:11">
      <c r="A25" s="266"/>
      <c r="B25" s="266"/>
      <c r="C25" s="269"/>
      <c r="D25" s="192"/>
      <c r="E25" s="192"/>
      <c r="F25" s="266"/>
      <c r="G25" s="267"/>
      <c r="H25" s="267"/>
      <c r="I25" s="229"/>
      <c r="J25" s="228"/>
      <c r="K25" s="291"/>
    </row>
    <row r="26" spans="1:11">
      <c r="A26" s="266"/>
      <c r="B26" s="266"/>
      <c r="C26" s="269"/>
      <c r="D26" s="274"/>
      <c r="E26" s="192"/>
      <c r="F26" s="266"/>
      <c r="G26" s="267"/>
      <c r="H26" s="267"/>
      <c r="I26" s="229"/>
      <c r="J26" s="228"/>
      <c r="K26" s="291"/>
    </row>
    <row r="27" spans="1:11">
      <c r="A27" s="266"/>
      <c r="B27" s="266"/>
      <c r="C27" s="269"/>
      <c r="D27" s="274"/>
      <c r="E27" s="192"/>
      <c r="F27" s="266"/>
      <c r="G27" s="267"/>
      <c r="H27" s="267"/>
      <c r="I27" s="229"/>
      <c r="J27" s="228"/>
      <c r="K27" s="291"/>
    </row>
    <row r="28" ht="13.5" spans="1:11">
      <c r="A28" s="266"/>
      <c r="B28" s="266"/>
      <c r="C28" s="269"/>
      <c r="D28" s="274"/>
      <c r="F28" s="266"/>
      <c r="G28" s="267"/>
      <c r="H28" s="267"/>
      <c r="I28" s="278"/>
      <c r="J28" s="293"/>
      <c r="K28" s="291"/>
    </row>
    <row r="29" ht="13.5" spans="1:11">
      <c r="A29" s="279"/>
      <c r="B29" s="279"/>
      <c r="C29" s="280"/>
      <c r="D29" s="281" t="s">
        <v>1364</v>
      </c>
      <c r="E29" s="282"/>
      <c r="F29" s="283"/>
      <c r="G29" s="284">
        <f>SUM(G8:G28)</f>
        <v>2500000</v>
      </c>
      <c r="H29" s="284">
        <f>SUM(H8:H28)</f>
        <v>2500000</v>
      </c>
      <c r="I29" s="284">
        <f>SUM(I8:I28)</f>
        <v>0</v>
      </c>
      <c r="J29" s="284">
        <f>SUM(J8:J28)</f>
        <v>0</v>
      </c>
      <c r="K29" s="294"/>
    </row>
    <row r="30" ht="13.5" spans="1:11">
      <c r="A30" s="285"/>
      <c r="B30" s="285"/>
      <c r="C30" s="286"/>
      <c r="D30" s="287"/>
      <c r="E30" s="287"/>
      <c r="F30" s="288"/>
      <c r="G30" s="210"/>
      <c r="H30" s="210"/>
      <c r="I30" s="210">
        <f>G29+I29</f>
        <v>2500000</v>
      </c>
      <c r="J30" s="210">
        <f>H29+J29</f>
        <v>2500000</v>
      </c>
      <c r="K30" s="295"/>
    </row>
    <row r="31" spans="7:11">
      <c r="G31" s="211"/>
      <c r="H31" s="211"/>
      <c r="I31" s="211"/>
      <c r="J31" s="211">
        <f>J30-I30</f>
        <v>0</v>
      </c>
      <c r="K31" s="296"/>
    </row>
  </sheetData>
  <mergeCells count="8">
    <mergeCell ref="D3:E3"/>
    <mergeCell ref="G6:H6"/>
    <mergeCell ref="I6:J6"/>
    <mergeCell ref="A6:A7"/>
    <mergeCell ref="B6:B7"/>
    <mergeCell ref="C6:C7"/>
    <mergeCell ref="F6:F7"/>
    <mergeCell ref="D6:E7"/>
  </mergeCells>
  <pageMargins left="0.7" right="0.7" top="0.75" bottom="0.75" header="0.3" footer="0.3"/>
  <pageSetup paperSize="1" scale="30"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00FF"/>
  </sheetPr>
  <dimension ref="A1:J35"/>
  <sheetViews>
    <sheetView zoomScale="80" zoomScaleNormal="80" workbookViewId="0">
      <selection activeCell="C15" sqref="C15"/>
    </sheetView>
  </sheetViews>
  <sheetFormatPr defaultColWidth="10.0857142857143" defaultRowHeight="12.75"/>
  <cols>
    <col min="1" max="1" width="10.0857142857143" style="253"/>
    <col min="2" max="2" width="7" style="254" customWidth="1"/>
    <col min="3" max="3" width="3.9047619047619" style="255" customWidth="1"/>
    <col min="4" max="4" width="77.9047619047619" style="255" customWidth="1"/>
    <col min="5" max="5" width="8.08571428571429" style="253" customWidth="1"/>
    <col min="6" max="7" width="20" style="255" customWidth="1"/>
    <col min="8" max="9" width="20" style="256" customWidth="1"/>
    <col min="10" max="10" width="9.08571428571429" style="257" customWidth="1"/>
    <col min="11" max="16384" width="10.0857142857143" style="255"/>
  </cols>
  <sheetData>
    <row r="1" spans="1:10">
      <c r="A1" s="255"/>
      <c r="H1" s="255"/>
      <c r="I1" s="255"/>
      <c r="J1" s="255"/>
    </row>
    <row r="2" spans="1:10">
      <c r="A2" s="158" t="s">
        <v>748</v>
      </c>
      <c r="B2" s="159" t="s">
        <v>749</v>
      </c>
      <c r="C2" s="160" t="s">
        <v>750</v>
      </c>
      <c r="D2" s="161"/>
      <c r="E2" s="258"/>
      <c r="F2" s="259"/>
      <c r="G2" s="259"/>
      <c r="H2" s="255"/>
      <c r="I2" s="255"/>
      <c r="J2" s="255"/>
    </row>
    <row r="3" spans="1:10">
      <c r="A3" s="158" t="s">
        <v>751</v>
      </c>
      <c r="B3" s="159" t="s">
        <v>749</v>
      </c>
      <c r="C3" s="162">
        <v>44561</v>
      </c>
      <c r="D3" s="162"/>
      <c r="E3" s="258"/>
      <c r="F3" s="259"/>
      <c r="G3" s="259"/>
      <c r="H3" s="255"/>
      <c r="I3" s="255"/>
      <c r="J3" s="255"/>
    </row>
    <row r="4" spans="1:10">
      <c r="A4" s="163" t="s">
        <v>752</v>
      </c>
      <c r="B4" s="159" t="s">
        <v>749</v>
      </c>
      <c r="C4" s="164" t="s">
        <v>1335</v>
      </c>
      <c r="E4" s="258"/>
      <c r="F4" s="259"/>
      <c r="G4" s="259"/>
      <c r="H4" s="255"/>
      <c r="I4" s="255"/>
      <c r="J4" s="255"/>
    </row>
    <row r="5" ht="13.5" spans="1:10">
      <c r="A5" s="258"/>
      <c r="B5" s="163"/>
      <c r="C5" s="258"/>
      <c r="D5" s="258"/>
      <c r="E5" s="258"/>
      <c r="F5" s="260"/>
      <c r="G5" s="260"/>
      <c r="H5" s="255"/>
      <c r="I5" s="255"/>
      <c r="J5" s="255"/>
    </row>
    <row r="6" ht="13.5" spans="1:10">
      <c r="A6" s="165" t="s">
        <v>1353</v>
      </c>
      <c r="B6" s="165" t="s">
        <v>1352</v>
      </c>
      <c r="C6" s="216" t="s">
        <v>1354</v>
      </c>
      <c r="D6" s="217"/>
      <c r="E6" s="261" t="s">
        <v>756</v>
      </c>
      <c r="F6" s="169" t="s">
        <v>1355</v>
      </c>
      <c r="G6" s="170"/>
      <c r="H6" s="169" t="s">
        <v>1356</v>
      </c>
      <c r="I6" s="170"/>
      <c r="J6" s="289"/>
    </row>
    <row r="7" ht="13.5" spans="1:10">
      <c r="A7" s="171"/>
      <c r="B7" s="171"/>
      <c r="C7" s="218"/>
      <c r="D7" s="219"/>
      <c r="E7" s="262"/>
      <c r="F7" s="175" t="s">
        <v>1357</v>
      </c>
      <c r="G7" s="175" t="s">
        <v>1358</v>
      </c>
      <c r="H7" s="175" t="s">
        <v>1357</v>
      </c>
      <c r="I7" s="175" t="s">
        <v>1358</v>
      </c>
      <c r="J7" s="289"/>
    </row>
    <row r="8" spans="1:10">
      <c r="A8" s="263"/>
      <c r="B8" s="264"/>
      <c r="C8" s="265"/>
      <c r="D8" s="192"/>
      <c r="E8" s="266"/>
      <c r="F8" s="267"/>
      <c r="G8" s="267"/>
      <c r="H8" s="268"/>
      <c r="I8" s="290"/>
      <c r="J8" s="291"/>
    </row>
    <row r="9" spans="1:10">
      <c r="A9" s="263" t="s">
        <v>1365</v>
      </c>
      <c r="B9" s="269"/>
      <c r="C9" s="184" t="s">
        <v>1131</v>
      </c>
      <c r="D9" s="270"/>
      <c r="E9" s="271"/>
      <c r="F9" s="267"/>
      <c r="G9" s="267"/>
      <c r="H9" s="272"/>
      <c r="I9" s="292"/>
      <c r="J9" s="291"/>
    </row>
    <row r="10" spans="1:10">
      <c r="A10" s="263"/>
      <c r="B10" s="269"/>
      <c r="C10" s="192"/>
      <c r="D10" s="192"/>
      <c r="E10" s="271"/>
      <c r="F10" s="267"/>
      <c r="G10" s="267"/>
      <c r="H10" s="272"/>
      <c r="I10" s="292"/>
      <c r="J10" s="291"/>
    </row>
    <row r="11" spans="1:10">
      <c r="A11" s="263"/>
      <c r="B11" s="273" t="s">
        <v>1366</v>
      </c>
      <c r="C11" s="192" t="s">
        <v>1367</v>
      </c>
      <c r="D11" s="192"/>
      <c r="E11" s="271"/>
      <c r="F11" s="267"/>
      <c r="G11" s="267"/>
      <c r="H11" s="272"/>
      <c r="I11" s="292"/>
      <c r="J11" s="291"/>
    </row>
    <row r="12" spans="1:10">
      <c r="A12" s="263"/>
      <c r="B12" s="273"/>
      <c r="C12" s="192"/>
      <c r="D12" s="192" t="s">
        <v>1368</v>
      </c>
      <c r="E12" s="271"/>
      <c r="F12" s="267"/>
      <c r="G12" s="267"/>
      <c r="H12" s="272"/>
      <c r="I12" s="292"/>
      <c r="J12" s="291"/>
    </row>
    <row r="13" spans="1:10">
      <c r="A13" s="263"/>
      <c r="B13" s="273"/>
      <c r="C13" s="274" t="s">
        <v>1362</v>
      </c>
      <c r="D13" s="192"/>
      <c r="E13" s="271"/>
      <c r="F13" s="267"/>
      <c r="G13" s="267"/>
      <c r="H13" s="272"/>
      <c r="I13" s="292"/>
      <c r="J13" s="291"/>
    </row>
    <row r="14" spans="1:10">
      <c r="A14" s="263"/>
      <c r="B14" s="273"/>
      <c r="C14" s="192"/>
      <c r="D14" s="192"/>
      <c r="E14" s="271"/>
      <c r="F14" s="267"/>
      <c r="G14" s="267"/>
      <c r="H14" s="272"/>
      <c r="I14" s="292"/>
      <c r="J14" s="291"/>
    </row>
    <row r="15" spans="1:10">
      <c r="A15" s="263"/>
      <c r="B15" s="273" t="s">
        <v>1369</v>
      </c>
      <c r="C15" s="192" t="s">
        <v>1370</v>
      </c>
      <c r="D15" s="192"/>
      <c r="E15" s="271"/>
      <c r="F15" s="267"/>
      <c r="G15" s="267"/>
      <c r="H15" s="272"/>
      <c r="I15" s="292"/>
      <c r="J15" s="291"/>
    </row>
    <row r="16" spans="1:10">
      <c r="A16" s="263"/>
      <c r="B16" s="269"/>
      <c r="C16" s="192"/>
      <c r="D16" s="192" t="s">
        <v>1371</v>
      </c>
      <c r="E16" s="271"/>
      <c r="F16" s="267"/>
      <c r="G16" s="267"/>
      <c r="H16" s="272"/>
      <c r="I16" s="292"/>
      <c r="J16" s="291"/>
    </row>
    <row r="17" spans="1:10">
      <c r="A17" s="263"/>
      <c r="B17" s="269"/>
      <c r="C17" s="274" t="s">
        <v>1372</v>
      </c>
      <c r="D17" s="192"/>
      <c r="E17" s="271"/>
      <c r="F17" s="267"/>
      <c r="G17" s="267"/>
      <c r="H17" s="272"/>
      <c r="I17" s="292"/>
      <c r="J17" s="291"/>
    </row>
    <row r="18" spans="1:10">
      <c r="A18" s="266"/>
      <c r="B18" s="269"/>
      <c r="C18" s="274"/>
      <c r="D18" s="192"/>
      <c r="E18" s="266"/>
      <c r="F18" s="267"/>
      <c r="G18" s="267"/>
      <c r="H18" s="229"/>
      <c r="I18" s="228"/>
      <c r="J18" s="291"/>
    </row>
    <row r="19" spans="1:10">
      <c r="A19" s="266"/>
      <c r="B19" s="269"/>
      <c r="C19" s="192"/>
      <c r="D19" s="192"/>
      <c r="E19" s="266"/>
      <c r="F19" s="267"/>
      <c r="G19" s="267"/>
      <c r="H19" s="229"/>
      <c r="I19" s="228"/>
      <c r="J19" s="291"/>
    </row>
    <row r="20" spans="1:10">
      <c r="A20" s="263">
        <v>2</v>
      </c>
      <c r="B20" s="269"/>
      <c r="C20" s="184" t="s">
        <v>1131</v>
      </c>
      <c r="D20" s="270"/>
      <c r="E20" s="266"/>
      <c r="F20" s="267"/>
      <c r="G20" s="267"/>
      <c r="H20" s="229"/>
      <c r="I20" s="228"/>
      <c r="J20" s="291"/>
    </row>
    <row r="21" spans="1:10">
      <c r="A21" s="266"/>
      <c r="B21" s="275" t="s">
        <v>1373</v>
      </c>
      <c r="C21" s="276" t="s">
        <v>1367</v>
      </c>
      <c r="D21" s="276"/>
      <c r="E21" s="266"/>
      <c r="F21" s="267"/>
      <c r="G21" s="267"/>
      <c r="H21" s="229"/>
      <c r="I21" s="228"/>
      <c r="J21" s="291"/>
    </row>
    <row r="22" spans="1:10">
      <c r="A22" s="266"/>
      <c r="B22" s="275"/>
      <c r="C22" s="276"/>
      <c r="D22" s="276" t="s">
        <v>1368</v>
      </c>
      <c r="E22" s="266"/>
      <c r="F22" s="267"/>
      <c r="G22" s="267"/>
      <c r="H22" s="229"/>
      <c r="I22" s="228"/>
      <c r="J22" s="291"/>
    </row>
    <row r="23" spans="1:10">
      <c r="A23" s="266"/>
      <c r="B23" s="275"/>
      <c r="C23" s="277" t="s">
        <v>1362</v>
      </c>
      <c r="D23" s="276"/>
      <c r="E23" s="266"/>
      <c r="F23" s="267"/>
      <c r="G23" s="267"/>
      <c r="H23" s="229"/>
      <c r="I23" s="228"/>
      <c r="J23" s="291"/>
    </row>
    <row r="24" spans="1:10">
      <c r="A24" s="266"/>
      <c r="B24" s="269"/>
      <c r="C24" s="192"/>
      <c r="D24" s="192"/>
      <c r="E24" s="266"/>
      <c r="F24" s="267"/>
      <c r="G24" s="267"/>
      <c r="H24" s="229"/>
      <c r="I24" s="228"/>
      <c r="J24" s="291"/>
    </row>
    <row r="25" spans="1:10">
      <c r="A25" s="266"/>
      <c r="B25" s="269"/>
      <c r="C25" s="192"/>
      <c r="D25" s="192"/>
      <c r="E25" s="266"/>
      <c r="F25" s="267"/>
      <c r="G25" s="267"/>
      <c r="H25" s="229"/>
      <c r="I25" s="228"/>
      <c r="J25" s="291"/>
    </row>
    <row r="26" spans="1:10">
      <c r="A26" s="266"/>
      <c r="B26" s="269"/>
      <c r="C26" s="192"/>
      <c r="D26" s="192"/>
      <c r="E26" s="266"/>
      <c r="F26" s="267"/>
      <c r="G26" s="267"/>
      <c r="H26" s="229"/>
      <c r="I26" s="228"/>
      <c r="J26" s="291"/>
    </row>
    <row r="27" spans="1:10">
      <c r="A27" s="266"/>
      <c r="B27" s="269"/>
      <c r="C27" s="192"/>
      <c r="D27" s="192"/>
      <c r="E27" s="266"/>
      <c r="F27" s="267"/>
      <c r="G27" s="267"/>
      <c r="H27" s="229"/>
      <c r="I27" s="228"/>
      <c r="J27" s="291"/>
    </row>
    <row r="28" spans="1:10">
      <c r="A28" s="266"/>
      <c r="B28" s="269"/>
      <c r="C28" s="192"/>
      <c r="D28" s="192"/>
      <c r="E28" s="266"/>
      <c r="F28" s="267"/>
      <c r="G28" s="267"/>
      <c r="H28" s="229"/>
      <c r="I28" s="228"/>
      <c r="J28" s="291"/>
    </row>
    <row r="29" spans="1:10">
      <c r="A29" s="266"/>
      <c r="B29" s="269"/>
      <c r="C29" s="192"/>
      <c r="D29" s="192"/>
      <c r="E29" s="266"/>
      <c r="F29" s="267"/>
      <c r="G29" s="267"/>
      <c r="H29" s="229"/>
      <c r="I29" s="228"/>
      <c r="J29" s="291"/>
    </row>
    <row r="30" spans="1:10">
      <c r="A30" s="266"/>
      <c r="B30" s="269"/>
      <c r="C30" s="274"/>
      <c r="D30" s="192"/>
      <c r="E30" s="266"/>
      <c r="F30" s="267"/>
      <c r="G30" s="267"/>
      <c r="H30" s="229"/>
      <c r="I30" s="228"/>
      <c r="J30" s="291"/>
    </row>
    <row r="31" spans="1:10">
      <c r="A31" s="266"/>
      <c r="B31" s="269"/>
      <c r="C31" s="274"/>
      <c r="D31" s="192"/>
      <c r="E31" s="266"/>
      <c r="F31" s="267"/>
      <c r="G31" s="267"/>
      <c r="H31" s="229"/>
      <c r="I31" s="228"/>
      <c r="J31" s="291"/>
    </row>
    <row r="32" ht="13.5" spans="1:10">
      <c r="A32" s="266"/>
      <c r="B32" s="269"/>
      <c r="C32" s="274"/>
      <c r="E32" s="266"/>
      <c r="F32" s="267"/>
      <c r="G32" s="267"/>
      <c r="H32" s="278"/>
      <c r="I32" s="293"/>
      <c r="J32" s="291"/>
    </row>
    <row r="33" ht="13.5" spans="1:10">
      <c r="A33" s="279"/>
      <c r="B33" s="280"/>
      <c r="C33" s="281" t="s">
        <v>1364</v>
      </c>
      <c r="D33" s="282"/>
      <c r="E33" s="283"/>
      <c r="F33" s="284">
        <f>SUM(F8:F32)</f>
        <v>0</v>
      </c>
      <c r="G33" s="284">
        <f>SUM(G8:G32)</f>
        <v>0</v>
      </c>
      <c r="H33" s="284">
        <f>SUM(H8:H32)</f>
        <v>0</v>
      </c>
      <c r="I33" s="284">
        <f>SUM(I8:I32)</f>
        <v>0</v>
      </c>
      <c r="J33" s="294"/>
    </row>
    <row r="34" ht="13.5" spans="1:10">
      <c r="A34" s="285"/>
      <c r="B34" s="286"/>
      <c r="C34" s="287"/>
      <c r="D34" s="287"/>
      <c r="E34" s="288"/>
      <c r="F34" s="210"/>
      <c r="G34" s="210"/>
      <c r="H34" s="210">
        <f>F33+H33</f>
        <v>0</v>
      </c>
      <c r="I34" s="210">
        <f>G33+I33</f>
        <v>0</v>
      </c>
      <c r="J34" s="295"/>
    </row>
    <row r="35" spans="6:10">
      <c r="F35" s="211"/>
      <c r="G35" s="211"/>
      <c r="H35" s="211"/>
      <c r="I35" s="211">
        <f>I34-H34</f>
        <v>0</v>
      </c>
      <c r="J35" s="296"/>
    </row>
  </sheetData>
  <mergeCells count="7">
    <mergeCell ref="C3:D3"/>
    <mergeCell ref="F6:G6"/>
    <mergeCell ref="H6:I6"/>
    <mergeCell ref="A6:A7"/>
    <mergeCell ref="B6:B7"/>
    <mergeCell ref="E6:E7"/>
    <mergeCell ref="C6:D7"/>
  </mergeCells>
  <pageMargins left="0.7" right="0.7" top="0.75" bottom="0.75" header="0.3" footer="0.3"/>
  <pageSetup paperSize="1" scale="30"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00FF"/>
  </sheetPr>
  <dimension ref="A2:H56"/>
  <sheetViews>
    <sheetView zoomScale="80" zoomScaleNormal="80" workbookViewId="0">
      <selection activeCell="D26" sqref="D26"/>
    </sheetView>
  </sheetViews>
  <sheetFormatPr defaultColWidth="9.08571428571429" defaultRowHeight="12.75" outlineLevelCol="7"/>
  <cols>
    <col min="1" max="1" width="8.54285714285714" style="157" customWidth="1"/>
    <col min="2" max="2" width="7.72380952380952" style="157" customWidth="1"/>
    <col min="3" max="3" width="2.62857142857143" style="157" customWidth="1"/>
    <col min="4" max="4" width="59.9047619047619" style="157" customWidth="1"/>
    <col min="5" max="8" width="22.3619047619048" style="157" customWidth="1"/>
    <col min="9" max="16384" width="9.08571428571429" style="157"/>
  </cols>
  <sheetData>
    <row r="2" spans="1:8">
      <c r="A2" s="158" t="s">
        <v>748</v>
      </c>
      <c r="B2" s="159" t="s">
        <v>749</v>
      </c>
      <c r="C2" s="160" t="str">
        <f>'2a. Jurnal Proforma Modal'!C2</f>
        <v>PT xxx</v>
      </c>
      <c r="D2" s="161"/>
      <c r="E2" s="212"/>
      <c r="F2" s="212"/>
      <c r="G2" s="212"/>
      <c r="H2" s="212"/>
    </row>
    <row r="3" spans="1:8">
      <c r="A3" s="158" t="s">
        <v>751</v>
      </c>
      <c r="B3" s="159" t="s">
        <v>749</v>
      </c>
      <c r="C3" s="162">
        <f>'2a. Jurnal Proforma Modal'!C3:D3</f>
        <v>44561</v>
      </c>
      <c r="D3" s="162"/>
      <c r="E3" s="212"/>
      <c r="F3" s="212"/>
      <c r="G3" s="212"/>
      <c r="H3" s="212"/>
    </row>
    <row r="4" spans="1:8">
      <c r="A4" s="158" t="s">
        <v>752</v>
      </c>
      <c r="B4" s="159" t="s">
        <v>749</v>
      </c>
      <c r="C4" s="164" t="s">
        <v>1336</v>
      </c>
      <c r="D4" s="213"/>
      <c r="E4" s="212"/>
      <c r="F4" s="212"/>
      <c r="G4" s="212"/>
      <c r="H4" s="212"/>
    </row>
    <row r="5" ht="13.5" spans="1:8">
      <c r="A5" s="214"/>
      <c r="B5" s="215"/>
      <c r="C5" s="213"/>
      <c r="D5" s="213"/>
      <c r="E5" s="212"/>
      <c r="F5" s="212"/>
      <c r="G5" s="212"/>
      <c r="H5" s="212"/>
    </row>
    <row r="6" ht="13.5" spans="1:8">
      <c r="A6" s="165" t="s">
        <v>1353</v>
      </c>
      <c r="B6" s="166" t="s">
        <v>1352</v>
      </c>
      <c r="C6" s="216" t="s">
        <v>1354</v>
      </c>
      <c r="D6" s="217"/>
      <c r="E6" s="169" t="s">
        <v>1355</v>
      </c>
      <c r="F6" s="170"/>
      <c r="G6" s="169" t="s">
        <v>1356</v>
      </c>
      <c r="H6" s="170"/>
    </row>
    <row r="7" ht="13.5" spans="1:8">
      <c r="A7" s="171"/>
      <c r="B7" s="172"/>
      <c r="C7" s="218"/>
      <c r="D7" s="219"/>
      <c r="E7" s="175" t="s">
        <v>1357</v>
      </c>
      <c r="F7" s="175" t="s">
        <v>1358</v>
      </c>
      <c r="G7" s="175" t="s">
        <v>1357</v>
      </c>
      <c r="H7" s="175" t="s">
        <v>1358</v>
      </c>
    </row>
    <row r="8" spans="1:8">
      <c r="A8" s="220"/>
      <c r="B8" s="221"/>
      <c r="C8" s="222"/>
      <c r="D8" s="223"/>
      <c r="E8" s="224"/>
      <c r="F8" s="224"/>
      <c r="G8" s="225"/>
      <c r="H8" s="224"/>
    </row>
    <row r="9" spans="1:8">
      <c r="A9" s="226" t="s">
        <v>1365</v>
      </c>
      <c r="B9" s="227"/>
      <c r="C9" s="184" t="s">
        <v>1131</v>
      </c>
      <c r="D9" s="185"/>
      <c r="E9" s="228"/>
      <c r="F9" s="228"/>
      <c r="G9" s="229"/>
      <c r="H9" s="228"/>
    </row>
    <row r="10" spans="1:8">
      <c r="A10" s="226"/>
      <c r="B10" s="230" t="s">
        <v>1374</v>
      </c>
      <c r="C10" s="213" t="s">
        <v>1375</v>
      </c>
      <c r="D10" s="231"/>
      <c r="E10" s="228"/>
      <c r="F10" s="228"/>
      <c r="G10" s="229"/>
      <c r="H10" s="228"/>
    </row>
    <row r="11" spans="1:8">
      <c r="A11" s="226"/>
      <c r="B11" s="230"/>
      <c r="C11" s="213"/>
      <c r="D11" s="231" t="s">
        <v>1376</v>
      </c>
      <c r="E11" s="228"/>
      <c r="F11" s="228">
        <f>E10</f>
        <v>0</v>
      </c>
      <c r="G11" s="229"/>
      <c r="H11" s="228"/>
    </row>
    <row r="12" spans="1:8">
      <c r="A12" s="226"/>
      <c r="B12" s="230"/>
      <c r="C12" s="190" t="s">
        <v>1377</v>
      </c>
      <c r="D12" s="231"/>
      <c r="E12" s="228"/>
      <c r="F12" s="228"/>
      <c r="G12" s="229"/>
      <c r="H12" s="228"/>
    </row>
    <row r="13" spans="1:8">
      <c r="A13" s="226"/>
      <c r="B13" s="230"/>
      <c r="C13" s="232"/>
      <c r="D13" s="233"/>
      <c r="E13" s="228"/>
      <c r="F13" s="228"/>
      <c r="G13" s="229"/>
      <c r="H13" s="228"/>
    </row>
    <row r="14" spans="1:8">
      <c r="A14" s="226"/>
      <c r="B14" s="230" t="s">
        <v>1378</v>
      </c>
      <c r="C14" s="213" t="s">
        <v>1370</v>
      </c>
      <c r="D14" s="231"/>
      <c r="E14" s="228"/>
      <c r="F14" s="228"/>
      <c r="G14" s="229"/>
      <c r="H14" s="228"/>
    </row>
    <row r="15" spans="1:8">
      <c r="A15" s="226"/>
      <c r="B15" s="230"/>
      <c r="C15" s="213"/>
      <c r="D15" s="231" t="s">
        <v>1376</v>
      </c>
      <c r="E15" s="228"/>
      <c r="F15" s="228">
        <f>E14</f>
        <v>0</v>
      </c>
      <c r="G15" s="229"/>
      <c r="H15" s="228"/>
    </row>
    <row r="16" spans="1:8">
      <c r="A16" s="226"/>
      <c r="B16" s="230"/>
      <c r="C16" s="190" t="s">
        <v>1379</v>
      </c>
      <c r="D16" s="231"/>
      <c r="E16" s="228"/>
      <c r="F16" s="228"/>
      <c r="G16" s="229"/>
      <c r="H16" s="228"/>
    </row>
    <row r="17" spans="1:8">
      <c r="A17" s="226"/>
      <c r="B17" s="230"/>
      <c r="C17" s="232"/>
      <c r="D17" s="233"/>
      <c r="E17" s="228"/>
      <c r="F17" s="228"/>
      <c r="G17" s="229"/>
      <c r="H17" s="228"/>
    </row>
    <row r="18" spans="1:8">
      <c r="A18" s="226"/>
      <c r="B18" s="230" t="s">
        <v>1380</v>
      </c>
      <c r="C18" s="213" t="s">
        <v>1375</v>
      </c>
      <c r="D18" s="231"/>
      <c r="E18" s="228"/>
      <c r="F18" s="228"/>
      <c r="G18" s="229"/>
      <c r="H18" s="228"/>
    </row>
    <row r="19" spans="1:8">
      <c r="A19" s="226"/>
      <c r="B19" s="230"/>
      <c r="C19" s="213"/>
      <c r="D19" s="231" t="s">
        <v>1381</v>
      </c>
      <c r="E19" s="228"/>
      <c r="F19" s="228">
        <f>E18</f>
        <v>0</v>
      </c>
      <c r="G19" s="229"/>
      <c r="H19" s="228"/>
    </row>
    <row r="20" spans="1:8">
      <c r="A20" s="226"/>
      <c r="B20" s="230"/>
      <c r="C20" s="190" t="s">
        <v>1382</v>
      </c>
      <c r="D20" s="231"/>
      <c r="E20" s="228"/>
      <c r="F20" s="228"/>
      <c r="G20" s="229"/>
      <c r="H20" s="228"/>
    </row>
    <row r="21" spans="1:8">
      <c r="A21" s="226"/>
      <c r="B21" s="230"/>
      <c r="C21" s="234"/>
      <c r="D21" s="235"/>
      <c r="E21" s="228"/>
      <c r="F21" s="228"/>
      <c r="G21" s="229"/>
      <c r="H21" s="228"/>
    </row>
    <row r="22" spans="1:8">
      <c r="A22" s="226"/>
      <c r="B22" s="230" t="s">
        <v>1383</v>
      </c>
      <c r="C22" s="213" t="s">
        <v>1370</v>
      </c>
      <c r="D22" s="231"/>
      <c r="E22" s="228"/>
      <c r="F22" s="228"/>
      <c r="G22" s="229"/>
      <c r="H22" s="228"/>
    </row>
    <row r="23" spans="1:8">
      <c r="A23" s="226"/>
      <c r="B23" s="230"/>
      <c r="C23" s="213"/>
      <c r="D23" s="231" t="s">
        <v>1384</v>
      </c>
      <c r="E23" s="228"/>
      <c r="F23" s="228">
        <f>E22</f>
        <v>0</v>
      </c>
      <c r="G23" s="229"/>
      <c r="H23" s="228"/>
    </row>
    <row r="24" spans="1:8">
      <c r="A24" s="226"/>
      <c r="B24" s="230"/>
      <c r="C24" s="190" t="s">
        <v>1385</v>
      </c>
      <c r="D24" s="231"/>
      <c r="E24" s="228"/>
      <c r="F24" s="228"/>
      <c r="G24" s="229"/>
      <c r="H24" s="228"/>
    </row>
    <row r="25" spans="1:8">
      <c r="A25" s="226"/>
      <c r="B25" s="230"/>
      <c r="C25" s="234"/>
      <c r="D25" s="235"/>
      <c r="E25" s="228"/>
      <c r="F25" s="228"/>
      <c r="G25" s="229"/>
      <c r="H25" s="228"/>
    </row>
    <row r="26" spans="1:8">
      <c r="A26" s="226"/>
      <c r="B26" s="230" t="s">
        <v>1386</v>
      </c>
      <c r="C26" s="213" t="s">
        <v>1387</v>
      </c>
      <c r="D26" s="231"/>
      <c r="E26" s="228"/>
      <c r="F26" s="228"/>
      <c r="G26" s="229"/>
      <c r="H26" s="228"/>
    </row>
    <row r="27" spans="1:8">
      <c r="A27" s="226"/>
      <c r="B27" s="230"/>
      <c r="C27" s="213"/>
      <c r="D27" s="231" t="s">
        <v>1388</v>
      </c>
      <c r="E27" s="228"/>
      <c r="F27" s="228"/>
      <c r="G27" s="229"/>
      <c r="H27" s="228">
        <f>E26</f>
        <v>0</v>
      </c>
    </row>
    <row r="28" spans="1:8">
      <c r="A28" s="226"/>
      <c r="B28" s="230"/>
      <c r="C28" s="190" t="s">
        <v>1379</v>
      </c>
      <c r="D28" s="231"/>
      <c r="E28" s="228"/>
      <c r="F28" s="228"/>
      <c r="G28" s="229"/>
      <c r="H28" s="228"/>
    </row>
    <row r="29" spans="1:8">
      <c r="A29" s="226"/>
      <c r="B29" s="230"/>
      <c r="C29" s="234"/>
      <c r="D29" s="235"/>
      <c r="E29" s="228"/>
      <c r="F29" s="228"/>
      <c r="G29" s="229"/>
      <c r="H29" s="228"/>
    </row>
    <row r="30" spans="1:8">
      <c r="A30" s="226"/>
      <c r="B30" s="230" t="s">
        <v>1389</v>
      </c>
      <c r="C30" s="213" t="s">
        <v>1370</v>
      </c>
      <c r="D30" s="231"/>
      <c r="E30" s="228"/>
      <c r="F30" s="228"/>
      <c r="G30" s="229"/>
      <c r="H30" s="228"/>
    </row>
    <row r="31" spans="1:8">
      <c r="A31" s="226"/>
      <c r="B31" s="230"/>
      <c r="C31" s="213"/>
      <c r="D31" s="231" t="s">
        <v>1384</v>
      </c>
      <c r="E31" s="228"/>
      <c r="F31" s="228"/>
      <c r="G31" s="229"/>
      <c r="H31" s="228">
        <f>E30</f>
        <v>0</v>
      </c>
    </row>
    <row r="32" spans="1:8">
      <c r="A32" s="226"/>
      <c r="B32" s="230"/>
      <c r="C32" s="190" t="s">
        <v>1385</v>
      </c>
      <c r="D32" s="231"/>
      <c r="E32" s="228"/>
      <c r="F32" s="228"/>
      <c r="G32" s="229"/>
      <c r="H32" s="228"/>
    </row>
    <row r="33" spans="1:8">
      <c r="A33" s="226"/>
      <c r="B33" s="230"/>
      <c r="C33" s="234"/>
      <c r="D33" s="235"/>
      <c r="E33" s="228"/>
      <c r="F33" s="228"/>
      <c r="G33" s="229"/>
      <c r="H33" s="228"/>
    </row>
    <row r="34" spans="1:8">
      <c r="A34" s="226"/>
      <c r="B34" s="230"/>
      <c r="C34" s="234"/>
      <c r="D34" s="235"/>
      <c r="E34" s="228"/>
      <c r="F34" s="228"/>
      <c r="G34" s="229"/>
      <c r="H34" s="228"/>
    </row>
    <row r="35" spans="1:8">
      <c r="A35" s="226" t="s">
        <v>1390</v>
      </c>
      <c r="B35" s="236"/>
      <c r="C35" s="184" t="s">
        <v>1132</v>
      </c>
      <c r="D35" s="185"/>
      <c r="E35" s="228"/>
      <c r="F35" s="228"/>
      <c r="G35" s="229"/>
      <c r="H35" s="228"/>
    </row>
    <row r="36" spans="1:8">
      <c r="A36" s="226"/>
      <c r="B36" s="230" t="s">
        <v>1391</v>
      </c>
      <c r="C36" s="213" t="s">
        <v>1375</v>
      </c>
      <c r="D36" s="231"/>
      <c r="E36" s="228"/>
      <c r="F36" s="228"/>
      <c r="G36" s="229"/>
      <c r="H36" s="228"/>
    </row>
    <row r="37" spans="1:8">
      <c r="A37" s="226"/>
      <c r="B37" s="230"/>
      <c r="C37" s="213"/>
      <c r="D37" s="231" t="s">
        <v>1376</v>
      </c>
      <c r="E37" s="228"/>
      <c r="F37" s="228">
        <f>E36</f>
        <v>0</v>
      </c>
      <c r="G37" s="229"/>
      <c r="H37" s="228"/>
    </row>
    <row r="38" spans="1:8">
      <c r="A38" s="226"/>
      <c r="B38" s="230"/>
      <c r="C38" s="190" t="s">
        <v>1377</v>
      </c>
      <c r="D38" s="231"/>
      <c r="E38" s="228"/>
      <c r="F38" s="228"/>
      <c r="G38" s="229"/>
      <c r="H38" s="228"/>
    </row>
    <row r="39" spans="1:8">
      <c r="A39" s="226"/>
      <c r="B39" s="230"/>
      <c r="C39" s="234"/>
      <c r="D39" s="231"/>
      <c r="E39" s="228"/>
      <c r="F39" s="228"/>
      <c r="G39" s="229"/>
      <c r="H39" s="228"/>
    </row>
    <row r="40" spans="1:8">
      <c r="A40" s="226"/>
      <c r="B40" s="230" t="s">
        <v>1392</v>
      </c>
      <c r="C40" s="213" t="s">
        <v>1375</v>
      </c>
      <c r="D40" s="231"/>
      <c r="E40" s="228"/>
      <c r="F40" s="228"/>
      <c r="G40" s="229"/>
      <c r="H40" s="228"/>
    </row>
    <row r="41" spans="1:8">
      <c r="A41" s="226"/>
      <c r="B41" s="230"/>
      <c r="C41" s="213"/>
      <c r="D41" s="231" t="s">
        <v>1393</v>
      </c>
      <c r="E41" s="228"/>
      <c r="F41" s="228">
        <f>E40</f>
        <v>0</v>
      </c>
      <c r="G41" s="229"/>
      <c r="H41" s="228"/>
    </row>
    <row r="42" spans="1:8">
      <c r="A42" s="226"/>
      <c r="B42" s="230"/>
      <c r="C42" s="190" t="s">
        <v>1379</v>
      </c>
      <c r="D42" s="231"/>
      <c r="E42" s="228"/>
      <c r="F42" s="228"/>
      <c r="G42" s="229"/>
      <c r="H42" s="228"/>
    </row>
    <row r="43" spans="1:8">
      <c r="A43" s="226"/>
      <c r="B43" s="230"/>
      <c r="C43" s="234"/>
      <c r="D43" s="231"/>
      <c r="E43" s="228"/>
      <c r="F43" s="228"/>
      <c r="G43" s="229"/>
      <c r="H43" s="228"/>
    </row>
    <row r="44" spans="1:8">
      <c r="A44" s="226"/>
      <c r="B44" s="230" t="s">
        <v>1394</v>
      </c>
      <c r="C44" s="213" t="s">
        <v>1375</v>
      </c>
      <c r="D44" s="231"/>
      <c r="E44" s="228"/>
      <c r="F44" s="228"/>
      <c r="G44" s="229"/>
      <c r="H44" s="228"/>
    </row>
    <row r="45" spans="1:8">
      <c r="A45" s="226"/>
      <c r="B45" s="230"/>
      <c r="C45" s="213"/>
      <c r="D45" s="231" t="s">
        <v>1393</v>
      </c>
      <c r="E45" s="228"/>
      <c r="F45" s="228"/>
      <c r="G45" s="229"/>
      <c r="H45" s="228">
        <f>E44</f>
        <v>0</v>
      </c>
    </row>
    <row r="46" spans="1:8">
      <c r="A46" s="226"/>
      <c r="B46" s="230"/>
      <c r="C46" s="190" t="s">
        <v>1379</v>
      </c>
      <c r="D46" s="231"/>
      <c r="E46" s="228"/>
      <c r="F46" s="228"/>
      <c r="G46" s="229"/>
      <c r="H46" s="228"/>
    </row>
    <row r="47" spans="1:8">
      <c r="A47" s="226"/>
      <c r="B47" s="230"/>
      <c r="C47" s="237"/>
      <c r="D47" s="231"/>
      <c r="E47" s="228"/>
      <c r="F47" s="228"/>
      <c r="G47" s="229"/>
      <c r="H47" s="228"/>
    </row>
    <row r="48" spans="1:8">
      <c r="A48" s="226"/>
      <c r="B48" s="230"/>
      <c r="C48" s="234"/>
      <c r="D48" s="231"/>
      <c r="E48" s="228"/>
      <c r="F48" s="228"/>
      <c r="G48" s="229"/>
      <c r="H48" s="228"/>
    </row>
    <row r="49" spans="1:8">
      <c r="A49" s="226"/>
      <c r="B49" s="230"/>
      <c r="C49" s="234"/>
      <c r="D49" s="231"/>
      <c r="E49" s="228"/>
      <c r="F49" s="228"/>
      <c r="G49" s="229"/>
      <c r="H49" s="228"/>
    </row>
    <row r="50" spans="1:8">
      <c r="A50" s="226"/>
      <c r="B50" s="238"/>
      <c r="C50" s="239"/>
      <c r="D50" s="231"/>
      <c r="E50" s="228"/>
      <c r="F50" s="228"/>
      <c r="G50" s="229"/>
      <c r="H50" s="228"/>
    </row>
    <row r="51" spans="1:8">
      <c r="A51" s="226"/>
      <c r="B51" s="238"/>
      <c r="C51" s="239"/>
      <c r="D51" s="231"/>
      <c r="E51" s="228"/>
      <c r="F51" s="228"/>
      <c r="G51" s="229"/>
      <c r="H51" s="228"/>
    </row>
    <row r="52" ht="13.5" spans="1:8">
      <c r="A52" s="226"/>
      <c r="B52" s="240"/>
      <c r="C52" s="241"/>
      <c r="D52" s="242"/>
      <c r="E52" s="243"/>
      <c r="F52" s="244"/>
      <c r="G52" s="245"/>
      <c r="H52" s="243"/>
    </row>
    <row r="53" ht="13.5" spans="1:8">
      <c r="A53" s="246"/>
      <c r="B53" s="204"/>
      <c r="C53" s="247"/>
      <c r="D53" s="204"/>
      <c r="E53" s="248">
        <f>SUM(E8:E52)</f>
        <v>0</v>
      </c>
      <c r="F53" s="248">
        <f>SUM(F8:F52)</f>
        <v>0</v>
      </c>
      <c r="G53" s="205">
        <f>SUM(G8:G52)</f>
        <v>0</v>
      </c>
      <c r="H53" s="248">
        <f>SUM(H8:H52)</f>
        <v>0</v>
      </c>
    </row>
    <row r="54" ht="13.5" spans="1:8">
      <c r="A54" s="249"/>
      <c r="B54" s="209"/>
      <c r="C54" s="250"/>
      <c r="D54" s="209"/>
      <c r="E54" s="251"/>
      <c r="F54" s="251"/>
      <c r="G54" s="210">
        <f>E53+G53</f>
        <v>0</v>
      </c>
      <c r="H54" s="251">
        <f>F53+H53</f>
        <v>0</v>
      </c>
    </row>
    <row r="56" spans="7:7">
      <c r="G56" s="252"/>
    </row>
  </sheetData>
  <mergeCells count="6">
    <mergeCell ref="C3:D3"/>
    <mergeCell ref="E6:F6"/>
    <mergeCell ref="G6:H6"/>
    <mergeCell ref="A6:A7"/>
    <mergeCell ref="B6:B7"/>
    <mergeCell ref="C6:D7"/>
  </mergeCell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00FF"/>
  </sheetPr>
  <dimension ref="A2:I130"/>
  <sheetViews>
    <sheetView zoomScale="80" zoomScaleNormal="80" workbookViewId="0">
      <selection activeCell="I31" sqref="I31"/>
    </sheetView>
  </sheetViews>
  <sheetFormatPr defaultColWidth="9.08571428571429" defaultRowHeight="12.75"/>
  <cols>
    <col min="1" max="1" width="8" style="157" customWidth="1"/>
    <col min="2" max="2" width="10.5714285714286" style="157" customWidth="1"/>
    <col min="3" max="3" width="8.45714285714286" style="157" customWidth="1"/>
    <col min="4" max="4" width="4.45714285714286" style="157" customWidth="1"/>
    <col min="5" max="5" width="82.3619047619048" style="157" customWidth="1"/>
    <col min="6" max="9" width="20.0857142857143" style="157" customWidth="1"/>
    <col min="10" max="10" width="15.0857142857143" style="157" customWidth="1"/>
    <col min="11" max="11" width="9.08571428571429" style="157"/>
    <col min="12" max="12" width="14.4571428571429" style="157" customWidth="1"/>
    <col min="13" max="14" width="16.3619047619048" style="157" customWidth="1"/>
    <col min="15" max="15" width="17" style="157" customWidth="1"/>
    <col min="16" max="16384" width="9.08571428571429" style="157"/>
  </cols>
  <sheetData>
    <row r="2" spans="1:5">
      <c r="A2" s="158" t="s">
        <v>748</v>
      </c>
      <c r="B2" s="158"/>
      <c r="C2" s="159" t="s">
        <v>749</v>
      </c>
      <c r="D2" s="160" t="str">
        <f>'2b. Jurnal CTE '!C2</f>
        <v>PT xxx</v>
      </c>
      <c r="E2" s="161"/>
    </row>
    <row r="3" spans="1:5">
      <c r="A3" s="158" t="s">
        <v>751</v>
      </c>
      <c r="B3" s="158"/>
      <c r="C3" s="159" t="s">
        <v>749</v>
      </c>
      <c r="D3" s="162">
        <f>'2b. Jurnal CTE '!C3</f>
        <v>44561</v>
      </c>
      <c r="E3" s="162"/>
    </row>
    <row r="4" spans="1:4">
      <c r="A4" s="163" t="s">
        <v>752</v>
      </c>
      <c r="B4" s="163"/>
      <c r="C4" s="159" t="s">
        <v>749</v>
      </c>
      <c r="D4" s="164" t="s">
        <v>1395</v>
      </c>
    </row>
    <row r="5" ht="13.5"/>
    <row r="6" ht="13.5" spans="1:9">
      <c r="A6" s="165" t="s">
        <v>1353</v>
      </c>
      <c r="B6" s="165" t="s">
        <v>12</v>
      </c>
      <c r="C6" s="166" t="s">
        <v>1352</v>
      </c>
      <c r="D6" s="167" t="s">
        <v>1</v>
      </c>
      <c r="E6" s="168"/>
      <c r="F6" s="169" t="s">
        <v>1355</v>
      </c>
      <c r="G6" s="170"/>
      <c r="H6" s="169" t="s">
        <v>1356</v>
      </c>
      <c r="I6" s="170"/>
    </row>
    <row r="7" ht="13.5" spans="1:9">
      <c r="A7" s="171"/>
      <c r="B7" s="171"/>
      <c r="C7" s="172"/>
      <c r="D7" s="173"/>
      <c r="E7" s="174"/>
      <c r="F7" s="175" t="s">
        <v>1357</v>
      </c>
      <c r="G7" s="175" t="s">
        <v>1358</v>
      </c>
      <c r="H7" s="175" t="s">
        <v>1357</v>
      </c>
      <c r="I7" s="175" t="s">
        <v>1358</v>
      </c>
    </row>
    <row r="8" spans="1:9">
      <c r="A8" s="176"/>
      <c r="B8" s="177"/>
      <c r="C8" s="178"/>
      <c r="D8" s="179"/>
      <c r="E8" s="180"/>
      <c r="F8" s="180"/>
      <c r="G8" s="180"/>
      <c r="H8" s="180"/>
      <c r="I8" s="180"/>
    </row>
    <row r="9" spans="1:9">
      <c r="A9" s="181">
        <v>1</v>
      </c>
      <c r="B9" s="182"/>
      <c r="C9" s="183"/>
      <c r="D9" s="184" t="s">
        <v>1131</v>
      </c>
      <c r="E9" s="185"/>
      <c r="F9" s="186"/>
      <c r="G9" s="186"/>
      <c r="H9" s="186"/>
      <c r="I9" s="186"/>
    </row>
    <row r="10" spans="1:9">
      <c r="A10" s="187"/>
      <c r="B10" s="188">
        <v>110101001</v>
      </c>
      <c r="C10" s="183" t="s">
        <v>1396</v>
      </c>
      <c r="D10" s="157" t="s">
        <v>1397</v>
      </c>
      <c r="E10" s="189"/>
      <c r="F10" s="186">
        <v>10000000</v>
      </c>
      <c r="G10" s="186"/>
      <c r="H10" s="186"/>
      <c r="I10" s="186"/>
    </row>
    <row r="11" spans="1:9">
      <c r="A11" s="187"/>
      <c r="B11" s="188"/>
      <c r="C11" s="183"/>
      <c r="D11" s="157" t="s">
        <v>1397</v>
      </c>
      <c r="E11" s="189"/>
      <c r="F11" s="186"/>
      <c r="G11" s="186"/>
      <c r="H11" s="186"/>
      <c r="I11" s="186"/>
    </row>
    <row r="12" spans="1:9">
      <c r="A12" s="187"/>
      <c r="B12" s="188"/>
      <c r="C12" s="183"/>
      <c r="D12" s="157" t="s">
        <v>1398</v>
      </c>
      <c r="E12" s="189"/>
      <c r="F12" s="186"/>
      <c r="G12" s="186"/>
      <c r="H12" s="186"/>
      <c r="I12" s="186"/>
    </row>
    <row r="13" spans="1:9">
      <c r="A13" s="187"/>
      <c r="B13" s="188"/>
      <c r="C13" s="183"/>
      <c r="E13" s="189" t="s">
        <v>1375</v>
      </c>
      <c r="F13" s="186"/>
      <c r="G13" s="186">
        <f>SUM(F10+F12)</f>
        <v>10000000</v>
      </c>
      <c r="H13" s="186"/>
      <c r="I13" s="186"/>
    </row>
    <row r="14" spans="1:9">
      <c r="A14" s="187"/>
      <c r="B14" s="188"/>
      <c r="C14" s="183"/>
      <c r="E14" s="189" t="s">
        <v>1399</v>
      </c>
      <c r="F14" s="186"/>
      <c r="G14" s="186">
        <f>F11</f>
        <v>0</v>
      </c>
      <c r="H14" s="186"/>
      <c r="I14" s="186"/>
    </row>
    <row r="15" spans="1:9">
      <c r="A15" s="187"/>
      <c r="B15" s="188"/>
      <c r="C15" s="183"/>
      <c r="D15" s="190" t="s">
        <v>1400</v>
      </c>
      <c r="E15" s="189"/>
      <c r="F15" s="186"/>
      <c r="G15" s="186"/>
      <c r="H15" s="186"/>
      <c r="I15" s="186"/>
    </row>
    <row r="16" spans="1:9">
      <c r="A16" s="187"/>
      <c r="B16" s="188"/>
      <c r="C16" s="183"/>
      <c r="E16" s="189"/>
      <c r="F16" s="186"/>
      <c r="G16" s="186"/>
      <c r="H16" s="186"/>
      <c r="I16" s="186"/>
    </row>
    <row r="17" spans="1:9">
      <c r="A17" s="187"/>
      <c r="B17" s="188"/>
      <c r="C17" s="183" t="s">
        <v>1401</v>
      </c>
      <c r="D17" s="157" t="s">
        <v>1376</v>
      </c>
      <c r="E17" s="189"/>
      <c r="F17" s="186"/>
      <c r="G17" s="186"/>
      <c r="H17" s="186"/>
      <c r="I17" s="186"/>
    </row>
    <row r="18" spans="1:9">
      <c r="A18" s="187"/>
      <c r="B18" s="188"/>
      <c r="C18" s="183"/>
      <c r="E18" s="189" t="s">
        <v>1370</v>
      </c>
      <c r="F18" s="186"/>
      <c r="G18" s="186"/>
      <c r="H18" s="186"/>
      <c r="I18" s="186"/>
    </row>
    <row r="19" spans="1:9">
      <c r="A19" s="187"/>
      <c r="B19" s="188"/>
      <c r="C19" s="183"/>
      <c r="E19" s="189" t="s">
        <v>1399</v>
      </c>
      <c r="F19" s="186"/>
      <c r="G19" s="186">
        <f>F17-G18</f>
        <v>0</v>
      </c>
      <c r="H19" s="186"/>
      <c r="I19" s="186"/>
    </row>
    <row r="20" spans="1:9">
      <c r="A20" s="187"/>
      <c r="B20" s="188"/>
      <c r="C20" s="183"/>
      <c r="D20" s="190" t="s">
        <v>1402</v>
      </c>
      <c r="E20" s="189"/>
      <c r="F20" s="186"/>
      <c r="G20" s="186"/>
      <c r="H20" s="186"/>
      <c r="I20" s="186"/>
    </row>
    <row r="21" spans="1:9">
      <c r="A21" s="187"/>
      <c r="B21" s="188"/>
      <c r="C21" s="183"/>
      <c r="E21" s="189"/>
      <c r="F21" s="186"/>
      <c r="G21" s="186"/>
      <c r="H21" s="186"/>
      <c r="I21" s="186"/>
    </row>
    <row r="22" spans="1:9">
      <c r="A22" s="187"/>
      <c r="B22" s="188"/>
      <c r="C22" s="183" t="s">
        <v>1401</v>
      </c>
      <c r="D22" s="157" t="s">
        <v>1376</v>
      </c>
      <c r="E22" s="189"/>
      <c r="F22" s="186"/>
      <c r="G22" s="186"/>
      <c r="H22" s="186"/>
      <c r="I22" s="186"/>
    </row>
    <row r="23" spans="1:9">
      <c r="A23" s="187"/>
      <c r="B23" s="188"/>
      <c r="C23" s="183"/>
      <c r="E23" s="189" t="s">
        <v>1375</v>
      </c>
      <c r="F23" s="186"/>
      <c r="G23" s="186"/>
      <c r="H23" s="186"/>
      <c r="I23" s="186"/>
    </row>
    <row r="24" spans="1:9">
      <c r="A24" s="187"/>
      <c r="B24" s="188"/>
      <c r="C24" s="183"/>
      <c r="E24" s="189" t="s">
        <v>1399</v>
      </c>
      <c r="F24" s="186"/>
      <c r="G24" s="186">
        <f>F22-G23</f>
        <v>0</v>
      </c>
      <c r="H24" s="186"/>
      <c r="I24" s="186"/>
    </row>
    <row r="25" spans="1:9">
      <c r="A25" s="187"/>
      <c r="B25" s="188"/>
      <c r="C25" s="183"/>
      <c r="D25" s="190" t="s">
        <v>1403</v>
      </c>
      <c r="E25" s="189"/>
      <c r="F25" s="186"/>
      <c r="G25" s="186"/>
      <c r="H25" s="186"/>
      <c r="I25" s="186"/>
    </row>
    <row r="26" spans="1:9">
      <c r="A26" s="187"/>
      <c r="B26" s="188"/>
      <c r="C26" s="183"/>
      <c r="E26" s="189"/>
      <c r="F26" s="186"/>
      <c r="G26" s="186"/>
      <c r="H26" s="186"/>
      <c r="I26" s="186"/>
    </row>
    <row r="27" spans="1:9">
      <c r="A27" s="187"/>
      <c r="B27" s="188"/>
      <c r="C27" s="183" t="s">
        <v>1404</v>
      </c>
      <c r="D27" s="157" t="s">
        <v>1393</v>
      </c>
      <c r="E27" s="189"/>
      <c r="F27" s="186"/>
      <c r="G27" s="186"/>
      <c r="H27" s="186"/>
      <c r="I27" s="186"/>
    </row>
    <row r="28" spans="1:9">
      <c r="A28" s="187"/>
      <c r="B28" s="188"/>
      <c r="C28" s="183"/>
      <c r="E28" s="189" t="s">
        <v>1375</v>
      </c>
      <c r="F28" s="186"/>
      <c r="G28" s="186">
        <f>H27</f>
        <v>0</v>
      </c>
      <c r="H28" s="186"/>
      <c r="I28" s="186"/>
    </row>
    <row r="29" spans="1:9">
      <c r="A29" s="187"/>
      <c r="B29" s="188"/>
      <c r="C29" s="183"/>
      <c r="D29" s="190" t="s">
        <v>1405</v>
      </c>
      <c r="E29" s="189"/>
      <c r="F29" s="186"/>
      <c r="G29" s="186"/>
      <c r="H29" s="186"/>
      <c r="I29" s="186"/>
    </row>
    <row r="30" spans="1:9">
      <c r="A30" s="187"/>
      <c r="B30" s="188"/>
      <c r="C30" s="183"/>
      <c r="E30" s="189"/>
      <c r="F30" s="186"/>
      <c r="G30" s="186"/>
      <c r="H30" s="186"/>
      <c r="I30" s="186"/>
    </row>
    <row r="31" spans="1:9">
      <c r="A31" s="187"/>
      <c r="B31" s="188"/>
      <c r="C31" s="183" t="s">
        <v>1406</v>
      </c>
      <c r="D31" s="157" t="s">
        <v>1407</v>
      </c>
      <c r="E31" s="189"/>
      <c r="F31" s="186"/>
      <c r="G31" s="186"/>
      <c r="H31" s="186"/>
      <c r="I31" s="186"/>
    </row>
    <row r="32" spans="1:9">
      <c r="A32" s="187"/>
      <c r="B32" s="188"/>
      <c r="C32" s="183"/>
      <c r="E32" s="189" t="s">
        <v>1399</v>
      </c>
      <c r="F32" s="186"/>
      <c r="G32" s="186">
        <f>H31</f>
        <v>0</v>
      </c>
      <c r="H32" s="186"/>
      <c r="I32" s="186"/>
    </row>
    <row r="33" spans="1:9">
      <c r="A33" s="187"/>
      <c r="B33" s="188"/>
      <c r="C33" s="183"/>
      <c r="D33" s="190" t="s">
        <v>1408</v>
      </c>
      <c r="E33" s="189"/>
      <c r="F33" s="186"/>
      <c r="G33" s="186"/>
      <c r="H33" s="186"/>
      <c r="I33" s="186"/>
    </row>
    <row r="34" spans="1:9">
      <c r="A34" s="187"/>
      <c r="B34" s="188"/>
      <c r="C34" s="183"/>
      <c r="E34" s="189"/>
      <c r="F34" s="186"/>
      <c r="G34" s="186"/>
      <c r="H34" s="186"/>
      <c r="I34" s="186"/>
    </row>
    <row r="35" spans="1:9">
      <c r="A35" s="187"/>
      <c r="B35" s="188"/>
      <c r="C35" s="183" t="s">
        <v>1409</v>
      </c>
      <c r="D35" s="157" t="s">
        <v>1375</v>
      </c>
      <c r="E35" s="189"/>
      <c r="F35" s="186"/>
      <c r="G35" s="186"/>
      <c r="H35" s="186"/>
      <c r="I35" s="186"/>
    </row>
    <row r="36" spans="1:9">
      <c r="A36" s="187"/>
      <c r="B36" s="188"/>
      <c r="C36" s="183"/>
      <c r="D36" s="157" t="s">
        <v>1399</v>
      </c>
      <c r="E36" s="189"/>
      <c r="F36" s="186">
        <f>G37-F35</f>
        <v>0</v>
      </c>
      <c r="G36" s="186"/>
      <c r="H36" s="186"/>
      <c r="I36" s="186"/>
    </row>
    <row r="37" spans="1:9">
      <c r="A37" s="187"/>
      <c r="B37" s="188"/>
      <c r="C37" s="183"/>
      <c r="D37" s="191"/>
      <c r="E37" s="189" t="s">
        <v>1410</v>
      </c>
      <c r="F37" s="186"/>
      <c r="G37" s="186"/>
      <c r="H37" s="186"/>
      <c r="I37" s="186"/>
    </row>
    <row r="38" spans="1:9">
      <c r="A38" s="187"/>
      <c r="B38" s="188"/>
      <c r="C38" s="183"/>
      <c r="D38" s="190" t="s">
        <v>1411</v>
      </c>
      <c r="E38" s="189"/>
      <c r="F38" s="186"/>
      <c r="G38" s="186"/>
      <c r="H38" s="186"/>
      <c r="I38" s="186"/>
    </row>
    <row r="39" spans="1:9">
      <c r="A39" s="187"/>
      <c r="B39" s="188"/>
      <c r="C39" s="183"/>
      <c r="E39" s="189"/>
      <c r="F39" s="186"/>
      <c r="G39" s="186"/>
      <c r="H39" s="186"/>
      <c r="I39" s="186"/>
    </row>
    <row r="40" spans="1:9">
      <c r="A40" s="187"/>
      <c r="B40" s="188"/>
      <c r="C40" s="183" t="s">
        <v>1409</v>
      </c>
      <c r="D40" s="157" t="s">
        <v>1410</v>
      </c>
      <c r="E40" s="189"/>
      <c r="F40" s="186"/>
      <c r="G40" s="186"/>
      <c r="H40" s="186"/>
      <c r="I40" s="186"/>
    </row>
    <row r="41" spans="1:9">
      <c r="A41" s="187"/>
      <c r="B41" s="188"/>
      <c r="C41" s="183"/>
      <c r="E41" s="189" t="s">
        <v>1375</v>
      </c>
      <c r="F41" s="186"/>
      <c r="G41" s="186"/>
      <c r="H41" s="186"/>
      <c r="I41" s="186"/>
    </row>
    <row r="42" spans="1:9">
      <c r="A42" s="187"/>
      <c r="B42" s="188"/>
      <c r="C42" s="183"/>
      <c r="D42" s="191"/>
      <c r="E42" s="189" t="s">
        <v>1399</v>
      </c>
      <c r="F42" s="186"/>
      <c r="G42" s="186">
        <f>F40-G41</f>
        <v>0</v>
      </c>
      <c r="H42" s="186"/>
      <c r="I42" s="186"/>
    </row>
    <row r="43" spans="1:9">
      <c r="A43" s="187"/>
      <c r="B43" s="188"/>
      <c r="C43" s="183"/>
      <c r="D43" s="190" t="s">
        <v>1412</v>
      </c>
      <c r="E43" s="189"/>
      <c r="F43" s="186"/>
      <c r="G43" s="186"/>
      <c r="H43" s="186"/>
      <c r="I43" s="186"/>
    </row>
    <row r="44" spans="1:9">
      <c r="A44" s="187"/>
      <c r="B44" s="188"/>
      <c r="C44" s="183"/>
      <c r="D44" s="190"/>
      <c r="E44" s="189"/>
      <c r="F44" s="186"/>
      <c r="G44" s="186"/>
      <c r="H44" s="186"/>
      <c r="I44" s="186"/>
    </row>
    <row r="45" spans="1:9">
      <c r="A45" s="187"/>
      <c r="B45" s="188"/>
      <c r="C45" s="183" t="s">
        <v>1413</v>
      </c>
      <c r="D45" s="157" t="s">
        <v>1384</v>
      </c>
      <c r="E45" s="189"/>
      <c r="F45" s="186"/>
      <c r="G45" s="186"/>
      <c r="H45" s="186"/>
      <c r="I45" s="186"/>
    </row>
    <row r="46" spans="1:9">
      <c r="A46" s="187"/>
      <c r="B46" s="188"/>
      <c r="C46" s="183"/>
      <c r="E46" s="189" t="s">
        <v>1375</v>
      </c>
      <c r="F46" s="186"/>
      <c r="G46" s="186">
        <f>H45</f>
        <v>0</v>
      </c>
      <c r="H46" s="186"/>
      <c r="I46" s="186"/>
    </row>
    <row r="47" spans="1:9">
      <c r="A47" s="187"/>
      <c r="B47" s="188"/>
      <c r="C47" s="183"/>
      <c r="D47" s="190" t="s">
        <v>1414</v>
      </c>
      <c r="E47" s="189"/>
      <c r="F47" s="186"/>
      <c r="G47" s="186"/>
      <c r="H47" s="186"/>
      <c r="I47" s="186"/>
    </row>
    <row r="48" spans="1:9">
      <c r="A48" s="187"/>
      <c r="B48" s="188"/>
      <c r="C48" s="183"/>
      <c r="E48" s="189"/>
      <c r="F48" s="186"/>
      <c r="G48" s="186"/>
      <c r="H48" s="186"/>
      <c r="I48" s="186"/>
    </row>
    <row r="49" spans="1:9">
      <c r="A49" s="187"/>
      <c r="B49" s="188"/>
      <c r="C49" s="183" t="s">
        <v>1415</v>
      </c>
      <c r="D49" s="157" t="s">
        <v>1407</v>
      </c>
      <c r="E49" s="189"/>
      <c r="F49" s="186"/>
      <c r="G49" s="186"/>
      <c r="H49" s="186"/>
      <c r="I49" s="186"/>
    </row>
    <row r="50" spans="1:9">
      <c r="A50" s="187"/>
      <c r="B50" s="188"/>
      <c r="C50" s="183"/>
      <c r="E50" s="189" t="s">
        <v>1399</v>
      </c>
      <c r="F50" s="186"/>
      <c r="G50" s="186">
        <f>H49</f>
        <v>0</v>
      </c>
      <c r="H50" s="186"/>
      <c r="I50" s="186"/>
    </row>
    <row r="51" spans="1:9">
      <c r="A51" s="187"/>
      <c r="B51" s="188"/>
      <c r="C51" s="183"/>
      <c r="D51" s="190" t="s">
        <v>1416</v>
      </c>
      <c r="E51" s="189"/>
      <c r="F51" s="186"/>
      <c r="G51" s="186"/>
      <c r="H51" s="186"/>
      <c r="I51" s="186"/>
    </row>
    <row r="52" spans="1:9">
      <c r="A52" s="187"/>
      <c r="B52" s="188"/>
      <c r="C52" s="183"/>
      <c r="E52" s="189"/>
      <c r="F52" s="186"/>
      <c r="G52" s="186"/>
      <c r="H52" s="186"/>
      <c r="I52" s="186"/>
    </row>
    <row r="53" spans="1:9">
      <c r="A53" s="187"/>
      <c r="B53" s="188"/>
      <c r="C53" s="183" t="s">
        <v>1417</v>
      </c>
      <c r="D53" s="157" t="s">
        <v>1398</v>
      </c>
      <c r="E53" s="189"/>
      <c r="F53" s="186"/>
      <c r="G53" s="186"/>
      <c r="H53" s="186"/>
      <c r="I53" s="186"/>
    </row>
    <row r="54" spans="1:9">
      <c r="A54" s="187"/>
      <c r="B54" s="188"/>
      <c r="C54" s="183"/>
      <c r="E54" s="189" t="s">
        <v>1143</v>
      </c>
      <c r="F54" s="186"/>
      <c r="G54" s="186">
        <f>F53</f>
        <v>0</v>
      </c>
      <c r="H54" s="186"/>
      <c r="I54" s="186"/>
    </row>
    <row r="55" spans="1:9">
      <c r="A55" s="187"/>
      <c r="B55" s="188"/>
      <c r="C55" s="183"/>
      <c r="D55" s="190" t="s">
        <v>1418</v>
      </c>
      <c r="E55" s="189"/>
      <c r="F55" s="186"/>
      <c r="G55" s="186"/>
      <c r="H55" s="186"/>
      <c r="I55" s="186"/>
    </row>
    <row r="56" spans="1:9">
      <c r="A56" s="187"/>
      <c r="B56" s="188"/>
      <c r="C56" s="183"/>
      <c r="E56" s="189"/>
      <c r="F56" s="186"/>
      <c r="G56" s="186"/>
      <c r="H56" s="186"/>
      <c r="I56" s="186"/>
    </row>
    <row r="57" spans="1:9">
      <c r="A57" s="187"/>
      <c r="B57" s="188"/>
      <c r="C57" s="183" t="s">
        <v>1419</v>
      </c>
      <c r="D57" s="192" t="s">
        <v>1420</v>
      </c>
      <c r="E57" s="189"/>
      <c r="F57" s="186"/>
      <c r="G57" s="186"/>
      <c r="H57" s="186"/>
      <c r="I57" s="186"/>
    </row>
    <row r="58" spans="1:9">
      <c r="A58" s="187"/>
      <c r="B58" s="188"/>
      <c r="C58" s="183"/>
      <c r="D58" s="190"/>
      <c r="E58" s="189" t="s">
        <v>1421</v>
      </c>
      <c r="F58" s="186"/>
      <c r="G58" s="186">
        <f>F57</f>
        <v>0</v>
      </c>
      <c r="H58" s="186"/>
      <c r="I58" s="186"/>
    </row>
    <row r="59" spans="1:9">
      <c r="A59" s="187"/>
      <c r="B59" s="188"/>
      <c r="C59" s="183"/>
      <c r="D59" s="190" t="s">
        <v>1422</v>
      </c>
      <c r="E59" s="189"/>
      <c r="F59" s="186"/>
      <c r="G59" s="186"/>
      <c r="H59" s="186"/>
      <c r="I59" s="186"/>
    </row>
    <row r="60" spans="1:9">
      <c r="A60" s="187"/>
      <c r="B60" s="188"/>
      <c r="C60" s="183"/>
      <c r="E60" s="189"/>
      <c r="F60" s="186"/>
      <c r="G60" s="186"/>
      <c r="H60" s="186"/>
      <c r="I60" s="186"/>
    </row>
    <row r="61" spans="1:9">
      <c r="A61" s="187"/>
      <c r="B61" s="188"/>
      <c r="C61" s="183"/>
      <c r="E61" s="189"/>
      <c r="F61" s="186"/>
      <c r="G61" s="186"/>
      <c r="H61" s="186"/>
      <c r="I61" s="186"/>
    </row>
    <row r="62" spans="1:9">
      <c r="A62" s="181">
        <v>2</v>
      </c>
      <c r="B62" s="182"/>
      <c r="C62" s="183"/>
      <c r="D62" s="184" t="s">
        <v>1132</v>
      </c>
      <c r="E62" s="185"/>
      <c r="F62" s="186"/>
      <c r="G62" s="186"/>
      <c r="H62" s="186"/>
      <c r="I62" s="186"/>
    </row>
    <row r="63" spans="1:9">
      <c r="A63" s="187"/>
      <c r="B63" s="188"/>
      <c r="C63" s="183" t="s">
        <v>1423</v>
      </c>
      <c r="D63" s="157" t="s">
        <v>1424</v>
      </c>
      <c r="E63" s="189"/>
      <c r="F63" s="186"/>
      <c r="G63" s="186"/>
      <c r="H63" s="186"/>
      <c r="I63" s="186"/>
    </row>
    <row r="64" spans="1:9">
      <c r="A64" s="187"/>
      <c r="B64" s="188"/>
      <c r="C64" s="183"/>
      <c r="D64" s="157" t="s">
        <v>1424</v>
      </c>
      <c r="E64" s="189"/>
      <c r="F64" s="186"/>
      <c r="G64" s="186"/>
      <c r="H64" s="186"/>
      <c r="I64" s="186"/>
    </row>
    <row r="65" spans="1:9">
      <c r="A65" s="187"/>
      <c r="B65" s="188"/>
      <c r="C65" s="183"/>
      <c r="D65" s="157" t="s">
        <v>1424</v>
      </c>
      <c r="E65" s="189"/>
      <c r="F65" s="186"/>
      <c r="G65" s="186"/>
      <c r="H65" s="186"/>
      <c r="I65" s="186"/>
    </row>
    <row r="66" spans="1:9">
      <c r="A66" s="187"/>
      <c r="B66" s="188"/>
      <c r="C66" s="183"/>
      <c r="D66" s="157" t="s">
        <v>1424</v>
      </c>
      <c r="E66" s="189"/>
      <c r="F66" s="186"/>
      <c r="G66" s="186"/>
      <c r="H66" s="186"/>
      <c r="I66" s="186"/>
    </row>
    <row r="67" spans="1:9">
      <c r="A67" s="187"/>
      <c r="B67" s="188"/>
      <c r="C67" s="183"/>
      <c r="D67" s="157" t="s">
        <v>1398</v>
      </c>
      <c r="E67" s="189"/>
      <c r="F67" s="186"/>
      <c r="G67" s="186"/>
      <c r="H67" s="186"/>
      <c r="I67" s="186"/>
    </row>
    <row r="68" spans="1:9">
      <c r="A68" s="187"/>
      <c r="B68" s="188"/>
      <c r="C68" s="183"/>
      <c r="E68" s="189" t="s">
        <v>1375</v>
      </c>
      <c r="F68" s="186"/>
      <c r="G68" s="186">
        <f>F63+F67</f>
        <v>0</v>
      </c>
      <c r="H68" s="186"/>
      <c r="I68" s="186"/>
    </row>
    <row r="69" spans="1:9">
      <c r="A69" s="187"/>
      <c r="B69" s="188"/>
      <c r="C69" s="183"/>
      <c r="E69" s="189" t="s">
        <v>1399</v>
      </c>
      <c r="F69" s="186"/>
      <c r="G69" s="186"/>
      <c r="H69" s="186"/>
      <c r="I69" s="186"/>
    </row>
    <row r="70" spans="1:9">
      <c r="A70" s="187"/>
      <c r="B70" s="188"/>
      <c r="C70" s="183"/>
      <c r="D70" s="190" t="s">
        <v>1400</v>
      </c>
      <c r="E70" s="189"/>
      <c r="F70" s="186"/>
      <c r="G70" s="186"/>
      <c r="H70" s="186"/>
      <c r="I70" s="186"/>
    </row>
    <row r="71" spans="1:9">
      <c r="A71" s="187"/>
      <c r="B71" s="188"/>
      <c r="C71" s="183"/>
      <c r="E71" s="189"/>
      <c r="F71" s="186"/>
      <c r="G71" s="186"/>
      <c r="H71" s="186"/>
      <c r="I71" s="186"/>
    </row>
    <row r="72" spans="1:9">
      <c r="A72" s="187"/>
      <c r="B72" s="188"/>
      <c r="C72" s="183" t="s">
        <v>1423</v>
      </c>
      <c r="D72" s="157" t="s">
        <v>1376</v>
      </c>
      <c r="E72" s="189"/>
      <c r="F72" s="186"/>
      <c r="G72" s="186"/>
      <c r="H72" s="186"/>
      <c r="I72" s="186"/>
    </row>
    <row r="73" spans="1:9">
      <c r="A73" s="187"/>
      <c r="B73" s="188"/>
      <c r="C73" s="183"/>
      <c r="E73" s="189" t="s">
        <v>1375</v>
      </c>
      <c r="F73" s="186"/>
      <c r="G73" s="186"/>
      <c r="H73" s="186"/>
      <c r="I73" s="186"/>
    </row>
    <row r="74" spans="1:9">
      <c r="A74" s="187"/>
      <c r="B74" s="188"/>
      <c r="C74" s="183"/>
      <c r="E74" s="189" t="s">
        <v>1399</v>
      </c>
      <c r="F74" s="186"/>
      <c r="G74" s="186">
        <f>F72-G73</f>
        <v>0</v>
      </c>
      <c r="H74" s="186"/>
      <c r="I74" s="186"/>
    </row>
    <row r="75" spans="1:9">
      <c r="A75" s="187"/>
      <c r="B75" s="188"/>
      <c r="C75" s="183"/>
      <c r="D75" s="190" t="s">
        <v>1425</v>
      </c>
      <c r="E75" s="189"/>
      <c r="F75" s="186"/>
      <c r="G75" s="186"/>
      <c r="H75" s="186"/>
      <c r="I75" s="186"/>
    </row>
    <row r="76" spans="1:9">
      <c r="A76" s="187"/>
      <c r="B76" s="188"/>
      <c r="C76" s="183"/>
      <c r="E76" s="189"/>
      <c r="F76" s="186"/>
      <c r="G76" s="186"/>
      <c r="H76" s="186"/>
      <c r="I76" s="186"/>
    </row>
    <row r="77" spans="1:9">
      <c r="A77" s="187"/>
      <c r="B77" s="188"/>
      <c r="C77" s="183" t="s">
        <v>1426</v>
      </c>
      <c r="D77" s="157" t="s">
        <v>1393</v>
      </c>
      <c r="E77" s="189"/>
      <c r="F77" s="186"/>
      <c r="G77" s="186"/>
      <c r="H77" s="186"/>
      <c r="I77" s="186"/>
    </row>
    <row r="78" spans="1:9">
      <c r="A78" s="187"/>
      <c r="B78" s="188"/>
      <c r="C78" s="183"/>
      <c r="E78" s="189" t="s">
        <v>1375</v>
      </c>
      <c r="F78" s="186"/>
      <c r="G78" s="186">
        <f>H77</f>
        <v>0</v>
      </c>
      <c r="H78" s="186"/>
      <c r="I78" s="186"/>
    </row>
    <row r="79" spans="1:9">
      <c r="A79" s="187"/>
      <c r="B79" s="188"/>
      <c r="C79" s="183"/>
      <c r="D79" s="190" t="s">
        <v>1405</v>
      </c>
      <c r="E79" s="189"/>
      <c r="F79" s="186"/>
      <c r="G79" s="186"/>
      <c r="H79" s="186"/>
      <c r="I79" s="186"/>
    </row>
    <row r="80" spans="1:9">
      <c r="A80" s="187"/>
      <c r="B80" s="188"/>
      <c r="C80" s="183"/>
      <c r="E80" s="189"/>
      <c r="F80" s="186"/>
      <c r="G80" s="186"/>
      <c r="H80" s="186"/>
      <c r="I80" s="186"/>
    </row>
    <row r="81" spans="1:9">
      <c r="A81" s="187"/>
      <c r="B81" s="188"/>
      <c r="C81" s="183" t="s">
        <v>1427</v>
      </c>
      <c r="D81" s="157" t="s">
        <v>1407</v>
      </c>
      <c r="E81" s="189"/>
      <c r="F81" s="186"/>
      <c r="G81" s="186"/>
      <c r="H81" s="186"/>
      <c r="I81" s="186"/>
    </row>
    <row r="82" spans="1:9">
      <c r="A82" s="187"/>
      <c r="B82" s="188"/>
      <c r="C82" s="183"/>
      <c r="E82" s="189" t="s">
        <v>1399</v>
      </c>
      <c r="F82" s="186"/>
      <c r="G82" s="186">
        <f>H81</f>
        <v>0</v>
      </c>
      <c r="H82" s="186"/>
      <c r="I82" s="186"/>
    </row>
    <row r="83" spans="1:9">
      <c r="A83" s="187"/>
      <c r="B83" s="188"/>
      <c r="C83" s="183"/>
      <c r="D83" s="190" t="s">
        <v>1408</v>
      </c>
      <c r="E83" s="189"/>
      <c r="F83" s="186"/>
      <c r="G83" s="186"/>
      <c r="H83" s="186"/>
      <c r="I83" s="186"/>
    </row>
    <row r="84" spans="1:9">
      <c r="A84" s="187"/>
      <c r="B84" s="188"/>
      <c r="C84" s="183"/>
      <c r="E84" s="189"/>
      <c r="F84" s="186"/>
      <c r="G84" s="186"/>
      <c r="H84" s="186"/>
      <c r="I84" s="186"/>
    </row>
    <row r="85" spans="1:9">
      <c r="A85" s="187"/>
      <c r="B85" s="188"/>
      <c r="C85" s="183" t="s">
        <v>1428</v>
      </c>
      <c r="D85" s="192" t="s">
        <v>1420</v>
      </c>
      <c r="E85" s="189"/>
      <c r="F85" s="186"/>
      <c r="G85" s="186"/>
      <c r="H85" s="186"/>
      <c r="I85" s="186"/>
    </row>
    <row r="86" spans="1:9">
      <c r="A86" s="187"/>
      <c r="B86" s="188"/>
      <c r="C86" s="183"/>
      <c r="D86" s="190"/>
      <c r="E86" s="189" t="s">
        <v>1421</v>
      </c>
      <c r="F86" s="186"/>
      <c r="G86" s="186">
        <f>F85</f>
        <v>0</v>
      </c>
      <c r="H86" s="186"/>
      <c r="I86" s="186"/>
    </row>
    <row r="87" spans="1:9">
      <c r="A87" s="187"/>
      <c r="B87" s="188"/>
      <c r="C87" s="183"/>
      <c r="D87" s="190" t="s">
        <v>1429</v>
      </c>
      <c r="E87" s="189"/>
      <c r="F87" s="186"/>
      <c r="G87" s="186"/>
      <c r="H87" s="186"/>
      <c r="I87" s="186"/>
    </row>
    <row r="88" spans="1:9">
      <c r="A88" s="187"/>
      <c r="B88" s="188"/>
      <c r="C88" s="183"/>
      <c r="E88" s="189"/>
      <c r="F88" s="186"/>
      <c r="G88" s="186"/>
      <c r="H88" s="186"/>
      <c r="I88" s="186"/>
    </row>
    <row r="89" spans="1:9">
      <c r="A89" s="187"/>
      <c r="B89" s="188"/>
      <c r="C89" s="183"/>
      <c r="E89" s="189"/>
      <c r="F89" s="186"/>
      <c r="G89" s="186"/>
      <c r="H89" s="186"/>
      <c r="I89" s="186"/>
    </row>
    <row r="90" spans="1:9">
      <c r="A90" s="187"/>
      <c r="B90" s="188"/>
      <c r="C90" s="183"/>
      <c r="E90" s="189"/>
      <c r="F90" s="186"/>
      <c r="G90" s="186"/>
      <c r="H90" s="186"/>
      <c r="I90" s="186"/>
    </row>
    <row r="91" spans="1:9">
      <c r="A91" s="187"/>
      <c r="B91" s="188"/>
      <c r="C91" s="183"/>
      <c r="D91" s="190"/>
      <c r="E91" s="189"/>
      <c r="F91" s="186"/>
      <c r="G91" s="186"/>
      <c r="H91" s="186"/>
      <c r="I91" s="186"/>
    </row>
    <row r="92" spans="1:9">
      <c r="A92" s="187"/>
      <c r="B92" s="188"/>
      <c r="C92" s="183"/>
      <c r="D92" s="190"/>
      <c r="E92" s="189"/>
      <c r="F92" s="186"/>
      <c r="G92" s="186"/>
      <c r="H92" s="186"/>
      <c r="I92" s="186"/>
    </row>
    <row r="93" spans="1:9">
      <c r="A93" s="187"/>
      <c r="B93" s="188"/>
      <c r="C93" s="183"/>
      <c r="D93" s="190"/>
      <c r="E93" s="189"/>
      <c r="F93" s="186"/>
      <c r="G93" s="186"/>
      <c r="H93" s="186"/>
      <c r="I93" s="186"/>
    </row>
    <row r="94" spans="1:9">
      <c r="A94" s="181">
        <v>3</v>
      </c>
      <c r="B94" s="182"/>
      <c r="C94" s="183"/>
      <c r="D94" s="193" t="s">
        <v>1430</v>
      </c>
      <c r="E94" s="194"/>
      <c r="F94" s="195"/>
      <c r="G94" s="195"/>
      <c r="H94" s="195"/>
      <c r="I94" s="195"/>
    </row>
    <row r="95" spans="1:9">
      <c r="A95" s="187"/>
      <c r="B95" s="188"/>
      <c r="C95" s="189"/>
      <c r="E95" s="189"/>
      <c r="F95" s="195"/>
      <c r="G95" s="195"/>
      <c r="H95" s="195"/>
      <c r="I95" s="195"/>
    </row>
    <row r="96" spans="1:9">
      <c r="A96" s="187"/>
      <c r="B96" s="188"/>
      <c r="C96" s="189"/>
      <c r="E96" s="189"/>
      <c r="F96" s="195"/>
      <c r="G96" s="195"/>
      <c r="H96" s="195"/>
      <c r="I96" s="195"/>
    </row>
    <row r="97" spans="1:9">
      <c r="A97" s="187"/>
      <c r="B97" s="188"/>
      <c r="C97" s="189"/>
      <c r="E97" s="189"/>
      <c r="F97" s="195"/>
      <c r="G97" s="195"/>
      <c r="H97" s="195"/>
      <c r="I97" s="195"/>
    </row>
    <row r="98" spans="1:9">
      <c r="A98" s="187"/>
      <c r="B98" s="188"/>
      <c r="C98" s="189"/>
      <c r="E98" s="189"/>
      <c r="F98" s="195"/>
      <c r="G98" s="195"/>
      <c r="H98" s="195"/>
      <c r="I98" s="195"/>
    </row>
    <row r="99" spans="1:9">
      <c r="A99" s="187"/>
      <c r="B99" s="188"/>
      <c r="C99" s="189"/>
      <c r="E99" s="189"/>
      <c r="F99" s="186"/>
      <c r="G99" s="186"/>
      <c r="H99" s="186"/>
      <c r="I99" s="195"/>
    </row>
    <row r="100" spans="1:9">
      <c r="A100" s="187"/>
      <c r="B100" s="188"/>
      <c r="C100" s="183"/>
      <c r="E100" s="189"/>
      <c r="F100" s="186"/>
      <c r="G100" s="186"/>
      <c r="H100" s="186"/>
      <c r="I100" s="195"/>
    </row>
    <row r="101" spans="1:9">
      <c r="A101" s="187"/>
      <c r="B101" s="188"/>
      <c r="C101" s="189"/>
      <c r="E101" s="189"/>
      <c r="F101" s="186"/>
      <c r="G101" s="186"/>
      <c r="H101" s="186"/>
      <c r="I101" s="195"/>
    </row>
    <row r="102" spans="1:9">
      <c r="A102" s="187"/>
      <c r="B102" s="188"/>
      <c r="C102" s="189"/>
      <c r="E102" s="189"/>
      <c r="F102" s="186"/>
      <c r="G102" s="186"/>
      <c r="H102" s="186"/>
      <c r="I102" s="195"/>
    </row>
    <row r="103" spans="1:9">
      <c r="A103" s="187"/>
      <c r="B103" s="188"/>
      <c r="C103" s="189"/>
      <c r="E103" s="189"/>
      <c r="F103" s="186"/>
      <c r="G103" s="186"/>
      <c r="H103" s="186"/>
      <c r="I103" s="195"/>
    </row>
    <row r="104" spans="1:9">
      <c r="A104" s="187"/>
      <c r="B104" s="188"/>
      <c r="C104" s="189"/>
      <c r="E104" s="189"/>
      <c r="F104" s="186"/>
      <c r="G104" s="186"/>
      <c r="H104" s="186"/>
      <c r="I104" s="195"/>
    </row>
    <row r="105" spans="1:9">
      <c r="A105" s="187"/>
      <c r="B105" s="188"/>
      <c r="C105" s="189"/>
      <c r="E105" s="189"/>
      <c r="F105" s="195"/>
      <c r="G105" s="195"/>
      <c r="H105" s="195"/>
      <c r="I105" s="195"/>
    </row>
    <row r="106" spans="1:9">
      <c r="A106" s="181">
        <v>4</v>
      </c>
      <c r="B106" s="182"/>
      <c r="C106" s="189"/>
      <c r="D106" s="193" t="s">
        <v>1431</v>
      </c>
      <c r="E106" s="194"/>
      <c r="F106" s="195"/>
      <c r="G106" s="195"/>
      <c r="H106" s="195"/>
      <c r="I106" s="195"/>
    </row>
    <row r="107" spans="1:9">
      <c r="A107" s="187"/>
      <c r="B107" s="188"/>
      <c r="C107" s="189"/>
      <c r="E107" s="189"/>
      <c r="F107" s="195"/>
      <c r="G107" s="195"/>
      <c r="H107" s="195"/>
      <c r="I107" s="195"/>
    </row>
    <row r="108" spans="1:9">
      <c r="A108" s="187"/>
      <c r="B108" s="188"/>
      <c r="C108" s="183" t="s">
        <v>1432</v>
      </c>
      <c r="D108" s="157" t="s">
        <v>1433</v>
      </c>
      <c r="E108" s="189"/>
      <c r="F108" s="195"/>
      <c r="G108" s="195"/>
      <c r="H108" s="195"/>
      <c r="I108" s="195"/>
    </row>
    <row r="109" spans="1:9">
      <c r="A109" s="187"/>
      <c r="B109" s="188"/>
      <c r="C109" s="189"/>
      <c r="E109" s="189" t="s">
        <v>548</v>
      </c>
      <c r="F109" s="195"/>
      <c r="G109" s="195"/>
      <c r="H109" s="195"/>
      <c r="I109" s="195"/>
    </row>
    <row r="110" spans="1:9">
      <c r="A110" s="187"/>
      <c r="B110" s="188"/>
      <c r="C110" s="189"/>
      <c r="D110" s="190" t="s">
        <v>1434</v>
      </c>
      <c r="E110" s="189"/>
      <c r="F110" s="195"/>
      <c r="G110" s="195"/>
      <c r="H110" s="195"/>
      <c r="I110" s="195"/>
    </row>
    <row r="111" spans="1:9">
      <c r="A111" s="187"/>
      <c r="B111" s="188"/>
      <c r="C111" s="189"/>
      <c r="E111" s="189"/>
      <c r="F111" s="195"/>
      <c r="G111" s="195"/>
      <c r="H111" s="195"/>
      <c r="I111" s="195"/>
    </row>
    <row r="112" spans="1:9">
      <c r="A112" s="187"/>
      <c r="B112" s="188"/>
      <c r="C112" s="189"/>
      <c r="E112" s="189"/>
      <c r="F112" s="195"/>
      <c r="G112" s="195"/>
      <c r="H112" s="195"/>
      <c r="I112" s="195"/>
    </row>
    <row r="113" spans="1:9">
      <c r="A113" s="187"/>
      <c r="B113" s="188"/>
      <c r="C113" s="189"/>
      <c r="E113" s="189"/>
      <c r="F113" s="195"/>
      <c r="G113" s="195"/>
      <c r="H113" s="195"/>
      <c r="I113" s="195"/>
    </row>
    <row r="114" spans="1:9">
      <c r="A114" s="187"/>
      <c r="B114" s="188"/>
      <c r="C114" s="189"/>
      <c r="E114" s="189"/>
      <c r="F114" s="195"/>
      <c r="G114" s="195"/>
      <c r="H114" s="195"/>
      <c r="I114" s="195"/>
    </row>
    <row r="115" spans="1:9">
      <c r="A115" s="187"/>
      <c r="B115" s="188"/>
      <c r="C115" s="183"/>
      <c r="E115" s="189"/>
      <c r="F115" s="195"/>
      <c r="G115" s="195"/>
      <c r="H115" s="195"/>
      <c r="I115" s="195"/>
    </row>
    <row r="116" spans="1:9">
      <c r="A116" s="187"/>
      <c r="B116" s="188"/>
      <c r="C116" s="189"/>
      <c r="E116" s="189"/>
      <c r="F116" s="195"/>
      <c r="G116" s="195"/>
      <c r="H116" s="195"/>
      <c r="I116" s="195"/>
    </row>
    <row r="117" spans="1:9">
      <c r="A117" s="187"/>
      <c r="B117" s="188"/>
      <c r="C117" s="183"/>
      <c r="E117" s="189"/>
      <c r="F117" s="195"/>
      <c r="G117" s="195"/>
      <c r="H117" s="195"/>
      <c r="I117" s="195"/>
    </row>
    <row r="118" spans="1:9">
      <c r="A118" s="187"/>
      <c r="B118" s="188"/>
      <c r="C118" s="189"/>
      <c r="E118" s="189"/>
      <c r="F118" s="195"/>
      <c r="G118" s="195"/>
      <c r="H118" s="195"/>
      <c r="I118" s="195"/>
    </row>
    <row r="119" spans="1:9">
      <c r="A119" s="187"/>
      <c r="B119" s="188"/>
      <c r="C119" s="189"/>
      <c r="E119" s="189"/>
      <c r="F119" s="195"/>
      <c r="G119" s="195"/>
      <c r="H119" s="195"/>
      <c r="I119" s="195"/>
    </row>
    <row r="120" spans="1:9">
      <c r="A120" s="187"/>
      <c r="B120" s="188"/>
      <c r="C120" s="189"/>
      <c r="E120" s="189"/>
      <c r="F120" s="195"/>
      <c r="G120" s="195"/>
      <c r="H120" s="195"/>
      <c r="I120" s="195"/>
    </row>
    <row r="121" spans="1:9">
      <c r="A121" s="187"/>
      <c r="B121" s="188"/>
      <c r="C121" s="189"/>
      <c r="E121" s="189"/>
      <c r="F121" s="195"/>
      <c r="G121" s="195"/>
      <c r="H121" s="195"/>
      <c r="I121" s="195"/>
    </row>
    <row r="122" spans="1:9">
      <c r="A122" s="187"/>
      <c r="B122" s="188"/>
      <c r="C122" s="189"/>
      <c r="E122" s="189"/>
      <c r="F122" s="195"/>
      <c r="G122" s="195"/>
      <c r="H122" s="195"/>
      <c r="I122" s="195"/>
    </row>
    <row r="123" spans="1:9">
      <c r="A123" s="187"/>
      <c r="B123" s="188"/>
      <c r="C123" s="189"/>
      <c r="E123" s="189"/>
      <c r="F123" s="195"/>
      <c r="G123" s="195"/>
      <c r="H123" s="195"/>
      <c r="I123" s="195"/>
    </row>
    <row r="124" spans="1:9">
      <c r="A124" s="187"/>
      <c r="B124" s="188"/>
      <c r="C124" s="189"/>
      <c r="E124" s="189"/>
      <c r="F124" s="195"/>
      <c r="G124" s="195"/>
      <c r="H124" s="195"/>
      <c r="I124" s="195"/>
    </row>
    <row r="125" spans="1:9">
      <c r="A125" s="187"/>
      <c r="B125" s="188"/>
      <c r="C125" s="189"/>
      <c r="E125" s="189"/>
      <c r="F125" s="195"/>
      <c r="G125" s="195"/>
      <c r="H125" s="195"/>
      <c r="I125" s="195"/>
    </row>
    <row r="126" spans="1:9">
      <c r="A126" s="187"/>
      <c r="B126" s="188"/>
      <c r="C126" s="189"/>
      <c r="E126" s="189"/>
      <c r="F126" s="195"/>
      <c r="G126" s="195"/>
      <c r="H126" s="195"/>
      <c r="I126" s="195"/>
    </row>
    <row r="127" ht="13.5" spans="1:9">
      <c r="A127" s="196"/>
      <c r="B127" s="197"/>
      <c r="C127" s="198"/>
      <c r="D127" s="199"/>
      <c r="E127" s="198"/>
      <c r="F127" s="200"/>
      <c r="G127" s="200"/>
      <c r="H127" s="200"/>
      <c r="I127" s="200"/>
    </row>
    <row r="128" ht="13.5" spans="1:9">
      <c r="A128" s="201"/>
      <c r="B128" s="201"/>
      <c r="C128" s="202"/>
      <c r="D128" s="203"/>
      <c r="E128" s="204"/>
      <c r="F128" s="205">
        <f>SUM(F8:F127)</f>
        <v>10000000</v>
      </c>
      <c r="G128" s="205">
        <f>SUM(G8:G127)</f>
        <v>10000000</v>
      </c>
      <c r="H128" s="205">
        <f>SUM(H8:H127)</f>
        <v>0</v>
      </c>
      <c r="I128" s="205">
        <f>SUM(I8:I127)</f>
        <v>0</v>
      </c>
    </row>
    <row r="129" ht="13.5" spans="1:9">
      <c r="A129" s="206"/>
      <c r="B129" s="206"/>
      <c r="C129" s="207"/>
      <c r="D129" s="208"/>
      <c r="E129" s="209"/>
      <c r="F129" s="210"/>
      <c r="G129" s="210"/>
      <c r="H129" s="210">
        <f>F128+H128</f>
        <v>10000000</v>
      </c>
      <c r="I129" s="210">
        <f>G128+I128</f>
        <v>10000000</v>
      </c>
    </row>
    <row r="130" spans="6:9">
      <c r="F130" s="211"/>
      <c r="G130" s="211"/>
      <c r="H130" s="211"/>
      <c r="I130" s="211">
        <f>I129-H129</f>
        <v>0</v>
      </c>
    </row>
  </sheetData>
  <mergeCells count="7">
    <mergeCell ref="D3:E3"/>
    <mergeCell ref="F6:G6"/>
    <mergeCell ref="H6:I6"/>
    <mergeCell ref="A6:A7"/>
    <mergeCell ref="B6:B7"/>
    <mergeCell ref="C6:C7"/>
    <mergeCell ref="D6:E7"/>
  </mergeCells>
  <pageMargins left="0.7" right="0.7" top="0.75" bottom="0.75" header="0.3" footer="0.3"/>
  <pageSetup paperSize="1"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S25"/>
  <sheetViews>
    <sheetView tabSelected="1" zoomScale="70" zoomScaleNormal="70" workbookViewId="0">
      <selection activeCell="C14" sqref="C14"/>
    </sheetView>
  </sheetViews>
  <sheetFormatPr defaultColWidth="9" defaultRowHeight="15"/>
  <cols>
    <col min="2" max="2" width="27.1809523809524" customWidth="1"/>
    <col min="3" max="10" width="18.6285714285714" customWidth="1"/>
    <col min="11" max="11" width="2.72380952380952" customWidth="1"/>
    <col min="12" max="19" width="18.6285714285714" customWidth="1"/>
  </cols>
  <sheetData>
    <row r="2" spans="2:2">
      <c r="B2" s="2" t="s">
        <v>1435</v>
      </c>
    </row>
    <row r="3" ht="43.5" customHeight="1" spans="2:19">
      <c r="B3" s="151" t="s">
        <v>1</v>
      </c>
      <c r="C3" s="152" t="s">
        <v>1436</v>
      </c>
      <c r="D3" s="153"/>
      <c r="E3" s="152" t="s">
        <v>1437</v>
      </c>
      <c r="F3" s="153"/>
      <c r="G3" s="154" t="s">
        <v>1438</v>
      </c>
      <c r="H3" s="152" t="s">
        <v>1439</v>
      </c>
      <c r="I3" s="153"/>
      <c r="J3" s="154" t="s">
        <v>1440</v>
      </c>
      <c r="L3" s="152" t="s">
        <v>1441</v>
      </c>
      <c r="M3" s="153"/>
      <c r="N3" s="152" t="s">
        <v>1442</v>
      </c>
      <c r="O3" s="153"/>
      <c r="P3" s="154" t="s">
        <v>1443</v>
      </c>
      <c r="Q3" s="152" t="s">
        <v>1444</v>
      </c>
      <c r="R3" s="153"/>
      <c r="S3" s="154" t="s">
        <v>1445</v>
      </c>
    </row>
    <row r="4" spans="2:19">
      <c r="B4" s="155"/>
      <c r="C4" s="21" t="s">
        <v>1446</v>
      </c>
      <c r="D4" s="21" t="s">
        <v>1447</v>
      </c>
      <c r="E4" s="21" t="s">
        <v>1448</v>
      </c>
      <c r="F4" s="21" t="s">
        <v>1449</v>
      </c>
      <c r="G4" s="156"/>
      <c r="H4" s="21" t="s">
        <v>1450</v>
      </c>
      <c r="I4" s="21" t="s">
        <v>1451</v>
      </c>
      <c r="J4" s="156"/>
      <c r="L4" s="21" t="s">
        <v>1452</v>
      </c>
      <c r="M4" s="21" t="s">
        <v>1453</v>
      </c>
      <c r="N4" s="21" t="s">
        <v>1452</v>
      </c>
      <c r="O4" s="21" t="s">
        <v>1453</v>
      </c>
      <c r="P4" s="156"/>
      <c r="Q4" s="21" t="s">
        <v>1452</v>
      </c>
      <c r="R4" s="21" t="s">
        <v>1453</v>
      </c>
      <c r="S4" s="156"/>
    </row>
    <row r="5" spans="2:19">
      <c r="B5" s="15" t="s">
        <v>1454</v>
      </c>
      <c r="C5" s="16"/>
      <c r="D5" s="16"/>
      <c r="E5" s="16"/>
      <c r="F5" s="16"/>
      <c r="G5" s="16"/>
      <c r="H5" s="16"/>
      <c r="I5" s="16"/>
      <c r="J5" s="16"/>
      <c r="L5" s="16"/>
      <c r="M5" s="16"/>
      <c r="N5" s="16"/>
      <c r="O5" s="16"/>
      <c r="P5" s="16"/>
      <c r="Q5" s="16"/>
      <c r="R5" s="16"/>
      <c r="S5" s="16"/>
    </row>
    <row r="6" spans="2:19">
      <c r="B6" s="15"/>
      <c r="C6" s="16"/>
      <c r="D6" s="16"/>
      <c r="E6" s="16"/>
      <c r="F6" s="16"/>
      <c r="G6" s="16"/>
      <c r="H6" s="16"/>
      <c r="I6" s="16"/>
      <c r="J6" s="16"/>
      <c r="L6" s="16"/>
      <c r="M6" s="16"/>
      <c r="N6" s="16"/>
      <c r="O6" s="16"/>
      <c r="P6" s="16"/>
      <c r="Q6" s="16"/>
      <c r="R6" s="16"/>
      <c r="S6" s="16"/>
    </row>
    <row r="7" spans="2:19">
      <c r="B7" s="15" t="s">
        <v>1455</v>
      </c>
      <c r="C7" s="16"/>
      <c r="D7" s="16"/>
      <c r="E7" s="16"/>
      <c r="F7" s="16"/>
      <c r="G7" s="16"/>
      <c r="H7" s="16"/>
      <c r="I7" s="16"/>
      <c r="J7" s="16"/>
      <c r="L7" s="16"/>
      <c r="M7" s="16"/>
      <c r="N7" s="16"/>
      <c r="O7" s="16"/>
      <c r="P7" s="16"/>
      <c r="Q7" s="16"/>
      <c r="R7" s="16"/>
      <c r="S7" s="16"/>
    </row>
    <row r="8" spans="2:19">
      <c r="B8" s="15" t="s">
        <v>1456</v>
      </c>
      <c r="C8" s="16"/>
      <c r="D8" s="16"/>
      <c r="E8" s="16"/>
      <c r="F8" s="16"/>
      <c r="G8" s="16"/>
      <c r="H8" s="16"/>
      <c r="I8" s="16"/>
      <c r="J8" s="16"/>
      <c r="L8" s="16"/>
      <c r="M8" s="16"/>
      <c r="N8" s="16"/>
      <c r="O8" s="16"/>
      <c r="P8" s="16"/>
      <c r="Q8" s="16"/>
      <c r="R8" s="16"/>
      <c r="S8" s="16"/>
    </row>
    <row r="9" spans="2:19">
      <c r="B9" s="15" t="s">
        <v>1457</v>
      </c>
      <c r="C9" s="16"/>
      <c r="D9" s="16"/>
      <c r="E9" s="16"/>
      <c r="F9" s="16"/>
      <c r="G9" s="16"/>
      <c r="H9" s="16"/>
      <c r="I9" s="16"/>
      <c r="J9" s="16"/>
      <c r="L9" s="16"/>
      <c r="M9" s="16"/>
      <c r="N9" s="16"/>
      <c r="O9" s="16"/>
      <c r="P9" s="16"/>
      <c r="Q9" s="16"/>
      <c r="R9" s="16"/>
      <c r="S9" s="16"/>
    </row>
    <row r="10" spans="2:19">
      <c r="B10" s="15" t="s">
        <v>1458</v>
      </c>
      <c r="C10" s="16">
        <v>500000</v>
      </c>
      <c r="D10" s="16"/>
      <c r="E10" s="16"/>
      <c r="F10" s="16"/>
      <c r="G10" s="16"/>
      <c r="H10" s="16"/>
      <c r="I10" s="16"/>
      <c r="J10" s="16"/>
      <c r="L10" s="16"/>
      <c r="M10" s="16"/>
      <c r="N10" s="16"/>
      <c r="O10" s="16"/>
      <c r="P10" s="16"/>
      <c r="Q10" s="16"/>
      <c r="R10" s="16"/>
      <c r="S10" s="16"/>
    </row>
    <row r="11" spans="2:19">
      <c r="B11" s="15" t="s">
        <v>1459</v>
      </c>
      <c r="C11" s="16"/>
      <c r="D11" s="16"/>
      <c r="E11" s="16"/>
      <c r="F11" s="16"/>
      <c r="G11" s="16"/>
      <c r="H11" s="16"/>
      <c r="I11" s="16"/>
      <c r="J11" s="16"/>
      <c r="L11" s="16"/>
      <c r="M11" s="16"/>
      <c r="N11" s="16"/>
      <c r="O11" s="16"/>
      <c r="P11" s="16"/>
      <c r="Q11" s="16"/>
      <c r="R11" s="16"/>
      <c r="S11" s="16"/>
    </row>
    <row r="12" spans="2:19">
      <c r="B12" s="15"/>
      <c r="C12" s="16"/>
      <c r="D12" s="16"/>
      <c r="E12" s="16"/>
      <c r="F12" s="16"/>
      <c r="G12" s="16"/>
      <c r="H12" s="16"/>
      <c r="I12" s="16"/>
      <c r="J12" s="16"/>
      <c r="L12" s="16"/>
      <c r="M12" s="16"/>
      <c r="N12" s="16"/>
      <c r="O12" s="16"/>
      <c r="P12" s="16"/>
      <c r="Q12" s="16"/>
      <c r="R12" s="16"/>
      <c r="S12" s="16"/>
    </row>
    <row r="13" spans="2:19">
      <c r="B13" s="15" t="s">
        <v>1460</v>
      </c>
      <c r="C13" s="16"/>
      <c r="D13" s="16"/>
      <c r="E13" s="16"/>
      <c r="F13" s="16"/>
      <c r="G13" s="16"/>
      <c r="H13" s="16"/>
      <c r="I13" s="16"/>
      <c r="J13" s="16"/>
      <c r="L13" s="16"/>
      <c r="M13" s="16"/>
      <c r="N13" s="16"/>
      <c r="O13" s="16"/>
      <c r="P13" s="16"/>
      <c r="Q13" s="16"/>
      <c r="R13" s="16"/>
      <c r="S13" s="16"/>
    </row>
    <row r="14" s="2" customFormat="1" spans="2:19">
      <c r="B14" s="148" t="s">
        <v>1461</v>
      </c>
      <c r="C14" s="149">
        <f>SUM(C5:C13)</f>
        <v>500000</v>
      </c>
      <c r="D14" s="149">
        <f t="shared" ref="D14:J14" si="0">SUM(D5:D13)</f>
        <v>0</v>
      </c>
      <c r="E14" s="149">
        <f t="shared" si="0"/>
        <v>0</v>
      </c>
      <c r="F14" s="149">
        <f t="shared" si="0"/>
        <v>0</v>
      </c>
      <c r="G14" s="149">
        <f t="shared" si="0"/>
        <v>0</v>
      </c>
      <c r="H14" s="149">
        <f t="shared" si="0"/>
        <v>0</v>
      </c>
      <c r="I14" s="149">
        <f t="shared" si="0"/>
        <v>0</v>
      </c>
      <c r="J14" s="149">
        <f t="shared" si="0"/>
        <v>0</v>
      </c>
      <c r="L14" s="149">
        <f t="shared" ref="L14" si="1">SUM(L5:L13)</f>
        <v>0</v>
      </c>
      <c r="M14" s="149">
        <f t="shared" ref="M14" si="2">SUM(M5:M13)</f>
        <v>0</v>
      </c>
      <c r="N14" s="149">
        <f t="shared" ref="N14" si="3">SUM(N5:N13)</f>
        <v>0</v>
      </c>
      <c r="O14" s="149">
        <f t="shared" ref="O14" si="4">SUM(O5:O13)</f>
        <v>0</v>
      </c>
      <c r="P14" s="149">
        <f t="shared" ref="P14" si="5">SUM(P5:P13)</f>
        <v>0</v>
      </c>
      <c r="Q14" s="149">
        <f t="shared" ref="Q14" si="6">SUM(Q5:Q13)</f>
        <v>0</v>
      </c>
      <c r="R14" s="149">
        <f t="shared" ref="R14" si="7">SUM(R5:R13)</f>
        <v>0</v>
      </c>
      <c r="S14" s="149">
        <f t="shared" ref="S14" si="8">SUM(S5:S13)</f>
        <v>0</v>
      </c>
    </row>
    <row r="15" s="6" customFormat="1" spans="3:19">
      <c r="C15" s="6" t="s">
        <v>1462</v>
      </c>
      <c r="D15" s="6" t="s">
        <v>893</v>
      </c>
      <c r="E15" s="6" t="s">
        <v>893</v>
      </c>
      <c r="F15" s="6" t="s">
        <v>893</v>
      </c>
      <c r="G15" s="6" t="s">
        <v>893</v>
      </c>
      <c r="H15" s="6" t="s">
        <v>893</v>
      </c>
      <c r="I15" s="6" t="s">
        <v>893</v>
      </c>
      <c r="J15" s="6" t="s">
        <v>893</v>
      </c>
      <c r="L15" s="6" t="s">
        <v>893</v>
      </c>
      <c r="M15" s="6" t="s">
        <v>893</v>
      </c>
      <c r="N15" s="6" t="s">
        <v>893</v>
      </c>
      <c r="O15" s="6" t="s">
        <v>893</v>
      </c>
      <c r="P15" s="6" t="s">
        <v>893</v>
      </c>
      <c r="Q15" s="6" t="s">
        <v>893</v>
      </c>
      <c r="R15" s="6" t="s">
        <v>893</v>
      </c>
      <c r="S15" s="6" t="s">
        <v>893</v>
      </c>
    </row>
    <row r="17" spans="2:2">
      <c r="B17" s="2" t="s">
        <v>1463</v>
      </c>
    </row>
    <row r="18" spans="2:19">
      <c r="B18" s="151" t="s">
        <v>1</v>
      </c>
      <c r="C18" s="152" t="s">
        <v>1436</v>
      </c>
      <c r="D18" s="153"/>
      <c r="E18" s="152" t="s">
        <v>1437</v>
      </c>
      <c r="F18" s="153"/>
      <c r="G18" s="154" t="s">
        <v>1464</v>
      </c>
      <c r="H18" s="152" t="s">
        <v>1439</v>
      </c>
      <c r="I18" s="153"/>
      <c r="J18" s="154" t="s">
        <v>1465</v>
      </c>
      <c r="L18" s="152" t="s">
        <v>1441</v>
      </c>
      <c r="M18" s="153"/>
      <c r="N18" s="152" t="s">
        <v>1442</v>
      </c>
      <c r="O18" s="153"/>
      <c r="P18" s="154" t="s">
        <v>1443</v>
      </c>
      <c r="Q18" s="152" t="s">
        <v>1444</v>
      </c>
      <c r="R18" s="153"/>
      <c r="S18" s="154" t="s">
        <v>1445</v>
      </c>
    </row>
    <row r="19" spans="2:19">
      <c r="B19" s="155"/>
      <c r="C19" s="21" t="s">
        <v>1452</v>
      </c>
      <c r="D19" s="21" t="s">
        <v>1453</v>
      </c>
      <c r="E19" s="21" t="s">
        <v>1452</v>
      </c>
      <c r="F19" s="21" t="s">
        <v>1453</v>
      </c>
      <c r="G19" s="156"/>
      <c r="H19" s="21" t="s">
        <v>1452</v>
      </c>
      <c r="I19" s="21" t="s">
        <v>1453</v>
      </c>
      <c r="J19" s="156"/>
      <c r="L19" s="21" t="s">
        <v>1452</v>
      </c>
      <c r="M19" s="21" t="s">
        <v>1453</v>
      </c>
      <c r="N19" s="21" t="s">
        <v>1452</v>
      </c>
      <c r="O19" s="21" t="s">
        <v>1453</v>
      </c>
      <c r="P19" s="156"/>
      <c r="Q19" s="21" t="s">
        <v>1452</v>
      </c>
      <c r="R19" s="21" t="s">
        <v>1453</v>
      </c>
      <c r="S19" s="156"/>
    </row>
    <row r="20" spans="2:19">
      <c r="B20" s="15" t="s">
        <v>1466</v>
      </c>
      <c r="C20" s="16"/>
      <c r="D20" s="16"/>
      <c r="E20" s="16"/>
      <c r="F20" s="16"/>
      <c r="G20" s="16"/>
      <c r="H20" s="16"/>
      <c r="I20" s="16"/>
      <c r="J20" s="16"/>
      <c r="L20" s="16"/>
      <c r="M20" s="16"/>
      <c r="N20" s="16"/>
      <c r="O20" s="16"/>
      <c r="P20" s="16"/>
      <c r="Q20" s="16"/>
      <c r="R20" s="16"/>
      <c r="S20" s="16"/>
    </row>
    <row r="21" spans="2:19">
      <c r="B21" s="15" t="s">
        <v>1467</v>
      </c>
      <c r="C21" s="16"/>
      <c r="D21" s="16"/>
      <c r="E21" s="16"/>
      <c r="F21" s="16"/>
      <c r="G21" s="16"/>
      <c r="H21" s="16"/>
      <c r="I21" s="16"/>
      <c r="J21" s="16"/>
      <c r="L21" s="16"/>
      <c r="M21" s="16"/>
      <c r="N21" s="16"/>
      <c r="O21" s="16"/>
      <c r="P21" s="16"/>
      <c r="Q21" s="16"/>
      <c r="R21" s="16"/>
      <c r="S21" s="16"/>
    </row>
    <row r="22" spans="2:19">
      <c r="B22" s="15" t="s">
        <v>1468</v>
      </c>
      <c r="C22" s="16"/>
      <c r="D22" s="16"/>
      <c r="E22" s="16"/>
      <c r="F22" s="16"/>
      <c r="G22" s="16"/>
      <c r="H22" s="16"/>
      <c r="I22" s="16"/>
      <c r="J22" s="16"/>
      <c r="L22" s="16"/>
      <c r="M22" s="16"/>
      <c r="N22" s="16"/>
      <c r="O22" s="16"/>
      <c r="P22" s="16"/>
      <c r="Q22" s="16"/>
      <c r="R22" s="16"/>
      <c r="S22" s="16"/>
    </row>
    <row r="23" spans="2:19">
      <c r="B23" s="148" t="s">
        <v>1469</v>
      </c>
      <c r="C23" s="149">
        <f t="shared" ref="C23:J23" si="9">SUM(C20:C22)</f>
        <v>0</v>
      </c>
      <c r="D23" s="149">
        <f t="shared" si="9"/>
        <v>0</v>
      </c>
      <c r="E23" s="149">
        <f t="shared" si="9"/>
        <v>0</v>
      </c>
      <c r="F23" s="149">
        <f t="shared" si="9"/>
        <v>0</v>
      </c>
      <c r="G23" s="149">
        <f t="shared" si="9"/>
        <v>0</v>
      </c>
      <c r="H23" s="149">
        <f t="shared" si="9"/>
        <v>0</v>
      </c>
      <c r="I23" s="149">
        <f t="shared" si="9"/>
        <v>0</v>
      </c>
      <c r="J23" s="149">
        <f t="shared" si="9"/>
        <v>0</v>
      </c>
      <c r="K23" s="2"/>
      <c r="L23" s="149">
        <f t="shared" ref="L23:S23" si="10">SUM(L20:L22)</f>
        <v>0</v>
      </c>
      <c r="M23" s="149">
        <f t="shared" si="10"/>
        <v>0</v>
      </c>
      <c r="N23" s="149">
        <f t="shared" si="10"/>
        <v>0</v>
      </c>
      <c r="O23" s="149">
        <f t="shared" si="10"/>
        <v>0</v>
      </c>
      <c r="P23" s="149">
        <f t="shared" si="10"/>
        <v>0</v>
      </c>
      <c r="Q23" s="149">
        <f t="shared" si="10"/>
        <v>0</v>
      </c>
      <c r="R23" s="149">
        <f t="shared" si="10"/>
        <v>0</v>
      </c>
      <c r="S23" s="149">
        <f t="shared" si="10"/>
        <v>0</v>
      </c>
    </row>
    <row r="24" s="6" customFormat="1" spans="3:3">
      <c r="C24" s="6" t="s">
        <v>1470</v>
      </c>
    </row>
    <row r="25" spans="3:3">
      <c r="C25" t="s">
        <v>1471</v>
      </c>
    </row>
  </sheetData>
  <mergeCells count="22">
    <mergeCell ref="C3:D3"/>
    <mergeCell ref="E3:F3"/>
    <mergeCell ref="H3:I3"/>
    <mergeCell ref="L3:M3"/>
    <mergeCell ref="N3:O3"/>
    <mergeCell ref="Q3:R3"/>
    <mergeCell ref="C18:D18"/>
    <mergeCell ref="E18:F18"/>
    <mergeCell ref="H18:I18"/>
    <mergeCell ref="L18:M18"/>
    <mergeCell ref="N18:O18"/>
    <mergeCell ref="Q18:R18"/>
    <mergeCell ref="B3:B4"/>
    <mergeCell ref="B18:B19"/>
    <mergeCell ref="G3:G4"/>
    <mergeCell ref="G18:G19"/>
    <mergeCell ref="J3:J4"/>
    <mergeCell ref="J18:J19"/>
    <mergeCell ref="P3:P4"/>
    <mergeCell ref="P18:P19"/>
    <mergeCell ref="S3:S4"/>
    <mergeCell ref="S18:S19"/>
  </mergeCells>
  <pageMargins left="0.7" right="0.7" top="0.75" bottom="0.75" header="0.3" footer="0.3"/>
  <pageSetup paperSize="1" orientation="portrait" horizontalDpi="360" verticalDpi="360"/>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E18"/>
  <sheetViews>
    <sheetView workbookViewId="0">
      <selection activeCell="B8" sqref="B8"/>
    </sheetView>
  </sheetViews>
  <sheetFormatPr defaultColWidth="9" defaultRowHeight="15" outlineLevelCol="4"/>
  <cols>
    <col min="2" max="2" width="31" customWidth="1"/>
    <col min="3" max="3" width="9.18095238095238" customWidth="1"/>
    <col min="5" max="5" width="10.5714285714286" customWidth="1"/>
  </cols>
  <sheetData>
    <row r="2" spans="2:2">
      <c r="B2" s="2" t="s">
        <v>1472</v>
      </c>
    </row>
    <row r="3" spans="2:3">
      <c r="B3" s="144" t="s">
        <v>1</v>
      </c>
      <c r="C3" s="147">
        <v>44561</v>
      </c>
    </row>
    <row r="4" spans="2:4">
      <c r="B4" s="15" t="s">
        <v>1473</v>
      </c>
      <c r="C4" s="16"/>
      <c r="D4" s="6" t="s">
        <v>1474</v>
      </c>
    </row>
    <row r="5" spans="2:3">
      <c r="B5" s="15" t="s">
        <v>1475</v>
      </c>
      <c r="C5" s="16"/>
    </row>
    <row r="6" spans="2:3">
      <c r="B6" s="15" t="s">
        <v>1476</v>
      </c>
      <c r="C6" s="16"/>
    </row>
    <row r="7" spans="2:3">
      <c r="B7" s="15" t="s">
        <v>1477</v>
      </c>
      <c r="C7" s="16"/>
    </row>
    <row r="8" spans="2:5">
      <c r="B8" s="15" t="s">
        <v>1478</v>
      </c>
      <c r="C8" s="16"/>
      <c r="D8" s="6" t="s">
        <v>893</v>
      </c>
      <c r="E8">
        <v>110902001</v>
      </c>
    </row>
    <row r="9" spans="2:3">
      <c r="B9" s="148" t="s">
        <v>1469</v>
      </c>
      <c r="C9" s="149">
        <f>SUM(C4:C8)</f>
        <v>0</v>
      </c>
    </row>
    <row r="10" spans="3:3">
      <c r="C10" s="6" t="s">
        <v>893</v>
      </c>
    </row>
    <row r="12" spans="2:2">
      <c r="B12" s="2" t="s">
        <v>1479</v>
      </c>
    </row>
    <row r="13" spans="2:3">
      <c r="B13" s="144" t="s">
        <v>1</v>
      </c>
      <c r="C13" s="147">
        <v>44561</v>
      </c>
    </row>
    <row r="14" spans="2:3">
      <c r="B14" s="15" t="s">
        <v>1473</v>
      </c>
      <c r="C14" s="16"/>
    </row>
    <row r="15" spans="2:5">
      <c r="B15" s="15" t="s">
        <v>1467</v>
      </c>
      <c r="C15" s="16"/>
      <c r="D15" s="6" t="s">
        <v>893</v>
      </c>
      <c r="E15" s="150">
        <v>712102001</v>
      </c>
    </row>
    <row r="16" spans="2:3">
      <c r="B16" s="15" t="s">
        <v>1468</v>
      </c>
      <c r="C16" s="16"/>
    </row>
    <row r="17" spans="2:3">
      <c r="B17" s="148" t="s">
        <v>1469</v>
      </c>
      <c r="C17" s="149">
        <f>SUM(C14:C16)</f>
        <v>0</v>
      </c>
    </row>
    <row r="18" spans="3:3">
      <c r="C18" s="6" t="s">
        <v>893</v>
      </c>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4"/>
  <sheetViews>
    <sheetView topLeftCell="A4" workbookViewId="0">
      <selection activeCell="C19" sqref="C19"/>
    </sheetView>
  </sheetViews>
  <sheetFormatPr defaultColWidth="9" defaultRowHeight="15" outlineLevelCol="4"/>
  <cols>
    <col min="3" max="3" width="66.2666666666667" customWidth="1"/>
    <col min="4" max="4" width="9.62857142857143" customWidth="1"/>
    <col min="5" max="5" width="9.18095238095238" customWidth="1"/>
    <col min="6" max="6" width="9" style="142"/>
  </cols>
  <sheetData>
    <row r="2" spans="2:2">
      <c r="B2" s="2" t="s">
        <v>1480</v>
      </c>
    </row>
    <row r="3" spans="2:2">
      <c r="B3" s="6" t="s">
        <v>1481</v>
      </c>
    </row>
    <row r="4" spans="2:5">
      <c r="B4" s="143" t="s">
        <v>1482</v>
      </c>
      <c r="C4" s="144" t="s">
        <v>1483</v>
      </c>
      <c r="D4" s="144" t="s">
        <v>1476</v>
      </c>
      <c r="E4" s="144" t="s">
        <v>1433</v>
      </c>
    </row>
    <row r="5" spans="1:5">
      <c r="A5" t="str">
        <f>REPT("0",3-LEN(B5))&amp;B5</f>
        <v>001</v>
      </c>
      <c r="B5" s="14">
        <v>1</v>
      </c>
      <c r="C5" s="15" t="s">
        <v>113</v>
      </c>
      <c r="D5" s="16"/>
      <c r="E5" s="16"/>
    </row>
    <row r="6" spans="1:5">
      <c r="A6" t="str">
        <f t="shared" ref="A6:A37" si="0">REPT("0",3-LEN(B6))&amp;B6</f>
        <v>002</v>
      </c>
      <c r="B6" s="14">
        <v>2</v>
      </c>
      <c r="C6" s="15" t="s">
        <v>114</v>
      </c>
      <c r="D6" s="16"/>
      <c r="E6" s="16"/>
    </row>
    <row r="7" spans="1:5">
      <c r="A7" t="str">
        <f t="shared" si="0"/>
        <v>003</v>
      </c>
      <c r="B7" s="14">
        <v>3</v>
      </c>
      <c r="C7" s="15" t="s">
        <v>115</v>
      </c>
      <c r="D7" s="16"/>
      <c r="E7" s="16"/>
    </row>
    <row r="8" spans="1:5">
      <c r="A8" t="str">
        <f t="shared" si="0"/>
        <v>004</v>
      </c>
      <c r="B8" s="14">
        <v>4</v>
      </c>
      <c r="C8" s="15" t="s">
        <v>116</v>
      </c>
      <c r="D8" s="16"/>
      <c r="E8" s="16"/>
    </row>
    <row r="9" spans="1:5">
      <c r="A9" t="str">
        <f t="shared" si="0"/>
        <v>005</v>
      </c>
      <c r="B9" s="14">
        <v>5</v>
      </c>
      <c r="C9" s="15" t="s">
        <v>117</v>
      </c>
      <c r="D9" s="16"/>
      <c r="E9" s="16"/>
    </row>
    <row r="10" spans="1:5">
      <c r="A10" t="str">
        <f t="shared" si="0"/>
        <v>006</v>
      </c>
      <c r="B10" s="14">
        <v>6</v>
      </c>
      <c r="C10" s="15" t="s">
        <v>118</v>
      </c>
      <c r="D10" s="16"/>
      <c r="E10" s="16"/>
    </row>
    <row r="11" spans="1:5">
      <c r="A11" t="str">
        <f t="shared" si="0"/>
        <v>007</v>
      </c>
      <c r="B11" s="14">
        <v>7</v>
      </c>
      <c r="C11" s="15" t="s">
        <v>119</v>
      </c>
      <c r="D11" s="16"/>
      <c r="E11" s="16"/>
    </row>
    <row r="12" spans="1:5">
      <c r="A12" t="str">
        <f t="shared" si="0"/>
        <v>008</v>
      </c>
      <c r="B12" s="14">
        <v>8</v>
      </c>
      <c r="C12" s="15" t="s">
        <v>120</v>
      </c>
      <c r="D12" s="16"/>
      <c r="E12" s="16"/>
    </row>
    <row r="13" spans="1:5">
      <c r="A13" t="str">
        <f t="shared" si="0"/>
        <v>009</v>
      </c>
      <c r="B13" s="14">
        <v>9</v>
      </c>
      <c r="C13" s="15" t="s">
        <v>121</v>
      </c>
      <c r="D13" s="16"/>
      <c r="E13" s="16"/>
    </row>
    <row r="14" spans="1:5">
      <c r="A14" t="str">
        <f t="shared" si="0"/>
        <v>010</v>
      </c>
      <c r="B14" s="14">
        <v>10</v>
      </c>
      <c r="C14" s="15" t="s">
        <v>122</v>
      </c>
      <c r="D14" s="16"/>
      <c r="E14" s="16"/>
    </row>
    <row r="15" spans="1:5">
      <c r="A15" t="str">
        <f t="shared" si="0"/>
        <v>011</v>
      </c>
      <c r="B15" s="14">
        <v>11</v>
      </c>
      <c r="C15" s="15" t="s">
        <v>123</v>
      </c>
      <c r="D15" s="16"/>
      <c r="E15" s="16"/>
    </row>
    <row r="16" spans="1:5">
      <c r="A16" t="str">
        <f t="shared" si="0"/>
        <v>012</v>
      </c>
      <c r="B16" s="14">
        <v>12</v>
      </c>
      <c r="C16" s="15" t="s">
        <v>124</v>
      </c>
      <c r="D16" s="16"/>
      <c r="E16" s="16"/>
    </row>
    <row r="17" spans="1:5">
      <c r="A17" t="str">
        <f t="shared" si="0"/>
        <v>013</v>
      </c>
      <c r="B17" s="14">
        <v>13</v>
      </c>
      <c r="C17" s="15" t="s">
        <v>125</v>
      </c>
      <c r="D17" s="16"/>
      <c r="E17" s="16"/>
    </row>
    <row r="18" spans="1:5">
      <c r="A18" t="str">
        <f t="shared" si="0"/>
        <v>014</v>
      </c>
      <c r="B18" s="14">
        <v>14</v>
      </c>
      <c r="C18" s="15" t="s">
        <v>126</v>
      </c>
      <c r="D18" s="16"/>
      <c r="E18" s="16"/>
    </row>
    <row r="19" spans="1:5">
      <c r="A19" t="str">
        <f t="shared" si="0"/>
        <v>015</v>
      </c>
      <c r="B19" s="14">
        <v>15</v>
      </c>
      <c r="C19" s="15" t="s">
        <v>127</v>
      </c>
      <c r="D19" s="16"/>
      <c r="E19" s="16"/>
    </row>
    <row r="20" spans="1:5">
      <c r="A20" t="str">
        <f t="shared" si="0"/>
        <v>016</v>
      </c>
      <c r="B20" s="14">
        <v>16</v>
      </c>
      <c r="C20" s="15" t="s">
        <v>128</v>
      </c>
      <c r="D20" s="16"/>
      <c r="E20" s="16"/>
    </row>
    <row r="21" spans="1:5">
      <c r="A21" t="str">
        <f t="shared" si="0"/>
        <v>017</v>
      </c>
      <c r="B21" s="14">
        <v>17</v>
      </c>
      <c r="C21" s="15" t="s">
        <v>129</v>
      </c>
      <c r="D21" s="16"/>
      <c r="E21" s="16"/>
    </row>
    <row r="22" spans="1:5">
      <c r="A22" t="str">
        <f t="shared" si="0"/>
        <v>018</v>
      </c>
      <c r="B22" s="14">
        <v>18</v>
      </c>
      <c r="C22" s="15" t="s">
        <v>130</v>
      </c>
      <c r="D22" s="16"/>
      <c r="E22" s="16"/>
    </row>
    <row r="23" spans="1:5">
      <c r="A23" t="str">
        <f t="shared" si="0"/>
        <v>019</v>
      </c>
      <c r="B23" s="14">
        <v>19</v>
      </c>
      <c r="C23" s="15" t="s">
        <v>131</v>
      </c>
      <c r="D23" s="16"/>
      <c r="E23" s="16"/>
    </row>
    <row r="24" spans="1:5">
      <c r="A24" t="str">
        <f t="shared" si="0"/>
        <v>020</v>
      </c>
      <c r="B24" s="14">
        <v>20</v>
      </c>
      <c r="C24" s="15" t="s">
        <v>132</v>
      </c>
      <c r="D24" s="16"/>
      <c r="E24" s="16"/>
    </row>
    <row r="25" spans="1:5">
      <c r="A25" t="str">
        <f t="shared" si="0"/>
        <v>021</v>
      </c>
      <c r="B25" s="14">
        <v>21</v>
      </c>
      <c r="C25" s="15" t="s">
        <v>133</v>
      </c>
      <c r="D25" s="16"/>
      <c r="E25" s="16"/>
    </row>
    <row r="26" spans="1:5">
      <c r="A26" t="str">
        <f t="shared" si="0"/>
        <v>022</v>
      </c>
      <c r="B26" s="14">
        <v>22</v>
      </c>
      <c r="C26" s="15" t="s">
        <v>134</v>
      </c>
      <c r="D26" s="16"/>
      <c r="E26" s="16"/>
    </row>
    <row r="27" spans="1:5">
      <c r="A27" t="str">
        <f t="shared" si="0"/>
        <v>023</v>
      </c>
      <c r="B27" s="14">
        <v>23</v>
      </c>
      <c r="C27" s="15" t="s">
        <v>135</v>
      </c>
      <c r="D27" s="16"/>
      <c r="E27" s="16"/>
    </row>
    <row r="28" spans="1:5">
      <c r="A28" t="str">
        <f t="shared" si="0"/>
        <v>024</v>
      </c>
      <c r="B28" s="14">
        <v>24</v>
      </c>
      <c r="C28" s="15" t="s">
        <v>136</v>
      </c>
      <c r="D28" s="16"/>
      <c r="E28" s="16"/>
    </row>
    <row r="29" spans="1:5">
      <c r="A29" t="str">
        <f t="shared" si="0"/>
        <v>025</v>
      </c>
      <c r="B29" s="14">
        <v>25</v>
      </c>
      <c r="C29" s="15" t="s">
        <v>137</v>
      </c>
      <c r="D29" s="16"/>
      <c r="E29" s="16"/>
    </row>
    <row r="30" spans="1:5">
      <c r="A30" t="str">
        <f t="shared" si="0"/>
        <v>026</v>
      </c>
      <c r="B30" s="14">
        <v>26</v>
      </c>
      <c r="C30" s="15" t="s">
        <v>138</v>
      </c>
      <c r="D30" s="16"/>
      <c r="E30" s="16"/>
    </row>
    <row r="31" spans="1:5">
      <c r="A31" t="str">
        <f t="shared" si="0"/>
        <v>027</v>
      </c>
      <c r="B31" s="14">
        <v>27</v>
      </c>
      <c r="C31" s="15" t="s">
        <v>139</v>
      </c>
      <c r="D31" s="16"/>
      <c r="E31" s="16"/>
    </row>
    <row r="32" spans="1:5">
      <c r="A32" t="str">
        <f t="shared" si="0"/>
        <v>028</v>
      </c>
      <c r="B32" s="14">
        <v>28</v>
      </c>
      <c r="C32" s="15" t="s">
        <v>140</v>
      </c>
      <c r="D32" s="16"/>
      <c r="E32" s="16"/>
    </row>
    <row r="33" spans="1:5">
      <c r="A33" t="str">
        <f t="shared" si="0"/>
        <v>029</v>
      </c>
      <c r="B33" s="14">
        <v>29</v>
      </c>
      <c r="C33" s="15" t="s">
        <v>141</v>
      </c>
      <c r="D33" s="16"/>
      <c r="E33" s="16"/>
    </row>
    <row r="34" spans="1:5">
      <c r="A34" t="str">
        <f t="shared" si="0"/>
        <v>030</v>
      </c>
      <c r="B34" s="14">
        <v>30</v>
      </c>
      <c r="C34" s="15" t="s">
        <v>142</v>
      </c>
      <c r="D34" s="16"/>
      <c r="E34" s="16"/>
    </row>
    <row r="35" spans="1:5">
      <c r="A35" t="str">
        <f t="shared" si="0"/>
        <v>031</v>
      </c>
      <c r="B35" s="14">
        <v>31</v>
      </c>
      <c r="C35" s="15" t="s">
        <v>143</v>
      </c>
      <c r="D35" s="16"/>
      <c r="E35" s="16"/>
    </row>
    <row r="36" spans="1:5">
      <c r="A36" t="str">
        <f t="shared" si="0"/>
        <v>032</v>
      </c>
      <c r="B36" s="14">
        <v>32</v>
      </c>
      <c r="C36" s="15" t="s">
        <v>144</v>
      </c>
      <c r="D36" s="16"/>
      <c r="E36" s="16"/>
    </row>
    <row r="37" spans="1:5">
      <c r="A37" t="str">
        <f t="shared" si="0"/>
        <v>033</v>
      </c>
      <c r="B37" s="14">
        <v>33</v>
      </c>
      <c r="C37" s="15" t="s">
        <v>145</v>
      </c>
      <c r="D37" s="16"/>
      <c r="E37" s="16"/>
    </row>
    <row r="38" spans="1:5">
      <c r="A38" t="str">
        <f t="shared" ref="A38:A69" si="1">REPT("0",3-LEN(B38))&amp;B38</f>
        <v>034</v>
      </c>
      <c r="B38" s="14">
        <v>34</v>
      </c>
      <c r="C38" s="15" t="s">
        <v>146</v>
      </c>
      <c r="D38" s="16"/>
      <c r="E38" s="16"/>
    </row>
    <row r="39" spans="1:5">
      <c r="A39" t="str">
        <f t="shared" si="1"/>
        <v>035</v>
      </c>
      <c r="B39" s="14">
        <v>35</v>
      </c>
      <c r="C39" s="15" t="s">
        <v>147</v>
      </c>
      <c r="D39" s="16"/>
      <c r="E39" s="16"/>
    </row>
    <row r="40" spans="1:5">
      <c r="A40" t="str">
        <f t="shared" si="1"/>
        <v>036</v>
      </c>
      <c r="B40" s="14">
        <v>36</v>
      </c>
      <c r="C40" s="15" t="s">
        <v>148</v>
      </c>
      <c r="D40" s="16"/>
      <c r="E40" s="16"/>
    </row>
    <row r="41" spans="1:5">
      <c r="A41" t="str">
        <f t="shared" si="1"/>
        <v>037</v>
      </c>
      <c r="B41" s="14">
        <v>37</v>
      </c>
      <c r="C41" s="15" t="s">
        <v>149</v>
      </c>
      <c r="D41" s="16"/>
      <c r="E41" s="16"/>
    </row>
    <row r="42" spans="1:5">
      <c r="A42" t="str">
        <f t="shared" si="1"/>
        <v>038</v>
      </c>
      <c r="B42" s="14">
        <v>38</v>
      </c>
      <c r="C42" s="15" t="s">
        <v>150</v>
      </c>
      <c r="D42" s="16"/>
      <c r="E42" s="16"/>
    </row>
    <row r="43" spans="1:5">
      <c r="A43" t="str">
        <f t="shared" si="1"/>
        <v>039</v>
      </c>
      <c r="B43" s="14">
        <v>39</v>
      </c>
      <c r="C43" s="15" t="s">
        <v>151</v>
      </c>
      <c r="D43" s="16"/>
      <c r="E43" s="16"/>
    </row>
    <row r="44" spans="1:5">
      <c r="A44" t="str">
        <f t="shared" si="1"/>
        <v>040</v>
      </c>
      <c r="B44" s="14">
        <v>40</v>
      </c>
      <c r="C44" s="15" t="s">
        <v>152</v>
      </c>
      <c r="D44" s="16"/>
      <c r="E44" s="16"/>
    </row>
    <row r="45" spans="1:5">
      <c r="A45" t="str">
        <f t="shared" si="1"/>
        <v>041</v>
      </c>
      <c r="B45" s="14">
        <v>41</v>
      </c>
      <c r="C45" s="15" t="s">
        <v>153</v>
      </c>
      <c r="D45" s="16"/>
      <c r="E45" s="16"/>
    </row>
    <row r="46" spans="1:5">
      <c r="A46" t="str">
        <f t="shared" si="1"/>
        <v>042</v>
      </c>
      <c r="B46" s="14">
        <v>42</v>
      </c>
      <c r="C46" s="15" t="s">
        <v>154</v>
      </c>
      <c r="D46" s="16"/>
      <c r="E46" s="16"/>
    </row>
    <row r="47" spans="1:5">
      <c r="A47" t="str">
        <f t="shared" si="1"/>
        <v>043</v>
      </c>
      <c r="B47" s="14">
        <v>43</v>
      </c>
      <c r="C47" s="15" t="s">
        <v>155</v>
      </c>
      <c r="D47" s="16"/>
      <c r="E47" s="16"/>
    </row>
    <row r="48" spans="1:5">
      <c r="A48" t="str">
        <f t="shared" si="1"/>
        <v>044</v>
      </c>
      <c r="B48" s="14">
        <v>44</v>
      </c>
      <c r="C48" s="15" t="s">
        <v>156</v>
      </c>
      <c r="D48" s="16"/>
      <c r="E48" s="16"/>
    </row>
    <row r="49" spans="1:5">
      <c r="A49" t="str">
        <f t="shared" si="1"/>
        <v>045</v>
      </c>
      <c r="B49" s="14">
        <v>45</v>
      </c>
      <c r="C49" s="15" t="s">
        <v>157</v>
      </c>
      <c r="D49" s="16"/>
      <c r="E49" s="16"/>
    </row>
    <row r="50" spans="1:5">
      <c r="A50" t="str">
        <f t="shared" si="1"/>
        <v>046</v>
      </c>
      <c r="B50" s="14">
        <v>46</v>
      </c>
      <c r="C50" s="15" t="s">
        <v>158</v>
      </c>
      <c r="D50" s="16"/>
      <c r="E50" s="16"/>
    </row>
    <row r="51" spans="1:5">
      <c r="A51" t="str">
        <f t="shared" si="1"/>
        <v>047</v>
      </c>
      <c r="B51" s="14">
        <v>47</v>
      </c>
      <c r="C51" s="15" t="s">
        <v>159</v>
      </c>
      <c r="D51" s="16"/>
      <c r="E51" s="16"/>
    </row>
    <row r="52" spans="1:5">
      <c r="A52" t="str">
        <f t="shared" si="1"/>
        <v>048</v>
      </c>
      <c r="B52" s="14">
        <v>48</v>
      </c>
      <c r="C52" s="15" t="s">
        <v>160</v>
      </c>
      <c r="D52" s="16"/>
      <c r="E52" s="16"/>
    </row>
    <row r="53" spans="1:5">
      <c r="A53" t="str">
        <f t="shared" si="1"/>
        <v>049</v>
      </c>
      <c r="B53" s="14">
        <v>49</v>
      </c>
      <c r="C53" s="15" t="s">
        <v>161</v>
      </c>
      <c r="D53" s="16"/>
      <c r="E53" s="16"/>
    </row>
    <row r="54" spans="1:5">
      <c r="A54" t="str">
        <f t="shared" si="1"/>
        <v>050</v>
      </c>
      <c r="B54" s="14">
        <v>50</v>
      </c>
      <c r="C54" s="15" t="s">
        <v>162</v>
      </c>
      <c r="D54" s="16"/>
      <c r="E54" s="16"/>
    </row>
    <row r="55" spans="1:5">
      <c r="A55" t="str">
        <f t="shared" si="1"/>
        <v>051</v>
      </c>
      <c r="B55" s="14">
        <v>51</v>
      </c>
      <c r="C55" s="15" t="s">
        <v>163</v>
      </c>
      <c r="D55" s="16"/>
      <c r="E55" s="16"/>
    </row>
    <row r="56" spans="1:5">
      <c r="A56" t="str">
        <f t="shared" si="1"/>
        <v>052</v>
      </c>
      <c r="B56" s="14">
        <v>52</v>
      </c>
      <c r="C56" s="15" t="s">
        <v>164</v>
      </c>
      <c r="D56" s="16"/>
      <c r="E56" s="16"/>
    </row>
    <row r="57" spans="1:5">
      <c r="A57" t="str">
        <f t="shared" si="1"/>
        <v>053</v>
      </c>
      <c r="B57" s="14">
        <v>53</v>
      </c>
      <c r="C57" s="15" t="s">
        <v>165</v>
      </c>
      <c r="D57" s="16"/>
      <c r="E57" s="16"/>
    </row>
    <row r="58" spans="1:5">
      <c r="A58" t="str">
        <f t="shared" si="1"/>
        <v>054</v>
      </c>
      <c r="B58" s="14">
        <v>54</v>
      </c>
      <c r="C58" s="15" t="s">
        <v>166</v>
      </c>
      <c r="D58" s="16"/>
      <c r="E58" s="16"/>
    </row>
    <row r="59" spans="1:5">
      <c r="A59" t="str">
        <f t="shared" si="1"/>
        <v>055</v>
      </c>
      <c r="B59" s="14">
        <v>55</v>
      </c>
      <c r="C59" s="15" t="s">
        <v>167</v>
      </c>
      <c r="D59" s="16"/>
      <c r="E59" s="16"/>
    </row>
    <row r="60" spans="1:5">
      <c r="A60" t="str">
        <f t="shared" si="1"/>
        <v>056</v>
      </c>
      <c r="B60" s="14">
        <v>56</v>
      </c>
      <c r="C60" s="15" t="s">
        <v>168</v>
      </c>
      <c r="D60" s="16"/>
      <c r="E60" s="16"/>
    </row>
    <row r="61" spans="1:5">
      <c r="A61" t="str">
        <f t="shared" si="1"/>
        <v>057</v>
      </c>
      <c r="B61" s="14">
        <v>57</v>
      </c>
      <c r="C61" s="15" t="s">
        <v>169</v>
      </c>
      <c r="D61" s="16"/>
      <c r="E61" s="16"/>
    </row>
    <row r="62" spans="1:5">
      <c r="A62" t="str">
        <f t="shared" si="1"/>
        <v>058</v>
      </c>
      <c r="B62" s="14">
        <v>58</v>
      </c>
      <c r="C62" s="15" t="s">
        <v>170</v>
      </c>
      <c r="D62" s="16"/>
      <c r="E62" s="16"/>
    </row>
    <row r="63" spans="1:5">
      <c r="A63" t="str">
        <f t="shared" si="1"/>
        <v>059</v>
      </c>
      <c r="B63" s="14">
        <v>59</v>
      </c>
      <c r="C63" s="15" t="s">
        <v>171</v>
      </c>
      <c r="D63" s="16"/>
      <c r="E63" s="16"/>
    </row>
    <row r="64" spans="1:5">
      <c r="A64" t="str">
        <f t="shared" si="1"/>
        <v>060</v>
      </c>
      <c r="B64" s="14">
        <v>60</v>
      </c>
      <c r="C64" s="15" t="s">
        <v>172</v>
      </c>
      <c r="D64" s="16"/>
      <c r="E64" s="16"/>
    </row>
    <row r="65" spans="1:5">
      <c r="A65" t="str">
        <f t="shared" si="1"/>
        <v>061</v>
      </c>
      <c r="B65" s="14">
        <v>61</v>
      </c>
      <c r="C65" s="15" t="s">
        <v>173</v>
      </c>
      <c r="D65" s="16"/>
      <c r="E65" s="16"/>
    </row>
    <row r="66" spans="1:5">
      <c r="A66" t="str">
        <f t="shared" si="1"/>
        <v>062</v>
      </c>
      <c r="B66" s="14">
        <v>62</v>
      </c>
      <c r="C66" s="15" t="s">
        <v>174</v>
      </c>
      <c r="D66" s="16"/>
      <c r="E66" s="16"/>
    </row>
    <row r="67" spans="1:5">
      <c r="A67" t="str">
        <f t="shared" si="1"/>
        <v>063</v>
      </c>
      <c r="B67" s="14">
        <v>63</v>
      </c>
      <c r="C67" s="15" t="s">
        <v>175</v>
      </c>
      <c r="D67" s="16"/>
      <c r="E67" s="16"/>
    </row>
    <row r="68" spans="1:5">
      <c r="A68" t="str">
        <f t="shared" si="1"/>
        <v>064</v>
      </c>
      <c r="B68" s="14">
        <v>64</v>
      </c>
      <c r="C68" s="15" t="s">
        <v>176</v>
      </c>
      <c r="D68" s="16"/>
      <c r="E68" s="16"/>
    </row>
    <row r="69" spans="1:5">
      <c r="A69" t="str">
        <f t="shared" si="1"/>
        <v>065</v>
      </c>
      <c r="B69" s="14">
        <v>65</v>
      </c>
      <c r="C69" s="15" t="s">
        <v>177</v>
      </c>
      <c r="D69" s="16"/>
      <c r="E69" s="16"/>
    </row>
    <row r="70" spans="1:5">
      <c r="A70" t="str">
        <f t="shared" ref="A70:A101" si="2">REPT("0",3-LEN(B70))&amp;B70</f>
        <v>066</v>
      </c>
      <c r="B70" s="14">
        <v>66</v>
      </c>
      <c r="C70" s="15" t="s">
        <v>178</v>
      </c>
      <c r="D70" s="16"/>
      <c r="E70" s="16"/>
    </row>
    <row r="71" spans="1:5">
      <c r="A71" t="str">
        <f t="shared" si="2"/>
        <v>067</v>
      </c>
      <c r="B71" s="14">
        <v>67</v>
      </c>
      <c r="C71" s="15" t="s">
        <v>179</v>
      </c>
      <c r="D71" s="16"/>
      <c r="E71" s="16"/>
    </row>
    <row r="72" spans="1:5">
      <c r="A72" t="str">
        <f t="shared" si="2"/>
        <v>068</v>
      </c>
      <c r="B72" s="14">
        <v>68</v>
      </c>
      <c r="C72" s="15" t="s">
        <v>180</v>
      </c>
      <c r="D72" s="16"/>
      <c r="E72" s="16"/>
    </row>
    <row r="73" spans="1:5">
      <c r="A73" t="str">
        <f t="shared" si="2"/>
        <v>069</v>
      </c>
      <c r="B73" s="14">
        <v>69</v>
      </c>
      <c r="C73" s="15" t="s">
        <v>181</v>
      </c>
      <c r="D73" s="16"/>
      <c r="E73" s="16"/>
    </row>
    <row r="74" spans="1:5">
      <c r="A74" t="str">
        <f t="shared" si="2"/>
        <v>070</v>
      </c>
      <c r="B74" s="14">
        <v>70</v>
      </c>
      <c r="C74" s="15" t="s">
        <v>182</v>
      </c>
      <c r="D74" s="16"/>
      <c r="E74" s="16"/>
    </row>
    <row r="75" spans="1:5">
      <c r="A75" t="str">
        <f t="shared" si="2"/>
        <v>071</v>
      </c>
      <c r="B75" s="14">
        <v>71</v>
      </c>
      <c r="C75" s="15" t="s">
        <v>183</v>
      </c>
      <c r="D75" s="16"/>
      <c r="E75" s="16"/>
    </row>
    <row r="76" spans="1:5">
      <c r="A76" t="str">
        <f t="shared" si="2"/>
        <v>072</v>
      </c>
      <c r="B76" s="14">
        <v>72</v>
      </c>
      <c r="C76" s="15" t="s">
        <v>184</v>
      </c>
      <c r="D76" s="16"/>
      <c r="E76" s="16"/>
    </row>
    <row r="77" spans="1:5">
      <c r="A77" t="str">
        <f t="shared" si="2"/>
        <v>073</v>
      </c>
      <c r="B77" s="14">
        <v>73</v>
      </c>
      <c r="C77" s="15" t="s">
        <v>185</v>
      </c>
      <c r="D77" s="16"/>
      <c r="E77" s="16"/>
    </row>
    <row r="78" spans="1:5">
      <c r="A78" t="str">
        <f t="shared" si="2"/>
        <v>074</v>
      </c>
      <c r="B78" s="14">
        <v>74</v>
      </c>
      <c r="C78" s="15" t="s">
        <v>186</v>
      </c>
      <c r="D78" s="16"/>
      <c r="E78" s="16"/>
    </row>
    <row r="79" spans="1:5">
      <c r="A79" t="str">
        <f t="shared" si="2"/>
        <v>075</v>
      </c>
      <c r="B79" s="14">
        <v>75</v>
      </c>
      <c r="C79" s="15" t="s">
        <v>187</v>
      </c>
      <c r="D79" s="16"/>
      <c r="E79" s="16"/>
    </row>
    <row r="80" spans="1:5">
      <c r="A80" t="str">
        <f t="shared" si="2"/>
        <v>076</v>
      </c>
      <c r="B80" s="14">
        <v>76</v>
      </c>
      <c r="C80" s="15" t="s">
        <v>188</v>
      </c>
      <c r="D80" s="16"/>
      <c r="E80" s="16"/>
    </row>
    <row r="81" spans="1:5">
      <c r="A81" t="str">
        <f t="shared" si="2"/>
        <v>077</v>
      </c>
      <c r="B81" s="14">
        <v>77</v>
      </c>
      <c r="C81" s="15" t="s">
        <v>189</v>
      </c>
      <c r="D81" s="16"/>
      <c r="E81" s="16"/>
    </row>
    <row r="82" spans="1:5">
      <c r="A82" t="str">
        <f t="shared" si="2"/>
        <v>078</v>
      </c>
      <c r="B82" s="14">
        <v>78</v>
      </c>
      <c r="C82" s="15" t="s">
        <v>190</v>
      </c>
      <c r="D82" s="16"/>
      <c r="E82" s="16"/>
    </row>
    <row r="83" spans="1:5">
      <c r="A83" t="str">
        <f t="shared" si="2"/>
        <v>079</v>
      </c>
      <c r="B83" s="14">
        <v>79</v>
      </c>
      <c r="C83" s="15" t="s">
        <v>191</v>
      </c>
      <c r="D83" s="16"/>
      <c r="E83" s="16"/>
    </row>
    <row r="84" spans="1:5">
      <c r="A84" t="str">
        <f t="shared" si="2"/>
        <v>080</v>
      </c>
      <c r="B84" s="14">
        <v>80</v>
      </c>
      <c r="C84" s="15" t="s">
        <v>192</v>
      </c>
      <c r="D84" s="16"/>
      <c r="E84" s="16"/>
    </row>
    <row r="85" spans="1:5">
      <c r="A85" t="str">
        <f t="shared" si="2"/>
        <v>081</v>
      </c>
      <c r="B85" s="14">
        <v>81</v>
      </c>
      <c r="C85" s="15" t="s">
        <v>193</v>
      </c>
      <c r="D85" s="16"/>
      <c r="E85" s="16"/>
    </row>
    <row r="86" spans="1:5">
      <c r="A86" t="str">
        <f t="shared" si="2"/>
        <v>082</v>
      </c>
      <c r="B86" s="14">
        <v>82</v>
      </c>
      <c r="C86" s="15" t="s">
        <v>194</v>
      </c>
      <c r="D86" s="16"/>
      <c r="E86" s="16"/>
    </row>
    <row r="87" spans="1:5">
      <c r="A87" t="str">
        <f t="shared" si="2"/>
        <v>083</v>
      </c>
      <c r="B87" s="14">
        <v>83</v>
      </c>
      <c r="C87" s="15" t="s">
        <v>195</v>
      </c>
      <c r="D87" s="16"/>
      <c r="E87" s="16"/>
    </row>
    <row r="88" spans="1:5">
      <c r="A88" t="str">
        <f t="shared" si="2"/>
        <v>084</v>
      </c>
      <c r="B88" s="14">
        <v>84</v>
      </c>
      <c r="C88" s="15" t="s">
        <v>196</v>
      </c>
      <c r="D88" s="16"/>
      <c r="E88" s="16"/>
    </row>
    <row r="89" spans="1:5">
      <c r="A89" t="str">
        <f t="shared" si="2"/>
        <v>085</v>
      </c>
      <c r="B89" s="14">
        <v>85</v>
      </c>
      <c r="C89" s="15" t="s">
        <v>197</v>
      </c>
      <c r="D89" s="16"/>
      <c r="E89" s="16"/>
    </row>
    <row r="90" spans="1:5">
      <c r="A90" t="str">
        <f t="shared" si="2"/>
        <v>086</v>
      </c>
      <c r="B90" s="14">
        <v>86</v>
      </c>
      <c r="C90" s="15" t="s">
        <v>198</v>
      </c>
      <c r="D90" s="16"/>
      <c r="E90" s="16"/>
    </row>
    <row r="91" spans="1:5">
      <c r="A91" t="str">
        <f t="shared" si="2"/>
        <v>087</v>
      </c>
      <c r="B91" s="14">
        <v>87</v>
      </c>
      <c r="C91" s="15" t="s">
        <v>199</v>
      </c>
      <c r="D91" s="16"/>
      <c r="E91" s="16"/>
    </row>
    <row r="92" spans="1:5">
      <c r="A92" t="str">
        <f t="shared" si="2"/>
        <v>088</v>
      </c>
      <c r="B92" s="14">
        <v>88</v>
      </c>
      <c r="C92" s="15" t="s">
        <v>200</v>
      </c>
      <c r="D92" s="16"/>
      <c r="E92" s="16"/>
    </row>
    <row r="93" spans="1:5">
      <c r="A93" t="str">
        <f t="shared" si="2"/>
        <v>089</v>
      </c>
      <c r="B93" s="14">
        <v>89</v>
      </c>
      <c r="C93" s="15" t="s">
        <v>201</v>
      </c>
      <c r="D93" s="16"/>
      <c r="E93" s="16"/>
    </row>
    <row r="94" spans="1:5">
      <c r="A94" t="str">
        <f t="shared" si="2"/>
        <v>090</v>
      </c>
      <c r="B94" s="14">
        <v>90</v>
      </c>
      <c r="C94" s="15" t="s">
        <v>202</v>
      </c>
      <c r="D94" s="16"/>
      <c r="E94" s="16"/>
    </row>
    <row r="95" spans="1:5">
      <c r="A95" t="str">
        <f t="shared" si="2"/>
        <v>091</v>
      </c>
      <c r="B95" s="14">
        <v>91</v>
      </c>
      <c r="C95" s="15" t="s">
        <v>203</v>
      </c>
      <c r="D95" s="16"/>
      <c r="E95" s="16"/>
    </row>
    <row r="96" spans="1:5">
      <c r="A96" t="str">
        <f t="shared" si="2"/>
        <v>092</v>
      </c>
      <c r="B96" s="14">
        <v>92</v>
      </c>
      <c r="C96" s="15" t="s">
        <v>204</v>
      </c>
      <c r="D96" s="16"/>
      <c r="E96" s="16"/>
    </row>
    <row r="97" spans="1:5">
      <c r="A97" t="str">
        <f t="shared" si="2"/>
        <v>093</v>
      </c>
      <c r="B97" s="14">
        <v>93</v>
      </c>
      <c r="C97" s="15" t="s">
        <v>205</v>
      </c>
      <c r="D97" s="16"/>
      <c r="E97" s="16"/>
    </row>
    <row r="98" spans="1:5">
      <c r="A98" t="str">
        <f t="shared" si="2"/>
        <v>094</v>
      </c>
      <c r="B98" s="14">
        <v>94</v>
      </c>
      <c r="C98" s="15" t="s">
        <v>206</v>
      </c>
      <c r="D98" s="16"/>
      <c r="E98" s="16"/>
    </row>
    <row r="99" spans="1:5">
      <c r="A99" t="str">
        <f t="shared" si="2"/>
        <v>095</v>
      </c>
      <c r="B99" s="14">
        <v>95</v>
      </c>
      <c r="C99" s="15" t="s">
        <v>207</v>
      </c>
      <c r="D99" s="16"/>
      <c r="E99" s="16"/>
    </row>
    <row r="100" spans="1:5">
      <c r="A100" t="str">
        <f t="shared" si="2"/>
        <v>096</v>
      </c>
      <c r="B100" s="14">
        <v>96</v>
      </c>
      <c r="C100" s="15" t="s">
        <v>208</v>
      </c>
      <c r="D100" s="16"/>
      <c r="E100" s="16"/>
    </row>
    <row r="101" spans="1:5">
      <c r="A101" t="str">
        <f t="shared" si="2"/>
        <v>097</v>
      </c>
      <c r="B101" s="14">
        <v>97</v>
      </c>
      <c r="C101" s="15" t="s">
        <v>209</v>
      </c>
      <c r="D101" s="16"/>
      <c r="E101" s="16"/>
    </row>
    <row r="102" spans="1:5">
      <c r="A102" t="str">
        <f t="shared" ref="A102:A133" si="3">REPT("0",3-LEN(B102))&amp;B102</f>
        <v>098</v>
      </c>
      <c r="B102" s="14">
        <v>98</v>
      </c>
      <c r="C102" s="15" t="s">
        <v>210</v>
      </c>
      <c r="D102" s="16"/>
      <c r="E102" s="16"/>
    </row>
    <row r="103" spans="1:5">
      <c r="A103" t="str">
        <f t="shared" si="3"/>
        <v>099</v>
      </c>
      <c r="B103" s="14">
        <v>99</v>
      </c>
      <c r="C103" s="15" t="s">
        <v>211</v>
      </c>
      <c r="D103" s="16"/>
      <c r="E103" s="16"/>
    </row>
    <row r="104" spans="1:5">
      <c r="A104" t="str">
        <f t="shared" si="3"/>
        <v>100</v>
      </c>
      <c r="B104" s="14">
        <v>100</v>
      </c>
      <c r="C104" s="15" t="s">
        <v>212</v>
      </c>
      <c r="D104" s="16"/>
      <c r="E104" s="16"/>
    </row>
    <row r="105" spans="1:5">
      <c r="A105" t="str">
        <f t="shared" si="3"/>
        <v>101</v>
      </c>
      <c r="B105" s="14">
        <v>101</v>
      </c>
      <c r="C105" s="15" t="s">
        <v>213</v>
      </c>
      <c r="D105" s="16"/>
      <c r="E105" s="16"/>
    </row>
    <row r="106" spans="1:5">
      <c r="A106" t="str">
        <f t="shared" si="3"/>
        <v>102</v>
      </c>
      <c r="B106" s="14">
        <v>102</v>
      </c>
      <c r="C106" s="15" t="s">
        <v>214</v>
      </c>
      <c r="D106" s="16"/>
      <c r="E106" s="16"/>
    </row>
    <row r="107" spans="1:5">
      <c r="A107" t="str">
        <f t="shared" si="3"/>
        <v>103</v>
      </c>
      <c r="B107" s="14">
        <v>103</v>
      </c>
      <c r="C107" s="15" t="s">
        <v>215</v>
      </c>
      <c r="D107" s="16"/>
      <c r="E107" s="16"/>
    </row>
    <row r="108" spans="1:5">
      <c r="A108" t="str">
        <f t="shared" si="3"/>
        <v>104</v>
      </c>
      <c r="B108" s="14">
        <v>104</v>
      </c>
      <c r="C108" s="15" t="s">
        <v>216</v>
      </c>
      <c r="D108" s="16"/>
      <c r="E108" s="16"/>
    </row>
    <row r="109" spans="1:5">
      <c r="A109" t="str">
        <f t="shared" si="3"/>
        <v>105</v>
      </c>
      <c r="B109" s="14">
        <v>105</v>
      </c>
      <c r="C109" s="15" t="s">
        <v>217</v>
      </c>
      <c r="D109" s="16"/>
      <c r="E109" s="16"/>
    </row>
    <row r="110" spans="1:5">
      <c r="A110" t="str">
        <f t="shared" si="3"/>
        <v>106</v>
      </c>
      <c r="B110" s="14">
        <v>106</v>
      </c>
      <c r="C110" s="15" t="s">
        <v>218</v>
      </c>
      <c r="D110" s="16"/>
      <c r="E110" s="16"/>
    </row>
    <row r="111" spans="1:5">
      <c r="A111" t="str">
        <f t="shared" si="3"/>
        <v>107</v>
      </c>
      <c r="B111" s="14">
        <v>107</v>
      </c>
      <c r="C111" s="15" t="s">
        <v>219</v>
      </c>
      <c r="D111" s="16"/>
      <c r="E111" s="16"/>
    </row>
    <row r="112" spans="1:5">
      <c r="A112" t="str">
        <f t="shared" si="3"/>
        <v>108</v>
      </c>
      <c r="B112" s="14">
        <v>108</v>
      </c>
      <c r="C112" s="15" t="s">
        <v>220</v>
      </c>
      <c r="D112" s="16"/>
      <c r="E112" s="16"/>
    </row>
    <row r="113" spans="1:5">
      <c r="A113" t="str">
        <f t="shared" si="3"/>
        <v>109</v>
      </c>
      <c r="B113" s="14">
        <v>109</v>
      </c>
      <c r="C113" s="15" t="s">
        <v>221</v>
      </c>
      <c r="D113" s="16"/>
      <c r="E113" s="16"/>
    </row>
    <row r="114" spans="1:5">
      <c r="A114" t="str">
        <f t="shared" si="3"/>
        <v>110</v>
      </c>
      <c r="B114" s="14">
        <v>110</v>
      </c>
      <c r="C114" s="15" t="s">
        <v>222</v>
      </c>
      <c r="D114" s="16"/>
      <c r="E114" s="16"/>
    </row>
    <row r="115" spans="1:5">
      <c r="A115" t="str">
        <f t="shared" si="3"/>
        <v>111</v>
      </c>
      <c r="B115" s="14">
        <v>111</v>
      </c>
      <c r="C115" s="15" t="s">
        <v>223</v>
      </c>
      <c r="D115" s="16"/>
      <c r="E115" s="16"/>
    </row>
    <row r="116" spans="1:5">
      <c r="A116" t="str">
        <f t="shared" si="3"/>
        <v>112</v>
      </c>
      <c r="B116" s="14">
        <v>112</v>
      </c>
      <c r="C116" s="15" t="s">
        <v>224</v>
      </c>
      <c r="D116" s="16"/>
      <c r="E116" s="16"/>
    </row>
    <row r="117" spans="1:5">
      <c r="A117" t="str">
        <f t="shared" si="3"/>
        <v>113</v>
      </c>
      <c r="B117" s="14">
        <v>113</v>
      </c>
      <c r="C117" s="15" t="s">
        <v>225</v>
      </c>
      <c r="D117" s="16"/>
      <c r="E117" s="16"/>
    </row>
    <row r="118" spans="1:5">
      <c r="A118" t="str">
        <f t="shared" si="3"/>
        <v>114</v>
      </c>
      <c r="B118" s="14">
        <v>114</v>
      </c>
      <c r="C118" s="15" t="s">
        <v>226</v>
      </c>
      <c r="D118" s="16"/>
      <c r="E118" s="16"/>
    </row>
    <row r="119" spans="1:5">
      <c r="A119" t="str">
        <f t="shared" si="3"/>
        <v>115</v>
      </c>
      <c r="B119" s="14">
        <v>115</v>
      </c>
      <c r="C119" s="15" t="s">
        <v>227</v>
      </c>
      <c r="D119" s="16"/>
      <c r="E119" s="16"/>
    </row>
    <row r="120" spans="1:5">
      <c r="A120" t="str">
        <f t="shared" si="3"/>
        <v>116</v>
      </c>
      <c r="B120" s="14">
        <v>116</v>
      </c>
      <c r="C120" s="15" t="s">
        <v>228</v>
      </c>
      <c r="D120" s="16"/>
      <c r="E120" s="16"/>
    </row>
    <row r="121" spans="1:5">
      <c r="A121" t="str">
        <f t="shared" si="3"/>
        <v>117</v>
      </c>
      <c r="B121" s="14">
        <v>117</v>
      </c>
      <c r="C121" s="15" t="s">
        <v>229</v>
      </c>
      <c r="D121" s="16"/>
      <c r="E121" s="16"/>
    </row>
    <row r="122" spans="1:5">
      <c r="A122" t="str">
        <f t="shared" si="3"/>
        <v>118</v>
      </c>
      <c r="B122" s="14">
        <v>118</v>
      </c>
      <c r="C122" s="15" t="s">
        <v>230</v>
      </c>
      <c r="D122" s="16"/>
      <c r="E122" s="16"/>
    </row>
    <row r="123" spans="1:5">
      <c r="A123" t="str">
        <f t="shared" si="3"/>
        <v>119</v>
      </c>
      <c r="B123" s="14">
        <v>119</v>
      </c>
      <c r="C123" s="15" t="s">
        <v>231</v>
      </c>
      <c r="D123" s="16"/>
      <c r="E123" s="16"/>
    </row>
    <row r="124" spans="1:5">
      <c r="A124" t="str">
        <f t="shared" si="3"/>
        <v>120</v>
      </c>
      <c r="B124" s="14">
        <v>120</v>
      </c>
      <c r="C124" s="15" t="s">
        <v>232</v>
      </c>
      <c r="D124" s="16"/>
      <c r="E124" s="16"/>
    </row>
    <row r="125" spans="1:5">
      <c r="A125" t="str">
        <f t="shared" si="3"/>
        <v>121</v>
      </c>
      <c r="B125" s="14">
        <v>121</v>
      </c>
      <c r="C125" s="15" t="s">
        <v>233</v>
      </c>
      <c r="D125" s="16"/>
      <c r="E125" s="16"/>
    </row>
    <row r="126" spans="1:5">
      <c r="A126" t="str">
        <f t="shared" si="3"/>
        <v>122</v>
      </c>
      <c r="B126" s="14">
        <v>122</v>
      </c>
      <c r="C126" s="15" t="s">
        <v>234</v>
      </c>
      <c r="D126" s="16"/>
      <c r="E126" s="16"/>
    </row>
    <row r="127" spans="1:5">
      <c r="A127" t="str">
        <f t="shared" si="3"/>
        <v>123</v>
      </c>
      <c r="B127" s="14">
        <v>123</v>
      </c>
      <c r="C127" s="15" t="s">
        <v>235</v>
      </c>
      <c r="D127" s="16"/>
      <c r="E127" s="16"/>
    </row>
    <row r="128" spans="1:5">
      <c r="A128" t="str">
        <f t="shared" si="3"/>
        <v>124</v>
      </c>
      <c r="B128" s="14">
        <v>124</v>
      </c>
      <c r="C128" s="15" t="s">
        <v>236</v>
      </c>
      <c r="D128" s="16"/>
      <c r="E128" s="16"/>
    </row>
    <row r="129" spans="1:5">
      <c r="A129" t="str">
        <f t="shared" si="3"/>
        <v>125</v>
      </c>
      <c r="B129" s="14">
        <v>125</v>
      </c>
      <c r="C129" s="15" t="s">
        <v>237</v>
      </c>
      <c r="D129" s="16"/>
      <c r="E129" s="16"/>
    </row>
    <row r="130" spans="1:5">
      <c r="A130" t="str">
        <f t="shared" si="3"/>
        <v>126</v>
      </c>
      <c r="B130" s="14">
        <v>126</v>
      </c>
      <c r="C130" s="15" t="s">
        <v>238</v>
      </c>
      <c r="D130" s="16"/>
      <c r="E130" s="16"/>
    </row>
    <row r="131" spans="1:5">
      <c r="A131" t="str">
        <f t="shared" si="3"/>
        <v>127</v>
      </c>
      <c r="B131" s="14">
        <v>127</v>
      </c>
      <c r="C131" s="15" t="s">
        <v>239</v>
      </c>
      <c r="D131" s="16"/>
      <c r="E131" s="16"/>
    </row>
    <row r="132" spans="1:5">
      <c r="A132" t="str">
        <f t="shared" si="3"/>
        <v>128</v>
      </c>
      <c r="B132" s="14">
        <v>128</v>
      </c>
      <c r="C132" s="15" t="s">
        <v>240</v>
      </c>
      <c r="D132" s="16"/>
      <c r="E132" s="16"/>
    </row>
    <row r="133" spans="1:5">
      <c r="A133" t="str">
        <f t="shared" si="3"/>
        <v>129</v>
      </c>
      <c r="B133" s="14">
        <v>129</v>
      </c>
      <c r="C133" s="15" t="s">
        <v>241</v>
      </c>
      <c r="D133" s="16"/>
      <c r="E133" s="16"/>
    </row>
    <row r="134" spans="1:5">
      <c r="A134" t="str">
        <f t="shared" ref="A134:A165" si="4">REPT("0",3-LEN(B134))&amp;B134</f>
        <v>130</v>
      </c>
      <c r="B134" s="14">
        <v>130</v>
      </c>
      <c r="C134" s="15" t="s">
        <v>242</v>
      </c>
      <c r="D134" s="16"/>
      <c r="E134" s="16"/>
    </row>
    <row r="135" spans="1:5">
      <c r="A135" t="str">
        <f t="shared" si="4"/>
        <v>131</v>
      </c>
      <c r="B135" s="14">
        <v>131</v>
      </c>
      <c r="C135" s="15" t="s">
        <v>243</v>
      </c>
      <c r="D135" s="16"/>
      <c r="E135" s="16"/>
    </row>
    <row r="136" spans="1:5">
      <c r="A136" t="str">
        <f t="shared" si="4"/>
        <v>132</v>
      </c>
      <c r="B136" s="14">
        <v>132</v>
      </c>
      <c r="C136" s="15" t="s">
        <v>244</v>
      </c>
      <c r="D136" s="16"/>
      <c r="E136" s="16"/>
    </row>
    <row r="137" spans="1:5">
      <c r="A137" t="str">
        <f t="shared" si="4"/>
        <v>133</v>
      </c>
      <c r="B137" s="14">
        <v>133</v>
      </c>
      <c r="C137" s="15" t="s">
        <v>245</v>
      </c>
      <c r="D137" s="16"/>
      <c r="E137" s="16"/>
    </row>
    <row r="138" spans="1:5">
      <c r="A138" t="str">
        <f t="shared" si="4"/>
        <v>134</v>
      </c>
      <c r="B138" s="14">
        <v>134</v>
      </c>
      <c r="C138" s="15" t="s">
        <v>246</v>
      </c>
      <c r="D138" s="16"/>
      <c r="E138" s="16"/>
    </row>
    <row r="139" spans="1:5">
      <c r="A139" t="str">
        <f t="shared" si="4"/>
        <v>135</v>
      </c>
      <c r="B139" s="14">
        <v>135</v>
      </c>
      <c r="C139" s="15" t="s">
        <v>247</v>
      </c>
      <c r="D139" s="16"/>
      <c r="E139" s="16"/>
    </row>
    <row r="140" spans="1:5">
      <c r="A140" t="str">
        <f t="shared" si="4"/>
        <v>136</v>
      </c>
      <c r="B140" s="14">
        <v>136</v>
      </c>
      <c r="C140" s="15" t="s">
        <v>248</v>
      </c>
      <c r="D140" s="16"/>
      <c r="E140" s="16"/>
    </row>
    <row r="141" spans="1:5">
      <c r="A141" t="str">
        <f t="shared" si="4"/>
        <v>137</v>
      </c>
      <c r="B141" s="14">
        <v>137</v>
      </c>
      <c r="C141" s="15" t="s">
        <v>249</v>
      </c>
      <c r="D141" s="16"/>
      <c r="E141" s="16"/>
    </row>
    <row r="142" spans="1:5">
      <c r="A142" t="str">
        <f t="shared" si="4"/>
        <v>138</v>
      </c>
      <c r="B142" s="14">
        <v>138</v>
      </c>
      <c r="C142" s="15" t="s">
        <v>250</v>
      </c>
      <c r="D142" s="16"/>
      <c r="E142" s="16"/>
    </row>
    <row r="143" spans="1:5">
      <c r="A143" t="str">
        <f t="shared" si="4"/>
        <v>139</v>
      </c>
      <c r="B143" s="14">
        <v>139</v>
      </c>
      <c r="C143" s="15" t="s">
        <v>251</v>
      </c>
      <c r="D143" s="16"/>
      <c r="E143" s="16"/>
    </row>
    <row r="144" spans="1:5">
      <c r="A144" t="str">
        <f t="shared" si="4"/>
        <v>140</v>
      </c>
      <c r="B144" s="14">
        <v>140</v>
      </c>
      <c r="C144" s="15" t="s">
        <v>252</v>
      </c>
      <c r="D144" s="16"/>
      <c r="E144" s="16"/>
    </row>
    <row r="145" spans="1:5">
      <c r="A145" t="str">
        <f t="shared" si="4"/>
        <v>141</v>
      </c>
      <c r="B145" s="14">
        <v>141</v>
      </c>
      <c r="C145" s="15" t="s">
        <v>253</v>
      </c>
      <c r="D145" s="16"/>
      <c r="E145" s="16"/>
    </row>
    <row r="146" spans="1:5">
      <c r="A146" t="str">
        <f t="shared" si="4"/>
        <v>142</v>
      </c>
      <c r="B146" s="14">
        <v>142</v>
      </c>
      <c r="C146" s="15" t="s">
        <v>254</v>
      </c>
      <c r="D146" s="16"/>
      <c r="E146" s="16"/>
    </row>
    <row r="147" spans="1:5">
      <c r="A147" t="str">
        <f t="shared" si="4"/>
        <v>143</v>
      </c>
      <c r="B147" s="14">
        <v>143</v>
      </c>
      <c r="C147" s="15" t="s">
        <v>255</v>
      </c>
      <c r="D147" s="16"/>
      <c r="E147" s="16"/>
    </row>
    <row r="148" spans="1:5">
      <c r="A148" t="str">
        <f t="shared" si="4"/>
        <v>144</v>
      </c>
      <c r="B148" s="14">
        <v>144</v>
      </c>
      <c r="C148" s="15" t="s">
        <v>256</v>
      </c>
      <c r="D148" s="16"/>
      <c r="E148" s="16"/>
    </row>
    <row r="149" spans="1:5">
      <c r="A149" t="str">
        <f t="shared" si="4"/>
        <v>145</v>
      </c>
      <c r="B149" s="14">
        <v>145</v>
      </c>
      <c r="C149" s="15" t="s">
        <v>257</v>
      </c>
      <c r="D149" s="16"/>
      <c r="E149" s="16"/>
    </row>
    <row r="150" spans="1:5">
      <c r="A150" t="str">
        <f t="shared" si="4"/>
        <v>146</v>
      </c>
      <c r="B150" s="14">
        <v>146</v>
      </c>
      <c r="C150" s="15" t="s">
        <v>258</v>
      </c>
      <c r="D150" s="16"/>
      <c r="E150" s="16"/>
    </row>
    <row r="151" spans="1:5">
      <c r="A151" t="str">
        <f t="shared" si="4"/>
        <v>147</v>
      </c>
      <c r="B151" s="14">
        <v>147</v>
      </c>
      <c r="C151" s="15" t="s">
        <v>259</v>
      </c>
      <c r="D151" s="16"/>
      <c r="E151" s="16"/>
    </row>
    <row r="152" spans="1:5">
      <c r="A152" t="str">
        <f t="shared" si="4"/>
        <v>148</v>
      </c>
      <c r="B152" s="14">
        <v>148</v>
      </c>
      <c r="C152" s="15" t="s">
        <v>260</v>
      </c>
      <c r="D152" s="16"/>
      <c r="E152" s="16"/>
    </row>
    <row r="153" spans="1:5">
      <c r="A153" t="str">
        <f t="shared" si="4"/>
        <v>149</v>
      </c>
      <c r="B153" s="14">
        <v>149</v>
      </c>
      <c r="C153" s="15" t="s">
        <v>261</v>
      </c>
      <c r="D153" s="16"/>
      <c r="E153" s="16"/>
    </row>
    <row r="154" spans="1:5">
      <c r="A154" t="str">
        <f t="shared" si="4"/>
        <v>150</v>
      </c>
      <c r="B154" s="14">
        <v>150</v>
      </c>
      <c r="C154" s="15" t="s">
        <v>262</v>
      </c>
      <c r="D154" s="16"/>
      <c r="E154" s="16"/>
    </row>
    <row r="155" spans="1:5">
      <c r="A155" t="str">
        <f t="shared" si="4"/>
        <v>151</v>
      </c>
      <c r="B155" s="14">
        <v>151</v>
      </c>
      <c r="C155" s="15" t="s">
        <v>263</v>
      </c>
      <c r="D155" s="16"/>
      <c r="E155" s="16"/>
    </row>
    <row r="156" spans="1:5">
      <c r="A156" t="str">
        <f t="shared" si="4"/>
        <v>152</v>
      </c>
      <c r="B156" s="14">
        <v>152</v>
      </c>
      <c r="C156" s="15" t="s">
        <v>264</v>
      </c>
      <c r="D156" s="16"/>
      <c r="E156" s="16"/>
    </row>
    <row r="157" spans="1:5">
      <c r="A157" t="str">
        <f t="shared" si="4"/>
        <v>153</v>
      </c>
      <c r="B157" s="14">
        <v>153</v>
      </c>
      <c r="C157" s="15" t="s">
        <v>265</v>
      </c>
      <c r="D157" s="16"/>
      <c r="E157" s="16"/>
    </row>
    <row r="158" spans="1:5">
      <c r="A158" t="str">
        <f t="shared" si="4"/>
        <v>154</v>
      </c>
      <c r="B158" s="14">
        <v>154</v>
      </c>
      <c r="C158" s="15" t="s">
        <v>266</v>
      </c>
      <c r="D158" s="16"/>
      <c r="E158" s="16"/>
    </row>
    <row r="159" spans="1:5">
      <c r="A159" t="str">
        <f t="shared" si="4"/>
        <v>155</v>
      </c>
      <c r="B159" s="14">
        <v>155</v>
      </c>
      <c r="C159" s="15" t="s">
        <v>267</v>
      </c>
      <c r="D159" s="16"/>
      <c r="E159" s="16"/>
    </row>
    <row r="160" spans="1:5">
      <c r="A160" t="str">
        <f t="shared" si="4"/>
        <v>156</v>
      </c>
      <c r="B160" s="14">
        <v>156</v>
      </c>
      <c r="C160" s="15" t="s">
        <v>268</v>
      </c>
      <c r="D160" s="16"/>
      <c r="E160" s="16"/>
    </row>
    <row r="161" spans="1:5">
      <c r="A161" t="str">
        <f t="shared" si="4"/>
        <v>157</v>
      </c>
      <c r="B161" s="14">
        <v>157</v>
      </c>
      <c r="C161" s="15" t="s">
        <v>269</v>
      </c>
      <c r="D161" s="16"/>
      <c r="E161" s="16"/>
    </row>
    <row r="162" spans="1:5">
      <c r="A162" t="str">
        <f t="shared" si="4"/>
        <v>158</v>
      </c>
      <c r="B162" s="14">
        <v>158</v>
      </c>
      <c r="C162" s="15" t="s">
        <v>270</v>
      </c>
      <c r="D162" s="16"/>
      <c r="E162" s="16"/>
    </row>
    <row r="163" spans="1:5">
      <c r="A163" t="str">
        <f t="shared" si="4"/>
        <v>159</v>
      </c>
      <c r="B163" s="14">
        <v>159</v>
      </c>
      <c r="C163" s="15" t="s">
        <v>271</v>
      </c>
      <c r="D163" s="16"/>
      <c r="E163" s="16"/>
    </row>
    <row r="164" spans="1:5">
      <c r="A164" t="str">
        <f t="shared" si="4"/>
        <v>160</v>
      </c>
      <c r="B164" s="14">
        <v>160</v>
      </c>
      <c r="C164" s="15" t="s">
        <v>272</v>
      </c>
      <c r="D164" s="16"/>
      <c r="E164" s="16"/>
    </row>
    <row r="165" spans="1:5">
      <c r="A165" t="str">
        <f t="shared" si="4"/>
        <v>161</v>
      </c>
      <c r="B165" s="14">
        <v>161</v>
      </c>
      <c r="C165" s="15" t="s">
        <v>273</v>
      </c>
      <c r="D165" s="16"/>
      <c r="E165" s="16"/>
    </row>
    <row r="166" spans="1:5">
      <c r="A166" t="str">
        <f t="shared" ref="A166:A203" si="5">REPT("0",3-LEN(B166))&amp;B166</f>
        <v>162</v>
      </c>
      <c r="B166" s="14">
        <v>162</v>
      </c>
      <c r="C166" s="15" t="s">
        <v>274</v>
      </c>
      <c r="D166" s="16"/>
      <c r="E166" s="16"/>
    </row>
    <row r="167" spans="1:5">
      <c r="A167" t="str">
        <f t="shared" si="5"/>
        <v>163</v>
      </c>
      <c r="B167" s="14">
        <v>163</v>
      </c>
      <c r="C167" s="15" t="s">
        <v>275</v>
      </c>
      <c r="D167" s="16"/>
      <c r="E167" s="16"/>
    </row>
    <row r="168" spans="1:5">
      <c r="A168" t="str">
        <f t="shared" si="5"/>
        <v>164</v>
      </c>
      <c r="B168" s="14">
        <v>164</v>
      </c>
      <c r="C168" s="15" t="s">
        <v>276</v>
      </c>
      <c r="D168" s="16"/>
      <c r="E168" s="16"/>
    </row>
    <row r="169" spans="1:5">
      <c r="A169" t="str">
        <f t="shared" si="5"/>
        <v>165</v>
      </c>
      <c r="B169" s="14">
        <v>165</v>
      </c>
      <c r="C169" s="15" t="s">
        <v>277</v>
      </c>
      <c r="D169" s="16"/>
      <c r="E169" s="16"/>
    </row>
    <row r="170" spans="1:5">
      <c r="A170" t="str">
        <f t="shared" si="5"/>
        <v>166</v>
      </c>
      <c r="B170" s="14">
        <v>166</v>
      </c>
      <c r="C170" s="15" t="s">
        <v>278</v>
      </c>
      <c r="D170" s="16"/>
      <c r="E170" s="16"/>
    </row>
    <row r="171" spans="1:5">
      <c r="A171" t="str">
        <f t="shared" si="5"/>
        <v>167</v>
      </c>
      <c r="B171" s="14">
        <v>167</v>
      </c>
      <c r="C171" s="15" t="s">
        <v>279</v>
      </c>
      <c r="D171" s="16"/>
      <c r="E171" s="16"/>
    </row>
    <row r="172" spans="1:5">
      <c r="A172" t="str">
        <f t="shared" si="5"/>
        <v>168</v>
      </c>
      <c r="B172" s="14">
        <v>168</v>
      </c>
      <c r="C172" s="15" t="s">
        <v>280</v>
      </c>
      <c r="D172" s="16"/>
      <c r="E172" s="16"/>
    </row>
    <row r="173" spans="1:5">
      <c r="A173" t="str">
        <f t="shared" si="5"/>
        <v>169</v>
      </c>
      <c r="B173" s="14">
        <v>169</v>
      </c>
      <c r="C173" s="15" t="s">
        <v>281</v>
      </c>
      <c r="D173" s="16"/>
      <c r="E173" s="16"/>
    </row>
    <row r="174" spans="1:5">
      <c r="A174" t="str">
        <f t="shared" si="5"/>
        <v>170</v>
      </c>
      <c r="B174" s="14">
        <v>170</v>
      </c>
      <c r="C174" s="15" t="s">
        <v>282</v>
      </c>
      <c r="D174" s="16"/>
      <c r="E174" s="16"/>
    </row>
    <row r="175" spans="1:5">
      <c r="A175" t="str">
        <f t="shared" si="5"/>
        <v>171</v>
      </c>
      <c r="B175" s="14">
        <v>171</v>
      </c>
      <c r="C175" s="15" t="s">
        <v>283</v>
      </c>
      <c r="D175" s="16"/>
      <c r="E175" s="16"/>
    </row>
    <row r="176" spans="1:5">
      <c r="A176" t="str">
        <f t="shared" si="5"/>
        <v>172</v>
      </c>
      <c r="B176" s="14">
        <v>172</v>
      </c>
      <c r="C176" s="15" t="s">
        <v>284</v>
      </c>
      <c r="D176" s="16"/>
      <c r="E176" s="16"/>
    </row>
    <row r="177" spans="1:5">
      <c r="A177" t="str">
        <f t="shared" si="5"/>
        <v>173</v>
      </c>
      <c r="B177" s="14">
        <v>173</v>
      </c>
      <c r="C177" s="15" t="s">
        <v>285</v>
      </c>
      <c r="D177" s="16"/>
      <c r="E177" s="16"/>
    </row>
    <row r="178" spans="1:5">
      <c r="A178" t="str">
        <f t="shared" si="5"/>
        <v>174</v>
      </c>
      <c r="B178" s="14">
        <v>174</v>
      </c>
      <c r="C178" s="15" t="s">
        <v>286</v>
      </c>
      <c r="D178" s="16"/>
      <c r="E178" s="16"/>
    </row>
    <row r="179" spans="1:5">
      <c r="A179" t="str">
        <f t="shared" si="5"/>
        <v>175</v>
      </c>
      <c r="B179" s="14">
        <v>175</v>
      </c>
      <c r="C179" s="15" t="s">
        <v>287</v>
      </c>
      <c r="D179" s="16"/>
      <c r="E179" s="16"/>
    </row>
    <row r="180" spans="1:5">
      <c r="A180" t="str">
        <f t="shared" si="5"/>
        <v>176</v>
      </c>
      <c r="B180" s="14">
        <v>176</v>
      </c>
      <c r="C180" s="15" t="s">
        <v>288</v>
      </c>
      <c r="D180" s="16"/>
      <c r="E180" s="16"/>
    </row>
    <row r="181" spans="1:5">
      <c r="A181" t="str">
        <f t="shared" si="5"/>
        <v>177</v>
      </c>
      <c r="B181" s="14">
        <v>177</v>
      </c>
      <c r="C181" s="15" t="s">
        <v>289</v>
      </c>
      <c r="D181" s="16"/>
      <c r="E181" s="16"/>
    </row>
    <row r="182" spans="1:5">
      <c r="A182" t="str">
        <f t="shared" si="5"/>
        <v>178</v>
      </c>
      <c r="B182" s="14">
        <v>178</v>
      </c>
      <c r="C182" s="15" t="s">
        <v>290</v>
      </c>
      <c r="D182" s="16"/>
      <c r="E182" s="16"/>
    </row>
    <row r="183" spans="1:5">
      <c r="A183" t="str">
        <f t="shared" si="5"/>
        <v>179</v>
      </c>
      <c r="B183" s="14">
        <v>179</v>
      </c>
      <c r="C183" s="15" t="s">
        <v>291</v>
      </c>
      <c r="D183" s="16"/>
      <c r="E183" s="16"/>
    </row>
    <row r="184" spans="1:5">
      <c r="A184" t="str">
        <f t="shared" si="5"/>
        <v>180</v>
      </c>
      <c r="B184" s="14">
        <v>180</v>
      </c>
      <c r="C184" s="15" t="s">
        <v>292</v>
      </c>
      <c r="D184" s="16"/>
      <c r="E184" s="16"/>
    </row>
    <row r="185" spans="1:5">
      <c r="A185" t="str">
        <f t="shared" si="5"/>
        <v>181</v>
      </c>
      <c r="B185" s="14">
        <v>181</v>
      </c>
      <c r="C185" s="15" t="s">
        <v>293</v>
      </c>
      <c r="D185" s="16"/>
      <c r="E185" s="16"/>
    </row>
    <row r="186" spans="1:5">
      <c r="A186" t="str">
        <f t="shared" si="5"/>
        <v>182</v>
      </c>
      <c r="B186" s="14">
        <v>182</v>
      </c>
      <c r="C186" s="15" t="s">
        <v>294</v>
      </c>
      <c r="D186" s="16"/>
      <c r="E186" s="16"/>
    </row>
    <row r="187" spans="1:5">
      <c r="A187" t="str">
        <f t="shared" si="5"/>
        <v>183</v>
      </c>
      <c r="B187" s="14">
        <v>183</v>
      </c>
      <c r="C187" s="15" t="s">
        <v>295</v>
      </c>
      <c r="D187" s="16"/>
      <c r="E187" s="16"/>
    </row>
    <row r="188" spans="1:5">
      <c r="A188" t="str">
        <f t="shared" si="5"/>
        <v>184</v>
      </c>
      <c r="B188" s="14">
        <v>184</v>
      </c>
      <c r="C188" s="15" t="s">
        <v>296</v>
      </c>
      <c r="D188" s="16"/>
      <c r="E188" s="16"/>
    </row>
    <row r="189" spans="1:5">
      <c r="A189" t="str">
        <f t="shared" si="5"/>
        <v>185</v>
      </c>
      <c r="B189" s="14">
        <v>185</v>
      </c>
      <c r="C189" s="15" t="s">
        <v>297</v>
      </c>
      <c r="D189" s="16"/>
      <c r="E189" s="16"/>
    </row>
    <row r="190" spans="1:5">
      <c r="A190" t="str">
        <f t="shared" si="5"/>
        <v>186</v>
      </c>
      <c r="B190" s="14">
        <v>186</v>
      </c>
      <c r="C190" s="15" t="s">
        <v>298</v>
      </c>
      <c r="D190" s="16"/>
      <c r="E190" s="16"/>
    </row>
    <row r="191" spans="1:5">
      <c r="A191" t="str">
        <f t="shared" si="5"/>
        <v>187</v>
      </c>
      <c r="B191" s="14">
        <v>187</v>
      </c>
      <c r="C191" s="15" t="s">
        <v>299</v>
      </c>
      <c r="D191" s="16"/>
      <c r="E191" s="16"/>
    </row>
    <row r="192" spans="1:5">
      <c r="A192" t="str">
        <f t="shared" si="5"/>
        <v>188</v>
      </c>
      <c r="B192" s="14">
        <v>188</v>
      </c>
      <c r="C192" s="15" t="s">
        <v>300</v>
      </c>
      <c r="D192" s="16"/>
      <c r="E192" s="16"/>
    </row>
    <row r="193" spans="1:5">
      <c r="A193" t="str">
        <f t="shared" si="5"/>
        <v>189</v>
      </c>
      <c r="B193" s="14">
        <v>189</v>
      </c>
      <c r="C193" s="15" t="s">
        <v>301</v>
      </c>
      <c r="D193" s="16"/>
      <c r="E193" s="16"/>
    </row>
    <row r="194" spans="1:5">
      <c r="A194" t="str">
        <f t="shared" si="5"/>
        <v>190</v>
      </c>
      <c r="B194" s="14">
        <v>190</v>
      </c>
      <c r="C194" s="15" t="s">
        <v>302</v>
      </c>
      <c r="D194" s="16"/>
      <c r="E194" s="16"/>
    </row>
    <row r="195" spans="1:5">
      <c r="A195" t="str">
        <f t="shared" si="5"/>
        <v>191</v>
      </c>
      <c r="B195" s="14">
        <v>191</v>
      </c>
      <c r="C195" s="15" t="s">
        <v>303</v>
      </c>
      <c r="D195" s="16"/>
      <c r="E195" s="16"/>
    </row>
    <row r="196" spans="1:5">
      <c r="A196" t="str">
        <f t="shared" si="5"/>
        <v>192</v>
      </c>
      <c r="B196" s="14">
        <v>192</v>
      </c>
      <c r="C196" s="15" t="s">
        <v>304</v>
      </c>
      <c r="D196" s="16"/>
      <c r="E196" s="16"/>
    </row>
    <row r="197" spans="1:5">
      <c r="A197" t="str">
        <f t="shared" si="5"/>
        <v>193</v>
      </c>
      <c r="B197" s="14">
        <v>193</v>
      </c>
      <c r="C197" s="15" t="s">
        <v>305</v>
      </c>
      <c r="D197" s="16"/>
      <c r="E197" s="16"/>
    </row>
    <row r="198" spans="1:5">
      <c r="A198" t="str">
        <f t="shared" si="5"/>
        <v>194</v>
      </c>
      <c r="B198" s="14">
        <v>194</v>
      </c>
      <c r="C198" s="15" t="s">
        <v>306</v>
      </c>
      <c r="D198" s="16"/>
      <c r="E198" s="16"/>
    </row>
    <row r="199" spans="1:5">
      <c r="A199" t="str">
        <f t="shared" si="5"/>
        <v>195</v>
      </c>
      <c r="B199" s="14">
        <v>195</v>
      </c>
      <c r="C199" s="15" t="s">
        <v>307</v>
      </c>
      <c r="D199" s="16"/>
      <c r="E199" s="16"/>
    </row>
    <row r="200" spans="1:5">
      <c r="A200" t="str">
        <f t="shared" si="5"/>
        <v>196</v>
      </c>
      <c r="B200" s="14">
        <v>196</v>
      </c>
      <c r="C200" s="15" t="s">
        <v>308</v>
      </c>
      <c r="D200" s="16"/>
      <c r="E200" s="16"/>
    </row>
    <row r="201" spans="1:5">
      <c r="A201" t="str">
        <f t="shared" si="5"/>
        <v>197</v>
      </c>
      <c r="B201" s="14">
        <v>197</v>
      </c>
      <c r="C201" s="15" t="s">
        <v>309</v>
      </c>
      <c r="D201" s="16"/>
      <c r="E201" s="16"/>
    </row>
    <row r="202" spans="1:5">
      <c r="A202" t="str">
        <f t="shared" si="5"/>
        <v>198</v>
      </c>
      <c r="B202" s="14">
        <v>198</v>
      </c>
      <c r="C202" s="15" t="s">
        <v>310</v>
      </c>
      <c r="D202" s="16"/>
      <c r="E202" s="16"/>
    </row>
    <row r="203" spans="1:5">
      <c r="A203" t="str">
        <f t="shared" si="5"/>
        <v>199</v>
      </c>
      <c r="B203" s="14">
        <v>199</v>
      </c>
      <c r="C203" s="15" t="s">
        <v>311</v>
      </c>
      <c r="D203" s="16"/>
      <c r="E203" s="16"/>
    </row>
    <row r="204" spans="2:5">
      <c r="B204" s="145"/>
      <c r="C204" s="145" t="s">
        <v>1461</v>
      </c>
      <c r="D204" s="146">
        <f>SUM(D5:D203)</f>
        <v>0</v>
      </c>
      <c r="E204" s="146">
        <f>SUM(E5:E203)</f>
        <v>0</v>
      </c>
    </row>
  </sheetData>
  <autoFilter ref="B2:E204">
    <extLst/>
  </autoFilter>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48"/>
  <sheetViews>
    <sheetView zoomScale="80" zoomScaleNormal="80" workbookViewId="0">
      <selection activeCell="C8" sqref="C8:C15"/>
    </sheetView>
  </sheetViews>
  <sheetFormatPr defaultColWidth="9" defaultRowHeight="15"/>
  <cols>
    <col min="2" max="2" width="4.54285714285714" customWidth="1"/>
    <col min="3" max="3" width="34.3619047619048" customWidth="1"/>
    <col min="4" max="4" width="18.9047619047619" customWidth="1"/>
    <col min="5" max="6" width="17.3619047619048" customWidth="1"/>
    <col min="7" max="8" width="20.3619047619048" customWidth="1"/>
    <col min="9" max="9" width="18.9047619047619" customWidth="1"/>
    <col min="10" max="10" width="18.4571428571429" customWidth="1"/>
    <col min="11" max="11" width="17.5428571428571" customWidth="1"/>
  </cols>
  <sheetData>
    <row r="2" spans="2:2">
      <c r="B2" s="2" t="s">
        <v>1484</v>
      </c>
    </row>
    <row r="3" ht="15.75"/>
    <row r="4" ht="15.75" spans="2:11">
      <c r="B4" s="90" t="s">
        <v>750</v>
      </c>
      <c r="C4" s="91"/>
      <c r="D4" s="92" t="s">
        <v>1485</v>
      </c>
      <c r="E4" s="93"/>
      <c r="F4" s="93"/>
      <c r="G4" s="93"/>
      <c r="H4" s="93"/>
      <c r="I4" s="93"/>
      <c r="J4" s="93"/>
      <c r="K4" s="135"/>
    </row>
    <row r="5" spans="2:11">
      <c r="B5" s="94"/>
      <c r="C5" s="95"/>
      <c r="D5" s="96" t="s">
        <v>1486</v>
      </c>
      <c r="E5" s="96" t="s">
        <v>1487</v>
      </c>
      <c r="F5" s="97" t="s">
        <v>1488</v>
      </c>
      <c r="G5" s="97" t="s">
        <v>1489</v>
      </c>
      <c r="H5" s="97" t="s">
        <v>1490</v>
      </c>
      <c r="I5" s="97" t="s">
        <v>1491</v>
      </c>
      <c r="J5" s="96" t="s">
        <v>1492</v>
      </c>
      <c r="K5" s="96" t="s">
        <v>893</v>
      </c>
    </row>
    <row r="6" ht="15.75" spans="2:11">
      <c r="B6" s="98"/>
      <c r="C6" s="99"/>
      <c r="D6" s="100"/>
      <c r="E6" s="100"/>
      <c r="F6" s="101"/>
      <c r="G6" s="101"/>
      <c r="H6" s="101"/>
      <c r="I6" s="101"/>
      <c r="J6" s="100"/>
      <c r="K6" s="100"/>
    </row>
    <row r="7" spans="2:11">
      <c r="B7" s="102"/>
      <c r="C7" s="103"/>
      <c r="D7" s="104"/>
      <c r="E7" s="104"/>
      <c r="F7" s="104"/>
      <c r="G7" s="104"/>
      <c r="H7" s="104"/>
      <c r="I7" s="104"/>
      <c r="J7" s="104"/>
      <c r="K7" s="104"/>
    </row>
    <row r="8" spans="2:11">
      <c r="B8" s="105" t="s">
        <v>1493</v>
      </c>
      <c r="C8" s="106"/>
      <c r="D8" s="107"/>
      <c r="E8" s="107"/>
      <c r="F8" s="107"/>
      <c r="G8" s="107"/>
      <c r="H8" s="107"/>
      <c r="I8" s="107"/>
      <c r="J8" s="107"/>
      <c r="K8" s="107"/>
    </row>
    <row r="9" spans="2:11">
      <c r="B9" s="108" t="s">
        <v>379</v>
      </c>
      <c r="C9" s="109"/>
      <c r="D9" s="107"/>
      <c r="E9" s="107"/>
      <c r="F9" s="107"/>
      <c r="G9" s="107"/>
      <c r="H9" s="107"/>
      <c r="I9" s="107"/>
      <c r="J9" s="107">
        <f>D9+E9+F9-G9+H9+I9</f>
        <v>0</v>
      </c>
      <c r="K9" s="136"/>
    </row>
    <row r="10" spans="2:11">
      <c r="B10" s="108" t="s">
        <v>380</v>
      </c>
      <c r="C10" s="109"/>
      <c r="D10" s="107"/>
      <c r="E10" s="107"/>
      <c r="F10" s="107"/>
      <c r="G10" s="107"/>
      <c r="H10" s="107"/>
      <c r="I10" s="107"/>
      <c r="J10" s="107">
        <f t="shared" ref="J10:J15" si="0">D10+E10+F10-G10+H10+I10</f>
        <v>0</v>
      </c>
      <c r="K10" s="136"/>
    </row>
    <row r="11" spans="2:11">
      <c r="B11" s="108" t="s">
        <v>381</v>
      </c>
      <c r="C11" s="109"/>
      <c r="D11" s="107"/>
      <c r="E11" s="107"/>
      <c r="F11" s="107"/>
      <c r="G11" s="107"/>
      <c r="H11" s="107"/>
      <c r="I11" s="107"/>
      <c r="J11" s="107">
        <f t="shared" si="0"/>
        <v>0</v>
      </c>
      <c r="K11" s="136"/>
    </row>
    <row r="12" spans="2:11">
      <c r="B12" s="108" t="s">
        <v>964</v>
      </c>
      <c r="C12" s="109"/>
      <c r="D12" s="107"/>
      <c r="E12" s="107"/>
      <c r="F12" s="107"/>
      <c r="G12" s="107"/>
      <c r="H12" s="107"/>
      <c r="I12" s="107"/>
      <c r="J12" s="107">
        <f t="shared" si="0"/>
        <v>0</v>
      </c>
      <c r="K12" s="136"/>
    </row>
    <row r="13" spans="2:11">
      <c r="B13" s="108" t="s">
        <v>965</v>
      </c>
      <c r="C13" s="109"/>
      <c r="D13" s="107"/>
      <c r="E13" s="107"/>
      <c r="F13" s="107"/>
      <c r="G13" s="107"/>
      <c r="H13" s="107"/>
      <c r="I13" s="107"/>
      <c r="J13" s="107">
        <f t="shared" si="0"/>
        <v>0</v>
      </c>
      <c r="K13" s="136"/>
    </row>
    <row r="14" spans="2:11">
      <c r="B14" s="108" t="s">
        <v>345</v>
      </c>
      <c r="C14" s="109"/>
      <c r="D14" s="107"/>
      <c r="E14" s="107"/>
      <c r="F14" s="107"/>
      <c r="G14" s="107"/>
      <c r="H14" s="107"/>
      <c r="I14" s="107"/>
      <c r="J14" s="107">
        <f t="shared" si="0"/>
        <v>0</v>
      </c>
      <c r="K14" s="136"/>
    </row>
    <row r="15" spans="2:11">
      <c r="B15" s="108" t="s">
        <v>384</v>
      </c>
      <c r="C15" s="109"/>
      <c r="D15" s="107"/>
      <c r="E15" s="107"/>
      <c r="F15" s="107"/>
      <c r="G15" s="107"/>
      <c r="H15" s="107"/>
      <c r="I15" s="107"/>
      <c r="J15" s="107">
        <f t="shared" si="0"/>
        <v>0</v>
      </c>
      <c r="K15" s="136"/>
    </row>
    <row r="16" ht="15.75" spans="2:11">
      <c r="B16" s="110"/>
      <c r="C16" s="109"/>
      <c r="D16" s="107"/>
      <c r="E16" s="107"/>
      <c r="F16" s="107"/>
      <c r="G16" s="107"/>
      <c r="H16" s="107"/>
      <c r="I16" s="107"/>
      <c r="J16" s="107"/>
      <c r="K16" s="136"/>
    </row>
    <row r="17" ht="15.75" spans="2:11">
      <c r="B17" s="111" t="s">
        <v>1494</v>
      </c>
      <c r="C17" s="111"/>
      <c r="D17" s="112">
        <f t="shared" ref="D17:J17" si="1">SUM(D7:D16)</f>
        <v>0</v>
      </c>
      <c r="E17" s="112">
        <f t="shared" si="1"/>
        <v>0</v>
      </c>
      <c r="F17" s="112">
        <f t="shared" si="1"/>
        <v>0</v>
      </c>
      <c r="G17" s="112">
        <f t="shared" si="1"/>
        <v>0</v>
      </c>
      <c r="H17" s="112">
        <f t="shared" si="1"/>
        <v>0</v>
      </c>
      <c r="I17" s="112">
        <f t="shared" si="1"/>
        <v>0</v>
      </c>
      <c r="J17" s="112">
        <f t="shared" si="1"/>
        <v>0</v>
      </c>
      <c r="K17" s="112"/>
    </row>
    <row r="18" ht="15.75" spans="2:11">
      <c r="B18" s="113"/>
      <c r="C18" s="114"/>
      <c r="D18" s="115"/>
      <c r="E18" s="53"/>
      <c r="F18" s="53"/>
      <c r="G18" s="53"/>
      <c r="H18" s="53"/>
      <c r="I18" s="53"/>
      <c r="J18" s="53"/>
      <c r="K18" s="137"/>
    </row>
    <row r="19" spans="2:11">
      <c r="B19" s="102"/>
      <c r="C19" s="103"/>
      <c r="D19" s="104"/>
      <c r="E19" s="104"/>
      <c r="F19" s="104"/>
      <c r="G19" s="104"/>
      <c r="H19" s="104"/>
      <c r="I19" s="104"/>
      <c r="J19" s="104"/>
      <c r="K19" s="138"/>
    </row>
    <row r="20" spans="2:11">
      <c r="B20" s="105" t="s">
        <v>1495</v>
      </c>
      <c r="C20" s="106"/>
      <c r="D20" s="107"/>
      <c r="E20" s="107"/>
      <c r="F20" s="107"/>
      <c r="G20" s="107"/>
      <c r="H20" s="107"/>
      <c r="I20" s="107"/>
      <c r="J20" s="107"/>
      <c r="K20" s="136"/>
    </row>
    <row r="21" spans="2:11">
      <c r="B21" s="108" t="s">
        <v>379</v>
      </c>
      <c r="C21" s="109"/>
      <c r="D21" s="107"/>
      <c r="E21" s="107"/>
      <c r="F21" s="107"/>
      <c r="G21" s="107"/>
      <c r="H21" s="107"/>
      <c r="I21" s="107"/>
      <c r="J21" s="107">
        <f>D21+E21+F21-G21+H21+I21</f>
        <v>0</v>
      </c>
      <c r="K21" s="136"/>
    </row>
    <row r="22" spans="2:11">
      <c r="B22" s="108" t="s">
        <v>380</v>
      </c>
      <c r="C22" s="109"/>
      <c r="D22" s="107"/>
      <c r="E22" s="107"/>
      <c r="F22" s="107"/>
      <c r="G22" s="107"/>
      <c r="H22" s="107"/>
      <c r="I22" s="107"/>
      <c r="J22" s="107">
        <f t="shared" ref="J22:J27" si="2">D22+E22+F22-G22+H22+I22</f>
        <v>0</v>
      </c>
      <c r="K22" s="136"/>
    </row>
    <row r="23" spans="2:11">
      <c r="B23" s="108" t="s">
        <v>381</v>
      </c>
      <c r="C23" s="109"/>
      <c r="D23" s="107"/>
      <c r="E23" s="107"/>
      <c r="F23" s="107"/>
      <c r="G23" s="107"/>
      <c r="H23" s="107"/>
      <c r="I23" s="107"/>
      <c r="J23" s="107">
        <f t="shared" si="2"/>
        <v>0</v>
      </c>
      <c r="K23" s="136"/>
    </row>
    <row r="24" spans="2:11">
      <c r="B24" s="108" t="s">
        <v>964</v>
      </c>
      <c r="C24" s="109"/>
      <c r="D24" s="107"/>
      <c r="E24" s="107"/>
      <c r="F24" s="107"/>
      <c r="G24" s="107"/>
      <c r="H24" s="107"/>
      <c r="I24" s="107"/>
      <c r="J24" s="107">
        <f t="shared" si="2"/>
        <v>0</v>
      </c>
      <c r="K24" s="136"/>
    </row>
    <row r="25" spans="2:11">
      <c r="B25" s="108" t="s">
        <v>965</v>
      </c>
      <c r="C25" s="109"/>
      <c r="D25" s="107"/>
      <c r="E25" s="107"/>
      <c r="F25" s="107"/>
      <c r="G25" s="107"/>
      <c r="H25" s="107"/>
      <c r="I25" s="107"/>
      <c r="J25" s="107">
        <f t="shared" si="2"/>
        <v>0</v>
      </c>
      <c r="K25" s="136"/>
    </row>
    <row r="26" spans="2:11">
      <c r="B26" s="108" t="s">
        <v>345</v>
      </c>
      <c r="C26" s="109"/>
      <c r="D26" s="107"/>
      <c r="E26" s="107"/>
      <c r="F26" s="107"/>
      <c r="G26" s="107"/>
      <c r="H26" s="107"/>
      <c r="I26" s="107"/>
      <c r="J26" s="107">
        <f t="shared" si="2"/>
        <v>0</v>
      </c>
      <c r="K26" s="136"/>
    </row>
    <row r="27" spans="2:11">
      <c r="B27" s="108" t="s">
        <v>384</v>
      </c>
      <c r="C27" s="109"/>
      <c r="D27" s="107"/>
      <c r="E27" s="107"/>
      <c r="F27" s="107"/>
      <c r="G27" s="107"/>
      <c r="H27" s="107"/>
      <c r="I27" s="107"/>
      <c r="J27" s="107">
        <f t="shared" si="2"/>
        <v>0</v>
      </c>
      <c r="K27" s="136"/>
    </row>
    <row r="28" ht="15.75" spans="2:11">
      <c r="B28" s="108"/>
      <c r="C28" s="109"/>
      <c r="D28" s="107"/>
      <c r="E28" s="107"/>
      <c r="F28" s="107"/>
      <c r="G28" s="107"/>
      <c r="H28" s="107"/>
      <c r="I28" s="107"/>
      <c r="J28" s="107"/>
      <c r="K28" s="136"/>
    </row>
    <row r="29" ht="15.75" spans="2:11">
      <c r="B29" s="116" t="s">
        <v>1496</v>
      </c>
      <c r="C29" s="117"/>
      <c r="D29" s="112">
        <f t="shared" ref="D29:J29" si="3">SUM(D19:D28)</f>
        <v>0</v>
      </c>
      <c r="E29" s="112">
        <f t="shared" si="3"/>
        <v>0</v>
      </c>
      <c r="F29" s="112">
        <f t="shared" si="3"/>
        <v>0</v>
      </c>
      <c r="G29" s="112">
        <f t="shared" si="3"/>
        <v>0</v>
      </c>
      <c r="H29" s="112">
        <f t="shared" si="3"/>
        <v>0</v>
      </c>
      <c r="I29" s="112">
        <f t="shared" si="3"/>
        <v>0</v>
      </c>
      <c r="J29" s="112">
        <f t="shared" si="3"/>
        <v>0</v>
      </c>
      <c r="K29" s="112"/>
    </row>
    <row r="30" ht="15.75" spans="2:11">
      <c r="B30" s="113"/>
      <c r="C30" s="114"/>
      <c r="D30" s="53"/>
      <c r="E30" s="53"/>
      <c r="F30" s="53" t="s">
        <v>893</v>
      </c>
      <c r="G30" s="53"/>
      <c r="H30" s="53"/>
      <c r="I30" s="53"/>
      <c r="J30" s="53"/>
      <c r="K30" s="137"/>
    </row>
    <row r="31" s="89" customFormat="1" ht="15.75" spans="2:11">
      <c r="B31" s="118" t="s">
        <v>969</v>
      </c>
      <c r="C31" s="119"/>
      <c r="D31" s="120"/>
      <c r="E31" s="121"/>
      <c r="F31" s="121"/>
      <c r="G31" s="121"/>
      <c r="H31" s="121"/>
      <c r="I31" s="121"/>
      <c r="J31" s="139">
        <f>D31+E31+F31-G31+H31+I31</f>
        <v>0</v>
      </c>
      <c r="K31" s="140"/>
    </row>
    <row r="32" ht="15.75" spans="2:11">
      <c r="B32" s="113"/>
      <c r="C32" s="114"/>
      <c r="D32" s="115"/>
      <c r="E32" s="53"/>
      <c r="F32" s="53"/>
      <c r="G32" s="53"/>
      <c r="H32" s="53"/>
      <c r="I32" s="53"/>
      <c r="J32" s="53"/>
      <c r="K32" s="137"/>
    </row>
    <row r="33" ht="15.75" spans="2:11">
      <c r="B33" s="122" t="s">
        <v>1497</v>
      </c>
      <c r="C33" s="123"/>
      <c r="D33" s="124">
        <f>D17-D29+D31</f>
        <v>0</v>
      </c>
      <c r="E33" s="125"/>
      <c r="F33" s="125"/>
      <c r="G33" s="125"/>
      <c r="H33" s="125"/>
      <c r="I33" s="125"/>
      <c r="J33" s="124">
        <f>J17-J29+J31</f>
        <v>0</v>
      </c>
      <c r="K33" s="141"/>
    </row>
    <row r="34" spans="2:11">
      <c r="B34" s="126"/>
      <c r="C34" s="126"/>
      <c r="D34" s="53" t="s">
        <v>893</v>
      </c>
      <c r="E34" s="127"/>
      <c r="F34" s="127"/>
      <c r="G34" s="127"/>
      <c r="H34" s="127"/>
      <c r="I34" s="127"/>
      <c r="J34" s="53" t="s">
        <v>893</v>
      </c>
      <c r="K34" s="127"/>
    </row>
    <row r="35" spans="2:11">
      <c r="B35" s="126"/>
      <c r="C35" s="126"/>
      <c r="D35" s="126"/>
      <c r="E35" s="126"/>
      <c r="F35" s="126"/>
      <c r="G35" s="128"/>
      <c r="H35" s="128"/>
      <c r="I35" s="126"/>
      <c r="J35" s="126"/>
      <c r="K35" s="126"/>
    </row>
    <row r="36" spans="2:11">
      <c r="B36" s="129" t="s">
        <v>1498</v>
      </c>
      <c r="C36" s="126"/>
      <c r="D36" s="126"/>
      <c r="E36" s="130" t="s">
        <v>1433</v>
      </c>
      <c r="F36" s="130" t="s">
        <v>1499</v>
      </c>
      <c r="G36" s="126"/>
      <c r="H36" s="126"/>
      <c r="I36" s="126"/>
      <c r="J36" s="126"/>
      <c r="K36" s="126"/>
    </row>
    <row r="37" spans="2:11">
      <c r="B37" s="126" t="s">
        <v>1500</v>
      </c>
      <c r="C37" s="126"/>
      <c r="D37" s="126"/>
      <c r="E37" s="127">
        <f>G17</f>
        <v>0</v>
      </c>
      <c r="F37" s="127">
        <f>I17</f>
        <v>0</v>
      </c>
      <c r="G37" s="126"/>
      <c r="H37" s="126"/>
      <c r="I37" s="126"/>
      <c r="J37" s="126"/>
      <c r="K37" s="126"/>
    </row>
    <row r="38" spans="2:11">
      <c r="B38" s="126" t="s">
        <v>1501</v>
      </c>
      <c r="C38" s="126"/>
      <c r="D38" s="126"/>
      <c r="E38" s="131">
        <f>G29</f>
        <v>0</v>
      </c>
      <c r="F38" s="131">
        <f>I29</f>
        <v>0</v>
      </c>
      <c r="G38" s="126"/>
      <c r="H38" s="126"/>
      <c r="I38" s="126"/>
      <c r="J38" s="126"/>
      <c r="K38" s="126"/>
    </row>
    <row r="39" spans="2:11">
      <c r="B39" s="126" t="s">
        <v>1502</v>
      </c>
      <c r="C39" s="126"/>
      <c r="D39" s="126"/>
      <c r="E39" s="127">
        <f>E37-E38</f>
        <v>0</v>
      </c>
      <c r="F39" s="127">
        <f>F37-F38</f>
        <v>0</v>
      </c>
      <c r="G39" s="126"/>
      <c r="H39" s="126"/>
      <c r="I39" s="126"/>
      <c r="J39" s="126"/>
      <c r="K39" s="126"/>
    </row>
    <row r="40" spans="2:11">
      <c r="B40" s="126" t="s">
        <v>1503</v>
      </c>
      <c r="C40" s="126"/>
      <c r="D40" s="126"/>
      <c r="E40" s="127"/>
      <c r="F40" s="127"/>
      <c r="G40" s="126"/>
      <c r="H40" s="126"/>
      <c r="I40" s="126"/>
      <c r="J40" s="126"/>
      <c r="K40" s="126"/>
    </row>
    <row r="41" ht="15.75" spans="2:11">
      <c r="B41" s="126" t="s">
        <v>1504</v>
      </c>
      <c r="C41" s="126"/>
      <c r="D41" s="126"/>
      <c r="E41" s="132">
        <f>E40-E39</f>
        <v>0</v>
      </c>
      <c r="F41" s="132">
        <f>F40-F39</f>
        <v>0</v>
      </c>
      <c r="G41" s="126"/>
      <c r="H41" s="126"/>
      <c r="I41" s="126"/>
      <c r="J41" s="126"/>
      <c r="K41" s="126"/>
    </row>
    <row r="42" ht="15.75" spans="2:11">
      <c r="B42" s="133"/>
      <c r="C42" s="133"/>
      <c r="D42" s="134"/>
      <c r="E42" s="134"/>
      <c r="F42" s="127"/>
      <c r="G42" s="126"/>
      <c r="H42" s="126"/>
      <c r="I42" s="126"/>
      <c r="J42" s="126"/>
      <c r="K42" s="126"/>
    </row>
    <row r="44" spans="2:2">
      <c r="B44" s="62" t="s">
        <v>1505</v>
      </c>
    </row>
    <row r="45" spans="2:3">
      <c r="B45">
        <v>1</v>
      </c>
      <c r="C45" t="s">
        <v>1506</v>
      </c>
    </row>
    <row r="46" spans="2:3">
      <c r="B46">
        <v>2</v>
      </c>
      <c r="C46" t="s">
        <v>1507</v>
      </c>
    </row>
    <row r="47" spans="2:3">
      <c r="B47">
        <v>3</v>
      </c>
      <c r="C47" t="s">
        <v>1508</v>
      </c>
    </row>
    <row r="48" spans="2:3">
      <c r="B48">
        <v>4</v>
      </c>
      <c r="C48" t="s">
        <v>1509</v>
      </c>
    </row>
  </sheetData>
  <mergeCells count="10">
    <mergeCell ref="D4:K4"/>
    <mergeCell ref="D5:D6"/>
    <mergeCell ref="E5:E6"/>
    <mergeCell ref="F5:F6"/>
    <mergeCell ref="G5:G6"/>
    <mergeCell ref="H5:H6"/>
    <mergeCell ref="I5:I6"/>
    <mergeCell ref="J5:J6"/>
    <mergeCell ref="K5:K6"/>
    <mergeCell ref="B4:C6"/>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42"/>
  <sheetViews>
    <sheetView zoomScale="80" zoomScaleNormal="80" workbookViewId="0">
      <selection activeCell="B9" sqref="B9:B13"/>
    </sheetView>
  </sheetViews>
  <sheetFormatPr defaultColWidth="9" defaultRowHeight="15"/>
  <cols>
    <col min="2" max="2" width="4.54285714285714" customWidth="1"/>
    <col min="3" max="3" width="34.3619047619048" customWidth="1"/>
    <col min="4" max="4" width="18.9047619047619" customWidth="1"/>
    <col min="5" max="6" width="17.3619047619048" customWidth="1"/>
    <col min="7" max="8" width="20.3619047619048" customWidth="1"/>
    <col min="9" max="9" width="18.9047619047619" customWidth="1"/>
    <col min="10" max="10" width="18.4571428571429" customWidth="1"/>
    <col min="11" max="11" width="17.5428571428571" customWidth="1"/>
  </cols>
  <sheetData>
    <row r="2" spans="2:2">
      <c r="B2" s="2" t="s">
        <v>1510</v>
      </c>
    </row>
    <row r="3" ht="15.75"/>
    <row r="4" ht="15.75" spans="2:11">
      <c r="B4" s="90" t="s">
        <v>750</v>
      </c>
      <c r="C4" s="91"/>
      <c r="D4" s="92" t="s">
        <v>1485</v>
      </c>
      <c r="E4" s="93"/>
      <c r="F4" s="93"/>
      <c r="G4" s="93"/>
      <c r="H4" s="93"/>
      <c r="I4" s="93"/>
      <c r="J4" s="93"/>
      <c r="K4" s="135"/>
    </row>
    <row r="5" ht="14.5" customHeight="1" spans="2:11">
      <c r="B5" s="94"/>
      <c r="C5" s="95"/>
      <c r="D5" s="96" t="s">
        <v>1486</v>
      </c>
      <c r="E5" s="96" t="s">
        <v>1487</v>
      </c>
      <c r="F5" s="97" t="s">
        <v>1488</v>
      </c>
      <c r="G5" s="97" t="s">
        <v>1489</v>
      </c>
      <c r="H5" s="97" t="s">
        <v>1490</v>
      </c>
      <c r="I5" s="97" t="s">
        <v>1491</v>
      </c>
      <c r="J5" s="96" t="s">
        <v>1492</v>
      </c>
      <c r="K5" s="96" t="s">
        <v>893</v>
      </c>
    </row>
    <row r="6" ht="15.75" spans="2:11">
      <c r="B6" s="98"/>
      <c r="C6" s="99"/>
      <c r="D6" s="100"/>
      <c r="E6" s="100"/>
      <c r="F6" s="101"/>
      <c r="G6" s="101"/>
      <c r="H6" s="101"/>
      <c r="I6" s="101"/>
      <c r="J6" s="100"/>
      <c r="K6" s="100"/>
    </row>
    <row r="7" spans="2:11">
      <c r="B7" s="102"/>
      <c r="C7" s="103"/>
      <c r="D7" s="104"/>
      <c r="E7" s="104"/>
      <c r="F7" s="104"/>
      <c r="G7" s="104"/>
      <c r="H7" s="104"/>
      <c r="I7" s="104"/>
      <c r="J7" s="104"/>
      <c r="K7" s="104"/>
    </row>
    <row r="8" spans="2:11">
      <c r="B8" s="105" t="s">
        <v>1493</v>
      </c>
      <c r="C8" s="106"/>
      <c r="D8" s="107"/>
      <c r="E8" s="107"/>
      <c r="F8" s="107"/>
      <c r="G8" s="107"/>
      <c r="H8" s="107"/>
      <c r="I8" s="107"/>
      <c r="J8" s="107"/>
      <c r="K8" s="107"/>
    </row>
    <row r="9" spans="2:11">
      <c r="B9" s="108" t="s">
        <v>389</v>
      </c>
      <c r="C9" s="109"/>
      <c r="D9" s="107"/>
      <c r="E9" s="107"/>
      <c r="F9" s="107"/>
      <c r="G9" s="107"/>
      <c r="H9" s="107"/>
      <c r="I9" s="107"/>
      <c r="J9" s="107">
        <f>D9+E9+F9-G9+I9+H9</f>
        <v>0</v>
      </c>
      <c r="K9" s="136"/>
    </row>
    <row r="10" spans="2:11">
      <c r="B10" s="108" t="s">
        <v>390</v>
      </c>
      <c r="C10" s="109"/>
      <c r="D10" s="107"/>
      <c r="E10" s="107"/>
      <c r="F10" s="107"/>
      <c r="G10" s="107"/>
      <c r="H10" s="107"/>
      <c r="I10" s="107"/>
      <c r="J10" s="107">
        <f t="shared" ref="J10:J12" si="0">D10+E10+F10-G10+I10+H10</f>
        <v>0</v>
      </c>
      <c r="K10" s="136"/>
    </row>
    <row r="11" spans="2:11">
      <c r="B11" s="108" t="s">
        <v>391</v>
      </c>
      <c r="C11" s="109"/>
      <c r="D11" s="107"/>
      <c r="E11" s="107"/>
      <c r="F11" s="107"/>
      <c r="G11" s="107"/>
      <c r="H11" s="107"/>
      <c r="I11" s="107"/>
      <c r="J11" s="107">
        <f t="shared" si="0"/>
        <v>0</v>
      </c>
      <c r="K11" s="136"/>
    </row>
    <row r="12" spans="2:11">
      <c r="B12" s="108" t="s">
        <v>364</v>
      </c>
      <c r="C12" s="109"/>
      <c r="D12" s="107"/>
      <c r="E12" s="107"/>
      <c r="F12" s="107"/>
      <c r="G12" s="107"/>
      <c r="H12" s="107"/>
      <c r="I12" s="107"/>
      <c r="J12" s="107">
        <f t="shared" si="0"/>
        <v>0</v>
      </c>
      <c r="K12" s="136"/>
    </row>
    <row r="13" ht="15.75" spans="2:11">
      <c r="B13" s="110"/>
      <c r="C13" s="109"/>
      <c r="D13" s="107"/>
      <c r="E13" s="107"/>
      <c r="F13" s="107"/>
      <c r="G13" s="107"/>
      <c r="H13" s="107"/>
      <c r="I13" s="107"/>
      <c r="J13" s="107"/>
      <c r="K13" s="136"/>
    </row>
    <row r="14" ht="15.75" spans="2:11">
      <c r="B14" s="111" t="s">
        <v>1494</v>
      </c>
      <c r="C14" s="111"/>
      <c r="D14" s="112">
        <f t="shared" ref="D14:J14" si="1">SUM(D7:D13)</f>
        <v>0</v>
      </c>
      <c r="E14" s="112">
        <f t="shared" si="1"/>
        <v>0</v>
      </c>
      <c r="F14" s="112">
        <f t="shared" si="1"/>
        <v>0</v>
      </c>
      <c r="G14" s="112">
        <f t="shared" si="1"/>
        <v>0</v>
      </c>
      <c r="H14" s="112">
        <f t="shared" si="1"/>
        <v>0</v>
      </c>
      <c r="I14" s="112">
        <f t="shared" si="1"/>
        <v>0</v>
      </c>
      <c r="J14" s="112">
        <f t="shared" si="1"/>
        <v>0</v>
      </c>
      <c r="K14" s="112"/>
    </row>
    <row r="15" ht="15.75" spans="2:11">
      <c r="B15" s="113"/>
      <c r="C15" s="114"/>
      <c r="D15" s="115"/>
      <c r="E15" s="53"/>
      <c r="F15" s="53"/>
      <c r="G15" s="53"/>
      <c r="H15" s="53"/>
      <c r="I15" s="53"/>
      <c r="J15" s="53"/>
      <c r="K15" s="137"/>
    </row>
    <row r="16" spans="2:11">
      <c r="B16" s="102"/>
      <c r="C16" s="103"/>
      <c r="D16" s="104"/>
      <c r="E16" s="104"/>
      <c r="F16" s="104"/>
      <c r="G16" s="104"/>
      <c r="H16" s="104"/>
      <c r="I16" s="104"/>
      <c r="J16" s="104"/>
      <c r="K16" s="138"/>
    </row>
    <row r="17" spans="2:11">
      <c r="B17" s="105" t="s">
        <v>1495</v>
      </c>
      <c r="C17" s="106"/>
      <c r="D17" s="107"/>
      <c r="E17" s="107"/>
      <c r="F17" s="107"/>
      <c r="G17" s="107"/>
      <c r="H17" s="107"/>
      <c r="I17" s="107"/>
      <c r="J17" s="107"/>
      <c r="K17" s="136"/>
    </row>
    <row r="18" spans="2:11">
      <c r="B18" s="108" t="s">
        <v>389</v>
      </c>
      <c r="C18" s="109"/>
      <c r="D18" s="107"/>
      <c r="E18" s="107"/>
      <c r="F18" s="107"/>
      <c r="G18" s="107"/>
      <c r="H18" s="107"/>
      <c r="I18" s="107"/>
      <c r="J18" s="107">
        <f>D18+E18+F18-G18+I18+H18</f>
        <v>0</v>
      </c>
      <c r="K18" s="136"/>
    </row>
    <row r="19" spans="2:11">
      <c r="B19" s="108" t="s">
        <v>390</v>
      </c>
      <c r="C19" s="109"/>
      <c r="D19" s="107"/>
      <c r="E19" s="107"/>
      <c r="F19" s="107"/>
      <c r="G19" s="107"/>
      <c r="H19" s="107"/>
      <c r="I19" s="107"/>
      <c r="J19" s="107">
        <f t="shared" ref="J19:J21" si="2">D19+E19+F19-G19+I19+H19</f>
        <v>0</v>
      </c>
      <c r="K19" s="136"/>
    </row>
    <row r="20" spans="2:11">
      <c r="B20" s="108" t="s">
        <v>391</v>
      </c>
      <c r="C20" s="109"/>
      <c r="D20" s="107"/>
      <c r="E20" s="107"/>
      <c r="F20" s="107"/>
      <c r="G20" s="107"/>
      <c r="H20" s="107"/>
      <c r="I20" s="107"/>
      <c r="J20" s="107">
        <f t="shared" si="2"/>
        <v>0</v>
      </c>
      <c r="K20" s="136"/>
    </row>
    <row r="21" spans="2:11">
      <c r="B21" s="108" t="s">
        <v>364</v>
      </c>
      <c r="C21" s="109"/>
      <c r="D21" s="107"/>
      <c r="E21" s="107"/>
      <c r="F21" s="107"/>
      <c r="G21" s="107"/>
      <c r="H21" s="107"/>
      <c r="I21" s="107"/>
      <c r="J21" s="107">
        <f t="shared" si="2"/>
        <v>0</v>
      </c>
      <c r="K21" s="136"/>
    </row>
    <row r="22" ht="15.75" spans="2:11">
      <c r="B22" s="108"/>
      <c r="C22" s="109"/>
      <c r="D22" s="107"/>
      <c r="E22" s="107"/>
      <c r="F22" s="107"/>
      <c r="G22" s="107"/>
      <c r="H22" s="107"/>
      <c r="I22" s="107"/>
      <c r="J22" s="107"/>
      <c r="K22" s="136"/>
    </row>
    <row r="23" ht="15.75" spans="2:11">
      <c r="B23" s="116" t="s">
        <v>1496</v>
      </c>
      <c r="C23" s="117"/>
      <c r="D23" s="112">
        <f t="shared" ref="D23:J23" si="3">SUM(D16:D22)</f>
        <v>0</v>
      </c>
      <c r="E23" s="112">
        <f t="shared" si="3"/>
        <v>0</v>
      </c>
      <c r="F23" s="112">
        <f t="shared" si="3"/>
        <v>0</v>
      </c>
      <c r="G23" s="112">
        <f t="shared" si="3"/>
        <v>0</v>
      </c>
      <c r="H23" s="112">
        <f t="shared" si="3"/>
        <v>0</v>
      </c>
      <c r="I23" s="112">
        <f t="shared" si="3"/>
        <v>0</v>
      </c>
      <c r="J23" s="112">
        <f t="shared" si="3"/>
        <v>0</v>
      </c>
      <c r="K23" s="112"/>
    </row>
    <row r="24" ht="15.75" spans="2:11">
      <c r="B24" s="113"/>
      <c r="C24" s="114"/>
      <c r="D24" s="115"/>
      <c r="E24" s="53"/>
      <c r="F24" s="53" t="s">
        <v>893</v>
      </c>
      <c r="G24" s="53"/>
      <c r="H24" s="53"/>
      <c r="I24" s="53"/>
      <c r="J24" s="53"/>
      <c r="K24" s="137"/>
    </row>
    <row r="25" s="89" customFormat="1" ht="15.75" spans="2:11">
      <c r="B25" s="118" t="s">
        <v>969</v>
      </c>
      <c r="C25" s="119"/>
      <c r="D25" s="120"/>
      <c r="E25" s="121"/>
      <c r="F25" s="121"/>
      <c r="G25" s="121"/>
      <c r="H25" s="121"/>
      <c r="I25" s="121"/>
      <c r="J25" s="139">
        <f>D25+E25+F25-G25+I25+H25</f>
        <v>0</v>
      </c>
      <c r="K25" s="140"/>
    </row>
    <row r="26" ht="15.75" spans="2:11">
      <c r="B26" s="113"/>
      <c r="C26" s="114"/>
      <c r="D26" s="115"/>
      <c r="E26" s="53"/>
      <c r="F26" s="53"/>
      <c r="G26" s="53"/>
      <c r="H26" s="53"/>
      <c r="I26" s="53"/>
      <c r="J26" s="53"/>
      <c r="K26" s="137"/>
    </row>
    <row r="27" ht="15.75" spans="2:11">
      <c r="B27" s="122" t="s">
        <v>1497</v>
      </c>
      <c r="C27" s="123"/>
      <c r="D27" s="124">
        <f>D14-D23+D25</f>
        <v>0</v>
      </c>
      <c r="E27" s="125"/>
      <c r="F27" s="125"/>
      <c r="G27" s="125"/>
      <c r="H27" s="125"/>
      <c r="I27" s="125"/>
      <c r="J27" s="124">
        <f>J14-J23+J25</f>
        <v>0</v>
      </c>
      <c r="K27" s="141"/>
    </row>
    <row r="28" spans="2:11">
      <c r="B28" s="126"/>
      <c r="C28" s="126"/>
      <c r="D28" s="53" t="s">
        <v>893</v>
      </c>
      <c r="E28" s="127"/>
      <c r="F28" s="127"/>
      <c r="G28" s="127"/>
      <c r="H28" s="127"/>
      <c r="I28" s="127"/>
      <c r="J28" s="53" t="s">
        <v>893</v>
      </c>
      <c r="K28" s="127"/>
    </row>
    <row r="29" spans="2:11">
      <c r="B29" s="126"/>
      <c r="C29" s="126"/>
      <c r="D29" s="126"/>
      <c r="E29" s="126"/>
      <c r="F29" s="126"/>
      <c r="G29" s="128"/>
      <c r="H29" s="128"/>
      <c r="I29" s="126"/>
      <c r="J29" s="126"/>
      <c r="K29" s="126"/>
    </row>
    <row r="30" spans="2:11">
      <c r="B30" s="129" t="s">
        <v>1498</v>
      </c>
      <c r="C30" s="126"/>
      <c r="D30" s="126"/>
      <c r="E30" s="130" t="s">
        <v>1433</v>
      </c>
      <c r="F30" s="130" t="s">
        <v>1499</v>
      </c>
      <c r="G30" s="126"/>
      <c r="H30" s="126"/>
      <c r="I30" s="126"/>
      <c r="J30" s="126"/>
      <c r="K30" s="126"/>
    </row>
    <row r="31" spans="2:11">
      <c r="B31" s="126" t="s">
        <v>1500</v>
      </c>
      <c r="C31" s="126"/>
      <c r="D31" s="126"/>
      <c r="E31" s="127">
        <f>G14</f>
        <v>0</v>
      </c>
      <c r="F31" s="127">
        <f>I14</f>
        <v>0</v>
      </c>
      <c r="G31" s="126"/>
      <c r="H31" s="126"/>
      <c r="I31" s="126"/>
      <c r="J31" s="126"/>
      <c r="K31" s="126"/>
    </row>
    <row r="32" spans="2:11">
      <c r="B32" s="126" t="s">
        <v>1501</v>
      </c>
      <c r="C32" s="126"/>
      <c r="D32" s="126"/>
      <c r="E32" s="131">
        <f>G23</f>
        <v>0</v>
      </c>
      <c r="F32" s="131">
        <f>I23</f>
        <v>0</v>
      </c>
      <c r="G32" s="126"/>
      <c r="H32" s="126"/>
      <c r="I32" s="126"/>
      <c r="J32" s="126"/>
      <c r="K32" s="126"/>
    </row>
    <row r="33" spans="2:11">
      <c r="B33" s="126" t="s">
        <v>1502</v>
      </c>
      <c r="C33" s="126"/>
      <c r="D33" s="126"/>
      <c r="E33" s="127">
        <f>E31-E32</f>
        <v>0</v>
      </c>
      <c r="F33" s="127">
        <f>F31-F32</f>
        <v>0</v>
      </c>
      <c r="G33" s="126"/>
      <c r="H33" s="126"/>
      <c r="I33" s="126"/>
      <c r="J33" s="126"/>
      <c r="K33" s="126"/>
    </row>
    <row r="34" spans="2:11">
      <c r="B34" s="126" t="s">
        <v>1503</v>
      </c>
      <c r="C34" s="126"/>
      <c r="D34" s="126"/>
      <c r="E34" s="127"/>
      <c r="F34" s="127"/>
      <c r="G34" s="126"/>
      <c r="H34" s="126"/>
      <c r="I34" s="126"/>
      <c r="J34" s="126"/>
      <c r="K34" s="126"/>
    </row>
    <row r="35" ht="15.75" spans="2:11">
      <c r="B35" s="126" t="s">
        <v>1504</v>
      </c>
      <c r="C35" s="126"/>
      <c r="D35" s="126"/>
      <c r="E35" s="132">
        <f>E34-E33</f>
        <v>0</v>
      </c>
      <c r="F35" s="132">
        <f>F34-F33</f>
        <v>0</v>
      </c>
      <c r="G35" s="126"/>
      <c r="H35" s="126"/>
      <c r="I35" s="126"/>
      <c r="J35" s="126"/>
      <c r="K35" s="126"/>
    </row>
    <row r="36" ht="15.75" spans="2:11">
      <c r="B36" s="133"/>
      <c r="C36" s="133"/>
      <c r="D36" s="134"/>
      <c r="E36" s="134"/>
      <c r="F36" s="127"/>
      <c r="G36" s="126"/>
      <c r="H36" s="126"/>
      <c r="I36" s="126"/>
      <c r="J36" s="126"/>
      <c r="K36" s="126"/>
    </row>
    <row r="38" spans="2:2">
      <c r="B38" s="62" t="s">
        <v>1505</v>
      </c>
    </row>
    <row r="39" spans="2:3">
      <c r="B39">
        <v>1</v>
      </c>
      <c r="C39" t="s">
        <v>1506</v>
      </c>
    </row>
    <row r="40" spans="2:3">
      <c r="B40">
        <v>2</v>
      </c>
      <c r="C40" t="s">
        <v>1507</v>
      </c>
    </row>
    <row r="41" spans="2:3">
      <c r="B41">
        <v>3</v>
      </c>
      <c r="C41" t="s">
        <v>1508</v>
      </c>
    </row>
    <row r="42" spans="2:3">
      <c r="B42">
        <v>4</v>
      </c>
      <c r="C42" t="s">
        <v>1509</v>
      </c>
    </row>
  </sheetData>
  <mergeCells count="10">
    <mergeCell ref="D4:K4"/>
    <mergeCell ref="D5:D6"/>
    <mergeCell ref="E5:E6"/>
    <mergeCell ref="F5:F6"/>
    <mergeCell ref="G5:G6"/>
    <mergeCell ref="H5:H6"/>
    <mergeCell ref="I5:I6"/>
    <mergeCell ref="J5:J6"/>
    <mergeCell ref="K5:K6"/>
    <mergeCell ref="B4:C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40"/>
  <sheetViews>
    <sheetView zoomScale="80" zoomScaleNormal="80" workbookViewId="0">
      <selection activeCell="J8" sqref="J8"/>
    </sheetView>
  </sheetViews>
  <sheetFormatPr defaultColWidth="9" defaultRowHeight="15"/>
  <cols>
    <col min="2" max="2" width="4.54285714285714" customWidth="1"/>
    <col min="3" max="3" width="34.3619047619048" customWidth="1"/>
    <col min="4" max="4" width="18.9047619047619" customWidth="1"/>
    <col min="5" max="6" width="17.3619047619048" customWidth="1"/>
    <col min="7" max="8" width="20.3619047619048" customWidth="1"/>
    <col min="9" max="9" width="18.9047619047619" customWidth="1"/>
    <col min="10" max="10" width="18.4571428571429" customWidth="1"/>
    <col min="11" max="11" width="17.5428571428571" customWidth="1"/>
  </cols>
  <sheetData>
    <row r="2" spans="2:2">
      <c r="B2" s="2" t="s">
        <v>1511</v>
      </c>
    </row>
    <row r="3" ht="15.75"/>
    <row r="4" ht="15.75" spans="2:11">
      <c r="B4" s="90" t="s">
        <v>750</v>
      </c>
      <c r="C4" s="91"/>
      <c r="D4" s="92" t="s">
        <v>1485</v>
      </c>
      <c r="E4" s="93"/>
      <c r="F4" s="93"/>
      <c r="G4" s="93"/>
      <c r="H4" s="93"/>
      <c r="I4" s="93"/>
      <c r="J4" s="93"/>
      <c r="K4" s="135"/>
    </row>
    <row r="5" ht="14.5" customHeight="1" spans="2:11">
      <c r="B5" s="94"/>
      <c r="C5" s="95"/>
      <c r="D5" s="96" t="s">
        <v>1486</v>
      </c>
      <c r="E5" s="96" t="s">
        <v>1487</v>
      </c>
      <c r="F5" s="97" t="s">
        <v>1488</v>
      </c>
      <c r="G5" s="97" t="s">
        <v>1489</v>
      </c>
      <c r="H5" s="97" t="s">
        <v>1490</v>
      </c>
      <c r="I5" s="97" t="s">
        <v>1512</v>
      </c>
      <c r="J5" s="96" t="s">
        <v>1492</v>
      </c>
      <c r="K5" s="96" t="s">
        <v>893</v>
      </c>
    </row>
    <row r="6" ht="15.75" spans="2:11">
      <c r="B6" s="98"/>
      <c r="C6" s="99"/>
      <c r="D6" s="100"/>
      <c r="E6" s="100"/>
      <c r="F6" s="101"/>
      <c r="G6" s="101"/>
      <c r="H6" s="101"/>
      <c r="I6" s="101"/>
      <c r="J6" s="100"/>
      <c r="K6" s="100"/>
    </row>
    <row r="7" spans="2:11">
      <c r="B7" s="102"/>
      <c r="C7" s="103"/>
      <c r="D7" s="104"/>
      <c r="E7" s="104"/>
      <c r="F7" s="104"/>
      <c r="G7" s="104"/>
      <c r="H7" s="104"/>
      <c r="I7" s="104"/>
      <c r="J7" s="104"/>
      <c r="K7" s="104"/>
    </row>
    <row r="8" spans="2:11">
      <c r="B8" s="105" t="s">
        <v>1493</v>
      </c>
      <c r="C8" s="106"/>
      <c r="D8" s="107"/>
      <c r="E8" s="107"/>
      <c r="F8" s="107"/>
      <c r="G8" s="107"/>
      <c r="H8" s="107"/>
      <c r="I8" s="107"/>
      <c r="J8" s="107"/>
      <c r="K8" s="107"/>
    </row>
    <row r="9" spans="2:11">
      <c r="B9" s="108" t="s">
        <v>380</v>
      </c>
      <c r="C9" s="109"/>
      <c r="D9" s="107"/>
      <c r="E9" s="107"/>
      <c r="F9" s="107"/>
      <c r="G9" s="107"/>
      <c r="H9" s="107"/>
      <c r="I9" s="107"/>
      <c r="J9" s="107">
        <f>D9+E9+F9-G9+I9+H9</f>
        <v>0</v>
      </c>
      <c r="K9" s="136"/>
    </row>
    <row r="10" spans="2:11">
      <c r="B10" s="108" t="s">
        <v>345</v>
      </c>
      <c r="C10" s="109"/>
      <c r="D10" s="107"/>
      <c r="E10" s="107"/>
      <c r="F10" s="107"/>
      <c r="G10" s="107"/>
      <c r="H10" s="107"/>
      <c r="I10" s="107"/>
      <c r="J10" s="107">
        <f t="shared" ref="J10:J11" si="0">D10+E10+F10-G10+I10+H10</f>
        <v>0</v>
      </c>
      <c r="K10" s="136"/>
    </row>
    <row r="11" spans="2:11">
      <c r="B11" s="108" t="s">
        <v>364</v>
      </c>
      <c r="C11" s="109"/>
      <c r="D11" s="107"/>
      <c r="E11" s="107"/>
      <c r="F11" s="107"/>
      <c r="G11" s="107"/>
      <c r="H11" s="107"/>
      <c r="I11" s="107"/>
      <c r="J11" s="107">
        <f t="shared" si="0"/>
        <v>0</v>
      </c>
      <c r="K11" s="136"/>
    </row>
    <row r="12" ht="15.75" spans="2:11">
      <c r="B12" s="110"/>
      <c r="C12" s="109"/>
      <c r="D12" s="107"/>
      <c r="E12" s="107"/>
      <c r="F12" s="107"/>
      <c r="G12" s="107"/>
      <c r="H12" s="107"/>
      <c r="I12" s="107"/>
      <c r="J12" s="107"/>
      <c r="K12" s="136"/>
    </row>
    <row r="13" ht="15.75" spans="2:11">
      <c r="B13" s="111" t="s">
        <v>1494</v>
      </c>
      <c r="C13" s="111"/>
      <c r="D13" s="112">
        <f>SUM(D7:D12)</f>
        <v>0</v>
      </c>
      <c r="E13" s="112">
        <f>SUM(E7:E12)</f>
        <v>0</v>
      </c>
      <c r="F13" s="112">
        <f>SUM(F7:F12)</f>
        <v>0</v>
      </c>
      <c r="G13" s="112">
        <f>SUM(G7:G12)</f>
        <v>0</v>
      </c>
      <c r="H13" s="112"/>
      <c r="I13" s="112">
        <f>SUM(I7:I12)</f>
        <v>0</v>
      </c>
      <c r="J13" s="112">
        <f>SUM(J7:J12)</f>
        <v>0</v>
      </c>
      <c r="K13" s="112"/>
    </row>
    <row r="14" ht="15.75" spans="2:11">
      <c r="B14" s="113"/>
      <c r="C14" s="114"/>
      <c r="D14" s="115"/>
      <c r="E14" s="53"/>
      <c r="F14" s="53"/>
      <c r="G14" s="53"/>
      <c r="H14" s="53"/>
      <c r="I14" s="53"/>
      <c r="J14" s="53"/>
      <c r="K14" s="137"/>
    </row>
    <row r="15" spans="2:11">
      <c r="B15" s="102"/>
      <c r="C15" s="103"/>
      <c r="D15" s="104"/>
      <c r="E15" s="104"/>
      <c r="F15" s="104"/>
      <c r="G15" s="104"/>
      <c r="H15" s="104"/>
      <c r="I15" s="104"/>
      <c r="J15" s="104"/>
      <c r="K15" s="138"/>
    </row>
    <row r="16" spans="2:11">
      <c r="B16" s="105" t="s">
        <v>1495</v>
      </c>
      <c r="C16" s="106"/>
      <c r="D16" s="107"/>
      <c r="E16" s="107"/>
      <c r="F16" s="107"/>
      <c r="G16" s="107"/>
      <c r="H16" s="107"/>
      <c r="I16" s="107"/>
      <c r="J16" s="107"/>
      <c r="K16" s="136"/>
    </row>
    <row r="17" spans="2:11">
      <c r="B17" s="108" t="s">
        <v>380</v>
      </c>
      <c r="C17" s="109"/>
      <c r="D17" s="107"/>
      <c r="E17" s="107"/>
      <c r="F17" s="107"/>
      <c r="G17" s="107"/>
      <c r="H17" s="107"/>
      <c r="I17" s="107"/>
      <c r="J17" s="107">
        <f t="shared" ref="J17:J19" si="1">D17+E17+F17-G17+I17+H17</f>
        <v>0</v>
      </c>
      <c r="K17" s="136"/>
    </row>
    <row r="18" spans="2:11">
      <c r="B18" s="108" t="s">
        <v>345</v>
      </c>
      <c r="C18" s="109"/>
      <c r="D18" s="107"/>
      <c r="E18" s="107"/>
      <c r="F18" s="107"/>
      <c r="G18" s="107"/>
      <c r="H18" s="107"/>
      <c r="I18" s="107"/>
      <c r="J18" s="107">
        <f t="shared" si="1"/>
        <v>0</v>
      </c>
      <c r="K18" s="136"/>
    </row>
    <row r="19" spans="2:11">
      <c r="B19" s="108" t="s">
        <v>364</v>
      </c>
      <c r="C19" s="109"/>
      <c r="D19" s="107"/>
      <c r="E19" s="107"/>
      <c r="F19" s="107"/>
      <c r="G19" s="107"/>
      <c r="H19" s="107"/>
      <c r="I19" s="107"/>
      <c r="J19" s="107">
        <f t="shared" si="1"/>
        <v>0</v>
      </c>
      <c r="K19" s="136"/>
    </row>
    <row r="20" ht="15.75" spans="2:11">
      <c r="B20" s="108"/>
      <c r="C20" s="109"/>
      <c r="D20" s="107"/>
      <c r="E20" s="107"/>
      <c r="F20" s="107"/>
      <c r="G20" s="107"/>
      <c r="H20" s="107"/>
      <c r="I20" s="107"/>
      <c r="J20" s="107"/>
      <c r="K20" s="136"/>
    </row>
    <row r="21" ht="15.75" spans="2:11">
      <c r="B21" s="116" t="s">
        <v>1496</v>
      </c>
      <c r="C21" s="117"/>
      <c r="D21" s="112">
        <f>SUM(D15:D20)</f>
        <v>0</v>
      </c>
      <c r="E21" s="112">
        <f>SUM(E15:E20)</f>
        <v>0</v>
      </c>
      <c r="F21" s="112">
        <f>SUM(F15:F20)</f>
        <v>0</v>
      </c>
      <c r="G21" s="112">
        <f>SUM(G15:G20)</f>
        <v>0</v>
      </c>
      <c r="H21" s="112"/>
      <c r="I21" s="112">
        <f>SUM(I15:I20)</f>
        <v>0</v>
      </c>
      <c r="J21" s="112">
        <f>SUM(J15:J20)</f>
        <v>0</v>
      </c>
      <c r="K21" s="112"/>
    </row>
    <row r="22" ht="15.75" spans="2:11">
      <c r="B22" s="113"/>
      <c r="C22" s="114"/>
      <c r="D22" s="115"/>
      <c r="E22" s="53"/>
      <c r="F22" s="53" t="s">
        <v>893</v>
      </c>
      <c r="G22" s="53"/>
      <c r="H22" s="53"/>
      <c r="I22" s="53"/>
      <c r="J22" s="53"/>
      <c r="K22" s="137"/>
    </row>
    <row r="23" s="89" customFormat="1" ht="15.75" spans="2:11">
      <c r="B23" s="118" t="s">
        <v>969</v>
      </c>
      <c r="C23" s="119"/>
      <c r="D23" s="120"/>
      <c r="E23" s="121"/>
      <c r="F23" s="121"/>
      <c r="G23" s="121"/>
      <c r="H23" s="121"/>
      <c r="I23" s="121"/>
      <c r="J23" s="139">
        <f>D23+E23+F23-G23+I23+H23</f>
        <v>0</v>
      </c>
      <c r="K23" s="140"/>
    </row>
    <row r="24" ht="15.75" spans="2:11">
      <c r="B24" s="113"/>
      <c r="C24" s="114"/>
      <c r="D24" s="115"/>
      <c r="E24" s="53"/>
      <c r="F24" s="53"/>
      <c r="G24" s="53"/>
      <c r="H24" s="53"/>
      <c r="I24" s="53"/>
      <c r="J24" s="53"/>
      <c r="K24" s="137"/>
    </row>
    <row r="25" ht="15.75" spans="2:11">
      <c r="B25" s="122" t="s">
        <v>1497</v>
      </c>
      <c r="C25" s="123"/>
      <c r="D25" s="124">
        <f>D13-D21+D23</f>
        <v>0</v>
      </c>
      <c r="E25" s="125"/>
      <c r="F25" s="125"/>
      <c r="G25" s="125"/>
      <c r="H25" s="125"/>
      <c r="I25" s="125"/>
      <c r="J25" s="124">
        <f>J13-J21+J23</f>
        <v>0</v>
      </c>
      <c r="K25" s="141"/>
    </row>
    <row r="26" spans="2:11">
      <c r="B26" s="126"/>
      <c r="C26" s="126"/>
      <c r="D26" s="53" t="s">
        <v>893</v>
      </c>
      <c r="E26" s="127"/>
      <c r="F26" s="127"/>
      <c r="G26" s="127"/>
      <c r="H26" s="127"/>
      <c r="I26" s="127"/>
      <c r="J26" s="53" t="s">
        <v>893</v>
      </c>
      <c r="K26" s="127"/>
    </row>
    <row r="27" spans="2:11">
      <c r="B27" s="126"/>
      <c r="C27" s="126"/>
      <c r="D27" s="126"/>
      <c r="E27" s="126"/>
      <c r="F27" s="126"/>
      <c r="G27" s="128"/>
      <c r="H27" s="128"/>
      <c r="I27" s="126"/>
      <c r="J27" s="126"/>
      <c r="K27" s="126"/>
    </row>
    <row r="28" spans="2:11">
      <c r="B28" s="129" t="s">
        <v>1498</v>
      </c>
      <c r="C28" s="126"/>
      <c r="D28" s="126"/>
      <c r="E28" s="130" t="s">
        <v>1433</v>
      </c>
      <c r="F28" s="130" t="s">
        <v>1499</v>
      </c>
      <c r="G28" s="126"/>
      <c r="H28" s="126"/>
      <c r="I28" s="126"/>
      <c r="J28" s="126"/>
      <c r="K28" s="126"/>
    </row>
    <row r="29" spans="2:11">
      <c r="B29" s="126" t="s">
        <v>1500</v>
      </c>
      <c r="C29" s="126"/>
      <c r="D29" s="126"/>
      <c r="E29" s="127">
        <f>G13</f>
        <v>0</v>
      </c>
      <c r="F29" s="127">
        <f>I13</f>
        <v>0</v>
      </c>
      <c r="G29" s="126"/>
      <c r="H29" s="126"/>
      <c r="I29" s="126"/>
      <c r="J29" s="126"/>
      <c r="K29" s="126"/>
    </row>
    <row r="30" spans="2:11">
      <c r="B30" s="126" t="s">
        <v>1501</v>
      </c>
      <c r="C30" s="126"/>
      <c r="D30" s="126"/>
      <c r="E30" s="131">
        <f>G21</f>
        <v>0</v>
      </c>
      <c r="F30" s="131">
        <f>I21</f>
        <v>0</v>
      </c>
      <c r="G30" s="126"/>
      <c r="H30" s="126"/>
      <c r="I30" s="126"/>
      <c r="J30" s="126"/>
      <c r="K30" s="126"/>
    </row>
    <row r="31" spans="2:11">
      <c r="B31" s="126" t="s">
        <v>1502</v>
      </c>
      <c r="C31" s="126"/>
      <c r="D31" s="126"/>
      <c r="E31" s="127">
        <f>E29-E30</f>
        <v>0</v>
      </c>
      <c r="F31" s="127">
        <f>F29-F30</f>
        <v>0</v>
      </c>
      <c r="G31" s="126"/>
      <c r="H31" s="126"/>
      <c r="I31" s="126"/>
      <c r="J31" s="126"/>
      <c r="K31" s="126"/>
    </row>
    <row r="32" spans="2:11">
      <c r="B32" s="126" t="s">
        <v>1503</v>
      </c>
      <c r="C32" s="126"/>
      <c r="D32" s="126"/>
      <c r="E32" s="127"/>
      <c r="F32" s="127"/>
      <c r="G32" s="126"/>
      <c r="H32" s="126"/>
      <c r="I32" s="126"/>
      <c r="J32" s="126"/>
      <c r="K32" s="126"/>
    </row>
    <row r="33" ht="15.75" spans="2:11">
      <c r="B33" s="126" t="s">
        <v>1504</v>
      </c>
      <c r="C33" s="126"/>
      <c r="D33" s="126"/>
      <c r="E33" s="132">
        <f>E32-E31</f>
        <v>0</v>
      </c>
      <c r="F33" s="132">
        <f>F32-F31</f>
        <v>0</v>
      </c>
      <c r="G33" s="126"/>
      <c r="H33" s="126"/>
      <c r="I33" s="126"/>
      <c r="J33" s="126"/>
      <c r="K33" s="126"/>
    </row>
    <row r="34" ht="15.75" spans="2:11">
      <c r="B34" s="133"/>
      <c r="C34" s="133"/>
      <c r="D34" s="134"/>
      <c r="E34" s="134"/>
      <c r="F34" s="127"/>
      <c r="G34" s="126"/>
      <c r="H34" s="126"/>
      <c r="I34" s="126"/>
      <c r="J34" s="126"/>
      <c r="K34" s="126"/>
    </row>
    <row r="36" spans="2:2">
      <c r="B36" s="62" t="s">
        <v>1505</v>
      </c>
    </row>
    <row r="37" spans="2:3">
      <c r="B37">
        <v>1</v>
      </c>
      <c r="C37" t="s">
        <v>1506</v>
      </c>
    </row>
    <row r="38" spans="2:3">
      <c r="B38">
        <v>2</v>
      </c>
      <c r="C38" t="s">
        <v>1507</v>
      </c>
    </row>
    <row r="39" spans="2:3">
      <c r="B39">
        <v>3</v>
      </c>
      <c r="C39" t="s">
        <v>1508</v>
      </c>
    </row>
    <row r="40" spans="2:3">
      <c r="B40">
        <v>4</v>
      </c>
      <c r="C40" t="s">
        <v>1509</v>
      </c>
    </row>
  </sheetData>
  <mergeCells count="10">
    <mergeCell ref="D4:K4"/>
    <mergeCell ref="D5:D6"/>
    <mergeCell ref="E5:E6"/>
    <mergeCell ref="F5:F6"/>
    <mergeCell ref="G5:G6"/>
    <mergeCell ref="H5:H6"/>
    <mergeCell ref="I5:I6"/>
    <mergeCell ref="J5:J6"/>
    <mergeCell ref="K5:K6"/>
    <mergeCell ref="B4:C6"/>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2:H87"/>
  <sheetViews>
    <sheetView zoomScale="80" zoomScaleNormal="80" workbookViewId="0">
      <selection activeCell="C5" sqref="C5"/>
    </sheetView>
  </sheetViews>
  <sheetFormatPr defaultColWidth="9.08571428571429" defaultRowHeight="12.75" outlineLevelCol="7"/>
  <cols>
    <col min="1" max="1" width="5" style="59" customWidth="1"/>
    <col min="2" max="2" width="4.36190476190476" style="59" customWidth="1"/>
    <col min="3" max="5" width="9.08571428571429" style="59"/>
    <col min="6" max="6" width="22.3619047619048" style="59" customWidth="1"/>
    <col min="7" max="7" width="19.9047619047619" style="59" customWidth="1"/>
    <col min="8" max="16384" width="9.08571428571429" style="59"/>
  </cols>
  <sheetData>
    <row r="2" spans="1:7">
      <c r="A2" s="60" t="s">
        <v>1513</v>
      </c>
      <c r="B2" s="60"/>
      <c r="C2" s="60"/>
      <c r="D2" s="60"/>
      <c r="E2" s="60"/>
      <c r="F2" s="60"/>
      <c r="G2" s="60"/>
    </row>
    <row r="3" spans="2:7">
      <c r="B3" s="61"/>
      <c r="C3" s="61"/>
      <c r="D3" s="61"/>
      <c r="E3" s="61"/>
      <c r="F3" s="61"/>
      <c r="G3" s="61"/>
    </row>
    <row r="4" spans="1:1">
      <c r="A4" s="62" t="s">
        <v>1514</v>
      </c>
    </row>
    <row r="5" spans="2:7">
      <c r="B5" s="63"/>
      <c r="C5" s="64"/>
      <c r="D5" s="64"/>
      <c r="E5" s="64"/>
      <c r="F5" s="65"/>
      <c r="G5" s="66">
        <v>44561</v>
      </c>
    </row>
    <row r="6" spans="2:7">
      <c r="B6" s="67"/>
      <c r="C6" s="68"/>
      <c r="D6" s="68"/>
      <c r="E6" s="68"/>
      <c r="F6" s="69"/>
      <c r="G6" s="70" t="s">
        <v>750</v>
      </c>
    </row>
    <row r="7" spans="2:7">
      <c r="B7" s="59" t="s">
        <v>1515</v>
      </c>
      <c r="G7" s="71"/>
    </row>
    <row r="8" spans="2:7">
      <c r="B8" s="59" t="s">
        <v>1516</v>
      </c>
      <c r="G8" s="72"/>
    </row>
    <row r="9" spans="2:7">
      <c r="B9" s="59" t="s">
        <v>1517</v>
      </c>
      <c r="G9" s="73"/>
    </row>
    <row r="10" spans="2:7">
      <c r="B10" s="59" t="s">
        <v>1518</v>
      </c>
      <c r="G10" s="73"/>
    </row>
    <row r="11" spans="2:7">
      <c r="B11" s="59" t="s">
        <v>1519</v>
      </c>
      <c r="G11" s="74"/>
    </row>
    <row r="12" spans="2:7">
      <c r="B12" s="59" t="s">
        <v>1520</v>
      </c>
      <c r="G12" s="73"/>
    </row>
    <row r="13" spans="2:7">
      <c r="B13" s="59" t="s">
        <v>1521</v>
      </c>
      <c r="G13" s="75"/>
    </row>
    <row r="16" spans="1:1">
      <c r="A16" s="62" t="s">
        <v>1522</v>
      </c>
    </row>
    <row r="17" spans="2:7">
      <c r="B17" s="63"/>
      <c r="C17" s="64"/>
      <c r="D17" s="64"/>
      <c r="E17" s="64"/>
      <c r="F17" s="65"/>
      <c r="G17" s="66">
        <f>G5</f>
        <v>44561</v>
      </c>
    </row>
    <row r="18" spans="2:7">
      <c r="B18" s="67"/>
      <c r="C18" s="68"/>
      <c r="D18" s="68"/>
      <c r="E18" s="68"/>
      <c r="F18" s="69"/>
      <c r="G18" s="70" t="str">
        <f>G6</f>
        <v>PT xxx</v>
      </c>
    </row>
    <row r="19" spans="2:7">
      <c r="B19" s="59" t="s">
        <v>1523</v>
      </c>
      <c r="G19" s="76"/>
    </row>
    <row r="20" spans="2:7">
      <c r="B20" s="59" t="s">
        <v>1524</v>
      </c>
      <c r="G20" s="77"/>
    </row>
    <row r="21" spans="2:7">
      <c r="B21" s="62" t="s">
        <v>1525</v>
      </c>
      <c r="G21" s="78">
        <f t="shared" ref="G21" si="0">SUM(G19:G20)</f>
        <v>0</v>
      </c>
    </row>
    <row r="22" spans="7:7">
      <c r="G22" s="79"/>
    </row>
    <row r="24" spans="1:1">
      <c r="A24" s="62" t="s">
        <v>1526</v>
      </c>
    </row>
    <row r="25" spans="2:7">
      <c r="B25" s="63"/>
      <c r="C25" s="64"/>
      <c r="D25" s="64"/>
      <c r="E25" s="64"/>
      <c r="F25" s="65"/>
      <c r="G25" s="66">
        <f>G5</f>
        <v>44561</v>
      </c>
    </row>
    <row r="26" spans="2:7">
      <c r="B26" s="67"/>
      <c r="C26" s="68"/>
      <c r="D26" s="68"/>
      <c r="E26" s="68"/>
      <c r="F26" s="69"/>
      <c r="G26" s="70" t="str">
        <f>G18</f>
        <v>PT xxx</v>
      </c>
    </row>
    <row r="27" spans="2:7">
      <c r="B27" s="59" t="s">
        <v>1527</v>
      </c>
      <c r="G27" s="80"/>
    </row>
    <row r="28" spans="2:7">
      <c r="B28" s="59" t="s">
        <v>1528</v>
      </c>
      <c r="G28" s="81"/>
    </row>
    <row r="29" spans="2:7">
      <c r="B29" s="59" t="s">
        <v>1529</v>
      </c>
      <c r="G29" s="81"/>
    </row>
    <row r="30" spans="2:7">
      <c r="B30" s="59" t="s">
        <v>1530</v>
      </c>
      <c r="G30" s="81"/>
    </row>
    <row r="31" spans="2:7">
      <c r="B31" s="59" t="s">
        <v>1531</v>
      </c>
      <c r="G31" s="82"/>
    </row>
    <row r="32" spans="2:8">
      <c r="B32" s="62" t="s">
        <v>1532</v>
      </c>
      <c r="G32" s="83">
        <f>SUM(G27:G31)</f>
        <v>0</v>
      </c>
      <c r="H32" s="53" t="s">
        <v>893</v>
      </c>
    </row>
    <row r="33" spans="7:7">
      <c r="G33" s="84">
        <f>G32-G55</f>
        <v>0</v>
      </c>
    </row>
    <row r="34" s="58" customFormat="1" spans="7:7">
      <c r="G34" s="84"/>
    </row>
    <row r="35" s="58" customFormat="1" spans="7:7">
      <c r="G35" s="84"/>
    </row>
    <row r="36" spans="1:1">
      <c r="A36" s="62" t="s">
        <v>1533</v>
      </c>
    </row>
    <row r="37" spans="2:7">
      <c r="B37" s="63"/>
      <c r="C37" s="64"/>
      <c r="D37" s="64"/>
      <c r="E37" s="64"/>
      <c r="F37" s="65"/>
      <c r="G37" s="66">
        <f>G5</f>
        <v>44561</v>
      </c>
    </row>
    <row r="38" spans="2:7">
      <c r="B38" s="67"/>
      <c r="C38" s="68"/>
      <c r="D38" s="68"/>
      <c r="E38" s="68"/>
      <c r="F38" s="69"/>
      <c r="G38" s="70" t="str">
        <f>G26</f>
        <v>PT xxx</v>
      </c>
    </row>
    <row r="39" spans="2:7">
      <c r="B39" s="59" t="s">
        <v>1534</v>
      </c>
      <c r="G39" s="82"/>
    </row>
    <row r="40" spans="2:7">
      <c r="B40" s="59" t="s">
        <v>1535</v>
      </c>
      <c r="G40" s="82"/>
    </row>
    <row r="41" spans="3:7">
      <c r="C41" s="59" t="s">
        <v>1536</v>
      </c>
      <c r="G41" s="81"/>
    </row>
    <row r="42" spans="3:7">
      <c r="C42" s="59" t="s">
        <v>1537</v>
      </c>
      <c r="G42" s="81"/>
    </row>
    <row r="43" spans="3:7">
      <c r="C43" s="59" t="s">
        <v>1538</v>
      </c>
      <c r="G43" s="81"/>
    </row>
    <row r="44" spans="2:8">
      <c r="B44" s="62" t="s">
        <v>1539</v>
      </c>
      <c r="G44" s="85">
        <f>SUM(G39:G43)</f>
        <v>0</v>
      </c>
      <c r="H44" s="53" t="s">
        <v>893</v>
      </c>
    </row>
    <row r="45" spans="7:7">
      <c r="G45" s="84">
        <f t="shared" ref="G45" si="1">G44-G56</f>
        <v>0</v>
      </c>
    </row>
    <row r="46" s="58" customFormat="1" spans="7:7">
      <c r="G46" s="84"/>
    </row>
    <row r="47" spans="1:1">
      <c r="A47" s="62" t="s">
        <v>1540</v>
      </c>
    </row>
    <row r="48" spans="2:7">
      <c r="B48" s="63"/>
      <c r="C48" s="64"/>
      <c r="D48" s="64"/>
      <c r="E48" s="64"/>
      <c r="F48" s="65"/>
      <c r="G48" s="66">
        <f>G5</f>
        <v>44561</v>
      </c>
    </row>
    <row r="49" spans="2:7">
      <c r="B49" s="67"/>
      <c r="C49" s="68"/>
      <c r="D49" s="68"/>
      <c r="E49" s="68"/>
      <c r="F49" s="69"/>
      <c r="G49" s="70" t="str">
        <f>G38</f>
        <v>PT xxx</v>
      </c>
    </row>
    <row r="50" spans="2:8">
      <c r="B50" s="59" t="s">
        <v>1466</v>
      </c>
      <c r="G50" s="82"/>
      <c r="H50" s="53" t="s">
        <v>893</v>
      </c>
    </row>
    <row r="51" spans="2:7">
      <c r="B51" s="59" t="s">
        <v>1541</v>
      </c>
      <c r="G51" s="82"/>
    </row>
    <row r="52" spans="2:7">
      <c r="B52" s="59" t="s">
        <v>1542</v>
      </c>
      <c r="G52" s="82"/>
    </row>
    <row r="53" spans="2:7">
      <c r="B53" s="59" t="s">
        <v>1543</v>
      </c>
      <c r="G53" s="82"/>
    </row>
    <row r="54" spans="2:7">
      <c r="B54" s="59" t="s">
        <v>1544</v>
      </c>
      <c r="G54" s="82"/>
    </row>
    <row r="55" spans="2:7">
      <c r="B55" s="59" t="s">
        <v>1545</v>
      </c>
      <c r="G55" s="82"/>
    </row>
    <row r="56" spans="2:7">
      <c r="B56" s="59" t="s">
        <v>1546</v>
      </c>
      <c r="G56" s="82"/>
    </row>
    <row r="57" spans="2:7">
      <c r="B57" s="59" t="s">
        <v>1308</v>
      </c>
      <c r="G57" s="82"/>
    </row>
    <row r="58" spans="2:7">
      <c r="B58" s="59" t="s">
        <v>1547</v>
      </c>
      <c r="G58" s="82"/>
    </row>
    <row r="59" spans="2:7">
      <c r="B59" s="59" t="s">
        <v>1548</v>
      </c>
      <c r="G59" s="82"/>
    </row>
    <row r="60" spans="2:8">
      <c r="B60" s="62" t="s">
        <v>1549</v>
      </c>
      <c r="C60" s="62"/>
      <c r="D60" s="62"/>
      <c r="E60" s="62"/>
      <c r="F60" s="62"/>
      <c r="G60" s="86">
        <f>SUM(G50:G59)</f>
        <v>0</v>
      </c>
      <c r="H60" s="53" t="s">
        <v>893</v>
      </c>
    </row>
    <row r="61" spans="7:7">
      <c r="G61" s="79"/>
    </row>
    <row r="62" spans="7:7">
      <c r="G62" s="79"/>
    </row>
    <row r="63" spans="7:7">
      <c r="G63" s="79"/>
    </row>
    <row r="64" spans="7:7">
      <c r="G64" s="87"/>
    </row>
    <row r="65" spans="1:1">
      <c r="A65" s="62" t="s">
        <v>1550</v>
      </c>
    </row>
    <row r="66" spans="2:7">
      <c r="B66" s="63"/>
      <c r="C66" s="64"/>
      <c r="D66" s="64"/>
      <c r="E66" s="64"/>
      <c r="F66" s="65"/>
      <c r="G66" s="66">
        <f>G48</f>
        <v>44561</v>
      </c>
    </row>
    <row r="67" spans="2:7">
      <c r="B67" s="67"/>
      <c r="C67" s="68"/>
      <c r="D67" s="68"/>
      <c r="E67" s="68"/>
      <c r="F67" s="69"/>
      <c r="G67" s="66" t="str">
        <f>G49</f>
        <v>PT xxx</v>
      </c>
    </row>
    <row r="68" spans="2:7">
      <c r="B68" s="59" t="s">
        <v>1523</v>
      </c>
      <c r="G68" s="82">
        <f>G19*-1</f>
        <v>0</v>
      </c>
    </row>
    <row r="69" spans="2:7">
      <c r="B69" s="59" t="s">
        <v>1524</v>
      </c>
      <c r="G69" s="82">
        <f>G20*-1</f>
        <v>0</v>
      </c>
    </row>
    <row r="70" spans="2:7">
      <c r="B70" s="62" t="s">
        <v>1551</v>
      </c>
      <c r="C70" s="62"/>
      <c r="D70" s="62"/>
      <c r="E70" s="62"/>
      <c r="F70" s="62"/>
      <c r="G70" s="85">
        <f t="shared" ref="G70" si="2">SUM(G68:G69)</f>
        <v>0</v>
      </c>
    </row>
    <row r="71" spans="2:7">
      <c r="B71" s="59" t="s">
        <v>1552</v>
      </c>
      <c r="G71" s="82">
        <f>G43</f>
        <v>0</v>
      </c>
    </row>
    <row r="72" spans="7:7">
      <c r="G72" s="82"/>
    </row>
    <row r="73" spans="7:7">
      <c r="G73" s="82"/>
    </row>
    <row r="74" spans="1:1">
      <c r="A74" s="62" t="s">
        <v>1553</v>
      </c>
    </row>
    <row r="75" spans="2:7">
      <c r="B75" s="63"/>
      <c r="C75" s="64"/>
      <c r="D75" s="64"/>
      <c r="E75" s="64"/>
      <c r="F75" s="65"/>
      <c r="G75" s="66">
        <f>G66</f>
        <v>44561</v>
      </c>
    </row>
    <row r="76" spans="2:7">
      <c r="B76" s="67"/>
      <c r="C76" s="68"/>
      <c r="D76" s="68"/>
      <c r="E76" s="68"/>
      <c r="F76" s="69"/>
      <c r="G76" s="66" t="str">
        <f>G67</f>
        <v>PT xxx</v>
      </c>
    </row>
    <row r="77" spans="2:7">
      <c r="B77" s="59" t="s">
        <v>1554</v>
      </c>
      <c r="G77" s="82"/>
    </row>
    <row r="78" spans="3:7">
      <c r="C78" s="59" t="s">
        <v>1555</v>
      </c>
      <c r="G78" s="82"/>
    </row>
    <row r="79" spans="3:7">
      <c r="C79" s="59" t="s">
        <v>1556</v>
      </c>
      <c r="G79" s="82"/>
    </row>
    <row r="80" spans="3:7">
      <c r="C80" s="59" t="s">
        <v>1557</v>
      </c>
      <c r="G80" s="82"/>
    </row>
    <row r="81" spans="7:7">
      <c r="G81" s="82"/>
    </row>
    <row r="82" spans="3:7">
      <c r="C82" s="59" t="s">
        <v>1558</v>
      </c>
      <c r="G82" s="82"/>
    </row>
    <row r="83" spans="3:7">
      <c r="C83" s="59" t="s">
        <v>1556</v>
      </c>
      <c r="G83" s="82"/>
    </row>
    <row r="84" spans="3:7">
      <c r="C84" s="59" t="s">
        <v>1557</v>
      </c>
      <c r="G84" s="82"/>
    </row>
    <row r="85" spans="7:7">
      <c r="G85" s="82"/>
    </row>
    <row r="86" spans="2:7">
      <c r="B86" s="59" t="s">
        <v>1559</v>
      </c>
      <c r="G86" s="82"/>
    </row>
    <row r="87" spans="2:7">
      <c r="B87" s="59" t="s">
        <v>1560</v>
      </c>
      <c r="G87" s="88"/>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J14"/>
  <sheetViews>
    <sheetView zoomScale="80" zoomScaleNormal="80" workbookViewId="0">
      <selection activeCell="H4" sqref="H4:I4"/>
    </sheetView>
  </sheetViews>
  <sheetFormatPr defaultColWidth="9" defaultRowHeight="15"/>
  <cols>
    <col min="2" max="2" width="3.54285714285714" customWidth="1"/>
    <col min="3" max="3" width="34.0857142857143" customWidth="1"/>
    <col min="4" max="4" width="16.0857142857143" customWidth="1"/>
    <col min="5" max="6" width="16" customWidth="1"/>
    <col min="7" max="9" width="14.4571428571429" customWidth="1"/>
    <col min="10" max="10" width="16.3619047619048" customWidth="1"/>
  </cols>
  <sheetData>
    <row r="2" spans="2:2">
      <c r="B2" s="2" t="s">
        <v>1561</v>
      </c>
    </row>
    <row r="3" ht="15.75"/>
    <row r="4" ht="15.75" spans="2:10">
      <c r="B4" s="22" t="s">
        <v>1353</v>
      </c>
      <c r="C4" s="23" t="s">
        <v>1</v>
      </c>
      <c r="D4" s="24" t="s">
        <v>750</v>
      </c>
      <c r="E4" s="25" t="s">
        <v>1562</v>
      </c>
      <c r="F4" s="26"/>
      <c r="G4" s="27"/>
      <c r="H4" s="25" t="s">
        <v>1563</v>
      </c>
      <c r="I4" s="27"/>
      <c r="J4" s="22" t="str">
        <f>D4</f>
        <v>PT xxx</v>
      </c>
    </row>
    <row r="5" ht="14.5" customHeight="1" spans="2:10">
      <c r="B5" s="28"/>
      <c r="C5" s="29"/>
      <c r="D5" s="30" t="s">
        <v>1466</v>
      </c>
      <c r="E5" s="31" t="s">
        <v>1564</v>
      </c>
      <c r="F5" s="22" t="s">
        <v>1334</v>
      </c>
      <c r="G5" s="32" t="s">
        <v>1565</v>
      </c>
      <c r="H5" s="32" t="s">
        <v>1566</v>
      </c>
      <c r="I5" s="32" t="s">
        <v>1567</v>
      </c>
      <c r="J5" s="54" t="s">
        <v>1568</v>
      </c>
    </row>
    <row r="6" customHeight="1" spans="2:10">
      <c r="B6" s="33"/>
      <c r="C6" s="34"/>
      <c r="D6" s="35" t="s">
        <v>1569</v>
      </c>
      <c r="E6" s="36"/>
      <c r="F6" s="33"/>
      <c r="G6" s="37"/>
      <c r="H6" s="37"/>
      <c r="I6" s="37"/>
      <c r="J6" s="55" t="s">
        <v>1570</v>
      </c>
    </row>
    <row r="7" spans="2:10">
      <c r="B7" s="38"/>
      <c r="C7" s="39"/>
      <c r="D7" s="40"/>
      <c r="E7" s="41"/>
      <c r="F7" s="41"/>
      <c r="G7" s="41"/>
      <c r="H7" s="41"/>
      <c r="I7" s="41"/>
      <c r="J7" s="40"/>
    </row>
    <row r="8" spans="2:10">
      <c r="B8" s="42">
        <v>1</v>
      </c>
      <c r="C8" s="43" t="s">
        <v>1571</v>
      </c>
      <c r="D8" s="44"/>
      <c r="E8" s="44"/>
      <c r="F8" s="44"/>
      <c r="G8" s="44"/>
      <c r="H8" s="44"/>
      <c r="I8" s="44"/>
      <c r="J8" s="56">
        <f>SUM(D8:I8)</f>
        <v>0</v>
      </c>
    </row>
    <row r="9" spans="2:10">
      <c r="B9" s="42">
        <v>2</v>
      </c>
      <c r="C9" s="43" t="s">
        <v>1572</v>
      </c>
      <c r="D9" s="44"/>
      <c r="E9" s="44"/>
      <c r="F9" s="44"/>
      <c r="G9" s="44"/>
      <c r="H9" s="44"/>
      <c r="I9" s="44"/>
      <c r="J9" s="56">
        <f t="shared" ref="J9:J11" si="0">SUM(D9:I9)</f>
        <v>0</v>
      </c>
    </row>
    <row r="10" spans="2:10">
      <c r="B10" s="42">
        <v>3</v>
      </c>
      <c r="C10" s="43" t="s">
        <v>1573</v>
      </c>
      <c r="D10" s="44"/>
      <c r="E10" s="45"/>
      <c r="F10" s="45"/>
      <c r="G10" s="45"/>
      <c r="H10" s="45"/>
      <c r="I10" s="45"/>
      <c r="J10" s="56">
        <f t="shared" si="0"/>
        <v>0</v>
      </c>
    </row>
    <row r="11" spans="2:10">
      <c r="B11" s="42">
        <v>4</v>
      </c>
      <c r="C11" s="43" t="s">
        <v>364</v>
      </c>
      <c r="D11" s="44"/>
      <c r="E11" s="45"/>
      <c r="F11" s="45"/>
      <c r="G11" s="45"/>
      <c r="H11" s="45"/>
      <c r="I11" s="45"/>
      <c r="J11" s="56">
        <f t="shared" si="0"/>
        <v>0</v>
      </c>
    </row>
    <row r="12" ht="15.75" spans="2:10">
      <c r="B12" s="46"/>
      <c r="C12" s="47"/>
      <c r="D12" s="48"/>
      <c r="E12" s="49"/>
      <c r="F12" s="49"/>
      <c r="G12" s="49"/>
      <c r="H12" s="49"/>
      <c r="I12" s="49"/>
      <c r="J12" s="56"/>
    </row>
    <row r="13" ht="15.75" spans="2:10">
      <c r="B13" s="50" t="s">
        <v>1461</v>
      </c>
      <c r="C13" s="51"/>
      <c r="D13" s="52">
        <f t="shared" ref="D13:J13" si="1">SUM(D8:D10)</f>
        <v>0</v>
      </c>
      <c r="E13" s="52">
        <f t="shared" si="1"/>
        <v>0</v>
      </c>
      <c r="F13" s="52">
        <f t="shared" ref="F13:G13" si="2">SUM(F8:F10)</f>
        <v>0</v>
      </c>
      <c r="G13" s="52">
        <f t="shared" si="2"/>
        <v>0</v>
      </c>
      <c r="H13" s="52">
        <f t="shared" ref="H13:I13" si="3">SUM(H8:H10)</f>
        <v>0</v>
      </c>
      <c r="I13" s="52">
        <f t="shared" si="3"/>
        <v>0</v>
      </c>
      <c r="J13" s="57">
        <f t="shared" si="1"/>
        <v>0</v>
      </c>
    </row>
    <row r="14" spans="4:10">
      <c r="D14" s="53" t="s">
        <v>893</v>
      </c>
      <c r="E14" s="53" t="s">
        <v>893</v>
      </c>
      <c r="F14" s="53" t="s">
        <v>893</v>
      </c>
      <c r="J14" s="53" t="s">
        <v>893</v>
      </c>
    </row>
  </sheetData>
  <mergeCells count="10">
    <mergeCell ref="E4:G4"/>
    <mergeCell ref="H4:I4"/>
    <mergeCell ref="B13:C13"/>
    <mergeCell ref="B4:B6"/>
    <mergeCell ref="C4:C6"/>
    <mergeCell ref="E5:E6"/>
    <mergeCell ref="F5:F6"/>
    <mergeCell ref="G5:G6"/>
    <mergeCell ref="H5:H6"/>
    <mergeCell ref="I5:I6"/>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I7"/>
  <sheetViews>
    <sheetView workbookViewId="0">
      <selection activeCell="H4" sqref="H4"/>
    </sheetView>
  </sheetViews>
  <sheetFormatPr defaultColWidth="9" defaultRowHeight="15" outlineLevelRow="6"/>
  <cols>
    <col min="3" max="9" width="14.4571428571429" customWidth="1"/>
  </cols>
  <sheetData>
    <row r="2" spans="2:2">
      <c r="B2" s="2" t="s">
        <v>1574</v>
      </c>
    </row>
    <row r="4" ht="30" spans="2:9">
      <c r="B4" s="21" t="s">
        <v>1353</v>
      </c>
      <c r="C4" s="21" t="s">
        <v>1575</v>
      </c>
      <c r="D4" s="21" t="s">
        <v>1576</v>
      </c>
      <c r="E4" s="21" t="s">
        <v>1577</v>
      </c>
      <c r="F4" s="21" t="s">
        <v>1578</v>
      </c>
      <c r="G4" s="21" t="s">
        <v>1579</v>
      </c>
      <c r="H4" s="21" t="s">
        <v>1580</v>
      </c>
      <c r="I4" s="21" t="s">
        <v>1581</v>
      </c>
    </row>
    <row r="5" spans="2:9">
      <c r="B5" s="15">
        <v>1</v>
      </c>
      <c r="C5" s="15"/>
      <c r="D5" s="15"/>
      <c r="E5" s="15" t="e">
        <f>C5/D5</f>
        <v>#DIV/0!</v>
      </c>
      <c r="F5" s="16"/>
      <c r="G5" s="16">
        <f>C5*F5</f>
        <v>0</v>
      </c>
      <c r="H5" s="16"/>
      <c r="I5" s="16">
        <f>C5*H5</f>
        <v>0</v>
      </c>
    </row>
    <row r="6" spans="2:9">
      <c r="B6" s="15">
        <v>2</v>
      </c>
      <c r="C6" s="15"/>
      <c r="D6" s="15"/>
      <c r="E6" s="15" t="e">
        <f t="shared" ref="E6:E7" si="0">C6/D6</f>
        <v>#DIV/0!</v>
      </c>
      <c r="F6" s="16"/>
      <c r="G6" s="16">
        <f t="shared" ref="G6:G7" si="1">C6*F6</f>
        <v>0</v>
      </c>
      <c r="H6" s="16"/>
      <c r="I6" s="16">
        <f t="shared" ref="I6:I7" si="2">C6*H6</f>
        <v>0</v>
      </c>
    </row>
    <row r="7" spans="2:9">
      <c r="B7" s="15">
        <v>3</v>
      </c>
      <c r="C7" s="15"/>
      <c r="D7" s="15"/>
      <c r="E7" s="15" t="e">
        <f t="shared" si="0"/>
        <v>#DIV/0!</v>
      </c>
      <c r="F7" s="16"/>
      <c r="G7" s="16">
        <f t="shared" si="1"/>
        <v>0</v>
      </c>
      <c r="H7" s="16"/>
      <c r="I7" s="16">
        <f t="shared" si="2"/>
        <v>0</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14"/>
  <sheetViews>
    <sheetView zoomScale="80" zoomScaleNormal="80" workbookViewId="0">
      <selection activeCell="J4" sqref="J4"/>
    </sheetView>
  </sheetViews>
  <sheetFormatPr defaultColWidth="9" defaultRowHeight="15"/>
  <cols>
    <col min="2" max="2" width="4.90476190476191" customWidth="1"/>
    <col min="4" max="4" width="12.4571428571429" customWidth="1"/>
    <col min="5" max="5" width="13.0857142857143" customWidth="1"/>
    <col min="6" max="6" width="16.4571428571429" customWidth="1"/>
    <col min="7" max="7" width="13.5428571428571" customWidth="1"/>
    <col min="8" max="9" width="16.0857142857143" customWidth="1"/>
    <col min="10" max="10" width="16.4571428571429" customWidth="1"/>
    <col min="11" max="11" width="14.9047619047619" customWidth="1"/>
  </cols>
  <sheetData>
    <row r="2" spans="2:2">
      <c r="B2" s="2" t="s">
        <v>1582</v>
      </c>
    </row>
    <row r="3" spans="2:2">
      <c r="B3" s="2"/>
    </row>
    <row r="4" ht="25.5" spans="2:11">
      <c r="B4" s="12" t="s">
        <v>1353</v>
      </c>
      <c r="C4" s="12" t="s">
        <v>1583</v>
      </c>
      <c r="D4" s="13" t="s">
        <v>1584</v>
      </c>
      <c r="E4" s="12" t="s">
        <v>1585</v>
      </c>
      <c r="F4" s="13" t="s">
        <v>1586</v>
      </c>
      <c r="G4" s="12" t="s">
        <v>1587</v>
      </c>
      <c r="H4" s="13" t="s">
        <v>1588</v>
      </c>
      <c r="I4" s="13" t="s">
        <v>1589</v>
      </c>
      <c r="J4" s="13" t="s">
        <v>1590</v>
      </c>
      <c r="K4" s="13" t="s">
        <v>1591</v>
      </c>
    </row>
    <row r="5" spans="2:11">
      <c r="B5" s="14">
        <v>1</v>
      </c>
      <c r="C5" s="15" t="s">
        <v>1592</v>
      </c>
      <c r="D5" s="16"/>
      <c r="E5" s="16"/>
      <c r="F5" s="16">
        <f>D5*E5</f>
        <v>0</v>
      </c>
      <c r="G5" s="17"/>
      <c r="H5" s="16">
        <f>G5*D5</f>
        <v>0</v>
      </c>
      <c r="I5" s="17">
        <f>H5-F5</f>
        <v>0</v>
      </c>
      <c r="J5" s="16"/>
      <c r="K5" s="16"/>
    </row>
    <row r="6" spans="2:11">
      <c r="B6" s="14">
        <v>2</v>
      </c>
      <c r="C6" s="15" t="s">
        <v>1593</v>
      </c>
      <c r="D6" s="16"/>
      <c r="E6" s="18"/>
      <c r="F6" s="16">
        <f t="shared" ref="F6:F12" si="0">D6*E6</f>
        <v>0</v>
      </c>
      <c r="G6" s="17"/>
      <c r="H6" s="16">
        <f>G6*D6</f>
        <v>0</v>
      </c>
      <c r="I6" s="17">
        <f t="shared" ref="I6:I12" si="1">H6-F6</f>
        <v>0</v>
      </c>
      <c r="J6" s="16"/>
      <c r="K6" s="16"/>
    </row>
    <row r="7" spans="2:11">
      <c r="B7" s="14">
        <v>3</v>
      </c>
      <c r="C7" s="15" t="s">
        <v>1594</v>
      </c>
      <c r="D7" s="16"/>
      <c r="E7" s="18"/>
      <c r="F7" s="16">
        <f t="shared" si="0"/>
        <v>0</v>
      </c>
      <c r="G7" s="17"/>
      <c r="H7" s="16">
        <f>G7*D7</f>
        <v>0</v>
      </c>
      <c r="I7" s="17">
        <f t="shared" si="1"/>
        <v>0</v>
      </c>
      <c r="J7" s="16"/>
      <c r="K7" s="16"/>
    </row>
    <row r="8" spans="2:11">
      <c r="B8" s="14">
        <v>4</v>
      </c>
      <c r="C8" s="15" t="s">
        <v>1595</v>
      </c>
      <c r="D8" s="16"/>
      <c r="E8" s="16"/>
      <c r="F8" s="16">
        <f t="shared" si="0"/>
        <v>0</v>
      </c>
      <c r="G8" s="17"/>
      <c r="H8" s="16">
        <f>G8*D8</f>
        <v>0</v>
      </c>
      <c r="I8" s="17">
        <f t="shared" si="1"/>
        <v>0</v>
      </c>
      <c r="J8" s="16"/>
      <c r="K8" s="16"/>
    </row>
    <row r="9" spans="2:11">
      <c r="B9" s="14">
        <v>5</v>
      </c>
      <c r="C9" s="15" t="s">
        <v>1596</v>
      </c>
      <c r="D9" s="16"/>
      <c r="E9" s="16"/>
      <c r="F9" s="16">
        <f t="shared" si="0"/>
        <v>0</v>
      </c>
      <c r="G9" s="17"/>
      <c r="H9" s="16">
        <f>G9*D9</f>
        <v>0</v>
      </c>
      <c r="I9" s="17">
        <f t="shared" si="1"/>
        <v>0</v>
      </c>
      <c r="J9" s="16"/>
      <c r="K9" s="16"/>
    </row>
    <row r="10" spans="2:11">
      <c r="B10" s="14">
        <v>6</v>
      </c>
      <c r="C10" s="15" t="s">
        <v>1597</v>
      </c>
      <c r="D10" s="17"/>
      <c r="E10" s="16"/>
      <c r="F10" s="16">
        <f t="shared" si="0"/>
        <v>0</v>
      </c>
      <c r="G10" s="17"/>
      <c r="H10" s="16">
        <f t="shared" ref="H10:H12" si="2">G10*D10</f>
        <v>0</v>
      </c>
      <c r="I10" s="17">
        <f t="shared" si="1"/>
        <v>0</v>
      </c>
      <c r="J10" s="16"/>
      <c r="K10" s="16"/>
    </row>
    <row r="11" spans="2:11">
      <c r="B11" s="14">
        <v>7</v>
      </c>
      <c r="C11" s="15" t="s">
        <v>1598</v>
      </c>
      <c r="D11" s="16"/>
      <c r="E11" s="16"/>
      <c r="F11" s="16">
        <f t="shared" si="0"/>
        <v>0</v>
      </c>
      <c r="G11" s="17"/>
      <c r="H11" s="16">
        <f t="shared" si="2"/>
        <v>0</v>
      </c>
      <c r="I11" s="17">
        <f t="shared" si="1"/>
        <v>0</v>
      </c>
      <c r="J11" s="16"/>
      <c r="K11" s="16"/>
    </row>
    <row r="12" spans="2:11">
      <c r="B12" s="14">
        <v>8</v>
      </c>
      <c r="C12" s="15" t="s">
        <v>1599</v>
      </c>
      <c r="D12" s="16"/>
      <c r="E12" s="16"/>
      <c r="F12" s="16">
        <f t="shared" si="0"/>
        <v>0</v>
      </c>
      <c r="G12" s="17"/>
      <c r="H12" s="16">
        <f t="shared" si="2"/>
        <v>0</v>
      </c>
      <c r="I12" s="17">
        <f t="shared" si="1"/>
        <v>0</v>
      </c>
      <c r="J12" s="16"/>
      <c r="K12" s="16"/>
    </row>
    <row r="13" spans="2:11">
      <c r="B13" s="14"/>
      <c r="C13" s="15"/>
      <c r="D13" s="16"/>
      <c r="E13" s="16"/>
      <c r="F13" s="16"/>
      <c r="G13" s="16"/>
      <c r="H13" s="16"/>
      <c r="I13" s="16"/>
      <c r="J13" s="16"/>
      <c r="K13" s="16"/>
    </row>
    <row r="14" spans="2:11">
      <c r="B14" s="19"/>
      <c r="C14" s="19"/>
      <c r="D14" s="19"/>
      <c r="E14" s="19"/>
      <c r="F14" s="20">
        <f>SUM(F5:F13)</f>
        <v>0</v>
      </c>
      <c r="G14" s="19"/>
      <c r="H14" s="20">
        <f>SUM(H5:H13)</f>
        <v>0</v>
      </c>
      <c r="I14" s="20">
        <f>SUM(I5:I13)</f>
        <v>0</v>
      </c>
      <c r="J14" s="20">
        <f>SUM(J5:J13)</f>
        <v>0</v>
      </c>
      <c r="K14" s="20">
        <f>SUM(K5:K13)</f>
        <v>0</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3505"/>
  <sheetViews>
    <sheetView zoomScale="70" zoomScaleNormal="70" topLeftCell="E1" workbookViewId="0">
      <selection activeCell="L4" sqref="L4:L3505"/>
    </sheetView>
  </sheetViews>
  <sheetFormatPr defaultColWidth="9" defaultRowHeight="15"/>
  <cols>
    <col min="2" max="2" width="12.2666666666667" customWidth="1"/>
    <col min="3" max="3" width="92.2666666666667" customWidth="1"/>
    <col min="4" max="4" width="89.4285714285714" style="7" customWidth="1"/>
    <col min="5" max="5" width="7.13333333333333" customWidth="1" outlineLevel="1"/>
    <col min="6" max="6" width="8.72380952380952" customWidth="1" outlineLevel="1"/>
    <col min="7" max="7" width="39.6285714285714" customWidth="1" outlineLevel="1"/>
    <col min="8" max="8" width="9.62857142857143" customWidth="1" outlineLevel="1"/>
    <col min="9" max="9" width="42.7238095238095" customWidth="1" outlineLevel="1"/>
    <col min="10" max="11" width="39" customWidth="1" outlineLevel="1"/>
  </cols>
  <sheetData>
    <row r="2" spans="2:11">
      <c r="B2" s="8"/>
      <c r="C2" s="8"/>
      <c r="D2" s="9"/>
      <c r="E2" s="8"/>
      <c r="F2" s="10" t="s">
        <v>58</v>
      </c>
      <c r="G2" s="10"/>
      <c r="H2" s="10"/>
      <c r="I2" s="10"/>
      <c r="J2" s="10"/>
      <c r="K2" s="10"/>
    </row>
    <row r="3" spans="2:11">
      <c r="B3" s="8" t="s">
        <v>12</v>
      </c>
      <c r="C3" s="8" t="s">
        <v>59</v>
      </c>
      <c r="D3" s="9" t="s">
        <v>1600</v>
      </c>
      <c r="E3" s="8"/>
      <c r="F3" s="11">
        <v>1</v>
      </c>
      <c r="G3" s="11">
        <v>2</v>
      </c>
      <c r="H3" s="8">
        <v>3</v>
      </c>
      <c r="I3" s="8">
        <v>4</v>
      </c>
      <c r="J3" s="8">
        <v>5</v>
      </c>
      <c r="K3" s="8"/>
    </row>
    <row r="4" customFormat="1" spans="2:12">
      <c r="B4">
        <v>110101001</v>
      </c>
      <c r="C4" t="str">
        <f t="shared" ref="C4:C6" si="0">CONCATENATE(F4,E4,G4,E4,H4,E4,I4)</f>
        <v>CA - Kas Di Tangan - IDR - Kas Kecil</v>
      </c>
      <c r="D4" s="7" t="str">
        <f>"INSERT INTO m_coa (created_at, code, name) values (NOW(),'"&amp;B4&amp;"','"&amp;C4&amp;"');"</f>
        <v>INSERT INTO m_coa (created_at, code, name) values (NOW(),'110101001','CA - Kas Di Tangan - IDR - Kas Kecil');</v>
      </c>
      <c r="E4" s="744" t="s">
        <v>60</v>
      </c>
      <c r="F4" t="s">
        <v>61</v>
      </c>
      <c r="G4" t="s">
        <v>62</v>
      </c>
      <c r="H4" t="s">
        <v>63</v>
      </c>
      <c r="I4" t="s">
        <v>64</v>
      </c>
      <c r="K4">
        <f>VLOOKUP(I4,Sheet2!$A$2:$C$1013,3,FALSE)</f>
        <v>1</v>
      </c>
      <c r="L4" t="str">
        <f>"UPDATE m_coa set coa_group_id='"&amp;K4&amp;"' WHERE code='"&amp;B4&amp;"';"</f>
        <v>UPDATE m_coa set coa_group_id='1' WHERE code='110101001';</v>
      </c>
    </row>
    <row r="5" customFormat="1" spans="2:12">
      <c r="B5">
        <v>110101002</v>
      </c>
      <c r="C5" t="str">
        <f t="shared" si="0"/>
        <v>CA - Kas Di Tangan - IDR - Kas Besar</v>
      </c>
      <c r="D5" s="7" t="str">
        <f t="shared" ref="D5:D68" si="1">"INSERT INTO m_coa (created_at, code, name) values (NOW(),'"&amp;B5&amp;"','"&amp;C5&amp;"');"</f>
        <v>INSERT INTO m_coa (created_at, code, name) values (NOW(),'110101002','CA - Kas Di Tangan - IDR - Kas Besar');</v>
      </c>
      <c r="E5" s="744" t="s">
        <v>60</v>
      </c>
      <c r="F5" t="s">
        <v>61</v>
      </c>
      <c r="G5" t="s">
        <v>62</v>
      </c>
      <c r="H5" t="s">
        <v>63</v>
      </c>
      <c r="I5" t="s">
        <v>65</v>
      </c>
      <c r="K5">
        <f>VLOOKUP(I5,Sheet2!$A$2:$C$1013,3,FALSE)</f>
        <v>2</v>
      </c>
      <c r="L5" t="str">
        <f t="shared" ref="L5:L68" si="2">"UPDATE m_coa set coa_group_id='"&amp;K5&amp;"' WHERE code='"&amp;B5&amp;"';"</f>
        <v>UPDATE m_coa set coa_group_id='2' WHERE code='110101002';</v>
      </c>
    </row>
    <row r="6" customFormat="1" spans="2:12">
      <c r="B6">
        <v>110101003</v>
      </c>
      <c r="C6" t="str">
        <f t="shared" si="0"/>
        <v>CA - Kas Di Tangan - IDR - Kas Akun Digital</v>
      </c>
      <c r="D6" s="7" t="str">
        <f t="shared" si="1"/>
        <v>INSERT INTO m_coa (created_at, code, name) values (NOW(),'110101003','CA - Kas Di Tangan - IDR - Kas Akun Digital');</v>
      </c>
      <c r="E6" s="744" t="s">
        <v>60</v>
      </c>
      <c r="F6" t="s">
        <v>61</v>
      </c>
      <c r="G6" t="s">
        <v>62</v>
      </c>
      <c r="H6" t="s">
        <v>63</v>
      </c>
      <c r="I6" t="s">
        <v>66</v>
      </c>
      <c r="K6">
        <f>VLOOKUP(I6,Sheet2!$A$2:$C$1013,3,FALSE)</f>
        <v>3</v>
      </c>
      <c r="L6" t="str">
        <f t="shared" si="2"/>
        <v>UPDATE m_coa set coa_group_id='3' WHERE code='110101003';</v>
      </c>
    </row>
    <row r="7" customFormat="1" spans="2:12">
      <c r="B7">
        <v>110102001</v>
      </c>
      <c r="C7" t="str">
        <f t="shared" ref="C7:C9" si="3">CONCATENATE(F7,E7,G7,E7,H7,E7,I7)</f>
        <v>CA - Kas Di Tangan - USD - Kas Kecil</v>
      </c>
      <c r="D7" s="7" t="str">
        <f t="shared" si="1"/>
        <v>INSERT INTO m_coa (created_at, code, name) values (NOW(),'110102001','CA - Kas Di Tangan - USD - Kas Kecil');</v>
      </c>
      <c r="E7" s="744" t="s">
        <v>60</v>
      </c>
      <c r="F7" t="s">
        <v>61</v>
      </c>
      <c r="G7" t="s">
        <v>62</v>
      </c>
      <c r="H7" t="s">
        <v>67</v>
      </c>
      <c r="I7" t="s">
        <v>64</v>
      </c>
      <c r="K7">
        <f>VLOOKUP(I7,Sheet2!$A$2:$C$1013,3,FALSE)</f>
        <v>1</v>
      </c>
      <c r="L7" t="str">
        <f t="shared" si="2"/>
        <v>UPDATE m_coa set coa_group_id='1' WHERE code='110102001';</v>
      </c>
    </row>
    <row r="8" customFormat="1" spans="2:12">
      <c r="B8">
        <v>110102002</v>
      </c>
      <c r="C8" t="str">
        <f t="shared" si="3"/>
        <v>CA - Kas Di Tangan - USD - Kas Besar</v>
      </c>
      <c r="D8" s="7" t="str">
        <f t="shared" si="1"/>
        <v>INSERT INTO m_coa (created_at, code, name) values (NOW(),'110102002','CA - Kas Di Tangan - USD - Kas Besar');</v>
      </c>
      <c r="E8" s="744" t="s">
        <v>60</v>
      </c>
      <c r="F8" t="s">
        <v>61</v>
      </c>
      <c r="G8" t="s">
        <v>62</v>
      </c>
      <c r="H8" t="s">
        <v>67</v>
      </c>
      <c r="I8" t="s">
        <v>65</v>
      </c>
      <c r="K8">
        <f>VLOOKUP(I8,Sheet2!$A$2:$C$1013,3,FALSE)</f>
        <v>2</v>
      </c>
      <c r="L8" t="str">
        <f t="shared" si="2"/>
        <v>UPDATE m_coa set coa_group_id='2' WHERE code='110102002';</v>
      </c>
    </row>
    <row r="9" customFormat="1" spans="2:12">
      <c r="B9">
        <v>110102003</v>
      </c>
      <c r="C9" t="str">
        <f t="shared" si="3"/>
        <v>CA - Kas Di Tangan - USD - Kas Akun Digital</v>
      </c>
      <c r="D9" s="7" t="str">
        <f t="shared" si="1"/>
        <v>INSERT INTO m_coa (created_at, code, name) values (NOW(),'110102003','CA - Kas Di Tangan - USD - Kas Akun Digital');</v>
      </c>
      <c r="E9" s="744" t="s">
        <v>60</v>
      </c>
      <c r="F9" t="s">
        <v>61</v>
      </c>
      <c r="G9" t="s">
        <v>62</v>
      </c>
      <c r="H9" t="s">
        <v>67</v>
      </c>
      <c r="I9" t="s">
        <v>66</v>
      </c>
      <c r="K9">
        <f>VLOOKUP(I9,Sheet2!$A$2:$C$1013,3,FALSE)</f>
        <v>3</v>
      </c>
      <c r="L9" t="str">
        <f t="shared" si="2"/>
        <v>UPDATE m_coa set coa_group_id='3' WHERE code='110102003';</v>
      </c>
    </row>
    <row r="10" customFormat="1" spans="2:12">
      <c r="B10">
        <v>110103001</v>
      </c>
      <c r="C10" t="str">
        <f t="shared" ref="C10:C12" si="4">CONCATENATE(F10,E10,G10,E10,H10,E10,I10)</f>
        <v>CA - Kas Di Tangan - SGD - Kas Kecil</v>
      </c>
      <c r="D10" s="7" t="str">
        <f t="shared" si="1"/>
        <v>INSERT INTO m_coa (created_at, code, name) values (NOW(),'110103001','CA - Kas Di Tangan - SGD - Kas Kecil');</v>
      </c>
      <c r="E10" s="744" t="s">
        <v>60</v>
      </c>
      <c r="F10" t="s">
        <v>61</v>
      </c>
      <c r="G10" t="s">
        <v>62</v>
      </c>
      <c r="H10" t="s">
        <v>68</v>
      </c>
      <c r="I10" t="s">
        <v>64</v>
      </c>
      <c r="K10">
        <f>VLOOKUP(I10,Sheet2!$A$2:$C$1013,3,FALSE)</f>
        <v>1</v>
      </c>
      <c r="L10" t="str">
        <f t="shared" si="2"/>
        <v>UPDATE m_coa set coa_group_id='1' WHERE code='110103001';</v>
      </c>
    </row>
    <row r="11" customFormat="1" spans="2:12">
      <c r="B11">
        <v>110103002</v>
      </c>
      <c r="C11" t="str">
        <f t="shared" si="4"/>
        <v>CA - Kas Di Tangan - SGD - Kas Besar</v>
      </c>
      <c r="D11" s="7" t="str">
        <f t="shared" si="1"/>
        <v>INSERT INTO m_coa (created_at, code, name) values (NOW(),'110103002','CA - Kas Di Tangan - SGD - Kas Besar');</v>
      </c>
      <c r="E11" s="744" t="s">
        <v>60</v>
      </c>
      <c r="F11" t="s">
        <v>61</v>
      </c>
      <c r="G11" t="s">
        <v>62</v>
      </c>
      <c r="H11" t="s">
        <v>68</v>
      </c>
      <c r="I11" t="s">
        <v>65</v>
      </c>
      <c r="K11">
        <f>VLOOKUP(I11,Sheet2!$A$2:$C$1013,3,FALSE)</f>
        <v>2</v>
      </c>
      <c r="L11" t="str">
        <f t="shared" si="2"/>
        <v>UPDATE m_coa set coa_group_id='2' WHERE code='110103002';</v>
      </c>
    </row>
    <row r="12" customFormat="1" spans="2:12">
      <c r="B12">
        <v>110103003</v>
      </c>
      <c r="C12" t="str">
        <f t="shared" si="4"/>
        <v>CA - Kas Di Tangan - SGD - Kas Akun Digital</v>
      </c>
      <c r="D12" s="7" t="str">
        <f t="shared" si="1"/>
        <v>INSERT INTO m_coa (created_at, code, name) values (NOW(),'110103003','CA - Kas Di Tangan - SGD - Kas Akun Digital');</v>
      </c>
      <c r="E12" s="744" t="s">
        <v>60</v>
      </c>
      <c r="F12" t="s">
        <v>61</v>
      </c>
      <c r="G12" t="s">
        <v>62</v>
      </c>
      <c r="H12" t="s">
        <v>68</v>
      </c>
      <c r="I12" t="s">
        <v>66</v>
      </c>
      <c r="K12">
        <f>VLOOKUP(I12,Sheet2!$A$2:$C$1013,3,FALSE)</f>
        <v>3</v>
      </c>
      <c r="L12" t="str">
        <f t="shared" si="2"/>
        <v>UPDATE m_coa set coa_group_id='3' WHERE code='110103003';</v>
      </c>
    </row>
    <row r="13" customFormat="1" spans="2:12">
      <c r="B13">
        <v>110201001</v>
      </c>
      <c r="C13" t="str">
        <f t="shared" ref="C13:C37" si="5">CONCATENATE(F13,E13,G13,E13,H13,E13,I13)</f>
        <v>CA - Kas Di Bank - IDR - PT BANK CENTRAL ASIA</v>
      </c>
      <c r="D13" s="7" t="str">
        <f t="shared" si="1"/>
        <v>INSERT INTO m_coa (created_at, code, name) values (NOW(),'110201001','CA - Kas Di Bank - IDR - PT BANK CENTRAL ASIA');</v>
      </c>
      <c r="E13" s="744" t="s">
        <v>60</v>
      </c>
      <c r="F13" t="s">
        <v>61</v>
      </c>
      <c r="G13" t="s">
        <v>69</v>
      </c>
      <c r="H13" t="s">
        <v>63</v>
      </c>
      <c r="I13" t="s">
        <v>70</v>
      </c>
      <c r="K13">
        <f>VLOOKUP(I13,Sheet2!$A$2:$C$1013,3,FALSE)</f>
        <v>4</v>
      </c>
      <c r="L13" t="str">
        <f t="shared" si="2"/>
        <v>UPDATE m_coa set coa_group_id='4' WHERE code='110201001';</v>
      </c>
    </row>
    <row r="14" customFormat="1" spans="2:12">
      <c r="B14">
        <v>110201002</v>
      </c>
      <c r="C14" t="str">
        <f t="shared" si="5"/>
        <v>CA - Kas Di Bank - IDR - PT BANK MANDIRI (PERSERO)</v>
      </c>
      <c r="D14" s="7" t="str">
        <f t="shared" si="1"/>
        <v>INSERT INTO m_coa (created_at, code, name) values (NOW(),'110201002','CA - Kas Di Bank - IDR - PT BANK MANDIRI (PERSERO)');</v>
      </c>
      <c r="E14" s="744" t="s">
        <v>60</v>
      </c>
      <c r="F14" t="s">
        <v>61</v>
      </c>
      <c r="G14" t="s">
        <v>69</v>
      </c>
      <c r="H14" t="s">
        <v>63</v>
      </c>
      <c r="I14" t="s">
        <v>71</v>
      </c>
      <c r="K14">
        <f>VLOOKUP(I14,Sheet2!$A$2:$C$1013,3,FALSE)</f>
        <v>5</v>
      </c>
      <c r="L14" t="str">
        <f t="shared" si="2"/>
        <v>UPDATE m_coa set coa_group_id='5' WHERE code='110201002';</v>
      </c>
    </row>
    <row r="15" customFormat="1" spans="2:12">
      <c r="B15">
        <v>110201003</v>
      </c>
      <c r="C15" t="str">
        <f t="shared" si="5"/>
        <v>CA - Kas Di Bank - IDR - PT BANK NEGARA INDONESIA (PERSERO)</v>
      </c>
      <c r="D15" s="7" t="str">
        <f t="shared" si="1"/>
        <v>INSERT INTO m_coa (created_at, code, name) values (NOW(),'110201003','CA - Kas Di Bank - IDR - PT BANK NEGARA INDONESIA (PERSERO)');</v>
      </c>
      <c r="E15" s="744" t="s">
        <v>60</v>
      </c>
      <c r="F15" t="s">
        <v>61</v>
      </c>
      <c r="G15" t="s">
        <v>69</v>
      </c>
      <c r="H15" t="s">
        <v>63</v>
      </c>
      <c r="I15" t="s">
        <v>72</v>
      </c>
      <c r="K15">
        <f>VLOOKUP(I15,Sheet2!$A$2:$C$1013,3,FALSE)</f>
        <v>6</v>
      </c>
      <c r="L15" t="str">
        <f t="shared" si="2"/>
        <v>UPDATE m_coa set coa_group_id='6' WHERE code='110201003';</v>
      </c>
    </row>
    <row r="16" customFormat="1" spans="2:12">
      <c r="B16">
        <v>110201004</v>
      </c>
      <c r="C16" t="str">
        <f t="shared" si="5"/>
        <v>CA - Kas Di Bank - IDR - PT BANK CIMB NIAGA</v>
      </c>
      <c r="D16" s="7" t="str">
        <f t="shared" si="1"/>
        <v>INSERT INTO m_coa (created_at, code, name) values (NOW(),'110201004','CA - Kas Di Bank - IDR - PT BANK CIMB NIAGA');</v>
      </c>
      <c r="E16" s="744" t="s">
        <v>60</v>
      </c>
      <c r="F16" t="s">
        <v>61</v>
      </c>
      <c r="G16" t="s">
        <v>69</v>
      </c>
      <c r="H16" t="s">
        <v>63</v>
      </c>
      <c r="I16" t="s">
        <v>73</v>
      </c>
      <c r="K16">
        <f>VLOOKUP(I16,Sheet2!$A$2:$C$1013,3,FALSE)</f>
        <v>7</v>
      </c>
      <c r="L16" t="str">
        <f t="shared" si="2"/>
        <v>UPDATE m_coa set coa_group_id='7' WHERE code='110201004';</v>
      </c>
    </row>
    <row r="17" customFormat="1" spans="2:12">
      <c r="B17">
        <v>110201005</v>
      </c>
      <c r="C17" t="str">
        <f t="shared" si="5"/>
        <v>CA - Kas Di Bank - IDR - PT BANK QNB INDONESIA</v>
      </c>
      <c r="D17" s="7" t="str">
        <f t="shared" si="1"/>
        <v>INSERT INTO m_coa (created_at, code, name) values (NOW(),'110201005','CA - Kas Di Bank - IDR - PT BANK QNB INDONESIA');</v>
      </c>
      <c r="E17" s="744" t="s">
        <v>60</v>
      </c>
      <c r="F17" t="s">
        <v>61</v>
      </c>
      <c r="G17" t="s">
        <v>69</v>
      </c>
      <c r="H17" t="s">
        <v>63</v>
      </c>
      <c r="I17" t="s">
        <v>74</v>
      </c>
      <c r="K17">
        <f>VLOOKUP(I17,Sheet2!$A$2:$C$1013,3,FALSE)</f>
        <v>8</v>
      </c>
      <c r="L17" t="str">
        <f t="shared" si="2"/>
        <v>UPDATE m_coa set coa_group_id='8' WHERE code='110201005';</v>
      </c>
    </row>
    <row r="18" customFormat="1" spans="2:12">
      <c r="B18">
        <v>110201006</v>
      </c>
      <c r="C18" t="str">
        <f t="shared" si="5"/>
        <v>CA - Kas Di Bank - IDR - PT BANK RAKYAT INDONESIA (PERSERO)</v>
      </c>
      <c r="D18" s="7" t="str">
        <f t="shared" si="1"/>
        <v>INSERT INTO m_coa (created_at, code, name) values (NOW(),'110201006','CA - Kas Di Bank - IDR - PT BANK RAKYAT INDONESIA (PERSERO)');</v>
      </c>
      <c r="E18" s="744" t="s">
        <v>60</v>
      </c>
      <c r="F18" t="s">
        <v>61</v>
      </c>
      <c r="G18" t="s">
        <v>69</v>
      </c>
      <c r="H18" t="s">
        <v>63</v>
      </c>
      <c r="I18" t="s">
        <v>75</v>
      </c>
      <c r="K18">
        <f>VLOOKUP(I18,Sheet2!$A$2:$C$1013,3,FALSE)</f>
        <v>9</v>
      </c>
      <c r="L18" t="str">
        <f t="shared" si="2"/>
        <v>UPDATE m_coa set coa_group_id='9' WHERE code='110201006';</v>
      </c>
    </row>
    <row r="19" customFormat="1" spans="2:12">
      <c r="B19">
        <v>110201007</v>
      </c>
      <c r="C19" t="str">
        <f t="shared" si="5"/>
        <v>CA - Kas Di Bank - IDR - PT BANK PERMATA</v>
      </c>
      <c r="D19" s="7" t="str">
        <f t="shared" si="1"/>
        <v>INSERT INTO m_coa (created_at, code, name) values (NOW(),'110201007','CA - Kas Di Bank - IDR - PT BANK PERMATA');</v>
      </c>
      <c r="E19" s="744" t="s">
        <v>60</v>
      </c>
      <c r="F19" t="s">
        <v>61</v>
      </c>
      <c r="G19" t="s">
        <v>69</v>
      </c>
      <c r="H19" t="s">
        <v>63</v>
      </c>
      <c r="I19" t="s">
        <v>76</v>
      </c>
      <c r="K19">
        <f>VLOOKUP(I19,Sheet2!$A$2:$C$1013,3,FALSE)</f>
        <v>10</v>
      </c>
      <c r="L19" t="str">
        <f t="shared" si="2"/>
        <v>UPDATE m_coa set coa_group_id='10' WHERE code='110201007';</v>
      </c>
    </row>
    <row r="20" customFormat="1" spans="2:12">
      <c r="B20">
        <v>110201008</v>
      </c>
      <c r="C20" t="str">
        <f t="shared" si="5"/>
        <v>CA - Kas Di Bank - IDR - PT BANK UOB INDONESIA</v>
      </c>
      <c r="D20" s="7" t="str">
        <f t="shared" si="1"/>
        <v>INSERT INTO m_coa (created_at, code, name) values (NOW(),'110201008','CA - Kas Di Bank - IDR - PT BANK UOB INDONESIA');</v>
      </c>
      <c r="E20" s="744" t="s">
        <v>60</v>
      </c>
      <c r="F20" t="s">
        <v>61</v>
      </c>
      <c r="G20" t="s">
        <v>69</v>
      </c>
      <c r="H20" t="s">
        <v>63</v>
      </c>
      <c r="I20" t="s">
        <v>77</v>
      </c>
      <c r="K20">
        <f>VLOOKUP(I20,Sheet2!$A$2:$C$1013,3,FALSE)</f>
        <v>11</v>
      </c>
      <c r="L20" t="str">
        <f t="shared" si="2"/>
        <v>UPDATE m_coa set coa_group_id='11' WHERE code='110201008';</v>
      </c>
    </row>
    <row r="21" customFormat="1" spans="2:12">
      <c r="B21">
        <v>110201009</v>
      </c>
      <c r="C21" t="str">
        <f t="shared" si="5"/>
        <v>CA - Kas Di Bank - IDR - PT BANK DKI</v>
      </c>
      <c r="D21" s="7" t="str">
        <f t="shared" si="1"/>
        <v>INSERT INTO m_coa (created_at, code, name) values (NOW(),'110201009','CA - Kas Di Bank - IDR - PT BANK DKI');</v>
      </c>
      <c r="E21" s="744" t="s">
        <v>60</v>
      </c>
      <c r="F21" t="s">
        <v>61</v>
      </c>
      <c r="G21" t="s">
        <v>69</v>
      </c>
      <c r="H21" t="s">
        <v>63</v>
      </c>
      <c r="I21" t="s">
        <v>78</v>
      </c>
      <c r="K21">
        <f>VLOOKUP(I21,Sheet2!$A$2:$C$1013,3,FALSE)</f>
        <v>12</v>
      </c>
      <c r="L21" t="str">
        <f t="shared" si="2"/>
        <v>UPDATE m_coa set coa_group_id='12' WHERE code='110201009';</v>
      </c>
    </row>
    <row r="22" customFormat="1" spans="2:12">
      <c r="B22">
        <v>110201010</v>
      </c>
      <c r="C22" t="str">
        <f t="shared" si="5"/>
        <v>CA - Kas Di Bank - IDR - PT BANK JTRUST INDONESIA</v>
      </c>
      <c r="D22" s="7" t="str">
        <f t="shared" si="1"/>
        <v>INSERT INTO m_coa (created_at, code, name) values (NOW(),'110201010','CA - Kas Di Bank - IDR - PT BANK JTRUST INDONESIA');</v>
      </c>
      <c r="E22" s="744" t="s">
        <v>60</v>
      </c>
      <c r="F22" t="s">
        <v>61</v>
      </c>
      <c r="G22" t="s">
        <v>69</v>
      </c>
      <c r="H22" t="s">
        <v>63</v>
      </c>
      <c r="I22" t="s">
        <v>79</v>
      </c>
      <c r="K22">
        <f>VLOOKUP(I22,Sheet2!$A$2:$C$1013,3,FALSE)</f>
        <v>13</v>
      </c>
      <c r="L22" t="str">
        <f t="shared" si="2"/>
        <v>UPDATE m_coa set coa_group_id='13' WHERE code='110201010';</v>
      </c>
    </row>
    <row r="23" customFormat="1" spans="2:12">
      <c r="B23">
        <v>110201011</v>
      </c>
      <c r="C23" t="str">
        <f t="shared" si="5"/>
        <v>CA - Kas Di Bank - IDR - PT BANK DANAMON INDONESIA</v>
      </c>
      <c r="D23" s="7" t="str">
        <f t="shared" si="1"/>
        <v>INSERT INTO m_coa (created_at, code, name) values (NOW(),'110201011','CA - Kas Di Bank - IDR - PT BANK DANAMON INDONESIA');</v>
      </c>
      <c r="E23" s="744" t="s">
        <v>60</v>
      </c>
      <c r="F23" t="s">
        <v>61</v>
      </c>
      <c r="G23" t="s">
        <v>69</v>
      </c>
      <c r="H23" t="s">
        <v>63</v>
      </c>
      <c r="I23" t="s">
        <v>80</v>
      </c>
      <c r="K23">
        <f>VLOOKUP(I23,Sheet2!$A$2:$C$1013,3,FALSE)</f>
        <v>14</v>
      </c>
      <c r="L23" t="str">
        <f t="shared" si="2"/>
        <v>UPDATE m_coa set coa_group_id='14' WHERE code='110201011';</v>
      </c>
    </row>
    <row r="24" customFormat="1" spans="2:12">
      <c r="B24">
        <v>110201012</v>
      </c>
      <c r="C24" t="str">
        <f t="shared" si="5"/>
        <v>CA - Kas Di Bank - IDR - PT BANK SYARIAH INDONESIA</v>
      </c>
      <c r="D24" s="7" t="str">
        <f t="shared" si="1"/>
        <v>INSERT INTO m_coa (created_at, code, name) values (NOW(),'110201012','CA - Kas Di Bank - IDR - PT BANK SYARIAH INDONESIA');</v>
      </c>
      <c r="E24" s="744" t="s">
        <v>60</v>
      </c>
      <c r="F24" t="s">
        <v>61</v>
      </c>
      <c r="G24" t="s">
        <v>69</v>
      </c>
      <c r="H24" t="s">
        <v>63</v>
      </c>
      <c r="I24" t="s">
        <v>81</v>
      </c>
      <c r="K24">
        <f>VLOOKUP(I24,Sheet2!$A$2:$C$1013,3,FALSE)</f>
        <v>15</v>
      </c>
      <c r="L24" t="str">
        <f t="shared" si="2"/>
        <v>UPDATE m_coa set coa_group_id='15' WHERE code='110201012';</v>
      </c>
    </row>
    <row r="25" customFormat="1" spans="2:12">
      <c r="B25">
        <v>110201013</v>
      </c>
      <c r="C25" t="str">
        <f t="shared" si="5"/>
        <v>CA - Kas Di Bank - IDR - PT BANK CAPITAL INDONESIA </v>
      </c>
      <c r="D25" s="7" t="str">
        <f t="shared" si="1"/>
        <v>INSERT INTO m_coa (created_at, code, name) values (NOW(),'110201013','CA - Kas Di Bank - IDR - PT BANK CAPITAL INDONESIA ');</v>
      </c>
      <c r="E25" s="744" t="s">
        <v>60</v>
      </c>
      <c r="F25" t="s">
        <v>61</v>
      </c>
      <c r="G25" t="s">
        <v>69</v>
      </c>
      <c r="H25" t="s">
        <v>63</v>
      </c>
      <c r="I25" t="s">
        <v>82</v>
      </c>
      <c r="K25">
        <f>VLOOKUP(I25,Sheet2!$A$2:$C$1013,3,FALSE)</f>
        <v>16</v>
      </c>
      <c r="L25" t="str">
        <f t="shared" si="2"/>
        <v>UPDATE m_coa set coa_group_id='16' WHERE code='110201013';</v>
      </c>
    </row>
    <row r="26" customFormat="1" spans="2:12">
      <c r="B26">
        <v>110201014</v>
      </c>
      <c r="C26" t="str">
        <f t="shared" si="5"/>
        <v>CA - Kas Di Bank - IDR - PT BANK MNC INTERNASIONAL</v>
      </c>
      <c r="D26" s="7" t="str">
        <f t="shared" si="1"/>
        <v>INSERT INTO m_coa (created_at, code, name) values (NOW(),'110201014','CA - Kas Di Bank - IDR - PT BANK MNC INTERNASIONAL');</v>
      </c>
      <c r="E26" s="744" t="s">
        <v>60</v>
      </c>
      <c r="F26" t="s">
        <v>61</v>
      </c>
      <c r="G26" t="s">
        <v>69</v>
      </c>
      <c r="H26" t="s">
        <v>63</v>
      </c>
      <c r="I26" t="s">
        <v>83</v>
      </c>
      <c r="K26">
        <f>VLOOKUP(I26,Sheet2!$A$2:$C$1013,3,FALSE)</f>
        <v>17</v>
      </c>
      <c r="L26" t="str">
        <f t="shared" si="2"/>
        <v>UPDATE m_coa set coa_group_id='17' WHERE code='110201014';</v>
      </c>
    </row>
    <row r="27" customFormat="1" spans="2:12">
      <c r="B27">
        <v>110201015</v>
      </c>
      <c r="C27" t="str">
        <f t="shared" si="5"/>
        <v>CA - Kas Di Bank - IDR - PT BANK OCBC NISP</v>
      </c>
      <c r="D27" s="7" t="str">
        <f t="shared" si="1"/>
        <v>INSERT INTO m_coa (created_at, code, name) values (NOW(),'110201015','CA - Kas Di Bank - IDR - PT BANK OCBC NISP');</v>
      </c>
      <c r="E27" s="744" t="s">
        <v>60</v>
      </c>
      <c r="F27" t="s">
        <v>61</v>
      </c>
      <c r="G27" t="s">
        <v>69</v>
      </c>
      <c r="H27" t="s">
        <v>63</v>
      </c>
      <c r="I27" t="s">
        <v>84</v>
      </c>
      <c r="K27">
        <f>VLOOKUP(I27,Sheet2!$A$2:$C$1013,3,FALSE)</f>
        <v>18</v>
      </c>
      <c r="L27" t="str">
        <f t="shared" si="2"/>
        <v>UPDATE m_coa set coa_group_id='18' WHERE code='110201015';</v>
      </c>
    </row>
    <row r="28" customFormat="1" spans="2:12">
      <c r="B28">
        <v>110201016</v>
      </c>
      <c r="C28" t="str">
        <f t="shared" si="5"/>
        <v>CA - Kas Di Bank - IDR - PT BANK MEGA</v>
      </c>
      <c r="D28" s="7" t="str">
        <f t="shared" si="1"/>
        <v>INSERT INTO m_coa (created_at, code, name) values (NOW(),'110201016','CA - Kas Di Bank - IDR - PT BANK MEGA');</v>
      </c>
      <c r="E28" s="744" t="s">
        <v>60</v>
      </c>
      <c r="F28" t="s">
        <v>61</v>
      </c>
      <c r="G28" t="s">
        <v>69</v>
      </c>
      <c r="H28" t="s">
        <v>63</v>
      </c>
      <c r="I28" t="s">
        <v>85</v>
      </c>
      <c r="K28">
        <f>VLOOKUP(I28,Sheet2!$A$2:$C$1013,3,FALSE)</f>
        <v>19</v>
      </c>
      <c r="L28" t="str">
        <f t="shared" si="2"/>
        <v>UPDATE m_coa set coa_group_id='19' WHERE code='110201016';</v>
      </c>
    </row>
    <row r="29" customFormat="1" spans="2:12">
      <c r="B29">
        <v>110201017</v>
      </c>
      <c r="C29" t="str">
        <f t="shared" si="5"/>
        <v>CA - Kas Di Bank - IDR - PT BANK PEMBANGUNAN DAERAH JAWA TENGAH</v>
      </c>
      <c r="D29" s="7" t="str">
        <f t="shared" si="1"/>
        <v>INSERT INTO m_coa (created_at, code, name) values (NOW(),'110201017','CA - Kas Di Bank - IDR - PT BANK PEMBANGUNAN DAERAH JAWA TENGAH');</v>
      </c>
      <c r="E29" s="744" t="s">
        <v>60</v>
      </c>
      <c r="F29" t="s">
        <v>61</v>
      </c>
      <c r="G29" t="s">
        <v>69</v>
      </c>
      <c r="H29" t="s">
        <v>63</v>
      </c>
      <c r="I29" t="s">
        <v>86</v>
      </c>
      <c r="K29">
        <f>VLOOKUP(I29,Sheet2!$A$2:$C$1013,3,FALSE)</f>
        <v>20</v>
      </c>
      <c r="L29" t="str">
        <f t="shared" si="2"/>
        <v>UPDATE m_coa set coa_group_id='20' WHERE code='110201017';</v>
      </c>
    </row>
    <row r="30" customFormat="1" spans="2:12">
      <c r="B30">
        <v>110201018</v>
      </c>
      <c r="C30" t="str">
        <f t="shared" si="5"/>
        <v>CA - Kas Di Bank - IDR - PT BANK PEMBANGUNAN DAERAH JAWA TIMUR</v>
      </c>
      <c r="D30" s="7" t="str">
        <f t="shared" si="1"/>
        <v>INSERT INTO m_coa (created_at, code, name) values (NOW(),'110201018','CA - Kas Di Bank - IDR - PT BANK PEMBANGUNAN DAERAH JAWA TIMUR');</v>
      </c>
      <c r="E30" s="744" t="s">
        <v>60</v>
      </c>
      <c r="F30" t="s">
        <v>61</v>
      </c>
      <c r="G30" t="s">
        <v>69</v>
      </c>
      <c r="H30" t="s">
        <v>63</v>
      </c>
      <c r="I30" t="s">
        <v>87</v>
      </c>
      <c r="K30">
        <f>VLOOKUP(I30,Sheet2!$A$2:$C$1013,3,FALSE)</f>
        <v>21</v>
      </c>
      <c r="L30" t="str">
        <f t="shared" si="2"/>
        <v>UPDATE m_coa set coa_group_id='21' WHERE code='110201018';</v>
      </c>
    </row>
    <row r="31" customFormat="1" spans="2:12">
      <c r="B31">
        <v>110201019</v>
      </c>
      <c r="C31" t="str">
        <f t="shared" si="5"/>
        <v>CA - Kas Di Bank - IDR - PT BANK MAYBANK INDONESIA</v>
      </c>
      <c r="D31" s="7" t="str">
        <f t="shared" si="1"/>
        <v>INSERT INTO m_coa (created_at, code, name) values (NOW(),'110201019','CA - Kas Di Bank - IDR - PT BANK MAYBANK INDONESIA');</v>
      </c>
      <c r="E31" s="744" t="s">
        <v>60</v>
      </c>
      <c r="F31" t="s">
        <v>61</v>
      </c>
      <c r="G31" t="s">
        <v>69</v>
      </c>
      <c r="H31" t="s">
        <v>63</v>
      </c>
      <c r="I31" t="s">
        <v>88</v>
      </c>
      <c r="K31">
        <f>VLOOKUP(I31,Sheet2!$A$2:$C$1013,3,FALSE)</f>
        <v>22</v>
      </c>
      <c r="L31" t="str">
        <f t="shared" si="2"/>
        <v>UPDATE m_coa set coa_group_id='22' WHERE code='110201019';</v>
      </c>
    </row>
    <row r="32" customFormat="1" spans="2:12">
      <c r="B32">
        <v>110201020</v>
      </c>
      <c r="C32" t="str">
        <f t="shared" si="5"/>
        <v>CA - Kas Di Bank - IDR - PT BANK MUAMALAT INDONESIA</v>
      </c>
      <c r="D32" s="7" t="str">
        <f t="shared" si="1"/>
        <v>INSERT INTO m_coa (created_at, code, name) values (NOW(),'110201020','CA - Kas Di Bank - IDR - PT BANK MUAMALAT INDONESIA');</v>
      </c>
      <c r="E32" s="744" t="s">
        <v>60</v>
      </c>
      <c r="F32" t="s">
        <v>61</v>
      </c>
      <c r="G32" t="s">
        <v>69</v>
      </c>
      <c r="H32" t="s">
        <v>63</v>
      </c>
      <c r="I32" t="s">
        <v>89</v>
      </c>
      <c r="K32">
        <f>VLOOKUP(I32,Sheet2!$A$2:$C$1013,3,FALSE)</f>
        <v>23</v>
      </c>
      <c r="L32" t="str">
        <f t="shared" si="2"/>
        <v>UPDATE m_coa set coa_group_id='23' WHERE code='110201020';</v>
      </c>
    </row>
    <row r="33" customFormat="1" spans="2:12">
      <c r="B33">
        <v>110201021</v>
      </c>
      <c r="C33" t="str">
        <f t="shared" si="5"/>
        <v>CA - Kas Di Bank - IDR - PT BANK DBS INDONESIA</v>
      </c>
      <c r="D33" s="7" t="str">
        <f t="shared" si="1"/>
        <v>INSERT INTO m_coa (created_at, code, name) values (NOW(),'110201021','CA - Kas Di Bank - IDR - PT BANK DBS INDONESIA');</v>
      </c>
      <c r="E33" s="744" t="s">
        <v>60</v>
      </c>
      <c r="F33" t="s">
        <v>61</v>
      </c>
      <c r="G33" t="s">
        <v>69</v>
      </c>
      <c r="H33" t="s">
        <v>63</v>
      </c>
      <c r="I33" t="s">
        <v>90</v>
      </c>
      <c r="K33">
        <f>VLOOKUP(I33,Sheet2!$A$2:$C$1013,3,FALSE)</f>
        <v>24</v>
      </c>
      <c r="L33" t="str">
        <f t="shared" si="2"/>
        <v>UPDATE m_coa set coa_group_id='24' WHERE code='110201021';</v>
      </c>
    </row>
    <row r="34" customFormat="1" spans="2:12">
      <c r="B34">
        <v>110201022</v>
      </c>
      <c r="C34" t="str">
        <f t="shared" si="5"/>
        <v>CA - Kas Di Bank - IDR - PT BANK MASPION INDONESIA</v>
      </c>
      <c r="D34" s="7" t="str">
        <f t="shared" si="1"/>
        <v>INSERT INTO m_coa (created_at, code, name) values (NOW(),'110201022','CA - Kas Di Bank - IDR - PT BANK MASPION INDONESIA');</v>
      </c>
      <c r="E34" s="744" t="s">
        <v>60</v>
      </c>
      <c r="F34" t="s">
        <v>61</v>
      </c>
      <c r="G34" t="s">
        <v>69</v>
      </c>
      <c r="H34" t="s">
        <v>63</v>
      </c>
      <c r="I34" t="s">
        <v>91</v>
      </c>
      <c r="K34">
        <f>VLOOKUP(I34,Sheet2!$A$2:$C$1013,3,FALSE)</f>
        <v>25</v>
      </c>
      <c r="L34" t="str">
        <f t="shared" si="2"/>
        <v>UPDATE m_coa set coa_group_id='25' WHERE code='110201022';</v>
      </c>
    </row>
    <row r="35" customFormat="1" spans="2:12">
      <c r="B35">
        <v>110201023</v>
      </c>
      <c r="C35" t="str">
        <f t="shared" si="5"/>
        <v>CA - Kas Di Bank - IDR - PT BANK PAN INDONESIA</v>
      </c>
      <c r="D35" s="7" t="str">
        <f t="shared" si="1"/>
        <v>INSERT INTO m_coa (created_at, code, name) values (NOW(),'110201023','CA - Kas Di Bank - IDR - PT BANK PAN INDONESIA');</v>
      </c>
      <c r="E35" s="744" t="s">
        <v>60</v>
      </c>
      <c r="F35" t="s">
        <v>61</v>
      </c>
      <c r="G35" t="s">
        <v>69</v>
      </c>
      <c r="H35" t="s">
        <v>63</v>
      </c>
      <c r="I35" t="s">
        <v>92</v>
      </c>
      <c r="K35">
        <f>VLOOKUP(I35,Sheet2!$A$2:$C$1013,3,FALSE)</f>
        <v>26</v>
      </c>
      <c r="L35" t="str">
        <f t="shared" si="2"/>
        <v>UPDATE m_coa set coa_group_id='26' WHERE code='110201023';</v>
      </c>
    </row>
    <row r="36" customFormat="1" spans="2:12">
      <c r="B36">
        <v>110201024</v>
      </c>
      <c r="C36" t="str">
        <f t="shared" si="5"/>
        <v>CA - Kas Di Bank - IDR - PT BANK TABUNGAN PENSIUNAN NASIONAL</v>
      </c>
      <c r="D36" s="7" t="str">
        <f t="shared" si="1"/>
        <v>INSERT INTO m_coa (created_at, code, name) values (NOW(),'110201024','CA - Kas Di Bank - IDR - PT BANK TABUNGAN PENSIUNAN NASIONAL');</v>
      </c>
      <c r="E36" s="744" t="s">
        <v>60</v>
      </c>
      <c r="F36" t="s">
        <v>61</v>
      </c>
      <c r="G36" t="s">
        <v>69</v>
      </c>
      <c r="H36" t="s">
        <v>63</v>
      </c>
      <c r="I36" t="s">
        <v>93</v>
      </c>
      <c r="K36">
        <f>VLOOKUP(I36,Sheet2!$A$2:$C$1013,3,FALSE)</f>
        <v>27</v>
      </c>
      <c r="L36" t="str">
        <f t="shared" si="2"/>
        <v>UPDATE m_coa set coa_group_id='27' WHERE code='110201024';</v>
      </c>
    </row>
    <row r="37" customFormat="1" spans="2:12">
      <c r="B37">
        <v>110201025</v>
      </c>
      <c r="C37" t="str">
        <f t="shared" si="5"/>
        <v>CA - Kas Di Bank - IDR - PT BANK TABUNGAN NEGARA</v>
      </c>
      <c r="D37" s="7" t="str">
        <f t="shared" si="1"/>
        <v>INSERT INTO m_coa (created_at, code, name) values (NOW(),'110201025','CA - Kas Di Bank - IDR - PT BANK TABUNGAN NEGARA');</v>
      </c>
      <c r="E37" s="744" t="s">
        <v>60</v>
      </c>
      <c r="F37" t="s">
        <v>61</v>
      </c>
      <c r="G37" t="s">
        <v>69</v>
      </c>
      <c r="H37" t="s">
        <v>63</v>
      </c>
      <c r="I37" t="s">
        <v>94</v>
      </c>
      <c r="K37">
        <f>VLOOKUP(I37,Sheet2!$A$2:$C$1013,3,FALSE)</f>
        <v>28</v>
      </c>
      <c r="L37" t="str">
        <f t="shared" si="2"/>
        <v>UPDATE m_coa set coa_group_id='28' WHERE code='110201025';</v>
      </c>
    </row>
    <row r="38" customFormat="1" spans="2:12">
      <c r="B38">
        <v>110202001</v>
      </c>
      <c r="C38" t="str">
        <f t="shared" ref="C38:C62" si="6">CONCATENATE(F38,E38,G38,E38,H38,E38,I38)</f>
        <v>CA - Kas Di Bank - USD - PT BANK CENTRAL ASIA</v>
      </c>
      <c r="D38" s="7" t="str">
        <f t="shared" si="1"/>
        <v>INSERT INTO m_coa (created_at, code, name) values (NOW(),'110202001','CA - Kas Di Bank - USD - PT BANK CENTRAL ASIA');</v>
      </c>
      <c r="E38" s="744" t="s">
        <v>60</v>
      </c>
      <c r="F38" t="s">
        <v>61</v>
      </c>
      <c r="G38" t="s">
        <v>69</v>
      </c>
      <c r="H38" t="s">
        <v>67</v>
      </c>
      <c r="I38" t="s">
        <v>70</v>
      </c>
      <c r="K38">
        <f>VLOOKUP(I38,Sheet2!$A$2:$C$1013,3,FALSE)</f>
        <v>4</v>
      </c>
      <c r="L38" t="str">
        <f t="shared" si="2"/>
        <v>UPDATE m_coa set coa_group_id='4' WHERE code='110202001';</v>
      </c>
    </row>
    <row r="39" customFormat="1" spans="2:12">
      <c r="B39">
        <v>110202002</v>
      </c>
      <c r="C39" t="str">
        <f t="shared" si="6"/>
        <v>CA - Kas Di Bank - USD - PT BANK MANDIRI (PERSERO)</v>
      </c>
      <c r="D39" s="7" t="str">
        <f t="shared" si="1"/>
        <v>INSERT INTO m_coa (created_at, code, name) values (NOW(),'110202002','CA - Kas Di Bank - USD - PT BANK MANDIRI (PERSERO)');</v>
      </c>
      <c r="E39" s="744" t="s">
        <v>60</v>
      </c>
      <c r="F39" t="s">
        <v>61</v>
      </c>
      <c r="G39" t="s">
        <v>69</v>
      </c>
      <c r="H39" t="s">
        <v>67</v>
      </c>
      <c r="I39" t="s">
        <v>71</v>
      </c>
      <c r="K39">
        <f>VLOOKUP(I39,Sheet2!$A$2:$C$1013,3,FALSE)</f>
        <v>5</v>
      </c>
      <c r="L39" t="str">
        <f t="shared" si="2"/>
        <v>UPDATE m_coa set coa_group_id='5' WHERE code='110202002';</v>
      </c>
    </row>
    <row r="40" customFormat="1" spans="2:12">
      <c r="B40">
        <v>110202003</v>
      </c>
      <c r="C40" t="str">
        <f t="shared" si="6"/>
        <v>CA - Kas Di Bank - USD - PT BANK NEGARA INDONESIA (PERSERO)</v>
      </c>
      <c r="D40" s="7" t="str">
        <f t="shared" si="1"/>
        <v>INSERT INTO m_coa (created_at, code, name) values (NOW(),'110202003','CA - Kas Di Bank - USD - PT BANK NEGARA INDONESIA (PERSERO)');</v>
      </c>
      <c r="E40" s="744" t="s">
        <v>60</v>
      </c>
      <c r="F40" t="s">
        <v>61</v>
      </c>
      <c r="G40" t="s">
        <v>69</v>
      </c>
      <c r="H40" t="s">
        <v>67</v>
      </c>
      <c r="I40" t="s">
        <v>72</v>
      </c>
      <c r="K40">
        <f>VLOOKUP(I40,Sheet2!$A$2:$C$1013,3,FALSE)</f>
        <v>6</v>
      </c>
      <c r="L40" t="str">
        <f t="shared" si="2"/>
        <v>UPDATE m_coa set coa_group_id='6' WHERE code='110202003';</v>
      </c>
    </row>
    <row r="41" customFormat="1" spans="2:12">
      <c r="B41">
        <v>110202004</v>
      </c>
      <c r="C41" t="str">
        <f t="shared" si="6"/>
        <v>CA - Kas Di Bank - USD - PT BANK CIMB NIAGA</v>
      </c>
      <c r="D41" s="7" t="str">
        <f t="shared" si="1"/>
        <v>INSERT INTO m_coa (created_at, code, name) values (NOW(),'110202004','CA - Kas Di Bank - USD - PT BANK CIMB NIAGA');</v>
      </c>
      <c r="E41" s="744" t="s">
        <v>60</v>
      </c>
      <c r="F41" t="s">
        <v>61</v>
      </c>
      <c r="G41" t="s">
        <v>69</v>
      </c>
      <c r="H41" t="s">
        <v>67</v>
      </c>
      <c r="I41" t="s">
        <v>73</v>
      </c>
      <c r="K41">
        <f>VLOOKUP(I41,Sheet2!$A$2:$C$1013,3,FALSE)</f>
        <v>7</v>
      </c>
      <c r="L41" t="str">
        <f t="shared" si="2"/>
        <v>UPDATE m_coa set coa_group_id='7' WHERE code='110202004';</v>
      </c>
    </row>
    <row r="42" customFormat="1" spans="2:12">
      <c r="B42">
        <v>110202005</v>
      </c>
      <c r="C42" t="str">
        <f t="shared" si="6"/>
        <v>CA - Kas Di Bank - USD - PT BANK QNB INDONESIA</v>
      </c>
      <c r="D42" s="7" t="str">
        <f t="shared" si="1"/>
        <v>INSERT INTO m_coa (created_at, code, name) values (NOW(),'110202005','CA - Kas Di Bank - USD - PT BANK QNB INDONESIA');</v>
      </c>
      <c r="E42" s="744" t="s">
        <v>60</v>
      </c>
      <c r="F42" t="s">
        <v>61</v>
      </c>
      <c r="G42" t="s">
        <v>69</v>
      </c>
      <c r="H42" t="s">
        <v>67</v>
      </c>
      <c r="I42" t="s">
        <v>74</v>
      </c>
      <c r="K42">
        <f>VLOOKUP(I42,Sheet2!$A$2:$C$1013,3,FALSE)</f>
        <v>8</v>
      </c>
      <c r="L42" t="str">
        <f t="shared" si="2"/>
        <v>UPDATE m_coa set coa_group_id='8' WHERE code='110202005';</v>
      </c>
    </row>
    <row r="43" customFormat="1" spans="2:12">
      <c r="B43">
        <v>110202006</v>
      </c>
      <c r="C43" t="str">
        <f t="shared" si="6"/>
        <v>CA - Kas Di Bank - USD - PT BANK RAKYAT INDONESIA (PERSERO)</v>
      </c>
      <c r="D43" s="7" t="str">
        <f t="shared" si="1"/>
        <v>INSERT INTO m_coa (created_at, code, name) values (NOW(),'110202006','CA - Kas Di Bank - USD - PT BANK RAKYAT INDONESIA (PERSERO)');</v>
      </c>
      <c r="E43" s="744" t="s">
        <v>60</v>
      </c>
      <c r="F43" t="s">
        <v>61</v>
      </c>
      <c r="G43" t="s">
        <v>69</v>
      </c>
      <c r="H43" t="s">
        <v>67</v>
      </c>
      <c r="I43" t="s">
        <v>75</v>
      </c>
      <c r="K43">
        <f>VLOOKUP(I43,Sheet2!$A$2:$C$1013,3,FALSE)</f>
        <v>9</v>
      </c>
      <c r="L43" t="str">
        <f t="shared" si="2"/>
        <v>UPDATE m_coa set coa_group_id='9' WHERE code='110202006';</v>
      </c>
    </row>
    <row r="44" customFormat="1" spans="2:12">
      <c r="B44">
        <v>110202007</v>
      </c>
      <c r="C44" t="str">
        <f t="shared" si="6"/>
        <v>CA - Kas Di Bank - USD - PT BANK PERMATA</v>
      </c>
      <c r="D44" s="7" t="str">
        <f t="shared" si="1"/>
        <v>INSERT INTO m_coa (created_at, code, name) values (NOW(),'110202007','CA - Kas Di Bank - USD - PT BANK PERMATA');</v>
      </c>
      <c r="E44" s="744" t="s">
        <v>60</v>
      </c>
      <c r="F44" t="s">
        <v>61</v>
      </c>
      <c r="G44" t="s">
        <v>69</v>
      </c>
      <c r="H44" t="s">
        <v>67</v>
      </c>
      <c r="I44" t="s">
        <v>76</v>
      </c>
      <c r="K44">
        <f>VLOOKUP(I44,Sheet2!$A$2:$C$1013,3,FALSE)</f>
        <v>10</v>
      </c>
      <c r="L44" t="str">
        <f t="shared" si="2"/>
        <v>UPDATE m_coa set coa_group_id='10' WHERE code='110202007';</v>
      </c>
    </row>
    <row r="45" customFormat="1" spans="2:12">
      <c r="B45">
        <v>110202008</v>
      </c>
      <c r="C45" t="str">
        <f t="shared" si="6"/>
        <v>CA - Kas Di Bank - USD - PT BANK UOB INDONESIA</v>
      </c>
      <c r="D45" s="7" t="str">
        <f t="shared" si="1"/>
        <v>INSERT INTO m_coa (created_at, code, name) values (NOW(),'110202008','CA - Kas Di Bank - USD - PT BANK UOB INDONESIA');</v>
      </c>
      <c r="E45" s="744" t="s">
        <v>60</v>
      </c>
      <c r="F45" t="s">
        <v>61</v>
      </c>
      <c r="G45" t="s">
        <v>69</v>
      </c>
      <c r="H45" t="s">
        <v>67</v>
      </c>
      <c r="I45" t="s">
        <v>77</v>
      </c>
      <c r="K45">
        <f>VLOOKUP(I45,Sheet2!$A$2:$C$1013,3,FALSE)</f>
        <v>11</v>
      </c>
      <c r="L45" t="str">
        <f t="shared" si="2"/>
        <v>UPDATE m_coa set coa_group_id='11' WHERE code='110202008';</v>
      </c>
    </row>
    <row r="46" customFormat="1" spans="2:12">
      <c r="B46">
        <v>110202009</v>
      </c>
      <c r="C46" t="str">
        <f t="shared" si="6"/>
        <v>CA - Kas Di Bank - USD - PT BANK DKI</v>
      </c>
      <c r="D46" s="7" t="str">
        <f t="shared" si="1"/>
        <v>INSERT INTO m_coa (created_at, code, name) values (NOW(),'110202009','CA - Kas Di Bank - USD - PT BANK DKI');</v>
      </c>
      <c r="E46" s="744" t="s">
        <v>60</v>
      </c>
      <c r="F46" t="s">
        <v>61</v>
      </c>
      <c r="G46" t="s">
        <v>69</v>
      </c>
      <c r="H46" t="s">
        <v>67</v>
      </c>
      <c r="I46" t="s">
        <v>78</v>
      </c>
      <c r="K46">
        <f>VLOOKUP(I46,Sheet2!$A$2:$C$1013,3,FALSE)</f>
        <v>12</v>
      </c>
      <c r="L46" t="str">
        <f t="shared" si="2"/>
        <v>UPDATE m_coa set coa_group_id='12' WHERE code='110202009';</v>
      </c>
    </row>
    <row r="47" customFormat="1" spans="2:12">
      <c r="B47">
        <v>110202010</v>
      </c>
      <c r="C47" t="str">
        <f t="shared" si="6"/>
        <v>CA - Kas Di Bank - USD - PT BANK JTRUST INDONESIA</v>
      </c>
      <c r="D47" s="7" t="str">
        <f t="shared" si="1"/>
        <v>INSERT INTO m_coa (created_at, code, name) values (NOW(),'110202010','CA - Kas Di Bank - USD - PT BANK JTRUST INDONESIA');</v>
      </c>
      <c r="E47" s="744" t="s">
        <v>60</v>
      </c>
      <c r="F47" t="s">
        <v>61</v>
      </c>
      <c r="G47" t="s">
        <v>69</v>
      </c>
      <c r="H47" t="s">
        <v>67</v>
      </c>
      <c r="I47" t="s">
        <v>79</v>
      </c>
      <c r="K47">
        <f>VLOOKUP(I47,Sheet2!$A$2:$C$1013,3,FALSE)</f>
        <v>13</v>
      </c>
      <c r="L47" t="str">
        <f t="shared" si="2"/>
        <v>UPDATE m_coa set coa_group_id='13' WHERE code='110202010';</v>
      </c>
    </row>
    <row r="48" customFormat="1" spans="2:12">
      <c r="B48">
        <v>110202011</v>
      </c>
      <c r="C48" t="str">
        <f t="shared" si="6"/>
        <v>CA - Kas Di Bank - USD - PT BANK DANAMON INDONESIA</v>
      </c>
      <c r="D48" s="7" t="str">
        <f t="shared" si="1"/>
        <v>INSERT INTO m_coa (created_at, code, name) values (NOW(),'110202011','CA - Kas Di Bank - USD - PT BANK DANAMON INDONESIA');</v>
      </c>
      <c r="E48" s="744" t="s">
        <v>60</v>
      </c>
      <c r="F48" t="s">
        <v>61</v>
      </c>
      <c r="G48" t="s">
        <v>69</v>
      </c>
      <c r="H48" t="s">
        <v>67</v>
      </c>
      <c r="I48" t="s">
        <v>80</v>
      </c>
      <c r="K48">
        <f>VLOOKUP(I48,Sheet2!$A$2:$C$1013,3,FALSE)</f>
        <v>14</v>
      </c>
      <c r="L48" t="str">
        <f t="shared" si="2"/>
        <v>UPDATE m_coa set coa_group_id='14' WHERE code='110202011';</v>
      </c>
    </row>
    <row r="49" customFormat="1" spans="2:12">
      <c r="B49">
        <v>110202012</v>
      </c>
      <c r="C49" t="str">
        <f t="shared" si="6"/>
        <v>CA - Kas Di Bank - USD - PT BANK SYARIAH INDONESIA</v>
      </c>
      <c r="D49" s="7" t="str">
        <f t="shared" si="1"/>
        <v>INSERT INTO m_coa (created_at, code, name) values (NOW(),'110202012','CA - Kas Di Bank - USD - PT BANK SYARIAH INDONESIA');</v>
      </c>
      <c r="E49" s="744" t="s">
        <v>60</v>
      </c>
      <c r="F49" t="s">
        <v>61</v>
      </c>
      <c r="G49" t="s">
        <v>69</v>
      </c>
      <c r="H49" t="s">
        <v>67</v>
      </c>
      <c r="I49" t="s">
        <v>81</v>
      </c>
      <c r="K49">
        <f>VLOOKUP(I49,Sheet2!$A$2:$C$1013,3,FALSE)</f>
        <v>15</v>
      </c>
      <c r="L49" t="str">
        <f t="shared" si="2"/>
        <v>UPDATE m_coa set coa_group_id='15' WHERE code='110202012';</v>
      </c>
    </row>
    <row r="50" customFormat="1" spans="2:12">
      <c r="B50">
        <v>110202013</v>
      </c>
      <c r="C50" t="str">
        <f t="shared" si="6"/>
        <v>CA - Kas Di Bank - USD - PT BANK CAPITAL INDONESIA </v>
      </c>
      <c r="D50" s="7" t="str">
        <f t="shared" si="1"/>
        <v>INSERT INTO m_coa (created_at, code, name) values (NOW(),'110202013','CA - Kas Di Bank - USD - PT BANK CAPITAL INDONESIA ');</v>
      </c>
      <c r="E50" s="744" t="s">
        <v>60</v>
      </c>
      <c r="F50" t="s">
        <v>61</v>
      </c>
      <c r="G50" t="s">
        <v>69</v>
      </c>
      <c r="H50" t="s">
        <v>67</v>
      </c>
      <c r="I50" t="s">
        <v>82</v>
      </c>
      <c r="K50">
        <f>VLOOKUP(I50,Sheet2!$A$2:$C$1013,3,FALSE)</f>
        <v>16</v>
      </c>
      <c r="L50" t="str">
        <f t="shared" si="2"/>
        <v>UPDATE m_coa set coa_group_id='16' WHERE code='110202013';</v>
      </c>
    </row>
    <row r="51" customFormat="1" spans="2:12">
      <c r="B51">
        <v>110202014</v>
      </c>
      <c r="C51" t="str">
        <f t="shared" si="6"/>
        <v>CA - Kas Di Bank - USD - PT BANK MNC INTERNASIONAL</v>
      </c>
      <c r="D51" s="7" t="str">
        <f t="shared" si="1"/>
        <v>INSERT INTO m_coa (created_at, code, name) values (NOW(),'110202014','CA - Kas Di Bank - USD - PT BANK MNC INTERNASIONAL');</v>
      </c>
      <c r="E51" s="744" t="s">
        <v>60</v>
      </c>
      <c r="F51" t="s">
        <v>61</v>
      </c>
      <c r="G51" t="s">
        <v>69</v>
      </c>
      <c r="H51" t="s">
        <v>67</v>
      </c>
      <c r="I51" t="s">
        <v>83</v>
      </c>
      <c r="K51">
        <f>VLOOKUP(I51,Sheet2!$A$2:$C$1013,3,FALSE)</f>
        <v>17</v>
      </c>
      <c r="L51" t="str">
        <f t="shared" si="2"/>
        <v>UPDATE m_coa set coa_group_id='17' WHERE code='110202014';</v>
      </c>
    </row>
    <row r="52" customFormat="1" spans="2:12">
      <c r="B52">
        <v>110202015</v>
      </c>
      <c r="C52" t="str">
        <f t="shared" si="6"/>
        <v>CA - Kas Di Bank - USD - PT BANK OCBC NISP</v>
      </c>
      <c r="D52" s="7" t="str">
        <f t="shared" si="1"/>
        <v>INSERT INTO m_coa (created_at, code, name) values (NOW(),'110202015','CA - Kas Di Bank - USD - PT BANK OCBC NISP');</v>
      </c>
      <c r="E52" s="744" t="s">
        <v>60</v>
      </c>
      <c r="F52" t="s">
        <v>61</v>
      </c>
      <c r="G52" t="s">
        <v>69</v>
      </c>
      <c r="H52" t="s">
        <v>67</v>
      </c>
      <c r="I52" t="s">
        <v>84</v>
      </c>
      <c r="K52">
        <f>VLOOKUP(I52,Sheet2!$A$2:$C$1013,3,FALSE)</f>
        <v>18</v>
      </c>
      <c r="L52" t="str">
        <f t="shared" si="2"/>
        <v>UPDATE m_coa set coa_group_id='18' WHERE code='110202015';</v>
      </c>
    </row>
    <row r="53" customFormat="1" spans="2:12">
      <c r="B53">
        <v>110202016</v>
      </c>
      <c r="C53" t="str">
        <f t="shared" si="6"/>
        <v>CA - Kas Di Bank - USD - PT BANK MEGA</v>
      </c>
      <c r="D53" s="7" t="str">
        <f t="shared" si="1"/>
        <v>INSERT INTO m_coa (created_at, code, name) values (NOW(),'110202016','CA - Kas Di Bank - USD - PT BANK MEGA');</v>
      </c>
      <c r="E53" s="744" t="s">
        <v>60</v>
      </c>
      <c r="F53" t="s">
        <v>61</v>
      </c>
      <c r="G53" t="s">
        <v>69</v>
      </c>
      <c r="H53" t="s">
        <v>67</v>
      </c>
      <c r="I53" t="s">
        <v>85</v>
      </c>
      <c r="K53">
        <f>VLOOKUP(I53,Sheet2!$A$2:$C$1013,3,FALSE)</f>
        <v>19</v>
      </c>
      <c r="L53" t="str">
        <f t="shared" si="2"/>
        <v>UPDATE m_coa set coa_group_id='19' WHERE code='110202016';</v>
      </c>
    </row>
    <row r="54" customFormat="1" spans="2:12">
      <c r="B54">
        <v>110202017</v>
      </c>
      <c r="C54" t="str">
        <f t="shared" si="6"/>
        <v>CA - Kas Di Bank - USD - PT BANK PEMBANGUNAN DAERAH JAWA TENGAH</v>
      </c>
      <c r="D54" s="7" t="str">
        <f t="shared" si="1"/>
        <v>INSERT INTO m_coa (created_at, code, name) values (NOW(),'110202017','CA - Kas Di Bank - USD - PT BANK PEMBANGUNAN DAERAH JAWA TENGAH');</v>
      </c>
      <c r="E54" s="744" t="s">
        <v>60</v>
      </c>
      <c r="F54" t="s">
        <v>61</v>
      </c>
      <c r="G54" t="s">
        <v>69</v>
      </c>
      <c r="H54" t="s">
        <v>67</v>
      </c>
      <c r="I54" t="s">
        <v>86</v>
      </c>
      <c r="K54">
        <f>VLOOKUP(I54,Sheet2!$A$2:$C$1013,3,FALSE)</f>
        <v>20</v>
      </c>
      <c r="L54" t="str">
        <f t="shared" si="2"/>
        <v>UPDATE m_coa set coa_group_id='20' WHERE code='110202017';</v>
      </c>
    </row>
    <row r="55" customFormat="1" spans="2:12">
      <c r="B55">
        <v>110202018</v>
      </c>
      <c r="C55" t="str">
        <f t="shared" si="6"/>
        <v>CA - Kas Di Bank - USD - PT BANK PEMBANGUNAN DAERAH JAWA TIMUR</v>
      </c>
      <c r="D55" s="7" t="str">
        <f t="shared" si="1"/>
        <v>INSERT INTO m_coa (created_at, code, name) values (NOW(),'110202018','CA - Kas Di Bank - USD - PT BANK PEMBANGUNAN DAERAH JAWA TIMUR');</v>
      </c>
      <c r="E55" s="744" t="s">
        <v>60</v>
      </c>
      <c r="F55" t="s">
        <v>61</v>
      </c>
      <c r="G55" t="s">
        <v>69</v>
      </c>
      <c r="H55" t="s">
        <v>67</v>
      </c>
      <c r="I55" t="s">
        <v>87</v>
      </c>
      <c r="K55">
        <f>VLOOKUP(I55,Sheet2!$A$2:$C$1013,3,FALSE)</f>
        <v>21</v>
      </c>
      <c r="L55" t="str">
        <f t="shared" si="2"/>
        <v>UPDATE m_coa set coa_group_id='21' WHERE code='110202018';</v>
      </c>
    </row>
    <row r="56" customFormat="1" spans="2:12">
      <c r="B56">
        <v>110202019</v>
      </c>
      <c r="C56" t="str">
        <f t="shared" si="6"/>
        <v>CA - Kas Di Bank - USD - PT BANK MAYBANK INDONESIA</v>
      </c>
      <c r="D56" s="7" t="str">
        <f t="shared" si="1"/>
        <v>INSERT INTO m_coa (created_at, code, name) values (NOW(),'110202019','CA - Kas Di Bank - USD - PT BANK MAYBANK INDONESIA');</v>
      </c>
      <c r="E56" s="744" t="s">
        <v>60</v>
      </c>
      <c r="F56" t="s">
        <v>61</v>
      </c>
      <c r="G56" t="s">
        <v>69</v>
      </c>
      <c r="H56" t="s">
        <v>67</v>
      </c>
      <c r="I56" t="s">
        <v>88</v>
      </c>
      <c r="K56">
        <f>VLOOKUP(I56,Sheet2!$A$2:$C$1013,3,FALSE)</f>
        <v>22</v>
      </c>
      <c r="L56" t="str">
        <f t="shared" si="2"/>
        <v>UPDATE m_coa set coa_group_id='22' WHERE code='110202019';</v>
      </c>
    </row>
    <row r="57" customFormat="1" spans="2:12">
      <c r="B57">
        <v>110202020</v>
      </c>
      <c r="C57" t="str">
        <f t="shared" si="6"/>
        <v>CA - Kas Di Bank - USD - PT BANK MUAMALAT INDONESIA</v>
      </c>
      <c r="D57" s="7" t="str">
        <f t="shared" si="1"/>
        <v>INSERT INTO m_coa (created_at, code, name) values (NOW(),'110202020','CA - Kas Di Bank - USD - PT BANK MUAMALAT INDONESIA');</v>
      </c>
      <c r="E57" s="744" t="s">
        <v>60</v>
      </c>
      <c r="F57" t="s">
        <v>61</v>
      </c>
      <c r="G57" t="s">
        <v>69</v>
      </c>
      <c r="H57" t="s">
        <v>67</v>
      </c>
      <c r="I57" t="s">
        <v>89</v>
      </c>
      <c r="K57">
        <f>VLOOKUP(I57,Sheet2!$A$2:$C$1013,3,FALSE)</f>
        <v>23</v>
      </c>
      <c r="L57" t="str">
        <f t="shared" si="2"/>
        <v>UPDATE m_coa set coa_group_id='23' WHERE code='110202020';</v>
      </c>
    </row>
    <row r="58" customFormat="1" spans="2:12">
      <c r="B58">
        <v>110202021</v>
      </c>
      <c r="C58" t="str">
        <f t="shared" si="6"/>
        <v>CA - Kas Di Bank - USD - PT BANK DBS INDONESIA</v>
      </c>
      <c r="D58" s="7" t="str">
        <f t="shared" si="1"/>
        <v>INSERT INTO m_coa (created_at, code, name) values (NOW(),'110202021','CA - Kas Di Bank - USD - PT BANK DBS INDONESIA');</v>
      </c>
      <c r="E58" s="744" t="s">
        <v>60</v>
      </c>
      <c r="F58" t="s">
        <v>61</v>
      </c>
      <c r="G58" t="s">
        <v>69</v>
      </c>
      <c r="H58" t="s">
        <v>67</v>
      </c>
      <c r="I58" t="s">
        <v>90</v>
      </c>
      <c r="K58">
        <f>VLOOKUP(I58,Sheet2!$A$2:$C$1013,3,FALSE)</f>
        <v>24</v>
      </c>
      <c r="L58" t="str">
        <f t="shared" si="2"/>
        <v>UPDATE m_coa set coa_group_id='24' WHERE code='110202021';</v>
      </c>
    </row>
    <row r="59" customFormat="1" spans="2:12">
      <c r="B59">
        <v>110202022</v>
      </c>
      <c r="C59" t="str">
        <f t="shared" si="6"/>
        <v>CA - Kas Di Bank - USD - PT BANK MASPION INDONESIA</v>
      </c>
      <c r="D59" s="7" t="str">
        <f t="shared" si="1"/>
        <v>INSERT INTO m_coa (created_at, code, name) values (NOW(),'110202022','CA - Kas Di Bank - USD - PT BANK MASPION INDONESIA');</v>
      </c>
      <c r="E59" s="744" t="s">
        <v>60</v>
      </c>
      <c r="F59" t="s">
        <v>61</v>
      </c>
      <c r="G59" t="s">
        <v>69</v>
      </c>
      <c r="H59" t="s">
        <v>67</v>
      </c>
      <c r="I59" t="s">
        <v>91</v>
      </c>
      <c r="K59">
        <f>VLOOKUP(I59,Sheet2!$A$2:$C$1013,3,FALSE)</f>
        <v>25</v>
      </c>
      <c r="L59" t="str">
        <f t="shared" si="2"/>
        <v>UPDATE m_coa set coa_group_id='25' WHERE code='110202022';</v>
      </c>
    </row>
    <row r="60" customFormat="1" spans="2:12">
      <c r="B60">
        <v>110202023</v>
      </c>
      <c r="C60" t="str">
        <f t="shared" si="6"/>
        <v>CA - Kas Di Bank - USD - PT BANK PAN INDONESIA</v>
      </c>
      <c r="D60" s="7" t="str">
        <f t="shared" si="1"/>
        <v>INSERT INTO m_coa (created_at, code, name) values (NOW(),'110202023','CA - Kas Di Bank - USD - PT BANK PAN INDONESIA');</v>
      </c>
      <c r="E60" s="744" t="s">
        <v>60</v>
      </c>
      <c r="F60" t="s">
        <v>61</v>
      </c>
      <c r="G60" t="s">
        <v>69</v>
      </c>
      <c r="H60" t="s">
        <v>67</v>
      </c>
      <c r="I60" t="s">
        <v>92</v>
      </c>
      <c r="K60">
        <f>VLOOKUP(I60,Sheet2!$A$2:$C$1013,3,FALSE)</f>
        <v>26</v>
      </c>
      <c r="L60" t="str">
        <f t="shared" si="2"/>
        <v>UPDATE m_coa set coa_group_id='26' WHERE code='110202023';</v>
      </c>
    </row>
    <row r="61" customFormat="1" spans="2:12">
      <c r="B61">
        <v>110202024</v>
      </c>
      <c r="C61" t="str">
        <f t="shared" si="6"/>
        <v>CA - Kas Di Bank - USD - PT BANK TABUNGAN PENSIUNAN NASIONAL</v>
      </c>
      <c r="D61" s="7" t="str">
        <f t="shared" si="1"/>
        <v>INSERT INTO m_coa (created_at, code, name) values (NOW(),'110202024','CA - Kas Di Bank - USD - PT BANK TABUNGAN PENSIUNAN NASIONAL');</v>
      </c>
      <c r="E61" s="744" t="s">
        <v>60</v>
      </c>
      <c r="F61" t="s">
        <v>61</v>
      </c>
      <c r="G61" t="s">
        <v>69</v>
      </c>
      <c r="H61" t="s">
        <v>67</v>
      </c>
      <c r="I61" t="s">
        <v>93</v>
      </c>
      <c r="K61">
        <f>VLOOKUP(I61,Sheet2!$A$2:$C$1013,3,FALSE)</f>
        <v>27</v>
      </c>
      <c r="L61" t="str">
        <f t="shared" si="2"/>
        <v>UPDATE m_coa set coa_group_id='27' WHERE code='110202024';</v>
      </c>
    </row>
    <row r="62" customFormat="1" spans="2:12">
      <c r="B62">
        <v>110202025</v>
      </c>
      <c r="C62" t="str">
        <f t="shared" si="6"/>
        <v>CA - Kas Di Bank - USD - PT BANK TABUNGAN NEGARA</v>
      </c>
      <c r="D62" s="7" t="str">
        <f t="shared" si="1"/>
        <v>INSERT INTO m_coa (created_at, code, name) values (NOW(),'110202025','CA - Kas Di Bank - USD - PT BANK TABUNGAN NEGARA');</v>
      </c>
      <c r="E62" s="744" t="s">
        <v>60</v>
      </c>
      <c r="F62" t="s">
        <v>61</v>
      </c>
      <c r="G62" t="s">
        <v>69</v>
      </c>
      <c r="H62" t="s">
        <v>67</v>
      </c>
      <c r="I62" t="s">
        <v>94</v>
      </c>
      <c r="K62">
        <f>VLOOKUP(I62,Sheet2!$A$2:$C$1013,3,FALSE)</f>
        <v>28</v>
      </c>
      <c r="L62" t="str">
        <f t="shared" si="2"/>
        <v>UPDATE m_coa set coa_group_id='28' WHERE code='110202025';</v>
      </c>
    </row>
    <row r="63" customFormat="1" spans="2:12">
      <c r="B63">
        <v>110203001</v>
      </c>
      <c r="C63" t="str">
        <f t="shared" ref="C63:C87" si="7">CONCATENATE(F63,E63,G63,E63,H63,E63,I63)</f>
        <v>CA - Kas Di Bank - SGD - PT BANK CENTRAL ASIA</v>
      </c>
      <c r="D63" s="7" t="str">
        <f t="shared" si="1"/>
        <v>INSERT INTO m_coa (created_at, code, name) values (NOW(),'110203001','CA - Kas Di Bank - SGD - PT BANK CENTRAL ASIA');</v>
      </c>
      <c r="E63" s="744" t="s">
        <v>60</v>
      </c>
      <c r="F63" t="s">
        <v>61</v>
      </c>
      <c r="G63" t="s">
        <v>69</v>
      </c>
      <c r="H63" t="s">
        <v>68</v>
      </c>
      <c r="I63" t="s">
        <v>70</v>
      </c>
      <c r="K63">
        <f>VLOOKUP(I63,Sheet2!$A$2:$C$1013,3,FALSE)</f>
        <v>4</v>
      </c>
      <c r="L63" t="str">
        <f t="shared" si="2"/>
        <v>UPDATE m_coa set coa_group_id='4' WHERE code='110203001';</v>
      </c>
    </row>
    <row r="64" customFormat="1" spans="2:12">
      <c r="B64">
        <v>110203002</v>
      </c>
      <c r="C64" t="str">
        <f t="shared" si="7"/>
        <v>CA - Kas Di Bank - SGD - PT BANK MANDIRI (PERSERO)</v>
      </c>
      <c r="D64" s="7" t="str">
        <f t="shared" si="1"/>
        <v>INSERT INTO m_coa (created_at, code, name) values (NOW(),'110203002','CA - Kas Di Bank - SGD - PT BANK MANDIRI (PERSERO)');</v>
      </c>
      <c r="E64" s="744" t="s">
        <v>60</v>
      </c>
      <c r="F64" t="s">
        <v>61</v>
      </c>
      <c r="G64" t="s">
        <v>69</v>
      </c>
      <c r="H64" t="s">
        <v>68</v>
      </c>
      <c r="I64" t="s">
        <v>71</v>
      </c>
      <c r="K64">
        <f>VLOOKUP(I64,Sheet2!$A$2:$C$1013,3,FALSE)</f>
        <v>5</v>
      </c>
      <c r="L64" t="str">
        <f t="shared" si="2"/>
        <v>UPDATE m_coa set coa_group_id='5' WHERE code='110203002';</v>
      </c>
    </row>
    <row r="65" customFormat="1" spans="2:12">
      <c r="B65">
        <v>110203003</v>
      </c>
      <c r="C65" t="str">
        <f t="shared" si="7"/>
        <v>CA - Kas Di Bank - SGD - PT BANK NEGARA INDONESIA (PERSERO)</v>
      </c>
      <c r="D65" s="7" t="str">
        <f t="shared" si="1"/>
        <v>INSERT INTO m_coa (created_at, code, name) values (NOW(),'110203003','CA - Kas Di Bank - SGD - PT BANK NEGARA INDONESIA (PERSERO)');</v>
      </c>
      <c r="E65" s="744" t="s">
        <v>60</v>
      </c>
      <c r="F65" t="s">
        <v>61</v>
      </c>
      <c r="G65" t="s">
        <v>69</v>
      </c>
      <c r="H65" t="s">
        <v>68</v>
      </c>
      <c r="I65" t="s">
        <v>72</v>
      </c>
      <c r="K65">
        <f>VLOOKUP(I65,Sheet2!$A$2:$C$1013,3,FALSE)</f>
        <v>6</v>
      </c>
      <c r="L65" t="str">
        <f t="shared" si="2"/>
        <v>UPDATE m_coa set coa_group_id='6' WHERE code='110203003';</v>
      </c>
    </row>
    <row r="66" customFormat="1" spans="2:12">
      <c r="B66">
        <v>110203004</v>
      </c>
      <c r="C66" t="str">
        <f t="shared" si="7"/>
        <v>CA - Kas Di Bank - SGD - PT BANK CIMB NIAGA</v>
      </c>
      <c r="D66" s="7" t="str">
        <f t="shared" si="1"/>
        <v>INSERT INTO m_coa (created_at, code, name) values (NOW(),'110203004','CA - Kas Di Bank - SGD - PT BANK CIMB NIAGA');</v>
      </c>
      <c r="E66" s="744" t="s">
        <v>60</v>
      </c>
      <c r="F66" t="s">
        <v>61</v>
      </c>
      <c r="G66" t="s">
        <v>69</v>
      </c>
      <c r="H66" t="s">
        <v>68</v>
      </c>
      <c r="I66" t="s">
        <v>73</v>
      </c>
      <c r="K66">
        <f>VLOOKUP(I66,Sheet2!$A$2:$C$1013,3,FALSE)</f>
        <v>7</v>
      </c>
      <c r="L66" t="str">
        <f t="shared" si="2"/>
        <v>UPDATE m_coa set coa_group_id='7' WHERE code='110203004';</v>
      </c>
    </row>
    <row r="67" customFormat="1" spans="2:12">
      <c r="B67">
        <v>110203005</v>
      </c>
      <c r="C67" t="str">
        <f t="shared" si="7"/>
        <v>CA - Kas Di Bank - SGD - PT BANK QNB INDONESIA</v>
      </c>
      <c r="D67" s="7" t="str">
        <f t="shared" si="1"/>
        <v>INSERT INTO m_coa (created_at, code, name) values (NOW(),'110203005','CA - Kas Di Bank - SGD - PT BANK QNB INDONESIA');</v>
      </c>
      <c r="E67" s="744" t="s">
        <v>60</v>
      </c>
      <c r="F67" t="s">
        <v>61</v>
      </c>
      <c r="G67" t="s">
        <v>69</v>
      </c>
      <c r="H67" t="s">
        <v>68</v>
      </c>
      <c r="I67" t="s">
        <v>74</v>
      </c>
      <c r="K67">
        <f>VLOOKUP(I67,Sheet2!$A$2:$C$1013,3,FALSE)</f>
        <v>8</v>
      </c>
      <c r="L67" t="str">
        <f t="shared" si="2"/>
        <v>UPDATE m_coa set coa_group_id='8' WHERE code='110203005';</v>
      </c>
    </row>
    <row r="68" customFormat="1" spans="2:12">
      <c r="B68">
        <v>110203006</v>
      </c>
      <c r="C68" t="str">
        <f t="shared" si="7"/>
        <v>CA - Kas Di Bank - SGD - PT BANK RAKYAT INDONESIA (PERSERO)</v>
      </c>
      <c r="D68" s="7" t="str">
        <f t="shared" si="1"/>
        <v>INSERT INTO m_coa (created_at, code, name) values (NOW(),'110203006','CA - Kas Di Bank - SGD - PT BANK RAKYAT INDONESIA (PERSERO)');</v>
      </c>
      <c r="E68" s="744" t="s">
        <v>60</v>
      </c>
      <c r="F68" t="s">
        <v>61</v>
      </c>
      <c r="G68" t="s">
        <v>69</v>
      </c>
      <c r="H68" t="s">
        <v>68</v>
      </c>
      <c r="I68" t="s">
        <v>75</v>
      </c>
      <c r="K68">
        <f>VLOOKUP(I68,Sheet2!$A$2:$C$1013,3,FALSE)</f>
        <v>9</v>
      </c>
      <c r="L68" t="str">
        <f t="shared" si="2"/>
        <v>UPDATE m_coa set coa_group_id='9' WHERE code='110203006';</v>
      </c>
    </row>
    <row r="69" customFormat="1" spans="2:12">
      <c r="B69">
        <v>110203007</v>
      </c>
      <c r="C69" t="str">
        <f t="shared" si="7"/>
        <v>CA - Kas Di Bank - SGD - PT BANK PERMATA</v>
      </c>
      <c r="D69" s="7" t="str">
        <f t="shared" ref="D69:D132" si="8">"INSERT INTO m_coa (created_at, code, name) values (NOW(),'"&amp;B69&amp;"','"&amp;C69&amp;"');"</f>
        <v>INSERT INTO m_coa (created_at, code, name) values (NOW(),'110203007','CA - Kas Di Bank - SGD - PT BANK PERMATA');</v>
      </c>
      <c r="E69" s="744" t="s">
        <v>60</v>
      </c>
      <c r="F69" t="s">
        <v>61</v>
      </c>
      <c r="G69" t="s">
        <v>69</v>
      </c>
      <c r="H69" t="s">
        <v>68</v>
      </c>
      <c r="I69" t="s">
        <v>76</v>
      </c>
      <c r="K69">
        <f>VLOOKUP(I69,Sheet2!$A$2:$C$1013,3,FALSE)</f>
        <v>10</v>
      </c>
      <c r="L69" t="str">
        <f t="shared" ref="L69:L132" si="9">"UPDATE m_coa set coa_group_id='"&amp;K69&amp;"' WHERE code='"&amp;B69&amp;"';"</f>
        <v>UPDATE m_coa set coa_group_id='10' WHERE code='110203007';</v>
      </c>
    </row>
    <row r="70" customFormat="1" spans="2:12">
      <c r="B70">
        <v>110203008</v>
      </c>
      <c r="C70" t="str">
        <f t="shared" si="7"/>
        <v>CA - Kas Di Bank - SGD - PT BANK UOB INDONESIA</v>
      </c>
      <c r="D70" s="7" t="str">
        <f t="shared" si="8"/>
        <v>INSERT INTO m_coa (created_at, code, name) values (NOW(),'110203008','CA - Kas Di Bank - SGD - PT BANK UOB INDONESIA');</v>
      </c>
      <c r="E70" s="744" t="s">
        <v>60</v>
      </c>
      <c r="F70" t="s">
        <v>61</v>
      </c>
      <c r="G70" t="s">
        <v>69</v>
      </c>
      <c r="H70" t="s">
        <v>68</v>
      </c>
      <c r="I70" t="s">
        <v>77</v>
      </c>
      <c r="K70">
        <f>VLOOKUP(I70,Sheet2!$A$2:$C$1013,3,FALSE)</f>
        <v>11</v>
      </c>
      <c r="L70" t="str">
        <f t="shared" si="9"/>
        <v>UPDATE m_coa set coa_group_id='11' WHERE code='110203008';</v>
      </c>
    </row>
    <row r="71" customFormat="1" spans="2:12">
      <c r="B71">
        <v>110203009</v>
      </c>
      <c r="C71" t="str">
        <f t="shared" si="7"/>
        <v>CA - Kas Di Bank - SGD - PT BANK DKI</v>
      </c>
      <c r="D71" s="7" t="str">
        <f t="shared" si="8"/>
        <v>INSERT INTO m_coa (created_at, code, name) values (NOW(),'110203009','CA - Kas Di Bank - SGD - PT BANK DKI');</v>
      </c>
      <c r="E71" s="744" t="s">
        <v>60</v>
      </c>
      <c r="F71" t="s">
        <v>61</v>
      </c>
      <c r="G71" t="s">
        <v>69</v>
      </c>
      <c r="H71" t="s">
        <v>68</v>
      </c>
      <c r="I71" t="s">
        <v>78</v>
      </c>
      <c r="K71">
        <f>VLOOKUP(I71,Sheet2!$A$2:$C$1013,3,FALSE)</f>
        <v>12</v>
      </c>
      <c r="L71" t="str">
        <f t="shared" si="9"/>
        <v>UPDATE m_coa set coa_group_id='12' WHERE code='110203009';</v>
      </c>
    </row>
    <row r="72" customFormat="1" spans="2:12">
      <c r="B72">
        <v>110203010</v>
      </c>
      <c r="C72" t="str">
        <f t="shared" si="7"/>
        <v>CA - Kas Di Bank - SGD - PT BANK JTRUST INDONESIA</v>
      </c>
      <c r="D72" s="7" t="str">
        <f t="shared" si="8"/>
        <v>INSERT INTO m_coa (created_at, code, name) values (NOW(),'110203010','CA - Kas Di Bank - SGD - PT BANK JTRUST INDONESIA');</v>
      </c>
      <c r="E72" s="744" t="s">
        <v>60</v>
      </c>
      <c r="F72" t="s">
        <v>61</v>
      </c>
      <c r="G72" t="s">
        <v>69</v>
      </c>
      <c r="H72" t="s">
        <v>68</v>
      </c>
      <c r="I72" t="s">
        <v>79</v>
      </c>
      <c r="K72">
        <f>VLOOKUP(I72,Sheet2!$A$2:$C$1013,3,FALSE)</f>
        <v>13</v>
      </c>
      <c r="L72" t="str">
        <f t="shared" si="9"/>
        <v>UPDATE m_coa set coa_group_id='13' WHERE code='110203010';</v>
      </c>
    </row>
    <row r="73" customFormat="1" spans="2:12">
      <c r="B73">
        <v>110203011</v>
      </c>
      <c r="C73" t="str">
        <f t="shared" si="7"/>
        <v>CA - Kas Di Bank - SGD - PT BANK DANAMON INDONESIA</v>
      </c>
      <c r="D73" s="7" t="str">
        <f t="shared" si="8"/>
        <v>INSERT INTO m_coa (created_at, code, name) values (NOW(),'110203011','CA - Kas Di Bank - SGD - PT BANK DANAMON INDONESIA');</v>
      </c>
      <c r="E73" s="744" t="s">
        <v>60</v>
      </c>
      <c r="F73" t="s">
        <v>61</v>
      </c>
      <c r="G73" t="s">
        <v>69</v>
      </c>
      <c r="H73" t="s">
        <v>68</v>
      </c>
      <c r="I73" t="s">
        <v>80</v>
      </c>
      <c r="K73">
        <f>VLOOKUP(I73,Sheet2!$A$2:$C$1013,3,FALSE)</f>
        <v>14</v>
      </c>
      <c r="L73" t="str">
        <f t="shared" si="9"/>
        <v>UPDATE m_coa set coa_group_id='14' WHERE code='110203011';</v>
      </c>
    </row>
    <row r="74" customFormat="1" spans="2:12">
      <c r="B74">
        <v>110203012</v>
      </c>
      <c r="C74" t="str">
        <f t="shared" si="7"/>
        <v>CA - Kas Di Bank - SGD - PT BANK SYARIAH INDONESIA</v>
      </c>
      <c r="D74" s="7" t="str">
        <f t="shared" si="8"/>
        <v>INSERT INTO m_coa (created_at, code, name) values (NOW(),'110203012','CA - Kas Di Bank - SGD - PT BANK SYARIAH INDONESIA');</v>
      </c>
      <c r="E74" s="744" t="s">
        <v>60</v>
      </c>
      <c r="F74" t="s">
        <v>61</v>
      </c>
      <c r="G74" t="s">
        <v>69</v>
      </c>
      <c r="H74" t="s">
        <v>68</v>
      </c>
      <c r="I74" t="s">
        <v>81</v>
      </c>
      <c r="K74">
        <f>VLOOKUP(I74,Sheet2!$A$2:$C$1013,3,FALSE)</f>
        <v>15</v>
      </c>
      <c r="L74" t="str">
        <f t="shared" si="9"/>
        <v>UPDATE m_coa set coa_group_id='15' WHERE code='110203012';</v>
      </c>
    </row>
    <row r="75" customFormat="1" spans="2:12">
      <c r="B75">
        <v>110203013</v>
      </c>
      <c r="C75" t="str">
        <f t="shared" si="7"/>
        <v>CA - Kas Di Bank - SGD - PT BANK CAPITAL INDONESIA </v>
      </c>
      <c r="D75" s="7" t="str">
        <f t="shared" si="8"/>
        <v>INSERT INTO m_coa (created_at, code, name) values (NOW(),'110203013','CA - Kas Di Bank - SGD - PT BANK CAPITAL INDONESIA ');</v>
      </c>
      <c r="E75" s="744" t="s">
        <v>60</v>
      </c>
      <c r="F75" t="s">
        <v>61</v>
      </c>
      <c r="G75" t="s">
        <v>69</v>
      </c>
      <c r="H75" t="s">
        <v>68</v>
      </c>
      <c r="I75" t="s">
        <v>82</v>
      </c>
      <c r="K75">
        <f>VLOOKUP(I75,Sheet2!$A$2:$C$1013,3,FALSE)</f>
        <v>16</v>
      </c>
      <c r="L75" t="str">
        <f t="shared" si="9"/>
        <v>UPDATE m_coa set coa_group_id='16' WHERE code='110203013';</v>
      </c>
    </row>
    <row r="76" customFormat="1" spans="2:12">
      <c r="B76">
        <v>110203014</v>
      </c>
      <c r="C76" t="str">
        <f t="shared" si="7"/>
        <v>CA - Kas Di Bank - SGD - PT BANK MNC INTERNASIONAL</v>
      </c>
      <c r="D76" s="7" t="str">
        <f t="shared" si="8"/>
        <v>INSERT INTO m_coa (created_at, code, name) values (NOW(),'110203014','CA - Kas Di Bank - SGD - PT BANK MNC INTERNASIONAL');</v>
      </c>
      <c r="E76" s="744" t="s">
        <v>60</v>
      </c>
      <c r="F76" t="s">
        <v>61</v>
      </c>
      <c r="G76" t="s">
        <v>69</v>
      </c>
      <c r="H76" t="s">
        <v>68</v>
      </c>
      <c r="I76" t="s">
        <v>83</v>
      </c>
      <c r="K76">
        <f>VLOOKUP(I76,Sheet2!$A$2:$C$1013,3,FALSE)</f>
        <v>17</v>
      </c>
      <c r="L76" t="str">
        <f t="shared" si="9"/>
        <v>UPDATE m_coa set coa_group_id='17' WHERE code='110203014';</v>
      </c>
    </row>
    <row r="77" customFormat="1" spans="2:12">
      <c r="B77">
        <v>110203015</v>
      </c>
      <c r="C77" t="str">
        <f t="shared" si="7"/>
        <v>CA - Kas Di Bank - SGD - PT BANK OCBC NISP</v>
      </c>
      <c r="D77" s="7" t="str">
        <f t="shared" si="8"/>
        <v>INSERT INTO m_coa (created_at, code, name) values (NOW(),'110203015','CA - Kas Di Bank - SGD - PT BANK OCBC NISP');</v>
      </c>
      <c r="E77" s="744" t="s">
        <v>60</v>
      </c>
      <c r="F77" t="s">
        <v>61</v>
      </c>
      <c r="G77" t="s">
        <v>69</v>
      </c>
      <c r="H77" t="s">
        <v>68</v>
      </c>
      <c r="I77" t="s">
        <v>84</v>
      </c>
      <c r="K77">
        <f>VLOOKUP(I77,Sheet2!$A$2:$C$1013,3,FALSE)</f>
        <v>18</v>
      </c>
      <c r="L77" t="str">
        <f t="shared" si="9"/>
        <v>UPDATE m_coa set coa_group_id='18' WHERE code='110203015';</v>
      </c>
    </row>
    <row r="78" customFormat="1" spans="2:12">
      <c r="B78">
        <v>110203016</v>
      </c>
      <c r="C78" t="str">
        <f t="shared" si="7"/>
        <v>CA - Kas Di Bank - SGD - PT BANK MEGA</v>
      </c>
      <c r="D78" s="7" t="str">
        <f t="shared" si="8"/>
        <v>INSERT INTO m_coa (created_at, code, name) values (NOW(),'110203016','CA - Kas Di Bank - SGD - PT BANK MEGA');</v>
      </c>
      <c r="E78" s="744" t="s">
        <v>60</v>
      </c>
      <c r="F78" t="s">
        <v>61</v>
      </c>
      <c r="G78" t="s">
        <v>69</v>
      </c>
      <c r="H78" t="s">
        <v>68</v>
      </c>
      <c r="I78" t="s">
        <v>85</v>
      </c>
      <c r="K78">
        <f>VLOOKUP(I78,Sheet2!$A$2:$C$1013,3,FALSE)</f>
        <v>19</v>
      </c>
      <c r="L78" t="str">
        <f t="shared" si="9"/>
        <v>UPDATE m_coa set coa_group_id='19' WHERE code='110203016';</v>
      </c>
    </row>
    <row r="79" customFormat="1" spans="2:12">
      <c r="B79">
        <v>110203017</v>
      </c>
      <c r="C79" t="str">
        <f t="shared" si="7"/>
        <v>CA - Kas Di Bank - SGD - PT BANK PEMBANGUNAN DAERAH JAWA TENGAH</v>
      </c>
      <c r="D79" s="7" t="str">
        <f t="shared" si="8"/>
        <v>INSERT INTO m_coa (created_at, code, name) values (NOW(),'110203017','CA - Kas Di Bank - SGD - PT BANK PEMBANGUNAN DAERAH JAWA TENGAH');</v>
      </c>
      <c r="E79" s="744" t="s">
        <v>60</v>
      </c>
      <c r="F79" t="s">
        <v>61</v>
      </c>
      <c r="G79" t="s">
        <v>69</v>
      </c>
      <c r="H79" t="s">
        <v>68</v>
      </c>
      <c r="I79" t="s">
        <v>86</v>
      </c>
      <c r="K79">
        <f>VLOOKUP(I79,Sheet2!$A$2:$C$1013,3,FALSE)</f>
        <v>20</v>
      </c>
      <c r="L79" t="str">
        <f t="shared" si="9"/>
        <v>UPDATE m_coa set coa_group_id='20' WHERE code='110203017';</v>
      </c>
    </row>
    <row r="80" customFormat="1" spans="2:12">
      <c r="B80">
        <v>110203018</v>
      </c>
      <c r="C80" t="str">
        <f t="shared" si="7"/>
        <v>CA - Kas Di Bank - SGD - PT BANK PEMBANGUNAN DAERAH JAWA TIMUR</v>
      </c>
      <c r="D80" s="7" t="str">
        <f t="shared" si="8"/>
        <v>INSERT INTO m_coa (created_at, code, name) values (NOW(),'110203018','CA - Kas Di Bank - SGD - PT BANK PEMBANGUNAN DAERAH JAWA TIMUR');</v>
      </c>
      <c r="E80" s="744" t="s">
        <v>60</v>
      </c>
      <c r="F80" t="s">
        <v>61</v>
      </c>
      <c r="G80" t="s">
        <v>69</v>
      </c>
      <c r="H80" t="s">
        <v>68</v>
      </c>
      <c r="I80" t="s">
        <v>87</v>
      </c>
      <c r="K80">
        <f>VLOOKUP(I80,Sheet2!$A$2:$C$1013,3,FALSE)</f>
        <v>21</v>
      </c>
      <c r="L80" t="str">
        <f t="shared" si="9"/>
        <v>UPDATE m_coa set coa_group_id='21' WHERE code='110203018';</v>
      </c>
    </row>
    <row r="81" customFormat="1" spans="2:12">
      <c r="B81">
        <v>110203019</v>
      </c>
      <c r="C81" t="str">
        <f t="shared" si="7"/>
        <v>CA - Kas Di Bank - SGD - PT BANK MAYBANK INDONESIA</v>
      </c>
      <c r="D81" s="7" t="str">
        <f t="shared" si="8"/>
        <v>INSERT INTO m_coa (created_at, code, name) values (NOW(),'110203019','CA - Kas Di Bank - SGD - PT BANK MAYBANK INDONESIA');</v>
      </c>
      <c r="E81" s="744" t="s">
        <v>60</v>
      </c>
      <c r="F81" t="s">
        <v>61</v>
      </c>
      <c r="G81" t="s">
        <v>69</v>
      </c>
      <c r="H81" t="s">
        <v>68</v>
      </c>
      <c r="I81" t="s">
        <v>88</v>
      </c>
      <c r="K81">
        <f>VLOOKUP(I81,Sheet2!$A$2:$C$1013,3,FALSE)</f>
        <v>22</v>
      </c>
      <c r="L81" t="str">
        <f t="shared" si="9"/>
        <v>UPDATE m_coa set coa_group_id='22' WHERE code='110203019';</v>
      </c>
    </row>
    <row r="82" customFormat="1" spans="2:12">
      <c r="B82">
        <v>110203020</v>
      </c>
      <c r="C82" t="str">
        <f t="shared" si="7"/>
        <v>CA - Kas Di Bank - SGD - PT BANK MUAMALAT INDONESIA</v>
      </c>
      <c r="D82" s="7" t="str">
        <f t="shared" si="8"/>
        <v>INSERT INTO m_coa (created_at, code, name) values (NOW(),'110203020','CA - Kas Di Bank - SGD - PT BANK MUAMALAT INDONESIA');</v>
      </c>
      <c r="E82" s="744" t="s">
        <v>60</v>
      </c>
      <c r="F82" t="s">
        <v>61</v>
      </c>
      <c r="G82" t="s">
        <v>69</v>
      </c>
      <c r="H82" t="s">
        <v>68</v>
      </c>
      <c r="I82" t="s">
        <v>89</v>
      </c>
      <c r="K82">
        <f>VLOOKUP(I82,Sheet2!$A$2:$C$1013,3,FALSE)</f>
        <v>23</v>
      </c>
      <c r="L82" t="str">
        <f t="shared" si="9"/>
        <v>UPDATE m_coa set coa_group_id='23' WHERE code='110203020';</v>
      </c>
    </row>
    <row r="83" customFormat="1" spans="2:12">
      <c r="B83">
        <v>110203021</v>
      </c>
      <c r="C83" t="str">
        <f t="shared" si="7"/>
        <v>CA - Kas Di Bank - SGD - PT BANK DBS INDONESIA</v>
      </c>
      <c r="D83" s="7" t="str">
        <f t="shared" si="8"/>
        <v>INSERT INTO m_coa (created_at, code, name) values (NOW(),'110203021','CA - Kas Di Bank - SGD - PT BANK DBS INDONESIA');</v>
      </c>
      <c r="E83" s="744" t="s">
        <v>60</v>
      </c>
      <c r="F83" t="s">
        <v>61</v>
      </c>
      <c r="G83" t="s">
        <v>69</v>
      </c>
      <c r="H83" t="s">
        <v>68</v>
      </c>
      <c r="I83" t="s">
        <v>90</v>
      </c>
      <c r="K83">
        <f>VLOOKUP(I83,Sheet2!$A$2:$C$1013,3,FALSE)</f>
        <v>24</v>
      </c>
      <c r="L83" t="str">
        <f t="shared" si="9"/>
        <v>UPDATE m_coa set coa_group_id='24' WHERE code='110203021';</v>
      </c>
    </row>
    <row r="84" customFormat="1" spans="2:12">
      <c r="B84">
        <v>110203022</v>
      </c>
      <c r="C84" t="str">
        <f t="shared" si="7"/>
        <v>CA - Kas Di Bank - SGD - PT BANK MASPION INDONESIA</v>
      </c>
      <c r="D84" s="7" t="str">
        <f t="shared" si="8"/>
        <v>INSERT INTO m_coa (created_at, code, name) values (NOW(),'110203022','CA - Kas Di Bank - SGD - PT BANK MASPION INDONESIA');</v>
      </c>
      <c r="E84" s="744" t="s">
        <v>60</v>
      </c>
      <c r="F84" t="s">
        <v>61</v>
      </c>
      <c r="G84" t="s">
        <v>69</v>
      </c>
      <c r="H84" t="s">
        <v>68</v>
      </c>
      <c r="I84" t="s">
        <v>91</v>
      </c>
      <c r="K84">
        <f>VLOOKUP(I84,Sheet2!$A$2:$C$1013,3,FALSE)</f>
        <v>25</v>
      </c>
      <c r="L84" t="str">
        <f t="shared" si="9"/>
        <v>UPDATE m_coa set coa_group_id='25' WHERE code='110203022';</v>
      </c>
    </row>
    <row r="85" customFormat="1" spans="2:12">
      <c r="B85">
        <v>110203023</v>
      </c>
      <c r="C85" t="str">
        <f t="shared" si="7"/>
        <v>CA - Kas Di Bank - SGD - PT BANK PAN INDONESIA</v>
      </c>
      <c r="D85" s="7" t="str">
        <f t="shared" si="8"/>
        <v>INSERT INTO m_coa (created_at, code, name) values (NOW(),'110203023','CA - Kas Di Bank - SGD - PT BANK PAN INDONESIA');</v>
      </c>
      <c r="E85" s="744" t="s">
        <v>60</v>
      </c>
      <c r="F85" t="s">
        <v>61</v>
      </c>
      <c r="G85" t="s">
        <v>69</v>
      </c>
      <c r="H85" t="s">
        <v>68</v>
      </c>
      <c r="I85" t="s">
        <v>92</v>
      </c>
      <c r="K85">
        <f>VLOOKUP(I85,Sheet2!$A$2:$C$1013,3,FALSE)</f>
        <v>26</v>
      </c>
      <c r="L85" t="str">
        <f t="shared" si="9"/>
        <v>UPDATE m_coa set coa_group_id='26' WHERE code='110203023';</v>
      </c>
    </row>
    <row r="86" customFormat="1" spans="2:12">
      <c r="B86">
        <v>110203024</v>
      </c>
      <c r="C86" t="str">
        <f t="shared" si="7"/>
        <v>CA - Kas Di Bank - SGD - PT BANK TABUNGAN PENSIUNAN NASIONAL</v>
      </c>
      <c r="D86" s="7" t="str">
        <f t="shared" si="8"/>
        <v>INSERT INTO m_coa (created_at, code, name) values (NOW(),'110203024','CA - Kas Di Bank - SGD - PT BANK TABUNGAN PENSIUNAN NASIONAL');</v>
      </c>
      <c r="E86" s="744" t="s">
        <v>60</v>
      </c>
      <c r="F86" t="s">
        <v>61</v>
      </c>
      <c r="G86" t="s">
        <v>69</v>
      </c>
      <c r="H86" t="s">
        <v>68</v>
      </c>
      <c r="I86" t="s">
        <v>93</v>
      </c>
      <c r="K86">
        <f>VLOOKUP(I86,Sheet2!$A$2:$C$1013,3,FALSE)</f>
        <v>27</v>
      </c>
      <c r="L86" t="str">
        <f t="shared" si="9"/>
        <v>UPDATE m_coa set coa_group_id='27' WHERE code='110203024';</v>
      </c>
    </row>
    <row r="87" customFormat="1" spans="2:12">
      <c r="B87">
        <v>110203025</v>
      </c>
      <c r="C87" t="str">
        <f t="shared" si="7"/>
        <v>CA - Kas Di Bank - SGD - PT BANK TABUNGAN NEGARA</v>
      </c>
      <c r="D87" s="7" t="str">
        <f t="shared" si="8"/>
        <v>INSERT INTO m_coa (created_at, code, name) values (NOW(),'110203025','CA - Kas Di Bank - SGD - PT BANK TABUNGAN NEGARA');</v>
      </c>
      <c r="E87" s="744" t="s">
        <v>60</v>
      </c>
      <c r="F87" t="s">
        <v>61</v>
      </c>
      <c r="G87" t="s">
        <v>69</v>
      </c>
      <c r="H87" t="s">
        <v>68</v>
      </c>
      <c r="I87" t="s">
        <v>94</v>
      </c>
      <c r="K87">
        <f>VLOOKUP(I87,Sheet2!$A$2:$C$1013,3,FALSE)</f>
        <v>28</v>
      </c>
      <c r="L87" t="str">
        <f t="shared" si="9"/>
        <v>UPDATE m_coa set coa_group_id='28' WHERE code='110203025';</v>
      </c>
    </row>
    <row r="88" customFormat="1" spans="2:12">
      <c r="B88">
        <v>110301001</v>
      </c>
      <c r="C88" t="str">
        <f t="shared" ref="C88:C112" si="10">CONCATENATE(F88,E88,G88,E88,H88,E88,I88)</f>
        <v>CA - Time Deposit - IDR - PT BANK CENTRAL ASIA</v>
      </c>
      <c r="D88" s="7" t="str">
        <f t="shared" si="8"/>
        <v>INSERT INTO m_coa (created_at, code, name) values (NOW(),'110301001','CA - Time Deposit - IDR - PT BANK CENTRAL ASIA');</v>
      </c>
      <c r="E88" s="744" t="s">
        <v>60</v>
      </c>
      <c r="F88" t="s">
        <v>61</v>
      </c>
      <c r="G88" t="s">
        <v>95</v>
      </c>
      <c r="H88" t="s">
        <v>63</v>
      </c>
      <c r="I88" t="s">
        <v>70</v>
      </c>
      <c r="K88">
        <f>VLOOKUP(I88,Sheet2!$A$2:$C$1013,3,FALSE)</f>
        <v>4</v>
      </c>
      <c r="L88" t="str">
        <f t="shared" si="9"/>
        <v>UPDATE m_coa set coa_group_id='4' WHERE code='110301001';</v>
      </c>
    </row>
    <row r="89" customFormat="1" spans="2:12">
      <c r="B89">
        <v>110301002</v>
      </c>
      <c r="C89" t="str">
        <f t="shared" si="10"/>
        <v>CA - Time Deposit - IDR - PT BANK MANDIRI (PERSERO)</v>
      </c>
      <c r="D89" s="7" t="str">
        <f t="shared" si="8"/>
        <v>INSERT INTO m_coa (created_at, code, name) values (NOW(),'110301002','CA - Time Deposit - IDR - PT BANK MANDIRI (PERSERO)');</v>
      </c>
      <c r="E89" s="744" t="s">
        <v>60</v>
      </c>
      <c r="F89" t="s">
        <v>61</v>
      </c>
      <c r="G89" t="s">
        <v>95</v>
      </c>
      <c r="H89" t="s">
        <v>63</v>
      </c>
      <c r="I89" t="s">
        <v>71</v>
      </c>
      <c r="K89">
        <f>VLOOKUP(I89,Sheet2!$A$2:$C$1013,3,FALSE)</f>
        <v>5</v>
      </c>
      <c r="L89" t="str">
        <f t="shared" si="9"/>
        <v>UPDATE m_coa set coa_group_id='5' WHERE code='110301002';</v>
      </c>
    </row>
    <row r="90" customFormat="1" spans="2:12">
      <c r="B90">
        <v>110301003</v>
      </c>
      <c r="C90" t="str">
        <f t="shared" si="10"/>
        <v>CA - Time Deposit - IDR - PT BANK NEGARA INDONESIA (PERSERO)</v>
      </c>
      <c r="D90" s="7" t="str">
        <f t="shared" si="8"/>
        <v>INSERT INTO m_coa (created_at, code, name) values (NOW(),'110301003','CA - Time Deposit - IDR - PT BANK NEGARA INDONESIA (PERSERO)');</v>
      </c>
      <c r="E90" s="744" t="s">
        <v>60</v>
      </c>
      <c r="F90" t="s">
        <v>61</v>
      </c>
      <c r="G90" t="s">
        <v>95</v>
      </c>
      <c r="H90" t="s">
        <v>63</v>
      </c>
      <c r="I90" t="s">
        <v>72</v>
      </c>
      <c r="K90">
        <f>VLOOKUP(I90,Sheet2!$A$2:$C$1013,3,FALSE)</f>
        <v>6</v>
      </c>
      <c r="L90" t="str">
        <f t="shared" si="9"/>
        <v>UPDATE m_coa set coa_group_id='6' WHERE code='110301003';</v>
      </c>
    </row>
    <row r="91" customFormat="1" spans="2:12">
      <c r="B91">
        <v>110301004</v>
      </c>
      <c r="C91" t="str">
        <f t="shared" si="10"/>
        <v>CA - Time Deposit - IDR - PT BANK CIMB NIAGA</v>
      </c>
      <c r="D91" s="7" t="str">
        <f t="shared" si="8"/>
        <v>INSERT INTO m_coa (created_at, code, name) values (NOW(),'110301004','CA - Time Deposit - IDR - PT BANK CIMB NIAGA');</v>
      </c>
      <c r="E91" s="744" t="s">
        <v>60</v>
      </c>
      <c r="F91" t="s">
        <v>61</v>
      </c>
      <c r="G91" t="s">
        <v>95</v>
      </c>
      <c r="H91" t="s">
        <v>63</v>
      </c>
      <c r="I91" t="s">
        <v>73</v>
      </c>
      <c r="K91">
        <f>VLOOKUP(I91,Sheet2!$A$2:$C$1013,3,FALSE)</f>
        <v>7</v>
      </c>
      <c r="L91" t="str">
        <f t="shared" si="9"/>
        <v>UPDATE m_coa set coa_group_id='7' WHERE code='110301004';</v>
      </c>
    </row>
    <row r="92" customFormat="1" spans="2:12">
      <c r="B92">
        <v>110301005</v>
      </c>
      <c r="C92" t="str">
        <f t="shared" si="10"/>
        <v>CA - Time Deposit - IDR - PT BANK QNB INDONESIA</v>
      </c>
      <c r="D92" s="7" t="str">
        <f t="shared" si="8"/>
        <v>INSERT INTO m_coa (created_at, code, name) values (NOW(),'110301005','CA - Time Deposit - IDR - PT BANK QNB INDONESIA');</v>
      </c>
      <c r="E92" s="744" t="s">
        <v>60</v>
      </c>
      <c r="F92" t="s">
        <v>61</v>
      </c>
      <c r="G92" t="s">
        <v>95</v>
      </c>
      <c r="H92" t="s">
        <v>63</v>
      </c>
      <c r="I92" t="s">
        <v>74</v>
      </c>
      <c r="K92">
        <f>VLOOKUP(I92,Sheet2!$A$2:$C$1013,3,FALSE)</f>
        <v>8</v>
      </c>
      <c r="L92" t="str">
        <f t="shared" si="9"/>
        <v>UPDATE m_coa set coa_group_id='8' WHERE code='110301005';</v>
      </c>
    </row>
    <row r="93" customFormat="1" spans="2:12">
      <c r="B93">
        <v>110301006</v>
      </c>
      <c r="C93" t="str">
        <f t="shared" si="10"/>
        <v>CA - Time Deposit - IDR - PT BANK RAKYAT INDONESIA (PERSERO)</v>
      </c>
      <c r="D93" s="7" t="str">
        <f t="shared" si="8"/>
        <v>INSERT INTO m_coa (created_at, code, name) values (NOW(),'110301006','CA - Time Deposit - IDR - PT BANK RAKYAT INDONESIA (PERSERO)');</v>
      </c>
      <c r="E93" s="744" t="s">
        <v>60</v>
      </c>
      <c r="F93" t="s">
        <v>61</v>
      </c>
      <c r="G93" t="s">
        <v>95</v>
      </c>
      <c r="H93" t="s">
        <v>63</v>
      </c>
      <c r="I93" t="s">
        <v>75</v>
      </c>
      <c r="K93">
        <f>VLOOKUP(I93,Sheet2!$A$2:$C$1013,3,FALSE)</f>
        <v>9</v>
      </c>
      <c r="L93" t="str">
        <f t="shared" si="9"/>
        <v>UPDATE m_coa set coa_group_id='9' WHERE code='110301006';</v>
      </c>
    </row>
    <row r="94" customFormat="1" spans="2:12">
      <c r="B94">
        <v>110301007</v>
      </c>
      <c r="C94" t="str">
        <f t="shared" si="10"/>
        <v>CA - Time Deposit - IDR - PT BANK PERMATA</v>
      </c>
      <c r="D94" s="7" t="str">
        <f t="shared" si="8"/>
        <v>INSERT INTO m_coa (created_at, code, name) values (NOW(),'110301007','CA - Time Deposit - IDR - PT BANK PERMATA');</v>
      </c>
      <c r="E94" s="744" t="s">
        <v>60</v>
      </c>
      <c r="F94" t="s">
        <v>61</v>
      </c>
      <c r="G94" t="s">
        <v>95</v>
      </c>
      <c r="H94" t="s">
        <v>63</v>
      </c>
      <c r="I94" t="s">
        <v>76</v>
      </c>
      <c r="K94">
        <f>VLOOKUP(I94,Sheet2!$A$2:$C$1013,3,FALSE)</f>
        <v>10</v>
      </c>
      <c r="L94" t="str">
        <f t="shared" si="9"/>
        <v>UPDATE m_coa set coa_group_id='10' WHERE code='110301007';</v>
      </c>
    </row>
    <row r="95" customFormat="1" spans="2:12">
      <c r="B95">
        <v>110301008</v>
      </c>
      <c r="C95" t="str">
        <f t="shared" si="10"/>
        <v>CA - Time Deposit - IDR - PT BANK UOB INDONESIA</v>
      </c>
      <c r="D95" s="7" t="str">
        <f t="shared" si="8"/>
        <v>INSERT INTO m_coa (created_at, code, name) values (NOW(),'110301008','CA - Time Deposit - IDR - PT BANK UOB INDONESIA');</v>
      </c>
      <c r="E95" s="744" t="s">
        <v>60</v>
      </c>
      <c r="F95" t="s">
        <v>61</v>
      </c>
      <c r="G95" t="s">
        <v>95</v>
      </c>
      <c r="H95" t="s">
        <v>63</v>
      </c>
      <c r="I95" t="s">
        <v>77</v>
      </c>
      <c r="K95">
        <f>VLOOKUP(I95,Sheet2!$A$2:$C$1013,3,FALSE)</f>
        <v>11</v>
      </c>
      <c r="L95" t="str">
        <f t="shared" si="9"/>
        <v>UPDATE m_coa set coa_group_id='11' WHERE code='110301008';</v>
      </c>
    </row>
    <row r="96" customFormat="1" spans="2:12">
      <c r="B96">
        <v>110301009</v>
      </c>
      <c r="C96" t="str">
        <f t="shared" si="10"/>
        <v>CA - Time Deposit - IDR - PT BANK DKI</v>
      </c>
      <c r="D96" s="7" t="str">
        <f t="shared" si="8"/>
        <v>INSERT INTO m_coa (created_at, code, name) values (NOW(),'110301009','CA - Time Deposit - IDR - PT BANK DKI');</v>
      </c>
      <c r="E96" s="744" t="s">
        <v>60</v>
      </c>
      <c r="F96" t="s">
        <v>61</v>
      </c>
      <c r="G96" t="s">
        <v>95</v>
      </c>
      <c r="H96" t="s">
        <v>63</v>
      </c>
      <c r="I96" t="s">
        <v>78</v>
      </c>
      <c r="K96">
        <f>VLOOKUP(I96,Sheet2!$A$2:$C$1013,3,FALSE)</f>
        <v>12</v>
      </c>
      <c r="L96" t="str">
        <f t="shared" si="9"/>
        <v>UPDATE m_coa set coa_group_id='12' WHERE code='110301009';</v>
      </c>
    </row>
    <row r="97" customFormat="1" spans="2:12">
      <c r="B97">
        <v>110301010</v>
      </c>
      <c r="C97" t="str">
        <f t="shared" si="10"/>
        <v>CA - Time Deposit - IDR - PT BANK JTRUST INDONESIA</v>
      </c>
      <c r="D97" s="7" t="str">
        <f t="shared" si="8"/>
        <v>INSERT INTO m_coa (created_at, code, name) values (NOW(),'110301010','CA - Time Deposit - IDR - PT BANK JTRUST INDONESIA');</v>
      </c>
      <c r="E97" s="744" t="s">
        <v>60</v>
      </c>
      <c r="F97" t="s">
        <v>61</v>
      </c>
      <c r="G97" t="s">
        <v>95</v>
      </c>
      <c r="H97" t="s">
        <v>63</v>
      </c>
      <c r="I97" t="s">
        <v>79</v>
      </c>
      <c r="K97">
        <f>VLOOKUP(I97,Sheet2!$A$2:$C$1013,3,FALSE)</f>
        <v>13</v>
      </c>
      <c r="L97" t="str">
        <f t="shared" si="9"/>
        <v>UPDATE m_coa set coa_group_id='13' WHERE code='110301010';</v>
      </c>
    </row>
    <row r="98" customFormat="1" spans="2:12">
      <c r="B98">
        <v>110301011</v>
      </c>
      <c r="C98" t="str">
        <f t="shared" si="10"/>
        <v>CA - Time Deposit - IDR - PT BANK DANAMON INDONESIA</v>
      </c>
      <c r="D98" s="7" t="str">
        <f t="shared" si="8"/>
        <v>INSERT INTO m_coa (created_at, code, name) values (NOW(),'110301011','CA - Time Deposit - IDR - PT BANK DANAMON INDONESIA');</v>
      </c>
      <c r="E98" s="744" t="s">
        <v>60</v>
      </c>
      <c r="F98" t="s">
        <v>61</v>
      </c>
      <c r="G98" t="s">
        <v>95</v>
      </c>
      <c r="H98" t="s">
        <v>63</v>
      </c>
      <c r="I98" t="s">
        <v>80</v>
      </c>
      <c r="K98">
        <f>VLOOKUP(I98,Sheet2!$A$2:$C$1013,3,FALSE)</f>
        <v>14</v>
      </c>
      <c r="L98" t="str">
        <f t="shared" si="9"/>
        <v>UPDATE m_coa set coa_group_id='14' WHERE code='110301011';</v>
      </c>
    </row>
    <row r="99" customFormat="1" spans="2:12">
      <c r="B99">
        <v>110301012</v>
      </c>
      <c r="C99" t="str">
        <f t="shared" si="10"/>
        <v>CA - Time Deposit - IDR - PT BANK SYARIAH INDONESIA</v>
      </c>
      <c r="D99" s="7" t="str">
        <f t="shared" si="8"/>
        <v>INSERT INTO m_coa (created_at, code, name) values (NOW(),'110301012','CA - Time Deposit - IDR - PT BANK SYARIAH INDONESIA');</v>
      </c>
      <c r="E99" s="744" t="s">
        <v>60</v>
      </c>
      <c r="F99" t="s">
        <v>61</v>
      </c>
      <c r="G99" t="s">
        <v>95</v>
      </c>
      <c r="H99" t="s">
        <v>63</v>
      </c>
      <c r="I99" t="s">
        <v>81</v>
      </c>
      <c r="K99">
        <f>VLOOKUP(I99,Sheet2!$A$2:$C$1013,3,FALSE)</f>
        <v>15</v>
      </c>
      <c r="L99" t="str">
        <f t="shared" si="9"/>
        <v>UPDATE m_coa set coa_group_id='15' WHERE code='110301012';</v>
      </c>
    </row>
    <row r="100" customFormat="1" spans="2:12">
      <c r="B100">
        <v>110301013</v>
      </c>
      <c r="C100" t="str">
        <f t="shared" si="10"/>
        <v>CA - Time Deposit - IDR - PT BANK CAPITAL INDONESIA </v>
      </c>
      <c r="D100" s="7" t="str">
        <f t="shared" si="8"/>
        <v>INSERT INTO m_coa (created_at, code, name) values (NOW(),'110301013','CA - Time Deposit - IDR - PT BANK CAPITAL INDONESIA ');</v>
      </c>
      <c r="E100" s="744" t="s">
        <v>60</v>
      </c>
      <c r="F100" t="s">
        <v>61</v>
      </c>
      <c r="G100" t="s">
        <v>95</v>
      </c>
      <c r="H100" t="s">
        <v>63</v>
      </c>
      <c r="I100" t="s">
        <v>82</v>
      </c>
      <c r="K100">
        <f>VLOOKUP(I100,Sheet2!$A$2:$C$1013,3,FALSE)</f>
        <v>16</v>
      </c>
      <c r="L100" t="str">
        <f t="shared" si="9"/>
        <v>UPDATE m_coa set coa_group_id='16' WHERE code='110301013';</v>
      </c>
    </row>
    <row r="101" customFormat="1" spans="2:12">
      <c r="B101">
        <v>110301014</v>
      </c>
      <c r="C101" t="str">
        <f t="shared" si="10"/>
        <v>CA - Time Deposit - IDR - PT BANK MNC INTERNASIONAL</v>
      </c>
      <c r="D101" s="7" t="str">
        <f t="shared" si="8"/>
        <v>INSERT INTO m_coa (created_at, code, name) values (NOW(),'110301014','CA - Time Deposit - IDR - PT BANK MNC INTERNASIONAL');</v>
      </c>
      <c r="E101" s="744" t="s">
        <v>60</v>
      </c>
      <c r="F101" t="s">
        <v>61</v>
      </c>
      <c r="G101" t="s">
        <v>95</v>
      </c>
      <c r="H101" t="s">
        <v>63</v>
      </c>
      <c r="I101" t="s">
        <v>83</v>
      </c>
      <c r="K101">
        <f>VLOOKUP(I101,Sheet2!$A$2:$C$1013,3,FALSE)</f>
        <v>17</v>
      </c>
      <c r="L101" t="str">
        <f t="shared" si="9"/>
        <v>UPDATE m_coa set coa_group_id='17' WHERE code='110301014';</v>
      </c>
    </row>
    <row r="102" customFormat="1" spans="2:12">
      <c r="B102">
        <v>110301015</v>
      </c>
      <c r="C102" t="str">
        <f t="shared" si="10"/>
        <v>CA - Time Deposit - IDR - PT BANK OCBC NISP</v>
      </c>
      <c r="D102" s="7" t="str">
        <f t="shared" si="8"/>
        <v>INSERT INTO m_coa (created_at, code, name) values (NOW(),'110301015','CA - Time Deposit - IDR - PT BANK OCBC NISP');</v>
      </c>
      <c r="E102" s="744" t="s">
        <v>60</v>
      </c>
      <c r="F102" t="s">
        <v>61</v>
      </c>
      <c r="G102" t="s">
        <v>95</v>
      </c>
      <c r="H102" t="s">
        <v>63</v>
      </c>
      <c r="I102" t="s">
        <v>84</v>
      </c>
      <c r="K102">
        <f>VLOOKUP(I102,Sheet2!$A$2:$C$1013,3,FALSE)</f>
        <v>18</v>
      </c>
      <c r="L102" t="str">
        <f t="shared" si="9"/>
        <v>UPDATE m_coa set coa_group_id='18' WHERE code='110301015';</v>
      </c>
    </row>
    <row r="103" customFormat="1" spans="2:12">
      <c r="B103">
        <v>110301016</v>
      </c>
      <c r="C103" t="str">
        <f t="shared" si="10"/>
        <v>CA - Time Deposit - IDR - PT BANK MEGA</v>
      </c>
      <c r="D103" s="7" t="str">
        <f t="shared" si="8"/>
        <v>INSERT INTO m_coa (created_at, code, name) values (NOW(),'110301016','CA - Time Deposit - IDR - PT BANK MEGA');</v>
      </c>
      <c r="E103" s="744" t="s">
        <v>60</v>
      </c>
      <c r="F103" t="s">
        <v>61</v>
      </c>
      <c r="G103" t="s">
        <v>95</v>
      </c>
      <c r="H103" t="s">
        <v>63</v>
      </c>
      <c r="I103" t="s">
        <v>85</v>
      </c>
      <c r="K103">
        <f>VLOOKUP(I103,Sheet2!$A$2:$C$1013,3,FALSE)</f>
        <v>19</v>
      </c>
      <c r="L103" t="str">
        <f t="shared" si="9"/>
        <v>UPDATE m_coa set coa_group_id='19' WHERE code='110301016';</v>
      </c>
    </row>
    <row r="104" customFormat="1" spans="2:12">
      <c r="B104">
        <v>110301017</v>
      </c>
      <c r="C104" t="str">
        <f t="shared" si="10"/>
        <v>CA - Time Deposit - IDR - PT BANK PEMBANGUNAN DAERAH JAWA TENGAH</v>
      </c>
      <c r="D104" s="7" t="str">
        <f t="shared" si="8"/>
        <v>INSERT INTO m_coa (created_at, code, name) values (NOW(),'110301017','CA - Time Deposit - IDR - PT BANK PEMBANGUNAN DAERAH JAWA TENGAH');</v>
      </c>
      <c r="E104" s="744" t="s">
        <v>60</v>
      </c>
      <c r="F104" t="s">
        <v>61</v>
      </c>
      <c r="G104" t="s">
        <v>95</v>
      </c>
      <c r="H104" t="s">
        <v>63</v>
      </c>
      <c r="I104" t="s">
        <v>86</v>
      </c>
      <c r="K104">
        <f>VLOOKUP(I104,Sheet2!$A$2:$C$1013,3,FALSE)</f>
        <v>20</v>
      </c>
      <c r="L104" t="str">
        <f t="shared" si="9"/>
        <v>UPDATE m_coa set coa_group_id='20' WHERE code='110301017';</v>
      </c>
    </row>
    <row r="105" customFormat="1" spans="2:12">
      <c r="B105">
        <v>110301018</v>
      </c>
      <c r="C105" t="str">
        <f t="shared" si="10"/>
        <v>CA - Time Deposit - IDR - PT BANK PEMBANGUNAN DAERAH JAWA TIMUR</v>
      </c>
      <c r="D105" s="7" t="str">
        <f t="shared" si="8"/>
        <v>INSERT INTO m_coa (created_at, code, name) values (NOW(),'110301018','CA - Time Deposit - IDR - PT BANK PEMBANGUNAN DAERAH JAWA TIMUR');</v>
      </c>
      <c r="E105" s="744" t="s">
        <v>60</v>
      </c>
      <c r="F105" t="s">
        <v>61</v>
      </c>
      <c r="G105" t="s">
        <v>95</v>
      </c>
      <c r="H105" t="s">
        <v>63</v>
      </c>
      <c r="I105" t="s">
        <v>87</v>
      </c>
      <c r="K105">
        <f>VLOOKUP(I105,Sheet2!$A$2:$C$1013,3,FALSE)</f>
        <v>21</v>
      </c>
      <c r="L105" t="str">
        <f t="shared" si="9"/>
        <v>UPDATE m_coa set coa_group_id='21' WHERE code='110301018';</v>
      </c>
    </row>
    <row r="106" customFormat="1" spans="2:12">
      <c r="B106">
        <v>110301019</v>
      </c>
      <c r="C106" t="str">
        <f t="shared" si="10"/>
        <v>CA - Time Deposit - IDR - PT BANK MAYBANK INDONESIA</v>
      </c>
      <c r="D106" s="7" t="str">
        <f t="shared" si="8"/>
        <v>INSERT INTO m_coa (created_at, code, name) values (NOW(),'110301019','CA - Time Deposit - IDR - PT BANK MAYBANK INDONESIA');</v>
      </c>
      <c r="E106" s="744" t="s">
        <v>60</v>
      </c>
      <c r="F106" t="s">
        <v>61</v>
      </c>
      <c r="G106" t="s">
        <v>95</v>
      </c>
      <c r="H106" t="s">
        <v>63</v>
      </c>
      <c r="I106" t="s">
        <v>88</v>
      </c>
      <c r="K106">
        <f>VLOOKUP(I106,Sheet2!$A$2:$C$1013,3,FALSE)</f>
        <v>22</v>
      </c>
      <c r="L106" t="str">
        <f t="shared" si="9"/>
        <v>UPDATE m_coa set coa_group_id='22' WHERE code='110301019';</v>
      </c>
    </row>
    <row r="107" customFormat="1" spans="2:12">
      <c r="B107">
        <v>110301020</v>
      </c>
      <c r="C107" t="str">
        <f t="shared" si="10"/>
        <v>CA - Time Deposit - IDR - PT BANK MUAMALAT INDONESIA</v>
      </c>
      <c r="D107" s="7" t="str">
        <f t="shared" si="8"/>
        <v>INSERT INTO m_coa (created_at, code, name) values (NOW(),'110301020','CA - Time Deposit - IDR - PT BANK MUAMALAT INDONESIA');</v>
      </c>
      <c r="E107" s="744" t="s">
        <v>60</v>
      </c>
      <c r="F107" t="s">
        <v>61</v>
      </c>
      <c r="G107" t="s">
        <v>95</v>
      </c>
      <c r="H107" t="s">
        <v>63</v>
      </c>
      <c r="I107" t="s">
        <v>89</v>
      </c>
      <c r="K107">
        <f>VLOOKUP(I107,Sheet2!$A$2:$C$1013,3,FALSE)</f>
        <v>23</v>
      </c>
      <c r="L107" t="str">
        <f t="shared" si="9"/>
        <v>UPDATE m_coa set coa_group_id='23' WHERE code='110301020';</v>
      </c>
    </row>
    <row r="108" customFormat="1" spans="2:12">
      <c r="B108">
        <v>110301021</v>
      </c>
      <c r="C108" t="str">
        <f t="shared" si="10"/>
        <v>CA - Time Deposit - IDR - PT BANK DBS INDONESIA</v>
      </c>
      <c r="D108" s="7" t="str">
        <f t="shared" si="8"/>
        <v>INSERT INTO m_coa (created_at, code, name) values (NOW(),'110301021','CA - Time Deposit - IDR - PT BANK DBS INDONESIA');</v>
      </c>
      <c r="E108" s="744" t="s">
        <v>60</v>
      </c>
      <c r="F108" t="s">
        <v>61</v>
      </c>
      <c r="G108" t="s">
        <v>95</v>
      </c>
      <c r="H108" t="s">
        <v>63</v>
      </c>
      <c r="I108" t="s">
        <v>90</v>
      </c>
      <c r="K108">
        <f>VLOOKUP(I108,Sheet2!$A$2:$C$1013,3,FALSE)</f>
        <v>24</v>
      </c>
      <c r="L108" t="str">
        <f t="shared" si="9"/>
        <v>UPDATE m_coa set coa_group_id='24' WHERE code='110301021';</v>
      </c>
    </row>
    <row r="109" customFormat="1" spans="2:12">
      <c r="B109">
        <v>110301022</v>
      </c>
      <c r="C109" t="str">
        <f t="shared" si="10"/>
        <v>CA - Time Deposit - IDR - PT BANK MASPION INDONESIA</v>
      </c>
      <c r="D109" s="7" t="str">
        <f t="shared" si="8"/>
        <v>INSERT INTO m_coa (created_at, code, name) values (NOW(),'110301022','CA - Time Deposit - IDR - PT BANK MASPION INDONESIA');</v>
      </c>
      <c r="E109" s="744" t="s">
        <v>60</v>
      </c>
      <c r="F109" t="s">
        <v>61</v>
      </c>
      <c r="G109" t="s">
        <v>95</v>
      </c>
      <c r="H109" t="s">
        <v>63</v>
      </c>
      <c r="I109" t="s">
        <v>91</v>
      </c>
      <c r="K109">
        <f>VLOOKUP(I109,Sheet2!$A$2:$C$1013,3,FALSE)</f>
        <v>25</v>
      </c>
      <c r="L109" t="str">
        <f t="shared" si="9"/>
        <v>UPDATE m_coa set coa_group_id='25' WHERE code='110301022';</v>
      </c>
    </row>
    <row r="110" customFormat="1" spans="2:12">
      <c r="B110">
        <v>110301023</v>
      </c>
      <c r="C110" t="str">
        <f t="shared" si="10"/>
        <v>CA - Time Deposit - IDR - PT BANK PAN INDONESIA</v>
      </c>
      <c r="D110" s="7" t="str">
        <f t="shared" si="8"/>
        <v>INSERT INTO m_coa (created_at, code, name) values (NOW(),'110301023','CA - Time Deposit - IDR - PT BANK PAN INDONESIA');</v>
      </c>
      <c r="E110" s="744" t="s">
        <v>60</v>
      </c>
      <c r="F110" t="s">
        <v>61</v>
      </c>
      <c r="G110" t="s">
        <v>95</v>
      </c>
      <c r="H110" t="s">
        <v>63</v>
      </c>
      <c r="I110" t="s">
        <v>92</v>
      </c>
      <c r="K110">
        <f>VLOOKUP(I110,Sheet2!$A$2:$C$1013,3,FALSE)</f>
        <v>26</v>
      </c>
      <c r="L110" t="str">
        <f t="shared" si="9"/>
        <v>UPDATE m_coa set coa_group_id='26' WHERE code='110301023';</v>
      </c>
    </row>
    <row r="111" customFormat="1" spans="2:12">
      <c r="B111">
        <v>110301024</v>
      </c>
      <c r="C111" t="str">
        <f t="shared" si="10"/>
        <v>CA - Time Deposit - IDR - PT BANK TABUNGAN PENSIUNAN NASIONAL</v>
      </c>
      <c r="D111" s="7" t="str">
        <f t="shared" si="8"/>
        <v>INSERT INTO m_coa (created_at, code, name) values (NOW(),'110301024','CA - Time Deposit - IDR - PT BANK TABUNGAN PENSIUNAN NASIONAL');</v>
      </c>
      <c r="E111" s="744" t="s">
        <v>60</v>
      </c>
      <c r="F111" t="s">
        <v>61</v>
      </c>
      <c r="G111" t="s">
        <v>95</v>
      </c>
      <c r="H111" t="s">
        <v>63</v>
      </c>
      <c r="I111" t="s">
        <v>93</v>
      </c>
      <c r="K111">
        <f>VLOOKUP(I111,Sheet2!$A$2:$C$1013,3,FALSE)</f>
        <v>27</v>
      </c>
      <c r="L111" t="str">
        <f t="shared" si="9"/>
        <v>UPDATE m_coa set coa_group_id='27' WHERE code='110301024';</v>
      </c>
    </row>
    <row r="112" customFormat="1" spans="2:12">
      <c r="B112">
        <v>110301025</v>
      </c>
      <c r="C112" t="str">
        <f t="shared" si="10"/>
        <v>CA - Time Deposit - IDR - PT BANK TABUNGAN NEGARA</v>
      </c>
      <c r="D112" s="7" t="str">
        <f t="shared" si="8"/>
        <v>INSERT INTO m_coa (created_at, code, name) values (NOW(),'110301025','CA - Time Deposit - IDR - PT BANK TABUNGAN NEGARA');</v>
      </c>
      <c r="E112" s="744" t="s">
        <v>60</v>
      </c>
      <c r="F112" t="s">
        <v>61</v>
      </c>
      <c r="G112" t="s">
        <v>95</v>
      </c>
      <c r="H112" t="s">
        <v>63</v>
      </c>
      <c r="I112" t="s">
        <v>94</v>
      </c>
      <c r="K112">
        <f>VLOOKUP(I112,Sheet2!$A$2:$C$1013,3,FALSE)</f>
        <v>28</v>
      </c>
      <c r="L112" t="str">
        <f t="shared" si="9"/>
        <v>UPDATE m_coa set coa_group_id='28' WHERE code='110301025';</v>
      </c>
    </row>
    <row r="113" customFormat="1" spans="2:12">
      <c r="B113">
        <v>110401001</v>
      </c>
      <c r="C113" t="str">
        <f t="shared" ref="C113:C120" si="11">CONCATENATE(F113,E113,G113,E113,I113)</f>
        <v>CA - Investasi Jangka Pendek - Saham Mcas</v>
      </c>
      <c r="D113" s="7" t="str">
        <f t="shared" si="8"/>
        <v>INSERT INTO m_coa (created_at, code, name) values (NOW(),'110401001','CA - Investasi Jangka Pendek - Saham Mcas');</v>
      </c>
      <c r="E113" s="744" t="s">
        <v>60</v>
      </c>
      <c r="F113" t="s">
        <v>61</v>
      </c>
      <c r="G113" t="s">
        <v>96</v>
      </c>
      <c r="I113" t="s">
        <v>97</v>
      </c>
      <c r="K113">
        <f>VLOOKUP(I113,Sheet2!$A$2:$C$1013,3,FALSE)</f>
        <v>29</v>
      </c>
      <c r="L113" t="str">
        <f t="shared" si="9"/>
        <v>UPDATE m_coa set coa_group_id='29' WHERE code='110401001';</v>
      </c>
    </row>
    <row r="114" customFormat="1" spans="2:12">
      <c r="B114">
        <v>110401002</v>
      </c>
      <c r="C114" t="str">
        <f t="shared" si="11"/>
        <v>CA - Investasi Jangka Pendek - Saham Nfcx</v>
      </c>
      <c r="D114" s="7" t="str">
        <f t="shared" si="8"/>
        <v>INSERT INTO m_coa (created_at, code, name) values (NOW(),'110401002','CA - Investasi Jangka Pendek - Saham Nfcx');</v>
      </c>
      <c r="E114" s="744" t="s">
        <v>60</v>
      </c>
      <c r="F114" t="s">
        <v>61</v>
      </c>
      <c r="G114" t="s">
        <v>96</v>
      </c>
      <c r="I114" t="s">
        <v>98</v>
      </c>
      <c r="K114">
        <f>VLOOKUP(I114,Sheet2!$A$2:$C$1013,3,FALSE)</f>
        <v>30</v>
      </c>
      <c r="L114" t="str">
        <f t="shared" si="9"/>
        <v>UPDATE m_coa set coa_group_id='30' WHERE code='110401002';</v>
      </c>
    </row>
    <row r="115" customFormat="1" spans="2:12">
      <c r="B115">
        <v>110401003</v>
      </c>
      <c r="C115" t="str">
        <f t="shared" si="11"/>
        <v>CA - Investasi Jangka Pendek - Saham Diva</v>
      </c>
      <c r="D115" s="7" t="str">
        <f t="shared" si="8"/>
        <v>INSERT INTO m_coa (created_at, code, name) values (NOW(),'110401003','CA - Investasi Jangka Pendek - Saham Diva');</v>
      </c>
      <c r="E115" s="744" t="s">
        <v>60</v>
      </c>
      <c r="F115" t="s">
        <v>61</v>
      </c>
      <c r="G115" t="s">
        <v>96</v>
      </c>
      <c r="I115" t="s">
        <v>99</v>
      </c>
      <c r="K115">
        <f>VLOOKUP(I115,Sheet2!$A$2:$C$1013,3,FALSE)</f>
        <v>31</v>
      </c>
      <c r="L115" t="str">
        <f t="shared" si="9"/>
        <v>UPDATE m_coa set coa_group_id='31' WHERE code='110401003';</v>
      </c>
    </row>
    <row r="116" customFormat="1" spans="2:12">
      <c r="B116">
        <v>110401004</v>
      </c>
      <c r="C116" t="str">
        <f t="shared" si="11"/>
        <v>CA - Investasi Jangka Pendek - Saham Tfas</v>
      </c>
      <c r="D116" s="7" t="str">
        <f t="shared" si="8"/>
        <v>INSERT INTO m_coa (created_at, code, name) values (NOW(),'110401004','CA - Investasi Jangka Pendek - Saham Tfas');</v>
      </c>
      <c r="E116" s="744" t="s">
        <v>60</v>
      </c>
      <c r="F116" t="s">
        <v>61</v>
      </c>
      <c r="G116" t="s">
        <v>96</v>
      </c>
      <c r="I116" t="s">
        <v>100</v>
      </c>
      <c r="K116">
        <f>VLOOKUP(I116,Sheet2!$A$2:$C$1013,3,FALSE)</f>
        <v>32</v>
      </c>
      <c r="L116" t="str">
        <f t="shared" si="9"/>
        <v>UPDATE m_coa set coa_group_id='32' WHERE code='110401004';</v>
      </c>
    </row>
    <row r="117" customFormat="1" spans="2:12">
      <c r="B117">
        <v>110401005</v>
      </c>
      <c r="C117" t="str">
        <f t="shared" si="11"/>
        <v>CA - Investasi Jangka Pendek - Saham Dmmx</v>
      </c>
      <c r="D117" s="7" t="str">
        <f t="shared" si="8"/>
        <v>INSERT INTO m_coa (created_at, code, name) values (NOW(),'110401005','CA - Investasi Jangka Pendek - Saham Dmmx');</v>
      </c>
      <c r="E117" s="744" t="s">
        <v>60</v>
      </c>
      <c r="F117" t="s">
        <v>61</v>
      </c>
      <c r="G117" t="s">
        <v>96</v>
      </c>
      <c r="I117" t="s">
        <v>101</v>
      </c>
      <c r="K117">
        <f>VLOOKUP(I117,Sheet2!$A$2:$C$1013,3,FALSE)</f>
        <v>33</v>
      </c>
      <c r="L117" t="str">
        <f t="shared" si="9"/>
        <v>UPDATE m_coa set coa_group_id='33' WHERE code='110401005';</v>
      </c>
    </row>
    <row r="118" customFormat="1" spans="2:12">
      <c r="B118">
        <v>110401006</v>
      </c>
      <c r="C118" t="str">
        <f t="shared" si="11"/>
        <v>CA - Investasi Jangka Pendek - Saham Pege</v>
      </c>
      <c r="D118" s="7" t="str">
        <f t="shared" si="8"/>
        <v>INSERT INTO m_coa (created_at, code, name) values (NOW(),'110401006','CA - Investasi Jangka Pendek - Saham Pege');</v>
      </c>
      <c r="E118" s="744" t="s">
        <v>60</v>
      </c>
      <c r="F118" t="s">
        <v>61</v>
      </c>
      <c r="G118" t="s">
        <v>96</v>
      </c>
      <c r="I118" t="s">
        <v>102</v>
      </c>
      <c r="K118">
        <f>VLOOKUP(I118,Sheet2!$A$2:$C$1013,3,FALSE)</f>
        <v>34</v>
      </c>
      <c r="L118" t="str">
        <f t="shared" si="9"/>
        <v>UPDATE m_coa set coa_group_id='34' WHERE code='110401006';</v>
      </c>
    </row>
    <row r="119" customFormat="1" spans="2:12">
      <c r="B119">
        <v>110401007</v>
      </c>
      <c r="C119" t="str">
        <f t="shared" si="11"/>
        <v>CA - Investasi Jangka Pendek - Saham Abba</v>
      </c>
      <c r="D119" s="7" t="str">
        <f t="shared" si="8"/>
        <v>INSERT INTO m_coa (created_at, code, name) values (NOW(),'110401007','CA - Investasi Jangka Pendek - Saham Abba');</v>
      </c>
      <c r="E119" s="744" t="s">
        <v>60</v>
      </c>
      <c r="F119" t="s">
        <v>61</v>
      </c>
      <c r="G119" t="s">
        <v>96</v>
      </c>
      <c r="I119" t="s">
        <v>103</v>
      </c>
      <c r="K119">
        <f>VLOOKUP(I119,Sheet2!$A$2:$C$1013,3,FALSE)</f>
        <v>35</v>
      </c>
      <c r="L119" t="str">
        <f t="shared" si="9"/>
        <v>UPDATE m_coa set coa_group_id='35' WHERE code='110401007';</v>
      </c>
    </row>
    <row r="120" customFormat="1" spans="2:12">
      <c r="B120">
        <v>110401008</v>
      </c>
      <c r="C120" t="str">
        <f t="shared" si="11"/>
        <v>CA - Investasi Jangka Pendek - Saham Defi</v>
      </c>
      <c r="D120" s="7" t="str">
        <f t="shared" si="8"/>
        <v>INSERT INTO m_coa (created_at, code, name) values (NOW(),'110401008','CA - Investasi Jangka Pendek - Saham Defi');</v>
      </c>
      <c r="E120" s="744" t="s">
        <v>60</v>
      </c>
      <c r="F120" t="s">
        <v>61</v>
      </c>
      <c r="G120" t="s">
        <v>96</v>
      </c>
      <c r="I120" t="s">
        <v>104</v>
      </c>
      <c r="K120">
        <f>VLOOKUP(I120,Sheet2!$A$2:$C$1013,3,FALSE)</f>
        <v>36</v>
      </c>
      <c r="L120" t="str">
        <f t="shared" si="9"/>
        <v>UPDATE m_coa set coa_group_id='36' WHERE code='110401008';</v>
      </c>
    </row>
    <row r="121" customFormat="1" spans="2:12">
      <c r="B121">
        <v>110501001</v>
      </c>
      <c r="C121" t="str">
        <f t="shared" ref="C121:C126" si="12">CONCATENATE(F121,E121,G121,E121,I121)</f>
        <v>CA - Piutang Usaha Pihak Ketiga - End User</v>
      </c>
      <c r="D121" s="7" t="str">
        <f t="shared" si="8"/>
        <v>INSERT INTO m_coa (created_at, code, name) values (NOW(),'110501001','CA - Piutang Usaha Pihak Ketiga - End User');</v>
      </c>
      <c r="E121" s="744" t="s">
        <v>60</v>
      </c>
      <c r="F121" t="s">
        <v>61</v>
      </c>
      <c r="G121" t="s">
        <v>105</v>
      </c>
      <c r="I121" t="s">
        <v>106</v>
      </c>
      <c r="K121">
        <f>VLOOKUP(I121,Sheet2!$A$2:$C$1013,3,FALSE)</f>
        <v>37</v>
      </c>
      <c r="L121" t="str">
        <f t="shared" si="9"/>
        <v>UPDATE m_coa set coa_group_id='37' WHERE code='110501001';</v>
      </c>
    </row>
    <row r="122" customFormat="1" spans="2:12">
      <c r="B122">
        <v>110501002</v>
      </c>
      <c r="C122" t="str">
        <f t="shared" si="12"/>
        <v>CA - Piutang Usaha Pihak Ketiga - PT Telekomunikasi Selular</v>
      </c>
      <c r="D122" s="7" t="str">
        <f t="shared" si="8"/>
        <v>INSERT INTO m_coa (created_at, code, name) values (NOW(),'110501002','CA - Piutang Usaha Pihak Ketiga - PT Telekomunikasi Selular');</v>
      </c>
      <c r="E122" s="744" t="s">
        <v>60</v>
      </c>
      <c r="F122" t="s">
        <v>61</v>
      </c>
      <c r="G122" t="s">
        <v>105</v>
      </c>
      <c r="I122" t="s">
        <v>107</v>
      </c>
      <c r="K122">
        <f>VLOOKUP(I122,Sheet2!$A$2:$C$1013,3,FALSE)</f>
        <v>38</v>
      </c>
      <c r="L122" t="str">
        <f t="shared" si="9"/>
        <v>UPDATE m_coa set coa_group_id='38' WHERE code='110501002';</v>
      </c>
    </row>
    <row r="123" customFormat="1" spans="2:12">
      <c r="B123">
        <v>110501003</v>
      </c>
      <c r="C123" t="str">
        <f t="shared" si="12"/>
        <v>CA - Piutang Usaha Pihak Ketiga - PT Indosat Tbk</v>
      </c>
      <c r="D123" s="7" t="str">
        <f t="shared" si="8"/>
        <v>INSERT INTO m_coa (created_at, code, name) values (NOW(),'110501003','CA - Piutang Usaha Pihak Ketiga - PT Indosat Tbk');</v>
      </c>
      <c r="E123" s="744" t="s">
        <v>60</v>
      </c>
      <c r="F123" t="s">
        <v>61</v>
      </c>
      <c r="G123" t="s">
        <v>105</v>
      </c>
      <c r="I123" t="s">
        <v>108</v>
      </c>
      <c r="K123">
        <f>VLOOKUP(I123,Sheet2!$A$2:$C$1013,3,FALSE)</f>
        <v>39</v>
      </c>
      <c r="L123" t="str">
        <f t="shared" si="9"/>
        <v>UPDATE m_coa set coa_group_id='39' WHERE code='110501003';</v>
      </c>
    </row>
    <row r="124" customFormat="1" spans="2:12">
      <c r="B124">
        <v>110501004</v>
      </c>
      <c r="C124" t="str">
        <f t="shared" si="12"/>
        <v>CA - Piutang Usaha Pihak Ketiga - PT Xl Axiata Tbk</v>
      </c>
      <c r="D124" s="7" t="str">
        <f t="shared" si="8"/>
        <v>INSERT INTO m_coa (created_at, code, name) values (NOW(),'110501004','CA - Piutang Usaha Pihak Ketiga - PT Xl Axiata Tbk');</v>
      </c>
      <c r="E124" s="744" t="s">
        <v>60</v>
      </c>
      <c r="F124" t="s">
        <v>61</v>
      </c>
      <c r="G124" t="s">
        <v>105</v>
      </c>
      <c r="I124" t="s">
        <v>109</v>
      </c>
      <c r="K124">
        <f>VLOOKUP(I124,Sheet2!$A$2:$C$1013,3,FALSE)</f>
        <v>40</v>
      </c>
      <c r="L124" t="str">
        <f t="shared" si="9"/>
        <v>UPDATE m_coa set coa_group_id='40' WHERE code='110501004';</v>
      </c>
    </row>
    <row r="125" customFormat="1" spans="2:12">
      <c r="B125">
        <v>110501005</v>
      </c>
      <c r="C125" t="str">
        <f t="shared" si="12"/>
        <v>CA - Piutang Usaha Pihak Ketiga - Piutang usaha lainnya</v>
      </c>
      <c r="D125" s="7" t="str">
        <f t="shared" si="8"/>
        <v>INSERT INTO m_coa (created_at, code, name) values (NOW(),'110501005','CA - Piutang Usaha Pihak Ketiga - Piutang usaha lainnya');</v>
      </c>
      <c r="E125" s="744" t="s">
        <v>60</v>
      </c>
      <c r="F125" t="s">
        <v>61</v>
      </c>
      <c r="G125" t="s">
        <v>105</v>
      </c>
      <c r="I125" t="s">
        <v>110</v>
      </c>
      <c r="K125">
        <f>VLOOKUP(I125,Sheet2!$A$2:$C$1013,3,FALSE)</f>
        <v>41</v>
      </c>
      <c r="L125" t="str">
        <f t="shared" si="9"/>
        <v>UPDATE m_coa set coa_group_id='41' WHERE code='110501005';</v>
      </c>
    </row>
    <row r="126" customFormat="1" spans="2:12">
      <c r="B126">
        <v>110502005</v>
      </c>
      <c r="C126" t="str">
        <f t="shared" si="12"/>
        <v>CA - Piutang Usaha Pihak Ketiga - Cadangan Penurunan Nilai Piutang</v>
      </c>
      <c r="D126" s="7" t="str">
        <f t="shared" si="8"/>
        <v>INSERT INTO m_coa (created_at, code, name) values (NOW(),'110502005','CA - Piutang Usaha Pihak Ketiga - Cadangan Penurunan Nilai Piutang');</v>
      </c>
      <c r="E126" s="744" t="s">
        <v>60</v>
      </c>
      <c r="F126" t="s">
        <v>61</v>
      </c>
      <c r="G126" t="s">
        <v>105</v>
      </c>
      <c r="I126" t="s">
        <v>111</v>
      </c>
      <c r="K126">
        <f>VLOOKUP(I126,Sheet2!$A$2:$C$1013,3,FALSE)</f>
        <v>42</v>
      </c>
      <c r="L126" t="str">
        <f t="shared" si="9"/>
        <v>UPDATE m_coa set coa_group_id='42' WHERE code='110502005';</v>
      </c>
    </row>
    <row r="127" customFormat="1" spans="2:12">
      <c r="B127">
        <v>110601001</v>
      </c>
      <c r="C127" t="str">
        <f t="shared" ref="C127:C189" si="13">CONCATENATE(F127,E127,G127,E127,I127)</f>
        <v>CA - Piutang Usaha Pihak Berelasi - PT 1 Inti Dot Com</v>
      </c>
      <c r="D127" s="7" t="str">
        <f t="shared" si="8"/>
        <v>INSERT INTO m_coa (created_at, code, name) values (NOW(),'110601001','CA - Piutang Usaha Pihak Berelasi - PT 1 Inti Dot Com');</v>
      </c>
      <c r="E127" s="744" t="s">
        <v>60</v>
      </c>
      <c r="F127" t="s">
        <v>61</v>
      </c>
      <c r="G127" t="s">
        <v>112</v>
      </c>
      <c r="I127" t="s">
        <v>113</v>
      </c>
      <c r="K127">
        <f>VLOOKUP(I127,Sheet2!$A$2:$C$1013,3,FALSE)</f>
        <v>43</v>
      </c>
      <c r="L127" t="str">
        <f t="shared" si="9"/>
        <v>UPDATE m_coa set coa_group_id='43' WHERE code='110601001';</v>
      </c>
    </row>
    <row r="128" customFormat="1" spans="2:12">
      <c r="B128">
        <v>110601002</v>
      </c>
      <c r="C128" t="str">
        <f t="shared" si="13"/>
        <v>CA - Piutang Usaha Pihak Berelasi - PT Abdi Anugerah Persada (AAP)</v>
      </c>
      <c r="D128" s="7" t="str">
        <f t="shared" si="8"/>
        <v>INSERT INTO m_coa (created_at, code, name) values (NOW(),'110601002','CA - Piutang Usaha Pihak Berelasi - PT Abdi Anugerah Persada (AAP)');</v>
      </c>
      <c r="E128" s="744" t="s">
        <v>60</v>
      </c>
      <c r="F128" t="s">
        <v>61</v>
      </c>
      <c r="G128" t="s">
        <v>112</v>
      </c>
      <c r="I128" t="s">
        <v>114</v>
      </c>
      <c r="K128">
        <f>VLOOKUP(I128,Sheet2!$A$2:$C$1013,3,FALSE)</f>
        <v>44</v>
      </c>
      <c r="L128" t="str">
        <f t="shared" si="9"/>
        <v>UPDATE m_coa set coa_group_id='44' WHERE code='110601002';</v>
      </c>
    </row>
    <row r="129" customFormat="1" spans="2:12">
      <c r="B129">
        <v>110601003</v>
      </c>
      <c r="C129" t="str">
        <f t="shared" si="13"/>
        <v>CA - Piutang Usaha Pihak Berelasi - PT Agapindo Inti Raya</v>
      </c>
      <c r="D129" s="7" t="str">
        <f t="shared" si="8"/>
        <v>INSERT INTO m_coa (created_at, code, name) values (NOW(),'110601003','CA - Piutang Usaha Pihak Berelasi - PT Agapindo Inti Raya');</v>
      </c>
      <c r="E129" s="744" t="s">
        <v>60</v>
      </c>
      <c r="F129" t="s">
        <v>61</v>
      </c>
      <c r="G129" t="s">
        <v>112</v>
      </c>
      <c r="I129" t="s">
        <v>115</v>
      </c>
      <c r="K129">
        <f>VLOOKUP(I129,Sheet2!$A$2:$C$1013,3,FALSE)</f>
        <v>45</v>
      </c>
      <c r="L129" t="str">
        <f t="shared" si="9"/>
        <v>UPDATE m_coa set coa_group_id='45' WHERE code='110601003';</v>
      </c>
    </row>
    <row r="130" customFormat="1" spans="2:12">
      <c r="B130">
        <v>110601004</v>
      </c>
      <c r="C130" t="str">
        <f t="shared" si="13"/>
        <v>CA - Piutang Usaha Pihak Berelasi - PT Agapindo Kasih Abadi (AKA)</v>
      </c>
      <c r="D130" s="7" t="str">
        <f t="shared" si="8"/>
        <v>INSERT INTO m_coa (created_at, code, name) values (NOW(),'110601004','CA - Piutang Usaha Pihak Berelasi - PT Agapindo Kasih Abadi (AKA)');</v>
      </c>
      <c r="E130" s="744" t="s">
        <v>60</v>
      </c>
      <c r="F130" t="s">
        <v>61</v>
      </c>
      <c r="G130" t="s">
        <v>112</v>
      </c>
      <c r="I130" t="s">
        <v>116</v>
      </c>
      <c r="K130">
        <f>VLOOKUP(I130,Sheet2!$A$2:$C$1013,3,FALSE)</f>
        <v>46</v>
      </c>
      <c r="L130" t="str">
        <f t="shared" si="9"/>
        <v>UPDATE m_coa set coa_group_id='46' WHERE code='110601004';</v>
      </c>
    </row>
    <row r="131" customFormat="1" spans="2:12">
      <c r="B131">
        <v>110601005</v>
      </c>
      <c r="C131" t="str">
        <f t="shared" si="13"/>
        <v>CA - Piutang Usaha Pihak Berelasi - PT Alfa Omega Digital (AOD-1)</v>
      </c>
      <c r="D131" s="7" t="str">
        <f t="shared" si="8"/>
        <v>INSERT INTO m_coa (created_at, code, name) values (NOW(),'110601005','CA - Piutang Usaha Pihak Berelasi - PT Alfa Omega Digital (AOD-1)');</v>
      </c>
      <c r="E131" s="744" t="s">
        <v>60</v>
      </c>
      <c r="F131" t="s">
        <v>61</v>
      </c>
      <c r="G131" t="s">
        <v>112</v>
      </c>
      <c r="I131" t="s">
        <v>117</v>
      </c>
      <c r="K131">
        <f>VLOOKUP(I131,Sheet2!$A$2:$C$1013,3,FALSE)</f>
        <v>47</v>
      </c>
      <c r="L131" t="str">
        <f t="shared" si="9"/>
        <v>UPDATE m_coa set coa_group_id='47' WHERE code='110601005';</v>
      </c>
    </row>
    <row r="132" customFormat="1" spans="2:12">
      <c r="B132">
        <v>110601006</v>
      </c>
      <c r="C132" t="str">
        <f t="shared" si="13"/>
        <v>CA - Piutang Usaha Pihak Berelasi - PT Alfa Omega Digitalindo (AOD-2)</v>
      </c>
      <c r="D132" s="7" t="str">
        <f t="shared" si="8"/>
        <v>INSERT INTO m_coa (created_at, code, name) values (NOW(),'110601006','CA - Piutang Usaha Pihak Berelasi - PT Alfa Omega Digitalindo (AOD-2)');</v>
      </c>
      <c r="E132" s="744" t="s">
        <v>60</v>
      </c>
      <c r="F132" t="s">
        <v>61</v>
      </c>
      <c r="G132" t="s">
        <v>112</v>
      </c>
      <c r="I132" t="s">
        <v>118</v>
      </c>
      <c r="K132">
        <f>VLOOKUP(I132,Sheet2!$A$2:$C$1013,3,FALSE)</f>
        <v>48</v>
      </c>
      <c r="L132" t="str">
        <f t="shared" si="9"/>
        <v>UPDATE m_coa set coa_group_id='48' WHERE code='110601006';</v>
      </c>
    </row>
    <row r="133" customFormat="1" spans="2:12">
      <c r="B133">
        <v>110601007</v>
      </c>
      <c r="C133" t="str">
        <f t="shared" si="13"/>
        <v>CA - Piutang Usaha Pihak Berelasi - PT Alphanovation Digital Teknindo (Pawoon)</v>
      </c>
      <c r="D133" s="7" t="str">
        <f t="shared" ref="D133:D196" si="14">"INSERT INTO m_coa (created_at, code, name) values (NOW(),'"&amp;B133&amp;"','"&amp;C133&amp;"');"</f>
        <v>INSERT INTO m_coa (created_at, code, name) values (NOW(),'110601007','CA - Piutang Usaha Pihak Berelasi - PT Alphanovation Digital Teknindo (Pawoon)');</v>
      </c>
      <c r="E133" s="744" t="s">
        <v>60</v>
      </c>
      <c r="F133" t="s">
        <v>61</v>
      </c>
      <c r="G133" t="s">
        <v>112</v>
      </c>
      <c r="I133" t="s">
        <v>119</v>
      </c>
      <c r="K133">
        <f>VLOOKUP(I133,Sheet2!$A$2:$C$1013,3,FALSE)</f>
        <v>49</v>
      </c>
      <c r="L133" t="str">
        <f t="shared" ref="L133:L196" si="15">"UPDATE m_coa set coa_group_id='"&amp;K133&amp;"' WHERE code='"&amp;B133&amp;"';"</f>
        <v>UPDATE m_coa set coa_group_id='49' WHERE code='110601007';</v>
      </c>
    </row>
    <row r="134" customFormat="1" spans="2:12">
      <c r="B134">
        <v>110601008</v>
      </c>
      <c r="C134" t="str">
        <f t="shared" si="13"/>
        <v>CA - Piutang Usaha Pihak Berelasi - PT Antares Global Teknologi (AGT)</v>
      </c>
      <c r="D134" s="7" t="str">
        <f t="shared" si="14"/>
        <v>INSERT INTO m_coa (created_at, code, name) values (NOW(),'110601008','CA - Piutang Usaha Pihak Berelasi - PT Antares Global Teknologi (AGT)');</v>
      </c>
      <c r="E134" s="744" t="s">
        <v>60</v>
      </c>
      <c r="F134" t="s">
        <v>61</v>
      </c>
      <c r="G134" t="s">
        <v>112</v>
      </c>
      <c r="I134" t="s">
        <v>120</v>
      </c>
      <c r="K134">
        <f>VLOOKUP(I134,Sheet2!$A$2:$C$1013,3,FALSE)</f>
        <v>50</v>
      </c>
      <c r="L134" t="str">
        <f t="shared" si="15"/>
        <v>UPDATE m_coa set coa_group_id='50' WHERE code='110601008';</v>
      </c>
    </row>
    <row r="135" customFormat="1" spans="2:12">
      <c r="B135">
        <v>110601009</v>
      </c>
      <c r="C135" t="str">
        <f t="shared" si="13"/>
        <v>CA - Piutang Usaha Pihak Berelasi - PT Anugerah Inti Karisma (AIK)</v>
      </c>
      <c r="D135" s="7" t="str">
        <f t="shared" si="14"/>
        <v>INSERT INTO m_coa (created_at, code, name) values (NOW(),'110601009','CA - Piutang Usaha Pihak Berelasi - PT Anugerah Inti Karisma (AIK)');</v>
      </c>
      <c r="E135" s="744" t="s">
        <v>60</v>
      </c>
      <c r="F135" t="s">
        <v>61</v>
      </c>
      <c r="G135" t="s">
        <v>112</v>
      </c>
      <c r="I135" t="s">
        <v>121</v>
      </c>
      <c r="K135">
        <f>VLOOKUP(I135,Sheet2!$A$2:$C$1013,3,FALSE)</f>
        <v>51</v>
      </c>
      <c r="L135" t="str">
        <f t="shared" si="15"/>
        <v>UPDATE m_coa set coa_group_id='51' WHERE code='110601009';</v>
      </c>
    </row>
    <row r="136" customFormat="1" spans="2:12">
      <c r="B136">
        <v>110601010</v>
      </c>
      <c r="C136" t="str">
        <f t="shared" si="13"/>
        <v>CA - Piutang Usaha Pihak Berelasi - PT Soteria Wicaksana Investama (SWI)</v>
      </c>
      <c r="D136" s="7" t="str">
        <f t="shared" si="14"/>
        <v>INSERT INTO m_coa (created_at, code, name) values (NOW(),'110601010','CA - Piutang Usaha Pihak Berelasi - PT Soteria Wicaksana Investama (SWI)');</v>
      </c>
      <c r="E136" s="744" t="s">
        <v>60</v>
      </c>
      <c r="F136" t="s">
        <v>61</v>
      </c>
      <c r="G136" t="s">
        <v>112</v>
      </c>
      <c r="I136" t="s">
        <v>122</v>
      </c>
      <c r="K136">
        <f>VLOOKUP(I136,Sheet2!$A$2:$C$1013,3,FALSE)</f>
        <v>52</v>
      </c>
      <c r="L136" t="str">
        <f t="shared" si="15"/>
        <v>UPDATE m_coa set coa_group_id='52' WHERE code='110601010';</v>
      </c>
    </row>
    <row r="137" customFormat="1" spans="2:12">
      <c r="B137">
        <v>110601011</v>
      </c>
      <c r="C137" t="str">
        <f t="shared" si="13"/>
        <v>CA - Piutang Usaha Pihak Berelasi - PT Anugerah Kopi Digital (AKD)</v>
      </c>
      <c r="D137" s="7" t="str">
        <f t="shared" si="14"/>
        <v>INSERT INTO m_coa (created_at, code, name) values (NOW(),'110601011','CA - Piutang Usaha Pihak Berelasi - PT Anugerah Kopi Digital (AKD)');</v>
      </c>
      <c r="E137" s="744" t="s">
        <v>60</v>
      </c>
      <c r="F137" t="s">
        <v>61</v>
      </c>
      <c r="G137" t="s">
        <v>112</v>
      </c>
      <c r="I137" t="s">
        <v>123</v>
      </c>
      <c r="K137">
        <f>VLOOKUP(I137,Sheet2!$A$2:$C$1013,3,FALSE)</f>
        <v>53</v>
      </c>
      <c r="L137" t="str">
        <f t="shared" si="15"/>
        <v>UPDATE m_coa set coa_group_id='53' WHERE code='110601011';</v>
      </c>
    </row>
    <row r="138" customFormat="1" spans="2:12">
      <c r="B138">
        <v>110601012</v>
      </c>
      <c r="C138" t="str">
        <f t="shared" si="13"/>
        <v>CA - Piutang Usaha Pihak Berelasi - PT Anugerah Serta Sentosa (ASS1)</v>
      </c>
      <c r="D138" s="7" t="str">
        <f t="shared" si="14"/>
        <v>INSERT INTO m_coa (created_at, code, name) values (NOW(),'110601012','CA - Piutang Usaha Pihak Berelasi - PT Anugerah Serta Sentosa (ASS1)');</v>
      </c>
      <c r="E138" s="744" t="s">
        <v>60</v>
      </c>
      <c r="F138" t="s">
        <v>61</v>
      </c>
      <c r="G138" t="s">
        <v>112</v>
      </c>
      <c r="I138" t="s">
        <v>124</v>
      </c>
      <c r="K138">
        <f>VLOOKUP(I138,Sheet2!$A$2:$C$1013,3,FALSE)</f>
        <v>54</v>
      </c>
      <c r="L138" t="str">
        <f t="shared" si="15"/>
        <v>UPDATE m_coa set coa_group_id='54' WHERE code='110601012';</v>
      </c>
    </row>
    <row r="139" customFormat="1" spans="2:12">
      <c r="B139">
        <v>110601013</v>
      </c>
      <c r="C139" t="str">
        <f t="shared" si="13"/>
        <v>CA - Piutang Usaha Pihak Berelasi - PT Anugerah Teknologi Mandiri (ATM)</v>
      </c>
      <c r="D139" s="7" t="str">
        <f t="shared" si="14"/>
        <v>INSERT INTO m_coa (created_at, code, name) values (NOW(),'110601013','CA - Piutang Usaha Pihak Berelasi - PT Anugerah Teknologi Mandiri (ATM)');</v>
      </c>
      <c r="E139" s="744" t="s">
        <v>60</v>
      </c>
      <c r="F139" t="s">
        <v>61</v>
      </c>
      <c r="G139" t="s">
        <v>112</v>
      </c>
      <c r="I139" t="s">
        <v>125</v>
      </c>
      <c r="K139">
        <f>VLOOKUP(I139,Sheet2!$A$2:$C$1013,3,FALSE)</f>
        <v>55</v>
      </c>
      <c r="L139" t="str">
        <f t="shared" si="15"/>
        <v>UPDATE m_coa set coa_group_id='55' WHERE code='110601013';</v>
      </c>
    </row>
    <row r="140" customFormat="1" spans="2:12">
      <c r="B140">
        <v>110601014</v>
      </c>
      <c r="C140" t="str">
        <f t="shared" si="13"/>
        <v>CA - Piutang Usaha Pihak Berelasi - PT Anugerah Wicaksana Digital (AWD)</v>
      </c>
      <c r="D140" s="7" t="str">
        <f t="shared" si="14"/>
        <v>INSERT INTO m_coa (created_at, code, name) values (NOW(),'110601014','CA - Piutang Usaha Pihak Berelasi - PT Anugerah Wicaksana Digital (AWD)');</v>
      </c>
      <c r="E140" s="744" t="s">
        <v>60</v>
      </c>
      <c r="F140" t="s">
        <v>61</v>
      </c>
      <c r="G140" t="s">
        <v>112</v>
      </c>
      <c r="I140" t="s">
        <v>126</v>
      </c>
      <c r="K140">
        <f>VLOOKUP(I140,Sheet2!$A$2:$C$1013,3,FALSE)</f>
        <v>56</v>
      </c>
      <c r="L140" t="str">
        <f t="shared" si="15"/>
        <v>UPDATE m_coa set coa_group_id='56' WHERE code='110601014';</v>
      </c>
    </row>
    <row r="141" customFormat="1" spans="2:12">
      <c r="B141">
        <v>110601015</v>
      </c>
      <c r="C141" t="str">
        <f t="shared" si="13"/>
        <v>CA - Piutang Usaha Pihak Berelasi - PT Argo Pandu Digital (APD)</v>
      </c>
      <c r="D141" s="7" t="str">
        <f t="shared" si="14"/>
        <v>INSERT INTO m_coa (created_at, code, name) values (NOW(),'110601015','CA - Piutang Usaha Pihak Berelasi - PT Argo Pandu Digital (APD)');</v>
      </c>
      <c r="E141" s="744" t="s">
        <v>60</v>
      </c>
      <c r="F141" t="s">
        <v>61</v>
      </c>
      <c r="G141" t="s">
        <v>112</v>
      </c>
      <c r="I141" t="s">
        <v>127</v>
      </c>
      <c r="K141">
        <f>VLOOKUP(I141,Sheet2!$A$2:$C$1013,3,FALSE)</f>
        <v>57</v>
      </c>
      <c r="L141" t="str">
        <f t="shared" si="15"/>
        <v>UPDATE m_coa set coa_group_id='57' WHERE code='110601015';</v>
      </c>
    </row>
    <row r="142" customFormat="1" spans="2:12">
      <c r="B142">
        <v>110601016</v>
      </c>
      <c r="C142" t="str">
        <f t="shared" si="13"/>
        <v>CA - Piutang Usaha Pihak Berelasi - PT Berkah Karunia Kreasi (BKK)</v>
      </c>
      <c r="D142" s="7" t="str">
        <f t="shared" si="14"/>
        <v>INSERT INTO m_coa (created_at, code, name) values (NOW(),'110601016','CA - Piutang Usaha Pihak Berelasi - PT Berkah Karunia Kreasi (BKK)');</v>
      </c>
      <c r="E142" s="744" t="s">
        <v>60</v>
      </c>
      <c r="F142" t="s">
        <v>61</v>
      </c>
      <c r="G142" t="s">
        <v>112</v>
      </c>
      <c r="I142" t="s">
        <v>128</v>
      </c>
      <c r="K142">
        <f>VLOOKUP(I142,Sheet2!$A$2:$C$1013,3,FALSE)</f>
        <v>58</v>
      </c>
      <c r="L142" t="str">
        <f t="shared" si="15"/>
        <v>UPDATE m_coa set coa_group_id='58' WHERE code='110601016';</v>
      </c>
    </row>
    <row r="143" customFormat="1" spans="2:12">
      <c r="B143">
        <v>110601017</v>
      </c>
      <c r="C143" t="str">
        <f t="shared" si="13"/>
        <v>CA - Piutang Usaha Pihak Berelasi - PT Berkah Omega Sukses (BOS)</v>
      </c>
      <c r="D143" s="7" t="str">
        <f t="shared" si="14"/>
        <v>INSERT INTO m_coa (created_at, code, name) values (NOW(),'110601017','CA - Piutang Usaha Pihak Berelasi - PT Berkah Omega Sukses (BOS)');</v>
      </c>
      <c r="E143" s="744" t="s">
        <v>60</v>
      </c>
      <c r="F143" t="s">
        <v>61</v>
      </c>
      <c r="G143" t="s">
        <v>112</v>
      </c>
      <c r="I143" t="s">
        <v>129</v>
      </c>
      <c r="K143">
        <f>VLOOKUP(I143,Sheet2!$A$2:$C$1013,3,FALSE)</f>
        <v>59</v>
      </c>
      <c r="L143" t="str">
        <f t="shared" si="15"/>
        <v>UPDATE m_coa set coa_group_id='59' WHERE code='110601017';</v>
      </c>
    </row>
    <row r="144" customFormat="1" spans="2:12">
      <c r="B144">
        <v>110601018</v>
      </c>
      <c r="C144" t="str">
        <f t="shared" si="13"/>
        <v>CA - Piutang Usaha Pihak Berelasi - PT Berkah Otentik Sejahtera (BOS)</v>
      </c>
      <c r="D144" s="7" t="str">
        <f t="shared" si="14"/>
        <v>INSERT INTO m_coa (created_at, code, name) values (NOW(),'110601018','CA - Piutang Usaha Pihak Berelasi - PT Berkah Otentik Sejahtera (BOS)');</v>
      </c>
      <c r="E144" s="744" t="s">
        <v>60</v>
      </c>
      <c r="F144" t="s">
        <v>61</v>
      </c>
      <c r="G144" t="s">
        <v>112</v>
      </c>
      <c r="I144" t="s">
        <v>130</v>
      </c>
      <c r="K144">
        <f>VLOOKUP(I144,Sheet2!$A$2:$C$1013,3,FALSE)</f>
        <v>60</v>
      </c>
      <c r="L144" t="str">
        <f t="shared" si="15"/>
        <v>UPDATE m_coa set coa_group_id='60' WHERE code='110601018';</v>
      </c>
    </row>
    <row r="145" customFormat="1" spans="2:12">
      <c r="B145">
        <v>110601019</v>
      </c>
      <c r="C145" t="str">
        <f t="shared" si="13"/>
        <v>CA - Piutang Usaha Pihak Berelasi - PT Berkah Teknologi Selaras (BTS)</v>
      </c>
      <c r="D145" s="7" t="str">
        <f t="shared" si="14"/>
        <v>INSERT INTO m_coa (created_at, code, name) values (NOW(),'110601019','CA - Piutang Usaha Pihak Berelasi - PT Berkah Teknologi Selaras (BTS)');</v>
      </c>
      <c r="E145" s="744" t="s">
        <v>60</v>
      </c>
      <c r="F145" t="s">
        <v>61</v>
      </c>
      <c r="G145" t="s">
        <v>112</v>
      </c>
      <c r="I145" t="s">
        <v>131</v>
      </c>
      <c r="K145">
        <f>VLOOKUP(I145,Sheet2!$A$2:$C$1013,3,FALSE)</f>
        <v>61</v>
      </c>
      <c r="L145" t="str">
        <f t="shared" si="15"/>
        <v>UPDATE m_coa set coa_group_id='61' WHERE code='110601019';</v>
      </c>
    </row>
    <row r="146" customFormat="1" spans="2:12">
      <c r="B146">
        <v>110601020</v>
      </c>
      <c r="C146" t="str">
        <f t="shared" si="13"/>
        <v>CA - Piutang Usaha Pihak Berelasi - PT Berkah Teknologi Semesta (BTS)</v>
      </c>
      <c r="D146" s="7" t="str">
        <f t="shared" si="14"/>
        <v>INSERT INTO m_coa (created_at, code, name) values (NOW(),'110601020','CA - Piutang Usaha Pihak Berelasi - PT Berkah Teknologi Semesta (BTS)');</v>
      </c>
      <c r="E146" s="744" t="s">
        <v>60</v>
      </c>
      <c r="F146" t="s">
        <v>61</v>
      </c>
      <c r="G146" t="s">
        <v>112</v>
      </c>
      <c r="I146" t="s">
        <v>132</v>
      </c>
      <c r="K146">
        <f>VLOOKUP(I146,Sheet2!$A$2:$C$1013,3,FALSE)</f>
        <v>62</v>
      </c>
      <c r="L146" t="str">
        <f t="shared" si="15"/>
        <v>UPDATE m_coa set coa_group_id='62' WHERE code='110601020';</v>
      </c>
    </row>
    <row r="147" customFormat="1" spans="2:12">
      <c r="B147">
        <v>110601021</v>
      </c>
      <c r="C147" t="str">
        <f t="shared" si="13"/>
        <v>CA - Piutang Usaha Pihak Berelasi - PT Berkah Trijaya Indonesia (BTI)</v>
      </c>
      <c r="D147" s="7" t="str">
        <f t="shared" si="14"/>
        <v>INSERT INTO m_coa (created_at, code, name) values (NOW(),'110601021','CA - Piutang Usaha Pihak Berelasi - PT Berkah Trijaya Indonesia (BTI)');</v>
      </c>
      <c r="E147" s="744" t="s">
        <v>60</v>
      </c>
      <c r="F147" t="s">
        <v>61</v>
      </c>
      <c r="G147" t="s">
        <v>112</v>
      </c>
      <c r="I147" t="s">
        <v>133</v>
      </c>
      <c r="K147">
        <f>VLOOKUP(I147,Sheet2!$A$2:$C$1013,3,FALSE)</f>
        <v>63</v>
      </c>
      <c r="L147" t="str">
        <f t="shared" si="15"/>
        <v>UPDATE m_coa set coa_group_id='63' WHERE code='110601021';</v>
      </c>
    </row>
    <row r="148" customFormat="1" spans="2:12">
      <c r="B148">
        <v>110601022</v>
      </c>
      <c r="C148" t="str">
        <f t="shared" si="13"/>
        <v>CA - Piutang Usaha Pihak Berelasi - PT Bersama Omega Sejahtera (BOS)</v>
      </c>
      <c r="D148" s="7" t="str">
        <f t="shared" si="14"/>
        <v>INSERT INTO m_coa (created_at, code, name) values (NOW(),'110601022','CA - Piutang Usaha Pihak Berelasi - PT Bersama Omega Sejahtera (BOS)');</v>
      </c>
      <c r="E148" s="744" t="s">
        <v>60</v>
      </c>
      <c r="F148" t="s">
        <v>61</v>
      </c>
      <c r="G148" t="s">
        <v>112</v>
      </c>
      <c r="I148" t="s">
        <v>134</v>
      </c>
      <c r="K148">
        <f>VLOOKUP(I148,Sheet2!$A$2:$C$1013,3,FALSE)</f>
        <v>64</v>
      </c>
      <c r="L148" t="str">
        <f t="shared" si="15"/>
        <v>UPDATE m_coa set coa_group_id='64' WHERE code='110601022';</v>
      </c>
    </row>
    <row r="149" customFormat="1" spans="2:12">
      <c r="B149">
        <v>110601023</v>
      </c>
      <c r="C149" t="str">
        <f t="shared" si="13"/>
        <v>CA - Piutang Usaha Pihak Berelasi - PT Bilik Sinergi Indonesia (BSI)</v>
      </c>
      <c r="D149" s="7" t="str">
        <f t="shared" si="14"/>
        <v>INSERT INTO m_coa (created_at, code, name) values (NOW(),'110601023','CA - Piutang Usaha Pihak Berelasi - PT Bilik Sinergi Indonesia (BSI)');</v>
      </c>
      <c r="E149" s="744" t="s">
        <v>60</v>
      </c>
      <c r="F149" t="s">
        <v>61</v>
      </c>
      <c r="G149" t="s">
        <v>112</v>
      </c>
      <c r="I149" t="s">
        <v>135</v>
      </c>
      <c r="K149">
        <f>VLOOKUP(I149,Sheet2!$A$2:$C$1013,3,FALSE)</f>
        <v>65</v>
      </c>
      <c r="L149" t="str">
        <f t="shared" si="15"/>
        <v>UPDATE m_coa set coa_group_id='65' WHERE code='110601023';</v>
      </c>
    </row>
    <row r="150" customFormat="1" spans="2:12">
      <c r="B150">
        <v>110601024</v>
      </c>
      <c r="C150" t="str">
        <f t="shared" si="13"/>
        <v>CA - Piutang Usaha Pihak Berelasi - PT Buana Agya Cipta (BAC)</v>
      </c>
      <c r="D150" s="7" t="str">
        <f t="shared" si="14"/>
        <v>INSERT INTO m_coa (created_at, code, name) values (NOW(),'110601024','CA - Piutang Usaha Pihak Berelasi - PT Buana Agya Cipta (BAC)');</v>
      </c>
      <c r="E150" s="744" t="s">
        <v>60</v>
      </c>
      <c r="F150" t="s">
        <v>61</v>
      </c>
      <c r="G150" t="s">
        <v>112</v>
      </c>
      <c r="I150" t="s">
        <v>136</v>
      </c>
      <c r="K150">
        <f>VLOOKUP(I150,Sheet2!$A$2:$C$1013,3,FALSE)</f>
        <v>66</v>
      </c>
      <c r="L150" t="str">
        <f t="shared" si="15"/>
        <v>UPDATE m_coa set coa_group_id='66' WHERE code='110601024';</v>
      </c>
    </row>
    <row r="151" customFormat="1" spans="2:12">
      <c r="B151">
        <v>110601025</v>
      </c>
      <c r="C151" t="str">
        <f t="shared" si="13"/>
        <v>CA - Piutang Usaha Pihak Berelasi - PT Cakra Ultima Sejahtera (CUS)</v>
      </c>
      <c r="D151" s="7" t="str">
        <f t="shared" si="14"/>
        <v>INSERT INTO m_coa (created_at, code, name) values (NOW(),'110601025','CA - Piutang Usaha Pihak Berelasi - PT Cakra Ultima Sejahtera (CUS)');</v>
      </c>
      <c r="E151" s="744" t="s">
        <v>60</v>
      </c>
      <c r="F151" t="s">
        <v>61</v>
      </c>
      <c r="G151" t="s">
        <v>112</v>
      </c>
      <c r="I151" t="s">
        <v>137</v>
      </c>
      <c r="K151">
        <f>VLOOKUP(I151,Sheet2!$A$2:$C$1013,3,FALSE)</f>
        <v>67</v>
      </c>
      <c r="L151" t="str">
        <f t="shared" si="15"/>
        <v>UPDATE m_coa set coa_group_id='67' WHERE code='110601025';</v>
      </c>
    </row>
    <row r="152" customFormat="1" spans="2:12">
      <c r="B152">
        <v>110601026</v>
      </c>
      <c r="C152" t="str">
        <f t="shared" si="13"/>
        <v>CA - Piutang Usaha Pihak Berelasi - PT Chat Bot Nusantara (CBN)</v>
      </c>
      <c r="D152" s="7" t="str">
        <f t="shared" si="14"/>
        <v>INSERT INTO m_coa (created_at, code, name) values (NOW(),'110601026','CA - Piutang Usaha Pihak Berelasi - PT Chat Bot Nusantara (CBN)');</v>
      </c>
      <c r="E152" s="744" t="s">
        <v>60</v>
      </c>
      <c r="F152" t="s">
        <v>61</v>
      </c>
      <c r="G152" t="s">
        <v>112</v>
      </c>
      <c r="I152" t="s">
        <v>138</v>
      </c>
      <c r="K152">
        <f>VLOOKUP(I152,Sheet2!$A$2:$C$1013,3,FALSE)</f>
        <v>68</v>
      </c>
      <c r="L152" t="str">
        <f t="shared" si="15"/>
        <v>UPDATE m_coa set coa_group_id='68' WHERE code='110601026';</v>
      </c>
    </row>
    <row r="153" customFormat="1" spans="2:12">
      <c r="B153">
        <v>110601027</v>
      </c>
      <c r="C153" t="str">
        <f t="shared" si="13"/>
        <v>CA - Piutang Usaha Pihak Berelasi - PT Cyrus Solusi Indonesia (CSI)</v>
      </c>
      <c r="D153" s="7" t="str">
        <f t="shared" si="14"/>
        <v>INSERT INTO m_coa (created_at, code, name) values (NOW(),'110601027','CA - Piutang Usaha Pihak Berelasi - PT Cyrus Solusi Indonesia (CSI)');</v>
      </c>
      <c r="E153" s="744" t="s">
        <v>60</v>
      </c>
      <c r="F153" t="s">
        <v>61</v>
      </c>
      <c r="G153" t="s">
        <v>112</v>
      </c>
      <c r="I153" t="s">
        <v>139</v>
      </c>
      <c r="K153">
        <f>VLOOKUP(I153,Sheet2!$A$2:$C$1013,3,FALSE)</f>
        <v>69</v>
      </c>
      <c r="L153" t="str">
        <f t="shared" si="15"/>
        <v>UPDATE m_coa set coa_group_id='69' WHERE code='110601027';</v>
      </c>
    </row>
    <row r="154" customFormat="1" spans="2:12">
      <c r="B154">
        <v>110601028</v>
      </c>
      <c r="C154" t="str">
        <f t="shared" si="13"/>
        <v>CA - Piutang Usaha Pihak Berelasi - PT Dam Korporindo Digital (DKD)</v>
      </c>
      <c r="D154" s="7" t="str">
        <f t="shared" si="14"/>
        <v>INSERT INTO m_coa (created_at, code, name) values (NOW(),'110601028','CA - Piutang Usaha Pihak Berelasi - PT Dam Korporindo Digital (DKD)');</v>
      </c>
      <c r="E154" s="744" t="s">
        <v>60</v>
      </c>
      <c r="F154" t="s">
        <v>61</v>
      </c>
      <c r="G154" t="s">
        <v>112</v>
      </c>
      <c r="I154" t="s">
        <v>140</v>
      </c>
      <c r="K154">
        <f>VLOOKUP(I154,Sheet2!$A$2:$C$1013,3,FALSE)</f>
        <v>70</v>
      </c>
      <c r="L154" t="str">
        <f t="shared" si="15"/>
        <v>UPDATE m_coa set coa_group_id='70' WHERE code='110601028';</v>
      </c>
    </row>
    <row r="155" customFormat="1" spans="2:12">
      <c r="B155">
        <v>110601029</v>
      </c>
      <c r="C155" t="str">
        <f t="shared" si="13"/>
        <v>CA - Piutang Usaha Pihak Berelasi - PT Dapur Kita Indonesia (DKI)</v>
      </c>
      <c r="D155" s="7" t="str">
        <f t="shared" si="14"/>
        <v>INSERT INTO m_coa (created_at, code, name) values (NOW(),'110601029','CA - Piutang Usaha Pihak Berelasi - PT Dapur Kita Indonesia (DKI)');</v>
      </c>
      <c r="E155" s="744" t="s">
        <v>60</v>
      </c>
      <c r="F155" t="s">
        <v>61</v>
      </c>
      <c r="G155" t="s">
        <v>112</v>
      </c>
      <c r="I155" t="s">
        <v>141</v>
      </c>
      <c r="K155">
        <f>VLOOKUP(I155,Sheet2!$A$2:$C$1013,3,FALSE)</f>
        <v>71</v>
      </c>
      <c r="L155" t="str">
        <f t="shared" si="15"/>
        <v>UPDATE m_coa set coa_group_id='71' WHERE code='110601029';</v>
      </c>
    </row>
    <row r="156" customFormat="1" spans="2:12">
      <c r="B156">
        <v>110601030</v>
      </c>
      <c r="C156" t="str">
        <f t="shared" si="13"/>
        <v>CA - Piutang Usaha Pihak Berelasi - PT Dapur Kloud Digital (DKD)</v>
      </c>
      <c r="D156" s="7" t="str">
        <f t="shared" si="14"/>
        <v>INSERT INTO m_coa (created_at, code, name) values (NOW(),'110601030','CA - Piutang Usaha Pihak Berelasi - PT Dapur Kloud Digital (DKD)');</v>
      </c>
      <c r="E156" s="744" t="s">
        <v>60</v>
      </c>
      <c r="F156" t="s">
        <v>61</v>
      </c>
      <c r="G156" t="s">
        <v>112</v>
      </c>
      <c r="I156" t="s">
        <v>142</v>
      </c>
      <c r="K156">
        <f>VLOOKUP(I156,Sheet2!$A$2:$C$1013,3,FALSE)</f>
        <v>72</v>
      </c>
      <c r="L156" t="str">
        <f t="shared" si="15"/>
        <v>UPDATE m_coa set coa_group_id='72' WHERE code='110601030';</v>
      </c>
    </row>
    <row r="157" customFormat="1" spans="2:12">
      <c r="B157">
        <v>110601031</v>
      </c>
      <c r="C157" t="str">
        <f t="shared" si="13"/>
        <v>CA - Piutang Usaha Pihak Berelasi - PT Dekodr Solusi Digital Indonesia (DSDI)</v>
      </c>
      <c r="D157" s="7" t="str">
        <f t="shared" si="14"/>
        <v>INSERT INTO m_coa (created_at, code, name) values (NOW(),'110601031','CA - Piutang Usaha Pihak Berelasi - PT Dekodr Solusi Digital Indonesia (DSDI)');</v>
      </c>
      <c r="E157" s="744" t="s">
        <v>60</v>
      </c>
      <c r="F157" t="s">
        <v>61</v>
      </c>
      <c r="G157" t="s">
        <v>112</v>
      </c>
      <c r="I157" t="s">
        <v>143</v>
      </c>
      <c r="K157">
        <f>VLOOKUP(I157,Sheet2!$A$2:$C$1013,3,FALSE)</f>
        <v>73</v>
      </c>
      <c r="L157" t="str">
        <f t="shared" si="15"/>
        <v>UPDATE m_coa set coa_group_id='73' WHERE code='110601031';</v>
      </c>
    </row>
    <row r="158" customFormat="1" spans="2:12">
      <c r="B158">
        <v>110601032</v>
      </c>
      <c r="C158" t="str">
        <f t="shared" si="13"/>
        <v>CA - Piutang Usaha Pihak Berelasi - PT Digital Berkah Indonesia (DBI)</v>
      </c>
      <c r="D158" s="7" t="str">
        <f t="shared" si="14"/>
        <v>INSERT INTO m_coa (created_at, code, name) values (NOW(),'110601032','CA - Piutang Usaha Pihak Berelasi - PT Digital Berkah Indonesia (DBI)');</v>
      </c>
      <c r="E158" s="744" t="s">
        <v>60</v>
      </c>
      <c r="F158" t="s">
        <v>61</v>
      </c>
      <c r="G158" t="s">
        <v>112</v>
      </c>
      <c r="I158" t="s">
        <v>144</v>
      </c>
      <c r="K158">
        <f>VLOOKUP(I158,Sheet2!$A$2:$C$1013,3,FALSE)</f>
        <v>74</v>
      </c>
      <c r="L158" t="str">
        <f t="shared" si="15"/>
        <v>UPDATE m_coa set coa_group_id='74' WHERE code='110601032';</v>
      </c>
    </row>
    <row r="159" customFormat="1" spans="2:12">
      <c r="B159">
        <v>110601033</v>
      </c>
      <c r="C159" t="str">
        <f t="shared" si="13"/>
        <v>CA - Piutang Usaha Pihak Berelasi - PT Digital Consumer Engagement (DCE)</v>
      </c>
      <c r="D159" s="7" t="str">
        <f t="shared" si="14"/>
        <v>INSERT INTO m_coa (created_at, code, name) values (NOW(),'110601033','CA - Piutang Usaha Pihak Berelasi - PT Digital Consumer Engagement (DCE)');</v>
      </c>
      <c r="E159" s="744" t="s">
        <v>60</v>
      </c>
      <c r="F159" t="s">
        <v>61</v>
      </c>
      <c r="G159" t="s">
        <v>112</v>
      </c>
      <c r="I159" t="s">
        <v>145</v>
      </c>
      <c r="K159">
        <f>VLOOKUP(I159,Sheet2!$A$2:$C$1013,3,FALSE)</f>
        <v>75</v>
      </c>
      <c r="L159" t="str">
        <f t="shared" si="15"/>
        <v>UPDATE m_coa set coa_group_id='75' WHERE code='110601033';</v>
      </c>
    </row>
    <row r="160" customFormat="1" spans="2:12">
      <c r="B160">
        <v>110601034</v>
      </c>
      <c r="C160" t="str">
        <f t="shared" si="13"/>
        <v>CA - Piutang Usaha Pihak Berelasi - PT Digital Maksima Karisma (DMK)</v>
      </c>
      <c r="D160" s="7" t="str">
        <f t="shared" si="14"/>
        <v>INSERT INTO m_coa (created_at, code, name) values (NOW(),'110601034','CA - Piutang Usaha Pihak Berelasi - PT Digital Maksima Karisma (DMK)');</v>
      </c>
      <c r="E160" s="744" t="s">
        <v>60</v>
      </c>
      <c r="F160" t="s">
        <v>61</v>
      </c>
      <c r="G160" t="s">
        <v>112</v>
      </c>
      <c r="I160" t="s">
        <v>146</v>
      </c>
      <c r="K160">
        <f>VLOOKUP(I160,Sheet2!$A$2:$C$1013,3,FALSE)</f>
        <v>76</v>
      </c>
      <c r="L160" t="str">
        <f t="shared" si="15"/>
        <v>UPDATE m_coa set coa_group_id='76' WHERE code='110601034';</v>
      </c>
    </row>
    <row r="161" customFormat="1" spans="2:12">
      <c r="B161">
        <v>110601035</v>
      </c>
      <c r="C161" t="str">
        <f t="shared" si="13"/>
        <v>CA - Piutang Usaha Pihak Berelasi - PT Digital Maxima Indonesia (DMI)</v>
      </c>
      <c r="D161" s="7" t="str">
        <f t="shared" si="14"/>
        <v>INSERT INTO m_coa (created_at, code, name) values (NOW(),'110601035','CA - Piutang Usaha Pihak Berelasi - PT Digital Maxima Indonesia (DMI)');</v>
      </c>
      <c r="E161" s="744" t="s">
        <v>60</v>
      </c>
      <c r="F161" t="s">
        <v>61</v>
      </c>
      <c r="G161" t="s">
        <v>112</v>
      </c>
      <c r="I161" t="s">
        <v>147</v>
      </c>
      <c r="K161">
        <f>VLOOKUP(I161,Sheet2!$A$2:$C$1013,3,FALSE)</f>
        <v>77</v>
      </c>
      <c r="L161" t="str">
        <f t="shared" si="15"/>
        <v>UPDATE m_coa set coa_group_id='77' WHERE code='110601035';</v>
      </c>
    </row>
    <row r="162" customFormat="1" spans="2:12">
      <c r="B162">
        <v>110601036</v>
      </c>
      <c r="C162" t="str">
        <f t="shared" si="13"/>
        <v>CA - Piutang Usaha Pihak Berelasi - PT Digital Mediatama Maxima Tbk (DMMX)</v>
      </c>
      <c r="D162" s="7" t="str">
        <f t="shared" si="14"/>
        <v>INSERT INTO m_coa (created_at, code, name) values (NOW(),'110601036','CA - Piutang Usaha Pihak Berelasi - PT Digital Mediatama Maxima Tbk (DMMX)');</v>
      </c>
      <c r="E162" s="744" t="s">
        <v>60</v>
      </c>
      <c r="F162" t="s">
        <v>61</v>
      </c>
      <c r="G162" t="s">
        <v>112</v>
      </c>
      <c r="I162" t="s">
        <v>148</v>
      </c>
      <c r="K162">
        <f>VLOOKUP(I162,Sheet2!$A$2:$C$1013,3,FALSE)</f>
        <v>78</v>
      </c>
      <c r="L162" t="str">
        <f t="shared" si="15"/>
        <v>UPDATE m_coa set coa_group_id='78' WHERE code='110601036';</v>
      </c>
    </row>
    <row r="163" customFormat="1" spans="2:12">
      <c r="B163">
        <v>110601037</v>
      </c>
      <c r="C163" t="str">
        <f t="shared" si="13"/>
        <v>CA - Piutang Usaha Pihak Berelasi - PT Disa Citra Digital (DCD)</v>
      </c>
      <c r="D163" s="7" t="str">
        <f t="shared" si="14"/>
        <v>INSERT INTO m_coa (created_at, code, name) values (NOW(),'110601037','CA - Piutang Usaha Pihak Berelasi - PT Disa Citra Digital (DCD)');</v>
      </c>
      <c r="E163" s="744" t="s">
        <v>60</v>
      </c>
      <c r="F163" t="s">
        <v>61</v>
      </c>
      <c r="G163" t="s">
        <v>112</v>
      </c>
      <c r="I163" t="s">
        <v>149</v>
      </c>
      <c r="K163">
        <f>VLOOKUP(I163,Sheet2!$A$2:$C$1013,3,FALSE)</f>
        <v>79</v>
      </c>
      <c r="L163" t="str">
        <f t="shared" si="15"/>
        <v>UPDATE m_coa set coa_group_id='79' WHERE code='110601037';</v>
      </c>
    </row>
    <row r="164" customFormat="1" spans="2:12">
      <c r="B164">
        <v>110601038</v>
      </c>
      <c r="C164" t="str">
        <f t="shared" si="13"/>
        <v>CA - Piutang Usaha Pihak Berelasi - PT Disa Citra Mandiri (DCM)</v>
      </c>
      <c r="D164" s="7" t="str">
        <f t="shared" si="14"/>
        <v>INSERT INTO m_coa (created_at, code, name) values (NOW(),'110601038','CA - Piutang Usaha Pihak Berelasi - PT Disa Citra Mandiri (DCM)');</v>
      </c>
      <c r="E164" s="744" t="s">
        <v>60</v>
      </c>
      <c r="F164" t="s">
        <v>61</v>
      </c>
      <c r="G164" t="s">
        <v>112</v>
      </c>
      <c r="I164" t="s">
        <v>150</v>
      </c>
      <c r="K164">
        <f>VLOOKUP(I164,Sheet2!$A$2:$C$1013,3,FALSE)</f>
        <v>80</v>
      </c>
      <c r="L164" t="str">
        <f t="shared" si="15"/>
        <v>UPDATE m_coa set coa_group_id='80' WHERE code='110601038';</v>
      </c>
    </row>
    <row r="165" customFormat="1" spans="2:12">
      <c r="B165">
        <v>110601039</v>
      </c>
      <c r="C165" t="str">
        <f t="shared" si="13"/>
        <v>CA - Piutang Usaha Pihak Berelasi - PT Distribusi Emitama Anugerah (DEA)</v>
      </c>
      <c r="D165" s="7" t="str">
        <f t="shared" si="14"/>
        <v>INSERT INTO m_coa (created_at, code, name) values (NOW(),'110601039','CA - Piutang Usaha Pihak Berelasi - PT Distribusi Emitama Anugerah (DEA)');</v>
      </c>
      <c r="E165" s="744" t="s">
        <v>60</v>
      </c>
      <c r="F165" t="s">
        <v>61</v>
      </c>
      <c r="G165" t="s">
        <v>112</v>
      </c>
      <c r="I165" t="s">
        <v>151</v>
      </c>
      <c r="K165">
        <f>VLOOKUP(I165,Sheet2!$A$2:$C$1013,3,FALSE)</f>
        <v>81</v>
      </c>
      <c r="L165" t="str">
        <f t="shared" si="15"/>
        <v>UPDATE m_coa set coa_group_id='81' WHERE code='110601039';</v>
      </c>
    </row>
    <row r="166" customFormat="1" spans="2:12">
      <c r="B166">
        <v>110601040</v>
      </c>
      <c r="C166" t="str">
        <f t="shared" si="13"/>
        <v>CA - Piutang Usaha Pihak Berelasi - PT Distribusi Voucher Nusantara Tbk (DIVA)</v>
      </c>
      <c r="D166" s="7" t="str">
        <f t="shared" si="14"/>
        <v>INSERT INTO m_coa (created_at, code, name) values (NOW(),'110601040','CA - Piutang Usaha Pihak Berelasi - PT Distribusi Voucher Nusantara Tbk (DIVA)');</v>
      </c>
      <c r="E166" s="744" t="s">
        <v>60</v>
      </c>
      <c r="F166" t="s">
        <v>61</v>
      </c>
      <c r="G166" t="s">
        <v>112</v>
      </c>
      <c r="I166" t="s">
        <v>152</v>
      </c>
      <c r="K166">
        <f>VLOOKUP(I166,Sheet2!$A$2:$C$1013,3,FALSE)</f>
        <v>82</v>
      </c>
      <c r="L166" t="str">
        <f t="shared" si="15"/>
        <v>UPDATE m_coa set coa_group_id='82' WHERE code='110601040';</v>
      </c>
    </row>
    <row r="167" customFormat="1" spans="2:12">
      <c r="B167">
        <v>110601041</v>
      </c>
      <c r="C167" t="str">
        <f t="shared" si="13"/>
        <v>CA - Piutang Usaha Pihak Berelasi - PT Emirindo Dinamika Pratama (EDP)</v>
      </c>
      <c r="D167" s="7" t="str">
        <f t="shared" si="14"/>
        <v>INSERT INTO m_coa (created_at, code, name) values (NOW(),'110601041','CA - Piutang Usaha Pihak Berelasi - PT Emirindo Dinamika Pratama (EDP)');</v>
      </c>
      <c r="E167" s="744" t="s">
        <v>60</v>
      </c>
      <c r="F167" t="s">
        <v>61</v>
      </c>
      <c r="G167" t="s">
        <v>112</v>
      </c>
      <c r="I167" t="s">
        <v>153</v>
      </c>
      <c r="K167">
        <f>VLOOKUP(I167,Sheet2!$A$2:$C$1013,3,FALSE)</f>
        <v>83</v>
      </c>
      <c r="L167" t="str">
        <f t="shared" si="15"/>
        <v>UPDATE m_coa set coa_group_id='83' WHERE code='110601041';</v>
      </c>
    </row>
    <row r="168" customFormat="1" spans="2:12">
      <c r="B168">
        <v>110601042</v>
      </c>
      <c r="C168" t="str">
        <f t="shared" si="13"/>
        <v>CA - Piutang Usaha Pihak Berelasi - PT Emitama Wahana Mandiri (EWM)</v>
      </c>
      <c r="D168" s="7" t="str">
        <f t="shared" si="14"/>
        <v>INSERT INTO m_coa (created_at, code, name) values (NOW(),'110601042','CA - Piutang Usaha Pihak Berelasi - PT Emitama Wahana Mandiri (EWM)');</v>
      </c>
      <c r="E168" s="744" t="s">
        <v>60</v>
      </c>
      <c r="F168" t="s">
        <v>61</v>
      </c>
      <c r="G168" t="s">
        <v>112</v>
      </c>
      <c r="I168" t="s">
        <v>154</v>
      </c>
      <c r="K168">
        <f>VLOOKUP(I168,Sheet2!$A$2:$C$1013,3,FALSE)</f>
        <v>84</v>
      </c>
      <c r="L168" t="str">
        <f t="shared" si="15"/>
        <v>UPDATE m_coa set coa_group_id='84' WHERE code='110601042';</v>
      </c>
    </row>
    <row r="169" customFormat="1" spans="2:12">
      <c r="B169">
        <v>110601043</v>
      </c>
      <c r="C169" t="str">
        <f t="shared" si="13"/>
        <v>CA - Piutang Usaha Pihak Berelasi - PT Foodia Indonesia Digital (FID)</v>
      </c>
      <c r="D169" s="7" t="str">
        <f t="shared" si="14"/>
        <v>INSERT INTO m_coa (created_at, code, name) values (NOW(),'110601043','CA - Piutang Usaha Pihak Berelasi - PT Foodia Indonesia Digital (FID)');</v>
      </c>
      <c r="E169" s="744" t="s">
        <v>60</v>
      </c>
      <c r="F169" t="s">
        <v>61</v>
      </c>
      <c r="G169" t="s">
        <v>112</v>
      </c>
      <c r="I169" t="s">
        <v>155</v>
      </c>
      <c r="K169">
        <f>VLOOKUP(I169,Sheet2!$A$2:$C$1013,3,FALSE)</f>
        <v>85</v>
      </c>
      <c r="L169" t="str">
        <f t="shared" si="15"/>
        <v>UPDATE m_coa set coa_group_id='85' WHERE code='110601043';</v>
      </c>
    </row>
    <row r="170" customFormat="1" spans="2:12">
      <c r="B170">
        <v>110601044</v>
      </c>
      <c r="C170" t="str">
        <f t="shared" si="13"/>
        <v>CA - Piutang Usaha Pihak Berelasi - PT Gowes Teknologi Indonesia (GTI1)</v>
      </c>
      <c r="D170" s="7" t="str">
        <f t="shared" si="14"/>
        <v>INSERT INTO m_coa (created_at, code, name) values (NOW(),'110601044','CA - Piutang Usaha Pihak Berelasi - PT Gowes Teknologi Indonesia (GTI1)');</v>
      </c>
      <c r="E170" s="744" t="s">
        <v>60</v>
      </c>
      <c r="F170" t="s">
        <v>61</v>
      </c>
      <c r="G170" t="s">
        <v>112</v>
      </c>
      <c r="I170" t="s">
        <v>156</v>
      </c>
      <c r="K170">
        <f>VLOOKUP(I170,Sheet2!$A$2:$C$1013,3,FALSE)</f>
        <v>86</v>
      </c>
      <c r="L170" t="str">
        <f t="shared" si="15"/>
        <v>UPDATE m_coa set coa_group_id='86' WHERE code='110601044';</v>
      </c>
    </row>
    <row r="171" customFormat="1" spans="2:12">
      <c r="B171">
        <v>110601045</v>
      </c>
      <c r="C171" t="str">
        <f t="shared" si="13"/>
        <v>CA - Piutang Usaha Pihak Berelasi - PT Gowithmi Teknologi Indonesia (GTI2)</v>
      </c>
      <c r="D171" s="7" t="str">
        <f t="shared" si="14"/>
        <v>INSERT INTO m_coa (created_at, code, name) values (NOW(),'110601045','CA - Piutang Usaha Pihak Berelasi - PT Gowithmi Teknologi Indonesia (GTI2)');</v>
      </c>
      <c r="E171" s="744" t="s">
        <v>60</v>
      </c>
      <c r="F171" t="s">
        <v>61</v>
      </c>
      <c r="G171" t="s">
        <v>112</v>
      </c>
      <c r="I171" t="s">
        <v>157</v>
      </c>
      <c r="K171">
        <f>VLOOKUP(I171,Sheet2!$A$2:$C$1013,3,FALSE)</f>
        <v>87</v>
      </c>
      <c r="L171" t="str">
        <f t="shared" si="15"/>
        <v>UPDATE m_coa set coa_group_id='87' WHERE code='110601045';</v>
      </c>
    </row>
    <row r="172" customFormat="1" spans="2:12">
      <c r="B172">
        <v>110601046</v>
      </c>
      <c r="C172" t="str">
        <f t="shared" si="13"/>
        <v>CA - Piutang Usaha Pihak Berelasi - PT Green Sinergy Indonesia (GSI)</v>
      </c>
      <c r="D172" s="7" t="str">
        <f t="shared" si="14"/>
        <v>INSERT INTO m_coa (created_at, code, name) values (NOW(),'110601046','CA - Piutang Usaha Pihak Berelasi - PT Green Sinergy Indonesia (GSI)');</v>
      </c>
      <c r="E172" s="744" t="s">
        <v>60</v>
      </c>
      <c r="F172" t="s">
        <v>61</v>
      </c>
      <c r="G172" t="s">
        <v>112</v>
      </c>
      <c r="I172" t="s">
        <v>158</v>
      </c>
      <c r="K172">
        <f>VLOOKUP(I172,Sheet2!$A$2:$C$1013,3,FALSE)</f>
        <v>88</v>
      </c>
      <c r="L172" t="str">
        <f t="shared" si="15"/>
        <v>UPDATE m_coa set coa_group_id='88' WHERE code='110601046';</v>
      </c>
    </row>
    <row r="173" customFormat="1" spans="2:12">
      <c r="B173">
        <v>110601047</v>
      </c>
      <c r="C173" t="str">
        <f t="shared" si="13"/>
        <v>CA - Piutang Usaha Pihak Berelasi - PT Harapan Inti Selaras (HIS)</v>
      </c>
      <c r="D173" s="7" t="str">
        <f t="shared" si="14"/>
        <v>INSERT INTO m_coa (created_at, code, name) values (NOW(),'110601047','CA - Piutang Usaha Pihak Berelasi - PT Harapan Inti Selaras (HIS)');</v>
      </c>
      <c r="E173" s="744" t="s">
        <v>60</v>
      </c>
      <c r="F173" t="s">
        <v>61</v>
      </c>
      <c r="G173" t="s">
        <v>112</v>
      </c>
      <c r="I173" t="s">
        <v>159</v>
      </c>
      <c r="K173">
        <f>VLOOKUP(I173,Sheet2!$A$2:$C$1013,3,FALSE)</f>
        <v>89</v>
      </c>
      <c r="L173" t="str">
        <f t="shared" si="15"/>
        <v>UPDATE m_coa set coa_group_id='89' WHERE code='110601047';</v>
      </c>
    </row>
    <row r="174" customFormat="1" spans="2:12">
      <c r="B174">
        <v>110601048</v>
      </c>
      <c r="C174" t="str">
        <f t="shared" si="13"/>
        <v>CA - Piutang Usaha Pihak Berelasi - PT Hikmat Sukses Sejahtera (HSS)</v>
      </c>
      <c r="D174" s="7" t="str">
        <f t="shared" si="14"/>
        <v>INSERT INTO m_coa (created_at, code, name) values (NOW(),'110601048','CA - Piutang Usaha Pihak Berelasi - PT Hikmat Sukses Sejahtera (HSS)');</v>
      </c>
      <c r="E174" s="744" t="s">
        <v>60</v>
      </c>
      <c r="F174" t="s">
        <v>61</v>
      </c>
      <c r="G174" t="s">
        <v>112</v>
      </c>
      <c r="I174" t="s">
        <v>160</v>
      </c>
      <c r="K174">
        <f>VLOOKUP(I174,Sheet2!$A$2:$C$1013,3,FALSE)</f>
        <v>90</v>
      </c>
      <c r="L174" t="str">
        <f t="shared" si="15"/>
        <v>UPDATE m_coa set coa_group_id='90' WHERE code='110601048';</v>
      </c>
    </row>
    <row r="175" customFormat="1" spans="2:12">
      <c r="B175">
        <v>110601049</v>
      </c>
      <c r="C175" t="str">
        <f t="shared" si="13"/>
        <v>CA - Piutang Usaha Pihak Berelasi - PT Inova Duapuluh Duapuluh</v>
      </c>
      <c r="D175" s="7" t="str">
        <f t="shared" si="14"/>
        <v>INSERT INTO m_coa (created_at, code, name) values (NOW(),'110601049','CA - Piutang Usaha Pihak Berelasi - PT Inova Duapuluh Duapuluh');</v>
      </c>
      <c r="E175" s="744" t="s">
        <v>60</v>
      </c>
      <c r="F175" t="s">
        <v>61</v>
      </c>
      <c r="G175" t="s">
        <v>112</v>
      </c>
      <c r="I175" t="s">
        <v>161</v>
      </c>
      <c r="K175">
        <f>VLOOKUP(I175,Sheet2!$A$2:$C$1013,3,FALSE)</f>
        <v>91</v>
      </c>
      <c r="L175" t="str">
        <f t="shared" si="15"/>
        <v>UPDATE m_coa set coa_group_id='91' WHERE code='110601049';</v>
      </c>
    </row>
    <row r="176" customFormat="1" spans="2:12">
      <c r="B176">
        <v>110601050</v>
      </c>
      <c r="C176" t="str">
        <f t="shared" si="13"/>
        <v>CA - Piutang Usaha Pihak Berelasi - PT Inspira Citra Asia (ICA)</v>
      </c>
      <c r="D176" s="7" t="str">
        <f t="shared" si="14"/>
        <v>INSERT INTO m_coa (created_at, code, name) values (NOW(),'110601050','CA - Piutang Usaha Pihak Berelasi - PT Inspira Citra Asia (ICA)');</v>
      </c>
      <c r="E176" s="744" t="s">
        <v>60</v>
      </c>
      <c r="F176" t="s">
        <v>61</v>
      </c>
      <c r="G176" t="s">
        <v>112</v>
      </c>
      <c r="I176" t="s">
        <v>162</v>
      </c>
      <c r="K176">
        <f>VLOOKUP(I176,Sheet2!$A$2:$C$1013,3,FALSE)</f>
        <v>92</v>
      </c>
      <c r="L176" t="str">
        <f t="shared" si="15"/>
        <v>UPDATE m_coa set coa_group_id='92' WHERE code='110601050';</v>
      </c>
    </row>
    <row r="177" customFormat="1" spans="2:12">
      <c r="B177">
        <v>110601051</v>
      </c>
      <c r="C177" t="str">
        <f t="shared" si="13"/>
        <v>CA - Piutang Usaha Pihak Berelasi - PT Internet Omega Teknologi (IOT)</v>
      </c>
      <c r="D177" s="7" t="str">
        <f t="shared" si="14"/>
        <v>INSERT INTO m_coa (created_at, code, name) values (NOW(),'110601051','CA - Piutang Usaha Pihak Berelasi - PT Internet Omega Teknologi (IOT)');</v>
      </c>
      <c r="E177" s="744" t="s">
        <v>60</v>
      </c>
      <c r="F177" t="s">
        <v>61</v>
      </c>
      <c r="G177" t="s">
        <v>112</v>
      </c>
      <c r="I177" t="s">
        <v>163</v>
      </c>
      <c r="K177">
        <f>VLOOKUP(I177,Sheet2!$A$2:$C$1013,3,FALSE)</f>
        <v>93</v>
      </c>
      <c r="L177" t="str">
        <f t="shared" si="15"/>
        <v>UPDATE m_coa set coa_group_id='93' WHERE code='110601051';</v>
      </c>
    </row>
    <row r="178" customFormat="1" spans="2:12">
      <c r="B178">
        <v>110601052</v>
      </c>
      <c r="C178" t="str">
        <f t="shared" si="13"/>
        <v>CA - Piutang Usaha Pihak Berelasi - PT Jedidiah Inti Anugerah (JIA)</v>
      </c>
      <c r="D178" s="7" t="str">
        <f t="shared" si="14"/>
        <v>INSERT INTO m_coa (created_at, code, name) values (NOW(),'110601052','CA - Piutang Usaha Pihak Berelasi - PT Jedidiah Inti Anugerah (JIA)');</v>
      </c>
      <c r="E178" s="744" t="s">
        <v>60</v>
      </c>
      <c r="F178" t="s">
        <v>61</v>
      </c>
      <c r="G178" t="s">
        <v>112</v>
      </c>
      <c r="I178" t="s">
        <v>164</v>
      </c>
      <c r="K178">
        <f>VLOOKUP(I178,Sheet2!$A$2:$C$1013,3,FALSE)</f>
        <v>94</v>
      </c>
      <c r="L178" t="str">
        <f t="shared" si="15"/>
        <v>UPDATE m_coa set coa_group_id='94' WHERE code='110601052';</v>
      </c>
    </row>
    <row r="179" customFormat="1" spans="2:12">
      <c r="B179">
        <v>110601053</v>
      </c>
      <c r="C179" t="str">
        <f t="shared" si="13"/>
        <v>CA - Piutang Usaha Pihak Berelasi - PT Jubileum Musisi Indonesia (JMI)</v>
      </c>
      <c r="D179" s="7" t="str">
        <f t="shared" si="14"/>
        <v>INSERT INTO m_coa (created_at, code, name) values (NOW(),'110601053','CA - Piutang Usaha Pihak Berelasi - PT Jubileum Musisi Indonesia (JMI)');</v>
      </c>
      <c r="E179" s="744" t="s">
        <v>60</v>
      </c>
      <c r="F179" t="s">
        <v>61</v>
      </c>
      <c r="G179" t="s">
        <v>112</v>
      </c>
      <c r="I179" t="s">
        <v>165</v>
      </c>
      <c r="K179">
        <f>VLOOKUP(I179,Sheet2!$A$2:$C$1013,3,FALSE)</f>
        <v>95</v>
      </c>
      <c r="L179" t="str">
        <f t="shared" si="15"/>
        <v>UPDATE m_coa set coa_group_id='95' WHERE code='110601053';</v>
      </c>
    </row>
    <row r="180" customFormat="1" spans="2:12">
      <c r="B180">
        <v>110601054</v>
      </c>
      <c r="C180" t="str">
        <f t="shared" si="13"/>
        <v>CA - Piutang Usaha Pihak Berelasi - PT Jurnal Digital Indonesia (JDI)</v>
      </c>
      <c r="D180" s="7" t="str">
        <f t="shared" si="14"/>
        <v>INSERT INTO m_coa (created_at, code, name) values (NOW(),'110601054','CA - Piutang Usaha Pihak Berelasi - PT Jurnal Digital Indonesia (JDI)');</v>
      </c>
      <c r="E180" s="744" t="s">
        <v>60</v>
      </c>
      <c r="F180" t="s">
        <v>61</v>
      </c>
      <c r="G180" t="s">
        <v>112</v>
      </c>
      <c r="I180" t="s">
        <v>166</v>
      </c>
      <c r="K180">
        <f>VLOOKUP(I180,Sheet2!$A$2:$C$1013,3,FALSE)</f>
        <v>96</v>
      </c>
      <c r="L180" t="str">
        <f t="shared" si="15"/>
        <v>UPDATE m_coa set coa_group_id='96' WHERE code='110601054';</v>
      </c>
    </row>
    <row r="181" customFormat="1" spans="2:12">
      <c r="B181">
        <v>110601055</v>
      </c>
      <c r="C181" t="str">
        <f t="shared" si="13"/>
        <v>CA - Piutang Usaha Pihak Berelasi - PT Kasih Anugerah Kharisma (KAK)</v>
      </c>
      <c r="D181" s="7" t="str">
        <f t="shared" si="14"/>
        <v>INSERT INTO m_coa (created_at, code, name) values (NOW(),'110601055','CA - Piutang Usaha Pihak Berelasi - PT Kasih Anugerah Kharisma (KAK)');</v>
      </c>
      <c r="E181" s="744" t="s">
        <v>60</v>
      </c>
      <c r="F181" t="s">
        <v>61</v>
      </c>
      <c r="G181" t="s">
        <v>112</v>
      </c>
      <c r="I181" t="s">
        <v>167</v>
      </c>
      <c r="K181">
        <f>VLOOKUP(I181,Sheet2!$A$2:$C$1013,3,FALSE)</f>
        <v>97</v>
      </c>
      <c r="L181" t="str">
        <f t="shared" si="15"/>
        <v>UPDATE m_coa set coa_group_id='97' WHERE code='110601055';</v>
      </c>
    </row>
    <row r="182" customFormat="1" spans="2:12">
      <c r="B182">
        <v>110601056</v>
      </c>
      <c r="C182" t="str">
        <f t="shared" si="13"/>
        <v>CA - Piutang Usaha Pihak Berelasi - PT Kavita Dana Asia (KDA)</v>
      </c>
      <c r="D182" s="7" t="str">
        <f t="shared" si="14"/>
        <v>INSERT INTO m_coa (created_at, code, name) values (NOW(),'110601056','CA - Piutang Usaha Pihak Berelasi - PT Kavita Dana Asia (KDA)');</v>
      </c>
      <c r="E182" s="744" t="s">
        <v>60</v>
      </c>
      <c r="F182" t="s">
        <v>61</v>
      </c>
      <c r="G182" t="s">
        <v>112</v>
      </c>
      <c r="I182" t="s">
        <v>168</v>
      </c>
      <c r="K182">
        <f>VLOOKUP(I182,Sheet2!$A$2:$C$1013,3,FALSE)</f>
        <v>98</v>
      </c>
      <c r="L182" t="str">
        <f t="shared" si="15"/>
        <v>UPDATE m_coa set coa_group_id='98' WHERE code='110601056';</v>
      </c>
    </row>
    <row r="183" customFormat="1" spans="2:12">
      <c r="B183">
        <v>110601057</v>
      </c>
      <c r="C183" t="str">
        <f t="shared" si="13"/>
        <v>CA - Piutang Usaha Pihak Berelasi - PT Kejora Digital Investama (KDI)</v>
      </c>
      <c r="D183" s="7" t="str">
        <f t="shared" si="14"/>
        <v>INSERT INTO m_coa (created_at, code, name) values (NOW(),'110601057','CA - Piutang Usaha Pihak Berelasi - PT Kejora Digital Investama (KDI)');</v>
      </c>
      <c r="E183" s="744" t="s">
        <v>60</v>
      </c>
      <c r="F183" t="s">
        <v>61</v>
      </c>
      <c r="G183" t="s">
        <v>112</v>
      </c>
      <c r="I183" t="s">
        <v>169</v>
      </c>
      <c r="K183">
        <f>VLOOKUP(I183,Sheet2!$A$2:$C$1013,3,FALSE)</f>
        <v>99</v>
      </c>
      <c r="L183" t="str">
        <f t="shared" si="15"/>
        <v>UPDATE m_coa set coa_group_id='99' WHERE code='110601057';</v>
      </c>
    </row>
    <row r="184" customFormat="1" spans="2:12">
      <c r="B184">
        <v>110601058</v>
      </c>
      <c r="C184" t="str">
        <f t="shared" si="13"/>
        <v>CA - Piutang Usaha Pihak Berelasi - PT Krenpay Digital Indonesia (KDI)</v>
      </c>
      <c r="D184" s="7" t="str">
        <f t="shared" si="14"/>
        <v>INSERT INTO m_coa (created_at, code, name) values (NOW(),'110601058','CA - Piutang Usaha Pihak Berelasi - PT Krenpay Digital Indonesia (KDI)');</v>
      </c>
      <c r="E184" s="744" t="s">
        <v>60</v>
      </c>
      <c r="F184" t="s">
        <v>61</v>
      </c>
      <c r="G184" t="s">
        <v>112</v>
      </c>
      <c r="I184" t="s">
        <v>170</v>
      </c>
      <c r="K184">
        <f>VLOOKUP(I184,Sheet2!$A$2:$C$1013,3,FALSE)</f>
        <v>100</v>
      </c>
      <c r="L184" t="str">
        <f t="shared" si="15"/>
        <v>UPDATE m_coa set coa_group_id='100' WHERE code='110601058';</v>
      </c>
    </row>
    <row r="185" customFormat="1" spans="2:12">
      <c r="B185">
        <v>110601059</v>
      </c>
      <c r="C185" t="str">
        <f t="shared" si="13"/>
        <v>CA - Piutang Usaha Pihak Berelasi - PT Kubox Teknologi Indonesia (KTI)</v>
      </c>
      <c r="D185" s="7" t="str">
        <f t="shared" si="14"/>
        <v>INSERT INTO m_coa (created_at, code, name) values (NOW(),'110601059','CA - Piutang Usaha Pihak Berelasi - PT Kubox Teknologi Indonesia (KTI)');</v>
      </c>
      <c r="E185" s="744" t="s">
        <v>60</v>
      </c>
      <c r="F185" t="s">
        <v>61</v>
      </c>
      <c r="G185" t="s">
        <v>112</v>
      </c>
      <c r="I185" t="s">
        <v>171</v>
      </c>
      <c r="K185">
        <f>VLOOKUP(I185,Sheet2!$A$2:$C$1013,3,FALSE)</f>
        <v>101</v>
      </c>
      <c r="L185" t="str">
        <f t="shared" si="15"/>
        <v>UPDATE m_coa set coa_group_id='101' WHERE code='110601059';</v>
      </c>
    </row>
    <row r="186" customFormat="1" spans="2:12">
      <c r="B186">
        <v>110601060</v>
      </c>
      <c r="C186" t="str">
        <f t="shared" si="13"/>
        <v>CA - Piutang Usaha Pihak Berelasi - PT Kuwais Berkah Indonesia (KBI)</v>
      </c>
      <c r="D186" s="7" t="str">
        <f t="shared" si="14"/>
        <v>INSERT INTO m_coa (created_at, code, name) values (NOW(),'110601060','CA - Piutang Usaha Pihak Berelasi - PT Kuwais Berkah Indonesia (KBI)');</v>
      </c>
      <c r="E186" s="744" t="s">
        <v>60</v>
      </c>
      <c r="F186" t="s">
        <v>61</v>
      </c>
      <c r="G186" t="s">
        <v>112</v>
      </c>
      <c r="I186" t="s">
        <v>172</v>
      </c>
      <c r="K186">
        <f>VLOOKUP(I186,Sheet2!$A$2:$C$1013,3,FALSE)</f>
        <v>102</v>
      </c>
      <c r="L186" t="str">
        <f t="shared" si="15"/>
        <v>UPDATE m_coa set coa_group_id='102' WHERE code='110601060';</v>
      </c>
    </row>
    <row r="187" customFormat="1" spans="2:12">
      <c r="B187">
        <v>110601061</v>
      </c>
      <c r="C187" t="str">
        <f t="shared" si="13"/>
        <v>CA - Piutang Usaha Pihak Berelasi - PT Kwartet Boga Anugerah (KBA)</v>
      </c>
      <c r="D187" s="7" t="str">
        <f t="shared" si="14"/>
        <v>INSERT INTO m_coa (created_at, code, name) values (NOW(),'110601061','CA - Piutang Usaha Pihak Berelasi - PT Kwartet Boga Anugerah (KBA)');</v>
      </c>
      <c r="E187" s="744" t="s">
        <v>60</v>
      </c>
      <c r="F187" t="s">
        <v>61</v>
      </c>
      <c r="G187" t="s">
        <v>112</v>
      </c>
      <c r="I187" t="s">
        <v>173</v>
      </c>
      <c r="K187">
        <f>VLOOKUP(I187,Sheet2!$A$2:$C$1013,3,FALSE)</f>
        <v>103</v>
      </c>
      <c r="L187" t="str">
        <f t="shared" si="15"/>
        <v>UPDATE m_coa set coa_group_id='103' WHERE code='110601061';</v>
      </c>
    </row>
    <row r="188" customFormat="1" spans="2:12">
      <c r="B188">
        <v>110601062</v>
      </c>
      <c r="C188" t="str">
        <f t="shared" si="13"/>
        <v>CA - Piutang Usaha Pihak Berelasi - PT Lautan Inovasi Teknologi (LIT)</v>
      </c>
      <c r="D188" s="7" t="str">
        <f t="shared" si="14"/>
        <v>INSERT INTO m_coa (created_at, code, name) values (NOW(),'110601062','CA - Piutang Usaha Pihak Berelasi - PT Lautan Inovasi Teknologi (LIT)');</v>
      </c>
      <c r="E188" s="744" t="s">
        <v>60</v>
      </c>
      <c r="F188" t="s">
        <v>61</v>
      </c>
      <c r="G188" t="s">
        <v>112</v>
      </c>
      <c r="I188" t="s">
        <v>174</v>
      </c>
      <c r="K188">
        <f>VLOOKUP(I188,Sheet2!$A$2:$C$1013,3,FALSE)</f>
        <v>104</v>
      </c>
      <c r="L188" t="str">
        <f t="shared" si="15"/>
        <v>UPDATE m_coa set coa_group_id='104' WHERE code='110601062';</v>
      </c>
    </row>
    <row r="189" customFormat="1" spans="2:12">
      <c r="B189">
        <v>110601063</v>
      </c>
      <c r="C189" t="str">
        <f t="shared" si="13"/>
        <v>CA - Piutang Usaha Pihak Berelasi - PT Lentera Ekosistem Digital (LED)</v>
      </c>
      <c r="D189" s="7" t="str">
        <f t="shared" si="14"/>
        <v>INSERT INTO m_coa (created_at, code, name) values (NOW(),'110601063','CA - Piutang Usaha Pihak Berelasi - PT Lentera Ekosistem Digital (LED)');</v>
      </c>
      <c r="E189" s="744" t="s">
        <v>60</v>
      </c>
      <c r="F189" t="s">
        <v>61</v>
      </c>
      <c r="G189" t="s">
        <v>112</v>
      </c>
      <c r="I189" t="s">
        <v>175</v>
      </c>
      <c r="K189">
        <f>VLOOKUP(I189,Sheet2!$A$2:$C$1013,3,FALSE)</f>
        <v>105</v>
      </c>
      <c r="L189" t="str">
        <f t="shared" si="15"/>
        <v>UPDATE m_coa set coa_group_id='105' WHERE code='110601063';</v>
      </c>
    </row>
    <row r="190" customFormat="1" spans="2:12">
      <c r="B190">
        <v>110601064</v>
      </c>
      <c r="C190" t="str">
        <f t="shared" ref="C190:C253" si="16">CONCATENATE(F190,E190,G190,E190,I190)</f>
        <v>CA - Piutang Usaha Pihak Berelasi - PT Logitek Digital Nusantara (LDN/DTN)</v>
      </c>
      <c r="D190" s="7" t="str">
        <f t="shared" si="14"/>
        <v>INSERT INTO m_coa (created_at, code, name) values (NOW(),'110601064','CA - Piutang Usaha Pihak Berelasi - PT Logitek Digital Nusantara (LDN/DTN)');</v>
      </c>
      <c r="E190" s="744" t="s">
        <v>60</v>
      </c>
      <c r="F190" t="s">
        <v>61</v>
      </c>
      <c r="G190" t="s">
        <v>112</v>
      </c>
      <c r="I190" t="s">
        <v>176</v>
      </c>
      <c r="K190">
        <f>VLOOKUP(I190,Sheet2!$A$2:$C$1013,3,FALSE)</f>
        <v>106</v>
      </c>
      <c r="L190" t="str">
        <f t="shared" si="15"/>
        <v>UPDATE m_coa set coa_group_id='106' WHERE code='110601064';</v>
      </c>
    </row>
    <row r="191" customFormat="1" spans="2:12">
      <c r="B191">
        <v>110601065</v>
      </c>
      <c r="C191" t="str">
        <f t="shared" si="16"/>
        <v>CA - Piutang Usaha Pihak Berelasi - PT M Cash Integrasi Tbk (MCAS)</v>
      </c>
      <c r="D191" s="7" t="str">
        <f t="shared" si="14"/>
        <v>INSERT INTO m_coa (created_at, code, name) values (NOW(),'110601065','CA - Piutang Usaha Pihak Berelasi - PT M Cash Integrasi Tbk (MCAS)');</v>
      </c>
      <c r="E191" s="744" t="s">
        <v>60</v>
      </c>
      <c r="F191" t="s">
        <v>61</v>
      </c>
      <c r="G191" t="s">
        <v>112</v>
      </c>
      <c r="I191" t="s">
        <v>177</v>
      </c>
      <c r="K191">
        <f>VLOOKUP(I191,Sheet2!$A$2:$C$1013,3,FALSE)</f>
        <v>107</v>
      </c>
      <c r="L191" t="str">
        <f t="shared" si="15"/>
        <v>UPDATE m_coa set coa_group_id='107' WHERE code='110601065';</v>
      </c>
    </row>
    <row r="192" customFormat="1" spans="2:12">
      <c r="B192">
        <v>110601066</v>
      </c>
      <c r="C192" t="str">
        <f t="shared" si="16"/>
        <v>CA - Piutang Usaha Pihak Berelasi - PT Digital Maksima Karunia</v>
      </c>
      <c r="D192" s="7" t="str">
        <f t="shared" si="14"/>
        <v>INSERT INTO m_coa (created_at, code, name) values (NOW(),'110601066','CA - Piutang Usaha Pihak Berelasi - PT Digital Maksima Karunia');</v>
      </c>
      <c r="E192" s="744" t="s">
        <v>60</v>
      </c>
      <c r="F192" t="s">
        <v>61</v>
      </c>
      <c r="G192" t="s">
        <v>112</v>
      </c>
      <c r="I192" t="s">
        <v>178</v>
      </c>
      <c r="K192">
        <f>VLOOKUP(I192,Sheet2!$A$2:$C$1013,3,FALSE)</f>
        <v>108</v>
      </c>
      <c r="L192" t="str">
        <f t="shared" si="15"/>
        <v>UPDATE m_coa set coa_group_id='108' WHERE code='110601066';</v>
      </c>
    </row>
    <row r="193" customFormat="1" spans="2:12">
      <c r="B193">
        <v>110601067</v>
      </c>
      <c r="C193" t="str">
        <f t="shared" si="16"/>
        <v>CA - Piutang Usaha Pihak Berelasi - PT M Cash Ritel Indonesia (MRI)</v>
      </c>
      <c r="D193" s="7" t="str">
        <f t="shared" si="14"/>
        <v>INSERT INTO m_coa (created_at, code, name) values (NOW(),'110601067','CA - Piutang Usaha Pihak Berelasi - PT M Cash Ritel Indonesia (MRI)');</v>
      </c>
      <c r="E193" s="744" t="s">
        <v>60</v>
      </c>
      <c r="F193" t="s">
        <v>61</v>
      </c>
      <c r="G193" t="s">
        <v>112</v>
      </c>
      <c r="I193" t="s">
        <v>179</v>
      </c>
      <c r="K193">
        <f>VLOOKUP(I193,Sheet2!$A$2:$C$1013,3,FALSE)</f>
        <v>109</v>
      </c>
      <c r="L193" t="str">
        <f t="shared" si="15"/>
        <v>UPDATE m_coa set coa_group_id='109' WHERE code='110601067';</v>
      </c>
    </row>
    <row r="194" customFormat="1" spans="2:12">
      <c r="B194">
        <v>110601068</v>
      </c>
      <c r="C194" t="str">
        <f t="shared" si="16"/>
        <v>CA - Piutang Usaha Pihak Berelasi - PT M Cash Telefast Indonesia (MTI)</v>
      </c>
      <c r="D194" s="7" t="str">
        <f t="shared" si="14"/>
        <v>INSERT INTO m_coa (created_at, code, name) values (NOW(),'110601068','CA - Piutang Usaha Pihak Berelasi - PT M Cash Telefast Indonesia (MTI)');</v>
      </c>
      <c r="E194" s="744" t="s">
        <v>60</v>
      </c>
      <c r="F194" t="s">
        <v>61</v>
      </c>
      <c r="G194" t="s">
        <v>112</v>
      </c>
      <c r="I194" t="s">
        <v>180</v>
      </c>
      <c r="K194">
        <f>VLOOKUP(I194,Sheet2!$A$2:$C$1013,3,FALSE)</f>
        <v>110</v>
      </c>
      <c r="L194" t="str">
        <f t="shared" si="15"/>
        <v>UPDATE m_coa set coa_group_id='110' WHERE code='110601068';</v>
      </c>
    </row>
    <row r="195" customFormat="1" spans="2:12">
      <c r="B195">
        <v>110601069</v>
      </c>
      <c r="C195" t="str">
        <f t="shared" si="16"/>
        <v>CA - Piutang Usaha Pihak Berelasi - PT Matra Sinema Asia (MSA)</v>
      </c>
      <c r="D195" s="7" t="str">
        <f t="shared" si="14"/>
        <v>INSERT INTO m_coa (created_at, code, name) values (NOW(),'110601069','CA - Piutang Usaha Pihak Berelasi - PT Matra Sinema Asia (MSA)');</v>
      </c>
      <c r="E195" s="744" t="s">
        <v>60</v>
      </c>
      <c r="F195" t="s">
        <v>61</v>
      </c>
      <c r="G195" t="s">
        <v>112</v>
      </c>
      <c r="I195" t="s">
        <v>181</v>
      </c>
      <c r="K195">
        <f>VLOOKUP(I195,Sheet2!$A$2:$C$1013,3,FALSE)</f>
        <v>111</v>
      </c>
      <c r="L195" t="str">
        <f t="shared" si="15"/>
        <v>UPDATE m_coa set coa_group_id='111' WHERE code='110601069';</v>
      </c>
    </row>
    <row r="196" customFormat="1" spans="2:12">
      <c r="B196">
        <v>110601070</v>
      </c>
      <c r="C196" t="str">
        <f t="shared" si="16"/>
        <v>CA - Piutang Usaha Pihak Berelasi - PT MCash Untuk Indonesia (MUI)</v>
      </c>
      <c r="D196" s="7" t="str">
        <f t="shared" si="14"/>
        <v>INSERT INTO m_coa (created_at, code, name) values (NOW(),'110601070','CA - Piutang Usaha Pihak Berelasi - PT MCash Untuk Indonesia (MUI)');</v>
      </c>
      <c r="E196" s="744" t="s">
        <v>60</v>
      </c>
      <c r="F196" t="s">
        <v>61</v>
      </c>
      <c r="G196" t="s">
        <v>112</v>
      </c>
      <c r="I196" t="s">
        <v>182</v>
      </c>
      <c r="K196">
        <f>VLOOKUP(I196,Sheet2!$A$2:$C$1013,3,FALSE)</f>
        <v>112</v>
      </c>
      <c r="L196" t="str">
        <f t="shared" si="15"/>
        <v>UPDATE m_coa set coa_group_id='112' WHERE code='110601070';</v>
      </c>
    </row>
    <row r="197" customFormat="1" spans="2:12">
      <c r="B197">
        <v>110601071</v>
      </c>
      <c r="C197" t="str">
        <f t="shared" si="16"/>
        <v>CA - Piutang Usaha Pihak Berelasi - PT Media Karya Nusantara (MKN2)</v>
      </c>
      <c r="D197" s="7" t="str">
        <f t="shared" ref="D197:D260" si="17">"INSERT INTO m_coa (created_at, code, name) values (NOW(),'"&amp;B197&amp;"','"&amp;C197&amp;"');"</f>
        <v>INSERT INTO m_coa (created_at, code, name) values (NOW(),'110601071','CA - Piutang Usaha Pihak Berelasi - PT Media Karya Nusantara (MKN2)');</v>
      </c>
      <c r="E197" s="744" t="s">
        <v>60</v>
      </c>
      <c r="F197" t="s">
        <v>61</v>
      </c>
      <c r="G197" t="s">
        <v>112</v>
      </c>
      <c r="I197" t="s">
        <v>183</v>
      </c>
      <c r="K197">
        <f>VLOOKUP(I197,Sheet2!$A$2:$C$1013,3,FALSE)</f>
        <v>113</v>
      </c>
      <c r="L197" t="str">
        <f t="shared" ref="L197:L260" si="18">"UPDATE m_coa set coa_group_id='"&amp;K197&amp;"' WHERE code='"&amp;B197&amp;"';"</f>
        <v>UPDATE m_coa set coa_group_id='113' WHERE code='110601071';</v>
      </c>
    </row>
    <row r="198" customFormat="1" spans="2:12">
      <c r="B198">
        <v>110601072</v>
      </c>
      <c r="C198" t="str">
        <f t="shared" si="16"/>
        <v>CA - Piutang Usaha Pihak Berelasi - PT Meisys Technology</v>
      </c>
      <c r="D198" s="7" t="str">
        <f t="shared" si="17"/>
        <v>INSERT INTO m_coa (created_at, code, name) values (NOW(),'110601072','CA - Piutang Usaha Pihak Berelasi - PT Meisys Technology');</v>
      </c>
      <c r="E198" s="744" t="s">
        <v>60</v>
      </c>
      <c r="F198" t="s">
        <v>61</v>
      </c>
      <c r="G198" t="s">
        <v>112</v>
      </c>
      <c r="I198" t="s">
        <v>184</v>
      </c>
      <c r="K198">
        <f>VLOOKUP(I198,Sheet2!$A$2:$C$1013,3,FALSE)</f>
        <v>114</v>
      </c>
      <c r="L198" t="str">
        <f t="shared" si="18"/>
        <v>UPDATE m_coa set coa_group_id='114' WHERE code='110601072';</v>
      </c>
    </row>
    <row r="199" customFormat="1" spans="2:12">
      <c r="B199">
        <v>110601073</v>
      </c>
      <c r="C199" t="str">
        <f t="shared" si="16"/>
        <v>CA - Piutang Usaha Pihak Berelasi - PT Mitra Anugerah Setia Kawan (MASK)</v>
      </c>
      <c r="D199" s="7" t="str">
        <f t="shared" si="17"/>
        <v>INSERT INTO m_coa (created_at, code, name) values (NOW(),'110601073','CA - Piutang Usaha Pihak Berelasi - PT Mitra Anugerah Setia Kawan (MASK)');</v>
      </c>
      <c r="E199" s="744" t="s">
        <v>60</v>
      </c>
      <c r="F199" t="s">
        <v>61</v>
      </c>
      <c r="G199" t="s">
        <v>112</v>
      </c>
      <c r="I199" t="s">
        <v>185</v>
      </c>
      <c r="K199">
        <f>VLOOKUP(I199,Sheet2!$A$2:$C$1013,3,FALSE)</f>
        <v>115</v>
      </c>
      <c r="L199" t="str">
        <f t="shared" si="18"/>
        <v>UPDATE m_coa set coa_group_id='115' WHERE code='110601073';</v>
      </c>
    </row>
    <row r="200" customFormat="1" spans="2:12">
      <c r="B200">
        <v>110601074</v>
      </c>
      <c r="C200" t="str">
        <f t="shared" si="16"/>
        <v>CA - Piutang Usaha Pihak Berelasi - PT Mitra Artha Teknologi (MAT)</v>
      </c>
      <c r="D200" s="7" t="str">
        <f t="shared" si="17"/>
        <v>INSERT INTO m_coa (created_at, code, name) values (NOW(),'110601074','CA - Piutang Usaha Pihak Berelasi - PT Mitra Artha Teknologi (MAT)');</v>
      </c>
      <c r="E200" s="744" t="s">
        <v>60</v>
      </c>
      <c r="F200" t="s">
        <v>61</v>
      </c>
      <c r="G200" t="s">
        <v>112</v>
      </c>
      <c r="I200" t="s">
        <v>186</v>
      </c>
      <c r="K200">
        <f>VLOOKUP(I200,Sheet2!$A$2:$C$1013,3,FALSE)</f>
        <v>116</v>
      </c>
      <c r="L200" t="str">
        <f t="shared" si="18"/>
        <v>UPDATE m_coa set coa_group_id='116' WHERE code='110601074';</v>
      </c>
    </row>
    <row r="201" customFormat="1" spans="2:12">
      <c r="B201">
        <v>110601075</v>
      </c>
      <c r="C201" t="str">
        <f t="shared" si="16"/>
        <v>CA - Piutang Usaha Pihak Berelasi - PT Mitra Cipta Teknologi (MCT)</v>
      </c>
      <c r="D201" s="7" t="str">
        <f t="shared" si="17"/>
        <v>INSERT INTO m_coa (created_at, code, name) values (NOW(),'110601075','CA - Piutang Usaha Pihak Berelasi - PT Mitra Cipta Teknologi (MCT)');</v>
      </c>
      <c r="E201" s="744" t="s">
        <v>60</v>
      </c>
      <c r="F201" t="s">
        <v>61</v>
      </c>
      <c r="G201" t="s">
        <v>112</v>
      </c>
      <c r="I201" t="s">
        <v>187</v>
      </c>
      <c r="K201">
        <f>VLOOKUP(I201,Sheet2!$A$2:$C$1013,3,FALSE)</f>
        <v>117</v>
      </c>
      <c r="L201" t="str">
        <f t="shared" si="18"/>
        <v>UPDATE m_coa set coa_group_id='117' WHERE code='110601075';</v>
      </c>
    </row>
    <row r="202" customFormat="1" spans="2:12">
      <c r="B202">
        <v>110601076</v>
      </c>
      <c r="C202" t="str">
        <f t="shared" si="16"/>
        <v>CA - Piutang Usaha Pihak Berelasi - PT Mitra Citra Anugerah (MCA)</v>
      </c>
      <c r="D202" s="7" t="str">
        <f t="shared" si="17"/>
        <v>INSERT INTO m_coa (created_at, code, name) values (NOW(),'110601076','CA - Piutang Usaha Pihak Berelasi - PT Mitra Citra Anugerah (MCA)');</v>
      </c>
      <c r="E202" s="744" t="s">
        <v>60</v>
      </c>
      <c r="F202" t="s">
        <v>61</v>
      </c>
      <c r="G202" t="s">
        <v>112</v>
      </c>
      <c r="I202" t="s">
        <v>188</v>
      </c>
      <c r="K202">
        <f>VLOOKUP(I202,Sheet2!$A$2:$C$1013,3,FALSE)</f>
        <v>118</v>
      </c>
      <c r="L202" t="str">
        <f t="shared" si="18"/>
        <v>UPDATE m_coa set coa_group_id='118' WHERE code='110601076';</v>
      </c>
    </row>
    <row r="203" customFormat="1" spans="2:12">
      <c r="B203">
        <v>110601077</v>
      </c>
      <c r="C203" t="str">
        <f t="shared" si="16"/>
        <v>CA - Piutang Usaha Pihak Berelasi - PT Mitra Karunia Nusantara (MKN)</v>
      </c>
      <c r="D203" s="7" t="str">
        <f t="shared" si="17"/>
        <v>INSERT INTO m_coa (created_at, code, name) values (NOW(),'110601077','CA - Piutang Usaha Pihak Berelasi - PT Mitra Karunia Nusantara (MKN)');</v>
      </c>
      <c r="E203" s="744" t="s">
        <v>60</v>
      </c>
      <c r="F203" t="s">
        <v>61</v>
      </c>
      <c r="G203" t="s">
        <v>112</v>
      </c>
      <c r="I203" t="s">
        <v>189</v>
      </c>
      <c r="K203">
        <f>VLOOKUP(I203,Sheet2!$A$2:$C$1013,3,FALSE)</f>
        <v>119</v>
      </c>
      <c r="L203" t="str">
        <f t="shared" si="18"/>
        <v>UPDATE m_coa set coa_group_id='119' WHERE code='110601077';</v>
      </c>
    </row>
    <row r="204" customFormat="1" spans="2:12">
      <c r="B204">
        <v>110601078</v>
      </c>
      <c r="C204" t="str">
        <f t="shared" si="16"/>
        <v>CA - Piutang Usaha Pihak Berelasi - PT Mitra Kharisma Nusantara (MKN3)</v>
      </c>
      <c r="D204" s="7" t="str">
        <f t="shared" si="17"/>
        <v>INSERT INTO m_coa (created_at, code, name) values (NOW(),'110601078','CA - Piutang Usaha Pihak Berelasi - PT Mitra Kharisma Nusantara (MKN3)');</v>
      </c>
      <c r="E204" s="744" t="s">
        <v>60</v>
      </c>
      <c r="F204" t="s">
        <v>61</v>
      </c>
      <c r="G204" t="s">
        <v>112</v>
      </c>
      <c r="I204" t="s">
        <v>190</v>
      </c>
      <c r="K204">
        <f>VLOOKUP(I204,Sheet2!$A$2:$C$1013,3,FALSE)</f>
        <v>120</v>
      </c>
      <c r="L204" t="str">
        <f t="shared" si="18"/>
        <v>UPDATE m_coa set coa_group_id='120' WHERE code='110601078';</v>
      </c>
    </row>
    <row r="205" customFormat="1" spans="2:12">
      <c r="B205">
        <v>110601079</v>
      </c>
      <c r="C205" t="str">
        <f t="shared" si="16"/>
        <v>CA - Piutang Usaha Pihak Berelasi - PT Mitra Proteksi Mandiri (MPM)</v>
      </c>
      <c r="D205" s="7" t="str">
        <f t="shared" si="17"/>
        <v>INSERT INTO m_coa (created_at, code, name) values (NOW(),'110601079','CA - Piutang Usaha Pihak Berelasi - PT Mitra Proteksi Mandiri (MPM)');</v>
      </c>
      <c r="E205" s="744" t="s">
        <v>60</v>
      </c>
      <c r="F205" t="s">
        <v>61</v>
      </c>
      <c r="G205" t="s">
        <v>112</v>
      </c>
      <c r="I205" t="s">
        <v>191</v>
      </c>
      <c r="K205">
        <f>VLOOKUP(I205,Sheet2!$A$2:$C$1013,3,FALSE)</f>
        <v>121</v>
      </c>
      <c r="L205" t="str">
        <f t="shared" si="18"/>
        <v>UPDATE m_coa set coa_group_id='121' WHERE code='110601079';</v>
      </c>
    </row>
    <row r="206" customFormat="1" spans="2:12">
      <c r="B206">
        <v>110601080</v>
      </c>
      <c r="C206" t="str">
        <f t="shared" si="16"/>
        <v>CA - Piutang Usaha Pihak Berelasi - PT Mitra Wicaksana Hopindo (MWH)</v>
      </c>
      <c r="D206" s="7" t="str">
        <f t="shared" si="17"/>
        <v>INSERT INTO m_coa (created_at, code, name) values (NOW(),'110601080','CA - Piutang Usaha Pihak Berelasi - PT Mitra Wicaksana Hopindo (MWH)');</v>
      </c>
      <c r="E206" s="744" t="s">
        <v>60</v>
      </c>
      <c r="F206" t="s">
        <v>61</v>
      </c>
      <c r="G206" t="s">
        <v>112</v>
      </c>
      <c r="I206" t="s">
        <v>192</v>
      </c>
      <c r="K206">
        <f>VLOOKUP(I206,Sheet2!$A$2:$C$1013,3,FALSE)</f>
        <v>122</v>
      </c>
      <c r="L206" t="str">
        <f t="shared" si="18"/>
        <v>UPDATE m_coa set coa_group_id='122' WHERE code='110601080';</v>
      </c>
    </row>
    <row r="207" customFormat="1" spans="2:12">
      <c r="B207">
        <v>110601081</v>
      </c>
      <c r="C207" t="str">
        <f t="shared" si="16"/>
        <v>CA - Piutang Usaha Pihak Berelasi - PT MKopi Digital Indonesia (MKDI)</v>
      </c>
      <c r="D207" s="7" t="str">
        <f t="shared" si="17"/>
        <v>INSERT INTO m_coa (created_at, code, name) values (NOW(),'110601081','CA - Piutang Usaha Pihak Berelasi - PT MKopi Digital Indonesia (MKDI)');</v>
      </c>
      <c r="E207" s="744" t="s">
        <v>60</v>
      </c>
      <c r="F207" t="s">
        <v>61</v>
      </c>
      <c r="G207" t="s">
        <v>112</v>
      </c>
      <c r="I207" t="s">
        <v>193</v>
      </c>
      <c r="K207">
        <f>VLOOKUP(I207,Sheet2!$A$2:$C$1013,3,FALSE)</f>
        <v>123</v>
      </c>
      <c r="L207" t="str">
        <f t="shared" si="18"/>
        <v>UPDATE m_coa set coa_group_id='123' WHERE code='110601081';</v>
      </c>
    </row>
    <row r="208" customFormat="1" spans="2:12">
      <c r="B208">
        <v>110601082</v>
      </c>
      <c r="C208" t="str">
        <f t="shared" si="16"/>
        <v>CA - Piutang Usaha Pihak Berelasi - PT Monetix Digital Indonesia (MDI)</v>
      </c>
      <c r="D208" s="7" t="str">
        <f t="shared" si="17"/>
        <v>INSERT INTO m_coa (created_at, code, name) values (NOW(),'110601082','CA - Piutang Usaha Pihak Berelasi - PT Monetix Digital Indonesia (MDI)');</v>
      </c>
      <c r="E208" s="744" t="s">
        <v>60</v>
      </c>
      <c r="F208" t="s">
        <v>61</v>
      </c>
      <c r="G208" t="s">
        <v>112</v>
      </c>
      <c r="I208" t="s">
        <v>194</v>
      </c>
      <c r="K208">
        <f>VLOOKUP(I208,Sheet2!$A$2:$C$1013,3,FALSE)</f>
        <v>124</v>
      </c>
      <c r="L208" t="str">
        <f t="shared" si="18"/>
        <v>UPDATE m_coa set coa_group_id='124' WHERE code='110601082';</v>
      </c>
    </row>
    <row r="209" customFormat="1" spans="2:12">
      <c r="B209">
        <v>110601083</v>
      </c>
      <c r="C209" t="str">
        <f t="shared" si="16"/>
        <v>CA - Piutang Usaha Pihak Berelasi - PT Muldidaya Dinamika (MDD)</v>
      </c>
      <c r="D209" s="7" t="str">
        <f t="shared" si="17"/>
        <v>INSERT INTO m_coa (created_at, code, name) values (NOW(),'110601083','CA - Piutang Usaha Pihak Berelasi - PT Muldidaya Dinamika (MDD)');</v>
      </c>
      <c r="E209" s="744" t="s">
        <v>60</v>
      </c>
      <c r="F209" t="s">
        <v>61</v>
      </c>
      <c r="G209" t="s">
        <v>112</v>
      </c>
      <c r="I209" t="s">
        <v>195</v>
      </c>
      <c r="K209">
        <f>VLOOKUP(I209,Sheet2!$A$2:$C$1013,3,FALSE)</f>
        <v>125</v>
      </c>
      <c r="L209" t="str">
        <f t="shared" si="18"/>
        <v>UPDATE m_coa set coa_group_id='125' WHERE code='110601083';</v>
      </c>
    </row>
    <row r="210" customFormat="1" spans="2:12">
      <c r="B210">
        <v>110601084</v>
      </c>
      <c r="C210" t="str">
        <f t="shared" si="16"/>
        <v>CA - Piutang Usaha Pihak Berelasi - PT Natrindo Fajar Cemerlang (NFC)</v>
      </c>
      <c r="D210" s="7" t="str">
        <f t="shared" si="17"/>
        <v>INSERT INTO m_coa (created_at, code, name) values (NOW(),'110601084','CA - Piutang Usaha Pihak Berelasi - PT Natrindo Fajar Cemerlang (NFC)');</v>
      </c>
      <c r="E210" s="744" t="s">
        <v>60</v>
      </c>
      <c r="F210" t="s">
        <v>61</v>
      </c>
      <c r="G210" t="s">
        <v>112</v>
      </c>
      <c r="I210" t="s">
        <v>196</v>
      </c>
      <c r="K210">
        <f>VLOOKUP(I210,Sheet2!$A$2:$C$1013,3,FALSE)</f>
        <v>126</v>
      </c>
      <c r="L210" t="str">
        <f t="shared" si="18"/>
        <v>UPDATE m_coa set coa_group_id='126' WHERE code='110601084';</v>
      </c>
    </row>
    <row r="211" customFormat="1" spans="2:12">
      <c r="B211">
        <v>110601085</v>
      </c>
      <c r="C211" t="str">
        <f t="shared" si="16"/>
        <v>CA - Piutang Usaha Pihak Berelasi - PT NFC Indonesia Tbk (NFCX)</v>
      </c>
      <c r="D211" s="7" t="str">
        <f t="shared" si="17"/>
        <v>INSERT INTO m_coa (created_at, code, name) values (NOW(),'110601085','CA - Piutang Usaha Pihak Berelasi - PT NFC Indonesia Tbk (NFCX)');</v>
      </c>
      <c r="E211" s="744" t="s">
        <v>60</v>
      </c>
      <c r="F211" t="s">
        <v>61</v>
      </c>
      <c r="G211" t="s">
        <v>112</v>
      </c>
      <c r="I211" t="s">
        <v>197</v>
      </c>
      <c r="K211">
        <f>VLOOKUP(I211,Sheet2!$A$2:$C$1013,3,FALSE)</f>
        <v>127</v>
      </c>
      <c r="L211" t="str">
        <f t="shared" si="18"/>
        <v>UPDATE m_coa set coa_group_id='127' WHERE code='110601085';</v>
      </c>
    </row>
    <row r="212" customFormat="1" spans="2:12">
      <c r="B212">
        <v>110601086</v>
      </c>
      <c r="C212" t="str">
        <f t="shared" si="16"/>
        <v>CA - Piutang Usaha Pihak Berelasi - PT NFCX Media Teknologi (NMT)</v>
      </c>
      <c r="D212" s="7" t="str">
        <f t="shared" si="17"/>
        <v>INSERT INTO m_coa (created_at, code, name) values (NOW(),'110601086','CA - Piutang Usaha Pihak Berelasi - PT NFCX Media Teknologi (NMT)');</v>
      </c>
      <c r="E212" s="744" t="s">
        <v>60</v>
      </c>
      <c r="F212" t="s">
        <v>61</v>
      </c>
      <c r="G212" t="s">
        <v>112</v>
      </c>
      <c r="I212" t="s">
        <v>198</v>
      </c>
      <c r="K212">
        <f>VLOOKUP(I212,Sheet2!$A$2:$C$1013,3,FALSE)</f>
        <v>128</v>
      </c>
      <c r="L212" t="str">
        <f t="shared" si="18"/>
        <v>UPDATE m_coa set coa_group_id='128' WHERE code='110601086';</v>
      </c>
    </row>
    <row r="213" customFormat="1" spans="2:12">
      <c r="B213">
        <v>110601087</v>
      </c>
      <c r="C213" t="str">
        <f t="shared" si="16"/>
        <v>CA - Piutang Usaha Pihak Berelasi - PT Nusantara Inti Karunia (NIK)</v>
      </c>
      <c r="D213" s="7" t="str">
        <f t="shared" si="17"/>
        <v>INSERT INTO m_coa (created_at, code, name) values (NOW(),'110601087','CA - Piutang Usaha Pihak Berelasi - PT Nusantara Inti Karunia (NIK)');</v>
      </c>
      <c r="E213" s="744" t="s">
        <v>60</v>
      </c>
      <c r="F213" t="s">
        <v>61</v>
      </c>
      <c r="G213" t="s">
        <v>112</v>
      </c>
      <c r="I213" t="s">
        <v>199</v>
      </c>
      <c r="K213">
        <f>VLOOKUP(I213,Sheet2!$A$2:$C$1013,3,FALSE)</f>
        <v>129</v>
      </c>
      <c r="L213" t="str">
        <f t="shared" si="18"/>
        <v>UPDATE m_coa set coa_group_id='129' WHERE code='110601087';</v>
      </c>
    </row>
    <row r="214" customFormat="1" spans="2:12">
      <c r="B214">
        <v>110601088</v>
      </c>
      <c r="C214" t="str">
        <f t="shared" si="16"/>
        <v>CA - Piutang Usaha Pihak Berelasi - PT Nusantara Semesta Mandiri (NSM)</v>
      </c>
      <c r="D214" s="7" t="str">
        <f t="shared" si="17"/>
        <v>INSERT INTO m_coa (created_at, code, name) values (NOW(),'110601088','CA - Piutang Usaha Pihak Berelasi - PT Nusantara Semesta Mandiri (NSM)');</v>
      </c>
      <c r="E214" s="744" t="s">
        <v>60</v>
      </c>
      <c r="F214" t="s">
        <v>61</v>
      </c>
      <c r="G214" t="s">
        <v>112</v>
      </c>
      <c r="I214" t="s">
        <v>200</v>
      </c>
      <c r="K214">
        <f>VLOOKUP(I214,Sheet2!$A$2:$C$1013,3,FALSE)</f>
        <v>130</v>
      </c>
      <c r="L214" t="str">
        <f t="shared" si="18"/>
        <v>UPDATE m_coa set coa_group_id='130' WHERE code='110601088';</v>
      </c>
    </row>
    <row r="215" customFormat="1" spans="2:12">
      <c r="B215">
        <v>110601089</v>
      </c>
      <c r="C215" t="str">
        <f t="shared" si="16"/>
        <v>CA - Piutang Usaha Pihak Berelasi - PT Nusantara Xchange Indonesia (NXI)</v>
      </c>
      <c r="D215" s="7" t="str">
        <f t="shared" si="17"/>
        <v>INSERT INTO m_coa (created_at, code, name) values (NOW(),'110601089','CA - Piutang Usaha Pihak Berelasi - PT Nusantara Xchange Indonesia (NXI)');</v>
      </c>
      <c r="E215" s="744" t="s">
        <v>60</v>
      </c>
      <c r="F215" t="s">
        <v>61</v>
      </c>
      <c r="G215" t="s">
        <v>112</v>
      </c>
      <c r="I215" t="s">
        <v>201</v>
      </c>
      <c r="K215">
        <f>VLOOKUP(I215,Sheet2!$A$2:$C$1013,3,FALSE)</f>
        <v>131</v>
      </c>
      <c r="L215" t="str">
        <f t="shared" si="18"/>
        <v>UPDATE m_coa set coa_group_id='131' WHERE code='110601089';</v>
      </c>
    </row>
    <row r="216" customFormat="1" spans="2:12">
      <c r="B216">
        <v>110601090</v>
      </c>
      <c r="C216" t="str">
        <f t="shared" si="16"/>
        <v>CA - Piutang Usaha Pihak Berelasi - PT Omega Kreasi Bersama (OKB)</v>
      </c>
      <c r="D216" s="7" t="str">
        <f t="shared" si="17"/>
        <v>INSERT INTO m_coa (created_at, code, name) values (NOW(),'110601090','CA - Piutang Usaha Pihak Berelasi - PT Omega Kreasi Bersama (OKB)');</v>
      </c>
      <c r="E216" s="744" t="s">
        <v>60</v>
      </c>
      <c r="F216" t="s">
        <v>61</v>
      </c>
      <c r="G216" t="s">
        <v>112</v>
      </c>
      <c r="I216" t="s">
        <v>202</v>
      </c>
      <c r="K216">
        <f>VLOOKUP(I216,Sheet2!$A$2:$C$1013,3,FALSE)</f>
        <v>132</v>
      </c>
      <c r="L216" t="str">
        <f t="shared" si="18"/>
        <v>UPDATE m_coa set coa_group_id='132' WHERE code='110601090';</v>
      </c>
    </row>
    <row r="217" customFormat="1" spans="2:12">
      <c r="B217">
        <v>110601091</v>
      </c>
      <c r="C217" t="str">
        <f t="shared" si="16"/>
        <v>CA - Piutang Usaha Pihak Berelasi - PT Oona Media Indonesia (OMI)</v>
      </c>
      <c r="D217" s="7" t="str">
        <f t="shared" si="17"/>
        <v>INSERT INTO m_coa (created_at, code, name) values (NOW(),'110601091','CA - Piutang Usaha Pihak Berelasi - PT Oona Media Indonesia (OMI)');</v>
      </c>
      <c r="E217" s="744" t="s">
        <v>60</v>
      </c>
      <c r="F217" t="s">
        <v>61</v>
      </c>
      <c r="G217" t="s">
        <v>112</v>
      </c>
      <c r="I217" t="s">
        <v>203</v>
      </c>
      <c r="K217">
        <f>VLOOKUP(I217,Sheet2!$A$2:$C$1013,3,FALSE)</f>
        <v>133</v>
      </c>
      <c r="L217" t="str">
        <f t="shared" si="18"/>
        <v>UPDATE m_coa set coa_group_id='133' WHERE code='110601091';</v>
      </c>
    </row>
    <row r="218" customFormat="1" spans="2:12">
      <c r="B218">
        <v>110601092</v>
      </c>
      <c r="C218" t="str">
        <f t="shared" si="16"/>
        <v>CA - Piutang Usaha Pihak Berelasi - PT Qerja Manfaat Bangsa (QMB)</v>
      </c>
      <c r="D218" s="7" t="str">
        <f t="shared" si="17"/>
        <v>INSERT INTO m_coa (created_at, code, name) values (NOW(),'110601092','CA - Piutang Usaha Pihak Berelasi - PT Qerja Manfaat Bangsa (QMB)');</v>
      </c>
      <c r="E218" s="744" t="s">
        <v>60</v>
      </c>
      <c r="F218" t="s">
        <v>61</v>
      </c>
      <c r="G218" t="s">
        <v>112</v>
      </c>
      <c r="I218" t="s">
        <v>204</v>
      </c>
      <c r="K218">
        <f>VLOOKUP(I218,Sheet2!$A$2:$C$1013,3,FALSE)</f>
        <v>134</v>
      </c>
      <c r="L218" t="str">
        <f t="shared" si="18"/>
        <v>UPDATE m_coa set coa_group_id='134' WHERE code='110601092';</v>
      </c>
    </row>
    <row r="219" customFormat="1" spans="2:12">
      <c r="B219">
        <v>110601093</v>
      </c>
      <c r="C219" t="str">
        <f t="shared" si="16"/>
        <v>CA - Piutang Usaha Pihak Berelasi - PT Rahmat Inti Kreasi (RIK)</v>
      </c>
      <c r="D219" s="7" t="str">
        <f t="shared" si="17"/>
        <v>INSERT INTO m_coa (created_at, code, name) values (NOW(),'110601093','CA - Piutang Usaha Pihak Berelasi - PT Rahmat Inti Kreasi (RIK)');</v>
      </c>
      <c r="E219" s="744" t="s">
        <v>60</v>
      </c>
      <c r="F219" t="s">
        <v>61</v>
      </c>
      <c r="G219" t="s">
        <v>112</v>
      </c>
      <c r="I219" t="s">
        <v>205</v>
      </c>
      <c r="K219">
        <f>VLOOKUP(I219,Sheet2!$A$2:$C$1013,3,FALSE)</f>
        <v>135</v>
      </c>
      <c r="L219" t="str">
        <f t="shared" si="18"/>
        <v>UPDATE m_coa set coa_group_id='135' WHERE code='110601093';</v>
      </c>
    </row>
    <row r="220" customFormat="1" spans="2:12">
      <c r="B220">
        <v>110601094</v>
      </c>
      <c r="C220" t="str">
        <f t="shared" si="16"/>
        <v>CA - Piutang Usaha Pihak Berelasi - PT Red Bean Sukses Indonesia (RBSI)</v>
      </c>
      <c r="D220" s="7" t="str">
        <f t="shared" si="17"/>
        <v>INSERT INTO m_coa (created_at, code, name) values (NOW(),'110601094','CA - Piutang Usaha Pihak Berelasi - PT Red Bean Sukses Indonesia (RBSI)');</v>
      </c>
      <c r="E220" s="744" t="s">
        <v>60</v>
      </c>
      <c r="F220" t="s">
        <v>61</v>
      </c>
      <c r="G220" t="s">
        <v>112</v>
      </c>
      <c r="I220" t="s">
        <v>206</v>
      </c>
      <c r="K220">
        <f>VLOOKUP(I220,Sheet2!$A$2:$C$1013,3,FALSE)</f>
        <v>136</v>
      </c>
      <c r="L220" t="str">
        <f t="shared" si="18"/>
        <v>UPDATE m_coa set coa_group_id='136' WHERE code='110601094';</v>
      </c>
    </row>
    <row r="221" customFormat="1" spans="2:12">
      <c r="B221">
        <v>110601095</v>
      </c>
      <c r="C221" t="str">
        <f t="shared" si="16"/>
        <v>CA - Piutang Usaha Pihak Berelasi - PT Riset Kecerdasan Buatan (RKB)</v>
      </c>
      <c r="D221" s="7" t="str">
        <f t="shared" si="17"/>
        <v>INSERT INTO m_coa (created_at, code, name) values (NOW(),'110601095','CA - Piutang Usaha Pihak Berelasi - PT Riset Kecerdasan Buatan (RKB)');</v>
      </c>
      <c r="E221" s="744" t="s">
        <v>60</v>
      </c>
      <c r="F221" t="s">
        <v>61</v>
      </c>
      <c r="G221" t="s">
        <v>112</v>
      </c>
      <c r="I221" t="s">
        <v>207</v>
      </c>
      <c r="K221">
        <f>VLOOKUP(I221,Sheet2!$A$2:$C$1013,3,FALSE)</f>
        <v>137</v>
      </c>
      <c r="L221" t="str">
        <f t="shared" si="18"/>
        <v>UPDATE m_coa set coa_group_id='137' WHERE code='110601095';</v>
      </c>
    </row>
    <row r="222" customFormat="1" spans="2:12">
      <c r="B222">
        <v>110601096</v>
      </c>
      <c r="C222" t="str">
        <f t="shared" si="16"/>
        <v>CA - Piutang Usaha Pihak Berelasi - PT Ritel Cerdas Indonesia (RCI)</v>
      </c>
      <c r="D222" s="7" t="str">
        <f t="shared" si="17"/>
        <v>INSERT INTO m_coa (created_at, code, name) values (NOW(),'110601096','CA - Piutang Usaha Pihak Berelasi - PT Ritel Cerdas Indonesia (RCI)');</v>
      </c>
      <c r="E222" s="744" t="s">
        <v>60</v>
      </c>
      <c r="F222" t="s">
        <v>61</v>
      </c>
      <c r="G222" t="s">
        <v>112</v>
      </c>
      <c r="I222" t="s">
        <v>208</v>
      </c>
      <c r="K222">
        <f>VLOOKUP(I222,Sheet2!$A$2:$C$1013,3,FALSE)</f>
        <v>138</v>
      </c>
      <c r="L222" t="str">
        <f t="shared" si="18"/>
        <v>UPDATE m_coa set coa_group_id='138' WHERE code='110601096';</v>
      </c>
    </row>
    <row r="223" customFormat="1" spans="2:12">
      <c r="B223">
        <v>110601097</v>
      </c>
      <c r="C223" t="str">
        <f t="shared" si="16"/>
        <v>CA - Piutang Usaha Pihak Berelasi - PT Sahabat Abadi Tunas Indonesia (SATI)</v>
      </c>
      <c r="D223" s="7" t="str">
        <f t="shared" si="17"/>
        <v>INSERT INTO m_coa (created_at, code, name) values (NOW(),'110601097','CA - Piutang Usaha Pihak Berelasi - PT Sahabat Abadi Tunas Indonesia (SATI)');</v>
      </c>
      <c r="E223" s="744" t="s">
        <v>60</v>
      </c>
      <c r="F223" t="s">
        <v>61</v>
      </c>
      <c r="G223" t="s">
        <v>112</v>
      </c>
      <c r="I223" t="s">
        <v>209</v>
      </c>
      <c r="K223">
        <f>VLOOKUP(I223,Sheet2!$A$2:$C$1013,3,FALSE)</f>
        <v>139</v>
      </c>
      <c r="L223" t="str">
        <f t="shared" si="18"/>
        <v>UPDATE m_coa set coa_group_id='139' WHERE code='110601097';</v>
      </c>
    </row>
    <row r="224" customFormat="1" spans="2:12">
      <c r="B224">
        <v>110601098</v>
      </c>
      <c r="C224" t="str">
        <f t="shared" si="16"/>
        <v>CA - Piutang Usaha Pihak Berelasi - PT Sarana Rahmat Lestari (SRL)</v>
      </c>
      <c r="D224" s="7" t="str">
        <f t="shared" si="17"/>
        <v>INSERT INTO m_coa (created_at, code, name) values (NOW(),'110601098','CA - Piutang Usaha Pihak Berelasi - PT Sarana Rahmat Lestari (SRL)');</v>
      </c>
      <c r="E224" s="744" t="s">
        <v>60</v>
      </c>
      <c r="F224" t="s">
        <v>61</v>
      </c>
      <c r="G224" t="s">
        <v>112</v>
      </c>
      <c r="I224" t="s">
        <v>210</v>
      </c>
      <c r="K224">
        <f>VLOOKUP(I224,Sheet2!$A$2:$C$1013,3,FALSE)</f>
        <v>140</v>
      </c>
      <c r="L224" t="str">
        <f t="shared" si="18"/>
        <v>UPDATE m_coa set coa_group_id='140' WHERE code='110601098';</v>
      </c>
    </row>
    <row r="225" customFormat="1" spans="2:12">
      <c r="B225">
        <v>110601099</v>
      </c>
      <c r="C225" t="str">
        <f t="shared" si="16"/>
        <v>CA - Piutang Usaha Pihak Berelasi - PT Sejahtera Eka Boga </v>
      </c>
      <c r="D225" s="7" t="str">
        <f t="shared" si="17"/>
        <v>INSERT INTO m_coa (created_at, code, name) values (NOW(),'110601099','CA - Piutang Usaha Pihak Berelasi - PT Sejahtera Eka Boga ');</v>
      </c>
      <c r="E225" s="744" t="s">
        <v>60</v>
      </c>
      <c r="F225" t="s">
        <v>61</v>
      </c>
      <c r="G225" t="s">
        <v>112</v>
      </c>
      <c r="I225" t="s">
        <v>211</v>
      </c>
      <c r="K225">
        <f>VLOOKUP(I225,Sheet2!$A$2:$C$1013,3,FALSE)</f>
        <v>141</v>
      </c>
      <c r="L225" t="str">
        <f t="shared" si="18"/>
        <v>UPDATE m_coa set coa_group_id='141' WHERE code='110601099';</v>
      </c>
    </row>
    <row r="226" customFormat="1" spans="2:12">
      <c r="B226">
        <v>110601100</v>
      </c>
      <c r="C226" t="str">
        <f t="shared" si="16"/>
        <v>CA - Piutang Usaha Pihak Berelasi - PT Sejahtera Eka Mandiri Investama (SEMI)</v>
      </c>
      <c r="D226" s="7" t="str">
        <f t="shared" si="17"/>
        <v>INSERT INTO m_coa (created_at, code, name) values (NOW(),'110601100','CA - Piutang Usaha Pihak Berelasi - PT Sejahtera Eka Mandiri Investama (SEMI)');</v>
      </c>
      <c r="E226" s="744" t="s">
        <v>60</v>
      </c>
      <c r="F226" t="s">
        <v>61</v>
      </c>
      <c r="G226" t="s">
        <v>112</v>
      </c>
      <c r="I226" t="s">
        <v>212</v>
      </c>
      <c r="K226">
        <f>VLOOKUP(I226,Sheet2!$A$2:$C$1013,3,FALSE)</f>
        <v>142</v>
      </c>
      <c r="L226" t="str">
        <f t="shared" si="18"/>
        <v>UPDATE m_coa set coa_group_id='142' WHERE code='110601100';</v>
      </c>
    </row>
    <row r="227" customFormat="1" spans="2:12">
      <c r="B227">
        <v>110601101</v>
      </c>
      <c r="C227" t="str">
        <f t="shared" si="16"/>
        <v>CA - Piutang Usaha Pihak Berelasi - PT Seni Teknologi Sejahtera  (STS)</v>
      </c>
      <c r="D227" s="7" t="str">
        <f t="shared" si="17"/>
        <v>INSERT INTO m_coa (created_at, code, name) values (NOW(),'110601101','CA - Piutang Usaha Pihak Berelasi - PT Seni Teknologi Sejahtera  (STS)');</v>
      </c>
      <c r="E227" s="744" t="s">
        <v>60</v>
      </c>
      <c r="F227" t="s">
        <v>61</v>
      </c>
      <c r="G227" t="s">
        <v>112</v>
      </c>
      <c r="I227" t="s">
        <v>213</v>
      </c>
      <c r="K227">
        <f>VLOOKUP(I227,Sheet2!$A$2:$C$1013,3,FALSE)</f>
        <v>143</v>
      </c>
      <c r="L227" t="str">
        <f t="shared" si="18"/>
        <v>UPDATE m_coa set coa_group_id='143' WHERE code='110601101';</v>
      </c>
    </row>
    <row r="228" customFormat="1" spans="2:12">
      <c r="B228">
        <v>110601102</v>
      </c>
      <c r="C228" t="str">
        <f t="shared" si="16"/>
        <v>CA - Piutang Usaha Pihak Berelasi - PT Sentra Anugerah Lestari (SAL)</v>
      </c>
      <c r="D228" s="7" t="str">
        <f t="shared" si="17"/>
        <v>INSERT INTO m_coa (created_at, code, name) values (NOW(),'110601102','CA - Piutang Usaha Pihak Berelasi - PT Sentra Anugerah Lestari (SAL)');</v>
      </c>
      <c r="E228" s="744" t="s">
        <v>60</v>
      </c>
      <c r="F228" t="s">
        <v>61</v>
      </c>
      <c r="G228" t="s">
        <v>112</v>
      </c>
      <c r="I228" t="s">
        <v>214</v>
      </c>
      <c r="K228">
        <f>VLOOKUP(I228,Sheet2!$A$2:$C$1013,3,FALSE)</f>
        <v>144</v>
      </c>
      <c r="L228" t="str">
        <f t="shared" si="18"/>
        <v>UPDATE m_coa set coa_group_id='144' WHERE code='110601102';</v>
      </c>
    </row>
    <row r="229" customFormat="1" spans="2:12">
      <c r="B229">
        <v>110601103</v>
      </c>
      <c r="C229" t="str">
        <f t="shared" si="16"/>
        <v>CA - Piutang Usaha Pihak Berelasi - PT Sentra Rejeki Lestari (SRL)</v>
      </c>
      <c r="D229" s="7" t="str">
        <f t="shared" si="17"/>
        <v>INSERT INTO m_coa (created_at, code, name) values (NOW(),'110601103','CA - Piutang Usaha Pihak Berelasi - PT Sentra Rejeki Lestari (SRL)');</v>
      </c>
      <c r="E229" s="744" t="s">
        <v>60</v>
      </c>
      <c r="F229" t="s">
        <v>61</v>
      </c>
      <c r="G229" t="s">
        <v>112</v>
      </c>
      <c r="I229" t="s">
        <v>215</v>
      </c>
      <c r="K229">
        <f>VLOOKUP(I229,Sheet2!$A$2:$C$1013,3,FALSE)</f>
        <v>145</v>
      </c>
      <c r="L229" t="str">
        <f t="shared" si="18"/>
        <v>UPDATE m_coa set coa_group_id='145' WHERE code='110601103';</v>
      </c>
    </row>
    <row r="230" customFormat="1" spans="2:12">
      <c r="B230">
        <v>110601104</v>
      </c>
      <c r="C230" t="str">
        <f t="shared" si="16"/>
        <v>CA - Piutang Usaha Pihak Berelasi - PT Sentra Wicaksana Anugerah (SWA)</v>
      </c>
      <c r="D230" s="7" t="str">
        <f t="shared" si="17"/>
        <v>INSERT INTO m_coa (created_at, code, name) values (NOW(),'110601104','CA - Piutang Usaha Pihak Berelasi - PT Sentra Wicaksana Anugerah (SWA)');</v>
      </c>
      <c r="E230" s="744" t="s">
        <v>60</v>
      </c>
      <c r="F230" t="s">
        <v>61</v>
      </c>
      <c r="G230" t="s">
        <v>112</v>
      </c>
      <c r="I230" t="s">
        <v>216</v>
      </c>
      <c r="K230">
        <f>VLOOKUP(I230,Sheet2!$A$2:$C$1013,3,FALSE)</f>
        <v>146</v>
      </c>
      <c r="L230" t="str">
        <f t="shared" si="18"/>
        <v>UPDATE m_coa set coa_group_id='146' WHERE code='110601104';</v>
      </c>
    </row>
    <row r="231" customFormat="1" spans="2:12">
      <c r="B231">
        <v>110601105</v>
      </c>
      <c r="C231" t="str">
        <f t="shared" si="16"/>
        <v>CA - Piutang Usaha Pihak Berelasi - PT Sentral Dapur Pangan (SDP)</v>
      </c>
      <c r="D231" s="7" t="str">
        <f t="shared" si="17"/>
        <v>INSERT INTO m_coa (created_at, code, name) values (NOW(),'110601105','CA - Piutang Usaha Pihak Berelasi - PT Sentral Dapur Pangan (SDP)');</v>
      </c>
      <c r="E231" s="744" t="s">
        <v>60</v>
      </c>
      <c r="F231" t="s">
        <v>61</v>
      </c>
      <c r="G231" t="s">
        <v>112</v>
      </c>
      <c r="I231" t="s">
        <v>217</v>
      </c>
      <c r="K231">
        <f>VLOOKUP(I231,Sheet2!$A$2:$C$1013,3,FALSE)</f>
        <v>147</v>
      </c>
      <c r="L231" t="str">
        <f t="shared" si="18"/>
        <v>UPDATE m_coa set coa_group_id='147' WHERE code='110601105';</v>
      </c>
    </row>
    <row r="232" customFormat="1" spans="2:12">
      <c r="B232">
        <v>110601106</v>
      </c>
      <c r="C232" t="str">
        <f t="shared" si="16"/>
        <v>CA - Piutang Usaha Pihak Berelasi - PT Sistem Mikroelektronik Cerdas (SMC)</v>
      </c>
      <c r="D232" s="7" t="str">
        <f t="shared" si="17"/>
        <v>INSERT INTO m_coa (created_at, code, name) values (NOW(),'110601106','CA - Piutang Usaha Pihak Berelasi - PT Sistem Mikroelektronik Cerdas (SMC)');</v>
      </c>
      <c r="E232" s="744" t="s">
        <v>60</v>
      </c>
      <c r="F232" t="s">
        <v>61</v>
      </c>
      <c r="G232" t="s">
        <v>112</v>
      </c>
      <c r="I232" t="s">
        <v>218</v>
      </c>
      <c r="K232">
        <f>VLOOKUP(I232,Sheet2!$A$2:$C$1013,3,FALSE)</f>
        <v>148</v>
      </c>
      <c r="L232" t="str">
        <f t="shared" si="18"/>
        <v>UPDATE m_coa set coa_group_id='148' WHERE code='110601106';</v>
      </c>
    </row>
    <row r="233" customFormat="1" spans="2:12">
      <c r="B233">
        <v>110601107</v>
      </c>
      <c r="C233" t="str">
        <f t="shared" si="16"/>
        <v>CA - Piutang Usaha Pihak Berelasi - PT Solusi Proteksi Mandiri (SPM)</v>
      </c>
      <c r="D233" s="7" t="str">
        <f t="shared" si="17"/>
        <v>INSERT INTO m_coa (created_at, code, name) values (NOW(),'110601107','CA - Piutang Usaha Pihak Berelasi - PT Solusi Proteksi Mandiri (SPM)');</v>
      </c>
      <c r="E233" s="744" t="s">
        <v>60</v>
      </c>
      <c r="F233" t="s">
        <v>61</v>
      </c>
      <c r="G233" t="s">
        <v>112</v>
      </c>
      <c r="I233" t="s">
        <v>219</v>
      </c>
      <c r="K233">
        <f>VLOOKUP(I233,Sheet2!$A$2:$C$1013,3,FALSE)</f>
        <v>149</v>
      </c>
      <c r="L233" t="str">
        <f t="shared" si="18"/>
        <v>UPDATE m_coa set coa_group_id='149' WHERE code='110601107';</v>
      </c>
    </row>
    <row r="234" customFormat="1" spans="2:12">
      <c r="B234">
        <v>110601108</v>
      </c>
      <c r="C234" t="str">
        <f t="shared" si="16"/>
        <v>CA - Piutang Usaha Pihak Berelasi - PT Surprise Indonesia (SI)</v>
      </c>
      <c r="D234" s="7" t="str">
        <f t="shared" si="17"/>
        <v>INSERT INTO m_coa (created_at, code, name) values (NOW(),'110601108','CA - Piutang Usaha Pihak Berelasi - PT Surprise Indonesia (SI)');</v>
      </c>
      <c r="E234" s="744" t="s">
        <v>60</v>
      </c>
      <c r="F234" t="s">
        <v>61</v>
      </c>
      <c r="G234" t="s">
        <v>112</v>
      </c>
      <c r="I234" t="s">
        <v>220</v>
      </c>
      <c r="K234">
        <f>VLOOKUP(I234,Sheet2!$A$2:$C$1013,3,FALSE)</f>
        <v>150</v>
      </c>
      <c r="L234" t="str">
        <f t="shared" si="18"/>
        <v>UPDATE m_coa set coa_group_id='150' WHERE code='110601108';</v>
      </c>
    </row>
    <row r="235" customFormat="1" spans="2:12">
      <c r="B235">
        <v>110601109</v>
      </c>
      <c r="C235" t="str">
        <f t="shared" si="16"/>
        <v>CA - Piutang Usaha Pihak Berelasi - PT Surya Teknologi Perkasa (STP)</v>
      </c>
      <c r="D235" s="7" t="str">
        <f t="shared" si="17"/>
        <v>INSERT INTO m_coa (created_at, code, name) values (NOW(),'110601109','CA - Piutang Usaha Pihak Berelasi - PT Surya Teknologi Perkasa (STP)');</v>
      </c>
      <c r="E235" s="744" t="s">
        <v>60</v>
      </c>
      <c r="F235" t="s">
        <v>61</v>
      </c>
      <c r="G235" t="s">
        <v>112</v>
      </c>
      <c r="I235" t="s">
        <v>221</v>
      </c>
      <c r="K235">
        <f>VLOOKUP(I235,Sheet2!$A$2:$C$1013,3,FALSE)</f>
        <v>151</v>
      </c>
      <c r="L235" t="str">
        <f t="shared" si="18"/>
        <v>UPDATE m_coa set coa_group_id='151' WHERE code='110601109';</v>
      </c>
    </row>
    <row r="236" customFormat="1" spans="2:12">
      <c r="B236">
        <v>110601110</v>
      </c>
      <c r="C236" t="str">
        <f t="shared" si="16"/>
        <v>CA - Piutang Usaha Pihak Berelasi - PT Swap Energi Indonesia (SEI)</v>
      </c>
      <c r="D236" s="7" t="str">
        <f t="shared" si="17"/>
        <v>INSERT INTO m_coa (created_at, code, name) values (NOW(),'110601110','CA - Piutang Usaha Pihak Berelasi - PT Swap Energi Indonesia (SEI)');</v>
      </c>
      <c r="E236" s="744" t="s">
        <v>60</v>
      </c>
      <c r="F236" t="s">
        <v>61</v>
      </c>
      <c r="G236" t="s">
        <v>112</v>
      </c>
      <c r="I236" t="s">
        <v>222</v>
      </c>
      <c r="K236">
        <f>VLOOKUP(I236,Sheet2!$A$2:$C$1013,3,FALSE)</f>
        <v>152</v>
      </c>
      <c r="L236" t="str">
        <f t="shared" si="18"/>
        <v>UPDATE m_coa set coa_group_id='152' WHERE code='110601110';</v>
      </c>
    </row>
    <row r="237" customFormat="1" spans="2:12">
      <c r="B237">
        <v>110601111</v>
      </c>
      <c r="C237" t="str">
        <f t="shared" si="16"/>
        <v>CA - Piutang Usaha Pihak Berelasi - PT Telefast Indonesia Tbk (TFAS)</v>
      </c>
      <c r="D237" s="7" t="str">
        <f t="shared" si="17"/>
        <v>INSERT INTO m_coa (created_at, code, name) values (NOW(),'110601111','CA - Piutang Usaha Pihak Berelasi - PT Telefast Indonesia Tbk (TFAS)');</v>
      </c>
      <c r="E237" s="744" t="s">
        <v>60</v>
      </c>
      <c r="F237" t="s">
        <v>61</v>
      </c>
      <c r="G237" t="s">
        <v>112</v>
      </c>
      <c r="I237" t="s">
        <v>223</v>
      </c>
      <c r="K237">
        <f>VLOOKUP(I237,Sheet2!$A$2:$C$1013,3,FALSE)</f>
        <v>153</v>
      </c>
      <c r="L237" t="str">
        <f t="shared" si="18"/>
        <v>UPDATE m_coa set coa_group_id='153' WHERE code='110601111';</v>
      </c>
    </row>
    <row r="238" customFormat="1" spans="2:12">
      <c r="B238">
        <v>110601112</v>
      </c>
      <c r="C238" t="str">
        <f t="shared" si="16"/>
        <v>CA - Piutang Usaha Pihak Berelasi - PT Telefast Investama Indonesia (TII)</v>
      </c>
      <c r="D238" s="7" t="str">
        <f t="shared" si="17"/>
        <v>INSERT INTO m_coa (created_at, code, name) values (NOW(),'110601112','CA - Piutang Usaha Pihak Berelasi - PT Telefast Investama Indonesia (TII)');</v>
      </c>
      <c r="E238" s="744" t="s">
        <v>60</v>
      </c>
      <c r="F238" t="s">
        <v>61</v>
      </c>
      <c r="G238" t="s">
        <v>112</v>
      </c>
      <c r="I238" t="s">
        <v>224</v>
      </c>
      <c r="K238">
        <f>VLOOKUP(I238,Sheet2!$A$2:$C$1013,3,FALSE)</f>
        <v>154</v>
      </c>
      <c r="L238" t="str">
        <f t="shared" si="18"/>
        <v>UPDATE m_coa set coa_group_id='154' WHERE code='110601112';</v>
      </c>
    </row>
    <row r="239" customFormat="1" spans="2:12">
      <c r="B239">
        <v>110601113</v>
      </c>
      <c r="C239" t="str">
        <f t="shared" si="16"/>
        <v>CA - Piutang Usaha Pihak Berelasi - PT Voucher Express Internasional (VEI)</v>
      </c>
      <c r="D239" s="7" t="str">
        <f t="shared" si="17"/>
        <v>INSERT INTO m_coa (created_at, code, name) values (NOW(),'110601113','CA - Piutang Usaha Pihak Berelasi - PT Voucher Express Internasional (VEI)');</v>
      </c>
      <c r="E239" s="744" t="s">
        <v>60</v>
      </c>
      <c r="F239" t="s">
        <v>61</v>
      </c>
      <c r="G239" t="s">
        <v>112</v>
      </c>
      <c r="I239" t="s">
        <v>225</v>
      </c>
      <c r="K239">
        <f>VLOOKUP(I239,Sheet2!$A$2:$C$1013,3,FALSE)</f>
        <v>155</v>
      </c>
      <c r="L239" t="str">
        <f t="shared" si="18"/>
        <v>UPDATE m_coa set coa_group_id='155' WHERE code='110601113';</v>
      </c>
    </row>
    <row r="240" customFormat="1" spans="2:12">
      <c r="B240">
        <v>110601114</v>
      </c>
      <c r="C240" t="str">
        <f t="shared" si="16"/>
        <v>CA - Piutang Usaha Pihak Berelasi - PT Wicaksana Anugerah Indonesia (WAI)</v>
      </c>
      <c r="D240" s="7" t="str">
        <f t="shared" si="17"/>
        <v>INSERT INTO m_coa (created_at, code, name) values (NOW(),'110601114','CA - Piutang Usaha Pihak Berelasi - PT Wicaksana Anugerah Indonesia (WAI)');</v>
      </c>
      <c r="E240" s="744" t="s">
        <v>60</v>
      </c>
      <c r="F240" t="s">
        <v>61</v>
      </c>
      <c r="G240" t="s">
        <v>112</v>
      </c>
      <c r="I240" t="s">
        <v>226</v>
      </c>
      <c r="K240">
        <f>VLOOKUP(I240,Sheet2!$A$2:$C$1013,3,FALSE)</f>
        <v>156</v>
      </c>
      <c r="L240" t="str">
        <f t="shared" si="18"/>
        <v>UPDATE m_coa set coa_group_id='156' WHERE code='110601114';</v>
      </c>
    </row>
    <row r="241" customFormat="1" spans="2:12">
      <c r="B241">
        <v>110601115</v>
      </c>
      <c r="C241" t="str">
        <f t="shared" si="16"/>
        <v>CA - Piutang Usaha Pihak Berelasi - PT Wicaksana Anugerah Nusantara (WAN)</v>
      </c>
      <c r="D241" s="7" t="str">
        <f t="shared" si="17"/>
        <v>INSERT INTO m_coa (created_at, code, name) values (NOW(),'110601115','CA - Piutang Usaha Pihak Berelasi - PT Wicaksana Anugerah Nusantara (WAN)');</v>
      </c>
      <c r="E241" s="744" t="s">
        <v>60</v>
      </c>
      <c r="F241" t="s">
        <v>61</v>
      </c>
      <c r="G241" t="s">
        <v>112</v>
      </c>
      <c r="I241" t="s">
        <v>227</v>
      </c>
      <c r="K241">
        <f>VLOOKUP(I241,Sheet2!$A$2:$C$1013,3,FALSE)</f>
        <v>157</v>
      </c>
      <c r="L241" t="str">
        <f t="shared" si="18"/>
        <v>UPDATE m_coa set coa_group_id='157' WHERE code='110601115';</v>
      </c>
    </row>
    <row r="242" customFormat="1" spans="2:12">
      <c r="B242">
        <v>110601116</v>
      </c>
      <c r="C242" t="str">
        <f t="shared" si="16"/>
        <v>CA - Piutang Usaha Pihak Berelasi - PT Wicaksana Anugerah Solusindo (WAS)</v>
      </c>
      <c r="D242" s="7" t="str">
        <f t="shared" si="17"/>
        <v>INSERT INTO m_coa (created_at, code, name) values (NOW(),'110601116','CA - Piutang Usaha Pihak Berelasi - PT Wicaksana Anugerah Solusindo (WAS)');</v>
      </c>
      <c r="E242" s="744" t="s">
        <v>60</v>
      </c>
      <c r="F242" t="s">
        <v>61</v>
      </c>
      <c r="G242" t="s">
        <v>112</v>
      </c>
      <c r="I242" t="s">
        <v>228</v>
      </c>
      <c r="K242">
        <f>VLOOKUP(I242,Sheet2!$A$2:$C$1013,3,FALSE)</f>
        <v>158</v>
      </c>
      <c r="L242" t="str">
        <f t="shared" si="18"/>
        <v>UPDATE m_coa set coa_group_id='158' WHERE code='110601116';</v>
      </c>
    </row>
    <row r="243" customFormat="1" spans="2:12">
      <c r="B243">
        <v>110601117</v>
      </c>
      <c r="C243" t="str">
        <f t="shared" si="16"/>
        <v>CA - Piutang Usaha Pihak Berelasi - PT Agapindo Sejahtera Sukses (ASS2)</v>
      </c>
      <c r="D243" s="7" t="str">
        <f t="shared" si="17"/>
        <v>INSERT INTO m_coa (created_at, code, name) values (NOW(),'110601117','CA - Piutang Usaha Pihak Berelasi - PT Agapindo Sejahtera Sukses (ASS2)');</v>
      </c>
      <c r="E243" s="744" t="s">
        <v>60</v>
      </c>
      <c r="F243" t="s">
        <v>61</v>
      </c>
      <c r="G243" t="s">
        <v>112</v>
      </c>
      <c r="I243" t="s">
        <v>229</v>
      </c>
      <c r="K243">
        <f>VLOOKUP(I243,Sheet2!$A$2:$C$1013,3,FALSE)</f>
        <v>159</v>
      </c>
      <c r="L243" t="str">
        <f t="shared" si="18"/>
        <v>UPDATE m_coa set coa_group_id='159' WHERE code='110601117';</v>
      </c>
    </row>
    <row r="244" customFormat="1" spans="2:12">
      <c r="B244">
        <v>110601118</v>
      </c>
      <c r="C244" t="str">
        <f t="shared" si="16"/>
        <v>CA - Piutang Usaha Pihak Berelasi - PT Bumilangit Digital Mediatama (BLDX)</v>
      </c>
      <c r="D244" s="7" t="str">
        <f t="shared" si="17"/>
        <v>INSERT INTO m_coa (created_at, code, name) values (NOW(),'110601118','CA - Piutang Usaha Pihak Berelasi - PT Bumilangit Digital Mediatama (BLDX)');</v>
      </c>
      <c r="E244" s="744" t="s">
        <v>60</v>
      </c>
      <c r="F244" t="s">
        <v>61</v>
      </c>
      <c r="G244" t="s">
        <v>112</v>
      </c>
      <c r="I244" t="s">
        <v>230</v>
      </c>
      <c r="K244">
        <f>VLOOKUP(I244,Sheet2!$A$2:$C$1013,3,FALSE)</f>
        <v>160</v>
      </c>
      <c r="L244" t="str">
        <f t="shared" si="18"/>
        <v>UPDATE m_coa set coa_group_id='160' WHERE code='110601118';</v>
      </c>
    </row>
    <row r="245" customFormat="1" spans="2:12">
      <c r="B245">
        <v>110601119</v>
      </c>
      <c r="C245" t="str">
        <f t="shared" si="16"/>
        <v>CA - Piutang Usaha Pihak Berelasi - PT DMMX Media Maxima</v>
      </c>
      <c r="D245" s="7" t="str">
        <f t="shared" si="17"/>
        <v>INSERT INTO m_coa (created_at, code, name) values (NOW(),'110601119','CA - Piutang Usaha Pihak Berelasi - PT DMMX Media Maxima');</v>
      </c>
      <c r="E245" s="744" t="s">
        <v>60</v>
      </c>
      <c r="F245" t="s">
        <v>61</v>
      </c>
      <c r="G245" t="s">
        <v>112</v>
      </c>
      <c r="I245" t="s">
        <v>231</v>
      </c>
      <c r="K245">
        <f>VLOOKUP(I245,Sheet2!$A$2:$C$1013,3,FALSE)</f>
        <v>161</v>
      </c>
      <c r="L245" t="str">
        <f t="shared" si="18"/>
        <v>UPDATE m_coa set coa_group_id='161' WHERE code='110601119';</v>
      </c>
    </row>
    <row r="246" customFormat="1" spans="2:12">
      <c r="B246">
        <v>110601120</v>
      </c>
      <c r="C246" t="str">
        <f t="shared" si="16"/>
        <v>CA - Piutang Usaha Pihak Berelasi - PT Mega Harapan Mulia (MHM)</v>
      </c>
      <c r="D246" s="7" t="str">
        <f t="shared" si="17"/>
        <v>INSERT INTO m_coa (created_at, code, name) values (NOW(),'110601120','CA - Piutang Usaha Pihak Berelasi - PT Mega Harapan Mulia (MHM)');</v>
      </c>
      <c r="E246" s="744" t="s">
        <v>60</v>
      </c>
      <c r="F246" t="s">
        <v>61</v>
      </c>
      <c r="G246" t="s">
        <v>112</v>
      </c>
      <c r="I246" t="s">
        <v>232</v>
      </c>
      <c r="K246">
        <f>VLOOKUP(I246,Sheet2!$A$2:$C$1013,3,FALSE)</f>
        <v>162</v>
      </c>
      <c r="L246" t="str">
        <f t="shared" si="18"/>
        <v>UPDATE m_coa set coa_group_id='162' WHERE code='110601120';</v>
      </c>
    </row>
    <row r="247" customFormat="1" spans="2:12">
      <c r="B247">
        <v>110601121</v>
      </c>
      <c r="C247" t="str">
        <f t="shared" si="16"/>
        <v>CA - Piutang Usaha Pihak Berelasi - PT Code Development Indonesia</v>
      </c>
      <c r="D247" s="7" t="str">
        <f t="shared" si="17"/>
        <v>INSERT INTO m_coa (created_at, code, name) values (NOW(),'110601121','CA - Piutang Usaha Pihak Berelasi - PT Code Development Indonesia');</v>
      </c>
      <c r="E247" s="744" t="s">
        <v>60</v>
      </c>
      <c r="F247" t="s">
        <v>61</v>
      </c>
      <c r="G247" t="s">
        <v>112</v>
      </c>
      <c r="I247" t="s">
        <v>233</v>
      </c>
      <c r="K247">
        <f>VLOOKUP(I247,Sheet2!$A$2:$C$1013,3,FALSE)</f>
        <v>163</v>
      </c>
      <c r="L247" t="str">
        <f t="shared" si="18"/>
        <v>UPDATE m_coa set coa_group_id='163' WHERE code='110601121';</v>
      </c>
    </row>
    <row r="248" customFormat="1" spans="2:12">
      <c r="B248">
        <v>110601122</v>
      </c>
      <c r="C248" t="str">
        <f t="shared" si="16"/>
        <v>CA - Piutang Usaha Pihak Berelasi - PT Niji Games Studio (NGS)</v>
      </c>
      <c r="D248" s="7" t="str">
        <f t="shared" si="17"/>
        <v>INSERT INTO m_coa (created_at, code, name) values (NOW(),'110601122','CA - Piutang Usaha Pihak Berelasi - PT Niji Games Studio (NGS)');</v>
      </c>
      <c r="E248" s="744" t="s">
        <v>60</v>
      </c>
      <c r="F248" t="s">
        <v>61</v>
      </c>
      <c r="G248" t="s">
        <v>112</v>
      </c>
      <c r="I248" t="s">
        <v>234</v>
      </c>
      <c r="K248">
        <f>VLOOKUP(I248,Sheet2!$A$2:$C$1013,3,FALSE)</f>
        <v>164</v>
      </c>
      <c r="L248" t="str">
        <f t="shared" si="18"/>
        <v>UPDATE m_coa set coa_group_id='164' WHERE code='110601122';</v>
      </c>
    </row>
    <row r="249" customFormat="1" spans="2:12">
      <c r="B249">
        <v>110601123</v>
      </c>
      <c r="C249" t="str">
        <f t="shared" si="16"/>
        <v>CA - Piutang Usaha Pihak Berelasi - PT Indonesian Cloud (IC)</v>
      </c>
      <c r="D249" s="7" t="str">
        <f t="shared" si="17"/>
        <v>INSERT INTO m_coa (created_at, code, name) values (NOW(),'110601123','CA - Piutang Usaha Pihak Berelasi - PT Indonesian Cloud (IC)');</v>
      </c>
      <c r="E249" s="744" t="s">
        <v>60</v>
      </c>
      <c r="F249" t="s">
        <v>61</v>
      </c>
      <c r="G249" t="s">
        <v>112</v>
      </c>
      <c r="I249" t="s">
        <v>235</v>
      </c>
      <c r="K249">
        <f>VLOOKUP(I249,Sheet2!$A$2:$C$1013,3,FALSE)</f>
        <v>165</v>
      </c>
      <c r="L249" t="str">
        <f t="shared" si="18"/>
        <v>UPDATE m_coa set coa_group_id='165' WHERE code='110601123';</v>
      </c>
    </row>
    <row r="250" customFormat="1" spans="2:12">
      <c r="B250">
        <v>110601124</v>
      </c>
      <c r="C250" t="str">
        <f t="shared" si="16"/>
        <v>CA - Piutang Usaha Pihak Berelasi - PT Dans Multi Pro (DMP)</v>
      </c>
      <c r="D250" s="7" t="str">
        <f t="shared" si="17"/>
        <v>INSERT INTO m_coa (created_at, code, name) values (NOW(),'110601124','CA - Piutang Usaha Pihak Berelasi - PT Dans Multi Pro (DMP)');</v>
      </c>
      <c r="E250" s="744" t="s">
        <v>60</v>
      </c>
      <c r="F250" t="s">
        <v>61</v>
      </c>
      <c r="G250" t="s">
        <v>112</v>
      </c>
      <c r="I250" t="s">
        <v>236</v>
      </c>
      <c r="K250">
        <f>VLOOKUP(I250,Sheet2!$A$2:$C$1013,3,FALSE)</f>
        <v>166</v>
      </c>
      <c r="L250" t="str">
        <f t="shared" si="18"/>
        <v>UPDATE m_coa set coa_group_id='166' WHERE code='110601124';</v>
      </c>
    </row>
    <row r="251" customFormat="1" spans="2:12">
      <c r="B251">
        <v>110601125</v>
      </c>
      <c r="C251" t="str">
        <f t="shared" si="16"/>
        <v>CA - Piutang Usaha Pihak Berelasi - PT Cipta Urban Darsana (CUD)</v>
      </c>
      <c r="D251" s="7" t="str">
        <f t="shared" si="17"/>
        <v>INSERT INTO m_coa (created_at, code, name) values (NOW(),'110601125','CA - Piutang Usaha Pihak Berelasi - PT Cipta Urban Darsana (CUD)');</v>
      </c>
      <c r="E251" s="744" t="s">
        <v>60</v>
      </c>
      <c r="F251" t="s">
        <v>61</v>
      </c>
      <c r="G251" t="s">
        <v>112</v>
      </c>
      <c r="I251" t="s">
        <v>237</v>
      </c>
      <c r="K251">
        <f>VLOOKUP(I251,Sheet2!$A$2:$C$1013,3,FALSE)</f>
        <v>167</v>
      </c>
      <c r="L251" t="str">
        <f t="shared" si="18"/>
        <v>UPDATE m_coa set coa_group_id='167' WHERE code='110601125';</v>
      </c>
    </row>
    <row r="252" customFormat="1" spans="2:12">
      <c r="B252">
        <v>110601126</v>
      </c>
      <c r="C252" t="str">
        <f t="shared" si="16"/>
        <v>CA - Piutang Usaha Pihak Berelasi - PT Dwi Danamitra Kavita (DDK)</v>
      </c>
      <c r="D252" s="7" t="str">
        <f t="shared" si="17"/>
        <v>INSERT INTO m_coa (created_at, code, name) values (NOW(),'110601126','CA - Piutang Usaha Pihak Berelasi - PT Dwi Danamitra Kavita (DDK)');</v>
      </c>
      <c r="E252" s="744" t="s">
        <v>60</v>
      </c>
      <c r="F252" t="s">
        <v>61</v>
      </c>
      <c r="G252" t="s">
        <v>112</v>
      </c>
      <c r="I252" t="s">
        <v>238</v>
      </c>
      <c r="K252">
        <f>VLOOKUP(I252,Sheet2!$A$2:$C$1013,3,FALSE)</f>
        <v>168</v>
      </c>
      <c r="L252" t="str">
        <f t="shared" si="18"/>
        <v>UPDATE m_coa set coa_group_id='168' WHERE code='110601126';</v>
      </c>
    </row>
    <row r="253" customFormat="1" spans="2:12">
      <c r="B253">
        <v>110601127</v>
      </c>
      <c r="C253" t="str">
        <f t="shared" si="16"/>
        <v>CA - Piutang Usaha Pihak Berelasi - PT Artaka Anugerah Abadi (AAA)</v>
      </c>
      <c r="D253" s="7" t="str">
        <f t="shared" si="17"/>
        <v>INSERT INTO m_coa (created_at, code, name) values (NOW(),'110601127','CA - Piutang Usaha Pihak Berelasi - PT Artaka Anugerah Abadi (AAA)');</v>
      </c>
      <c r="E253" s="744" t="s">
        <v>60</v>
      </c>
      <c r="F253" t="s">
        <v>61</v>
      </c>
      <c r="G253" t="s">
        <v>112</v>
      </c>
      <c r="I253" t="s">
        <v>239</v>
      </c>
      <c r="K253">
        <f>VLOOKUP(I253,Sheet2!$A$2:$C$1013,3,FALSE)</f>
        <v>169</v>
      </c>
      <c r="L253" t="str">
        <f t="shared" si="18"/>
        <v>UPDATE m_coa set coa_group_id='169' WHERE code='110601127';</v>
      </c>
    </row>
    <row r="254" customFormat="1" spans="2:12">
      <c r="B254">
        <v>110601128</v>
      </c>
      <c r="C254" t="str">
        <f t="shared" ref="C254:C317" si="19">CONCATENATE(F254,E254,G254,E254,I254)</f>
        <v>CA - Piutang Usaha Pihak Berelasi - PT Clodeo Indonesia Jaya (CIJ)</v>
      </c>
      <c r="D254" s="7" t="str">
        <f t="shared" si="17"/>
        <v>INSERT INTO m_coa (created_at, code, name) values (NOW(),'110601128','CA - Piutang Usaha Pihak Berelasi - PT Clodeo Indonesia Jaya (CIJ)');</v>
      </c>
      <c r="E254" s="744" t="s">
        <v>60</v>
      </c>
      <c r="F254" t="s">
        <v>61</v>
      </c>
      <c r="G254" t="s">
        <v>112</v>
      </c>
      <c r="I254" t="s">
        <v>240</v>
      </c>
      <c r="K254">
        <f>VLOOKUP(I254,Sheet2!$A$2:$C$1013,3,FALSE)</f>
        <v>170</v>
      </c>
      <c r="L254" t="str">
        <f t="shared" si="18"/>
        <v>UPDATE m_coa set coa_group_id='170' WHERE code='110601128';</v>
      </c>
    </row>
    <row r="255" customFormat="1" spans="2:12">
      <c r="B255">
        <v>110601129</v>
      </c>
      <c r="C255" t="str">
        <f t="shared" si="19"/>
        <v>CA - Piutang Usaha Pihak Berelasi - PT Mandiri Terang Harapan (MTH)</v>
      </c>
      <c r="D255" s="7" t="str">
        <f t="shared" si="17"/>
        <v>INSERT INTO m_coa (created_at, code, name) values (NOW(),'110601129','CA - Piutang Usaha Pihak Berelasi - PT Mandiri Terang Harapan (MTH)');</v>
      </c>
      <c r="E255" s="744" t="s">
        <v>60</v>
      </c>
      <c r="F255" t="s">
        <v>61</v>
      </c>
      <c r="G255" t="s">
        <v>112</v>
      </c>
      <c r="I255" t="s">
        <v>241</v>
      </c>
      <c r="K255">
        <f>VLOOKUP(I255,Sheet2!$A$2:$C$1013,3,FALSE)</f>
        <v>171</v>
      </c>
      <c r="L255" t="str">
        <f t="shared" si="18"/>
        <v>UPDATE m_coa set coa_group_id='171' WHERE code='110601129';</v>
      </c>
    </row>
    <row r="256" customFormat="1" spans="2:12">
      <c r="B256">
        <v>110601130</v>
      </c>
      <c r="C256" t="str">
        <f t="shared" si="19"/>
        <v>CA - Piutang Usaha Pihak Berelasi - PT Aeronusa Inti raya (AIR)</v>
      </c>
      <c r="D256" s="7" t="str">
        <f t="shared" si="17"/>
        <v>INSERT INTO m_coa (created_at, code, name) values (NOW(),'110601130','CA - Piutang Usaha Pihak Berelasi - PT Aeronusa Inti raya (AIR)');</v>
      </c>
      <c r="E256" s="744" t="s">
        <v>60</v>
      </c>
      <c r="F256" t="s">
        <v>61</v>
      </c>
      <c r="G256" t="s">
        <v>112</v>
      </c>
      <c r="I256" t="s">
        <v>242</v>
      </c>
      <c r="K256">
        <f>VLOOKUP(I256,Sheet2!$A$2:$C$1013,3,FALSE)</f>
        <v>172</v>
      </c>
      <c r="L256" t="str">
        <f t="shared" si="18"/>
        <v>UPDATE m_coa set coa_group_id='172' WHERE code='110601130';</v>
      </c>
    </row>
    <row r="257" customFormat="1" spans="2:12">
      <c r="B257">
        <v>110601131</v>
      </c>
      <c r="C257" t="str">
        <f t="shared" si="19"/>
        <v>CA - Piutang Usaha Pihak Berelasi - PT Solusi Wicaksana Teknologi (SWT)</v>
      </c>
      <c r="D257" s="7" t="str">
        <f t="shared" si="17"/>
        <v>INSERT INTO m_coa (created_at, code, name) values (NOW(),'110601131','CA - Piutang Usaha Pihak Berelasi - PT Solusi Wicaksana Teknologi (SWT)');</v>
      </c>
      <c r="E257" s="744" t="s">
        <v>60</v>
      </c>
      <c r="F257" t="s">
        <v>61</v>
      </c>
      <c r="G257" t="s">
        <v>112</v>
      </c>
      <c r="I257" t="s">
        <v>243</v>
      </c>
      <c r="K257">
        <f>VLOOKUP(I257,Sheet2!$A$2:$C$1013,3,FALSE)</f>
        <v>173</v>
      </c>
      <c r="L257" t="str">
        <f t="shared" si="18"/>
        <v>UPDATE m_coa set coa_group_id='173' WHERE code='110601131';</v>
      </c>
    </row>
    <row r="258" customFormat="1" spans="2:12">
      <c r="B258">
        <v>110601132</v>
      </c>
      <c r="C258" t="str">
        <f t="shared" si="19"/>
        <v>CA - Piutang Usaha Pihak Berelasi - PT Mitra Pendanaan Mandiri (MPM)</v>
      </c>
      <c r="D258" s="7" t="str">
        <f t="shared" si="17"/>
        <v>INSERT INTO m_coa (created_at, code, name) values (NOW(),'110601132','CA - Piutang Usaha Pihak Berelasi - PT Mitra Pendanaan Mandiri (MPM)');</v>
      </c>
      <c r="E258" s="744" t="s">
        <v>60</v>
      </c>
      <c r="F258" t="s">
        <v>61</v>
      </c>
      <c r="G258" t="s">
        <v>112</v>
      </c>
      <c r="I258" t="s">
        <v>244</v>
      </c>
      <c r="K258">
        <f>VLOOKUP(I258,Sheet2!$A$2:$C$1013,3,FALSE)</f>
        <v>174</v>
      </c>
      <c r="L258" t="str">
        <f t="shared" si="18"/>
        <v>UPDATE m_coa set coa_group_id='174' WHERE code='110601132';</v>
      </c>
    </row>
    <row r="259" customFormat="1" spans="2:12">
      <c r="B259">
        <v>110601133</v>
      </c>
      <c r="C259" t="str">
        <f t="shared" si="19"/>
        <v>CA - Piutang Usaha Pihak Berelasi - PT Ekosistem Rintisan Digital (ERD)</v>
      </c>
      <c r="D259" s="7" t="str">
        <f t="shared" si="17"/>
        <v>INSERT INTO m_coa (created_at, code, name) values (NOW(),'110601133','CA - Piutang Usaha Pihak Berelasi - PT Ekosistem Rintisan Digital (ERD)');</v>
      </c>
      <c r="E259" s="744" t="s">
        <v>60</v>
      </c>
      <c r="F259" t="s">
        <v>61</v>
      </c>
      <c r="G259" t="s">
        <v>112</v>
      </c>
      <c r="I259" t="s">
        <v>245</v>
      </c>
      <c r="K259">
        <f>VLOOKUP(I259,Sheet2!$A$2:$C$1013,3,FALSE)</f>
        <v>175</v>
      </c>
      <c r="L259" t="str">
        <f t="shared" si="18"/>
        <v>UPDATE m_coa set coa_group_id='175' WHERE code='110601133';</v>
      </c>
    </row>
    <row r="260" customFormat="1" spans="2:12">
      <c r="B260">
        <v>110601134</v>
      </c>
      <c r="C260" t="str">
        <f t="shared" si="19"/>
        <v>CA - Piutang Usaha Pihak Berelasi - PT Sumber Digital Terpadu (SDT)</v>
      </c>
      <c r="D260" s="7" t="str">
        <f t="shared" si="17"/>
        <v>INSERT INTO m_coa (created_at, code, name) values (NOW(),'110601134','CA - Piutang Usaha Pihak Berelasi - PT Sumber Digital Terpadu (SDT)');</v>
      </c>
      <c r="E260" s="744" t="s">
        <v>60</v>
      </c>
      <c r="F260" t="s">
        <v>61</v>
      </c>
      <c r="G260" t="s">
        <v>112</v>
      </c>
      <c r="I260" t="s">
        <v>246</v>
      </c>
      <c r="K260">
        <f>VLOOKUP(I260,Sheet2!$A$2:$C$1013,3,FALSE)</f>
        <v>176</v>
      </c>
      <c r="L260" t="str">
        <f t="shared" si="18"/>
        <v>UPDATE m_coa set coa_group_id='176' WHERE code='110601134';</v>
      </c>
    </row>
    <row r="261" customFormat="1" spans="2:12">
      <c r="B261">
        <v>110601135</v>
      </c>
      <c r="C261" t="str">
        <f t="shared" si="19"/>
        <v>CA - Piutang Usaha Pihak Berelasi - PT Elpis Anugerah Andalan (EAA)</v>
      </c>
      <c r="D261" s="7" t="str">
        <f t="shared" ref="D261:D324" si="20">"INSERT INTO m_coa (created_at, code, name) values (NOW(),'"&amp;B261&amp;"','"&amp;C261&amp;"');"</f>
        <v>INSERT INTO m_coa (created_at, code, name) values (NOW(),'110601135','CA - Piutang Usaha Pihak Berelasi - PT Elpis Anugerah Andalan (EAA)');</v>
      </c>
      <c r="E261" s="744" t="s">
        <v>60</v>
      </c>
      <c r="F261" t="s">
        <v>61</v>
      </c>
      <c r="G261" t="s">
        <v>112</v>
      </c>
      <c r="I261" t="s">
        <v>247</v>
      </c>
      <c r="K261">
        <f>VLOOKUP(I261,Sheet2!$A$2:$C$1013,3,FALSE)</f>
        <v>177</v>
      </c>
      <c r="L261" t="str">
        <f t="shared" ref="L261:L324" si="21">"UPDATE m_coa set coa_group_id='"&amp;K261&amp;"' WHERE code='"&amp;B261&amp;"';"</f>
        <v>UPDATE m_coa set coa_group_id='177' WHERE code='110601135';</v>
      </c>
    </row>
    <row r="262" customFormat="1" spans="2:12">
      <c r="B262">
        <v>110601136</v>
      </c>
      <c r="C262" t="str">
        <f t="shared" si="19"/>
        <v>CA - Piutang Usaha Pihak Berelasi - PT DMMX Grosir Digital (DGD)</v>
      </c>
      <c r="D262" s="7" t="str">
        <f t="shared" si="20"/>
        <v>INSERT INTO m_coa (created_at, code, name) values (NOW(),'110601136','CA - Piutang Usaha Pihak Berelasi - PT DMMX Grosir Digital (DGD)');</v>
      </c>
      <c r="E262" s="744" t="s">
        <v>60</v>
      </c>
      <c r="F262" t="s">
        <v>61</v>
      </c>
      <c r="G262" t="s">
        <v>112</v>
      </c>
      <c r="I262" t="s">
        <v>248</v>
      </c>
      <c r="K262">
        <f>VLOOKUP(I262,Sheet2!$A$2:$C$1013,3,FALSE)</f>
        <v>178</v>
      </c>
      <c r="L262" t="str">
        <f t="shared" si="21"/>
        <v>UPDATE m_coa set coa_group_id='178' WHERE code='110601136';</v>
      </c>
    </row>
    <row r="263" customFormat="1" spans="2:12">
      <c r="B263">
        <v>110601137</v>
      </c>
      <c r="C263" t="str">
        <f t="shared" si="19"/>
        <v>CA - Piutang Usaha Pihak Berelasi - PT DMMX Rans Digital (DRD)</v>
      </c>
      <c r="D263" s="7" t="str">
        <f t="shared" si="20"/>
        <v>INSERT INTO m_coa (created_at, code, name) values (NOW(),'110601137','CA - Piutang Usaha Pihak Berelasi - PT DMMX Rans Digital (DRD)');</v>
      </c>
      <c r="E263" s="744" t="s">
        <v>60</v>
      </c>
      <c r="F263" t="s">
        <v>61</v>
      </c>
      <c r="G263" t="s">
        <v>112</v>
      </c>
      <c r="I263" t="s">
        <v>249</v>
      </c>
      <c r="K263">
        <f>VLOOKUP(I263,Sheet2!$A$2:$C$1013,3,FALSE)</f>
        <v>179</v>
      </c>
      <c r="L263" t="str">
        <f t="shared" si="21"/>
        <v>UPDATE m_coa set coa_group_id='179' WHERE code='110601137';</v>
      </c>
    </row>
    <row r="264" customFormat="1" spans="2:12">
      <c r="B264">
        <v>110601138</v>
      </c>
      <c r="C264" t="str">
        <f t="shared" si="19"/>
        <v>CA - Piutang Usaha Pihak Berelasi - PT Qerja Akademi Indonesia (QAI)</v>
      </c>
      <c r="D264" s="7" t="str">
        <f t="shared" si="20"/>
        <v>INSERT INTO m_coa (created_at, code, name) values (NOW(),'110601138','CA - Piutang Usaha Pihak Berelasi - PT Qerja Akademi Indonesia (QAI)');</v>
      </c>
      <c r="E264" s="744" t="s">
        <v>60</v>
      </c>
      <c r="F264" t="s">
        <v>61</v>
      </c>
      <c r="G264" t="s">
        <v>112</v>
      </c>
      <c r="I264" t="s">
        <v>250</v>
      </c>
      <c r="K264">
        <f>VLOOKUP(I264,Sheet2!$A$2:$C$1013,3,FALSE)</f>
        <v>180</v>
      </c>
      <c r="L264" t="str">
        <f t="shared" si="21"/>
        <v>UPDATE m_coa set coa_group_id='180' WHERE code='110601138';</v>
      </c>
    </row>
    <row r="265" customFormat="1" spans="2:12">
      <c r="B265">
        <v>110601139</v>
      </c>
      <c r="C265" t="str">
        <f t="shared" si="19"/>
        <v>CA - Piutang Usaha Pihak Berelasi - PT Tfas Digital Indonesia (TDI)</v>
      </c>
      <c r="D265" s="7" t="str">
        <f t="shared" si="20"/>
        <v>INSERT INTO m_coa (created_at, code, name) values (NOW(),'110601139','CA - Piutang Usaha Pihak Berelasi - PT Tfas Digital Indonesia (TDI)');</v>
      </c>
      <c r="E265" s="744" t="s">
        <v>60</v>
      </c>
      <c r="F265" t="s">
        <v>61</v>
      </c>
      <c r="G265" t="s">
        <v>112</v>
      </c>
      <c r="I265" t="s">
        <v>251</v>
      </c>
      <c r="K265">
        <f>VLOOKUP(I265,Sheet2!$A$2:$C$1013,3,FALSE)</f>
        <v>181</v>
      </c>
      <c r="L265" t="str">
        <f t="shared" si="21"/>
        <v>UPDATE m_coa set coa_group_id='181' WHERE code='110601139';</v>
      </c>
    </row>
    <row r="266" customFormat="1" spans="2:12">
      <c r="B266">
        <v>110601140</v>
      </c>
      <c r="C266" t="str">
        <f t="shared" si="19"/>
        <v>CA - Piutang Usaha Pihak Berelasi - PT Gemilang Integra Fentura (GIF)</v>
      </c>
      <c r="D266" s="7" t="str">
        <f t="shared" si="20"/>
        <v>INSERT INTO m_coa (created_at, code, name) values (NOW(),'110601140','CA - Piutang Usaha Pihak Berelasi - PT Gemilang Integra Fentura (GIF)');</v>
      </c>
      <c r="E266" s="744" t="s">
        <v>60</v>
      </c>
      <c r="F266" t="s">
        <v>61</v>
      </c>
      <c r="G266" t="s">
        <v>112</v>
      </c>
      <c r="I266" t="s">
        <v>252</v>
      </c>
      <c r="K266">
        <f>VLOOKUP(I266,Sheet2!$A$2:$C$1013,3,FALSE)</f>
        <v>182</v>
      </c>
      <c r="L266" t="str">
        <f t="shared" si="21"/>
        <v>UPDATE m_coa set coa_group_id='182' WHERE code='110601140';</v>
      </c>
    </row>
    <row r="267" customFormat="1" spans="2:12">
      <c r="B267">
        <v>110601141</v>
      </c>
      <c r="C267" t="str">
        <f t="shared" si="19"/>
        <v>CA - Piutang Usaha Pihak Berelasi - PT Energi Selalu Baru (ESB)</v>
      </c>
      <c r="D267" s="7" t="str">
        <f t="shared" si="20"/>
        <v>INSERT INTO m_coa (created_at, code, name) values (NOW(),'110601141','CA - Piutang Usaha Pihak Berelasi - PT Energi Selalu Baru (ESB)');</v>
      </c>
      <c r="E267" s="744" t="s">
        <v>60</v>
      </c>
      <c r="F267" t="s">
        <v>61</v>
      </c>
      <c r="G267" t="s">
        <v>112</v>
      </c>
      <c r="I267" t="s">
        <v>253</v>
      </c>
      <c r="K267">
        <f>VLOOKUP(I267,Sheet2!$A$2:$C$1013,3,FALSE)</f>
        <v>183</v>
      </c>
      <c r="L267" t="str">
        <f t="shared" si="21"/>
        <v>UPDATE m_coa set coa_group_id='183' WHERE code='110601141';</v>
      </c>
    </row>
    <row r="268" customFormat="1" spans="2:12">
      <c r="B268">
        <v>110601142</v>
      </c>
      <c r="C268" t="str">
        <f t="shared" si="19"/>
        <v>CA - Piutang Usaha Pihak Berelasi - PT Solic Kreasi Baru (SKB)</v>
      </c>
      <c r="D268" s="7" t="str">
        <f t="shared" si="20"/>
        <v>INSERT INTO m_coa (created_at, code, name) values (NOW(),'110601142','CA - Piutang Usaha Pihak Berelasi - PT Solic Kreasi Baru (SKB)');</v>
      </c>
      <c r="E268" s="744" t="s">
        <v>60</v>
      </c>
      <c r="F268" t="s">
        <v>61</v>
      </c>
      <c r="G268" t="s">
        <v>112</v>
      </c>
      <c r="I268" t="s">
        <v>254</v>
      </c>
      <c r="K268">
        <f>VLOOKUP(I268,Sheet2!$A$2:$C$1013,3,FALSE)</f>
        <v>184</v>
      </c>
      <c r="L268" t="str">
        <f t="shared" si="21"/>
        <v>UPDATE m_coa set coa_group_id='184' WHERE code='110601142';</v>
      </c>
    </row>
    <row r="269" customFormat="1" spans="2:12">
      <c r="B269">
        <v>110601143</v>
      </c>
      <c r="C269" t="str">
        <f t="shared" si="19"/>
        <v>CA - Piutang Usaha Pihak Berelasi - PT Gembala Rintisan Digital (GRD)</v>
      </c>
      <c r="D269" s="7" t="str">
        <f t="shared" si="20"/>
        <v>INSERT INTO m_coa (created_at, code, name) values (NOW(),'110601143','CA - Piutang Usaha Pihak Berelasi - PT Gembala Rintisan Digital (GRD)');</v>
      </c>
      <c r="E269" s="744" t="s">
        <v>60</v>
      </c>
      <c r="F269" t="s">
        <v>61</v>
      </c>
      <c r="G269" t="s">
        <v>112</v>
      </c>
      <c r="I269" t="s">
        <v>255</v>
      </c>
      <c r="K269">
        <f>VLOOKUP(I269,Sheet2!$A$2:$C$1013,3,FALSE)</f>
        <v>185</v>
      </c>
      <c r="L269" t="str">
        <f t="shared" si="21"/>
        <v>UPDATE m_coa set coa_group_id='185' WHERE code='110601143';</v>
      </c>
    </row>
    <row r="270" customFormat="1" spans="2:12">
      <c r="B270">
        <v>110601144</v>
      </c>
      <c r="C270" t="str">
        <f t="shared" si="19"/>
        <v>CA - Piutang Usaha Pihak Berelasi - PT Sentral Inti Anugerah (SIA1)</v>
      </c>
      <c r="D270" s="7" t="str">
        <f t="shared" si="20"/>
        <v>INSERT INTO m_coa (created_at, code, name) values (NOW(),'110601144','CA - Piutang Usaha Pihak Berelasi - PT Sentral Inti Anugerah (SIA1)');</v>
      </c>
      <c r="E270" s="744" t="s">
        <v>60</v>
      </c>
      <c r="F270" t="s">
        <v>61</v>
      </c>
      <c r="G270" t="s">
        <v>112</v>
      </c>
      <c r="I270" t="s">
        <v>256</v>
      </c>
      <c r="K270">
        <f>VLOOKUP(I270,Sheet2!$A$2:$C$1013,3,FALSE)</f>
        <v>186</v>
      </c>
      <c r="L270" t="str">
        <f t="shared" si="21"/>
        <v>UPDATE m_coa set coa_group_id='186' WHERE code='110601144';</v>
      </c>
    </row>
    <row r="271" customFormat="1" spans="2:12">
      <c r="B271">
        <v>110601145</v>
      </c>
      <c r="C271" t="str">
        <f t="shared" si="19"/>
        <v>CA - Piutang Usaha Pihak Berelasi - PT Sarana Cipta Digital (SCD)</v>
      </c>
      <c r="D271" s="7" t="str">
        <f t="shared" si="20"/>
        <v>INSERT INTO m_coa (created_at, code, name) values (NOW(),'110601145','CA - Piutang Usaha Pihak Berelasi - PT Sarana Cipta Digital (SCD)');</v>
      </c>
      <c r="E271" s="744" t="s">
        <v>60</v>
      </c>
      <c r="F271" t="s">
        <v>61</v>
      </c>
      <c r="G271" t="s">
        <v>112</v>
      </c>
      <c r="I271" t="s">
        <v>257</v>
      </c>
      <c r="K271">
        <f>VLOOKUP(I271,Sheet2!$A$2:$C$1013,3,FALSE)</f>
        <v>187</v>
      </c>
      <c r="L271" t="str">
        <f t="shared" si="21"/>
        <v>UPDATE m_coa set coa_group_id='187' WHERE code='110601145';</v>
      </c>
    </row>
    <row r="272" customFormat="1" spans="2:12">
      <c r="B272">
        <v>110601146</v>
      </c>
      <c r="C272" t="str">
        <f t="shared" si="19"/>
        <v>CA - Piutang Usaha Pihak Berelasi - PT Sejahtera Wahana Teknindo (SWT)</v>
      </c>
      <c r="D272" s="7" t="str">
        <f t="shared" si="20"/>
        <v>INSERT INTO m_coa (created_at, code, name) values (NOW(),'110601146','CA - Piutang Usaha Pihak Berelasi - PT Sejahtera Wahana Teknindo (SWT)');</v>
      </c>
      <c r="E272" s="744" t="s">
        <v>60</v>
      </c>
      <c r="F272" t="s">
        <v>61</v>
      </c>
      <c r="G272" t="s">
        <v>112</v>
      </c>
      <c r="I272" t="s">
        <v>258</v>
      </c>
      <c r="K272">
        <f>VLOOKUP(I272,Sheet2!$A$2:$C$1013,3,FALSE)</f>
        <v>188</v>
      </c>
      <c r="L272" t="str">
        <f t="shared" si="21"/>
        <v>UPDATE m_coa set coa_group_id='188' WHERE code='110601146';</v>
      </c>
    </row>
    <row r="273" customFormat="1" spans="2:12">
      <c r="B273">
        <v>110601147</v>
      </c>
      <c r="C273" t="str">
        <f t="shared" si="19"/>
        <v>CA - Piutang Usaha Pihak Berelasi - PT Sicepat Mcash Indonesia (SMI)</v>
      </c>
      <c r="D273" s="7" t="str">
        <f t="shared" si="20"/>
        <v>INSERT INTO m_coa (created_at, code, name) values (NOW(),'110601147','CA - Piutang Usaha Pihak Berelasi - PT Sicepat Mcash Indonesia (SMI)');</v>
      </c>
      <c r="E273" s="744" t="s">
        <v>60</v>
      </c>
      <c r="F273" t="s">
        <v>61</v>
      </c>
      <c r="G273" t="s">
        <v>112</v>
      </c>
      <c r="I273" t="s">
        <v>259</v>
      </c>
      <c r="K273">
        <f>VLOOKUP(I273,Sheet2!$A$2:$C$1013,3,FALSE)</f>
        <v>189</v>
      </c>
      <c r="L273" t="str">
        <f t="shared" si="21"/>
        <v>UPDATE m_coa set coa_group_id='189' WHERE code='110601147';</v>
      </c>
    </row>
    <row r="274" customFormat="1" spans="2:12">
      <c r="B274">
        <v>110601148</v>
      </c>
      <c r="C274" t="str">
        <f t="shared" si="19"/>
        <v>CA - Piutang Usaha Pihak Berelasi - PT TFAS Nusantara Digital (TND)</v>
      </c>
      <c r="D274" s="7" t="str">
        <f t="shared" si="20"/>
        <v>INSERT INTO m_coa (created_at, code, name) values (NOW(),'110601148','CA - Piutang Usaha Pihak Berelasi - PT TFAS Nusantara Digital (TND)');</v>
      </c>
      <c r="E274" s="744" t="s">
        <v>60</v>
      </c>
      <c r="F274" t="s">
        <v>61</v>
      </c>
      <c r="G274" t="s">
        <v>112</v>
      </c>
      <c r="I274" t="s">
        <v>260</v>
      </c>
      <c r="K274">
        <f>VLOOKUP(I274,Sheet2!$A$2:$C$1013,3,FALSE)</f>
        <v>190</v>
      </c>
      <c r="L274" t="str">
        <f t="shared" si="21"/>
        <v>UPDATE m_coa set coa_group_id='190' WHERE code='110601148';</v>
      </c>
    </row>
    <row r="275" customFormat="1" spans="2:12">
      <c r="B275">
        <v>110601149</v>
      </c>
      <c r="C275" t="str">
        <f t="shared" si="19"/>
        <v>CA - Piutang Usaha Pihak Berelasi - PT Volta Indonesia Semesta (VIS)</v>
      </c>
      <c r="D275" s="7" t="str">
        <f t="shared" si="20"/>
        <v>INSERT INTO m_coa (created_at, code, name) values (NOW(),'110601149','CA - Piutang Usaha Pihak Berelasi - PT Volta Indonesia Semesta (VIS)');</v>
      </c>
      <c r="E275" s="744" t="s">
        <v>60</v>
      </c>
      <c r="F275" t="s">
        <v>61</v>
      </c>
      <c r="G275" t="s">
        <v>112</v>
      </c>
      <c r="I275" t="s">
        <v>261</v>
      </c>
      <c r="K275">
        <f>VLOOKUP(I275,Sheet2!$A$2:$C$1013,3,FALSE)</f>
        <v>191</v>
      </c>
      <c r="L275" t="str">
        <f t="shared" si="21"/>
        <v>UPDATE m_coa set coa_group_id='191' WHERE code='110601149';</v>
      </c>
    </row>
    <row r="276" customFormat="1" spans="2:12">
      <c r="B276">
        <v>110601150</v>
      </c>
      <c r="C276" t="str">
        <f t="shared" si="19"/>
        <v>CA - Piutang Usaha Pihak Berelasi - PT Solic Inti Anugerah (SIA2)</v>
      </c>
      <c r="D276" s="7" t="str">
        <f t="shared" si="20"/>
        <v>INSERT INTO m_coa (created_at, code, name) values (NOW(),'110601150','CA - Piutang Usaha Pihak Berelasi - PT Solic Inti Anugerah (SIA2)');</v>
      </c>
      <c r="E276" s="744" t="s">
        <v>60</v>
      </c>
      <c r="F276" t="s">
        <v>61</v>
      </c>
      <c r="G276" t="s">
        <v>112</v>
      </c>
      <c r="I276" t="s">
        <v>262</v>
      </c>
      <c r="K276">
        <f>VLOOKUP(I276,Sheet2!$A$2:$C$1013,3,FALSE)</f>
        <v>192</v>
      </c>
      <c r="L276" t="str">
        <f t="shared" si="21"/>
        <v>UPDATE m_coa set coa_group_id='192' WHERE code='110601150';</v>
      </c>
    </row>
    <row r="277" customFormat="1" spans="2:12">
      <c r="B277">
        <v>110601151</v>
      </c>
      <c r="C277" t="str">
        <f t="shared" si="19"/>
        <v>CA - Piutang Usaha Pihak Berelasi - PT Bumilangit Entertainment Corpora (BCU)</v>
      </c>
      <c r="D277" s="7" t="str">
        <f t="shared" si="20"/>
        <v>INSERT INTO m_coa (created_at, code, name) values (NOW(),'110601151','CA - Piutang Usaha Pihak Berelasi - PT Bumilangit Entertainment Corpora (BCU)');</v>
      </c>
      <c r="E277" s="744" t="s">
        <v>60</v>
      </c>
      <c r="F277" t="s">
        <v>61</v>
      </c>
      <c r="G277" t="s">
        <v>112</v>
      </c>
      <c r="I277" t="s">
        <v>263</v>
      </c>
      <c r="K277">
        <f>VLOOKUP(I277,Sheet2!$A$2:$C$1013,3,FALSE)</f>
        <v>193</v>
      </c>
      <c r="L277" t="str">
        <f t="shared" si="21"/>
        <v>UPDATE m_coa set coa_group_id='193' WHERE code='110601151';</v>
      </c>
    </row>
    <row r="278" customFormat="1" spans="2:12">
      <c r="B278">
        <v>110601152</v>
      </c>
      <c r="C278" t="str">
        <f t="shared" si="19"/>
        <v>CA - Piutang Usaha Pihak Berelasi - PT Sinergi Maxima Digitalindo (SMD)</v>
      </c>
      <c r="D278" s="7" t="str">
        <f t="shared" si="20"/>
        <v>INSERT INTO m_coa (created_at, code, name) values (NOW(),'110601152','CA - Piutang Usaha Pihak Berelasi - PT Sinergi Maxima Digitalindo (SMD)');</v>
      </c>
      <c r="E278" s="744" t="s">
        <v>60</v>
      </c>
      <c r="F278" t="s">
        <v>61</v>
      </c>
      <c r="G278" t="s">
        <v>112</v>
      </c>
      <c r="I278" t="s">
        <v>264</v>
      </c>
      <c r="K278">
        <f>VLOOKUP(I278,Sheet2!$A$2:$C$1013,3,FALSE)</f>
        <v>194</v>
      </c>
      <c r="L278" t="str">
        <f t="shared" si="21"/>
        <v>UPDATE m_coa set coa_group_id='194' WHERE code='110601152';</v>
      </c>
    </row>
    <row r="279" customFormat="1" spans="2:12">
      <c r="B279">
        <v>110601153</v>
      </c>
      <c r="C279" t="str">
        <f t="shared" si="19"/>
        <v>CA - Piutang Usaha Pihak Berelasi - PT Kreasi Baru Digital (KBD)</v>
      </c>
      <c r="D279" s="7" t="str">
        <f t="shared" si="20"/>
        <v>INSERT INTO m_coa (created_at, code, name) values (NOW(),'110601153','CA - Piutang Usaha Pihak Berelasi - PT Kreasi Baru Digital (KBD)');</v>
      </c>
      <c r="E279" s="744" t="s">
        <v>60</v>
      </c>
      <c r="F279" t="s">
        <v>61</v>
      </c>
      <c r="G279" t="s">
        <v>112</v>
      </c>
      <c r="I279" t="s">
        <v>265</v>
      </c>
      <c r="K279">
        <f>VLOOKUP(I279,Sheet2!$A$2:$C$1013,3,FALSE)</f>
        <v>195</v>
      </c>
      <c r="L279" t="str">
        <f t="shared" si="21"/>
        <v>UPDATE m_coa set coa_group_id='195' WHERE code='110601153';</v>
      </c>
    </row>
    <row r="280" customFormat="1" spans="2:12">
      <c r="B280">
        <v>110601154</v>
      </c>
      <c r="C280" t="str">
        <f t="shared" si="19"/>
        <v>CA - Piutang Usaha Pihak Berelasi - PT Solic Inti Digital (SID)</v>
      </c>
      <c r="D280" s="7" t="str">
        <f t="shared" si="20"/>
        <v>INSERT INTO m_coa (created_at, code, name) values (NOW(),'110601154','CA - Piutang Usaha Pihak Berelasi - PT Solic Inti Digital (SID)');</v>
      </c>
      <c r="E280" s="744" t="s">
        <v>60</v>
      </c>
      <c r="F280" t="s">
        <v>61</v>
      </c>
      <c r="G280" t="s">
        <v>112</v>
      </c>
      <c r="I280" t="s">
        <v>266</v>
      </c>
      <c r="K280">
        <f>VLOOKUP(I280,Sheet2!$A$2:$C$1013,3,FALSE)</f>
        <v>196</v>
      </c>
      <c r="L280" t="str">
        <f t="shared" si="21"/>
        <v>UPDATE m_coa set coa_group_id='196' WHERE code='110601154';</v>
      </c>
    </row>
    <row r="281" customFormat="1" spans="2:12">
      <c r="B281">
        <v>110601155</v>
      </c>
      <c r="C281" t="str">
        <f t="shared" si="19"/>
        <v>CA - Piutang Usaha Pihak Berelasi - PT Hikmat Mulia Sentralindo (HMS)</v>
      </c>
      <c r="D281" s="7" t="str">
        <f t="shared" si="20"/>
        <v>INSERT INTO m_coa (created_at, code, name) values (NOW(),'110601155','CA - Piutang Usaha Pihak Berelasi - PT Hikmat Mulia Sentralindo (HMS)');</v>
      </c>
      <c r="E281" s="744" t="s">
        <v>60</v>
      </c>
      <c r="F281" t="s">
        <v>61</v>
      </c>
      <c r="G281" t="s">
        <v>112</v>
      </c>
      <c r="I281" t="s">
        <v>267</v>
      </c>
      <c r="K281">
        <f>VLOOKUP(I281,Sheet2!$A$2:$C$1013,3,FALSE)</f>
        <v>197</v>
      </c>
      <c r="L281" t="str">
        <f t="shared" si="21"/>
        <v>UPDATE m_coa set coa_group_id='197' WHERE code='110601155';</v>
      </c>
    </row>
    <row r="282" customFormat="1" spans="2:12">
      <c r="B282">
        <v>110601156</v>
      </c>
      <c r="C282" t="str">
        <f t="shared" si="19"/>
        <v>CA - Piutang Usaha Pihak Berelasi - PT Berkah Digital Distrindo (BDD)</v>
      </c>
      <c r="D282" s="7" t="str">
        <f t="shared" si="20"/>
        <v>INSERT INTO m_coa (created_at, code, name) values (NOW(),'110601156','CA - Piutang Usaha Pihak Berelasi - PT Berkah Digital Distrindo (BDD)');</v>
      </c>
      <c r="E282" s="744" t="s">
        <v>60</v>
      </c>
      <c r="F282" t="s">
        <v>61</v>
      </c>
      <c r="G282" t="s">
        <v>112</v>
      </c>
      <c r="I282" t="s">
        <v>268</v>
      </c>
      <c r="K282">
        <f>VLOOKUP(I282,Sheet2!$A$2:$C$1013,3,FALSE)</f>
        <v>198</v>
      </c>
      <c r="L282" t="str">
        <f t="shared" si="21"/>
        <v>UPDATE m_coa set coa_group_id='198' WHERE code='110601156';</v>
      </c>
    </row>
    <row r="283" customFormat="1" spans="2:12">
      <c r="B283">
        <v>110601157</v>
      </c>
      <c r="C283" t="str">
        <f t="shared" si="19"/>
        <v>CA - Piutang Usaha Pihak Berelasi - PT DMMX Belanja Digital (BDB)</v>
      </c>
      <c r="D283" s="7" t="str">
        <f t="shared" si="20"/>
        <v>INSERT INTO m_coa (created_at, code, name) values (NOW(),'110601157','CA - Piutang Usaha Pihak Berelasi - PT DMMX Belanja Digital (BDB)');</v>
      </c>
      <c r="E283" s="744" t="s">
        <v>60</v>
      </c>
      <c r="F283" t="s">
        <v>61</v>
      </c>
      <c r="G283" t="s">
        <v>112</v>
      </c>
      <c r="I283" t="s">
        <v>269</v>
      </c>
      <c r="K283">
        <f>VLOOKUP(I283,Sheet2!$A$2:$C$1013,3,FALSE)</f>
        <v>199</v>
      </c>
      <c r="L283" t="str">
        <f t="shared" si="21"/>
        <v>UPDATE m_coa set coa_group_id='199' WHERE code='110601157';</v>
      </c>
    </row>
    <row r="284" customFormat="1" spans="2:12">
      <c r="B284">
        <v>110601158</v>
      </c>
      <c r="C284" t="str">
        <f t="shared" si="19"/>
        <v>CA - Piutang Usaha Pihak Berelasi - PT Roxy Digital Investama (RDI)</v>
      </c>
      <c r="D284" s="7" t="str">
        <f t="shared" si="20"/>
        <v>INSERT INTO m_coa (created_at, code, name) values (NOW(),'110601158','CA - Piutang Usaha Pihak Berelasi - PT Roxy Digital Investama (RDI)');</v>
      </c>
      <c r="E284" s="744" t="s">
        <v>60</v>
      </c>
      <c r="F284" t="s">
        <v>61</v>
      </c>
      <c r="G284" t="s">
        <v>112</v>
      </c>
      <c r="I284" t="s">
        <v>270</v>
      </c>
      <c r="K284">
        <f>VLOOKUP(I284,Sheet2!$A$2:$C$1013,3,FALSE)</f>
        <v>200</v>
      </c>
      <c r="L284" t="str">
        <f t="shared" si="21"/>
        <v>UPDATE m_coa set coa_group_id='200' WHERE code='110601158';</v>
      </c>
    </row>
    <row r="285" customFormat="1" spans="2:12">
      <c r="B285">
        <v>110601159</v>
      </c>
      <c r="C285" t="str">
        <f t="shared" si="19"/>
        <v>CA - Piutang Usaha Pihak Berelasi - PT Digisaham Veritas Indonesia (DVI)</v>
      </c>
      <c r="D285" s="7" t="str">
        <f t="shared" si="20"/>
        <v>INSERT INTO m_coa (created_at, code, name) values (NOW(),'110601159','CA - Piutang Usaha Pihak Berelasi - PT Digisaham Veritas Indonesia (DVI)');</v>
      </c>
      <c r="E285" s="744" t="s">
        <v>60</v>
      </c>
      <c r="F285" t="s">
        <v>61</v>
      </c>
      <c r="G285" t="s">
        <v>112</v>
      </c>
      <c r="I285" t="s">
        <v>271</v>
      </c>
      <c r="K285">
        <f>VLOOKUP(I285,Sheet2!$A$2:$C$1013,3,FALSE)</f>
        <v>201</v>
      </c>
      <c r="L285" t="str">
        <f t="shared" si="21"/>
        <v>UPDATE m_coa set coa_group_id='201' WHERE code='110601159';</v>
      </c>
    </row>
    <row r="286" customFormat="1" spans="2:12">
      <c r="B286">
        <v>110601160</v>
      </c>
      <c r="C286" t="str">
        <f t="shared" si="19"/>
        <v>CA - Piutang Usaha Pihak Berelasi - PT DMMX Smartritel Teknologi (DST)</v>
      </c>
      <c r="D286" s="7" t="str">
        <f t="shared" si="20"/>
        <v>INSERT INTO m_coa (created_at, code, name) values (NOW(),'110601160','CA - Piutang Usaha Pihak Berelasi - PT DMMX Smartritel Teknologi (DST)');</v>
      </c>
      <c r="E286" s="744" t="s">
        <v>60</v>
      </c>
      <c r="F286" t="s">
        <v>61</v>
      </c>
      <c r="G286" t="s">
        <v>112</v>
      </c>
      <c r="I286" t="s">
        <v>272</v>
      </c>
      <c r="K286">
        <f>VLOOKUP(I286,Sheet2!$A$2:$C$1013,3,FALSE)</f>
        <v>202</v>
      </c>
      <c r="L286" t="str">
        <f t="shared" si="21"/>
        <v>UPDATE m_coa set coa_group_id='202' WHERE code='110601160';</v>
      </c>
    </row>
    <row r="287" customFormat="1" spans="2:12">
      <c r="B287">
        <v>110601161</v>
      </c>
      <c r="C287" t="str">
        <f t="shared" si="19"/>
        <v>CA - Piutang Usaha Pihak Berelasi - PT Panca Global Kapital (PEGE)</v>
      </c>
      <c r="D287" s="7" t="str">
        <f t="shared" si="20"/>
        <v>INSERT INTO m_coa (created_at, code, name) values (NOW(),'110601161','CA - Piutang Usaha Pihak Berelasi - PT Panca Global Kapital (PEGE)');</v>
      </c>
      <c r="E287" s="744" t="s">
        <v>60</v>
      </c>
      <c r="F287" t="s">
        <v>61</v>
      </c>
      <c r="G287" t="s">
        <v>112</v>
      </c>
      <c r="I287" t="s">
        <v>273</v>
      </c>
      <c r="K287">
        <f>VLOOKUP(I287,Sheet2!$A$2:$C$1013,3,FALSE)</f>
        <v>203</v>
      </c>
      <c r="L287" t="str">
        <f t="shared" si="21"/>
        <v>UPDATE m_coa set coa_group_id='203' WHERE code='110601161';</v>
      </c>
    </row>
    <row r="288" customFormat="1" spans="2:12">
      <c r="B288">
        <v>110601162</v>
      </c>
      <c r="C288" t="str">
        <f t="shared" si="19"/>
        <v>CA - Piutang Usaha Pihak Berelasi - PT Panca Global Sekuritas (PGS)</v>
      </c>
      <c r="D288" s="7" t="str">
        <f t="shared" si="20"/>
        <v>INSERT INTO m_coa (created_at, code, name) values (NOW(),'110601162','CA - Piutang Usaha Pihak Berelasi - PT Panca Global Sekuritas (PGS)');</v>
      </c>
      <c r="E288" s="744" t="s">
        <v>60</v>
      </c>
      <c r="F288" t="s">
        <v>61</v>
      </c>
      <c r="G288" t="s">
        <v>112</v>
      </c>
      <c r="I288" t="s">
        <v>274</v>
      </c>
      <c r="K288">
        <f>VLOOKUP(I288,Sheet2!$A$2:$C$1013,3,FALSE)</f>
        <v>204</v>
      </c>
      <c r="L288" t="str">
        <f t="shared" si="21"/>
        <v>UPDATE m_coa set coa_group_id='204' WHERE code='110601162';</v>
      </c>
    </row>
    <row r="289" customFormat="1" spans="2:12">
      <c r="B289">
        <v>110601163</v>
      </c>
      <c r="C289" t="str">
        <f t="shared" si="19"/>
        <v>CA - Piutang Usaha Pihak Berelasi - PT Akasia Damcorp Waba (ADW)</v>
      </c>
      <c r="D289" s="7" t="str">
        <f t="shared" si="20"/>
        <v>INSERT INTO m_coa (created_at, code, name) values (NOW(),'110601163','CA - Piutang Usaha Pihak Berelasi - PT Akasia Damcorp Waba (ADW)');</v>
      </c>
      <c r="E289" s="744" t="s">
        <v>60</v>
      </c>
      <c r="F289" t="s">
        <v>61</v>
      </c>
      <c r="G289" t="s">
        <v>112</v>
      </c>
      <c r="I289" t="s">
        <v>275</v>
      </c>
      <c r="K289">
        <f>VLOOKUP(I289,Sheet2!$A$2:$C$1013,3,FALSE)</f>
        <v>205</v>
      </c>
      <c r="L289" t="str">
        <f t="shared" si="21"/>
        <v>UPDATE m_coa set coa_group_id='205' WHERE code='110601163';</v>
      </c>
    </row>
    <row r="290" customFormat="1" spans="2:12">
      <c r="B290">
        <v>110601164</v>
      </c>
      <c r="C290" t="str">
        <f t="shared" si="19"/>
        <v>CA - Piutang Usaha Pihak Berelasi - PT Edukasi Atlit Internet Digital (EAID)</v>
      </c>
      <c r="D290" s="7" t="str">
        <f t="shared" si="20"/>
        <v>INSERT INTO m_coa (created_at, code, name) values (NOW(),'110601164','CA - Piutang Usaha Pihak Berelasi - PT Edukasi Atlit Internet Digital (EAID)');</v>
      </c>
      <c r="E290" s="744" t="s">
        <v>60</v>
      </c>
      <c r="F290" t="s">
        <v>61</v>
      </c>
      <c r="G290" t="s">
        <v>112</v>
      </c>
      <c r="I290" t="s">
        <v>276</v>
      </c>
      <c r="K290">
        <f>VLOOKUP(I290,Sheet2!$A$2:$C$1013,3,FALSE)</f>
        <v>206</v>
      </c>
      <c r="L290" t="str">
        <f t="shared" si="21"/>
        <v>UPDATE m_coa set coa_group_id='206' WHERE code='110601164';</v>
      </c>
    </row>
    <row r="291" customFormat="1" spans="2:12">
      <c r="B291">
        <v>110601165</v>
      </c>
      <c r="C291" t="str">
        <f t="shared" si="19"/>
        <v>CA - Piutang Usaha Pihak Berelasi - PT DMMX Hera Sukses (DHS)</v>
      </c>
      <c r="D291" s="7" t="str">
        <f t="shared" si="20"/>
        <v>INSERT INTO m_coa (created_at, code, name) values (NOW(),'110601165','CA - Piutang Usaha Pihak Berelasi - PT DMMX Hera Sukses (DHS)');</v>
      </c>
      <c r="E291" s="744" t="s">
        <v>60</v>
      </c>
      <c r="F291" t="s">
        <v>61</v>
      </c>
      <c r="G291" t="s">
        <v>112</v>
      </c>
      <c r="I291" t="s">
        <v>277</v>
      </c>
      <c r="K291">
        <f>VLOOKUP(I291,Sheet2!$A$2:$C$1013,3,FALSE)</f>
        <v>207</v>
      </c>
      <c r="L291" t="str">
        <f t="shared" si="21"/>
        <v>UPDATE m_coa set coa_group_id='207' WHERE code='110601165';</v>
      </c>
    </row>
    <row r="292" customFormat="1" spans="2:12">
      <c r="B292">
        <v>110601166</v>
      </c>
      <c r="C292" t="str">
        <f t="shared" si="19"/>
        <v>CA - Piutang Usaha Pihak Berelasi - PT Rans Prestisius Indonesia (RPI)</v>
      </c>
      <c r="D292" s="7" t="str">
        <f t="shared" si="20"/>
        <v>INSERT INTO m_coa (created_at, code, name) values (NOW(),'110601166','CA - Piutang Usaha Pihak Berelasi - PT Rans Prestisius Indonesia (RPI)');</v>
      </c>
      <c r="E292" s="744" t="s">
        <v>60</v>
      </c>
      <c r="F292" t="s">
        <v>61</v>
      </c>
      <c r="G292" t="s">
        <v>112</v>
      </c>
      <c r="I292" t="s">
        <v>278</v>
      </c>
      <c r="K292">
        <f>VLOOKUP(I292,Sheet2!$A$2:$C$1013,3,FALSE)</f>
        <v>208</v>
      </c>
      <c r="L292" t="str">
        <f t="shared" si="21"/>
        <v>UPDATE m_coa set coa_group_id='208' WHERE code='110601166';</v>
      </c>
    </row>
    <row r="293" customFormat="1" spans="2:12">
      <c r="B293">
        <v>110601167</v>
      </c>
      <c r="C293" t="str">
        <f t="shared" si="19"/>
        <v>CA - Piutang Usaha Pihak Berelasi - PT DMMX Gamindo Global</v>
      </c>
      <c r="D293" s="7" t="str">
        <f t="shared" si="20"/>
        <v>INSERT INTO m_coa (created_at, code, name) values (NOW(),'110601167','CA - Piutang Usaha Pihak Berelasi - PT DMMX Gamindo Global');</v>
      </c>
      <c r="E293" s="744" t="s">
        <v>60</v>
      </c>
      <c r="F293" t="s">
        <v>61</v>
      </c>
      <c r="G293" t="s">
        <v>112</v>
      </c>
      <c r="I293" t="s">
        <v>279</v>
      </c>
      <c r="K293">
        <f>VLOOKUP(I293,Sheet2!$A$2:$C$1013,3,FALSE)</f>
        <v>209</v>
      </c>
      <c r="L293" t="str">
        <f t="shared" si="21"/>
        <v>UPDATE m_coa set coa_group_id='209' WHERE code='110601167';</v>
      </c>
    </row>
    <row r="294" customFormat="1" spans="2:12">
      <c r="B294">
        <v>110601168</v>
      </c>
      <c r="C294" t="str">
        <f t="shared" si="19"/>
        <v>CA - Piutang Usaha Pihak Berelasi - PT Digital Anugerah Medisindo (DAM)</v>
      </c>
      <c r="D294" s="7" t="str">
        <f t="shared" si="20"/>
        <v>INSERT INTO m_coa (created_at, code, name) values (NOW(),'110601168','CA - Piutang Usaha Pihak Berelasi - PT Digital Anugerah Medisindo (DAM)');</v>
      </c>
      <c r="E294" s="744" t="s">
        <v>60</v>
      </c>
      <c r="F294" t="s">
        <v>61</v>
      </c>
      <c r="G294" t="s">
        <v>112</v>
      </c>
      <c r="I294" t="s">
        <v>280</v>
      </c>
      <c r="K294">
        <f>VLOOKUP(I294,Sheet2!$A$2:$C$1013,3,FALSE)</f>
        <v>210</v>
      </c>
      <c r="L294" t="str">
        <f t="shared" si="21"/>
        <v>UPDATE m_coa set coa_group_id='210' WHERE code='110601168';</v>
      </c>
    </row>
    <row r="295" customFormat="1" spans="2:12">
      <c r="B295">
        <v>110601169</v>
      </c>
      <c r="C295" t="str">
        <f t="shared" si="19"/>
        <v>CA - Piutang Usaha Pihak Berelasi - PT Zirius Soteria Investama (ZSI)</v>
      </c>
      <c r="D295" s="7" t="str">
        <f t="shared" si="20"/>
        <v>INSERT INTO m_coa (created_at, code, name) values (NOW(),'110601169','CA - Piutang Usaha Pihak Berelasi - PT Zirius Soteria Investama (ZSI)');</v>
      </c>
      <c r="E295" s="744" t="s">
        <v>60</v>
      </c>
      <c r="F295" t="s">
        <v>61</v>
      </c>
      <c r="G295" t="s">
        <v>112</v>
      </c>
      <c r="I295" t="s">
        <v>281</v>
      </c>
      <c r="K295">
        <f>VLOOKUP(I295,Sheet2!$A$2:$C$1013,3,FALSE)</f>
        <v>211</v>
      </c>
      <c r="L295" t="str">
        <f t="shared" si="21"/>
        <v>UPDATE m_coa set coa_group_id='211' WHERE code='110601169';</v>
      </c>
    </row>
    <row r="296" customFormat="1" spans="2:12">
      <c r="B296">
        <v>110601170</v>
      </c>
      <c r="C296" t="str">
        <f t="shared" si="19"/>
        <v>CA - Piutang Usaha Pihak Berelasi - PT CKL Indonesia Raya (CKL1)</v>
      </c>
      <c r="D296" s="7" t="str">
        <f t="shared" si="20"/>
        <v>INSERT INTO m_coa (created_at, code, name) values (NOW(),'110601170','CA - Piutang Usaha Pihak Berelasi - PT CKL Indonesia Raya (CKL1)');</v>
      </c>
      <c r="E296" s="744" t="s">
        <v>60</v>
      </c>
      <c r="F296" t="s">
        <v>61</v>
      </c>
      <c r="G296" t="s">
        <v>112</v>
      </c>
      <c r="I296" t="s">
        <v>282</v>
      </c>
      <c r="K296">
        <f>VLOOKUP(I296,Sheet2!$A$2:$C$1013,3,FALSE)</f>
        <v>212</v>
      </c>
      <c r="L296" t="str">
        <f t="shared" si="21"/>
        <v>UPDATE m_coa set coa_group_id='212' WHERE code='110601170';</v>
      </c>
    </row>
    <row r="297" customFormat="1" spans="2:12">
      <c r="B297">
        <v>110601171</v>
      </c>
      <c r="C297" t="str">
        <f t="shared" si="19"/>
        <v>CA - Piutang Usaha Pihak Berelasi - PT Cipta Krida Lestari (CKL2)</v>
      </c>
      <c r="D297" s="7" t="str">
        <f t="shared" si="20"/>
        <v>INSERT INTO m_coa (created_at, code, name) values (NOW(),'110601171','CA - Piutang Usaha Pihak Berelasi - PT Cipta Krida Lestari (CKL2)');</v>
      </c>
      <c r="E297" s="744" t="s">
        <v>60</v>
      </c>
      <c r="F297" t="s">
        <v>61</v>
      </c>
      <c r="G297" t="s">
        <v>112</v>
      </c>
      <c r="I297" t="s">
        <v>283</v>
      </c>
      <c r="K297">
        <f>VLOOKUP(I297,Sheet2!$A$2:$C$1013,3,FALSE)</f>
        <v>213</v>
      </c>
      <c r="L297" t="str">
        <f t="shared" si="21"/>
        <v>UPDATE m_coa set coa_group_id='213' WHERE code='110601171';</v>
      </c>
    </row>
    <row r="298" customFormat="1" spans="2:12">
      <c r="B298">
        <v>110601172</v>
      </c>
      <c r="C298" t="str">
        <f t="shared" si="19"/>
        <v>CA - Piutang Usaha Pihak Berelasi - PT Abyakta Data Sentosa (ADS)</v>
      </c>
      <c r="D298" s="7" t="str">
        <f t="shared" si="20"/>
        <v>INSERT INTO m_coa (created_at, code, name) values (NOW(),'110601172','CA - Piutang Usaha Pihak Berelasi - PT Abyakta Data Sentosa (ADS)');</v>
      </c>
      <c r="E298" s="744" t="s">
        <v>60</v>
      </c>
      <c r="F298" t="s">
        <v>61</v>
      </c>
      <c r="G298" t="s">
        <v>112</v>
      </c>
      <c r="I298" t="s">
        <v>284</v>
      </c>
      <c r="K298">
        <f>VLOOKUP(I298,Sheet2!$A$2:$C$1013,3,FALSE)</f>
        <v>214</v>
      </c>
      <c r="L298" t="str">
        <f t="shared" si="21"/>
        <v>UPDATE m_coa set coa_group_id='214' WHERE code='110601172';</v>
      </c>
    </row>
    <row r="299" customFormat="1" spans="2:12">
      <c r="B299">
        <v>110601173</v>
      </c>
      <c r="C299" t="str">
        <f t="shared" si="19"/>
        <v>CA - Piutang Usaha Pihak Berelasi - PT Niji Sicepat Gamindo (NSG)</v>
      </c>
      <c r="D299" s="7" t="str">
        <f t="shared" si="20"/>
        <v>INSERT INTO m_coa (created_at, code, name) values (NOW(),'110601173','CA - Piutang Usaha Pihak Berelasi - PT Niji Sicepat Gamindo (NSG)');</v>
      </c>
      <c r="E299" s="744" t="s">
        <v>60</v>
      </c>
      <c r="F299" t="s">
        <v>61</v>
      </c>
      <c r="G299" t="s">
        <v>112</v>
      </c>
      <c r="I299" t="s">
        <v>285</v>
      </c>
      <c r="K299">
        <f>VLOOKUP(I299,Sheet2!$A$2:$C$1013,3,FALSE)</f>
        <v>215</v>
      </c>
      <c r="L299" t="str">
        <f t="shared" si="21"/>
        <v>UPDATE m_coa set coa_group_id='215' WHERE code='110601173';</v>
      </c>
    </row>
    <row r="300" customFormat="1" spans="2:12">
      <c r="B300">
        <v>110601174</v>
      </c>
      <c r="C300" t="str">
        <f t="shared" si="19"/>
        <v>CA - Piutang Usaha Pihak Berelasi - PT Mulia Semesta Perkasa (MSP)</v>
      </c>
      <c r="D300" s="7" t="str">
        <f t="shared" si="20"/>
        <v>INSERT INTO m_coa (created_at, code, name) values (NOW(),'110601174','CA - Piutang Usaha Pihak Berelasi - PT Mulia Semesta Perkasa (MSP)');</v>
      </c>
      <c r="E300" s="744" t="s">
        <v>60</v>
      </c>
      <c r="F300" t="s">
        <v>61</v>
      </c>
      <c r="G300" t="s">
        <v>112</v>
      </c>
      <c r="I300" t="s">
        <v>286</v>
      </c>
      <c r="K300">
        <f>VLOOKUP(I300,Sheet2!$A$2:$C$1013,3,FALSE)</f>
        <v>216</v>
      </c>
      <c r="L300" t="str">
        <f t="shared" si="21"/>
        <v>UPDATE m_coa set coa_group_id='216' WHERE code='110601174';</v>
      </c>
    </row>
    <row r="301" customFormat="1" spans="2:12">
      <c r="B301">
        <v>110601175</v>
      </c>
      <c r="C301" t="str">
        <f t="shared" si="19"/>
        <v>CA - Piutang Usaha Pihak Berelasi - PT Kredit Skor Indonesia (KSI)</v>
      </c>
      <c r="D301" s="7" t="str">
        <f t="shared" si="20"/>
        <v>INSERT INTO m_coa (created_at, code, name) values (NOW(),'110601175','CA - Piutang Usaha Pihak Berelasi - PT Kredit Skor Indonesia (KSI)');</v>
      </c>
      <c r="E301" s="744" t="s">
        <v>60</v>
      </c>
      <c r="F301" t="s">
        <v>61</v>
      </c>
      <c r="G301" t="s">
        <v>112</v>
      </c>
      <c r="I301" t="s">
        <v>287</v>
      </c>
      <c r="K301">
        <f>VLOOKUP(I301,Sheet2!$A$2:$C$1013,3,FALSE)</f>
        <v>217</v>
      </c>
      <c r="L301" t="str">
        <f t="shared" si="21"/>
        <v>UPDATE m_coa set coa_group_id='217' WHERE code='110601175';</v>
      </c>
    </row>
    <row r="302" customFormat="1" spans="2:12">
      <c r="B302">
        <v>110601176</v>
      </c>
      <c r="C302" t="str">
        <f t="shared" si="19"/>
        <v>CA - Piutang Usaha Pihak Berelasi - PT Caltech Digital Indonesia (CDI)</v>
      </c>
      <c r="D302" s="7" t="str">
        <f t="shared" si="20"/>
        <v>INSERT INTO m_coa (created_at, code, name) values (NOW(),'110601176','CA - Piutang Usaha Pihak Berelasi - PT Caltech Digital Indonesia (CDI)');</v>
      </c>
      <c r="E302" s="744" t="s">
        <v>60</v>
      </c>
      <c r="F302" t="s">
        <v>61</v>
      </c>
      <c r="G302" t="s">
        <v>112</v>
      </c>
      <c r="I302" t="s">
        <v>288</v>
      </c>
      <c r="K302">
        <f>VLOOKUP(I302,Sheet2!$A$2:$C$1013,3,FALSE)</f>
        <v>218</v>
      </c>
      <c r="L302" t="str">
        <f t="shared" si="21"/>
        <v>UPDATE m_coa set coa_group_id='218' WHERE code='110601176';</v>
      </c>
    </row>
    <row r="303" customFormat="1" spans="2:12">
      <c r="B303">
        <v>110601177</v>
      </c>
      <c r="C303" t="str">
        <f t="shared" si="19"/>
        <v>CA - Piutang Usaha Pihak Berelasi - PT Tfas Energi Indonesia (TEI)</v>
      </c>
      <c r="D303" s="7" t="str">
        <f t="shared" si="20"/>
        <v>INSERT INTO m_coa (created_at, code, name) values (NOW(),'110601177','CA - Piutang Usaha Pihak Berelasi - PT Tfas Energi Indonesia (TEI)');</v>
      </c>
      <c r="E303" s="744" t="s">
        <v>60</v>
      </c>
      <c r="F303" t="s">
        <v>61</v>
      </c>
      <c r="G303" t="s">
        <v>112</v>
      </c>
      <c r="I303" t="s">
        <v>289</v>
      </c>
      <c r="K303">
        <f>VLOOKUP(I303,Sheet2!$A$2:$C$1013,3,FALSE)</f>
        <v>219</v>
      </c>
      <c r="L303" t="str">
        <f t="shared" si="21"/>
        <v>UPDATE m_coa set coa_group_id='219' WHERE code='110601177';</v>
      </c>
    </row>
    <row r="304" customFormat="1" spans="2:12">
      <c r="B304">
        <v>110601178</v>
      </c>
      <c r="C304" t="str">
        <f t="shared" si="19"/>
        <v>CA - Piutang Usaha Pihak Berelasi - PT Sicepat Inti Sofizo (SIF)</v>
      </c>
      <c r="D304" s="7" t="str">
        <f t="shared" si="20"/>
        <v>INSERT INTO m_coa (created_at, code, name) values (NOW(),'110601178','CA - Piutang Usaha Pihak Berelasi - PT Sicepat Inti Sofizo (SIF)');</v>
      </c>
      <c r="E304" s="744" t="s">
        <v>60</v>
      </c>
      <c r="F304" t="s">
        <v>61</v>
      </c>
      <c r="G304" t="s">
        <v>112</v>
      </c>
      <c r="I304" t="s">
        <v>290</v>
      </c>
      <c r="K304">
        <f>VLOOKUP(I304,Sheet2!$A$2:$C$1013,3,FALSE)</f>
        <v>220</v>
      </c>
      <c r="L304" t="str">
        <f t="shared" si="21"/>
        <v>UPDATE m_coa set coa_group_id='220' WHERE code='110601178';</v>
      </c>
    </row>
    <row r="305" customFormat="1" spans="2:12">
      <c r="B305">
        <v>110601179</v>
      </c>
      <c r="C305" t="str">
        <f t="shared" si="19"/>
        <v>CA - Piutang Usaha Pihak Berelasi - PT DMMX Dektos Inti (DDI)</v>
      </c>
      <c r="D305" s="7" t="str">
        <f t="shared" si="20"/>
        <v>INSERT INTO m_coa (created_at, code, name) values (NOW(),'110601179','CA - Piutang Usaha Pihak Berelasi - PT DMMX Dektos Inti (DDI)');</v>
      </c>
      <c r="E305" s="744" t="s">
        <v>60</v>
      </c>
      <c r="F305" t="s">
        <v>61</v>
      </c>
      <c r="G305" t="s">
        <v>112</v>
      </c>
      <c r="I305" t="s">
        <v>291</v>
      </c>
      <c r="K305">
        <f>VLOOKUP(I305,Sheet2!$A$2:$C$1013,3,FALSE)</f>
        <v>221</v>
      </c>
      <c r="L305" t="str">
        <f t="shared" si="21"/>
        <v>UPDATE m_coa set coa_group_id='221' WHERE code='110601179';</v>
      </c>
    </row>
    <row r="306" customFormat="1" spans="2:12">
      <c r="B306">
        <v>110601180</v>
      </c>
      <c r="C306" t="str">
        <f t="shared" si="19"/>
        <v>CA - Piutang Usaha Pihak Berelasi - PT Nugen Farma Medika (NFM)</v>
      </c>
      <c r="D306" s="7" t="str">
        <f t="shared" si="20"/>
        <v>INSERT INTO m_coa (created_at, code, name) values (NOW(),'110601180','CA - Piutang Usaha Pihak Berelasi - PT Nugen Farma Medika (NFM)');</v>
      </c>
      <c r="E306" s="744" t="s">
        <v>60</v>
      </c>
      <c r="F306" t="s">
        <v>61</v>
      </c>
      <c r="G306" t="s">
        <v>112</v>
      </c>
      <c r="I306" t="s">
        <v>292</v>
      </c>
      <c r="K306">
        <f>VLOOKUP(I306,Sheet2!$A$2:$C$1013,3,FALSE)</f>
        <v>222</v>
      </c>
      <c r="L306" t="str">
        <f t="shared" si="21"/>
        <v>UPDATE m_coa set coa_group_id='222' WHERE code='110601180';</v>
      </c>
    </row>
    <row r="307" customFormat="1" spans="2:12">
      <c r="B307">
        <v>110601181</v>
      </c>
      <c r="C307" t="str">
        <f t="shared" si="19"/>
        <v>CA - Piutang Usaha Pihak Berelasi - PT Sicepat Aset Digital (SAD)</v>
      </c>
      <c r="D307" s="7" t="str">
        <f t="shared" si="20"/>
        <v>INSERT INTO m_coa (created_at, code, name) values (NOW(),'110601181','CA - Piutang Usaha Pihak Berelasi - PT Sicepat Aset Digital (SAD)');</v>
      </c>
      <c r="E307" s="744" t="s">
        <v>60</v>
      </c>
      <c r="F307" t="s">
        <v>61</v>
      </c>
      <c r="G307" t="s">
        <v>112</v>
      </c>
      <c r="I307" t="s">
        <v>293</v>
      </c>
      <c r="K307">
        <f>VLOOKUP(I307,Sheet2!$A$2:$C$1013,3,FALSE)</f>
        <v>223</v>
      </c>
      <c r="L307" t="str">
        <f t="shared" si="21"/>
        <v>UPDATE m_coa set coa_group_id='223' WHERE code='110601181';</v>
      </c>
    </row>
    <row r="308" customFormat="1" spans="2:12">
      <c r="B308">
        <v>110601182</v>
      </c>
      <c r="C308" t="str">
        <f t="shared" si="19"/>
        <v>CA - Piutang Usaha Pihak Berelasi - PT Royal Investama Sejahtera (RIS)</v>
      </c>
      <c r="D308" s="7" t="str">
        <f t="shared" si="20"/>
        <v>INSERT INTO m_coa (created_at, code, name) values (NOW(),'110601182','CA - Piutang Usaha Pihak Berelasi - PT Royal Investama Sejahtera (RIS)');</v>
      </c>
      <c r="E308" s="744" t="s">
        <v>60</v>
      </c>
      <c r="F308" t="s">
        <v>61</v>
      </c>
      <c r="G308" t="s">
        <v>112</v>
      </c>
      <c r="I308" t="s">
        <v>294</v>
      </c>
      <c r="K308">
        <f>VLOOKUP(I308,Sheet2!$A$2:$C$1013,3,FALSE)</f>
        <v>224</v>
      </c>
      <c r="L308" t="str">
        <f t="shared" si="21"/>
        <v>UPDATE m_coa set coa_group_id='224' WHERE code='110601182';</v>
      </c>
    </row>
    <row r="309" customFormat="1" spans="2:12">
      <c r="B309">
        <v>110601183</v>
      </c>
      <c r="C309" t="str">
        <f t="shared" si="19"/>
        <v>CA - Piutang Usaha Pihak Berelasi - PT Yudha Harapan Mulia (YHM)</v>
      </c>
      <c r="D309" s="7" t="str">
        <f t="shared" si="20"/>
        <v>INSERT INTO m_coa (created_at, code, name) values (NOW(),'110601183','CA - Piutang Usaha Pihak Berelasi - PT Yudha Harapan Mulia (YHM)');</v>
      </c>
      <c r="E309" s="744" t="s">
        <v>60</v>
      </c>
      <c r="F309" t="s">
        <v>61</v>
      </c>
      <c r="G309" t="s">
        <v>112</v>
      </c>
      <c r="I309" t="s">
        <v>295</v>
      </c>
      <c r="K309">
        <f>VLOOKUP(I309,Sheet2!$A$2:$C$1013,3,FALSE)</f>
        <v>225</v>
      </c>
      <c r="L309" t="str">
        <f t="shared" si="21"/>
        <v>UPDATE m_coa set coa_group_id='225' WHERE code='110601183';</v>
      </c>
    </row>
    <row r="310" customFormat="1" spans="2:12">
      <c r="B310">
        <v>110601184</v>
      </c>
      <c r="C310" t="str">
        <f t="shared" si="19"/>
        <v>CA - Piutang Usaha Pihak Berelasi - PT DMMX Distribusi Pentabuana (DDP)</v>
      </c>
      <c r="D310" s="7" t="str">
        <f t="shared" si="20"/>
        <v>INSERT INTO m_coa (created_at, code, name) values (NOW(),'110601184','CA - Piutang Usaha Pihak Berelasi - PT DMMX Distribusi Pentabuana (DDP)');</v>
      </c>
      <c r="E310" s="744" t="s">
        <v>60</v>
      </c>
      <c r="F310" t="s">
        <v>61</v>
      </c>
      <c r="G310" t="s">
        <v>112</v>
      </c>
      <c r="I310" t="s">
        <v>296</v>
      </c>
      <c r="K310">
        <f>VLOOKUP(I310,Sheet2!$A$2:$C$1013,3,FALSE)</f>
        <v>226</v>
      </c>
      <c r="L310" t="str">
        <f t="shared" si="21"/>
        <v>UPDATE m_coa set coa_group_id='226' WHERE code='110601184';</v>
      </c>
    </row>
    <row r="311" customFormat="1" spans="2:12">
      <c r="B311">
        <v>110601185</v>
      </c>
      <c r="C311" t="str">
        <f t="shared" si="19"/>
        <v>CA - Piutang Usaha Pihak Berelasi - PT Dezer Ruang Bicara (DRB)</v>
      </c>
      <c r="D311" s="7" t="str">
        <f t="shared" si="20"/>
        <v>INSERT INTO m_coa (created_at, code, name) values (NOW(),'110601185','CA - Piutang Usaha Pihak Berelasi - PT Dezer Ruang Bicara (DRB)');</v>
      </c>
      <c r="E311" s="744" t="s">
        <v>60</v>
      </c>
      <c r="F311" t="s">
        <v>61</v>
      </c>
      <c r="G311" t="s">
        <v>112</v>
      </c>
      <c r="I311" t="s">
        <v>297</v>
      </c>
      <c r="K311">
        <f>VLOOKUP(I311,Sheet2!$A$2:$C$1013,3,FALSE)</f>
        <v>227</v>
      </c>
      <c r="L311" t="str">
        <f t="shared" si="21"/>
        <v>UPDATE m_coa set coa_group_id='227' WHERE code='110601185';</v>
      </c>
    </row>
    <row r="312" customFormat="1" spans="2:12">
      <c r="B312">
        <v>110601186</v>
      </c>
      <c r="C312" t="str">
        <f t="shared" si="19"/>
        <v>CA - Piutang Usaha Pihak Berelasi - PT Dektos Digital Corbuzier (DDC)</v>
      </c>
      <c r="D312" s="7" t="str">
        <f t="shared" si="20"/>
        <v>INSERT INTO m_coa (created_at, code, name) values (NOW(),'110601186','CA - Piutang Usaha Pihak Berelasi - PT Dektos Digital Corbuzier (DDC)');</v>
      </c>
      <c r="E312" s="744" t="s">
        <v>60</v>
      </c>
      <c r="F312" t="s">
        <v>61</v>
      </c>
      <c r="G312" t="s">
        <v>112</v>
      </c>
      <c r="I312" t="s">
        <v>298</v>
      </c>
      <c r="K312">
        <f>VLOOKUP(I312,Sheet2!$A$2:$C$1013,3,FALSE)</f>
        <v>228</v>
      </c>
      <c r="L312" t="str">
        <f t="shared" si="21"/>
        <v>UPDATE m_coa set coa_group_id='228' WHERE code='110601186';</v>
      </c>
    </row>
    <row r="313" customFormat="1" spans="2:12">
      <c r="B313">
        <v>110601187</v>
      </c>
      <c r="C313" t="str">
        <f t="shared" si="19"/>
        <v>CA - Piutang Usaha Pihak Berelasi - PT BLDX Komik Nusantara (BKN)</v>
      </c>
      <c r="D313" s="7" t="str">
        <f t="shared" si="20"/>
        <v>INSERT INTO m_coa (created_at, code, name) values (NOW(),'110601187','CA - Piutang Usaha Pihak Berelasi - PT BLDX Komik Nusantara (BKN)');</v>
      </c>
      <c r="E313" s="744" t="s">
        <v>60</v>
      </c>
      <c r="F313" t="s">
        <v>61</v>
      </c>
      <c r="G313" t="s">
        <v>112</v>
      </c>
      <c r="I313" t="s">
        <v>299</v>
      </c>
      <c r="K313">
        <f>VLOOKUP(I313,Sheet2!$A$2:$C$1013,3,FALSE)</f>
        <v>229</v>
      </c>
      <c r="L313" t="str">
        <f t="shared" si="21"/>
        <v>UPDATE m_coa set coa_group_id='229' WHERE code='110601187';</v>
      </c>
    </row>
    <row r="314" customFormat="1" spans="2:12">
      <c r="B314">
        <v>110601188</v>
      </c>
      <c r="C314" t="str">
        <f t="shared" si="19"/>
        <v>CA - Piutang Usaha Pihak Berelasi - PT Damcorp Digital Media (DDM)</v>
      </c>
      <c r="D314" s="7" t="str">
        <f t="shared" si="20"/>
        <v>INSERT INTO m_coa (created_at, code, name) values (NOW(),'110601188','CA - Piutang Usaha Pihak Berelasi - PT Damcorp Digital Media (DDM)');</v>
      </c>
      <c r="E314" s="744" t="s">
        <v>60</v>
      </c>
      <c r="F314" t="s">
        <v>61</v>
      </c>
      <c r="G314" t="s">
        <v>112</v>
      </c>
      <c r="I314" t="s">
        <v>300</v>
      </c>
      <c r="K314">
        <f>VLOOKUP(I314,Sheet2!$A$2:$C$1013,3,FALSE)</f>
        <v>230</v>
      </c>
      <c r="L314" t="str">
        <f t="shared" si="21"/>
        <v>UPDATE m_coa set coa_group_id='230' WHERE code='110601188';</v>
      </c>
    </row>
    <row r="315" customFormat="1" spans="2:12">
      <c r="B315">
        <v>110601189</v>
      </c>
      <c r="C315" t="str">
        <f t="shared" si="19"/>
        <v>CA - Piutang Usaha Pihak Berelasi - PT NFT Digital Indonesia (NDI)</v>
      </c>
      <c r="D315" s="7" t="str">
        <f t="shared" si="20"/>
        <v>INSERT INTO m_coa (created_at, code, name) values (NOW(),'110601189','CA - Piutang Usaha Pihak Berelasi - PT NFT Digital Indonesia (NDI)');</v>
      </c>
      <c r="E315" s="744" t="s">
        <v>60</v>
      </c>
      <c r="F315" t="s">
        <v>61</v>
      </c>
      <c r="G315" t="s">
        <v>112</v>
      </c>
      <c r="I315" t="s">
        <v>301</v>
      </c>
      <c r="K315">
        <f>VLOOKUP(I315,Sheet2!$A$2:$C$1013,3,FALSE)</f>
        <v>231</v>
      </c>
      <c r="L315" t="str">
        <f t="shared" si="21"/>
        <v>UPDATE m_coa set coa_group_id='231' WHERE code='110601189';</v>
      </c>
    </row>
    <row r="316" customFormat="1" spans="2:12">
      <c r="B316">
        <v>110601190</v>
      </c>
      <c r="C316" t="str">
        <f t="shared" si="19"/>
        <v>CA - Piutang Usaha Pihak Berelasi - PT Meta Verse Indonesia (MVI)</v>
      </c>
      <c r="D316" s="7" t="str">
        <f t="shared" si="20"/>
        <v>INSERT INTO m_coa (created_at, code, name) values (NOW(),'110601190','CA - Piutang Usaha Pihak Berelasi - PT Meta Verse Indonesia (MVI)');</v>
      </c>
      <c r="E316" s="744" t="s">
        <v>60</v>
      </c>
      <c r="F316" t="s">
        <v>61</v>
      </c>
      <c r="G316" t="s">
        <v>112</v>
      </c>
      <c r="I316" t="s">
        <v>302</v>
      </c>
      <c r="K316">
        <f>VLOOKUP(I316,Sheet2!$A$2:$C$1013,3,FALSE)</f>
        <v>232</v>
      </c>
      <c r="L316" t="str">
        <f t="shared" si="21"/>
        <v>UPDATE m_coa set coa_group_id='232' WHERE code='110601190';</v>
      </c>
    </row>
    <row r="317" customFormat="1" spans="2:12">
      <c r="B317">
        <v>110601191</v>
      </c>
      <c r="C317" t="str">
        <f t="shared" si="19"/>
        <v>CA - Piutang Usaha Pihak Berelasi - PT META PRAVIA DIGITAL (MPD)</v>
      </c>
      <c r="D317" s="7" t="str">
        <f t="shared" si="20"/>
        <v>INSERT INTO m_coa (created_at, code, name) values (NOW(),'110601191','CA - Piutang Usaha Pihak Berelasi - PT META PRAVIA DIGITAL (MPD)');</v>
      </c>
      <c r="E317" s="744" t="s">
        <v>60</v>
      </c>
      <c r="F317" t="s">
        <v>61</v>
      </c>
      <c r="G317" t="s">
        <v>112</v>
      </c>
      <c r="I317" t="s">
        <v>303</v>
      </c>
      <c r="K317">
        <f>VLOOKUP(I317,Sheet2!$A$2:$C$1013,3,FALSE)</f>
        <v>233</v>
      </c>
      <c r="L317" t="str">
        <f t="shared" si="21"/>
        <v>UPDATE m_coa set coa_group_id='233' WHERE code='110601191';</v>
      </c>
    </row>
    <row r="318" customFormat="1" spans="2:12">
      <c r="B318">
        <v>110601192</v>
      </c>
      <c r="C318" t="str">
        <f t="shared" ref="C318:C333" si="22">CONCATENATE(F318,E318,G318,E318,I318)</f>
        <v>CA - Piutang Usaha Pihak Berelasi - PT DMMX Sentral Imaji</v>
      </c>
      <c r="D318" s="7" t="str">
        <f t="shared" si="20"/>
        <v>INSERT INTO m_coa (created_at, code, name) values (NOW(),'110601192','CA - Piutang Usaha Pihak Berelasi - PT DMMX Sentral Imaji');</v>
      </c>
      <c r="E318" s="744" t="s">
        <v>60</v>
      </c>
      <c r="F318" t="s">
        <v>61</v>
      </c>
      <c r="G318" t="s">
        <v>112</v>
      </c>
      <c r="I318" t="s">
        <v>304</v>
      </c>
      <c r="K318">
        <f>VLOOKUP(I318,Sheet2!$A$2:$C$1013,3,FALSE)</f>
        <v>234</v>
      </c>
      <c r="L318" t="str">
        <f t="shared" si="21"/>
        <v>UPDATE m_coa set coa_group_id='234' WHERE code='110601192';</v>
      </c>
    </row>
    <row r="319" customFormat="1" spans="2:12">
      <c r="B319">
        <v>110601193</v>
      </c>
      <c r="C319" t="str">
        <f t="shared" si="22"/>
        <v>CA - Piutang Usaha Pihak Berelasi - PT Cinta Sang Juara</v>
      </c>
      <c r="D319" s="7" t="str">
        <f t="shared" si="20"/>
        <v>INSERT INTO m_coa (created_at, code, name) values (NOW(),'110601193','CA - Piutang Usaha Pihak Berelasi - PT Cinta Sang Juara');</v>
      </c>
      <c r="E319" s="744" t="s">
        <v>60</v>
      </c>
      <c r="F319" t="s">
        <v>61</v>
      </c>
      <c r="G319" t="s">
        <v>112</v>
      </c>
      <c r="I319" t="s">
        <v>305</v>
      </c>
      <c r="K319">
        <f>VLOOKUP(I319,Sheet2!$A$2:$C$1013,3,FALSE)</f>
        <v>235</v>
      </c>
      <c r="L319" t="str">
        <f t="shared" si="21"/>
        <v>UPDATE m_coa set coa_group_id='235' WHERE code='110601193';</v>
      </c>
    </row>
    <row r="320" customFormat="1" spans="2:12">
      <c r="B320">
        <v>110601194</v>
      </c>
      <c r="C320" t="str">
        <f t="shared" si="22"/>
        <v>CA - Piutang Usaha Pihak Berelasi - PT Kosmos Karisma Karunia (KKK)</v>
      </c>
      <c r="D320" s="7" t="str">
        <f t="shared" si="20"/>
        <v>INSERT INTO m_coa (created_at, code, name) values (NOW(),'110601194','CA - Piutang Usaha Pihak Berelasi - PT Kosmos Karisma Karunia (KKK)');</v>
      </c>
      <c r="E320" s="744" t="s">
        <v>60</v>
      </c>
      <c r="F320" t="s">
        <v>61</v>
      </c>
      <c r="G320" t="s">
        <v>112</v>
      </c>
      <c r="I320" t="s">
        <v>306</v>
      </c>
      <c r="K320">
        <f>VLOOKUP(I320,Sheet2!$A$2:$C$1013,3,FALSE)</f>
        <v>236</v>
      </c>
      <c r="L320" t="str">
        <f t="shared" si="21"/>
        <v>UPDATE m_coa set coa_group_id='236' WHERE code='110601194';</v>
      </c>
    </row>
    <row r="321" customFormat="1" spans="2:12">
      <c r="B321">
        <v>110601195</v>
      </c>
      <c r="C321" t="str">
        <f t="shared" si="22"/>
        <v>CA - Piutang Usaha Pihak Berelasi - PT Sinergi Digital Teknologi (Lenna)</v>
      </c>
      <c r="D321" s="7" t="str">
        <f t="shared" si="20"/>
        <v>INSERT INTO m_coa (created_at, code, name) values (NOW(),'110601195','CA - Piutang Usaha Pihak Berelasi - PT Sinergi Digital Teknologi (Lenna)');</v>
      </c>
      <c r="E321" s="744" t="s">
        <v>60</v>
      </c>
      <c r="F321" t="s">
        <v>61</v>
      </c>
      <c r="G321" t="s">
        <v>112</v>
      </c>
      <c r="I321" t="s">
        <v>307</v>
      </c>
      <c r="K321">
        <f>VLOOKUP(I321,Sheet2!$A$2:$C$1013,3,FALSE)</f>
        <v>237</v>
      </c>
      <c r="L321" t="str">
        <f t="shared" si="21"/>
        <v>UPDATE m_coa set coa_group_id='237' WHERE code='110601195';</v>
      </c>
    </row>
    <row r="322" customFormat="1" spans="2:12">
      <c r="B322">
        <v>110601196</v>
      </c>
      <c r="C322" t="str">
        <f t="shared" si="22"/>
        <v>CA - Piutang Usaha Pihak Berelasi - PT Kairos Ekspres Internasional (KEI)</v>
      </c>
      <c r="D322" s="7" t="str">
        <f t="shared" si="20"/>
        <v>INSERT INTO m_coa (created_at, code, name) values (NOW(),'110601196','CA - Piutang Usaha Pihak Berelasi - PT Kairos Ekspres Internasional (KEI)');</v>
      </c>
      <c r="E322" s="744" t="s">
        <v>60</v>
      </c>
      <c r="F322" t="s">
        <v>61</v>
      </c>
      <c r="G322" t="s">
        <v>112</v>
      </c>
      <c r="I322" t="s">
        <v>308</v>
      </c>
      <c r="K322">
        <f>VLOOKUP(I322,Sheet2!$A$2:$C$1013,3,FALSE)</f>
        <v>238</v>
      </c>
      <c r="L322" t="str">
        <f t="shared" si="21"/>
        <v>UPDATE m_coa set coa_group_id='238' WHERE code='110601196';</v>
      </c>
    </row>
    <row r="323" customFormat="1" spans="2:12">
      <c r="B323">
        <v>110601197</v>
      </c>
      <c r="C323" t="str">
        <f t="shared" si="22"/>
        <v>CA - Piutang Usaha Pihak Berelasi - PT Dua Empat Print (DEP)</v>
      </c>
      <c r="D323" s="7" t="str">
        <f t="shared" si="20"/>
        <v>INSERT INTO m_coa (created_at, code, name) values (NOW(),'110601197','CA - Piutang Usaha Pihak Berelasi - PT Dua Empat Print (DEP)');</v>
      </c>
      <c r="E323" s="744" t="s">
        <v>60</v>
      </c>
      <c r="F323" t="s">
        <v>61</v>
      </c>
      <c r="G323" t="s">
        <v>112</v>
      </c>
      <c r="I323" t="s">
        <v>309</v>
      </c>
      <c r="K323">
        <f>VLOOKUP(I323,Sheet2!$A$2:$C$1013,3,FALSE)</f>
        <v>239</v>
      </c>
      <c r="L323" t="str">
        <f t="shared" si="21"/>
        <v>UPDATE m_coa set coa_group_id='239' WHERE code='110601197';</v>
      </c>
    </row>
    <row r="324" customFormat="1" spans="2:12">
      <c r="B324">
        <v>110601198</v>
      </c>
      <c r="C324" t="str">
        <f t="shared" si="22"/>
        <v>CA - Piutang Usaha Pihak Berelasi - PT V2 Indonesia (V2)</v>
      </c>
      <c r="D324" s="7" t="str">
        <f t="shared" si="20"/>
        <v>INSERT INTO m_coa (created_at, code, name) values (NOW(),'110601198','CA - Piutang Usaha Pihak Berelasi - PT V2 Indonesia (V2)');</v>
      </c>
      <c r="E324" s="744" t="s">
        <v>60</v>
      </c>
      <c r="F324" t="s">
        <v>61</v>
      </c>
      <c r="G324" t="s">
        <v>112</v>
      </c>
      <c r="I324" t="s">
        <v>310</v>
      </c>
      <c r="K324">
        <f>VLOOKUP(I324,Sheet2!$A$2:$C$1013,3,FALSE)</f>
        <v>240</v>
      </c>
      <c r="L324" t="str">
        <f t="shared" si="21"/>
        <v>UPDATE m_coa set coa_group_id='240' WHERE code='110601198';</v>
      </c>
    </row>
    <row r="325" customFormat="1" spans="2:12">
      <c r="B325">
        <v>110601199</v>
      </c>
      <c r="C325" t="str">
        <f t="shared" si="22"/>
        <v>CA - Piutang Usaha Pihak Berelasi - PT Makarios Bensu Kopi (MBK)</v>
      </c>
      <c r="D325" s="7" t="str">
        <f t="shared" ref="D325:D388" si="23">"INSERT INTO m_coa (created_at, code, name) values (NOW(),'"&amp;B325&amp;"','"&amp;C325&amp;"');"</f>
        <v>INSERT INTO m_coa (created_at, code, name) values (NOW(),'110601199','CA - Piutang Usaha Pihak Berelasi - PT Makarios Bensu Kopi (MBK)');</v>
      </c>
      <c r="E325" s="744" t="s">
        <v>60</v>
      </c>
      <c r="F325" t="s">
        <v>61</v>
      </c>
      <c r="G325" t="s">
        <v>112</v>
      </c>
      <c r="I325" t="s">
        <v>311</v>
      </c>
      <c r="K325">
        <f>VLOOKUP(I325,Sheet2!$A$2:$C$1013,3,FALSE)</f>
        <v>241</v>
      </c>
      <c r="L325" t="str">
        <f t="shared" ref="L325:L388" si="24">"UPDATE m_coa set coa_group_id='"&amp;K325&amp;"' WHERE code='"&amp;B325&amp;"';"</f>
        <v>UPDATE m_coa set coa_group_id='241' WHERE code='110601199';</v>
      </c>
    </row>
    <row r="326" customFormat="1" spans="2:12">
      <c r="B326">
        <v>110601200</v>
      </c>
      <c r="C326" t="str">
        <f t="shared" si="22"/>
        <v>CA - Piutang Usaha Pihak Berelasi - PT Mahaka Media Tbk (ABBA)</v>
      </c>
      <c r="D326" s="7" t="str">
        <f t="shared" si="23"/>
        <v>INSERT INTO m_coa (created_at, code, name) values (NOW(),'110601200','CA - Piutang Usaha Pihak Berelasi - PT Mahaka Media Tbk (ABBA)');</v>
      </c>
      <c r="E326" s="744" t="s">
        <v>60</v>
      </c>
      <c r="F326" t="s">
        <v>61</v>
      </c>
      <c r="G326" t="s">
        <v>112</v>
      </c>
      <c r="I326" t="s">
        <v>312</v>
      </c>
      <c r="K326">
        <f>VLOOKUP(I326,Sheet2!$A$2:$C$1013,3,FALSE)</f>
        <v>242</v>
      </c>
      <c r="L326" t="str">
        <f t="shared" si="24"/>
        <v>UPDATE m_coa set coa_group_id='242' WHERE code='110601200';</v>
      </c>
    </row>
    <row r="327" customFormat="1" spans="2:12">
      <c r="B327">
        <v>110601201</v>
      </c>
      <c r="C327" t="str">
        <f t="shared" si="22"/>
        <v>CA - Piutang Usaha Pihak Berelasi - PT Sinergi Teknologi Mandiri (STM)</v>
      </c>
      <c r="D327" s="7" t="str">
        <f t="shared" si="23"/>
        <v>INSERT INTO m_coa (created_at, code, name) values (NOW(),'110601201','CA - Piutang Usaha Pihak Berelasi - PT Sinergi Teknologi Mandiri (STM)');</v>
      </c>
      <c r="E327" s="744" t="s">
        <v>60</v>
      </c>
      <c r="F327" t="s">
        <v>61</v>
      </c>
      <c r="G327" t="s">
        <v>112</v>
      </c>
      <c r="I327" t="s">
        <v>313</v>
      </c>
      <c r="K327">
        <f>VLOOKUP(I327,Sheet2!$A$2:$C$1013,3,FALSE)</f>
        <v>243</v>
      </c>
      <c r="L327" t="str">
        <f t="shared" si="24"/>
        <v>UPDATE m_coa set coa_group_id='243' WHERE code='110601201';</v>
      </c>
    </row>
    <row r="328" customFormat="1" spans="2:12">
      <c r="B328">
        <v>110601202</v>
      </c>
      <c r="C328" t="str">
        <f t="shared" si="22"/>
        <v>CA - Piutang Usaha Pihak Berelasi - PT Jaya Distribusi Ritel (JDR)</v>
      </c>
      <c r="D328" s="7" t="str">
        <f t="shared" si="23"/>
        <v>INSERT INTO m_coa (created_at, code, name) values (NOW(),'110601202','CA - Piutang Usaha Pihak Berelasi - PT Jaya Distribusi Ritel (JDR)');</v>
      </c>
      <c r="E328" s="744" t="s">
        <v>60</v>
      </c>
      <c r="F328" t="s">
        <v>61</v>
      </c>
      <c r="G328" t="s">
        <v>112</v>
      </c>
      <c r="I328" t="s">
        <v>314</v>
      </c>
      <c r="K328">
        <f>VLOOKUP(I328,Sheet2!$A$2:$C$1013,3,FALSE)</f>
        <v>244</v>
      </c>
      <c r="L328" t="str">
        <f t="shared" si="24"/>
        <v>UPDATE m_coa set coa_group_id='244' WHERE code='110601202';</v>
      </c>
    </row>
    <row r="329" customFormat="1" spans="2:12">
      <c r="B329">
        <v>110601203</v>
      </c>
      <c r="C329" t="str">
        <f t="shared" si="22"/>
        <v>CA - Piutang Usaha Pihak Berelasi - Martin Suharlie</v>
      </c>
      <c r="D329" s="7" t="str">
        <f t="shared" si="23"/>
        <v>INSERT INTO m_coa (created_at, code, name) values (NOW(),'110601203','CA - Piutang Usaha Pihak Berelasi - Martin Suharlie');</v>
      </c>
      <c r="E329" s="744" t="s">
        <v>60</v>
      </c>
      <c r="F329" t="s">
        <v>61</v>
      </c>
      <c r="G329" t="s">
        <v>112</v>
      </c>
      <c r="I329" t="s">
        <v>315</v>
      </c>
      <c r="K329">
        <f>VLOOKUP(I329,Sheet2!$A$2:$C$1013,3,FALSE)</f>
        <v>245</v>
      </c>
      <c r="L329" t="str">
        <f t="shared" si="24"/>
        <v>UPDATE m_coa set coa_group_id='245' WHERE code='110601203';</v>
      </c>
    </row>
    <row r="330" customFormat="1" spans="2:12">
      <c r="B330">
        <v>110601204</v>
      </c>
      <c r="C330" t="str">
        <f t="shared" si="22"/>
        <v>CA - Piutang Usaha Pihak Berelasi - Suryandy Jahja</v>
      </c>
      <c r="D330" s="7" t="str">
        <f t="shared" si="23"/>
        <v>INSERT INTO m_coa (created_at, code, name) values (NOW(),'110601204','CA - Piutang Usaha Pihak Berelasi - Suryandy Jahja');</v>
      </c>
      <c r="E330" s="744" t="s">
        <v>60</v>
      </c>
      <c r="F330" t="s">
        <v>61</v>
      </c>
      <c r="G330" t="s">
        <v>112</v>
      </c>
      <c r="I330" t="s">
        <v>316</v>
      </c>
      <c r="K330">
        <f>VLOOKUP(I330,Sheet2!$A$2:$C$1013,3,FALSE)</f>
        <v>246</v>
      </c>
      <c r="L330" t="str">
        <f t="shared" si="24"/>
        <v>UPDATE m_coa set coa_group_id='246' WHERE code='110601204';</v>
      </c>
    </row>
    <row r="331" customFormat="1" spans="2:12">
      <c r="B331">
        <v>110601205</v>
      </c>
      <c r="C331" t="str">
        <f t="shared" si="22"/>
        <v>CA - Piutang Usaha Pihak Berelasi - Berelasi lainnya</v>
      </c>
      <c r="D331" s="7" t="str">
        <f t="shared" si="23"/>
        <v>INSERT INTO m_coa (created_at, code, name) values (NOW(),'110601205','CA - Piutang Usaha Pihak Berelasi - Berelasi lainnya');</v>
      </c>
      <c r="E331" s="744" t="s">
        <v>60</v>
      </c>
      <c r="F331" t="s">
        <v>61</v>
      </c>
      <c r="G331" t="s">
        <v>112</v>
      </c>
      <c r="I331" t="s">
        <v>317</v>
      </c>
      <c r="K331">
        <f>VLOOKUP(I331,Sheet2!$A$2:$C$1013,3,FALSE)</f>
        <v>247</v>
      </c>
      <c r="L331" t="str">
        <f t="shared" si="24"/>
        <v>UPDATE m_coa set coa_group_id='247' WHERE code='110601205';</v>
      </c>
    </row>
    <row r="332" customFormat="1" spans="2:12">
      <c r="B332">
        <v>110701001</v>
      </c>
      <c r="C332" t="str">
        <f t="shared" si="22"/>
        <v>CA - Piutang Lain-Lain Pihak Ketiga - Piutang Karyawan</v>
      </c>
      <c r="D332" s="7" t="str">
        <f t="shared" si="23"/>
        <v>INSERT INTO m_coa (created_at, code, name) values (NOW(),'110701001','CA - Piutang Lain-Lain Pihak Ketiga - Piutang Karyawan');</v>
      </c>
      <c r="E332" s="744" t="s">
        <v>60</v>
      </c>
      <c r="F332" t="s">
        <v>61</v>
      </c>
      <c r="G332" t="s">
        <v>318</v>
      </c>
      <c r="I332" t="s">
        <v>319</v>
      </c>
      <c r="K332">
        <f>VLOOKUP(I332,Sheet2!$A$2:$C$1013,3,FALSE)</f>
        <v>248</v>
      </c>
      <c r="L332" t="str">
        <f t="shared" si="24"/>
        <v>UPDATE m_coa set coa_group_id='248' WHERE code='110701001';</v>
      </c>
    </row>
    <row r="333" customFormat="1" spans="2:12">
      <c r="B333">
        <v>110701002</v>
      </c>
      <c r="C333" t="str">
        <f t="shared" si="22"/>
        <v>CA - Piutang Lain-Lain Pihak Ketiga - Piutang Lain-Lain</v>
      </c>
      <c r="D333" s="7" t="str">
        <f t="shared" si="23"/>
        <v>INSERT INTO m_coa (created_at, code, name) values (NOW(),'110701002','CA - Piutang Lain-Lain Pihak Ketiga - Piutang Lain-Lain');</v>
      </c>
      <c r="E333" s="744" t="s">
        <v>60</v>
      </c>
      <c r="F333" t="s">
        <v>61</v>
      </c>
      <c r="G333" t="s">
        <v>318</v>
      </c>
      <c r="I333" t="s">
        <v>320</v>
      </c>
      <c r="K333">
        <f>VLOOKUP(I333,Sheet2!$A$2:$C$1013,3,FALSE)</f>
        <v>249</v>
      </c>
      <c r="L333" t="str">
        <f t="shared" si="24"/>
        <v>UPDATE m_coa set coa_group_id='249' WHERE code='110701002';</v>
      </c>
    </row>
    <row r="334" customFormat="1" spans="2:12">
      <c r="B334">
        <v>110801001</v>
      </c>
      <c r="C334" t="str">
        <f t="shared" ref="C334:C395" si="25">CONCATENATE(F334,E334,G334,E334,I334)</f>
        <v>CA - Piutang Lain-Lain Pihak Berelasi - PT 1 Inti Dot Com</v>
      </c>
      <c r="D334" s="7" t="str">
        <f t="shared" si="23"/>
        <v>INSERT INTO m_coa (created_at, code, name) values (NOW(),'110801001','CA - Piutang Lain-Lain Pihak Berelasi - PT 1 Inti Dot Com');</v>
      </c>
      <c r="E334" s="744" t="s">
        <v>60</v>
      </c>
      <c r="F334" t="s">
        <v>61</v>
      </c>
      <c r="G334" t="s">
        <v>321</v>
      </c>
      <c r="I334" t="s">
        <v>113</v>
      </c>
      <c r="K334">
        <f>VLOOKUP(I334,Sheet2!$A$2:$C$1013,3,FALSE)</f>
        <v>43</v>
      </c>
      <c r="L334" t="str">
        <f t="shared" si="24"/>
        <v>UPDATE m_coa set coa_group_id='43' WHERE code='110801001';</v>
      </c>
    </row>
    <row r="335" customFormat="1" spans="2:12">
      <c r="B335">
        <v>110801002</v>
      </c>
      <c r="C335" t="str">
        <f t="shared" si="25"/>
        <v>CA - Piutang Lain-Lain Pihak Berelasi - PT Abdi Anugerah Persada (AAP)</v>
      </c>
      <c r="D335" s="7" t="str">
        <f t="shared" si="23"/>
        <v>INSERT INTO m_coa (created_at, code, name) values (NOW(),'110801002','CA - Piutang Lain-Lain Pihak Berelasi - PT Abdi Anugerah Persada (AAP)');</v>
      </c>
      <c r="E335" s="744" t="s">
        <v>60</v>
      </c>
      <c r="F335" t="s">
        <v>61</v>
      </c>
      <c r="G335" t="s">
        <v>321</v>
      </c>
      <c r="I335" t="s">
        <v>114</v>
      </c>
      <c r="K335">
        <f>VLOOKUP(I335,Sheet2!$A$2:$C$1013,3,FALSE)</f>
        <v>44</v>
      </c>
      <c r="L335" t="str">
        <f t="shared" si="24"/>
        <v>UPDATE m_coa set coa_group_id='44' WHERE code='110801002';</v>
      </c>
    </row>
    <row r="336" customFormat="1" spans="2:12">
      <c r="B336">
        <v>110801003</v>
      </c>
      <c r="C336" t="str">
        <f t="shared" si="25"/>
        <v>CA - Piutang Lain-Lain Pihak Berelasi - PT Agapindo Inti Raya</v>
      </c>
      <c r="D336" s="7" t="str">
        <f t="shared" si="23"/>
        <v>INSERT INTO m_coa (created_at, code, name) values (NOW(),'110801003','CA - Piutang Lain-Lain Pihak Berelasi - PT Agapindo Inti Raya');</v>
      </c>
      <c r="E336" s="744" t="s">
        <v>60</v>
      </c>
      <c r="F336" t="s">
        <v>61</v>
      </c>
      <c r="G336" t="s">
        <v>321</v>
      </c>
      <c r="I336" t="s">
        <v>115</v>
      </c>
      <c r="K336">
        <f>VLOOKUP(I336,Sheet2!$A$2:$C$1013,3,FALSE)</f>
        <v>45</v>
      </c>
      <c r="L336" t="str">
        <f t="shared" si="24"/>
        <v>UPDATE m_coa set coa_group_id='45' WHERE code='110801003';</v>
      </c>
    </row>
    <row r="337" customFormat="1" spans="2:12">
      <c r="B337">
        <v>110801004</v>
      </c>
      <c r="C337" t="str">
        <f t="shared" si="25"/>
        <v>CA - Piutang Lain-Lain Pihak Berelasi - PT Agapindo Kasih Abadi (AKA)</v>
      </c>
      <c r="D337" s="7" t="str">
        <f t="shared" si="23"/>
        <v>INSERT INTO m_coa (created_at, code, name) values (NOW(),'110801004','CA - Piutang Lain-Lain Pihak Berelasi - PT Agapindo Kasih Abadi (AKA)');</v>
      </c>
      <c r="E337" s="744" t="s">
        <v>60</v>
      </c>
      <c r="F337" t="s">
        <v>61</v>
      </c>
      <c r="G337" t="s">
        <v>321</v>
      </c>
      <c r="I337" t="s">
        <v>116</v>
      </c>
      <c r="K337">
        <f>VLOOKUP(I337,Sheet2!$A$2:$C$1013,3,FALSE)</f>
        <v>46</v>
      </c>
      <c r="L337" t="str">
        <f t="shared" si="24"/>
        <v>UPDATE m_coa set coa_group_id='46' WHERE code='110801004';</v>
      </c>
    </row>
    <row r="338" customFormat="1" spans="2:12">
      <c r="B338">
        <v>110801005</v>
      </c>
      <c r="C338" t="str">
        <f t="shared" si="25"/>
        <v>CA - Piutang Lain-Lain Pihak Berelasi - PT Alfa Omega Digital (AOD-1)</v>
      </c>
      <c r="D338" s="7" t="str">
        <f t="shared" si="23"/>
        <v>INSERT INTO m_coa (created_at, code, name) values (NOW(),'110801005','CA - Piutang Lain-Lain Pihak Berelasi - PT Alfa Omega Digital (AOD-1)');</v>
      </c>
      <c r="E338" s="744" t="s">
        <v>60</v>
      </c>
      <c r="F338" t="s">
        <v>61</v>
      </c>
      <c r="G338" t="s">
        <v>321</v>
      </c>
      <c r="I338" t="s">
        <v>117</v>
      </c>
      <c r="K338">
        <f>VLOOKUP(I338,Sheet2!$A$2:$C$1013,3,FALSE)</f>
        <v>47</v>
      </c>
      <c r="L338" t="str">
        <f t="shared" si="24"/>
        <v>UPDATE m_coa set coa_group_id='47' WHERE code='110801005';</v>
      </c>
    </row>
    <row r="339" customFormat="1" spans="2:12">
      <c r="B339">
        <v>110801006</v>
      </c>
      <c r="C339" t="str">
        <f t="shared" si="25"/>
        <v>CA - Piutang Lain-Lain Pihak Berelasi - PT Alfa Omega Digitalindo (AOD-2)</v>
      </c>
      <c r="D339" s="7" t="str">
        <f t="shared" si="23"/>
        <v>INSERT INTO m_coa (created_at, code, name) values (NOW(),'110801006','CA - Piutang Lain-Lain Pihak Berelasi - PT Alfa Omega Digitalindo (AOD-2)');</v>
      </c>
      <c r="E339" s="744" t="s">
        <v>60</v>
      </c>
      <c r="F339" t="s">
        <v>61</v>
      </c>
      <c r="G339" t="s">
        <v>321</v>
      </c>
      <c r="I339" t="s">
        <v>118</v>
      </c>
      <c r="K339">
        <f>VLOOKUP(I339,Sheet2!$A$2:$C$1013,3,FALSE)</f>
        <v>48</v>
      </c>
      <c r="L339" t="str">
        <f t="shared" si="24"/>
        <v>UPDATE m_coa set coa_group_id='48' WHERE code='110801006';</v>
      </c>
    </row>
    <row r="340" customFormat="1" spans="2:12">
      <c r="B340">
        <v>110801007</v>
      </c>
      <c r="C340" t="str">
        <f t="shared" si="25"/>
        <v>CA - Piutang Lain-Lain Pihak Berelasi - PT Alphanovation Digital Teknindo (Pawoon)</v>
      </c>
      <c r="D340" s="7" t="str">
        <f t="shared" si="23"/>
        <v>INSERT INTO m_coa (created_at, code, name) values (NOW(),'110801007','CA - Piutang Lain-Lain Pihak Berelasi - PT Alphanovation Digital Teknindo (Pawoon)');</v>
      </c>
      <c r="E340" s="744" t="s">
        <v>60</v>
      </c>
      <c r="F340" t="s">
        <v>61</v>
      </c>
      <c r="G340" t="s">
        <v>321</v>
      </c>
      <c r="I340" t="s">
        <v>119</v>
      </c>
      <c r="K340">
        <f>VLOOKUP(I340,Sheet2!$A$2:$C$1013,3,FALSE)</f>
        <v>49</v>
      </c>
      <c r="L340" t="str">
        <f t="shared" si="24"/>
        <v>UPDATE m_coa set coa_group_id='49' WHERE code='110801007';</v>
      </c>
    </row>
    <row r="341" customFormat="1" spans="2:12">
      <c r="B341">
        <v>110801008</v>
      </c>
      <c r="C341" t="str">
        <f t="shared" si="25"/>
        <v>CA - Piutang Lain-Lain Pihak Berelasi - PT Antares Global Teknologi (AGT)</v>
      </c>
      <c r="D341" s="7" t="str">
        <f t="shared" si="23"/>
        <v>INSERT INTO m_coa (created_at, code, name) values (NOW(),'110801008','CA - Piutang Lain-Lain Pihak Berelasi - PT Antares Global Teknologi (AGT)');</v>
      </c>
      <c r="E341" s="744" t="s">
        <v>60</v>
      </c>
      <c r="F341" t="s">
        <v>61</v>
      </c>
      <c r="G341" t="s">
        <v>321</v>
      </c>
      <c r="I341" t="s">
        <v>120</v>
      </c>
      <c r="K341">
        <f>VLOOKUP(I341,Sheet2!$A$2:$C$1013,3,FALSE)</f>
        <v>50</v>
      </c>
      <c r="L341" t="str">
        <f t="shared" si="24"/>
        <v>UPDATE m_coa set coa_group_id='50' WHERE code='110801008';</v>
      </c>
    </row>
    <row r="342" customFormat="1" spans="2:12">
      <c r="B342">
        <v>110801009</v>
      </c>
      <c r="C342" t="str">
        <f t="shared" si="25"/>
        <v>CA - Piutang Lain-Lain Pihak Berelasi - PT Anugerah Inti Karisma (AIK)</v>
      </c>
      <c r="D342" s="7" t="str">
        <f t="shared" si="23"/>
        <v>INSERT INTO m_coa (created_at, code, name) values (NOW(),'110801009','CA - Piutang Lain-Lain Pihak Berelasi - PT Anugerah Inti Karisma (AIK)');</v>
      </c>
      <c r="E342" s="744" t="s">
        <v>60</v>
      </c>
      <c r="F342" t="s">
        <v>61</v>
      </c>
      <c r="G342" t="s">
        <v>321</v>
      </c>
      <c r="I342" t="s">
        <v>121</v>
      </c>
      <c r="K342">
        <f>VLOOKUP(I342,Sheet2!$A$2:$C$1013,3,FALSE)</f>
        <v>51</v>
      </c>
      <c r="L342" t="str">
        <f t="shared" si="24"/>
        <v>UPDATE m_coa set coa_group_id='51' WHERE code='110801009';</v>
      </c>
    </row>
    <row r="343" customFormat="1" spans="2:12">
      <c r="B343">
        <v>110801010</v>
      </c>
      <c r="C343" t="str">
        <f t="shared" si="25"/>
        <v>CA - Piutang Lain-Lain Pihak Berelasi - PT Soteria Wicaksana Investama (SWI)</v>
      </c>
      <c r="D343" s="7" t="str">
        <f t="shared" si="23"/>
        <v>INSERT INTO m_coa (created_at, code, name) values (NOW(),'110801010','CA - Piutang Lain-Lain Pihak Berelasi - PT Soteria Wicaksana Investama (SWI)');</v>
      </c>
      <c r="E343" s="744" t="s">
        <v>60</v>
      </c>
      <c r="F343" t="s">
        <v>61</v>
      </c>
      <c r="G343" t="s">
        <v>321</v>
      </c>
      <c r="I343" t="s">
        <v>122</v>
      </c>
      <c r="K343">
        <f>VLOOKUP(I343,Sheet2!$A$2:$C$1013,3,FALSE)</f>
        <v>52</v>
      </c>
      <c r="L343" t="str">
        <f t="shared" si="24"/>
        <v>UPDATE m_coa set coa_group_id='52' WHERE code='110801010';</v>
      </c>
    </row>
    <row r="344" customFormat="1" spans="2:12">
      <c r="B344">
        <v>110801011</v>
      </c>
      <c r="C344" t="str">
        <f t="shared" si="25"/>
        <v>CA - Piutang Lain-Lain Pihak Berelasi - PT Anugerah Kopi Digital (AKD)</v>
      </c>
      <c r="D344" s="7" t="str">
        <f t="shared" si="23"/>
        <v>INSERT INTO m_coa (created_at, code, name) values (NOW(),'110801011','CA - Piutang Lain-Lain Pihak Berelasi - PT Anugerah Kopi Digital (AKD)');</v>
      </c>
      <c r="E344" s="744" t="s">
        <v>60</v>
      </c>
      <c r="F344" t="s">
        <v>61</v>
      </c>
      <c r="G344" t="s">
        <v>321</v>
      </c>
      <c r="I344" t="s">
        <v>123</v>
      </c>
      <c r="K344">
        <f>VLOOKUP(I344,Sheet2!$A$2:$C$1013,3,FALSE)</f>
        <v>53</v>
      </c>
      <c r="L344" t="str">
        <f t="shared" si="24"/>
        <v>UPDATE m_coa set coa_group_id='53' WHERE code='110801011';</v>
      </c>
    </row>
    <row r="345" customFormat="1" spans="2:12">
      <c r="B345">
        <v>110801012</v>
      </c>
      <c r="C345" t="str">
        <f t="shared" si="25"/>
        <v>CA - Piutang Lain-Lain Pihak Berelasi - PT Anugerah Serta Sentosa (ASS1)</v>
      </c>
      <c r="D345" s="7" t="str">
        <f t="shared" si="23"/>
        <v>INSERT INTO m_coa (created_at, code, name) values (NOW(),'110801012','CA - Piutang Lain-Lain Pihak Berelasi - PT Anugerah Serta Sentosa (ASS1)');</v>
      </c>
      <c r="E345" s="744" t="s">
        <v>60</v>
      </c>
      <c r="F345" t="s">
        <v>61</v>
      </c>
      <c r="G345" t="s">
        <v>321</v>
      </c>
      <c r="I345" t="s">
        <v>124</v>
      </c>
      <c r="K345">
        <f>VLOOKUP(I345,Sheet2!$A$2:$C$1013,3,FALSE)</f>
        <v>54</v>
      </c>
      <c r="L345" t="str">
        <f t="shared" si="24"/>
        <v>UPDATE m_coa set coa_group_id='54' WHERE code='110801012';</v>
      </c>
    </row>
    <row r="346" customFormat="1" spans="2:12">
      <c r="B346">
        <v>110801013</v>
      </c>
      <c r="C346" t="str">
        <f t="shared" si="25"/>
        <v>CA - Piutang Lain-Lain Pihak Berelasi - PT Anugerah Teknologi Mandiri (ATM)</v>
      </c>
      <c r="D346" s="7" t="str">
        <f t="shared" si="23"/>
        <v>INSERT INTO m_coa (created_at, code, name) values (NOW(),'110801013','CA - Piutang Lain-Lain Pihak Berelasi - PT Anugerah Teknologi Mandiri (ATM)');</v>
      </c>
      <c r="E346" s="744" t="s">
        <v>60</v>
      </c>
      <c r="F346" t="s">
        <v>61</v>
      </c>
      <c r="G346" t="s">
        <v>321</v>
      </c>
      <c r="I346" t="s">
        <v>125</v>
      </c>
      <c r="K346">
        <f>VLOOKUP(I346,Sheet2!$A$2:$C$1013,3,FALSE)</f>
        <v>55</v>
      </c>
      <c r="L346" t="str">
        <f t="shared" si="24"/>
        <v>UPDATE m_coa set coa_group_id='55' WHERE code='110801013';</v>
      </c>
    </row>
    <row r="347" customFormat="1" spans="2:12">
      <c r="B347">
        <v>110801014</v>
      </c>
      <c r="C347" t="str">
        <f t="shared" si="25"/>
        <v>CA - Piutang Lain-Lain Pihak Berelasi - PT Anugerah Wicaksana Digital (AWD)</v>
      </c>
      <c r="D347" s="7" t="str">
        <f t="shared" si="23"/>
        <v>INSERT INTO m_coa (created_at, code, name) values (NOW(),'110801014','CA - Piutang Lain-Lain Pihak Berelasi - PT Anugerah Wicaksana Digital (AWD)');</v>
      </c>
      <c r="E347" s="744" t="s">
        <v>60</v>
      </c>
      <c r="F347" t="s">
        <v>61</v>
      </c>
      <c r="G347" t="s">
        <v>321</v>
      </c>
      <c r="I347" t="s">
        <v>126</v>
      </c>
      <c r="K347">
        <f>VLOOKUP(I347,Sheet2!$A$2:$C$1013,3,FALSE)</f>
        <v>56</v>
      </c>
      <c r="L347" t="str">
        <f t="shared" si="24"/>
        <v>UPDATE m_coa set coa_group_id='56' WHERE code='110801014';</v>
      </c>
    </row>
    <row r="348" customFormat="1" spans="2:12">
      <c r="B348">
        <v>110801015</v>
      </c>
      <c r="C348" t="str">
        <f t="shared" si="25"/>
        <v>CA - Piutang Lain-Lain Pihak Berelasi - PT Argo Pandu Digital (APD)</v>
      </c>
      <c r="D348" s="7" t="str">
        <f t="shared" si="23"/>
        <v>INSERT INTO m_coa (created_at, code, name) values (NOW(),'110801015','CA - Piutang Lain-Lain Pihak Berelasi - PT Argo Pandu Digital (APD)');</v>
      </c>
      <c r="E348" s="744" t="s">
        <v>60</v>
      </c>
      <c r="F348" t="s">
        <v>61</v>
      </c>
      <c r="G348" t="s">
        <v>321</v>
      </c>
      <c r="I348" t="s">
        <v>127</v>
      </c>
      <c r="K348">
        <f>VLOOKUP(I348,Sheet2!$A$2:$C$1013,3,FALSE)</f>
        <v>57</v>
      </c>
      <c r="L348" t="str">
        <f t="shared" si="24"/>
        <v>UPDATE m_coa set coa_group_id='57' WHERE code='110801015';</v>
      </c>
    </row>
    <row r="349" customFormat="1" spans="2:12">
      <c r="B349">
        <v>110801016</v>
      </c>
      <c r="C349" t="str">
        <f t="shared" si="25"/>
        <v>CA - Piutang Lain-Lain Pihak Berelasi - PT Berkah Karunia Kreasi (BKK)</v>
      </c>
      <c r="D349" s="7" t="str">
        <f t="shared" si="23"/>
        <v>INSERT INTO m_coa (created_at, code, name) values (NOW(),'110801016','CA - Piutang Lain-Lain Pihak Berelasi - PT Berkah Karunia Kreasi (BKK)');</v>
      </c>
      <c r="E349" s="744" t="s">
        <v>60</v>
      </c>
      <c r="F349" t="s">
        <v>61</v>
      </c>
      <c r="G349" t="s">
        <v>321</v>
      </c>
      <c r="I349" t="s">
        <v>128</v>
      </c>
      <c r="K349">
        <f>VLOOKUP(I349,Sheet2!$A$2:$C$1013,3,FALSE)</f>
        <v>58</v>
      </c>
      <c r="L349" t="str">
        <f t="shared" si="24"/>
        <v>UPDATE m_coa set coa_group_id='58' WHERE code='110801016';</v>
      </c>
    </row>
    <row r="350" customFormat="1" spans="2:12">
      <c r="B350">
        <v>110801017</v>
      </c>
      <c r="C350" t="str">
        <f t="shared" si="25"/>
        <v>CA - Piutang Lain-Lain Pihak Berelasi - PT Berkah Omega Sukses (BOS)</v>
      </c>
      <c r="D350" s="7" t="str">
        <f t="shared" si="23"/>
        <v>INSERT INTO m_coa (created_at, code, name) values (NOW(),'110801017','CA - Piutang Lain-Lain Pihak Berelasi - PT Berkah Omega Sukses (BOS)');</v>
      </c>
      <c r="E350" s="744" t="s">
        <v>60</v>
      </c>
      <c r="F350" t="s">
        <v>61</v>
      </c>
      <c r="G350" t="s">
        <v>321</v>
      </c>
      <c r="I350" t="s">
        <v>129</v>
      </c>
      <c r="K350">
        <f>VLOOKUP(I350,Sheet2!$A$2:$C$1013,3,FALSE)</f>
        <v>59</v>
      </c>
      <c r="L350" t="str">
        <f t="shared" si="24"/>
        <v>UPDATE m_coa set coa_group_id='59' WHERE code='110801017';</v>
      </c>
    </row>
    <row r="351" customFormat="1" spans="2:12">
      <c r="B351">
        <v>110801018</v>
      </c>
      <c r="C351" t="str">
        <f t="shared" si="25"/>
        <v>CA - Piutang Lain-Lain Pihak Berelasi - PT Berkah Otentik Sejahtera (BOS)</v>
      </c>
      <c r="D351" s="7" t="str">
        <f t="shared" si="23"/>
        <v>INSERT INTO m_coa (created_at, code, name) values (NOW(),'110801018','CA - Piutang Lain-Lain Pihak Berelasi - PT Berkah Otentik Sejahtera (BOS)');</v>
      </c>
      <c r="E351" s="744" t="s">
        <v>60</v>
      </c>
      <c r="F351" t="s">
        <v>61</v>
      </c>
      <c r="G351" t="s">
        <v>321</v>
      </c>
      <c r="I351" t="s">
        <v>130</v>
      </c>
      <c r="K351">
        <f>VLOOKUP(I351,Sheet2!$A$2:$C$1013,3,FALSE)</f>
        <v>60</v>
      </c>
      <c r="L351" t="str">
        <f t="shared" si="24"/>
        <v>UPDATE m_coa set coa_group_id='60' WHERE code='110801018';</v>
      </c>
    </row>
    <row r="352" customFormat="1" spans="2:12">
      <c r="B352">
        <v>110801019</v>
      </c>
      <c r="C352" t="str">
        <f t="shared" si="25"/>
        <v>CA - Piutang Lain-Lain Pihak Berelasi - PT Berkah Teknologi Selaras (BTS)</v>
      </c>
      <c r="D352" s="7" t="str">
        <f t="shared" si="23"/>
        <v>INSERT INTO m_coa (created_at, code, name) values (NOW(),'110801019','CA - Piutang Lain-Lain Pihak Berelasi - PT Berkah Teknologi Selaras (BTS)');</v>
      </c>
      <c r="E352" s="744" t="s">
        <v>60</v>
      </c>
      <c r="F352" t="s">
        <v>61</v>
      </c>
      <c r="G352" t="s">
        <v>321</v>
      </c>
      <c r="I352" t="s">
        <v>131</v>
      </c>
      <c r="K352">
        <f>VLOOKUP(I352,Sheet2!$A$2:$C$1013,3,FALSE)</f>
        <v>61</v>
      </c>
      <c r="L352" t="str">
        <f t="shared" si="24"/>
        <v>UPDATE m_coa set coa_group_id='61' WHERE code='110801019';</v>
      </c>
    </row>
    <row r="353" customFormat="1" spans="2:12">
      <c r="B353">
        <v>110801020</v>
      </c>
      <c r="C353" t="str">
        <f t="shared" si="25"/>
        <v>CA - Piutang Lain-Lain Pihak Berelasi - PT Berkah Teknologi Semesta (BTS)</v>
      </c>
      <c r="D353" s="7" t="str">
        <f t="shared" si="23"/>
        <v>INSERT INTO m_coa (created_at, code, name) values (NOW(),'110801020','CA - Piutang Lain-Lain Pihak Berelasi - PT Berkah Teknologi Semesta (BTS)');</v>
      </c>
      <c r="E353" s="744" t="s">
        <v>60</v>
      </c>
      <c r="F353" t="s">
        <v>61</v>
      </c>
      <c r="G353" t="s">
        <v>321</v>
      </c>
      <c r="I353" t="s">
        <v>132</v>
      </c>
      <c r="K353">
        <f>VLOOKUP(I353,Sheet2!$A$2:$C$1013,3,FALSE)</f>
        <v>62</v>
      </c>
      <c r="L353" t="str">
        <f t="shared" si="24"/>
        <v>UPDATE m_coa set coa_group_id='62' WHERE code='110801020';</v>
      </c>
    </row>
    <row r="354" customFormat="1" spans="2:12">
      <c r="B354">
        <v>110801021</v>
      </c>
      <c r="C354" t="str">
        <f t="shared" si="25"/>
        <v>CA - Piutang Lain-Lain Pihak Berelasi - PT Berkah Trijaya Indonesia (BTI)</v>
      </c>
      <c r="D354" s="7" t="str">
        <f t="shared" si="23"/>
        <v>INSERT INTO m_coa (created_at, code, name) values (NOW(),'110801021','CA - Piutang Lain-Lain Pihak Berelasi - PT Berkah Trijaya Indonesia (BTI)');</v>
      </c>
      <c r="E354" s="744" t="s">
        <v>60</v>
      </c>
      <c r="F354" t="s">
        <v>61</v>
      </c>
      <c r="G354" t="s">
        <v>321</v>
      </c>
      <c r="I354" t="s">
        <v>133</v>
      </c>
      <c r="K354">
        <f>VLOOKUP(I354,Sheet2!$A$2:$C$1013,3,FALSE)</f>
        <v>63</v>
      </c>
      <c r="L354" t="str">
        <f t="shared" si="24"/>
        <v>UPDATE m_coa set coa_group_id='63' WHERE code='110801021';</v>
      </c>
    </row>
    <row r="355" customFormat="1" spans="2:12">
      <c r="B355">
        <v>110801022</v>
      </c>
      <c r="C355" t="str">
        <f t="shared" si="25"/>
        <v>CA - Piutang Lain-Lain Pihak Berelasi - PT Bersama Omega Sejahtera (BOS)</v>
      </c>
      <c r="D355" s="7" t="str">
        <f t="shared" si="23"/>
        <v>INSERT INTO m_coa (created_at, code, name) values (NOW(),'110801022','CA - Piutang Lain-Lain Pihak Berelasi - PT Bersama Omega Sejahtera (BOS)');</v>
      </c>
      <c r="E355" s="744" t="s">
        <v>60</v>
      </c>
      <c r="F355" t="s">
        <v>61</v>
      </c>
      <c r="G355" t="s">
        <v>321</v>
      </c>
      <c r="I355" t="s">
        <v>134</v>
      </c>
      <c r="K355">
        <f>VLOOKUP(I355,Sheet2!$A$2:$C$1013,3,FALSE)</f>
        <v>64</v>
      </c>
      <c r="L355" t="str">
        <f t="shared" si="24"/>
        <v>UPDATE m_coa set coa_group_id='64' WHERE code='110801022';</v>
      </c>
    </row>
    <row r="356" customFormat="1" spans="2:12">
      <c r="B356">
        <v>110801023</v>
      </c>
      <c r="C356" t="str">
        <f t="shared" si="25"/>
        <v>CA - Piutang Lain-Lain Pihak Berelasi - PT Bilik Sinergi Indonesia (BSI)</v>
      </c>
      <c r="D356" s="7" t="str">
        <f t="shared" si="23"/>
        <v>INSERT INTO m_coa (created_at, code, name) values (NOW(),'110801023','CA - Piutang Lain-Lain Pihak Berelasi - PT Bilik Sinergi Indonesia (BSI)');</v>
      </c>
      <c r="E356" s="744" t="s">
        <v>60</v>
      </c>
      <c r="F356" t="s">
        <v>61</v>
      </c>
      <c r="G356" t="s">
        <v>321</v>
      </c>
      <c r="I356" t="s">
        <v>135</v>
      </c>
      <c r="K356">
        <f>VLOOKUP(I356,Sheet2!$A$2:$C$1013,3,FALSE)</f>
        <v>65</v>
      </c>
      <c r="L356" t="str">
        <f t="shared" si="24"/>
        <v>UPDATE m_coa set coa_group_id='65' WHERE code='110801023';</v>
      </c>
    </row>
    <row r="357" customFormat="1" spans="2:12">
      <c r="B357">
        <v>110801024</v>
      </c>
      <c r="C357" t="str">
        <f t="shared" si="25"/>
        <v>CA - Piutang Lain-Lain Pihak Berelasi - PT Buana Agya Cipta (BAC)</v>
      </c>
      <c r="D357" s="7" t="str">
        <f t="shared" si="23"/>
        <v>INSERT INTO m_coa (created_at, code, name) values (NOW(),'110801024','CA - Piutang Lain-Lain Pihak Berelasi - PT Buana Agya Cipta (BAC)');</v>
      </c>
      <c r="E357" s="744" t="s">
        <v>60</v>
      </c>
      <c r="F357" t="s">
        <v>61</v>
      </c>
      <c r="G357" t="s">
        <v>321</v>
      </c>
      <c r="I357" t="s">
        <v>136</v>
      </c>
      <c r="K357">
        <f>VLOOKUP(I357,Sheet2!$A$2:$C$1013,3,FALSE)</f>
        <v>66</v>
      </c>
      <c r="L357" t="str">
        <f t="shared" si="24"/>
        <v>UPDATE m_coa set coa_group_id='66' WHERE code='110801024';</v>
      </c>
    </row>
    <row r="358" customFormat="1" spans="2:12">
      <c r="B358">
        <v>110801025</v>
      </c>
      <c r="C358" t="str">
        <f t="shared" si="25"/>
        <v>CA - Piutang Lain-Lain Pihak Berelasi - PT Cakra Ultima Sejahtera (CUS)</v>
      </c>
      <c r="D358" s="7" t="str">
        <f t="shared" si="23"/>
        <v>INSERT INTO m_coa (created_at, code, name) values (NOW(),'110801025','CA - Piutang Lain-Lain Pihak Berelasi - PT Cakra Ultima Sejahtera (CUS)');</v>
      </c>
      <c r="E358" s="744" t="s">
        <v>60</v>
      </c>
      <c r="F358" t="s">
        <v>61</v>
      </c>
      <c r="G358" t="s">
        <v>321</v>
      </c>
      <c r="I358" t="s">
        <v>137</v>
      </c>
      <c r="K358">
        <f>VLOOKUP(I358,Sheet2!$A$2:$C$1013,3,FALSE)</f>
        <v>67</v>
      </c>
      <c r="L358" t="str">
        <f t="shared" si="24"/>
        <v>UPDATE m_coa set coa_group_id='67' WHERE code='110801025';</v>
      </c>
    </row>
    <row r="359" customFormat="1" spans="2:12">
      <c r="B359">
        <v>110801026</v>
      </c>
      <c r="C359" t="str">
        <f t="shared" si="25"/>
        <v>CA - Piutang Lain-Lain Pihak Berelasi - PT Chat Bot Nusantara (CBN)</v>
      </c>
      <c r="D359" s="7" t="str">
        <f t="shared" si="23"/>
        <v>INSERT INTO m_coa (created_at, code, name) values (NOW(),'110801026','CA - Piutang Lain-Lain Pihak Berelasi - PT Chat Bot Nusantara (CBN)');</v>
      </c>
      <c r="E359" s="744" t="s">
        <v>60</v>
      </c>
      <c r="F359" t="s">
        <v>61</v>
      </c>
      <c r="G359" t="s">
        <v>321</v>
      </c>
      <c r="I359" t="s">
        <v>138</v>
      </c>
      <c r="K359">
        <f>VLOOKUP(I359,Sheet2!$A$2:$C$1013,3,FALSE)</f>
        <v>68</v>
      </c>
      <c r="L359" t="str">
        <f t="shared" si="24"/>
        <v>UPDATE m_coa set coa_group_id='68' WHERE code='110801026';</v>
      </c>
    </row>
    <row r="360" customFormat="1" spans="2:12">
      <c r="B360">
        <v>110801027</v>
      </c>
      <c r="C360" t="str">
        <f t="shared" si="25"/>
        <v>CA - Piutang Lain-Lain Pihak Berelasi - PT Cyrus Solusi Indonesia (CSI)</v>
      </c>
      <c r="D360" s="7" t="str">
        <f t="shared" si="23"/>
        <v>INSERT INTO m_coa (created_at, code, name) values (NOW(),'110801027','CA - Piutang Lain-Lain Pihak Berelasi - PT Cyrus Solusi Indonesia (CSI)');</v>
      </c>
      <c r="E360" s="744" t="s">
        <v>60</v>
      </c>
      <c r="F360" t="s">
        <v>61</v>
      </c>
      <c r="G360" t="s">
        <v>321</v>
      </c>
      <c r="I360" t="s">
        <v>139</v>
      </c>
      <c r="K360">
        <f>VLOOKUP(I360,Sheet2!$A$2:$C$1013,3,FALSE)</f>
        <v>69</v>
      </c>
      <c r="L360" t="str">
        <f t="shared" si="24"/>
        <v>UPDATE m_coa set coa_group_id='69' WHERE code='110801027';</v>
      </c>
    </row>
    <row r="361" customFormat="1" spans="2:12">
      <c r="B361">
        <v>110801028</v>
      </c>
      <c r="C361" t="str">
        <f t="shared" si="25"/>
        <v>CA - Piutang Lain-Lain Pihak Berelasi - PT Dam Korporindo Digital (DKD)</v>
      </c>
      <c r="D361" s="7" t="str">
        <f t="shared" si="23"/>
        <v>INSERT INTO m_coa (created_at, code, name) values (NOW(),'110801028','CA - Piutang Lain-Lain Pihak Berelasi - PT Dam Korporindo Digital (DKD)');</v>
      </c>
      <c r="E361" s="744" t="s">
        <v>60</v>
      </c>
      <c r="F361" t="s">
        <v>61</v>
      </c>
      <c r="G361" t="s">
        <v>321</v>
      </c>
      <c r="I361" t="s">
        <v>140</v>
      </c>
      <c r="K361">
        <f>VLOOKUP(I361,Sheet2!$A$2:$C$1013,3,FALSE)</f>
        <v>70</v>
      </c>
      <c r="L361" t="str">
        <f t="shared" si="24"/>
        <v>UPDATE m_coa set coa_group_id='70' WHERE code='110801028';</v>
      </c>
    </row>
    <row r="362" customFormat="1" spans="2:12">
      <c r="B362">
        <v>110801029</v>
      </c>
      <c r="C362" t="str">
        <f t="shared" si="25"/>
        <v>CA - Piutang Lain-Lain Pihak Berelasi - PT Dapur Kita Indonesia (DKI)</v>
      </c>
      <c r="D362" s="7" t="str">
        <f t="shared" si="23"/>
        <v>INSERT INTO m_coa (created_at, code, name) values (NOW(),'110801029','CA - Piutang Lain-Lain Pihak Berelasi - PT Dapur Kita Indonesia (DKI)');</v>
      </c>
      <c r="E362" s="744" t="s">
        <v>60</v>
      </c>
      <c r="F362" t="s">
        <v>61</v>
      </c>
      <c r="G362" t="s">
        <v>321</v>
      </c>
      <c r="I362" t="s">
        <v>141</v>
      </c>
      <c r="K362">
        <f>VLOOKUP(I362,Sheet2!$A$2:$C$1013,3,FALSE)</f>
        <v>71</v>
      </c>
      <c r="L362" t="str">
        <f t="shared" si="24"/>
        <v>UPDATE m_coa set coa_group_id='71' WHERE code='110801029';</v>
      </c>
    </row>
    <row r="363" customFormat="1" spans="2:12">
      <c r="B363">
        <v>110801030</v>
      </c>
      <c r="C363" t="str">
        <f t="shared" si="25"/>
        <v>CA - Piutang Lain-Lain Pihak Berelasi - PT Dapur Kloud Digital (DKD)</v>
      </c>
      <c r="D363" s="7" t="str">
        <f t="shared" si="23"/>
        <v>INSERT INTO m_coa (created_at, code, name) values (NOW(),'110801030','CA - Piutang Lain-Lain Pihak Berelasi - PT Dapur Kloud Digital (DKD)');</v>
      </c>
      <c r="E363" s="744" t="s">
        <v>60</v>
      </c>
      <c r="F363" t="s">
        <v>61</v>
      </c>
      <c r="G363" t="s">
        <v>321</v>
      </c>
      <c r="I363" t="s">
        <v>142</v>
      </c>
      <c r="K363">
        <f>VLOOKUP(I363,Sheet2!$A$2:$C$1013,3,FALSE)</f>
        <v>72</v>
      </c>
      <c r="L363" t="str">
        <f t="shared" si="24"/>
        <v>UPDATE m_coa set coa_group_id='72' WHERE code='110801030';</v>
      </c>
    </row>
    <row r="364" customFormat="1" spans="2:12">
      <c r="B364">
        <v>110801031</v>
      </c>
      <c r="C364" t="str">
        <f t="shared" si="25"/>
        <v>CA - Piutang Lain-Lain Pihak Berelasi - PT Dekodr Solusi Digital Indonesia (DSDI)</v>
      </c>
      <c r="D364" s="7" t="str">
        <f t="shared" si="23"/>
        <v>INSERT INTO m_coa (created_at, code, name) values (NOW(),'110801031','CA - Piutang Lain-Lain Pihak Berelasi - PT Dekodr Solusi Digital Indonesia (DSDI)');</v>
      </c>
      <c r="E364" s="744" t="s">
        <v>60</v>
      </c>
      <c r="F364" t="s">
        <v>61</v>
      </c>
      <c r="G364" t="s">
        <v>321</v>
      </c>
      <c r="I364" t="s">
        <v>143</v>
      </c>
      <c r="K364">
        <f>VLOOKUP(I364,Sheet2!$A$2:$C$1013,3,FALSE)</f>
        <v>73</v>
      </c>
      <c r="L364" t="str">
        <f t="shared" si="24"/>
        <v>UPDATE m_coa set coa_group_id='73' WHERE code='110801031';</v>
      </c>
    </row>
    <row r="365" customFormat="1" spans="2:12">
      <c r="B365">
        <v>110801032</v>
      </c>
      <c r="C365" t="str">
        <f t="shared" si="25"/>
        <v>CA - Piutang Lain-Lain Pihak Berelasi - PT Digital Berkah Indonesia (DBI)</v>
      </c>
      <c r="D365" s="7" t="str">
        <f t="shared" si="23"/>
        <v>INSERT INTO m_coa (created_at, code, name) values (NOW(),'110801032','CA - Piutang Lain-Lain Pihak Berelasi - PT Digital Berkah Indonesia (DBI)');</v>
      </c>
      <c r="E365" s="744" t="s">
        <v>60</v>
      </c>
      <c r="F365" t="s">
        <v>61</v>
      </c>
      <c r="G365" t="s">
        <v>321</v>
      </c>
      <c r="I365" t="s">
        <v>144</v>
      </c>
      <c r="K365">
        <f>VLOOKUP(I365,Sheet2!$A$2:$C$1013,3,FALSE)</f>
        <v>74</v>
      </c>
      <c r="L365" t="str">
        <f t="shared" si="24"/>
        <v>UPDATE m_coa set coa_group_id='74' WHERE code='110801032';</v>
      </c>
    </row>
    <row r="366" customFormat="1" spans="2:12">
      <c r="B366">
        <v>110801033</v>
      </c>
      <c r="C366" t="str">
        <f t="shared" si="25"/>
        <v>CA - Piutang Lain-Lain Pihak Berelasi - PT Digital Consumer Engagement (DCE)</v>
      </c>
      <c r="D366" s="7" t="str">
        <f t="shared" si="23"/>
        <v>INSERT INTO m_coa (created_at, code, name) values (NOW(),'110801033','CA - Piutang Lain-Lain Pihak Berelasi - PT Digital Consumer Engagement (DCE)');</v>
      </c>
      <c r="E366" s="744" t="s">
        <v>60</v>
      </c>
      <c r="F366" t="s">
        <v>61</v>
      </c>
      <c r="G366" t="s">
        <v>321</v>
      </c>
      <c r="I366" t="s">
        <v>145</v>
      </c>
      <c r="K366">
        <f>VLOOKUP(I366,Sheet2!$A$2:$C$1013,3,FALSE)</f>
        <v>75</v>
      </c>
      <c r="L366" t="str">
        <f t="shared" si="24"/>
        <v>UPDATE m_coa set coa_group_id='75' WHERE code='110801033';</v>
      </c>
    </row>
    <row r="367" customFormat="1" spans="2:12">
      <c r="B367">
        <v>110801034</v>
      </c>
      <c r="C367" t="str">
        <f t="shared" si="25"/>
        <v>CA - Piutang Lain-Lain Pihak Berelasi - PT Digital Maksima Karisma (DMK)</v>
      </c>
      <c r="D367" s="7" t="str">
        <f t="shared" si="23"/>
        <v>INSERT INTO m_coa (created_at, code, name) values (NOW(),'110801034','CA - Piutang Lain-Lain Pihak Berelasi - PT Digital Maksima Karisma (DMK)');</v>
      </c>
      <c r="E367" s="744" t="s">
        <v>60</v>
      </c>
      <c r="F367" t="s">
        <v>61</v>
      </c>
      <c r="G367" t="s">
        <v>321</v>
      </c>
      <c r="I367" t="s">
        <v>146</v>
      </c>
      <c r="K367">
        <f>VLOOKUP(I367,Sheet2!$A$2:$C$1013,3,FALSE)</f>
        <v>76</v>
      </c>
      <c r="L367" t="str">
        <f t="shared" si="24"/>
        <v>UPDATE m_coa set coa_group_id='76' WHERE code='110801034';</v>
      </c>
    </row>
    <row r="368" customFormat="1" spans="2:12">
      <c r="B368">
        <v>110801035</v>
      </c>
      <c r="C368" t="str">
        <f t="shared" si="25"/>
        <v>CA - Piutang Lain-Lain Pihak Berelasi - PT Digital Maxima Indonesia (DMI)</v>
      </c>
      <c r="D368" s="7" t="str">
        <f t="shared" si="23"/>
        <v>INSERT INTO m_coa (created_at, code, name) values (NOW(),'110801035','CA - Piutang Lain-Lain Pihak Berelasi - PT Digital Maxima Indonesia (DMI)');</v>
      </c>
      <c r="E368" s="744" t="s">
        <v>60</v>
      </c>
      <c r="F368" t="s">
        <v>61</v>
      </c>
      <c r="G368" t="s">
        <v>321</v>
      </c>
      <c r="I368" t="s">
        <v>147</v>
      </c>
      <c r="K368">
        <f>VLOOKUP(I368,Sheet2!$A$2:$C$1013,3,FALSE)</f>
        <v>77</v>
      </c>
      <c r="L368" t="str">
        <f t="shared" si="24"/>
        <v>UPDATE m_coa set coa_group_id='77' WHERE code='110801035';</v>
      </c>
    </row>
    <row r="369" customFormat="1" spans="2:12">
      <c r="B369">
        <v>110801036</v>
      </c>
      <c r="C369" t="str">
        <f t="shared" si="25"/>
        <v>CA - Piutang Lain-Lain Pihak Berelasi - PT Digital Mediatama Maxima Tbk (DMMX)</v>
      </c>
      <c r="D369" s="7" t="str">
        <f t="shared" si="23"/>
        <v>INSERT INTO m_coa (created_at, code, name) values (NOW(),'110801036','CA - Piutang Lain-Lain Pihak Berelasi - PT Digital Mediatama Maxima Tbk (DMMX)');</v>
      </c>
      <c r="E369" s="744" t="s">
        <v>60</v>
      </c>
      <c r="F369" t="s">
        <v>61</v>
      </c>
      <c r="G369" t="s">
        <v>321</v>
      </c>
      <c r="I369" t="s">
        <v>148</v>
      </c>
      <c r="K369">
        <f>VLOOKUP(I369,Sheet2!$A$2:$C$1013,3,FALSE)</f>
        <v>78</v>
      </c>
      <c r="L369" t="str">
        <f t="shared" si="24"/>
        <v>UPDATE m_coa set coa_group_id='78' WHERE code='110801036';</v>
      </c>
    </row>
    <row r="370" customFormat="1" spans="2:12">
      <c r="B370">
        <v>110801037</v>
      </c>
      <c r="C370" t="str">
        <f t="shared" si="25"/>
        <v>CA - Piutang Lain-Lain Pihak Berelasi - PT Disa Citra Digital (DCD)</v>
      </c>
      <c r="D370" s="7" t="str">
        <f t="shared" si="23"/>
        <v>INSERT INTO m_coa (created_at, code, name) values (NOW(),'110801037','CA - Piutang Lain-Lain Pihak Berelasi - PT Disa Citra Digital (DCD)');</v>
      </c>
      <c r="E370" s="744" t="s">
        <v>60</v>
      </c>
      <c r="F370" t="s">
        <v>61</v>
      </c>
      <c r="G370" t="s">
        <v>321</v>
      </c>
      <c r="I370" t="s">
        <v>149</v>
      </c>
      <c r="K370">
        <f>VLOOKUP(I370,Sheet2!$A$2:$C$1013,3,FALSE)</f>
        <v>79</v>
      </c>
      <c r="L370" t="str">
        <f t="shared" si="24"/>
        <v>UPDATE m_coa set coa_group_id='79' WHERE code='110801037';</v>
      </c>
    </row>
    <row r="371" customFormat="1" spans="2:12">
      <c r="B371">
        <v>110801038</v>
      </c>
      <c r="C371" t="str">
        <f t="shared" si="25"/>
        <v>CA - Piutang Lain-Lain Pihak Berelasi - PT Disa Citra Mandiri (DCM)</v>
      </c>
      <c r="D371" s="7" t="str">
        <f t="shared" si="23"/>
        <v>INSERT INTO m_coa (created_at, code, name) values (NOW(),'110801038','CA - Piutang Lain-Lain Pihak Berelasi - PT Disa Citra Mandiri (DCM)');</v>
      </c>
      <c r="E371" s="744" t="s">
        <v>60</v>
      </c>
      <c r="F371" t="s">
        <v>61</v>
      </c>
      <c r="G371" t="s">
        <v>321</v>
      </c>
      <c r="I371" t="s">
        <v>150</v>
      </c>
      <c r="K371">
        <f>VLOOKUP(I371,Sheet2!$A$2:$C$1013,3,FALSE)</f>
        <v>80</v>
      </c>
      <c r="L371" t="str">
        <f t="shared" si="24"/>
        <v>UPDATE m_coa set coa_group_id='80' WHERE code='110801038';</v>
      </c>
    </row>
    <row r="372" customFormat="1" spans="2:12">
      <c r="B372">
        <v>110801039</v>
      </c>
      <c r="C372" t="str">
        <f t="shared" si="25"/>
        <v>CA - Piutang Lain-Lain Pihak Berelasi - PT Distribusi Emitama Anugerah (DEA)</v>
      </c>
      <c r="D372" s="7" t="str">
        <f t="shared" si="23"/>
        <v>INSERT INTO m_coa (created_at, code, name) values (NOW(),'110801039','CA - Piutang Lain-Lain Pihak Berelasi - PT Distribusi Emitama Anugerah (DEA)');</v>
      </c>
      <c r="E372" s="744" t="s">
        <v>60</v>
      </c>
      <c r="F372" t="s">
        <v>61</v>
      </c>
      <c r="G372" t="s">
        <v>321</v>
      </c>
      <c r="I372" t="s">
        <v>151</v>
      </c>
      <c r="K372">
        <f>VLOOKUP(I372,Sheet2!$A$2:$C$1013,3,FALSE)</f>
        <v>81</v>
      </c>
      <c r="L372" t="str">
        <f t="shared" si="24"/>
        <v>UPDATE m_coa set coa_group_id='81' WHERE code='110801039';</v>
      </c>
    </row>
    <row r="373" customFormat="1" spans="2:12">
      <c r="B373">
        <v>110801040</v>
      </c>
      <c r="C373" t="str">
        <f t="shared" si="25"/>
        <v>CA - Piutang Lain-Lain Pihak Berelasi - PT Distribusi Voucher Nusantara Tbk (DIVA)</v>
      </c>
      <c r="D373" s="7" t="str">
        <f t="shared" si="23"/>
        <v>INSERT INTO m_coa (created_at, code, name) values (NOW(),'110801040','CA - Piutang Lain-Lain Pihak Berelasi - PT Distribusi Voucher Nusantara Tbk (DIVA)');</v>
      </c>
      <c r="E373" s="744" t="s">
        <v>60</v>
      </c>
      <c r="F373" t="s">
        <v>61</v>
      </c>
      <c r="G373" t="s">
        <v>321</v>
      </c>
      <c r="I373" t="s">
        <v>152</v>
      </c>
      <c r="K373">
        <f>VLOOKUP(I373,Sheet2!$A$2:$C$1013,3,FALSE)</f>
        <v>82</v>
      </c>
      <c r="L373" t="str">
        <f t="shared" si="24"/>
        <v>UPDATE m_coa set coa_group_id='82' WHERE code='110801040';</v>
      </c>
    </row>
    <row r="374" customFormat="1" spans="2:12">
      <c r="B374">
        <v>110801041</v>
      </c>
      <c r="C374" t="str">
        <f t="shared" si="25"/>
        <v>CA - Piutang Lain-Lain Pihak Berelasi - PT Emirindo Dinamika Pratama (EDP)</v>
      </c>
      <c r="D374" s="7" t="str">
        <f t="shared" si="23"/>
        <v>INSERT INTO m_coa (created_at, code, name) values (NOW(),'110801041','CA - Piutang Lain-Lain Pihak Berelasi - PT Emirindo Dinamika Pratama (EDP)');</v>
      </c>
      <c r="E374" s="744" t="s">
        <v>60</v>
      </c>
      <c r="F374" t="s">
        <v>61</v>
      </c>
      <c r="G374" t="s">
        <v>321</v>
      </c>
      <c r="I374" t="s">
        <v>153</v>
      </c>
      <c r="K374">
        <f>VLOOKUP(I374,Sheet2!$A$2:$C$1013,3,FALSE)</f>
        <v>83</v>
      </c>
      <c r="L374" t="str">
        <f t="shared" si="24"/>
        <v>UPDATE m_coa set coa_group_id='83' WHERE code='110801041';</v>
      </c>
    </row>
    <row r="375" customFormat="1" spans="2:12">
      <c r="B375">
        <v>110801042</v>
      </c>
      <c r="C375" t="str">
        <f t="shared" si="25"/>
        <v>CA - Piutang Lain-Lain Pihak Berelasi - PT Emitama Wahana Mandiri (EWM)</v>
      </c>
      <c r="D375" s="7" t="str">
        <f t="shared" si="23"/>
        <v>INSERT INTO m_coa (created_at, code, name) values (NOW(),'110801042','CA - Piutang Lain-Lain Pihak Berelasi - PT Emitama Wahana Mandiri (EWM)');</v>
      </c>
      <c r="E375" s="744" t="s">
        <v>60</v>
      </c>
      <c r="F375" t="s">
        <v>61</v>
      </c>
      <c r="G375" t="s">
        <v>321</v>
      </c>
      <c r="I375" t="s">
        <v>154</v>
      </c>
      <c r="K375">
        <f>VLOOKUP(I375,Sheet2!$A$2:$C$1013,3,FALSE)</f>
        <v>84</v>
      </c>
      <c r="L375" t="str">
        <f t="shared" si="24"/>
        <v>UPDATE m_coa set coa_group_id='84' WHERE code='110801042';</v>
      </c>
    </row>
    <row r="376" customFormat="1" spans="2:12">
      <c r="B376">
        <v>110801043</v>
      </c>
      <c r="C376" t="str">
        <f t="shared" si="25"/>
        <v>CA - Piutang Lain-Lain Pihak Berelasi - PT Foodia Indonesia Digital (FID)</v>
      </c>
      <c r="D376" s="7" t="str">
        <f t="shared" si="23"/>
        <v>INSERT INTO m_coa (created_at, code, name) values (NOW(),'110801043','CA - Piutang Lain-Lain Pihak Berelasi - PT Foodia Indonesia Digital (FID)');</v>
      </c>
      <c r="E376" s="744" t="s">
        <v>60</v>
      </c>
      <c r="F376" t="s">
        <v>61</v>
      </c>
      <c r="G376" t="s">
        <v>321</v>
      </c>
      <c r="I376" t="s">
        <v>155</v>
      </c>
      <c r="K376">
        <f>VLOOKUP(I376,Sheet2!$A$2:$C$1013,3,FALSE)</f>
        <v>85</v>
      </c>
      <c r="L376" t="str">
        <f t="shared" si="24"/>
        <v>UPDATE m_coa set coa_group_id='85' WHERE code='110801043';</v>
      </c>
    </row>
    <row r="377" customFormat="1" spans="2:12">
      <c r="B377">
        <v>110801044</v>
      </c>
      <c r="C377" t="str">
        <f t="shared" si="25"/>
        <v>CA - Piutang Lain-Lain Pihak Berelasi - PT Gowes Teknologi Indonesia (GTI1)</v>
      </c>
      <c r="D377" s="7" t="str">
        <f t="shared" si="23"/>
        <v>INSERT INTO m_coa (created_at, code, name) values (NOW(),'110801044','CA - Piutang Lain-Lain Pihak Berelasi - PT Gowes Teknologi Indonesia (GTI1)');</v>
      </c>
      <c r="E377" s="744" t="s">
        <v>60</v>
      </c>
      <c r="F377" t="s">
        <v>61</v>
      </c>
      <c r="G377" t="s">
        <v>321</v>
      </c>
      <c r="I377" t="s">
        <v>156</v>
      </c>
      <c r="K377">
        <f>VLOOKUP(I377,Sheet2!$A$2:$C$1013,3,FALSE)</f>
        <v>86</v>
      </c>
      <c r="L377" t="str">
        <f t="shared" si="24"/>
        <v>UPDATE m_coa set coa_group_id='86' WHERE code='110801044';</v>
      </c>
    </row>
    <row r="378" customFormat="1" spans="2:12">
      <c r="B378">
        <v>110801045</v>
      </c>
      <c r="C378" t="str">
        <f t="shared" si="25"/>
        <v>CA - Piutang Lain-Lain Pihak Berelasi - PT Gowithmi Teknologi Indonesia (GTI2)</v>
      </c>
      <c r="D378" s="7" t="str">
        <f t="shared" si="23"/>
        <v>INSERT INTO m_coa (created_at, code, name) values (NOW(),'110801045','CA - Piutang Lain-Lain Pihak Berelasi - PT Gowithmi Teknologi Indonesia (GTI2)');</v>
      </c>
      <c r="E378" s="744" t="s">
        <v>60</v>
      </c>
      <c r="F378" t="s">
        <v>61</v>
      </c>
      <c r="G378" t="s">
        <v>321</v>
      </c>
      <c r="I378" t="s">
        <v>157</v>
      </c>
      <c r="K378">
        <f>VLOOKUP(I378,Sheet2!$A$2:$C$1013,3,FALSE)</f>
        <v>87</v>
      </c>
      <c r="L378" t="str">
        <f t="shared" si="24"/>
        <v>UPDATE m_coa set coa_group_id='87' WHERE code='110801045';</v>
      </c>
    </row>
    <row r="379" customFormat="1" spans="2:12">
      <c r="B379">
        <v>110801046</v>
      </c>
      <c r="C379" t="str">
        <f t="shared" si="25"/>
        <v>CA - Piutang Lain-Lain Pihak Berelasi - PT Green Sinergy Indonesia (GSI)</v>
      </c>
      <c r="D379" s="7" t="str">
        <f t="shared" si="23"/>
        <v>INSERT INTO m_coa (created_at, code, name) values (NOW(),'110801046','CA - Piutang Lain-Lain Pihak Berelasi - PT Green Sinergy Indonesia (GSI)');</v>
      </c>
      <c r="E379" s="744" t="s">
        <v>60</v>
      </c>
      <c r="F379" t="s">
        <v>61</v>
      </c>
      <c r="G379" t="s">
        <v>321</v>
      </c>
      <c r="I379" t="s">
        <v>158</v>
      </c>
      <c r="K379">
        <f>VLOOKUP(I379,Sheet2!$A$2:$C$1013,3,FALSE)</f>
        <v>88</v>
      </c>
      <c r="L379" t="str">
        <f t="shared" si="24"/>
        <v>UPDATE m_coa set coa_group_id='88' WHERE code='110801046';</v>
      </c>
    </row>
    <row r="380" customFormat="1" spans="2:12">
      <c r="B380">
        <v>110801047</v>
      </c>
      <c r="C380" t="str">
        <f t="shared" si="25"/>
        <v>CA - Piutang Lain-Lain Pihak Berelasi - PT Harapan Inti Selaras (HIS)</v>
      </c>
      <c r="D380" s="7" t="str">
        <f t="shared" si="23"/>
        <v>INSERT INTO m_coa (created_at, code, name) values (NOW(),'110801047','CA - Piutang Lain-Lain Pihak Berelasi - PT Harapan Inti Selaras (HIS)');</v>
      </c>
      <c r="E380" s="744" t="s">
        <v>60</v>
      </c>
      <c r="F380" t="s">
        <v>61</v>
      </c>
      <c r="G380" t="s">
        <v>321</v>
      </c>
      <c r="I380" t="s">
        <v>159</v>
      </c>
      <c r="K380">
        <f>VLOOKUP(I380,Sheet2!$A$2:$C$1013,3,FALSE)</f>
        <v>89</v>
      </c>
      <c r="L380" t="str">
        <f t="shared" si="24"/>
        <v>UPDATE m_coa set coa_group_id='89' WHERE code='110801047';</v>
      </c>
    </row>
    <row r="381" customFormat="1" spans="2:12">
      <c r="B381">
        <v>110801048</v>
      </c>
      <c r="C381" t="str">
        <f t="shared" si="25"/>
        <v>CA - Piutang Lain-Lain Pihak Berelasi - PT Hikmat Sukses Sejahtera (HSS)</v>
      </c>
      <c r="D381" s="7" t="str">
        <f t="shared" si="23"/>
        <v>INSERT INTO m_coa (created_at, code, name) values (NOW(),'110801048','CA - Piutang Lain-Lain Pihak Berelasi - PT Hikmat Sukses Sejahtera (HSS)');</v>
      </c>
      <c r="E381" s="744" t="s">
        <v>60</v>
      </c>
      <c r="F381" t="s">
        <v>61</v>
      </c>
      <c r="G381" t="s">
        <v>321</v>
      </c>
      <c r="I381" t="s">
        <v>160</v>
      </c>
      <c r="K381">
        <f>VLOOKUP(I381,Sheet2!$A$2:$C$1013,3,FALSE)</f>
        <v>90</v>
      </c>
      <c r="L381" t="str">
        <f t="shared" si="24"/>
        <v>UPDATE m_coa set coa_group_id='90' WHERE code='110801048';</v>
      </c>
    </row>
    <row r="382" customFormat="1" spans="2:12">
      <c r="B382">
        <v>110801049</v>
      </c>
      <c r="C382" t="str">
        <f t="shared" si="25"/>
        <v>CA - Piutang Lain-Lain Pihak Berelasi - PT Inova Duapuluh Duapuluh</v>
      </c>
      <c r="D382" s="7" t="str">
        <f t="shared" si="23"/>
        <v>INSERT INTO m_coa (created_at, code, name) values (NOW(),'110801049','CA - Piutang Lain-Lain Pihak Berelasi - PT Inova Duapuluh Duapuluh');</v>
      </c>
      <c r="E382" s="744" t="s">
        <v>60</v>
      </c>
      <c r="F382" t="s">
        <v>61</v>
      </c>
      <c r="G382" t="s">
        <v>321</v>
      </c>
      <c r="I382" t="s">
        <v>161</v>
      </c>
      <c r="K382">
        <f>VLOOKUP(I382,Sheet2!$A$2:$C$1013,3,FALSE)</f>
        <v>91</v>
      </c>
      <c r="L382" t="str">
        <f t="shared" si="24"/>
        <v>UPDATE m_coa set coa_group_id='91' WHERE code='110801049';</v>
      </c>
    </row>
    <row r="383" customFormat="1" spans="2:12">
      <c r="B383">
        <v>110801050</v>
      </c>
      <c r="C383" t="str">
        <f t="shared" si="25"/>
        <v>CA - Piutang Lain-Lain Pihak Berelasi - PT Inspira Citra Asia (ICA)</v>
      </c>
      <c r="D383" s="7" t="str">
        <f t="shared" si="23"/>
        <v>INSERT INTO m_coa (created_at, code, name) values (NOW(),'110801050','CA - Piutang Lain-Lain Pihak Berelasi - PT Inspira Citra Asia (ICA)');</v>
      </c>
      <c r="E383" s="744" t="s">
        <v>60</v>
      </c>
      <c r="F383" t="s">
        <v>61</v>
      </c>
      <c r="G383" t="s">
        <v>321</v>
      </c>
      <c r="I383" t="s">
        <v>162</v>
      </c>
      <c r="K383">
        <f>VLOOKUP(I383,Sheet2!$A$2:$C$1013,3,FALSE)</f>
        <v>92</v>
      </c>
      <c r="L383" t="str">
        <f t="shared" si="24"/>
        <v>UPDATE m_coa set coa_group_id='92' WHERE code='110801050';</v>
      </c>
    </row>
    <row r="384" customFormat="1" spans="2:12">
      <c r="B384">
        <v>110801051</v>
      </c>
      <c r="C384" t="str">
        <f t="shared" si="25"/>
        <v>CA - Piutang Lain-Lain Pihak Berelasi - PT Internet Omega Teknologi (IOT)</v>
      </c>
      <c r="D384" s="7" t="str">
        <f t="shared" si="23"/>
        <v>INSERT INTO m_coa (created_at, code, name) values (NOW(),'110801051','CA - Piutang Lain-Lain Pihak Berelasi - PT Internet Omega Teknologi (IOT)');</v>
      </c>
      <c r="E384" s="744" t="s">
        <v>60</v>
      </c>
      <c r="F384" t="s">
        <v>61</v>
      </c>
      <c r="G384" t="s">
        <v>321</v>
      </c>
      <c r="I384" t="s">
        <v>163</v>
      </c>
      <c r="K384">
        <f>VLOOKUP(I384,Sheet2!$A$2:$C$1013,3,FALSE)</f>
        <v>93</v>
      </c>
      <c r="L384" t="str">
        <f t="shared" si="24"/>
        <v>UPDATE m_coa set coa_group_id='93' WHERE code='110801051';</v>
      </c>
    </row>
    <row r="385" customFormat="1" spans="2:12">
      <c r="B385">
        <v>110801052</v>
      </c>
      <c r="C385" t="str">
        <f t="shared" si="25"/>
        <v>CA - Piutang Lain-Lain Pihak Berelasi - PT Jedidiah Inti Anugerah (JIA)</v>
      </c>
      <c r="D385" s="7" t="str">
        <f t="shared" si="23"/>
        <v>INSERT INTO m_coa (created_at, code, name) values (NOW(),'110801052','CA - Piutang Lain-Lain Pihak Berelasi - PT Jedidiah Inti Anugerah (JIA)');</v>
      </c>
      <c r="E385" s="744" t="s">
        <v>60</v>
      </c>
      <c r="F385" t="s">
        <v>61</v>
      </c>
      <c r="G385" t="s">
        <v>321</v>
      </c>
      <c r="I385" t="s">
        <v>164</v>
      </c>
      <c r="K385">
        <f>VLOOKUP(I385,Sheet2!$A$2:$C$1013,3,FALSE)</f>
        <v>94</v>
      </c>
      <c r="L385" t="str">
        <f t="shared" si="24"/>
        <v>UPDATE m_coa set coa_group_id='94' WHERE code='110801052';</v>
      </c>
    </row>
    <row r="386" customFormat="1" spans="2:12">
      <c r="B386">
        <v>110801053</v>
      </c>
      <c r="C386" t="str">
        <f t="shared" si="25"/>
        <v>CA - Piutang Lain-Lain Pihak Berelasi - PT Jubileum Musisi Indonesia (JMI)</v>
      </c>
      <c r="D386" s="7" t="str">
        <f t="shared" si="23"/>
        <v>INSERT INTO m_coa (created_at, code, name) values (NOW(),'110801053','CA - Piutang Lain-Lain Pihak Berelasi - PT Jubileum Musisi Indonesia (JMI)');</v>
      </c>
      <c r="E386" s="744" t="s">
        <v>60</v>
      </c>
      <c r="F386" t="s">
        <v>61</v>
      </c>
      <c r="G386" t="s">
        <v>321</v>
      </c>
      <c r="I386" t="s">
        <v>165</v>
      </c>
      <c r="K386">
        <f>VLOOKUP(I386,Sheet2!$A$2:$C$1013,3,FALSE)</f>
        <v>95</v>
      </c>
      <c r="L386" t="str">
        <f t="shared" si="24"/>
        <v>UPDATE m_coa set coa_group_id='95' WHERE code='110801053';</v>
      </c>
    </row>
    <row r="387" customFormat="1" spans="2:12">
      <c r="B387">
        <v>110801054</v>
      </c>
      <c r="C387" t="str">
        <f t="shared" si="25"/>
        <v>CA - Piutang Lain-Lain Pihak Berelasi - PT Jurnal Digital Indonesia (JDI)</v>
      </c>
      <c r="D387" s="7" t="str">
        <f t="shared" si="23"/>
        <v>INSERT INTO m_coa (created_at, code, name) values (NOW(),'110801054','CA - Piutang Lain-Lain Pihak Berelasi - PT Jurnal Digital Indonesia (JDI)');</v>
      </c>
      <c r="E387" s="744" t="s">
        <v>60</v>
      </c>
      <c r="F387" t="s">
        <v>61</v>
      </c>
      <c r="G387" t="s">
        <v>321</v>
      </c>
      <c r="I387" t="s">
        <v>166</v>
      </c>
      <c r="K387">
        <f>VLOOKUP(I387,Sheet2!$A$2:$C$1013,3,FALSE)</f>
        <v>96</v>
      </c>
      <c r="L387" t="str">
        <f t="shared" si="24"/>
        <v>UPDATE m_coa set coa_group_id='96' WHERE code='110801054';</v>
      </c>
    </row>
    <row r="388" customFormat="1" spans="2:12">
      <c r="B388">
        <v>110801055</v>
      </c>
      <c r="C388" t="str">
        <f t="shared" si="25"/>
        <v>CA - Piutang Lain-Lain Pihak Berelasi - PT Kasih Anugerah Kharisma (KAK)</v>
      </c>
      <c r="D388" s="7" t="str">
        <f t="shared" si="23"/>
        <v>INSERT INTO m_coa (created_at, code, name) values (NOW(),'110801055','CA - Piutang Lain-Lain Pihak Berelasi - PT Kasih Anugerah Kharisma (KAK)');</v>
      </c>
      <c r="E388" s="744" t="s">
        <v>60</v>
      </c>
      <c r="F388" t="s">
        <v>61</v>
      </c>
      <c r="G388" t="s">
        <v>321</v>
      </c>
      <c r="I388" t="s">
        <v>167</v>
      </c>
      <c r="K388">
        <f>VLOOKUP(I388,Sheet2!$A$2:$C$1013,3,FALSE)</f>
        <v>97</v>
      </c>
      <c r="L388" t="str">
        <f t="shared" si="24"/>
        <v>UPDATE m_coa set coa_group_id='97' WHERE code='110801055';</v>
      </c>
    </row>
    <row r="389" customFormat="1" spans="2:12">
      <c r="B389">
        <v>110801056</v>
      </c>
      <c r="C389" t="str">
        <f t="shared" si="25"/>
        <v>CA - Piutang Lain-Lain Pihak Berelasi - PT Kavita Dana Asia (KDA)</v>
      </c>
      <c r="D389" s="7" t="str">
        <f t="shared" ref="D389:D452" si="26">"INSERT INTO m_coa (created_at, code, name) values (NOW(),'"&amp;B389&amp;"','"&amp;C389&amp;"');"</f>
        <v>INSERT INTO m_coa (created_at, code, name) values (NOW(),'110801056','CA - Piutang Lain-Lain Pihak Berelasi - PT Kavita Dana Asia (KDA)');</v>
      </c>
      <c r="E389" s="744" t="s">
        <v>60</v>
      </c>
      <c r="F389" t="s">
        <v>61</v>
      </c>
      <c r="G389" t="s">
        <v>321</v>
      </c>
      <c r="I389" t="s">
        <v>168</v>
      </c>
      <c r="K389">
        <f>VLOOKUP(I389,Sheet2!$A$2:$C$1013,3,FALSE)</f>
        <v>98</v>
      </c>
      <c r="L389" t="str">
        <f t="shared" ref="L389:L452" si="27">"UPDATE m_coa set coa_group_id='"&amp;K389&amp;"' WHERE code='"&amp;B389&amp;"';"</f>
        <v>UPDATE m_coa set coa_group_id='98' WHERE code='110801056';</v>
      </c>
    </row>
    <row r="390" customFormat="1" spans="2:12">
      <c r="B390">
        <v>110801057</v>
      </c>
      <c r="C390" t="str">
        <f t="shared" si="25"/>
        <v>CA - Piutang Lain-Lain Pihak Berelasi - PT Kejora Digital Investama (KDI)</v>
      </c>
      <c r="D390" s="7" t="str">
        <f t="shared" si="26"/>
        <v>INSERT INTO m_coa (created_at, code, name) values (NOW(),'110801057','CA - Piutang Lain-Lain Pihak Berelasi - PT Kejora Digital Investama (KDI)');</v>
      </c>
      <c r="E390" s="744" t="s">
        <v>60</v>
      </c>
      <c r="F390" t="s">
        <v>61</v>
      </c>
      <c r="G390" t="s">
        <v>321</v>
      </c>
      <c r="I390" t="s">
        <v>169</v>
      </c>
      <c r="K390">
        <f>VLOOKUP(I390,Sheet2!$A$2:$C$1013,3,FALSE)</f>
        <v>99</v>
      </c>
      <c r="L390" t="str">
        <f t="shared" si="27"/>
        <v>UPDATE m_coa set coa_group_id='99' WHERE code='110801057';</v>
      </c>
    </row>
    <row r="391" customFormat="1" spans="2:12">
      <c r="B391">
        <v>110801058</v>
      </c>
      <c r="C391" t="str">
        <f t="shared" si="25"/>
        <v>CA - Piutang Lain-Lain Pihak Berelasi - PT Krenpay Digital Indonesia (KDI)</v>
      </c>
      <c r="D391" s="7" t="str">
        <f t="shared" si="26"/>
        <v>INSERT INTO m_coa (created_at, code, name) values (NOW(),'110801058','CA - Piutang Lain-Lain Pihak Berelasi - PT Krenpay Digital Indonesia (KDI)');</v>
      </c>
      <c r="E391" s="744" t="s">
        <v>60</v>
      </c>
      <c r="F391" t="s">
        <v>61</v>
      </c>
      <c r="G391" t="s">
        <v>321</v>
      </c>
      <c r="I391" t="s">
        <v>170</v>
      </c>
      <c r="K391">
        <f>VLOOKUP(I391,Sheet2!$A$2:$C$1013,3,FALSE)</f>
        <v>100</v>
      </c>
      <c r="L391" t="str">
        <f t="shared" si="27"/>
        <v>UPDATE m_coa set coa_group_id='100' WHERE code='110801058';</v>
      </c>
    </row>
    <row r="392" customFormat="1" spans="2:12">
      <c r="B392">
        <v>110801059</v>
      </c>
      <c r="C392" t="str">
        <f t="shared" si="25"/>
        <v>CA - Piutang Lain-Lain Pihak Berelasi - PT Kubox Teknologi Indonesia (KTI)</v>
      </c>
      <c r="D392" s="7" t="str">
        <f t="shared" si="26"/>
        <v>INSERT INTO m_coa (created_at, code, name) values (NOW(),'110801059','CA - Piutang Lain-Lain Pihak Berelasi - PT Kubox Teknologi Indonesia (KTI)');</v>
      </c>
      <c r="E392" s="744" t="s">
        <v>60</v>
      </c>
      <c r="F392" t="s">
        <v>61</v>
      </c>
      <c r="G392" t="s">
        <v>321</v>
      </c>
      <c r="I392" t="s">
        <v>171</v>
      </c>
      <c r="K392">
        <f>VLOOKUP(I392,Sheet2!$A$2:$C$1013,3,FALSE)</f>
        <v>101</v>
      </c>
      <c r="L392" t="str">
        <f t="shared" si="27"/>
        <v>UPDATE m_coa set coa_group_id='101' WHERE code='110801059';</v>
      </c>
    </row>
    <row r="393" customFormat="1" spans="2:12">
      <c r="B393">
        <v>110801060</v>
      </c>
      <c r="C393" t="str">
        <f t="shared" si="25"/>
        <v>CA - Piutang Lain-Lain Pihak Berelasi - PT Kuwais Berkah Indonesia (KBI)</v>
      </c>
      <c r="D393" s="7" t="str">
        <f t="shared" si="26"/>
        <v>INSERT INTO m_coa (created_at, code, name) values (NOW(),'110801060','CA - Piutang Lain-Lain Pihak Berelasi - PT Kuwais Berkah Indonesia (KBI)');</v>
      </c>
      <c r="E393" s="744" t="s">
        <v>60</v>
      </c>
      <c r="F393" t="s">
        <v>61</v>
      </c>
      <c r="G393" t="s">
        <v>321</v>
      </c>
      <c r="I393" t="s">
        <v>172</v>
      </c>
      <c r="K393">
        <f>VLOOKUP(I393,Sheet2!$A$2:$C$1013,3,FALSE)</f>
        <v>102</v>
      </c>
      <c r="L393" t="str">
        <f t="shared" si="27"/>
        <v>UPDATE m_coa set coa_group_id='102' WHERE code='110801060';</v>
      </c>
    </row>
    <row r="394" customFormat="1" spans="2:12">
      <c r="B394">
        <v>110801061</v>
      </c>
      <c r="C394" t="str">
        <f t="shared" si="25"/>
        <v>CA - Piutang Lain-Lain Pihak Berelasi - PT Kwartet Boga Anugerah (KBA)</v>
      </c>
      <c r="D394" s="7" t="str">
        <f t="shared" si="26"/>
        <v>INSERT INTO m_coa (created_at, code, name) values (NOW(),'110801061','CA - Piutang Lain-Lain Pihak Berelasi - PT Kwartet Boga Anugerah (KBA)');</v>
      </c>
      <c r="E394" s="744" t="s">
        <v>60</v>
      </c>
      <c r="F394" t="s">
        <v>61</v>
      </c>
      <c r="G394" t="s">
        <v>321</v>
      </c>
      <c r="I394" t="s">
        <v>173</v>
      </c>
      <c r="K394">
        <f>VLOOKUP(I394,Sheet2!$A$2:$C$1013,3,FALSE)</f>
        <v>103</v>
      </c>
      <c r="L394" t="str">
        <f t="shared" si="27"/>
        <v>UPDATE m_coa set coa_group_id='103' WHERE code='110801061';</v>
      </c>
    </row>
    <row r="395" customFormat="1" spans="2:12">
      <c r="B395">
        <v>110801062</v>
      </c>
      <c r="C395" t="str">
        <f t="shared" si="25"/>
        <v>CA - Piutang Lain-Lain Pihak Berelasi - PT Lautan Inovasi Teknologi (LIT)</v>
      </c>
      <c r="D395" s="7" t="str">
        <f t="shared" si="26"/>
        <v>INSERT INTO m_coa (created_at, code, name) values (NOW(),'110801062','CA - Piutang Lain-Lain Pihak Berelasi - PT Lautan Inovasi Teknologi (LIT)');</v>
      </c>
      <c r="E395" s="744" t="s">
        <v>60</v>
      </c>
      <c r="F395" t="s">
        <v>61</v>
      </c>
      <c r="G395" t="s">
        <v>321</v>
      </c>
      <c r="I395" t="s">
        <v>174</v>
      </c>
      <c r="K395">
        <f>VLOOKUP(I395,Sheet2!$A$2:$C$1013,3,FALSE)</f>
        <v>104</v>
      </c>
      <c r="L395" t="str">
        <f t="shared" si="27"/>
        <v>UPDATE m_coa set coa_group_id='104' WHERE code='110801062';</v>
      </c>
    </row>
    <row r="396" customFormat="1" spans="2:12">
      <c r="B396">
        <v>110801063</v>
      </c>
      <c r="C396" t="str">
        <f t="shared" ref="C396:C459" si="28">CONCATENATE(F396,E396,G396,E396,I396)</f>
        <v>CA - Piutang Lain-Lain Pihak Berelasi - PT Lentera Ekosistem Digital (LED)</v>
      </c>
      <c r="D396" s="7" t="str">
        <f t="shared" si="26"/>
        <v>INSERT INTO m_coa (created_at, code, name) values (NOW(),'110801063','CA - Piutang Lain-Lain Pihak Berelasi - PT Lentera Ekosistem Digital (LED)');</v>
      </c>
      <c r="E396" s="744" t="s">
        <v>60</v>
      </c>
      <c r="F396" t="s">
        <v>61</v>
      </c>
      <c r="G396" t="s">
        <v>321</v>
      </c>
      <c r="I396" t="s">
        <v>175</v>
      </c>
      <c r="K396">
        <f>VLOOKUP(I396,Sheet2!$A$2:$C$1013,3,FALSE)</f>
        <v>105</v>
      </c>
      <c r="L396" t="str">
        <f t="shared" si="27"/>
        <v>UPDATE m_coa set coa_group_id='105' WHERE code='110801063';</v>
      </c>
    </row>
    <row r="397" customFormat="1" spans="2:12">
      <c r="B397">
        <v>110801064</v>
      </c>
      <c r="C397" t="str">
        <f t="shared" si="28"/>
        <v>CA - Piutang Lain-Lain Pihak Berelasi - PT Logitek Digital Nusantara (LDN/DTN)</v>
      </c>
      <c r="D397" s="7" t="str">
        <f t="shared" si="26"/>
        <v>INSERT INTO m_coa (created_at, code, name) values (NOW(),'110801064','CA - Piutang Lain-Lain Pihak Berelasi - PT Logitek Digital Nusantara (LDN/DTN)');</v>
      </c>
      <c r="E397" s="744" t="s">
        <v>60</v>
      </c>
      <c r="F397" t="s">
        <v>61</v>
      </c>
      <c r="G397" t="s">
        <v>321</v>
      </c>
      <c r="I397" t="s">
        <v>176</v>
      </c>
      <c r="K397">
        <f>VLOOKUP(I397,Sheet2!$A$2:$C$1013,3,FALSE)</f>
        <v>106</v>
      </c>
      <c r="L397" t="str">
        <f t="shared" si="27"/>
        <v>UPDATE m_coa set coa_group_id='106' WHERE code='110801064';</v>
      </c>
    </row>
    <row r="398" customFormat="1" spans="2:12">
      <c r="B398">
        <v>110801065</v>
      </c>
      <c r="C398" t="str">
        <f t="shared" si="28"/>
        <v>CA - Piutang Lain-Lain Pihak Berelasi - PT M Cash Integrasi Tbk (MCAS)</v>
      </c>
      <c r="D398" s="7" t="str">
        <f t="shared" si="26"/>
        <v>INSERT INTO m_coa (created_at, code, name) values (NOW(),'110801065','CA - Piutang Lain-Lain Pihak Berelasi - PT M Cash Integrasi Tbk (MCAS)');</v>
      </c>
      <c r="E398" s="744" t="s">
        <v>60</v>
      </c>
      <c r="F398" t="s">
        <v>61</v>
      </c>
      <c r="G398" t="s">
        <v>321</v>
      </c>
      <c r="I398" t="s">
        <v>177</v>
      </c>
      <c r="K398">
        <f>VLOOKUP(I398,Sheet2!$A$2:$C$1013,3,FALSE)</f>
        <v>107</v>
      </c>
      <c r="L398" t="str">
        <f t="shared" si="27"/>
        <v>UPDATE m_coa set coa_group_id='107' WHERE code='110801065';</v>
      </c>
    </row>
    <row r="399" customFormat="1" spans="2:12">
      <c r="B399">
        <v>110801066</v>
      </c>
      <c r="C399" t="str">
        <f t="shared" si="28"/>
        <v>CA - Piutang Lain-Lain Pihak Berelasi - PT Digital Maksima Karunia</v>
      </c>
      <c r="D399" s="7" t="str">
        <f t="shared" si="26"/>
        <v>INSERT INTO m_coa (created_at, code, name) values (NOW(),'110801066','CA - Piutang Lain-Lain Pihak Berelasi - PT Digital Maksima Karunia');</v>
      </c>
      <c r="E399" s="744" t="s">
        <v>60</v>
      </c>
      <c r="F399" t="s">
        <v>61</v>
      </c>
      <c r="G399" t="s">
        <v>321</v>
      </c>
      <c r="I399" t="s">
        <v>178</v>
      </c>
      <c r="K399">
        <f>VLOOKUP(I399,Sheet2!$A$2:$C$1013,3,FALSE)</f>
        <v>108</v>
      </c>
      <c r="L399" t="str">
        <f t="shared" si="27"/>
        <v>UPDATE m_coa set coa_group_id='108' WHERE code='110801066';</v>
      </c>
    </row>
    <row r="400" customFormat="1" spans="2:12">
      <c r="B400">
        <v>110801067</v>
      </c>
      <c r="C400" t="str">
        <f t="shared" si="28"/>
        <v>CA - Piutang Lain-Lain Pihak Berelasi - PT M Cash Ritel Indonesia (MRI)</v>
      </c>
      <c r="D400" s="7" t="str">
        <f t="shared" si="26"/>
        <v>INSERT INTO m_coa (created_at, code, name) values (NOW(),'110801067','CA - Piutang Lain-Lain Pihak Berelasi - PT M Cash Ritel Indonesia (MRI)');</v>
      </c>
      <c r="E400" s="744" t="s">
        <v>60</v>
      </c>
      <c r="F400" t="s">
        <v>61</v>
      </c>
      <c r="G400" t="s">
        <v>321</v>
      </c>
      <c r="I400" t="s">
        <v>179</v>
      </c>
      <c r="K400">
        <f>VLOOKUP(I400,Sheet2!$A$2:$C$1013,3,FALSE)</f>
        <v>109</v>
      </c>
      <c r="L400" t="str">
        <f t="shared" si="27"/>
        <v>UPDATE m_coa set coa_group_id='109' WHERE code='110801067';</v>
      </c>
    </row>
    <row r="401" customFormat="1" spans="2:12">
      <c r="B401">
        <v>110801068</v>
      </c>
      <c r="C401" t="str">
        <f t="shared" si="28"/>
        <v>CA - Piutang Lain-Lain Pihak Berelasi - PT M Cash Telefast Indonesia (MTI)</v>
      </c>
      <c r="D401" s="7" t="str">
        <f t="shared" si="26"/>
        <v>INSERT INTO m_coa (created_at, code, name) values (NOW(),'110801068','CA - Piutang Lain-Lain Pihak Berelasi - PT M Cash Telefast Indonesia (MTI)');</v>
      </c>
      <c r="E401" s="744" t="s">
        <v>60</v>
      </c>
      <c r="F401" t="s">
        <v>61</v>
      </c>
      <c r="G401" t="s">
        <v>321</v>
      </c>
      <c r="I401" t="s">
        <v>180</v>
      </c>
      <c r="K401">
        <f>VLOOKUP(I401,Sheet2!$A$2:$C$1013,3,FALSE)</f>
        <v>110</v>
      </c>
      <c r="L401" t="str">
        <f t="shared" si="27"/>
        <v>UPDATE m_coa set coa_group_id='110' WHERE code='110801068';</v>
      </c>
    </row>
    <row r="402" customFormat="1" spans="2:12">
      <c r="B402">
        <v>110801069</v>
      </c>
      <c r="C402" t="str">
        <f t="shared" si="28"/>
        <v>CA - Piutang Lain-Lain Pihak Berelasi - PT Matra Sinema Asia (MSA)</v>
      </c>
      <c r="D402" s="7" t="str">
        <f t="shared" si="26"/>
        <v>INSERT INTO m_coa (created_at, code, name) values (NOW(),'110801069','CA - Piutang Lain-Lain Pihak Berelasi - PT Matra Sinema Asia (MSA)');</v>
      </c>
      <c r="E402" s="744" t="s">
        <v>60</v>
      </c>
      <c r="F402" t="s">
        <v>61</v>
      </c>
      <c r="G402" t="s">
        <v>321</v>
      </c>
      <c r="I402" t="s">
        <v>181</v>
      </c>
      <c r="K402">
        <f>VLOOKUP(I402,Sheet2!$A$2:$C$1013,3,FALSE)</f>
        <v>111</v>
      </c>
      <c r="L402" t="str">
        <f t="shared" si="27"/>
        <v>UPDATE m_coa set coa_group_id='111' WHERE code='110801069';</v>
      </c>
    </row>
    <row r="403" customFormat="1" spans="2:12">
      <c r="B403">
        <v>110801070</v>
      </c>
      <c r="C403" t="str">
        <f t="shared" si="28"/>
        <v>CA - Piutang Lain-Lain Pihak Berelasi - PT MCash Untuk Indonesia (MUI)</v>
      </c>
      <c r="D403" s="7" t="str">
        <f t="shared" si="26"/>
        <v>INSERT INTO m_coa (created_at, code, name) values (NOW(),'110801070','CA - Piutang Lain-Lain Pihak Berelasi - PT MCash Untuk Indonesia (MUI)');</v>
      </c>
      <c r="E403" s="744" t="s">
        <v>60</v>
      </c>
      <c r="F403" t="s">
        <v>61</v>
      </c>
      <c r="G403" t="s">
        <v>321</v>
      </c>
      <c r="I403" t="s">
        <v>182</v>
      </c>
      <c r="K403">
        <f>VLOOKUP(I403,Sheet2!$A$2:$C$1013,3,FALSE)</f>
        <v>112</v>
      </c>
      <c r="L403" t="str">
        <f t="shared" si="27"/>
        <v>UPDATE m_coa set coa_group_id='112' WHERE code='110801070';</v>
      </c>
    </row>
    <row r="404" customFormat="1" spans="2:12">
      <c r="B404">
        <v>110801071</v>
      </c>
      <c r="C404" t="str">
        <f t="shared" si="28"/>
        <v>CA - Piutang Lain-Lain Pihak Berelasi - PT Media Karya Nusantara (MKN2)</v>
      </c>
      <c r="D404" s="7" t="str">
        <f t="shared" si="26"/>
        <v>INSERT INTO m_coa (created_at, code, name) values (NOW(),'110801071','CA - Piutang Lain-Lain Pihak Berelasi - PT Media Karya Nusantara (MKN2)');</v>
      </c>
      <c r="E404" s="744" t="s">
        <v>60</v>
      </c>
      <c r="F404" t="s">
        <v>61</v>
      </c>
      <c r="G404" t="s">
        <v>321</v>
      </c>
      <c r="I404" t="s">
        <v>183</v>
      </c>
      <c r="K404">
        <f>VLOOKUP(I404,Sheet2!$A$2:$C$1013,3,FALSE)</f>
        <v>113</v>
      </c>
      <c r="L404" t="str">
        <f t="shared" si="27"/>
        <v>UPDATE m_coa set coa_group_id='113' WHERE code='110801071';</v>
      </c>
    </row>
    <row r="405" customFormat="1" spans="2:12">
      <c r="B405">
        <v>110801072</v>
      </c>
      <c r="C405" t="str">
        <f t="shared" si="28"/>
        <v>CA - Piutang Lain-Lain Pihak Berelasi - PT Meisys Technology</v>
      </c>
      <c r="D405" s="7" t="str">
        <f t="shared" si="26"/>
        <v>INSERT INTO m_coa (created_at, code, name) values (NOW(),'110801072','CA - Piutang Lain-Lain Pihak Berelasi - PT Meisys Technology');</v>
      </c>
      <c r="E405" s="744" t="s">
        <v>60</v>
      </c>
      <c r="F405" t="s">
        <v>61</v>
      </c>
      <c r="G405" t="s">
        <v>321</v>
      </c>
      <c r="I405" t="s">
        <v>184</v>
      </c>
      <c r="K405">
        <f>VLOOKUP(I405,Sheet2!$A$2:$C$1013,3,FALSE)</f>
        <v>114</v>
      </c>
      <c r="L405" t="str">
        <f t="shared" si="27"/>
        <v>UPDATE m_coa set coa_group_id='114' WHERE code='110801072';</v>
      </c>
    </row>
    <row r="406" customFormat="1" spans="2:12">
      <c r="B406">
        <v>110801073</v>
      </c>
      <c r="C406" t="str">
        <f t="shared" si="28"/>
        <v>CA - Piutang Lain-Lain Pihak Berelasi - PT Mitra Anugerah Setia Kawan (MASK)</v>
      </c>
      <c r="D406" s="7" t="str">
        <f t="shared" si="26"/>
        <v>INSERT INTO m_coa (created_at, code, name) values (NOW(),'110801073','CA - Piutang Lain-Lain Pihak Berelasi - PT Mitra Anugerah Setia Kawan (MASK)');</v>
      </c>
      <c r="E406" s="744" t="s">
        <v>60</v>
      </c>
      <c r="F406" t="s">
        <v>61</v>
      </c>
      <c r="G406" t="s">
        <v>321</v>
      </c>
      <c r="I406" t="s">
        <v>185</v>
      </c>
      <c r="K406">
        <f>VLOOKUP(I406,Sheet2!$A$2:$C$1013,3,FALSE)</f>
        <v>115</v>
      </c>
      <c r="L406" t="str">
        <f t="shared" si="27"/>
        <v>UPDATE m_coa set coa_group_id='115' WHERE code='110801073';</v>
      </c>
    </row>
    <row r="407" customFormat="1" spans="2:12">
      <c r="B407">
        <v>110801074</v>
      </c>
      <c r="C407" t="str">
        <f t="shared" si="28"/>
        <v>CA - Piutang Lain-Lain Pihak Berelasi - PT Mitra Artha Teknologi (MAT)</v>
      </c>
      <c r="D407" s="7" t="str">
        <f t="shared" si="26"/>
        <v>INSERT INTO m_coa (created_at, code, name) values (NOW(),'110801074','CA - Piutang Lain-Lain Pihak Berelasi - PT Mitra Artha Teknologi (MAT)');</v>
      </c>
      <c r="E407" s="744" t="s">
        <v>60</v>
      </c>
      <c r="F407" t="s">
        <v>61</v>
      </c>
      <c r="G407" t="s">
        <v>321</v>
      </c>
      <c r="I407" t="s">
        <v>186</v>
      </c>
      <c r="K407">
        <f>VLOOKUP(I407,Sheet2!$A$2:$C$1013,3,FALSE)</f>
        <v>116</v>
      </c>
      <c r="L407" t="str">
        <f t="shared" si="27"/>
        <v>UPDATE m_coa set coa_group_id='116' WHERE code='110801074';</v>
      </c>
    </row>
    <row r="408" customFormat="1" spans="2:12">
      <c r="B408">
        <v>110801075</v>
      </c>
      <c r="C408" t="str">
        <f t="shared" si="28"/>
        <v>CA - Piutang Lain-Lain Pihak Berelasi - PT Mitra Cipta Teknologi (MCT)</v>
      </c>
      <c r="D408" s="7" t="str">
        <f t="shared" si="26"/>
        <v>INSERT INTO m_coa (created_at, code, name) values (NOW(),'110801075','CA - Piutang Lain-Lain Pihak Berelasi - PT Mitra Cipta Teknologi (MCT)');</v>
      </c>
      <c r="E408" s="744" t="s">
        <v>60</v>
      </c>
      <c r="F408" t="s">
        <v>61</v>
      </c>
      <c r="G408" t="s">
        <v>321</v>
      </c>
      <c r="I408" t="s">
        <v>187</v>
      </c>
      <c r="K408">
        <f>VLOOKUP(I408,Sheet2!$A$2:$C$1013,3,FALSE)</f>
        <v>117</v>
      </c>
      <c r="L408" t="str">
        <f t="shared" si="27"/>
        <v>UPDATE m_coa set coa_group_id='117' WHERE code='110801075';</v>
      </c>
    </row>
    <row r="409" customFormat="1" spans="2:12">
      <c r="B409">
        <v>110801076</v>
      </c>
      <c r="C409" t="str">
        <f t="shared" si="28"/>
        <v>CA - Piutang Lain-Lain Pihak Berelasi - PT Mitra Citra Anugerah (MCA)</v>
      </c>
      <c r="D409" s="7" t="str">
        <f t="shared" si="26"/>
        <v>INSERT INTO m_coa (created_at, code, name) values (NOW(),'110801076','CA - Piutang Lain-Lain Pihak Berelasi - PT Mitra Citra Anugerah (MCA)');</v>
      </c>
      <c r="E409" s="744" t="s">
        <v>60</v>
      </c>
      <c r="F409" t="s">
        <v>61</v>
      </c>
      <c r="G409" t="s">
        <v>321</v>
      </c>
      <c r="I409" t="s">
        <v>188</v>
      </c>
      <c r="K409">
        <f>VLOOKUP(I409,Sheet2!$A$2:$C$1013,3,FALSE)</f>
        <v>118</v>
      </c>
      <c r="L409" t="str">
        <f t="shared" si="27"/>
        <v>UPDATE m_coa set coa_group_id='118' WHERE code='110801076';</v>
      </c>
    </row>
    <row r="410" customFormat="1" spans="2:12">
      <c r="B410">
        <v>110801077</v>
      </c>
      <c r="C410" t="str">
        <f t="shared" si="28"/>
        <v>CA - Piutang Lain-Lain Pihak Berelasi - PT Mitra Karunia Nusantara (MKN)</v>
      </c>
      <c r="D410" s="7" t="str">
        <f t="shared" si="26"/>
        <v>INSERT INTO m_coa (created_at, code, name) values (NOW(),'110801077','CA - Piutang Lain-Lain Pihak Berelasi - PT Mitra Karunia Nusantara (MKN)');</v>
      </c>
      <c r="E410" s="744" t="s">
        <v>60</v>
      </c>
      <c r="F410" t="s">
        <v>61</v>
      </c>
      <c r="G410" t="s">
        <v>321</v>
      </c>
      <c r="I410" t="s">
        <v>189</v>
      </c>
      <c r="K410">
        <f>VLOOKUP(I410,Sheet2!$A$2:$C$1013,3,FALSE)</f>
        <v>119</v>
      </c>
      <c r="L410" t="str">
        <f t="shared" si="27"/>
        <v>UPDATE m_coa set coa_group_id='119' WHERE code='110801077';</v>
      </c>
    </row>
    <row r="411" customFormat="1" spans="2:12">
      <c r="B411">
        <v>110801078</v>
      </c>
      <c r="C411" t="str">
        <f t="shared" si="28"/>
        <v>CA - Piutang Lain-Lain Pihak Berelasi - PT Mitra Kharisma Nusantara (MKN3)</v>
      </c>
      <c r="D411" s="7" t="str">
        <f t="shared" si="26"/>
        <v>INSERT INTO m_coa (created_at, code, name) values (NOW(),'110801078','CA - Piutang Lain-Lain Pihak Berelasi - PT Mitra Kharisma Nusantara (MKN3)');</v>
      </c>
      <c r="E411" s="744" t="s">
        <v>60</v>
      </c>
      <c r="F411" t="s">
        <v>61</v>
      </c>
      <c r="G411" t="s">
        <v>321</v>
      </c>
      <c r="I411" t="s">
        <v>190</v>
      </c>
      <c r="K411">
        <f>VLOOKUP(I411,Sheet2!$A$2:$C$1013,3,FALSE)</f>
        <v>120</v>
      </c>
      <c r="L411" t="str">
        <f t="shared" si="27"/>
        <v>UPDATE m_coa set coa_group_id='120' WHERE code='110801078';</v>
      </c>
    </row>
    <row r="412" customFormat="1" spans="2:12">
      <c r="B412">
        <v>110801079</v>
      </c>
      <c r="C412" t="str">
        <f t="shared" si="28"/>
        <v>CA - Piutang Lain-Lain Pihak Berelasi - PT Mitra Proteksi Mandiri (MPM)</v>
      </c>
      <c r="D412" s="7" t="str">
        <f t="shared" si="26"/>
        <v>INSERT INTO m_coa (created_at, code, name) values (NOW(),'110801079','CA - Piutang Lain-Lain Pihak Berelasi - PT Mitra Proteksi Mandiri (MPM)');</v>
      </c>
      <c r="E412" s="744" t="s">
        <v>60</v>
      </c>
      <c r="F412" t="s">
        <v>61</v>
      </c>
      <c r="G412" t="s">
        <v>321</v>
      </c>
      <c r="I412" t="s">
        <v>191</v>
      </c>
      <c r="K412">
        <f>VLOOKUP(I412,Sheet2!$A$2:$C$1013,3,FALSE)</f>
        <v>121</v>
      </c>
      <c r="L412" t="str">
        <f t="shared" si="27"/>
        <v>UPDATE m_coa set coa_group_id='121' WHERE code='110801079';</v>
      </c>
    </row>
    <row r="413" customFormat="1" spans="2:12">
      <c r="B413">
        <v>110801080</v>
      </c>
      <c r="C413" t="str">
        <f t="shared" si="28"/>
        <v>CA - Piutang Lain-Lain Pihak Berelasi - PT Mitra Wicaksana Hopindo (MWH)</v>
      </c>
      <c r="D413" s="7" t="str">
        <f t="shared" si="26"/>
        <v>INSERT INTO m_coa (created_at, code, name) values (NOW(),'110801080','CA - Piutang Lain-Lain Pihak Berelasi - PT Mitra Wicaksana Hopindo (MWH)');</v>
      </c>
      <c r="E413" s="744" t="s">
        <v>60</v>
      </c>
      <c r="F413" t="s">
        <v>61</v>
      </c>
      <c r="G413" t="s">
        <v>321</v>
      </c>
      <c r="I413" t="s">
        <v>192</v>
      </c>
      <c r="K413">
        <f>VLOOKUP(I413,Sheet2!$A$2:$C$1013,3,FALSE)</f>
        <v>122</v>
      </c>
      <c r="L413" t="str">
        <f t="shared" si="27"/>
        <v>UPDATE m_coa set coa_group_id='122' WHERE code='110801080';</v>
      </c>
    </row>
    <row r="414" customFormat="1" spans="2:12">
      <c r="B414">
        <v>110801081</v>
      </c>
      <c r="C414" t="str">
        <f t="shared" si="28"/>
        <v>CA - Piutang Lain-Lain Pihak Berelasi - PT MKopi Digital Indonesia (MKDI)</v>
      </c>
      <c r="D414" s="7" t="str">
        <f t="shared" si="26"/>
        <v>INSERT INTO m_coa (created_at, code, name) values (NOW(),'110801081','CA - Piutang Lain-Lain Pihak Berelasi - PT MKopi Digital Indonesia (MKDI)');</v>
      </c>
      <c r="E414" s="744" t="s">
        <v>60</v>
      </c>
      <c r="F414" t="s">
        <v>61</v>
      </c>
      <c r="G414" t="s">
        <v>321</v>
      </c>
      <c r="I414" t="s">
        <v>193</v>
      </c>
      <c r="K414">
        <f>VLOOKUP(I414,Sheet2!$A$2:$C$1013,3,FALSE)</f>
        <v>123</v>
      </c>
      <c r="L414" t="str">
        <f t="shared" si="27"/>
        <v>UPDATE m_coa set coa_group_id='123' WHERE code='110801081';</v>
      </c>
    </row>
    <row r="415" customFormat="1" spans="2:12">
      <c r="B415">
        <v>110801082</v>
      </c>
      <c r="C415" t="str">
        <f t="shared" si="28"/>
        <v>CA - Piutang Lain-Lain Pihak Berelasi - PT Monetix Digital Indonesia (MDI)</v>
      </c>
      <c r="D415" s="7" t="str">
        <f t="shared" si="26"/>
        <v>INSERT INTO m_coa (created_at, code, name) values (NOW(),'110801082','CA - Piutang Lain-Lain Pihak Berelasi - PT Monetix Digital Indonesia (MDI)');</v>
      </c>
      <c r="E415" s="744" t="s">
        <v>60</v>
      </c>
      <c r="F415" t="s">
        <v>61</v>
      </c>
      <c r="G415" t="s">
        <v>321</v>
      </c>
      <c r="I415" t="s">
        <v>194</v>
      </c>
      <c r="K415">
        <f>VLOOKUP(I415,Sheet2!$A$2:$C$1013,3,FALSE)</f>
        <v>124</v>
      </c>
      <c r="L415" t="str">
        <f t="shared" si="27"/>
        <v>UPDATE m_coa set coa_group_id='124' WHERE code='110801082';</v>
      </c>
    </row>
    <row r="416" customFormat="1" spans="2:12">
      <c r="B416">
        <v>110801083</v>
      </c>
      <c r="C416" t="str">
        <f t="shared" si="28"/>
        <v>CA - Piutang Lain-Lain Pihak Berelasi - PT Muldidaya Dinamika (MDD)</v>
      </c>
      <c r="D416" s="7" t="str">
        <f t="shared" si="26"/>
        <v>INSERT INTO m_coa (created_at, code, name) values (NOW(),'110801083','CA - Piutang Lain-Lain Pihak Berelasi - PT Muldidaya Dinamika (MDD)');</v>
      </c>
      <c r="E416" s="744" t="s">
        <v>60</v>
      </c>
      <c r="F416" t="s">
        <v>61</v>
      </c>
      <c r="G416" t="s">
        <v>321</v>
      </c>
      <c r="I416" t="s">
        <v>195</v>
      </c>
      <c r="K416">
        <f>VLOOKUP(I416,Sheet2!$A$2:$C$1013,3,FALSE)</f>
        <v>125</v>
      </c>
      <c r="L416" t="str">
        <f t="shared" si="27"/>
        <v>UPDATE m_coa set coa_group_id='125' WHERE code='110801083';</v>
      </c>
    </row>
    <row r="417" customFormat="1" spans="2:12">
      <c r="B417">
        <v>110801084</v>
      </c>
      <c r="C417" t="str">
        <f t="shared" si="28"/>
        <v>CA - Piutang Lain-Lain Pihak Berelasi - PT Natrindo Fajar Cemerlang (NFC)</v>
      </c>
      <c r="D417" s="7" t="str">
        <f t="shared" si="26"/>
        <v>INSERT INTO m_coa (created_at, code, name) values (NOW(),'110801084','CA - Piutang Lain-Lain Pihak Berelasi - PT Natrindo Fajar Cemerlang (NFC)');</v>
      </c>
      <c r="E417" s="744" t="s">
        <v>60</v>
      </c>
      <c r="F417" t="s">
        <v>61</v>
      </c>
      <c r="G417" t="s">
        <v>321</v>
      </c>
      <c r="I417" t="s">
        <v>196</v>
      </c>
      <c r="K417">
        <f>VLOOKUP(I417,Sheet2!$A$2:$C$1013,3,FALSE)</f>
        <v>126</v>
      </c>
      <c r="L417" t="str">
        <f t="shared" si="27"/>
        <v>UPDATE m_coa set coa_group_id='126' WHERE code='110801084';</v>
      </c>
    </row>
    <row r="418" customFormat="1" spans="2:12">
      <c r="B418">
        <v>110801085</v>
      </c>
      <c r="C418" t="str">
        <f t="shared" si="28"/>
        <v>CA - Piutang Lain-Lain Pihak Berelasi - PT NFC Indonesia Tbk (NFCX)</v>
      </c>
      <c r="D418" s="7" t="str">
        <f t="shared" si="26"/>
        <v>INSERT INTO m_coa (created_at, code, name) values (NOW(),'110801085','CA - Piutang Lain-Lain Pihak Berelasi - PT NFC Indonesia Tbk (NFCX)');</v>
      </c>
      <c r="E418" s="744" t="s">
        <v>60</v>
      </c>
      <c r="F418" t="s">
        <v>61</v>
      </c>
      <c r="G418" t="s">
        <v>321</v>
      </c>
      <c r="I418" t="s">
        <v>197</v>
      </c>
      <c r="K418">
        <f>VLOOKUP(I418,Sheet2!$A$2:$C$1013,3,FALSE)</f>
        <v>127</v>
      </c>
      <c r="L418" t="str">
        <f t="shared" si="27"/>
        <v>UPDATE m_coa set coa_group_id='127' WHERE code='110801085';</v>
      </c>
    </row>
    <row r="419" customFormat="1" spans="2:12">
      <c r="B419">
        <v>110801086</v>
      </c>
      <c r="C419" t="str">
        <f t="shared" si="28"/>
        <v>CA - Piutang Lain-Lain Pihak Berelasi - PT NFCX Media Teknologi (NMT)</v>
      </c>
      <c r="D419" s="7" t="str">
        <f t="shared" si="26"/>
        <v>INSERT INTO m_coa (created_at, code, name) values (NOW(),'110801086','CA - Piutang Lain-Lain Pihak Berelasi - PT NFCX Media Teknologi (NMT)');</v>
      </c>
      <c r="E419" s="744" t="s">
        <v>60</v>
      </c>
      <c r="F419" t="s">
        <v>61</v>
      </c>
      <c r="G419" t="s">
        <v>321</v>
      </c>
      <c r="I419" t="s">
        <v>198</v>
      </c>
      <c r="K419">
        <f>VLOOKUP(I419,Sheet2!$A$2:$C$1013,3,FALSE)</f>
        <v>128</v>
      </c>
      <c r="L419" t="str">
        <f t="shared" si="27"/>
        <v>UPDATE m_coa set coa_group_id='128' WHERE code='110801086';</v>
      </c>
    </row>
    <row r="420" customFormat="1" spans="2:12">
      <c r="B420">
        <v>110801087</v>
      </c>
      <c r="C420" t="str">
        <f t="shared" si="28"/>
        <v>CA - Piutang Lain-Lain Pihak Berelasi - PT Nusantara Inti Karunia (NIK)</v>
      </c>
      <c r="D420" s="7" t="str">
        <f t="shared" si="26"/>
        <v>INSERT INTO m_coa (created_at, code, name) values (NOW(),'110801087','CA - Piutang Lain-Lain Pihak Berelasi - PT Nusantara Inti Karunia (NIK)');</v>
      </c>
      <c r="E420" s="744" t="s">
        <v>60</v>
      </c>
      <c r="F420" t="s">
        <v>61</v>
      </c>
      <c r="G420" t="s">
        <v>321</v>
      </c>
      <c r="I420" t="s">
        <v>199</v>
      </c>
      <c r="K420">
        <f>VLOOKUP(I420,Sheet2!$A$2:$C$1013,3,FALSE)</f>
        <v>129</v>
      </c>
      <c r="L420" t="str">
        <f t="shared" si="27"/>
        <v>UPDATE m_coa set coa_group_id='129' WHERE code='110801087';</v>
      </c>
    </row>
    <row r="421" customFormat="1" spans="2:12">
      <c r="B421">
        <v>110801088</v>
      </c>
      <c r="C421" t="str">
        <f t="shared" si="28"/>
        <v>CA - Piutang Lain-Lain Pihak Berelasi - PT Nusantara Semesta Mandiri (NSM)</v>
      </c>
      <c r="D421" s="7" t="str">
        <f t="shared" si="26"/>
        <v>INSERT INTO m_coa (created_at, code, name) values (NOW(),'110801088','CA - Piutang Lain-Lain Pihak Berelasi - PT Nusantara Semesta Mandiri (NSM)');</v>
      </c>
      <c r="E421" s="744" t="s">
        <v>60</v>
      </c>
      <c r="F421" t="s">
        <v>61</v>
      </c>
      <c r="G421" t="s">
        <v>321</v>
      </c>
      <c r="I421" t="s">
        <v>200</v>
      </c>
      <c r="K421">
        <f>VLOOKUP(I421,Sheet2!$A$2:$C$1013,3,FALSE)</f>
        <v>130</v>
      </c>
      <c r="L421" t="str">
        <f t="shared" si="27"/>
        <v>UPDATE m_coa set coa_group_id='130' WHERE code='110801088';</v>
      </c>
    </row>
    <row r="422" customFormat="1" spans="2:12">
      <c r="B422">
        <v>110801089</v>
      </c>
      <c r="C422" t="str">
        <f t="shared" si="28"/>
        <v>CA - Piutang Lain-Lain Pihak Berelasi - PT Nusantara Xchange Indonesia (NXI)</v>
      </c>
      <c r="D422" s="7" t="str">
        <f t="shared" si="26"/>
        <v>INSERT INTO m_coa (created_at, code, name) values (NOW(),'110801089','CA - Piutang Lain-Lain Pihak Berelasi - PT Nusantara Xchange Indonesia (NXI)');</v>
      </c>
      <c r="E422" s="744" t="s">
        <v>60</v>
      </c>
      <c r="F422" t="s">
        <v>61</v>
      </c>
      <c r="G422" t="s">
        <v>321</v>
      </c>
      <c r="I422" t="s">
        <v>201</v>
      </c>
      <c r="K422">
        <f>VLOOKUP(I422,Sheet2!$A$2:$C$1013,3,FALSE)</f>
        <v>131</v>
      </c>
      <c r="L422" t="str">
        <f t="shared" si="27"/>
        <v>UPDATE m_coa set coa_group_id='131' WHERE code='110801089';</v>
      </c>
    </row>
    <row r="423" customFormat="1" spans="2:12">
      <c r="B423">
        <v>110801090</v>
      </c>
      <c r="C423" t="str">
        <f t="shared" si="28"/>
        <v>CA - Piutang Lain-Lain Pihak Berelasi - PT Omega Kreasi Bersama (OKB)</v>
      </c>
      <c r="D423" s="7" t="str">
        <f t="shared" si="26"/>
        <v>INSERT INTO m_coa (created_at, code, name) values (NOW(),'110801090','CA - Piutang Lain-Lain Pihak Berelasi - PT Omega Kreasi Bersama (OKB)');</v>
      </c>
      <c r="E423" s="744" t="s">
        <v>60</v>
      </c>
      <c r="F423" t="s">
        <v>61</v>
      </c>
      <c r="G423" t="s">
        <v>321</v>
      </c>
      <c r="I423" t="s">
        <v>202</v>
      </c>
      <c r="K423">
        <f>VLOOKUP(I423,Sheet2!$A$2:$C$1013,3,FALSE)</f>
        <v>132</v>
      </c>
      <c r="L423" t="str">
        <f t="shared" si="27"/>
        <v>UPDATE m_coa set coa_group_id='132' WHERE code='110801090';</v>
      </c>
    </row>
    <row r="424" customFormat="1" spans="2:12">
      <c r="B424">
        <v>110801091</v>
      </c>
      <c r="C424" t="str">
        <f t="shared" si="28"/>
        <v>CA - Piutang Lain-Lain Pihak Berelasi - PT Oona Media Indonesia (OMI)</v>
      </c>
      <c r="D424" s="7" t="str">
        <f t="shared" si="26"/>
        <v>INSERT INTO m_coa (created_at, code, name) values (NOW(),'110801091','CA - Piutang Lain-Lain Pihak Berelasi - PT Oona Media Indonesia (OMI)');</v>
      </c>
      <c r="E424" s="744" t="s">
        <v>60</v>
      </c>
      <c r="F424" t="s">
        <v>61</v>
      </c>
      <c r="G424" t="s">
        <v>321</v>
      </c>
      <c r="I424" t="s">
        <v>203</v>
      </c>
      <c r="K424">
        <f>VLOOKUP(I424,Sheet2!$A$2:$C$1013,3,FALSE)</f>
        <v>133</v>
      </c>
      <c r="L424" t="str">
        <f t="shared" si="27"/>
        <v>UPDATE m_coa set coa_group_id='133' WHERE code='110801091';</v>
      </c>
    </row>
    <row r="425" customFormat="1" spans="2:12">
      <c r="B425">
        <v>110801092</v>
      </c>
      <c r="C425" t="str">
        <f t="shared" si="28"/>
        <v>CA - Piutang Lain-Lain Pihak Berelasi - PT Qerja Manfaat Bangsa (QMB)</v>
      </c>
      <c r="D425" s="7" t="str">
        <f t="shared" si="26"/>
        <v>INSERT INTO m_coa (created_at, code, name) values (NOW(),'110801092','CA - Piutang Lain-Lain Pihak Berelasi - PT Qerja Manfaat Bangsa (QMB)');</v>
      </c>
      <c r="E425" s="744" t="s">
        <v>60</v>
      </c>
      <c r="F425" t="s">
        <v>61</v>
      </c>
      <c r="G425" t="s">
        <v>321</v>
      </c>
      <c r="I425" t="s">
        <v>204</v>
      </c>
      <c r="K425">
        <f>VLOOKUP(I425,Sheet2!$A$2:$C$1013,3,FALSE)</f>
        <v>134</v>
      </c>
      <c r="L425" t="str">
        <f t="shared" si="27"/>
        <v>UPDATE m_coa set coa_group_id='134' WHERE code='110801092';</v>
      </c>
    </row>
    <row r="426" customFormat="1" spans="2:12">
      <c r="B426">
        <v>110801093</v>
      </c>
      <c r="C426" t="str">
        <f t="shared" si="28"/>
        <v>CA - Piutang Lain-Lain Pihak Berelasi - PT Rahmat Inti Kreasi (RIK)</v>
      </c>
      <c r="D426" s="7" t="str">
        <f t="shared" si="26"/>
        <v>INSERT INTO m_coa (created_at, code, name) values (NOW(),'110801093','CA - Piutang Lain-Lain Pihak Berelasi - PT Rahmat Inti Kreasi (RIK)');</v>
      </c>
      <c r="E426" s="744" t="s">
        <v>60</v>
      </c>
      <c r="F426" t="s">
        <v>61</v>
      </c>
      <c r="G426" t="s">
        <v>321</v>
      </c>
      <c r="I426" t="s">
        <v>205</v>
      </c>
      <c r="K426">
        <f>VLOOKUP(I426,Sheet2!$A$2:$C$1013,3,FALSE)</f>
        <v>135</v>
      </c>
      <c r="L426" t="str">
        <f t="shared" si="27"/>
        <v>UPDATE m_coa set coa_group_id='135' WHERE code='110801093';</v>
      </c>
    </row>
    <row r="427" customFormat="1" spans="2:12">
      <c r="B427">
        <v>110801094</v>
      </c>
      <c r="C427" t="str">
        <f t="shared" si="28"/>
        <v>CA - Piutang Lain-Lain Pihak Berelasi - PT Red Bean Sukses Indonesia (RBSI)</v>
      </c>
      <c r="D427" s="7" t="str">
        <f t="shared" si="26"/>
        <v>INSERT INTO m_coa (created_at, code, name) values (NOW(),'110801094','CA - Piutang Lain-Lain Pihak Berelasi - PT Red Bean Sukses Indonesia (RBSI)');</v>
      </c>
      <c r="E427" s="744" t="s">
        <v>60</v>
      </c>
      <c r="F427" t="s">
        <v>61</v>
      </c>
      <c r="G427" t="s">
        <v>321</v>
      </c>
      <c r="I427" t="s">
        <v>206</v>
      </c>
      <c r="K427">
        <f>VLOOKUP(I427,Sheet2!$A$2:$C$1013,3,FALSE)</f>
        <v>136</v>
      </c>
      <c r="L427" t="str">
        <f t="shared" si="27"/>
        <v>UPDATE m_coa set coa_group_id='136' WHERE code='110801094';</v>
      </c>
    </row>
    <row r="428" customFormat="1" spans="2:12">
      <c r="B428">
        <v>110801095</v>
      </c>
      <c r="C428" t="str">
        <f t="shared" si="28"/>
        <v>CA - Piutang Lain-Lain Pihak Berelasi - PT Riset Kecerdasan Buatan (RKB)</v>
      </c>
      <c r="D428" s="7" t="str">
        <f t="shared" si="26"/>
        <v>INSERT INTO m_coa (created_at, code, name) values (NOW(),'110801095','CA - Piutang Lain-Lain Pihak Berelasi - PT Riset Kecerdasan Buatan (RKB)');</v>
      </c>
      <c r="E428" s="744" t="s">
        <v>60</v>
      </c>
      <c r="F428" t="s">
        <v>61</v>
      </c>
      <c r="G428" t="s">
        <v>321</v>
      </c>
      <c r="I428" t="s">
        <v>207</v>
      </c>
      <c r="K428">
        <f>VLOOKUP(I428,Sheet2!$A$2:$C$1013,3,FALSE)</f>
        <v>137</v>
      </c>
      <c r="L428" t="str">
        <f t="shared" si="27"/>
        <v>UPDATE m_coa set coa_group_id='137' WHERE code='110801095';</v>
      </c>
    </row>
    <row r="429" customFormat="1" spans="2:12">
      <c r="B429">
        <v>110801096</v>
      </c>
      <c r="C429" t="str">
        <f t="shared" si="28"/>
        <v>CA - Piutang Lain-Lain Pihak Berelasi - PT Ritel Cerdas Indonesia (RCI)</v>
      </c>
      <c r="D429" s="7" t="str">
        <f t="shared" si="26"/>
        <v>INSERT INTO m_coa (created_at, code, name) values (NOW(),'110801096','CA - Piutang Lain-Lain Pihak Berelasi - PT Ritel Cerdas Indonesia (RCI)');</v>
      </c>
      <c r="E429" s="744" t="s">
        <v>60</v>
      </c>
      <c r="F429" t="s">
        <v>61</v>
      </c>
      <c r="G429" t="s">
        <v>321</v>
      </c>
      <c r="I429" t="s">
        <v>208</v>
      </c>
      <c r="K429">
        <f>VLOOKUP(I429,Sheet2!$A$2:$C$1013,3,FALSE)</f>
        <v>138</v>
      </c>
      <c r="L429" t="str">
        <f t="shared" si="27"/>
        <v>UPDATE m_coa set coa_group_id='138' WHERE code='110801096';</v>
      </c>
    </row>
    <row r="430" customFormat="1" spans="2:12">
      <c r="B430">
        <v>110801097</v>
      </c>
      <c r="C430" t="str">
        <f t="shared" si="28"/>
        <v>CA - Piutang Lain-Lain Pihak Berelasi - PT Sahabat Abadi Tunas Indonesia (SATI)</v>
      </c>
      <c r="D430" s="7" t="str">
        <f t="shared" si="26"/>
        <v>INSERT INTO m_coa (created_at, code, name) values (NOW(),'110801097','CA - Piutang Lain-Lain Pihak Berelasi - PT Sahabat Abadi Tunas Indonesia (SATI)');</v>
      </c>
      <c r="E430" s="744" t="s">
        <v>60</v>
      </c>
      <c r="F430" t="s">
        <v>61</v>
      </c>
      <c r="G430" t="s">
        <v>321</v>
      </c>
      <c r="I430" t="s">
        <v>209</v>
      </c>
      <c r="K430">
        <f>VLOOKUP(I430,Sheet2!$A$2:$C$1013,3,FALSE)</f>
        <v>139</v>
      </c>
      <c r="L430" t="str">
        <f t="shared" si="27"/>
        <v>UPDATE m_coa set coa_group_id='139' WHERE code='110801097';</v>
      </c>
    </row>
    <row r="431" customFormat="1" spans="2:12">
      <c r="B431">
        <v>110801098</v>
      </c>
      <c r="C431" t="str">
        <f t="shared" si="28"/>
        <v>CA - Piutang Lain-Lain Pihak Berelasi - PT Sarana Rahmat Lestari (SRL)</v>
      </c>
      <c r="D431" s="7" t="str">
        <f t="shared" si="26"/>
        <v>INSERT INTO m_coa (created_at, code, name) values (NOW(),'110801098','CA - Piutang Lain-Lain Pihak Berelasi - PT Sarana Rahmat Lestari (SRL)');</v>
      </c>
      <c r="E431" s="744" t="s">
        <v>60</v>
      </c>
      <c r="F431" t="s">
        <v>61</v>
      </c>
      <c r="G431" t="s">
        <v>321</v>
      </c>
      <c r="I431" t="s">
        <v>210</v>
      </c>
      <c r="K431">
        <f>VLOOKUP(I431,Sheet2!$A$2:$C$1013,3,FALSE)</f>
        <v>140</v>
      </c>
      <c r="L431" t="str">
        <f t="shared" si="27"/>
        <v>UPDATE m_coa set coa_group_id='140' WHERE code='110801098';</v>
      </c>
    </row>
    <row r="432" customFormat="1" spans="2:12">
      <c r="B432">
        <v>110801099</v>
      </c>
      <c r="C432" t="str">
        <f t="shared" si="28"/>
        <v>CA - Piutang Lain-Lain Pihak Berelasi - PT Sejahtera Eka Boga </v>
      </c>
      <c r="D432" s="7" t="str">
        <f t="shared" si="26"/>
        <v>INSERT INTO m_coa (created_at, code, name) values (NOW(),'110801099','CA - Piutang Lain-Lain Pihak Berelasi - PT Sejahtera Eka Boga ');</v>
      </c>
      <c r="E432" s="744" t="s">
        <v>60</v>
      </c>
      <c r="F432" t="s">
        <v>61</v>
      </c>
      <c r="G432" t="s">
        <v>321</v>
      </c>
      <c r="I432" t="s">
        <v>211</v>
      </c>
      <c r="K432">
        <f>VLOOKUP(I432,Sheet2!$A$2:$C$1013,3,FALSE)</f>
        <v>141</v>
      </c>
      <c r="L432" t="str">
        <f t="shared" si="27"/>
        <v>UPDATE m_coa set coa_group_id='141' WHERE code='110801099';</v>
      </c>
    </row>
    <row r="433" customFormat="1" spans="2:12">
      <c r="B433">
        <v>110801100</v>
      </c>
      <c r="C433" t="str">
        <f t="shared" si="28"/>
        <v>CA - Piutang Lain-Lain Pihak Berelasi - PT Sejahtera Eka Mandiri Investama (SEMI)</v>
      </c>
      <c r="D433" s="7" t="str">
        <f t="shared" si="26"/>
        <v>INSERT INTO m_coa (created_at, code, name) values (NOW(),'110801100','CA - Piutang Lain-Lain Pihak Berelasi - PT Sejahtera Eka Mandiri Investama (SEMI)');</v>
      </c>
      <c r="E433" s="744" t="s">
        <v>60</v>
      </c>
      <c r="F433" t="s">
        <v>61</v>
      </c>
      <c r="G433" t="s">
        <v>321</v>
      </c>
      <c r="I433" t="s">
        <v>212</v>
      </c>
      <c r="K433">
        <f>VLOOKUP(I433,Sheet2!$A$2:$C$1013,3,FALSE)</f>
        <v>142</v>
      </c>
      <c r="L433" t="str">
        <f t="shared" si="27"/>
        <v>UPDATE m_coa set coa_group_id='142' WHERE code='110801100';</v>
      </c>
    </row>
    <row r="434" customFormat="1" spans="2:12">
      <c r="B434">
        <v>110801101</v>
      </c>
      <c r="C434" t="str">
        <f t="shared" si="28"/>
        <v>CA - Piutang Lain-Lain Pihak Berelasi - PT Seni Teknologi Sejahtera  (STS)</v>
      </c>
      <c r="D434" s="7" t="str">
        <f t="shared" si="26"/>
        <v>INSERT INTO m_coa (created_at, code, name) values (NOW(),'110801101','CA - Piutang Lain-Lain Pihak Berelasi - PT Seni Teknologi Sejahtera  (STS)');</v>
      </c>
      <c r="E434" s="744" t="s">
        <v>60</v>
      </c>
      <c r="F434" t="s">
        <v>61</v>
      </c>
      <c r="G434" t="s">
        <v>321</v>
      </c>
      <c r="I434" t="s">
        <v>213</v>
      </c>
      <c r="K434">
        <f>VLOOKUP(I434,Sheet2!$A$2:$C$1013,3,FALSE)</f>
        <v>143</v>
      </c>
      <c r="L434" t="str">
        <f t="shared" si="27"/>
        <v>UPDATE m_coa set coa_group_id='143' WHERE code='110801101';</v>
      </c>
    </row>
    <row r="435" customFormat="1" spans="2:12">
      <c r="B435">
        <v>110801102</v>
      </c>
      <c r="C435" t="str">
        <f t="shared" si="28"/>
        <v>CA - Piutang Lain-Lain Pihak Berelasi - PT Sentra Anugerah Lestari (SAL)</v>
      </c>
      <c r="D435" s="7" t="str">
        <f t="shared" si="26"/>
        <v>INSERT INTO m_coa (created_at, code, name) values (NOW(),'110801102','CA - Piutang Lain-Lain Pihak Berelasi - PT Sentra Anugerah Lestari (SAL)');</v>
      </c>
      <c r="E435" s="744" t="s">
        <v>60</v>
      </c>
      <c r="F435" t="s">
        <v>61</v>
      </c>
      <c r="G435" t="s">
        <v>321</v>
      </c>
      <c r="I435" t="s">
        <v>214</v>
      </c>
      <c r="K435">
        <f>VLOOKUP(I435,Sheet2!$A$2:$C$1013,3,FALSE)</f>
        <v>144</v>
      </c>
      <c r="L435" t="str">
        <f t="shared" si="27"/>
        <v>UPDATE m_coa set coa_group_id='144' WHERE code='110801102';</v>
      </c>
    </row>
    <row r="436" customFormat="1" spans="2:12">
      <c r="B436">
        <v>110801103</v>
      </c>
      <c r="C436" t="str">
        <f t="shared" si="28"/>
        <v>CA - Piutang Lain-Lain Pihak Berelasi - PT Sentra Rejeki Lestari (SRL)</v>
      </c>
      <c r="D436" s="7" t="str">
        <f t="shared" si="26"/>
        <v>INSERT INTO m_coa (created_at, code, name) values (NOW(),'110801103','CA - Piutang Lain-Lain Pihak Berelasi - PT Sentra Rejeki Lestari (SRL)');</v>
      </c>
      <c r="E436" s="744" t="s">
        <v>60</v>
      </c>
      <c r="F436" t="s">
        <v>61</v>
      </c>
      <c r="G436" t="s">
        <v>321</v>
      </c>
      <c r="I436" t="s">
        <v>215</v>
      </c>
      <c r="K436">
        <f>VLOOKUP(I436,Sheet2!$A$2:$C$1013,3,FALSE)</f>
        <v>145</v>
      </c>
      <c r="L436" t="str">
        <f t="shared" si="27"/>
        <v>UPDATE m_coa set coa_group_id='145' WHERE code='110801103';</v>
      </c>
    </row>
    <row r="437" customFormat="1" spans="2:12">
      <c r="B437">
        <v>110801104</v>
      </c>
      <c r="C437" t="str">
        <f t="shared" si="28"/>
        <v>CA - Piutang Lain-Lain Pihak Berelasi - PT Sentra Wicaksana Anugerah (SWA)</v>
      </c>
      <c r="D437" s="7" t="str">
        <f t="shared" si="26"/>
        <v>INSERT INTO m_coa (created_at, code, name) values (NOW(),'110801104','CA - Piutang Lain-Lain Pihak Berelasi - PT Sentra Wicaksana Anugerah (SWA)');</v>
      </c>
      <c r="E437" s="744" t="s">
        <v>60</v>
      </c>
      <c r="F437" t="s">
        <v>61</v>
      </c>
      <c r="G437" t="s">
        <v>321</v>
      </c>
      <c r="I437" t="s">
        <v>216</v>
      </c>
      <c r="K437">
        <f>VLOOKUP(I437,Sheet2!$A$2:$C$1013,3,FALSE)</f>
        <v>146</v>
      </c>
      <c r="L437" t="str">
        <f t="shared" si="27"/>
        <v>UPDATE m_coa set coa_group_id='146' WHERE code='110801104';</v>
      </c>
    </row>
    <row r="438" customFormat="1" spans="2:12">
      <c r="B438">
        <v>110801105</v>
      </c>
      <c r="C438" t="str">
        <f t="shared" si="28"/>
        <v>CA - Piutang Lain-Lain Pihak Berelasi - PT Sentral Dapur Pangan (SDP)</v>
      </c>
      <c r="D438" s="7" t="str">
        <f t="shared" si="26"/>
        <v>INSERT INTO m_coa (created_at, code, name) values (NOW(),'110801105','CA - Piutang Lain-Lain Pihak Berelasi - PT Sentral Dapur Pangan (SDP)');</v>
      </c>
      <c r="E438" s="744" t="s">
        <v>60</v>
      </c>
      <c r="F438" t="s">
        <v>61</v>
      </c>
      <c r="G438" t="s">
        <v>321</v>
      </c>
      <c r="I438" t="s">
        <v>217</v>
      </c>
      <c r="K438">
        <f>VLOOKUP(I438,Sheet2!$A$2:$C$1013,3,FALSE)</f>
        <v>147</v>
      </c>
      <c r="L438" t="str">
        <f t="shared" si="27"/>
        <v>UPDATE m_coa set coa_group_id='147' WHERE code='110801105';</v>
      </c>
    </row>
    <row r="439" customFormat="1" spans="2:12">
      <c r="B439">
        <v>110801106</v>
      </c>
      <c r="C439" t="str">
        <f t="shared" si="28"/>
        <v>CA - Piutang Lain-Lain Pihak Berelasi - PT Sistem Mikroelektronik Cerdas (SMC)</v>
      </c>
      <c r="D439" s="7" t="str">
        <f t="shared" si="26"/>
        <v>INSERT INTO m_coa (created_at, code, name) values (NOW(),'110801106','CA - Piutang Lain-Lain Pihak Berelasi - PT Sistem Mikroelektronik Cerdas (SMC)');</v>
      </c>
      <c r="E439" s="744" t="s">
        <v>60</v>
      </c>
      <c r="F439" t="s">
        <v>61</v>
      </c>
      <c r="G439" t="s">
        <v>321</v>
      </c>
      <c r="I439" t="s">
        <v>218</v>
      </c>
      <c r="K439">
        <f>VLOOKUP(I439,Sheet2!$A$2:$C$1013,3,FALSE)</f>
        <v>148</v>
      </c>
      <c r="L439" t="str">
        <f t="shared" si="27"/>
        <v>UPDATE m_coa set coa_group_id='148' WHERE code='110801106';</v>
      </c>
    </row>
    <row r="440" customFormat="1" spans="2:12">
      <c r="B440">
        <v>110801107</v>
      </c>
      <c r="C440" t="str">
        <f t="shared" si="28"/>
        <v>CA - Piutang Lain-Lain Pihak Berelasi - PT Solusi Proteksi Mandiri (SPM)</v>
      </c>
      <c r="D440" s="7" t="str">
        <f t="shared" si="26"/>
        <v>INSERT INTO m_coa (created_at, code, name) values (NOW(),'110801107','CA - Piutang Lain-Lain Pihak Berelasi - PT Solusi Proteksi Mandiri (SPM)');</v>
      </c>
      <c r="E440" s="744" t="s">
        <v>60</v>
      </c>
      <c r="F440" t="s">
        <v>61</v>
      </c>
      <c r="G440" t="s">
        <v>321</v>
      </c>
      <c r="I440" t="s">
        <v>219</v>
      </c>
      <c r="K440">
        <f>VLOOKUP(I440,Sheet2!$A$2:$C$1013,3,FALSE)</f>
        <v>149</v>
      </c>
      <c r="L440" t="str">
        <f t="shared" si="27"/>
        <v>UPDATE m_coa set coa_group_id='149' WHERE code='110801107';</v>
      </c>
    </row>
    <row r="441" customFormat="1" spans="2:12">
      <c r="B441">
        <v>110801108</v>
      </c>
      <c r="C441" t="str">
        <f t="shared" si="28"/>
        <v>CA - Piutang Lain-Lain Pihak Berelasi - PT Surprise Indonesia (SI)</v>
      </c>
      <c r="D441" s="7" t="str">
        <f t="shared" si="26"/>
        <v>INSERT INTO m_coa (created_at, code, name) values (NOW(),'110801108','CA - Piutang Lain-Lain Pihak Berelasi - PT Surprise Indonesia (SI)');</v>
      </c>
      <c r="E441" s="744" t="s">
        <v>60</v>
      </c>
      <c r="F441" t="s">
        <v>61</v>
      </c>
      <c r="G441" t="s">
        <v>321</v>
      </c>
      <c r="I441" t="s">
        <v>220</v>
      </c>
      <c r="K441">
        <f>VLOOKUP(I441,Sheet2!$A$2:$C$1013,3,FALSE)</f>
        <v>150</v>
      </c>
      <c r="L441" t="str">
        <f t="shared" si="27"/>
        <v>UPDATE m_coa set coa_group_id='150' WHERE code='110801108';</v>
      </c>
    </row>
    <row r="442" customFormat="1" spans="2:12">
      <c r="B442">
        <v>110801109</v>
      </c>
      <c r="C442" t="str">
        <f t="shared" si="28"/>
        <v>CA - Piutang Lain-Lain Pihak Berelasi - PT Surya Teknologi Perkasa (STP)</v>
      </c>
      <c r="D442" s="7" t="str">
        <f t="shared" si="26"/>
        <v>INSERT INTO m_coa (created_at, code, name) values (NOW(),'110801109','CA - Piutang Lain-Lain Pihak Berelasi - PT Surya Teknologi Perkasa (STP)');</v>
      </c>
      <c r="E442" s="744" t="s">
        <v>60</v>
      </c>
      <c r="F442" t="s">
        <v>61</v>
      </c>
      <c r="G442" t="s">
        <v>321</v>
      </c>
      <c r="I442" t="s">
        <v>221</v>
      </c>
      <c r="K442">
        <f>VLOOKUP(I442,Sheet2!$A$2:$C$1013,3,FALSE)</f>
        <v>151</v>
      </c>
      <c r="L442" t="str">
        <f t="shared" si="27"/>
        <v>UPDATE m_coa set coa_group_id='151' WHERE code='110801109';</v>
      </c>
    </row>
    <row r="443" customFormat="1" spans="2:12">
      <c r="B443">
        <v>110801110</v>
      </c>
      <c r="C443" t="str">
        <f t="shared" si="28"/>
        <v>CA - Piutang Lain-Lain Pihak Berelasi - PT Swap Energi Indonesia (SEI)</v>
      </c>
      <c r="D443" s="7" t="str">
        <f t="shared" si="26"/>
        <v>INSERT INTO m_coa (created_at, code, name) values (NOW(),'110801110','CA - Piutang Lain-Lain Pihak Berelasi - PT Swap Energi Indonesia (SEI)');</v>
      </c>
      <c r="E443" s="744" t="s">
        <v>60</v>
      </c>
      <c r="F443" t="s">
        <v>61</v>
      </c>
      <c r="G443" t="s">
        <v>321</v>
      </c>
      <c r="I443" t="s">
        <v>222</v>
      </c>
      <c r="K443">
        <f>VLOOKUP(I443,Sheet2!$A$2:$C$1013,3,FALSE)</f>
        <v>152</v>
      </c>
      <c r="L443" t="str">
        <f t="shared" si="27"/>
        <v>UPDATE m_coa set coa_group_id='152' WHERE code='110801110';</v>
      </c>
    </row>
    <row r="444" customFormat="1" spans="2:12">
      <c r="B444">
        <v>110801111</v>
      </c>
      <c r="C444" t="str">
        <f t="shared" si="28"/>
        <v>CA - Piutang Lain-Lain Pihak Berelasi - PT Telefast Indonesia Tbk (TFAS)</v>
      </c>
      <c r="D444" s="7" t="str">
        <f t="shared" si="26"/>
        <v>INSERT INTO m_coa (created_at, code, name) values (NOW(),'110801111','CA - Piutang Lain-Lain Pihak Berelasi - PT Telefast Indonesia Tbk (TFAS)');</v>
      </c>
      <c r="E444" s="744" t="s">
        <v>60</v>
      </c>
      <c r="F444" t="s">
        <v>61</v>
      </c>
      <c r="G444" t="s">
        <v>321</v>
      </c>
      <c r="I444" t="s">
        <v>223</v>
      </c>
      <c r="K444">
        <f>VLOOKUP(I444,Sheet2!$A$2:$C$1013,3,FALSE)</f>
        <v>153</v>
      </c>
      <c r="L444" t="str">
        <f t="shared" si="27"/>
        <v>UPDATE m_coa set coa_group_id='153' WHERE code='110801111';</v>
      </c>
    </row>
    <row r="445" customFormat="1" spans="2:12">
      <c r="B445">
        <v>110801112</v>
      </c>
      <c r="C445" t="str">
        <f t="shared" si="28"/>
        <v>CA - Piutang Lain-Lain Pihak Berelasi - PT Telefast Investama Indonesia (TII)</v>
      </c>
      <c r="D445" s="7" t="str">
        <f t="shared" si="26"/>
        <v>INSERT INTO m_coa (created_at, code, name) values (NOW(),'110801112','CA - Piutang Lain-Lain Pihak Berelasi - PT Telefast Investama Indonesia (TII)');</v>
      </c>
      <c r="E445" s="744" t="s">
        <v>60</v>
      </c>
      <c r="F445" t="s">
        <v>61</v>
      </c>
      <c r="G445" t="s">
        <v>321</v>
      </c>
      <c r="I445" t="s">
        <v>224</v>
      </c>
      <c r="K445">
        <f>VLOOKUP(I445,Sheet2!$A$2:$C$1013,3,FALSE)</f>
        <v>154</v>
      </c>
      <c r="L445" t="str">
        <f t="shared" si="27"/>
        <v>UPDATE m_coa set coa_group_id='154' WHERE code='110801112';</v>
      </c>
    </row>
    <row r="446" customFormat="1" spans="2:12">
      <c r="B446">
        <v>110801113</v>
      </c>
      <c r="C446" t="str">
        <f t="shared" si="28"/>
        <v>CA - Piutang Lain-Lain Pihak Berelasi - PT Voucher Express Internasional (VEI)</v>
      </c>
      <c r="D446" s="7" t="str">
        <f t="shared" si="26"/>
        <v>INSERT INTO m_coa (created_at, code, name) values (NOW(),'110801113','CA - Piutang Lain-Lain Pihak Berelasi - PT Voucher Express Internasional (VEI)');</v>
      </c>
      <c r="E446" s="744" t="s">
        <v>60</v>
      </c>
      <c r="F446" t="s">
        <v>61</v>
      </c>
      <c r="G446" t="s">
        <v>321</v>
      </c>
      <c r="I446" t="s">
        <v>225</v>
      </c>
      <c r="K446">
        <f>VLOOKUP(I446,Sheet2!$A$2:$C$1013,3,FALSE)</f>
        <v>155</v>
      </c>
      <c r="L446" t="str">
        <f t="shared" si="27"/>
        <v>UPDATE m_coa set coa_group_id='155' WHERE code='110801113';</v>
      </c>
    </row>
    <row r="447" customFormat="1" spans="2:12">
      <c r="B447">
        <v>110801114</v>
      </c>
      <c r="C447" t="str">
        <f t="shared" si="28"/>
        <v>CA - Piutang Lain-Lain Pihak Berelasi - PT Wicaksana Anugerah Indonesia (WAI)</v>
      </c>
      <c r="D447" s="7" t="str">
        <f t="shared" si="26"/>
        <v>INSERT INTO m_coa (created_at, code, name) values (NOW(),'110801114','CA - Piutang Lain-Lain Pihak Berelasi - PT Wicaksana Anugerah Indonesia (WAI)');</v>
      </c>
      <c r="E447" s="744" t="s">
        <v>60</v>
      </c>
      <c r="F447" t="s">
        <v>61</v>
      </c>
      <c r="G447" t="s">
        <v>321</v>
      </c>
      <c r="I447" t="s">
        <v>226</v>
      </c>
      <c r="K447">
        <f>VLOOKUP(I447,Sheet2!$A$2:$C$1013,3,FALSE)</f>
        <v>156</v>
      </c>
      <c r="L447" t="str">
        <f t="shared" si="27"/>
        <v>UPDATE m_coa set coa_group_id='156' WHERE code='110801114';</v>
      </c>
    </row>
    <row r="448" customFormat="1" spans="2:12">
      <c r="B448">
        <v>110801115</v>
      </c>
      <c r="C448" t="str">
        <f t="shared" si="28"/>
        <v>CA - Piutang Lain-Lain Pihak Berelasi - PT Wicaksana Anugerah Nusantara (WAN)</v>
      </c>
      <c r="D448" s="7" t="str">
        <f t="shared" si="26"/>
        <v>INSERT INTO m_coa (created_at, code, name) values (NOW(),'110801115','CA - Piutang Lain-Lain Pihak Berelasi - PT Wicaksana Anugerah Nusantara (WAN)');</v>
      </c>
      <c r="E448" s="744" t="s">
        <v>60</v>
      </c>
      <c r="F448" t="s">
        <v>61</v>
      </c>
      <c r="G448" t="s">
        <v>321</v>
      </c>
      <c r="I448" t="s">
        <v>227</v>
      </c>
      <c r="K448">
        <f>VLOOKUP(I448,Sheet2!$A$2:$C$1013,3,FALSE)</f>
        <v>157</v>
      </c>
      <c r="L448" t="str">
        <f t="shared" si="27"/>
        <v>UPDATE m_coa set coa_group_id='157' WHERE code='110801115';</v>
      </c>
    </row>
    <row r="449" customFormat="1" spans="2:12">
      <c r="B449">
        <v>110801116</v>
      </c>
      <c r="C449" t="str">
        <f t="shared" si="28"/>
        <v>CA - Piutang Lain-Lain Pihak Berelasi - PT Wicaksana Anugerah Solusindo (WAS)</v>
      </c>
      <c r="D449" s="7" t="str">
        <f t="shared" si="26"/>
        <v>INSERT INTO m_coa (created_at, code, name) values (NOW(),'110801116','CA - Piutang Lain-Lain Pihak Berelasi - PT Wicaksana Anugerah Solusindo (WAS)');</v>
      </c>
      <c r="E449" s="744" t="s">
        <v>60</v>
      </c>
      <c r="F449" t="s">
        <v>61</v>
      </c>
      <c r="G449" t="s">
        <v>321</v>
      </c>
      <c r="I449" t="s">
        <v>228</v>
      </c>
      <c r="K449">
        <f>VLOOKUP(I449,Sheet2!$A$2:$C$1013,3,FALSE)</f>
        <v>158</v>
      </c>
      <c r="L449" t="str">
        <f t="shared" si="27"/>
        <v>UPDATE m_coa set coa_group_id='158' WHERE code='110801116';</v>
      </c>
    </row>
    <row r="450" customFormat="1" spans="2:12">
      <c r="B450">
        <v>110801117</v>
      </c>
      <c r="C450" t="str">
        <f t="shared" si="28"/>
        <v>CA - Piutang Lain-Lain Pihak Berelasi - PT Agapindo Sejahtera Sukses (ASS2)</v>
      </c>
      <c r="D450" s="7" t="str">
        <f t="shared" si="26"/>
        <v>INSERT INTO m_coa (created_at, code, name) values (NOW(),'110801117','CA - Piutang Lain-Lain Pihak Berelasi - PT Agapindo Sejahtera Sukses (ASS2)');</v>
      </c>
      <c r="E450" s="744" t="s">
        <v>60</v>
      </c>
      <c r="F450" t="s">
        <v>61</v>
      </c>
      <c r="G450" t="s">
        <v>321</v>
      </c>
      <c r="I450" t="s">
        <v>229</v>
      </c>
      <c r="K450">
        <f>VLOOKUP(I450,Sheet2!$A$2:$C$1013,3,FALSE)</f>
        <v>159</v>
      </c>
      <c r="L450" t="str">
        <f t="shared" si="27"/>
        <v>UPDATE m_coa set coa_group_id='159' WHERE code='110801117';</v>
      </c>
    </row>
    <row r="451" customFormat="1" spans="2:12">
      <c r="B451">
        <v>110801118</v>
      </c>
      <c r="C451" t="str">
        <f t="shared" si="28"/>
        <v>CA - Piutang Lain-Lain Pihak Berelasi - PT Bumilangit Digital Mediatama (BLDX)</v>
      </c>
      <c r="D451" s="7" t="str">
        <f t="shared" si="26"/>
        <v>INSERT INTO m_coa (created_at, code, name) values (NOW(),'110801118','CA - Piutang Lain-Lain Pihak Berelasi - PT Bumilangit Digital Mediatama (BLDX)');</v>
      </c>
      <c r="E451" s="744" t="s">
        <v>60</v>
      </c>
      <c r="F451" t="s">
        <v>61</v>
      </c>
      <c r="G451" t="s">
        <v>321</v>
      </c>
      <c r="I451" t="s">
        <v>230</v>
      </c>
      <c r="K451">
        <f>VLOOKUP(I451,Sheet2!$A$2:$C$1013,3,FALSE)</f>
        <v>160</v>
      </c>
      <c r="L451" t="str">
        <f t="shared" si="27"/>
        <v>UPDATE m_coa set coa_group_id='160' WHERE code='110801118';</v>
      </c>
    </row>
    <row r="452" customFormat="1" spans="2:12">
      <c r="B452">
        <v>110801119</v>
      </c>
      <c r="C452" t="str">
        <f t="shared" si="28"/>
        <v>CA - Piutang Lain-Lain Pihak Berelasi - PT DMMX Media Maxima</v>
      </c>
      <c r="D452" s="7" t="str">
        <f t="shared" si="26"/>
        <v>INSERT INTO m_coa (created_at, code, name) values (NOW(),'110801119','CA - Piutang Lain-Lain Pihak Berelasi - PT DMMX Media Maxima');</v>
      </c>
      <c r="E452" s="744" t="s">
        <v>60</v>
      </c>
      <c r="F452" t="s">
        <v>61</v>
      </c>
      <c r="G452" t="s">
        <v>321</v>
      </c>
      <c r="I452" t="s">
        <v>231</v>
      </c>
      <c r="K452">
        <f>VLOOKUP(I452,Sheet2!$A$2:$C$1013,3,FALSE)</f>
        <v>161</v>
      </c>
      <c r="L452" t="str">
        <f t="shared" si="27"/>
        <v>UPDATE m_coa set coa_group_id='161' WHERE code='110801119';</v>
      </c>
    </row>
    <row r="453" customFormat="1" spans="2:12">
      <c r="B453">
        <v>110801120</v>
      </c>
      <c r="C453" t="str">
        <f t="shared" si="28"/>
        <v>CA - Piutang Lain-Lain Pihak Berelasi - PT Mega Harapan Mulia (MHM)</v>
      </c>
      <c r="D453" s="7" t="str">
        <f t="shared" ref="D453:D516" si="29">"INSERT INTO m_coa (created_at, code, name) values (NOW(),'"&amp;B453&amp;"','"&amp;C453&amp;"');"</f>
        <v>INSERT INTO m_coa (created_at, code, name) values (NOW(),'110801120','CA - Piutang Lain-Lain Pihak Berelasi - PT Mega Harapan Mulia (MHM)');</v>
      </c>
      <c r="E453" s="744" t="s">
        <v>60</v>
      </c>
      <c r="F453" t="s">
        <v>61</v>
      </c>
      <c r="G453" t="s">
        <v>321</v>
      </c>
      <c r="I453" t="s">
        <v>232</v>
      </c>
      <c r="K453">
        <f>VLOOKUP(I453,Sheet2!$A$2:$C$1013,3,FALSE)</f>
        <v>162</v>
      </c>
      <c r="L453" t="str">
        <f t="shared" ref="L453:L516" si="30">"UPDATE m_coa set coa_group_id='"&amp;K453&amp;"' WHERE code='"&amp;B453&amp;"';"</f>
        <v>UPDATE m_coa set coa_group_id='162' WHERE code='110801120';</v>
      </c>
    </row>
    <row r="454" customFormat="1" spans="2:12">
      <c r="B454">
        <v>110801121</v>
      </c>
      <c r="C454" t="str">
        <f t="shared" si="28"/>
        <v>CA - Piutang Lain-Lain Pihak Berelasi - PT Code Development Indonesia</v>
      </c>
      <c r="D454" s="7" t="str">
        <f t="shared" si="29"/>
        <v>INSERT INTO m_coa (created_at, code, name) values (NOW(),'110801121','CA - Piutang Lain-Lain Pihak Berelasi - PT Code Development Indonesia');</v>
      </c>
      <c r="E454" s="744" t="s">
        <v>60</v>
      </c>
      <c r="F454" t="s">
        <v>61</v>
      </c>
      <c r="G454" t="s">
        <v>321</v>
      </c>
      <c r="I454" t="s">
        <v>233</v>
      </c>
      <c r="K454">
        <f>VLOOKUP(I454,Sheet2!$A$2:$C$1013,3,FALSE)</f>
        <v>163</v>
      </c>
      <c r="L454" t="str">
        <f t="shared" si="30"/>
        <v>UPDATE m_coa set coa_group_id='163' WHERE code='110801121';</v>
      </c>
    </row>
    <row r="455" customFormat="1" spans="2:12">
      <c r="B455">
        <v>110801122</v>
      </c>
      <c r="C455" t="str">
        <f t="shared" si="28"/>
        <v>CA - Piutang Lain-Lain Pihak Berelasi - PT Niji Games Studio (NGS)</v>
      </c>
      <c r="D455" s="7" t="str">
        <f t="shared" si="29"/>
        <v>INSERT INTO m_coa (created_at, code, name) values (NOW(),'110801122','CA - Piutang Lain-Lain Pihak Berelasi - PT Niji Games Studio (NGS)');</v>
      </c>
      <c r="E455" s="744" t="s">
        <v>60</v>
      </c>
      <c r="F455" t="s">
        <v>61</v>
      </c>
      <c r="G455" t="s">
        <v>321</v>
      </c>
      <c r="I455" t="s">
        <v>234</v>
      </c>
      <c r="K455">
        <f>VLOOKUP(I455,Sheet2!$A$2:$C$1013,3,FALSE)</f>
        <v>164</v>
      </c>
      <c r="L455" t="str">
        <f t="shared" si="30"/>
        <v>UPDATE m_coa set coa_group_id='164' WHERE code='110801122';</v>
      </c>
    </row>
    <row r="456" customFormat="1" spans="2:12">
      <c r="B456">
        <v>110801123</v>
      </c>
      <c r="C456" t="str">
        <f t="shared" si="28"/>
        <v>CA - Piutang Lain-Lain Pihak Berelasi - PT Indonesian Cloud (IC)</v>
      </c>
      <c r="D456" s="7" t="str">
        <f t="shared" si="29"/>
        <v>INSERT INTO m_coa (created_at, code, name) values (NOW(),'110801123','CA - Piutang Lain-Lain Pihak Berelasi - PT Indonesian Cloud (IC)');</v>
      </c>
      <c r="E456" s="744" t="s">
        <v>60</v>
      </c>
      <c r="F456" t="s">
        <v>61</v>
      </c>
      <c r="G456" t="s">
        <v>321</v>
      </c>
      <c r="I456" t="s">
        <v>235</v>
      </c>
      <c r="K456">
        <f>VLOOKUP(I456,Sheet2!$A$2:$C$1013,3,FALSE)</f>
        <v>165</v>
      </c>
      <c r="L456" t="str">
        <f t="shared" si="30"/>
        <v>UPDATE m_coa set coa_group_id='165' WHERE code='110801123';</v>
      </c>
    </row>
    <row r="457" customFormat="1" spans="2:12">
      <c r="B457">
        <v>110801124</v>
      </c>
      <c r="C457" t="str">
        <f t="shared" si="28"/>
        <v>CA - Piutang Lain-Lain Pihak Berelasi - PT Dans Multi Pro (DMP)</v>
      </c>
      <c r="D457" s="7" t="str">
        <f t="shared" si="29"/>
        <v>INSERT INTO m_coa (created_at, code, name) values (NOW(),'110801124','CA - Piutang Lain-Lain Pihak Berelasi - PT Dans Multi Pro (DMP)');</v>
      </c>
      <c r="E457" s="744" t="s">
        <v>60</v>
      </c>
      <c r="F457" t="s">
        <v>61</v>
      </c>
      <c r="G457" t="s">
        <v>321</v>
      </c>
      <c r="I457" t="s">
        <v>236</v>
      </c>
      <c r="K457">
        <f>VLOOKUP(I457,Sheet2!$A$2:$C$1013,3,FALSE)</f>
        <v>166</v>
      </c>
      <c r="L457" t="str">
        <f t="shared" si="30"/>
        <v>UPDATE m_coa set coa_group_id='166' WHERE code='110801124';</v>
      </c>
    </row>
    <row r="458" customFormat="1" spans="2:12">
      <c r="B458">
        <v>110801125</v>
      </c>
      <c r="C458" t="str">
        <f t="shared" si="28"/>
        <v>CA - Piutang Lain-Lain Pihak Berelasi - PT Cipta Urban Darsana (CUD)</v>
      </c>
      <c r="D458" s="7" t="str">
        <f t="shared" si="29"/>
        <v>INSERT INTO m_coa (created_at, code, name) values (NOW(),'110801125','CA - Piutang Lain-Lain Pihak Berelasi - PT Cipta Urban Darsana (CUD)');</v>
      </c>
      <c r="E458" s="744" t="s">
        <v>60</v>
      </c>
      <c r="F458" t="s">
        <v>61</v>
      </c>
      <c r="G458" t="s">
        <v>321</v>
      </c>
      <c r="I458" t="s">
        <v>237</v>
      </c>
      <c r="K458">
        <f>VLOOKUP(I458,Sheet2!$A$2:$C$1013,3,FALSE)</f>
        <v>167</v>
      </c>
      <c r="L458" t="str">
        <f t="shared" si="30"/>
        <v>UPDATE m_coa set coa_group_id='167' WHERE code='110801125';</v>
      </c>
    </row>
    <row r="459" customFormat="1" spans="2:12">
      <c r="B459">
        <v>110801126</v>
      </c>
      <c r="C459" t="str">
        <f t="shared" si="28"/>
        <v>CA - Piutang Lain-Lain Pihak Berelasi - PT Dwi Danamitra Kavita (DDK)</v>
      </c>
      <c r="D459" s="7" t="str">
        <f t="shared" si="29"/>
        <v>INSERT INTO m_coa (created_at, code, name) values (NOW(),'110801126','CA - Piutang Lain-Lain Pihak Berelasi - PT Dwi Danamitra Kavita (DDK)');</v>
      </c>
      <c r="E459" s="744" t="s">
        <v>60</v>
      </c>
      <c r="F459" t="s">
        <v>61</v>
      </c>
      <c r="G459" t="s">
        <v>321</v>
      </c>
      <c r="I459" t="s">
        <v>238</v>
      </c>
      <c r="K459">
        <f>VLOOKUP(I459,Sheet2!$A$2:$C$1013,3,FALSE)</f>
        <v>168</v>
      </c>
      <c r="L459" t="str">
        <f t="shared" si="30"/>
        <v>UPDATE m_coa set coa_group_id='168' WHERE code='110801126';</v>
      </c>
    </row>
    <row r="460" customFormat="1" spans="2:12">
      <c r="B460">
        <v>110801127</v>
      </c>
      <c r="C460" t="str">
        <f t="shared" ref="C460:C523" si="31">CONCATENATE(F460,E460,G460,E460,I460)</f>
        <v>CA - Piutang Lain-Lain Pihak Berelasi - PT Artaka Anugerah Abadi (AAA)</v>
      </c>
      <c r="D460" s="7" t="str">
        <f t="shared" si="29"/>
        <v>INSERT INTO m_coa (created_at, code, name) values (NOW(),'110801127','CA - Piutang Lain-Lain Pihak Berelasi - PT Artaka Anugerah Abadi (AAA)');</v>
      </c>
      <c r="E460" s="744" t="s">
        <v>60</v>
      </c>
      <c r="F460" t="s">
        <v>61</v>
      </c>
      <c r="G460" t="s">
        <v>321</v>
      </c>
      <c r="I460" t="s">
        <v>239</v>
      </c>
      <c r="K460">
        <f>VLOOKUP(I460,Sheet2!$A$2:$C$1013,3,FALSE)</f>
        <v>169</v>
      </c>
      <c r="L460" t="str">
        <f t="shared" si="30"/>
        <v>UPDATE m_coa set coa_group_id='169' WHERE code='110801127';</v>
      </c>
    </row>
    <row r="461" customFormat="1" spans="2:12">
      <c r="B461">
        <v>110801128</v>
      </c>
      <c r="C461" t="str">
        <f t="shared" si="31"/>
        <v>CA - Piutang Lain-Lain Pihak Berelasi - PT Clodeo Indonesia Jaya (CIJ)</v>
      </c>
      <c r="D461" s="7" t="str">
        <f t="shared" si="29"/>
        <v>INSERT INTO m_coa (created_at, code, name) values (NOW(),'110801128','CA - Piutang Lain-Lain Pihak Berelasi - PT Clodeo Indonesia Jaya (CIJ)');</v>
      </c>
      <c r="E461" s="744" t="s">
        <v>60</v>
      </c>
      <c r="F461" t="s">
        <v>61</v>
      </c>
      <c r="G461" t="s">
        <v>321</v>
      </c>
      <c r="I461" t="s">
        <v>240</v>
      </c>
      <c r="K461">
        <f>VLOOKUP(I461,Sheet2!$A$2:$C$1013,3,FALSE)</f>
        <v>170</v>
      </c>
      <c r="L461" t="str">
        <f t="shared" si="30"/>
        <v>UPDATE m_coa set coa_group_id='170' WHERE code='110801128';</v>
      </c>
    </row>
    <row r="462" customFormat="1" spans="2:12">
      <c r="B462">
        <v>110801129</v>
      </c>
      <c r="C462" t="str">
        <f t="shared" si="31"/>
        <v>CA - Piutang Lain-Lain Pihak Berelasi - PT Mandiri Terang Harapan (MTH)</v>
      </c>
      <c r="D462" s="7" t="str">
        <f t="shared" si="29"/>
        <v>INSERT INTO m_coa (created_at, code, name) values (NOW(),'110801129','CA - Piutang Lain-Lain Pihak Berelasi - PT Mandiri Terang Harapan (MTH)');</v>
      </c>
      <c r="E462" s="744" t="s">
        <v>60</v>
      </c>
      <c r="F462" t="s">
        <v>61</v>
      </c>
      <c r="G462" t="s">
        <v>321</v>
      </c>
      <c r="I462" t="s">
        <v>241</v>
      </c>
      <c r="K462">
        <f>VLOOKUP(I462,Sheet2!$A$2:$C$1013,3,FALSE)</f>
        <v>171</v>
      </c>
      <c r="L462" t="str">
        <f t="shared" si="30"/>
        <v>UPDATE m_coa set coa_group_id='171' WHERE code='110801129';</v>
      </c>
    </row>
    <row r="463" customFormat="1" spans="2:12">
      <c r="B463">
        <v>110801130</v>
      </c>
      <c r="C463" t="str">
        <f t="shared" si="31"/>
        <v>CA - Piutang Lain-Lain Pihak Berelasi - PT Aeronusa Inti raya (AIR)</v>
      </c>
      <c r="D463" s="7" t="str">
        <f t="shared" si="29"/>
        <v>INSERT INTO m_coa (created_at, code, name) values (NOW(),'110801130','CA - Piutang Lain-Lain Pihak Berelasi - PT Aeronusa Inti raya (AIR)');</v>
      </c>
      <c r="E463" s="744" t="s">
        <v>60</v>
      </c>
      <c r="F463" t="s">
        <v>61</v>
      </c>
      <c r="G463" t="s">
        <v>321</v>
      </c>
      <c r="I463" t="s">
        <v>242</v>
      </c>
      <c r="K463">
        <f>VLOOKUP(I463,Sheet2!$A$2:$C$1013,3,FALSE)</f>
        <v>172</v>
      </c>
      <c r="L463" t="str">
        <f t="shared" si="30"/>
        <v>UPDATE m_coa set coa_group_id='172' WHERE code='110801130';</v>
      </c>
    </row>
    <row r="464" customFormat="1" spans="2:12">
      <c r="B464">
        <v>110801131</v>
      </c>
      <c r="C464" t="str">
        <f t="shared" si="31"/>
        <v>CA - Piutang Lain-Lain Pihak Berelasi - PT Solusi Wicaksana Teknologi (SWT)</v>
      </c>
      <c r="D464" s="7" t="str">
        <f t="shared" si="29"/>
        <v>INSERT INTO m_coa (created_at, code, name) values (NOW(),'110801131','CA - Piutang Lain-Lain Pihak Berelasi - PT Solusi Wicaksana Teknologi (SWT)');</v>
      </c>
      <c r="E464" s="744" t="s">
        <v>60</v>
      </c>
      <c r="F464" t="s">
        <v>61</v>
      </c>
      <c r="G464" t="s">
        <v>321</v>
      </c>
      <c r="I464" t="s">
        <v>243</v>
      </c>
      <c r="K464">
        <f>VLOOKUP(I464,Sheet2!$A$2:$C$1013,3,FALSE)</f>
        <v>173</v>
      </c>
      <c r="L464" t="str">
        <f t="shared" si="30"/>
        <v>UPDATE m_coa set coa_group_id='173' WHERE code='110801131';</v>
      </c>
    </row>
    <row r="465" customFormat="1" spans="2:12">
      <c r="B465">
        <v>110801132</v>
      </c>
      <c r="C465" t="str">
        <f t="shared" si="31"/>
        <v>CA - Piutang Lain-Lain Pihak Berelasi - PT Mitra Pendanaan Mandiri (MPM)</v>
      </c>
      <c r="D465" s="7" t="str">
        <f t="shared" si="29"/>
        <v>INSERT INTO m_coa (created_at, code, name) values (NOW(),'110801132','CA - Piutang Lain-Lain Pihak Berelasi - PT Mitra Pendanaan Mandiri (MPM)');</v>
      </c>
      <c r="E465" s="744" t="s">
        <v>60</v>
      </c>
      <c r="F465" t="s">
        <v>61</v>
      </c>
      <c r="G465" t="s">
        <v>321</v>
      </c>
      <c r="I465" t="s">
        <v>244</v>
      </c>
      <c r="K465">
        <f>VLOOKUP(I465,Sheet2!$A$2:$C$1013,3,FALSE)</f>
        <v>174</v>
      </c>
      <c r="L465" t="str">
        <f t="shared" si="30"/>
        <v>UPDATE m_coa set coa_group_id='174' WHERE code='110801132';</v>
      </c>
    </row>
    <row r="466" customFormat="1" spans="2:12">
      <c r="B466">
        <v>110801133</v>
      </c>
      <c r="C466" t="str">
        <f t="shared" si="31"/>
        <v>CA - Piutang Lain-Lain Pihak Berelasi - PT Ekosistem Rintisan Digital (ERD)</v>
      </c>
      <c r="D466" s="7" t="str">
        <f t="shared" si="29"/>
        <v>INSERT INTO m_coa (created_at, code, name) values (NOW(),'110801133','CA - Piutang Lain-Lain Pihak Berelasi - PT Ekosistem Rintisan Digital (ERD)');</v>
      </c>
      <c r="E466" s="744" t="s">
        <v>60</v>
      </c>
      <c r="F466" t="s">
        <v>61</v>
      </c>
      <c r="G466" t="s">
        <v>321</v>
      </c>
      <c r="I466" t="s">
        <v>245</v>
      </c>
      <c r="K466">
        <f>VLOOKUP(I466,Sheet2!$A$2:$C$1013,3,FALSE)</f>
        <v>175</v>
      </c>
      <c r="L466" t="str">
        <f t="shared" si="30"/>
        <v>UPDATE m_coa set coa_group_id='175' WHERE code='110801133';</v>
      </c>
    </row>
    <row r="467" customFormat="1" spans="2:12">
      <c r="B467">
        <v>110801134</v>
      </c>
      <c r="C467" t="str">
        <f t="shared" si="31"/>
        <v>CA - Piutang Lain-Lain Pihak Berelasi - PT Sumber Digital Terpadu (SDT)</v>
      </c>
      <c r="D467" s="7" t="str">
        <f t="shared" si="29"/>
        <v>INSERT INTO m_coa (created_at, code, name) values (NOW(),'110801134','CA - Piutang Lain-Lain Pihak Berelasi - PT Sumber Digital Terpadu (SDT)');</v>
      </c>
      <c r="E467" s="744" t="s">
        <v>60</v>
      </c>
      <c r="F467" t="s">
        <v>61</v>
      </c>
      <c r="G467" t="s">
        <v>321</v>
      </c>
      <c r="I467" t="s">
        <v>246</v>
      </c>
      <c r="K467">
        <f>VLOOKUP(I467,Sheet2!$A$2:$C$1013,3,FALSE)</f>
        <v>176</v>
      </c>
      <c r="L467" t="str">
        <f t="shared" si="30"/>
        <v>UPDATE m_coa set coa_group_id='176' WHERE code='110801134';</v>
      </c>
    </row>
    <row r="468" customFormat="1" spans="2:12">
      <c r="B468">
        <v>110801135</v>
      </c>
      <c r="C468" t="str">
        <f t="shared" si="31"/>
        <v>CA - Piutang Lain-Lain Pihak Berelasi - PT Elpis Anugerah Andalan (EAA)</v>
      </c>
      <c r="D468" s="7" t="str">
        <f t="shared" si="29"/>
        <v>INSERT INTO m_coa (created_at, code, name) values (NOW(),'110801135','CA - Piutang Lain-Lain Pihak Berelasi - PT Elpis Anugerah Andalan (EAA)');</v>
      </c>
      <c r="E468" s="744" t="s">
        <v>60</v>
      </c>
      <c r="F468" t="s">
        <v>61</v>
      </c>
      <c r="G468" t="s">
        <v>321</v>
      </c>
      <c r="I468" t="s">
        <v>247</v>
      </c>
      <c r="K468">
        <f>VLOOKUP(I468,Sheet2!$A$2:$C$1013,3,FALSE)</f>
        <v>177</v>
      </c>
      <c r="L468" t="str">
        <f t="shared" si="30"/>
        <v>UPDATE m_coa set coa_group_id='177' WHERE code='110801135';</v>
      </c>
    </row>
    <row r="469" customFormat="1" spans="2:12">
      <c r="B469">
        <v>110801136</v>
      </c>
      <c r="C469" t="str">
        <f t="shared" si="31"/>
        <v>CA - Piutang Lain-Lain Pihak Berelasi - PT DMMX Grosir Digital (DGD)</v>
      </c>
      <c r="D469" s="7" t="str">
        <f t="shared" si="29"/>
        <v>INSERT INTO m_coa (created_at, code, name) values (NOW(),'110801136','CA - Piutang Lain-Lain Pihak Berelasi - PT DMMX Grosir Digital (DGD)');</v>
      </c>
      <c r="E469" s="744" t="s">
        <v>60</v>
      </c>
      <c r="F469" t="s">
        <v>61</v>
      </c>
      <c r="G469" t="s">
        <v>321</v>
      </c>
      <c r="I469" t="s">
        <v>248</v>
      </c>
      <c r="K469">
        <f>VLOOKUP(I469,Sheet2!$A$2:$C$1013,3,FALSE)</f>
        <v>178</v>
      </c>
      <c r="L469" t="str">
        <f t="shared" si="30"/>
        <v>UPDATE m_coa set coa_group_id='178' WHERE code='110801136';</v>
      </c>
    </row>
    <row r="470" customFormat="1" spans="2:12">
      <c r="B470">
        <v>110801137</v>
      </c>
      <c r="C470" t="str">
        <f t="shared" si="31"/>
        <v>CA - Piutang Lain-Lain Pihak Berelasi - PT DMMX Rans Digital (DRD)</v>
      </c>
      <c r="D470" s="7" t="str">
        <f t="shared" si="29"/>
        <v>INSERT INTO m_coa (created_at, code, name) values (NOW(),'110801137','CA - Piutang Lain-Lain Pihak Berelasi - PT DMMX Rans Digital (DRD)');</v>
      </c>
      <c r="E470" s="744" t="s">
        <v>60</v>
      </c>
      <c r="F470" t="s">
        <v>61</v>
      </c>
      <c r="G470" t="s">
        <v>321</v>
      </c>
      <c r="I470" t="s">
        <v>249</v>
      </c>
      <c r="K470">
        <f>VLOOKUP(I470,Sheet2!$A$2:$C$1013,3,FALSE)</f>
        <v>179</v>
      </c>
      <c r="L470" t="str">
        <f t="shared" si="30"/>
        <v>UPDATE m_coa set coa_group_id='179' WHERE code='110801137';</v>
      </c>
    </row>
    <row r="471" customFormat="1" spans="2:12">
      <c r="B471">
        <v>110801138</v>
      </c>
      <c r="C471" t="str">
        <f t="shared" si="31"/>
        <v>CA - Piutang Lain-Lain Pihak Berelasi - PT Qerja Akademi Indonesia (QAI)</v>
      </c>
      <c r="D471" s="7" t="str">
        <f t="shared" si="29"/>
        <v>INSERT INTO m_coa (created_at, code, name) values (NOW(),'110801138','CA - Piutang Lain-Lain Pihak Berelasi - PT Qerja Akademi Indonesia (QAI)');</v>
      </c>
      <c r="E471" s="744" t="s">
        <v>60</v>
      </c>
      <c r="F471" t="s">
        <v>61</v>
      </c>
      <c r="G471" t="s">
        <v>321</v>
      </c>
      <c r="I471" t="s">
        <v>250</v>
      </c>
      <c r="K471">
        <f>VLOOKUP(I471,Sheet2!$A$2:$C$1013,3,FALSE)</f>
        <v>180</v>
      </c>
      <c r="L471" t="str">
        <f t="shared" si="30"/>
        <v>UPDATE m_coa set coa_group_id='180' WHERE code='110801138';</v>
      </c>
    </row>
    <row r="472" customFormat="1" spans="2:12">
      <c r="B472">
        <v>110801139</v>
      </c>
      <c r="C472" t="str">
        <f t="shared" si="31"/>
        <v>CA - Piutang Lain-Lain Pihak Berelasi - PT Tfas Digital Indonesia (TDI)</v>
      </c>
      <c r="D472" s="7" t="str">
        <f t="shared" si="29"/>
        <v>INSERT INTO m_coa (created_at, code, name) values (NOW(),'110801139','CA - Piutang Lain-Lain Pihak Berelasi - PT Tfas Digital Indonesia (TDI)');</v>
      </c>
      <c r="E472" s="744" t="s">
        <v>60</v>
      </c>
      <c r="F472" t="s">
        <v>61</v>
      </c>
      <c r="G472" t="s">
        <v>321</v>
      </c>
      <c r="I472" t="s">
        <v>251</v>
      </c>
      <c r="K472">
        <f>VLOOKUP(I472,Sheet2!$A$2:$C$1013,3,FALSE)</f>
        <v>181</v>
      </c>
      <c r="L472" t="str">
        <f t="shared" si="30"/>
        <v>UPDATE m_coa set coa_group_id='181' WHERE code='110801139';</v>
      </c>
    </row>
    <row r="473" customFormat="1" spans="2:12">
      <c r="B473">
        <v>110801140</v>
      </c>
      <c r="C473" t="str">
        <f t="shared" si="31"/>
        <v>CA - Piutang Lain-Lain Pihak Berelasi - PT Gemilang Integra Fentura (GIF)</v>
      </c>
      <c r="D473" s="7" t="str">
        <f t="shared" si="29"/>
        <v>INSERT INTO m_coa (created_at, code, name) values (NOW(),'110801140','CA - Piutang Lain-Lain Pihak Berelasi - PT Gemilang Integra Fentura (GIF)');</v>
      </c>
      <c r="E473" s="744" t="s">
        <v>60</v>
      </c>
      <c r="F473" t="s">
        <v>61</v>
      </c>
      <c r="G473" t="s">
        <v>321</v>
      </c>
      <c r="I473" t="s">
        <v>252</v>
      </c>
      <c r="K473">
        <f>VLOOKUP(I473,Sheet2!$A$2:$C$1013,3,FALSE)</f>
        <v>182</v>
      </c>
      <c r="L473" t="str">
        <f t="shared" si="30"/>
        <v>UPDATE m_coa set coa_group_id='182' WHERE code='110801140';</v>
      </c>
    </row>
    <row r="474" customFormat="1" spans="2:12">
      <c r="B474">
        <v>110801141</v>
      </c>
      <c r="C474" t="str">
        <f t="shared" si="31"/>
        <v>CA - Piutang Lain-Lain Pihak Berelasi - PT Energi Selalu Baru (ESB)</v>
      </c>
      <c r="D474" s="7" t="str">
        <f t="shared" si="29"/>
        <v>INSERT INTO m_coa (created_at, code, name) values (NOW(),'110801141','CA - Piutang Lain-Lain Pihak Berelasi - PT Energi Selalu Baru (ESB)');</v>
      </c>
      <c r="E474" s="744" t="s">
        <v>60</v>
      </c>
      <c r="F474" t="s">
        <v>61</v>
      </c>
      <c r="G474" t="s">
        <v>321</v>
      </c>
      <c r="I474" t="s">
        <v>253</v>
      </c>
      <c r="K474">
        <f>VLOOKUP(I474,Sheet2!$A$2:$C$1013,3,FALSE)</f>
        <v>183</v>
      </c>
      <c r="L474" t="str">
        <f t="shared" si="30"/>
        <v>UPDATE m_coa set coa_group_id='183' WHERE code='110801141';</v>
      </c>
    </row>
    <row r="475" customFormat="1" spans="2:12">
      <c r="B475">
        <v>110801142</v>
      </c>
      <c r="C475" t="str">
        <f t="shared" si="31"/>
        <v>CA - Piutang Lain-Lain Pihak Berelasi - PT Solic Kreasi Baru (SKB)</v>
      </c>
      <c r="D475" s="7" t="str">
        <f t="shared" si="29"/>
        <v>INSERT INTO m_coa (created_at, code, name) values (NOW(),'110801142','CA - Piutang Lain-Lain Pihak Berelasi - PT Solic Kreasi Baru (SKB)');</v>
      </c>
      <c r="E475" s="744" t="s">
        <v>60</v>
      </c>
      <c r="F475" t="s">
        <v>61</v>
      </c>
      <c r="G475" t="s">
        <v>321</v>
      </c>
      <c r="I475" t="s">
        <v>254</v>
      </c>
      <c r="K475">
        <f>VLOOKUP(I475,Sheet2!$A$2:$C$1013,3,FALSE)</f>
        <v>184</v>
      </c>
      <c r="L475" t="str">
        <f t="shared" si="30"/>
        <v>UPDATE m_coa set coa_group_id='184' WHERE code='110801142';</v>
      </c>
    </row>
    <row r="476" customFormat="1" spans="2:12">
      <c r="B476">
        <v>110801143</v>
      </c>
      <c r="C476" t="str">
        <f t="shared" si="31"/>
        <v>CA - Piutang Lain-Lain Pihak Berelasi - PT Gembala Rintisan Digital (GRD)</v>
      </c>
      <c r="D476" s="7" t="str">
        <f t="shared" si="29"/>
        <v>INSERT INTO m_coa (created_at, code, name) values (NOW(),'110801143','CA - Piutang Lain-Lain Pihak Berelasi - PT Gembala Rintisan Digital (GRD)');</v>
      </c>
      <c r="E476" s="744" t="s">
        <v>60</v>
      </c>
      <c r="F476" t="s">
        <v>61</v>
      </c>
      <c r="G476" t="s">
        <v>321</v>
      </c>
      <c r="I476" t="s">
        <v>255</v>
      </c>
      <c r="K476">
        <f>VLOOKUP(I476,Sheet2!$A$2:$C$1013,3,FALSE)</f>
        <v>185</v>
      </c>
      <c r="L476" t="str">
        <f t="shared" si="30"/>
        <v>UPDATE m_coa set coa_group_id='185' WHERE code='110801143';</v>
      </c>
    </row>
    <row r="477" customFormat="1" spans="2:12">
      <c r="B477">
        <v>110801144</v>
      </c>
      <c r="C477" t="str">
        <f t="shared" si="31"/>
        <v>CA - Piutang Lain-Lain Pihak Berelasi - PT Sentral Inti Anugerah (SIA1)</v>
      </c>
      <c r="D477" s="7" t="str">
        <f t="shared" si="29"/>
        <v>INSERT INTO m_coa (created_at, code, name) values (NOW(),'110801144','CA - Piutang Lain-Lain Pihak Berelasi - PT Sentral Inti Anugerah (SIA1)');</v>
      </c>
      <c r="E477" s="744" t="s">
        <v>60</v>
      </c>
      <c r="F477" t="s">
        <v>61</v>
      </c>
      <c r="G477" t="s">
        <v>321</v>
      </c>
      <c r="I477" t="s">
        <v>256</v>
      </c>
      <c r="K477">
        <f>VLOOKUP(I477,Sheet2!$A$2:$C$1013,3,FALSE)</f>
        <v>186</v>
      </c>
      <c r="L477" t="str">
        <f t="shared" si="30"/>
        <v>UPDATE m_coa set coa_group_id='186' WHERE code='110801144';</v>
      </c>
    </row>
    <row r="478" customFormat="1" spans="2:12">
      <c r="B478">
        <v>110801145</v>
      </c>
      <c r="C478" t="str">
        <f t="shared" si="31"/>
        <v>CA - Piutang Lain-Lain Pihak Berelasi - PT Sarana Cipta Digital (SCD)</v>
      </c>
      <c r="D478" s="7" t="str">
        <f t="shared" si="29"/>
        <v>INSERT INTO m_coa (created_at, code, name) values (NOW(),'110801145','CA - Piutang Lain-Lain Pihak Berelasi - PT Sarana Cipta Digital (SCD)');</v>
      </c>
      <c r="E478" s="744" t="s">
        <v>60</v>
      </c>
      <c r="F478" t="s">
        <v>61</v>
      </c>
      <c r="G478" t="s">
        <v>321</v>
      </c>
      <c r="I478" t="s">
        <v>257</v>
      </c>
      <c r="K478">
        <f>VLOOKUP(I478,Sheet2!$A$2:$C$1013,3,FALSE)</f>
        <v>187</v>
      </c>
      <c r="L478" t="str">
        <f t="shared" si="30"/>
        <v>UPDATE m_coa set coa_group_id='187' WHERE code='110801145';</v>
      </c>
    </row>
    <row r="479" customFormat="1" spans="2:12">
      <c r="B479">
        <v>110801146</v>
      </c>
      <c r="C479" t="str">
        <f t="shared" si="31"/>
        <v>CA - Piutang Lain-Lain Pihak Berelasi - PT Sejahtera Wahana Teknindo (SWT)</v>
      </c>
      <c r="D479" s="7" t="str">
        <f t="shared" si="29"/>
        <v>INSERT INTO m_coa (created_at, code, name) values (NOW(),'110801146','CA - Piutang Lain-Lain Pihak Berelasi - PT Sejahtera Wahana Teknindo (SWT)');</v>
      </c>
      <c r="E479" s="744" t="s">
        <v>60</v>
      </c>
      <c r="F479" t="s">
        <v>61</v>
      </c>
      <c r="G479" t="s">
        <v>321</v>
      </c>
      <c r="I479" t="s">
        <v>258</v>
      </c>
      <c r="K479">
        <f>VLOOKUP(I479,Sheet2!$A$2:$C$1013,3,FALSE)</f>
        <v>188</v>
      </c>
      <c r="L479" t="str">
        <f t="shared" si="30"/>
        <v>UPDATE m_coa set coa_group_id='188' WHERE code='110801146';</v>
      </c>
    </row>
    <row r="480" customFormat="1" spans="2:12">
      <c r="B480">
        <v>110801147</v>
      </c>
      <c r="C480" t="str">
        <f t="shared" si="31"/>
        <v>CA - Piutang Lain-Lain Pihak Berelasi - PT Sicepat Mcash Indonesia (SMI)</v>
      </c>
      <c r="D480" s="7" t="str">
        <f t="shared" si="29"/>
        <v>INSERT INTO m_coa (created_at, code, name) values (NOW(),'110801147','CA - Piutang Lain-Lain Pihak Berelasi - PT Sicepat Mcash Indonesia (SMI)');</v>
      </c>
      <c r="E480" s="744" t="s">
        <v>60</v>
      </c>
      <c r="F480" t="s">
        <v>61</v>
      </c>
      <c r="G480" t="s">
        <v>321</v>
      </c>
      <c r="I480" t="s">
        <v>259</v>
      </c>
      <c r="K480">
        <f>VLOOKUP(I480,Sheet2!$A$2:$C$1013,3,FALSE)</f>
        <v>189</v>
      </c>
      <c r="L480" t="str">
        <f t="shared" si="30"/>
        <v>UPDATE m_coa set coa_group_id='189' WHERE code='110801147';</v>
      </c>
    </row>
    <row r="481" customFormat="1" spans="2:12">
      <c r="B481">
        <v>110801148</v>
      </c>
      <c r="C481" t="str">
        <f t="shared" si="31"/>
        <v>CA - Piutang Lain-Lain Pihak Berelasi - PT TFAS Nusantara Digital (TND)</v>
      </c>
      <c r="D481" s="7" t="str">
        <f t="shared" si="29"/>
        <v>INSERT INTO m_coa (created_at, code, name) values (NOW(),'110801148','CA - Piutang Lain-Lain Pihak Berelasi - PT TFAS Nusantara Digital (TND)');</v>
      </c>
      <c r="E481" s="744" t="s">
        <v>60</v>
      </c>
      <c r="F481" t="s">
        <v>61</v>
      </c>
      <c r="G481" t="s">
        <v>321</v>
      </c>
      <c r="I481" t="s">
        <v>260</v>
      </c>
      <c r="K481">
        <f>VLOOKUP(I481,Sheet2!$A$2:$C$1013,3,FALSE)</f>
        <v>190</v>
      </c>
      <c r="L481" t="str">
        <f t="shared" si="30"/>
        <v>UPDATE m_coa set coa_group_id='190' WHERE code='110801148';</v>
      </c>
    </row>
    <row r="482" customFormat="1" spans="2:12">
      <c r="B482">
        <v>110801149</v>
      </c>
      <c r="C482" t="str">
        <f t="shared" si="31"/>
        <v>CA - Piutang Lain-Lain Pihak Berelasi - PT Volta Indonesia Semesta (VIS)</v>
      </c>
      <c r="D482" s="7" t="str">
        <f t="shared" si="29"/>
        <v>INSERT INTO m_coa (created_at, code, name) values (NOW(),'110801149','CA - Piutang Lain-Lain Pihak Berelasi - PT Volta Indonesia Semesta (VIS)');</v>
      </c>
      <c r="E482" s="744" t="s">
        <v>60</v>
      </c>
      <c r="F482" t="s">
        <v>61</v>
      </c>
      <c r="G482" t="s">
        <v>321</v>
      </c>
      <c r="I482" t="s">
        <v>261</v>
      </c>
      <c r="K482">
        <f>VLOOKUP(I482,Sheet2!$A$2:$C$1013,3,FALSE)</f>
        <v>191</v>
      </c>
      <c r="L482" t="str">
        <f t="shared" si="30"/>
        <v>UPDATE m_coa set coa_group_id='191' WHERE code='110801149';</v>
      </c>
    </row>
    <row r="483" customFormat="1" spans="2:12">
      <c r="B483">
        <v>110801150</v>
      </c>
      <c r="C483" t="str">
        <f t="shared" si="31"/>
        <v>CA - Piutang Lain-Lain Pihak Berelasi - PT Solic Inti Anugerah (SIA2)</v>
      </c>
      <c r="D483" s="7" t="str">
        <f t="shared" si="29"/>
        <v>INSERT INTO m_coa (created_at, code, name) values (NOW(),'110801150','CA - Piutang Lain-Lain Pihak Berelasi - PT Solic Inti Anugerah (SIA2)');</v>
      </c>
      <c r="E483" s="744" t="s">
        <v>60</v>
      </c>
      <c r="F483" t="s">
        <v>61</v>
      </c>
      <c r="G483" t="s">
        <v>321</v>
      </c>
      <c r="I483" t="s">
        <v>262</v>
      </c>
      <c r="K483">
        <f>VLOOKUP(I483,Sheet2!$A$2:$C$1013,3,FALSE)</f>
        <v>192</v>
      </c>
      <c r="L483" t="str">
        <f t="shared" si="30"/>
        <v>UPDATE m_coa set coa_group_id='192' WHERE code='110801150';</v>
      </c>
    </row>
    <row r="484" customFormat="1" spans="2:12">
      <c r="B484">
        <v>110801151</v>
      </c>
      <c r="C484" t="str">
        <f t="shared" si="31"/>
        <v>CA - Piutang Lain-Lain Pihak Berelasi - PT Bumilangit Entertainment Corpora (BCU)</v>
      </c>
      <c r="D484" s="7" t="str">
        <f t="shared" si="29"/>
        <v>INSERT INTO m_coa (created_at, code, name) values (NOW(),'110801151','CA - Piutang Lain-Lain Pihak Berelasi - PT Bumilangit Entertainment Corpora (BCU)');</v>
      </c>
      <c r="E484" s="744" t="s">
        <v>60</v>
      </c>
      <c r="F484" t="s">
        <v>61</v>
      </c>
      <c r="G484" t="s">
        <v>321</v>
      </c>
      <c r="I484" t="s">
        <v>263</v>
      </c>
      <c r="K484">
        <f>VLOOKUP(I484,Sheet2!$A$2:$C$1013,3,FALSE)</f>
        <v>193</v>
      </c>
      <c r="L484" t="str">
        <f t="shared" si="30"/>
        <v>UPDATE m_coa set coa_group_id='193' WHERE code='110801151';</v>
      </c>
    </row>
    <row r="485" customFormat="1" spans="2:12">
      <c r="B485">
        <v>110801152</v>
      </c>
      <c r="C485" t="str">
        <f t="shared" si="31"/>
        <v>CA - Piutang Lain-Lain Pihak Berelasi - PT Sinergi Maxima Digitalindo (SMD)</v>
      </c>
      <c r="D485" s="7" t="str">
        <f t="shared" si="29"/>
        <v>INSERT INTO m_coa (created_at, code, name) values (NOW(),'110801152','CA - Piutang Lain-Lain Pihak Berelasi - PT Sinergi Maxima Digitalindo (SMD)');</v>
      </c>
      <c r="E485" s="744" t="s">
        <v>60</v>
      </c>
      <c r="F485" t="s">
        <v>61</v>
      </c>
      <c r="G485" t="s">
        <v>321</v>
      </c>
      <c r="I485" t="s">
        <v>264</v>
      </c>
      <c r="K485">
        <f>VLOOKUP(I485,Sheet2!$A$2:$C$1013,3,FALSE)</f>
        <v>194</v>
      </c>
      <c r="L485" t="str">
        <f t="shared" si="30"/>
        <v>UPDATE m_coa set coa_group_id='194' WHERE code='110801152';</v>
      </c>
    </row>
    <row r="486" customFormat="1" spans="2:12">
      <c r="B486">
        <v>110801153</v>
      </c>
      <c r="C486" t="str">
        <f t="shared" si="31"/>
        <v>CA - Piutang Lain-Lain Pihak Berelasi - PT Kreasi Baru Digital (KBD)</v>
      </c>
      <c r="D486" s="7" t="str">
        <f t="shared" si="29"/>
        <v>INSERT INTO m_coa (created_at, code, name) values (NOW(),'110801153','CA - Piutang Lain-Lain Pihak Berelasi - PT Kreasi Baru Digital (KBD)');</v>
      </c>
      <c r="E486" s="744" t="s">
        <v>60</v>
      </c>
      <c r="F486" t="s">
        <v>61</v>
      </c>
      <c r="G486" t="s">
        <v>321</v>
      </c>
      <c r="I486" t="s">
        <v>265</v>
      </c>
      <c r="K486">
        <f>VLOOKUP(I486,Sheet2!$A$2:$C$1013,3,FALSE)</f>
        <v>195</v>
      </c>
      <c r="L486" t="str">
        <f t="shared" si="30"/>
        <v>UPDATE m_coa set coa_group_id='195' WHERE code='110801153';</v>
      </c>
    </row>
    <row r="487" customFormat="1" spans="2:12">
      <c r="B487">
        <v>110801154</v>
      </c>
      <c r="C487" t="str">
        <f t="shared" si="31"/>
        <v>CA - Piutang Lain-Lain Pihak Berelasi - PT Solic Inti Digital (SID)</v>
      </c>
      <c r="D487" s="7" t="str">
        <f t="shared" si="29"/>
        <v>INSERT INTO m_coa (created_at, code, name) values (NOW(),'110801154','CA - Piutang Lain-Lain Pihak Berelasi - PT Solic Inti Digital (SID)');</v>
      </c>
      <c r="E487" s="744" t="s">
        <v>60</v>
      </c>
      <c r="F487" t="s">
        <v>61</v>
      </c>
      <c r="G487" t="s">
        <v>321</v>
      </c>
      <c r="I487" t="s">
        <v>266</v>
      </c>
      <c r="K487">
        <f>VLOOKUP(I487,Sheet2!$A$2:$C$1013,3,FALSE)</f>
        <v>196</v>
      </c>
      <c r="L487" t="str">
        <f t="shared" si="30"/>
        <v>UPDATE m_coa set coa_group_id='196' WHERE code='110801154';</v>
      </c>
    </row>
    <row r="488" customFormat="1" spans="2:12">
      <c r="B488">
        <v>110801155</v>
      </c>
      <c r="C488" t="str">
        <f t="shared" si="31"/>
        <v>CA - Piutang Lain-Lain Pihak Berelasi - PT Hikmat Mulia Sentralindo (HMS)</v>
      </c>
      <c r="D488" s="7" t="str">
        <f t="shared" si="29"/>
        <v>INSERT INTO m_coa (created_at, code, name) values (NOW(),'110801155','CA - Piutang Lain-Lain Pihak Berelasi - PT Hikmat Mulia Sentralindo (HMS)');</v>
      </c>
      <c r="E488" s="744" t="s">
        <v>60</v>
      </c>
      <c r="F488" t="s">
        <v>61</v>
      </c>
      <c r="G488" t="s">
        <v>321</v>
      </c>
      <c r="I488" t="s">
        <v>267</v>
      </c>
      <c r="K488">
        <f>VLOOKUP(I488,Sheet2!$A$2:$C$1013,3,FALSE)</f>
        <v>197</v>
      </c>
      <c r="L488" t="str">
        <f t="shared" si="30"/>
        <v>UPDATE m_coa set coa_group_id='197' WHERE code='110801155';</v>
      </c>
    </row>
    <row r="489" customFormat="1" spans="2:12">
      <c r="B489">
        <v>110801156</v>
      </c>
      <c r="C489" t="str">
        <f t="shared" si="31"/>
        <v>CA - Piutang Lain-Lain Pihak Berelasi - PT Berkah Digital Distrindo (BDD)</v>
      </c>
      <c r="D489" s="7" t="str">
        <f t="shared" si="29"/>
        <v>INSERT INTO m_coa (created_at, code, name) values (NOW(),'110801156','CA - Piutang Lain-Lain Pihak Berelasi - PT Berkah Digital Distrindo (BDD)');</v>
      </c>
      <c r="E489" s="744" t="s">
        <v>60</v>
      </c>
      <c r="F489" t="s">
        <v>61</v>
      </c>
      <c r="G489" t="s">
        <v>321</v>
      </c>
      <c r="I489" t="s">
        <v>268</v>
      </c>
      <c r="K489">
        <f>VLOOKUP(I489,Sheet2!$A$2:$C$1013,3,FALSE)</f>
        <v>198</v>
      </c>
      <c r="L489" t="str">
        <f t="shared" si="30"/>
        <v>UPDATE m_coa set coa_group_id='198' WHERE code='110801156';</v>
      </c>
    </row>
    <row r="490" customFormat="1" spans="2:12">
      <c r="B490">
        <v>110801157</v>
      </c>
      <c r="C490" t="str">
        <f t="shared" si="31"/>
        <v>CA - Piutang Lain-Lain Pihak Berelasi - PT DMMX Belanja Digital (BDB)</v>
      </c>
      <c r="D490" s="7" t="str">
        <f t="shared" si="29"/>
        <v>INSERT INTO m_coa (created_at, code, name) values (NOW(),'110801157','CA - Piutang Lain-Lain Pihak Berelasi - PT DMMX Belanja Digital (BDB)');</v>
      </c>
      <c r="E490" s="744" t="s">
        <v>60</v>
      </c>
      <c r="F490" t="s">
        <v>61</v>
      </c>
      <c r="G490" t="s">
        <v>321</v>
      </c>
      <c r="I490" t="s">
        <v>269</v>
      </c>
      <c r="K490">
        <f>VLOOKUP(I490,Sheet2!$A$2:$C$1013,3,FALSE)</f>
        <v>199</v>
      </c>
      <c r="L490" t="str">
        <f t="shared" si="30"/>
        <v>UPDATE m_coa set coa_group_id='199' WHERE code='110801157';</v>
      </c>
    </row>
    <row r="491" customFormat="1" spans="2:12">
      <c r="B491">
        <v>110801158</v>
      </c>
      <c r="C491" t="str">
        <f t="shared" si="31"/>
        <v>CA - Piutang Lain-Lain Pihak Berelasi - PT Roxy Digital Investama (RDI)</v>
      </c>
      <c r="D491" s="7" t="str">
        <f t="shared" si="29"/>
        <v>INSERT INTO m_coa (created_at, code, name) values (NOW(),'110801158','CA - Piutang Lain-Lain Pihak Berelasi - PT Roxy Digital Investama (RDI)');</v>
      </c>
      <c r="E491" s="744" t="s">
        <v>60</v>
      </c>
      <c r="F491" t="s">
        <v>61</v>
      </c>
      <c r="G491" t="s">
        <v>321</v>
      </c>
      <c r="I491" t="s">
        <v>270</v>
      </c>
      <c r="K491">
        <f>VLOOKUP(I491,Sheet2!$A$2:$C$1013,3,FALSE)</f>
        <v>200</v>
      </c>
      <c r="L491" t="str">
        <f t="shared" si="30"/>
        <v>UPDATE m_coa set coa_group_id='200' WHERE code='110801158';</v>
      </c>
    </row>
    <row r="492" customFormat="1" spans="2:12">
      <c r="B492">
        <v>110801159</v>
      </c>
      <c r="C492" t="str">
        <f t="shared" si="31"/>
        <v>CA - Piutang Lain-Lain Pihak Berelasi - PT Digisaham Veritas Indonesia (DVI)</v>
      </c>
      <c r="D492" s="7" t="str">
        <f t="shared" si="29"/>
        <v>INSERT INTO m_coa (created_at, code, name) values (NOW(),'110801159','CA - Piutang Lain-Lain Pihak Berelasi - PT Digisaham Veritas Indonesia (DVI)');</v>
      </c>
      <c r="E492" s="744" t="s">
        <v>60</v>
      </c>
      <c r="F492" t="s">
        <v>61</v>
      </c>
      <c r="G492" t="s">
        <v>321</v>
      </c>
      <c r="I492" t="s">
        <v>271</v>
      </c>
      <c r="K492">
        <f>VLOOKUP(I492,Sheet2!$A$2:$C$1013,3,FALSE)</f>
        <v>201</v>
      </c>
      <c r="L492" t="str">
        <f t="shared" si="30"/>
        <v>UPDATE m_coa set coa_group_id='201' WHERE code='110801159';</v>
      </c>
    </row>
    <row r="493" customFormat="1" spans="2:12">
      <c r="B493">
        <v>110801160</v>
      </c>
      <c r="C493" t="str">
        <f t="shared" si="31"/>
        <v>CA - Piutang Lain-Lain Pihak Berelasi - PT DMMX Smartritel Teknologi (DST)</v>
      </c>
      <c r="D493" s="7" t="str">
        <f t="shared" si="29"/>
        <v>INSERT INTO m_coa (created_at, code, name) values (NOW(),'110801160','CA - Piutang Lain-Lain Pihak Berelasi - PT DMMX Smartritel Teknologi (DST)');</v>
      </c>
      <c r="E493" s="744" t="s">
        <v>60</v>
      </c>
      <c r="F493" t="s">
        <v>61</v>
      </c>
      <c r="G493" t="s">
        <v>321</v>
      </c>
      <c r="I493" t="s">
        <v>272</v>
      </c>
      <c r="K493">
        <f>VLOOKUP(I493,Sheet2!$A$2:$C$1013,3,FALSE)</f>
        <v>202</v>
      </c>
      <c r="L493" t="str">
        <f t="shared" si="30"/>
        <v>UPDATE m_coa set coa_group_id='202' WHERE code='110801160';</v>
      </c>
    </row>
    <row r="494" customFormat="1" spans="2:12">
      <c r="B494">
        <v>110801161</v>
      </c>
      <c r="C494" t="str">
        <f t="shared" si="31"/>
        <v>CA - Piutang Lain-Lain Pihak Berelasi - PT Panca Global Kapital (PEGE)</v>
      </c>
      <c r="D494" s="7" t="str">
        <f t="shared" si="29"/>
        <v>INSERT INTO m_coa (created_at, code, name) values (NOW(),'110801161','CA - Piutang Lain-Lain Pihak Berelasi - PT Panca Global Kapital (PEGE)');</v>
      </c>
      <c r="E494" s="744" t="s">
        <v>60</v>
      </c>
      <c r="F494" t="s">
        <v>61</v>
      </c>
      <c r="G494" t="s">
        <v>321</v>
      </c>
      <c r="I494" t="s">
        <v>273</v>
      </c>
      <c r="K494">
        <f>VLOOKUP(I494,Sheet2!$A$2:$C$1013,3,FALSE)</f>
        <v>203</v>
      </c>
      <c r="L494" t="str">
        <f t="shared" si="30"/>
        <v>UPDATE m_coa set coa_group_id='203' WHERE code='110801161';</v>
      </c>
    </row>
    <row r="495" customFormat="1" spans="2:12">
      <c r="B495">
        <v>110801162</v>
      </c>
      <c r="C495" t="str">
        <f t="shared" si="31"/>
        <v>CA - Piutang Lain-Lain Pihak Berelasi - PT Panca Global Sekuritas (PGS)</v>
      </c>
      <c r="D495" s="7" t="str">
        <f t="shared" si="29"/>
        <v>INSERT INTO m_coa (created_at, code, name) values (NOW(),'110801162','CA - Piutang Lain-Lain Pihak Berelasi - PT Panca Global Sekuritas (PGS)');</v>
      </c>
      <c r="E495" s="744" t="s">
        <v>60</v>
      </c>
      <c r="F495" t="s">
        <v>61</v>
      </c>
      <c r="G495" t="s">
        <v>321</v>
      </c>
      <c r="I495" t="s">
        <v>274</v>
      </c>
      <c r="K495">
        <f>VLOOKUP(I495,Sheet2!$A$2:$C$1013,3,FALSE)</f>
        <v>204</v>
      </c>
      <c r="L495" t="str">
        <f t="shared" si="30"/>
        <v>UPDATE m_coa set coa_group_id='204' WHERE code='110801162';</v>
      </c>
    </row>
    <row r="496" customFormat="1" spans="2:12">
      <c r="B496">
        <v>110801163</v>
      </c>
      <c r="C496" t="str">
        <f t="shared" si="31"/>
        <v>CA - Piutang Lain-Lain Pihak Berelasi - PT Akasia Damcorp Waba (ADW)</v>
      </c>
      <c r="D496" s="7" t="str">
        <f t="shared" si="29"/>
        <v>INSERT INTO m_coa (created_at, code, name) values (NOW(),'110801163','CA - Piutang Lain-Lain Pihak Berelasi - PT Akasia Damcorp Waba (ADW)');</v>
      </c>
      <c r="E496" s="744" t="s">
        <v>60</v>
      </c>
      <c r="F496" t="s">
        <v>61</v>
      </c>
      <c r="G496" t="s">
        <v>321</v>
      </c>
      <c r="I496" t="s">
        <v>275</v>
      </c>
      <c r="K496">
        <f>VLOOKUP(I496,Sheet2!$A$2:$C$1013,3,FALSE)</f>
        <v>205</v>
      </c>
      <c r="L496" t="str">
        <f t="shared" si="30"/>
        <v>UPDATE m_coa set coa_group_id='205' WHERE code='110801163';</v>
      </c>
    </row>
    <row r="497" customFormat="1" spans="2:12">
      <c r="B497">
        <v>110801164</v>
      </c>
      <c r="C497" t="str">
        <f t="shared" si="31"/>
        <v>CA - Piutang Lain-Lain Pihak Berelasi - PT Edukasi Atlit Internet Digital (EAID)</v>
      </c>
      <c r="D497" s="7" t="str">
        <f t="shared" si="29"/>
        <v>INSERT INTO m_coa (created_at, code, name) values (NOW(),'110801164','CA - Piutang Lain-Lain Pihak Berelasi - PT Edukasi Atlit Internet Digital (EAID)');</v>
      </c>
      <c r="E497" s="744" t="s">
        <v>60</v>
      </c>
      <c r="F497" t="s">
        <v>61</v>
      </c>
      <c r="G497" t="s">
        <v>321</v>
      </c>
      <c r="I497" t="s">
        <v>276</v>
      </c>
      <c r="K497">
        <f>VLOOKUP(I497,Sheet2!$A$2:$C$1013,3,FALSE)</f>
        <v>206</v>
      </c>
      <c r="L497" t="str">
        <f t="shared" si="30"/>
        <v>UPDATE m_coa set coa_group_id='206' WHERE code='110801164';</v>
      </c>
    </row>
    <row r="498" customFormat="1" spans="2:12">
      <c r="B498">
        <v>110801165</v>
      </c>
      <c r="C498" t="str">
        <f t="shared" si="31"/>
        <v>CA - Piutang Lain-Lain Pihak Berelasi - PT DMMX Hera Sukses (DHS)</v>
      </c>
      <c r="D498" s="7" t="str">
        <f t="shared" si="29"/>
        <v>INSERT INTO m_coa (created_at, code, name) values (NOW(),'110801165','CA - Piutang Lain-Lain Pihak Berelasi - PT DMMX Hera Sukses (DHS)');</v>
      </c>
      <c r="E498" s="744" t="s">
        <v>60</v>
      </c>
      <c r="F498" t="s">
        <v>61</v>
      </c>
      <c r="G498" t="s">
        <v>321</v>
      </c>
      <c r="I498" t="s">
        <v>277</v>
      </c>
      <c r="K498">
        <f>VLOOKUP(I498,Sheet2!$A$2:$C$1013,3,FALSE)</f>
        <v>207</v>
      </c>
      <c r="L498" t="str">
        <f t="shared" si="30"/>
        <v>UPDATE m_coa set coa_group_id='207' WHERE code='110801165';</v>
      </c>
    </row>
    <row r="499" customFormat="1" spans="2:12">
      <c r="B499">
        <v>110801166</v>
      </c>
      <c r="C499" t="str">
        <f t="shared" si="31"/>
        <v>CA - Piutang Lain-Lain Pihak Berelasi - PT Rans Prestisius Indonesia (RPI)</v>
      </c>
      <c r="D499" s="7" t="str">
        <f t="shared" si="29"/>
        <v>INSERT INTO m_coa (created_at, code, name) values (NOW(),'110801166','CA - Piutang Lain-Lain Pihak Berelasi - PT Rans Prestisius Indonesia (RPI)');</v>
      </c>
      <c r="E499" s="744" t="s">
        <v>60</v>
      </c>
      <c r="F499" t="s">
        <v>61</v>
      </c>
      <c r="G499" t="s">
        <v>321</v>
      </c>
      <c r="I499" t="s">
        <v>278</v>
      </c>
      <c r="K499">
        <f>VLOOKUP(I499,Sheet2!$A$2:$C$1013,3,FALSE)</f>
        <v>208</v>
      </c>
      <c r="L499" t="str">
        <f t="shared" si="30"/>
        <v>UPDATE m_coa set coa_group_id='208' WHERE code='110801166';</v>
      </c>
    </row>
    <row r="500" customFormat="1" spans="2:12">
      <c r="B500">
        <v>110801167</v>
      </c>
      <c r="C500" t="str">
        <f t="shared" si="31"/>
        <v>CA - Piutang Lain-Lain Pihak Berelasi - PT DMMX Gamindo Global</v>
      </c>
      <c r="D500" s="7" t="str">
        <f t="shared" si="29"/>
        <v>INSERT INTO m_coa (created_at, code, name) values (NOW(),'110801167','CA - Piutang Lain-Lain Pihak Berelasi - PT DMMX Gamindo Global');</v>
      </c>
      <c r="E500" s="744" t="s">
        <v>60</v>
      </c>
      <c r="F500" t="s">
        <v>61</v>
      </c>
      <c r="G500" t="s">
        <v>321</v>
      </c>
      <c r="I500" t="s">
        <v>279</v>
      </c>
      <c r="K500">
        <f>VLOOKUP(I500,Sheet2!$A$2:$C$1013,3,FALSE)</f>
        <v>209</v>
      </c>
      <c r="L500" t="str">
        <f t="shared" si="30"/>
        <v>UPDATE m_coa set coa_group_id='209' WHERE code='110801167';</v>
      </c>
    </row>
    <row r="501" customFormat="1" spans="2:12">
      <c r="B501">
        <v>110801168</v>
      </c>
      <c r="C501" t="str">
        <f t="shared" si="31"/>
        <v>CA - Piutang Lain-Lain Pihak Berelasi - PT Digital Anugerah Medisindo (DAM)</v>
      </c>
      <c r="D501" s="7" t="str">
        <f t="shared" si="29"/>
        <v>INSERT INTO m_coa (created_at, code, name) values (NOW(),'110801168','CA - Piutang Lain-Lain Pihak Berelasi - PT Digital Anugerah Medisindo (DAM)');</v>
      </c>
      <c r="E501" s="744" t="s">
        <v>60</v>
      </c>
      <c r="F501" t="s">
        <v>61</v>
      </c>
      <c r="G501" t="s">
        <v>321</v>
      </c>
      <c r="I501" t="s">
        <v>280</v>
      </c>
      <c r="K501">
        <f>VLOOKUP(I501,Sheet2!$A$2:$C$1013,3,FALSE)</f>
        <v>210</v>
      </c>
      <c r="L501" t="str">
        <f t="shared" si="30"/>
        <v>UPDATE m_coa set coa_group_id='210' WHERE code='110801168';</v>
      </c>
    </row>
    <row r="502" customFormat="1" spans="2:12">
      <c r="B502">
        <v>110801169</v>
      </c>
      <c r="C502" t="str">
        <f t="shared" si="31"/>
        <v>CA - Piutang Lain-Lain Pihak Berelasi - PT Zirius Soteria Investama (ZSI)</v>
      </c>
      <c r="D502" s="7" t="str">
        <f t="shared" si="29"/>
        <v>INSERT INTO m_coa (created_at, code, name) values (NOW(),'110801169','CA - Piutang Lain-Lain Pihak Berelasi - PT Zirius Soteria Investama (ZSI)');</v>
      </c>
      <c r="E502" s="744" t="s">
        <v>60</v>
      </c>
      <c r="F502" t="s">
        <v>61</v>
      </c>
      <c r="G502" t="s">
        <v>321</v>
      </c>
      <c r="I502" t="s">
        <v>281</v>
      </c>
      <c r="K502">
        <f>VLOOKUP(I502,Sheet2!$A$2:$C$1013,3,FALSE)</f>
        <v>211</v>
      </c>
      <c r="L502" t="str">
        <f t="shared" si="30"/>
        <v>UPDATE m_coa set coa_group_id='211' WHERE code='110801169';</v>
      </c>
    </row>
    <row r="503" customFormat="1" spans="2:12">
      <c r="B503">
        <v>110801170</v>
      </c>
      <c r="C503" t="str">
        <f t="shared" si="31"/>
        <v>CA - Piutang Lain-Lain Pihak Berelasi - PT CKL Indonesia Raya (CKL1)</v>
      </c>
      <c r="D503" s="7" t="str">
        <f t="shared" si="29"/>
        <v>INSERT INTO m_coa (created_at, code, name) values (NOW(),'110801170','CA - Piutang Lain-Lain Pihak Berelasi - PT CKL Indonesia Raya (CKL1)');</v>
      </c>
      <c r="E503" s="744" t="s">
        <v>60</v>
      </c>
      <c r="F503" t="s">
        <v>61</v>
      </c>
      <c r="G503" t="s">
        <v>321</v>
      </c>
      <c r="I503" t="s">
        <v>282</v>
      </c>
      <c r="K503">
        <f>VLOOKUP(I503,Sheet2!$A$2:$C$1013,3,FALSE)</f>
        <v>212</v>
      </c>
      <c r="L503" t="str">
        <f t="shared" si="30"/>
        <v>UPDATE m_coa set coa_group_id='212' WHERE code='110801170';</v>
      </c>
    </row>
    <row r="504" customFormat="1" spans="2:12">
      <c r="B504">
        <v>110801171</v>
      </c>
      <c r="C504" t="str">
        <f t="shared" si="31"/>
        <v>CA - Piutang Lain-Lain Pihak Berelasi - PT Cipta Krida Lestari (CKL2)</v>
      </c>
      <c r="D504" s="7" t="str">
        <f t="shared" si="29"/>
        <v>INSERT INTO m_coa (created_at, code, name) values (NOW(),'110801171','CA - Piutang Lain-Lain Pihak Berelasi - PT Cipta Krida Lestari (CKL2)');</v>
      </c>
      <c r="E504" s="744" t="s">
        <v>60</v>
      </c>
      <c r="F504" t="s">
        <v>61</v>
      </c>
      <c r="G504" t="s">
        <v>321</v>
      </c>
      <c r="I504" t="s">
        <v>283</v>
      </c>
      <c r="K504">
        <f>VLOOKUP(I504,Sheet2!$A$2:$C$1013,3,FALSE)</f>
        <v>213</v>
      </c>
      <c r="L504" t="str">
        <f t="shared" si="30"/>
        <v>UPDATE m_coa set coa_group_id='213' WHERE code='110801171';</v>
      </c>
    </row>
    <row r="505" customFormat="1" spans="2:12">
      <c r="B505">
        <v>110801172</v>
      </c>
      <c r="C505" t="str">
        <f t="shared" si="31"/>
        <v>CA - Piutang Lain-Lain Pihak Berelasi - PT Abyakta Data Sentosa (ADS)</v>
      </c>
      <c r="D505" s="7" t="str">
        <f t="shared" si="29"/>
        <v>INSERT INTO m_coa (created_at, code, name) values (NOW(),'110801172','CA - Piutang Lain-Lain Pihak Berelasi - PT Abyakta Data Sentosa (ADS)');</v>
      </c>
      <c r="E505" s="744" t="s">
        <v>60</v>
      </c>
      <c r="F505" t="s">
        <v>61</v>
      </c>
      <c r="G505" t="s">
        <v>321</v>
      </c>
      <c r="I505" t="s">
        <v>284</v>
      </c>
      <c r="K505">
        <f>VLOOKUP(I505,Sheet2!$A$2:$C$1013,3,FALSE)</f>
        <v>214</v>
      </c>
      <c r="L505" t="str">
        <f t="shared" si="30"/>
        <v>UPDATE m_coa set coa_group_id='214' WHERE code='110801172';</v>
      </c>
    </row>
    <row r="506" customFormat="1" spans="2:12">
      <c r="B506">
        <v>110801173</v>
      </c>
      <c r="C506" t="str">
        <f t="shared" si="31"/>
        <v>CA - Piutang Lain-Lain Pihak Berelasi - PT Niji Sicepat Gamindo (NSG)</v>
      </c>
      <c r="D506" s="7" t="str">
        <f t="shared" si="29"/>
        <v>INSERT INTO m_coa (created_at, code, name) values (NOW(),'110801173','CA - Piutang Lain-Lain Pihak Berelasi - PT Niji Sicepat Gamindo (NSG)');</v>
      </c>
      <c r="E506" s="744" t="s">
        <v>60</v>
      </c>
      <c r="F506" t="s">
        <v>61</v>
      </c>
      <c r="G506" t="s">
        <v>321</v>
      </c>
      <c r="I506" t="s">
        <v>285</v>
      </c>
      <c r="K506">
        <f>VLOOKUP(I506,Sheet2!$A$2:$C$1013,3,FALSE)</f>
        <v>215</v>
      </c>
      <c r="L506" t="str">
        <f t="shared" si="30"/>
        <v>UPDATE m_coa set coa_group_id='215' WHERE code='110801173';</v>
      </c>
    </row>
    <row r="507" customFormat="1" spans="2:12">
      <c r="B507">
        <v>110801174</v>
      </c>
      <c r="C507" t="str">
        <f t="shared" si="31"/>
        <v>CA - Piutang Lain-Lain Pihak Berelasi - PT Mulia Semesta Perkasa (MSP)</v>
      </c>
      <c r="D507" s="7" t="str">
        <f t="shared" si="29"/>
        <v>INSERT INTO m_coa (created_at, code, name) values (NOW(),'110801174','CA - Piutang Lain-Lain Pihak Berelasi - PT Mulia Semesta Perkasa (MSP)');</v>
      </c>
      <c r="E507" s="744" t="s">
        <v>60</v>
      </c>
      <c r="F507" t="s">
        <v>61</v>
      </c>
      <c r="G507" t="s">
        <v>321</v>
      </c>
      <c r="I507" t="s">
        <v>286</v>
      </c>
      <c r="K507">
        <f>VLOOKUP(I507,Sheet2!$A$2:$C$1013,3,FALSE)</f>
        <v>216</v>
      </c>
      <c r="L507" t="str">
        <f t="shared" si="30"/>
        <v>UPDATE m_coa set coa_group_id='216' WHERE code='110801174';</v>
      </c>
    </row>
    <row r="508" customFormat="1" spans="2:12">
      <c r="B508">
        <v>110801175</v>
      </c>
      <c r="C508" t="str">
        <f t="shared" si="31"/>
        <v>CA - Piutang Lain-Lain Pihak Berelasi - PT Kredit Skor Indonesia (KSI)</v>
      </c>
      <c r="D508" s="7" t="str">
        <f t="shared" si="29"/>
        <v>INSERT INTO m_coa (created_at, code, name) values (NOW(),'110801175','CA - Piutang Lain-Lain Pihak Berelasi - PT Kredit Skor Indonesia (KSI)');</v>
      </c>
      <c r="E508" s="744" t="s">
        <v>60</v>
      </c>
      <c r="F508" t="s">
        <v>61</v>
      </c>
      <c r="G508" t="s">
        <v>321</v>
      </c>
      <c r="I508" t="s">
        <v>287</v>
      </c>
      <c r="K508">
        <f>VLOOKUP(I508,Sheet2!$A$2:$C$1013,3,FALSE)</f>
        <v>217</v>
      </c>
      <c r="L508" t="str">
        <f t="shared" si="30"/>
        <v>UPDATE m_coa set coa_group_id='217' WHERE code='110801175';</v>
      </c>
    </row>
    <row r="509" customFormat="1" spans="2:12">
      <c r="B509">
        <v>110801176</v>
      </c>
      <c r="C509" t="str">
        <f t="shared" si="31"/>
        <v>CA - Piutang Lain-Lain Pihak Berelasi - PT Caltech Digital Indonesia (CDI)</v>
      </c>
      <c r="D509" s="7" t="str">
        <f t="shared" si="29"/>
        <v>INSERT INTO m_coa (created_at, code, name) values (NOW(),'110801176','CA - Piutang Lain-Lain Pihak Berelasi - PT Caltech Digital Indonesia (CDI)');</v>
      </c>
      <c r="E509" s="744" t="s">
        <v>60</v>
      </c>
      <c r="F509" t="s">
        <v>61</v>
      </c>
      <c r="G509" t="s">
        <v>321</v>
      </c>
      <c r="I509" t="s">
        <v>288</v>
      </c>
      <c r="K509">
        <f>VLOOKUP(I509,Sheet2!$A$2:$C$1013,3,FALSE)</f>
        <v>218</v>
      </c>
      <c r="L509" t="str">
        <f t="shared" si="30"/>
        <v>UPDATE m_coa set coa_group_id='218' WHERE code='110801176';</v>
      </c>
    </row>
    <row r="510" customFormat="1" spans="2:12">
      <c r="B510">
        <v>110801177</v>
      </c>
      <c r="C510" t="str">
        <f t="shared" si="31"/>
        <v>CA - Piutang Lain-Lain Pihak Berelasi - PT Tfas Energi Indonesia (TEI)</v>
      </c>
      <c r="D510" s="7" t="str">
        <f t="shared" si="29"/>
        <v>INSERT INTO m_coa (created_at, code, name) values (NOW(),'110801177','CA - Piutang Lain-Lain Pihak Berelasi - PT Tfas Energi Indonesia (TEI)');</v>
      </c>
      <c r="E510" s="744" t="s">
        <v>60</v>
      </c>
      <c r="F510" t="s">
        <v>61</v>
      </c>
      <c r="G510" t="s">
        <v>321</v>
      </c>
      <c r="I510" t="s">
        <v>289</v>
      </c>
      <c r="K510">
        <f>VLOOKUP(I510,Sheet2!$A$2:$C$1013,3,FALSE)</f>
        <v>219</v>
      </c>
      <c r="L510" t="str">
        <f t="shared" si="30"/>
        <v>UPDATE m_coa set coa_group_id='219' WHERE code='110801177';</v>
      </c>
    </row>
    <row r="511" customFormat="1" spans="2:12">
      <c r="B511">
        <v>110801178</v>
      </c>
      <c r="C511" t="str">
        <f t="shared" si="31"/>
        <v>CA - Piutang Lain-Lain Pihak Berelasi - PT Sicepat Inti Sofizo (SIF)</v>
      </c>
      <c r="D511" s="7" t="str">
        <f t="shared" si="29"/>
        <v>INSERT INTO m_coa (created_at, code, name) values (NOW(),'110801178','CA - Piutang Lain-Lain Pihak Berelasi - PT Sicepat Inti Sofizo (SIF)');</v>
      </c>
      <c r="E511" s="744" t="s">
        <v>60</v>
      </c>
      <c r="F511" t="s">
        <v>61</v>
      </c>
      <c r="G511" t="s">
        <v>321</v>
      </c>
      <c r="I511" t="s">
        <v>290</v>
      </c>
      <c r="K511">
        <f>VLOOKUP(I511,Sheet2!$A$2:$C$1013,3,FALSE)</f>
        <v>220</v>
      </c>
      <c r="L511" t="str">
        <f t="shared" si="30"/>
        <v>UPDATE m_coa set coa_group_id='220' WHERE code='110801178';</v>
      </c>
    </row>
    <row r="512" customFormat="1" spans="2:12">
      <c r="B512">
        <v>110801179</v>
      </c>
      <c r="C512" t="str">
        <f t="shared" si="31"/>
        <v>CA - Piutang Lain-Lain Pihak Berelasi - PT DMMX Dektos Inti (DDI)</v>
      </c>
      <c r="D512" s="7" t="str">
        <f t="shared" si="29"/>
        <v>INSERT INTO m_coa (created_at, code, name) values (NOW(),'110801179','CA - Piutang Lain-Lain Pihak Berelasi - PT DMMX Dektos Inti (DDI)');</v>
      </c>
      <c r="E512" s="744" t="s">
        <v>60</v>
      </c>
      <c r="F512" t="s">
        <v>61</v>
      </c>
      <c r="G512" t="s">
        <v>321</v>
      </c>
      <c r="I512" t="s">
        <v>291</v>
      </c>
      <c r="K512">
        <f>VLOOKUP(I512,Sheet2!$A$2:$C$1013,3,FALSE)</f>
        <v>221</v>
      </c>
      <c r="L512" t="str">
        <f t="shared" si="30"/>
        <v>UPDATE m_coa set coa_group_id='221' WHERE code='110801179';</v>
      </c>
    </row>
    <row r="513" customFormat="1" spans="2:12">
      <c r="B513">
        <v>110801180</v>
      </c>
      <c r="C513" t="str">
        <f t="shared" si="31"/>
        <v>CA - Piutang Lain-Lain Pihak Berelasi - PT Nugen Farma Medika (NFM)</v>
      </c>
      <c r="D513" s="7" t="str">
        <f t="shared" si="29"/>
        <v>INSERT INTO m_coa (created_at, code, name) values (NOW(),'110801180','CA - Piutang Lain-Lain Pihak Berelasi - PT Nugen Farma Medika (NFM)');</v>
      </c>
      <c r="E513" s="744" t="s">
        <v>60</v>
      </c>
      <c r="F513" t="s">
        <v>61</v>
      </c>
      <c r="G513" t="s">
        <v>321</v>
      </c>
      <c r="I513" t="s">
        <v>292</v>
      </c>
      <c r="K513">
        <f>VLOOKUP(I513,Sheet2!$A$2:$C$1013,3,FALSE)</f>
        <v>222</v>
      </c>
      <c r="L513" t="str">
        <f t="shared" si="30"/>
        <v>UPDATE m_coa set coa_group_id='222' WHERE code='110801180';</v>
      </c>
    </row>
    <row r="514" customFormat="1" spans="2:12">
      <c r="B514">
        <v>110801181</v>
      </c>
      <c r="C514" t="str">
        <f t="shared" si="31"/>
        <v>CA - Piutang Lain-Lain Pihak Berelasi - PT Sicepat Aset Digital (SAD)</v>
      </c>
      <c r="D514" s="7" t="str">
        <f t="shared" si="29"/>
        <v>INSERT INTO m_coa (created_at, code, name) values (NOW(),'110801181','CA - Piutang Lain-Lain Pihak Berelasi - PT Sicepat Aset Digital (SAD)');</v>
      </c>
      <c r="E514" s="744" t="s">
        <v>60</v>
      </c>
      <c r="F514" t="s">
        <v>61</v>
      </c>
      <c r="G514" t="s">
        <v>321</v>
      </c>
      <c r="I514" t="s">
        <v>293</v>
      </c>
      <c r="K514">
        <f>VLOOKUP(I514,Sheet2!$A$2:$C$1013,3,FALSE)</f>
        <v>223</v>
      </c>
      <c r="L514" t="str">
        <f t="shared" si="30"/>
        <v>UPDATE m_coa set coa_group_id='223' WHERE code='110801181';</v>
      </c>
    </row>
    <row r="515" customFormat="1" spans="2:12">
      <c r="B515">
        <v>110801182</v>
      </c>
      <c r="C515" t="str">
        <f t="shared" si="31"/>
        <v>CA - Piutang Lain-Lain Pihak Berelasi - PT Royal Investama Sejahtera (RIS)</v>
      </c>
      <c r="D515" s="7" t="str">
        <f t="shared" si="29"/>
        <v>INSERT INTO m_coa (created_at, code, name) values (NOW(),'110801182','CA - Piutang Lain-Lain Pihak Berelasi - PT Royal Investama Sejahtera (RIS)');</v>
      </c>
      <c r="E515" s="744" t="s">
        <v>60</v>
      </c>
      <c r="F515" t="s">
        <v>61</v>
      </c>
      <c r="G515" t="s">
        <v>321</v>
      </c>
      <c r="I515" t="s">
        <v>294</v>
      </c>
      <c r="K515">
        <f>VLOOKUP(I515,Sheet2!$A$2:$C$1013,3,FALSE)</f>
        <v>224</v>
      </c>
      <c r="L515" t="str">
        <f t="shared" si="30"/>
        <v>UPDATE m_coa set coa_group_id='224' WHERE code='110801182';</v>
      </c>
    </row>
    <row r="516" customFormat="1" spans="2:12">
      <c r="B516">
        <v>110801183</v>
      </c>
      <c r="C516" t="str">
        <f t="shared" si="31"/>
        <v>CA - Piutang Lain-Lain Pihak Berelasi - PT Yudha Harapan Mulia (YHM)</v>
      </c>
      <c r="D516" s="7" t="str">
        <f t="shared" si="29"/>
        <v>INSERT INTO m_coa (created_at, code, name) values (NOW(),'110801183','CA - Piutang Lain-Lain Pihak Berelasi - PT Yudha Harapan Mulia (YHM)');</v>
      </c>
      <c r="E516" s="744" t="s">
        <v>60</v>
      </c>
      <c r="F516" t="s">
        <v>61</v>
      </c>
      <c r="G516" t="s">
        <v>321</v>
      </c>
      <c r="I516" t="s">
        <v>295</v>
      </c>
      <c r="K516">
        <f>VLOOKUP(I516,Sheet2!$A$2:$C$1013,3,FALSE)</f>
        <v>225</v>
      </c>
      <c r="L516" t="str">
        <f t="shared" si="30"/>
        <v>UPDATE m_coa set coa_group_id='225' WHERE code='110801183';</v>
      </c>
    </row>
    <row r="517" customFormat="1" spans="2:12">
      <c r="B517">
        <v>110801184</v>
      </c>
      <c r="C517" t="str">
        <f t="shared" si="31"/>
        <v>CA - Piutang Lain-Lain Pihak Berelasi - PT DMMX Distribusi Pentabuana (DDP)</v>
      </c>
      <c r="D517" s="7" t="str">
        <f t="shared" ref="D517:D580" si="32">"INSERT INTO m_coa (created_at, code, name) values (NOW(),'"&amp;B517&amp;"','"&amp;C517&amp;"');"</f>
        <v>INSERT INTO m_coa (created_at, code, name) values (NOW(),'110801184','CA - Piutang Lain-Lain Pihak Berelasi - PT DMMX Distribusi Pentabuana (DDP)');</v>
      </c>
      <c r="E517" s="744" t="s">
        <v>60</v>
      </c>
      <c r="F517" t="s">
        <v>61</v>
      </c>
      <c r="G517" t="s">
        <v>321</v>
      </c>
      <c r="I517" t="s">
        <v>296</v>
      </c>
      <c r="K517">
        <f>VLOOKUP(I517,Sheet2!$A$2:$C$1013,3,FALSE)</f>
        <v>226</v>
      </c>
      <c r="L517" t="str">
        <f t="shared" ref="L517:L580" si="33">"UPDATE m_coa set coa_group_id='"&amp;K517&amp;"' WHERE code='"&amp;B517&amp;"';"</f>
        <v>UPDATE m_coa set coa_group_id='226' WHERE code='110801184';</v>
      </c>
    </row>
    <row r="518" customFormat="1" spans="2:12">
      <c r="B518">
        <v>110801185</v>
      </c>
      <c r="C518" t="str">
        <f t="shared" si="31"/>
        <v>CA - Piutang Lain-Lain Pihak Berelasi - PT Dezer Ruang Bicara (DRB)</v>
      </c>
      <c r="D518" s="7" t="str">
        <f t="shared" si="32"/>
        <v>INSERT INTO m_coa (created_at, code, name) values (NOW(),'110801185','CA - Piutang Lain-Lain Pihak Berelasi - PT Dezer Ruang Bicara (DRB)');</v>
      </c>
      <c r="E518" s="744" t="s">
        <v>60</v>
      </c>
      <c r="F518" t="s">
        <v>61</v>
      </c>
      <c r="G518" t="s">
        <v>321</v>
      </c>
      <c r="I518" t="s">
        <v>297</v>
      </c>
      <c r="K518">
        <f>VLOOKUP(I518,Sheet2!$A$2:$C$1013,3,FALSE)</f>
        <v>227</v>
      </c>
      <c r="L518" t="str">
        <f t="shared" si="33"/>
        <v>UPDATE m_coa set coa_group_id='227' WHERE code='110801185';</v>
      </c>
    </row>
    <row r="519" customFormat="1" spans="2:12">
      <c r="B519">
        <v>110801186</v>
      </c>
      <c r="C519" t="str">
        <f t="shared" si="31"/>
        <v>CA - Piutang Lain-Lain Pihak Berelasi - PT Dektos Digital Corbuzier (DDC)</v>
      </c>
      <c r="D519" s="7" t="str">
        <f t="shared" si="32"/>
        <v>INSERT INTO m_coa (created_at, code, name) values (NOW(),'110801186','CA - Piutang Lain-Lain Pihak Berelasi - PT Dektos Digital Corbuzier (DDC)');</v>
      </c>
      <c r="E519" s="744" t="s">
        <v>60</v>
      </c>
      <c r="F519" t="s">
        <v>61</v>
      </c>
      <c r="G519" t="s">
        <v>321</v>
      </c>
      <c r="I519" t="s">
        <v>298</v>
      </c>
      <c r="K519">
        <f>VLOOKUP(I519,Sheet2!$A$2:$C$1013,3,FALSE)</f>
        <v>228</v>
      </c>
      <c r="L519" t="str">
        <f t="shared" si="33"/>
        <v>UPDATE m_coa set coa_group_id='228' WHERE code='110801186';</v>
      </c>
    </row>
    <row r="520" customFormat="1" spans="2:12">
      <c r="B520">
        <v>110801187</v>
      </c>
      <c r="C520" t="str">
        <f t="shared" si="31"/>
        <v>CA - Piutang Lain-Lain Pihak Berelasi - PT BLDX Komik Nusantara (BKN)</v>
      </c>
      <c r="D520" s="7" t="str">
        <f t="shared" si="32"/>
        <v>INSERT INTO m_coa (created_at, code, name) values (NOW(),'110801187','CA - Piutang Lain-Lain Pihak Berelasi - PT BLDX Komik Nusantara (BKN)');</v>
      </c>
      <c r="E520" s="744" t="s">
        <v>60</v>
      </c>
      <c r="F520" t="s">
        <v>61</v>
      </c>
      <c r="G520" t="s">
        <v>321</v>
      </c>
      <c r="I520" t="s">
        <v>299</v>
      </c>
      <c r="K520">
        <f>VLOOKUP(I520,Sheet2!$A$2:$C$1013,3,FALSE)</f>
        <v>229</v>
      </c>
      <c r="L520" t="str">
        <f t="shared" si="33"/>
        <v>UPDATE m_coa set coa_group_id='229' WHERE code='110801187';</v>
      </c>
    </row>
    <row r="521" customFormat="1" spans="2:12">
      <c r="B521">
        <v>110801188</v>
      </c>
      <c r="C521" t="str">
        <f t="shared" si="31"/>
        <v>CA - Piutang Lain-Lain Pihak Berelasi - PT Damcorp Digital Media (DDM)</v>
      </c>
      <c r="D521" s="7" t="str">
        <f t="shared" si="32"/>
        <v>INSERT INTO m_coa (created_at, code, name) values (NOW(),'110801188','CA - Piutang Lain-Lain Pihak Berelasi - PT Damcorp Digital Media (DDM)');</v>
      </c>
      <c r="E521" s="744" t="s">
        <v>60</v>
      </c>
      <c r="F521" t="s">
        <v>61</v>
      </c>
      <c r="G521" t="s">
        <v>321</v>
      </c>
      <c r="I521" t="s">
        <v>300</v>
      </c>
      <c r="K521">
        <f>VLOOKUP(I521,Sheet2!$A$2:$C$1013,3,FALSE)</f>
        <v>230</v>
      </c>
      <c r="L521" t="str">
        <f t="shared" si="33"/>
        <v>UPDATE m_coa set coa_group_id='230' WHERE code='110801188';</v>
      </c>
    </row>
    <row r="522" customFormat="1" spans="2:12">
      <c r="B522">
        <v>110801189</v>
      </c>
      <c r="C522" t="str">
        <f t="shared" si="31"/>
        <v>CA - Piutang Lain-Lain Pihak Berelasi - PT NFT Digital Indonesia (NDI)</v>
      </c>
      <c r="D522" s="7" t="str">
        <f t="shared" si="32"/>
        <v>INSERT INTO m_coa (created_at, code, name) values (NOW(),'110801189','CA - Piutang Lain-Lain Pihak Berelasi - PT NFT Digital Indonesia (NDI)');</v>
      </c>
      <c r="E522" s="744" t="s">
        <v>60</v>
      </c>
      <c r="F522" t="s">
        <v>61</v>
      </c>
      <c r="G522" t="s">
        <v>321</v>
      </c>
      <c r="I522" t="s">
        <v>301</v>
      </c>
      <c r="K522">
        <f>VLOOKUP(I522,Sheet2!$A$2:$C$1013,3,FALSE)</f>
        <v>231</v>
      </c>
      <c r="L522" t="str">
        <f t="shared" si="33"/>
        <v>UPDATE m_coa set coa_group_id='231' WHERE code='110801189';</v>
      </c>
    </row>
    <row r="523" customFormat="1" spans="2:12">
      <c r="B523">
        <v>110801190</v>
      </c>
      <c r="C523" t="str">
        <f t="shared" si="31"/>
        <v>CA - Piutang Lain-Lain Pihak Berelasi - PT Meta Verse Indonesia (MVI)</v>
      </c>
      <c r="D523" s="7" t="str">
        <f t="shared" si="32"/>
        <v>INSERT INTO m_coa (created_at, code, name) values (NOW(),'110801190','CA - Piutang Lain-Lain Pihak Berelasi - PT Meta Verse Indonesia (MVI)');</v>
      </c>
      <c r="E523" s="744" t="s">
        <v>60</v>
      </c>
      <c r="F523" t="s">
        <v>61</v>
      </c>
      <c r="G523" t="s">
        <v>321</v>
      </c>
      <c r="I523" t="s">
        <v>302</v>
      </c>
      <c r="K523">
        <f>VLOOKUP(I523,Sheet2!$A$2:$C$1013,3,FALSE)</f>
        <v>232</v>
      </c>
      <c r="L523" t="str">
        <f t="shared" si="33"/>
        <v>UPDATE m_coa set coa_group_id='232' WHERE code='110801190';</v>
      </c>
    </row>
    <row r="524" customFormat="1" spans="2:12">
      <c r="B524">
        <v>110801191</v>
      </c>
      <c r="C524" t="str">
        <f t="shared" ref="C524:C538" si="34">CONCATENATE(F524,E524,G524,E524,I524)</f>
        <v>CA - Piutang Lain-Lain Pihak Berelasi - PT META PRAVIA DIGITAL (MPD)</v>
      </c>
      <c r="D524" s="7" t="str">
        <f t="shared" si="32"/>
        <v>INSERT INTO m_coa (created_at, code, name) values (NOW(),'110801191','CA - Piutang Lain-Lain Pihak Berelasi - PT META PRAVIA DIGITAL (MPD)');</v>
      </c>
      <c r="E524" s="744" t="s">
        <v>60</v>
      </c>
      <c r="F524" t="s">
        <v>61</v>
      </c>
      <c r="G524" t="s">
        <v>321</v>
      </c>
      <c r="I524" t="s">
        <v>303</v>
      </c>
      <c r="K524">
        <f>VLOOKUP(I524,Sheet2!$A$2:$C$1013,3,FALSE)</f>
        <v>233</v>
      </c>
      <c r="L524" t="str">
        <f t="shared" si="33"/>
        <v>UPDATE m_coa set coa_group_id='233' WHERE code='110801191';</v>
      </c>
    </row>
    <row r="525" customFormat="1" spans="2:12">
      <c r="B525">
        <v>110801192</v>
      </c>
      <c r="C525" t="str">
        <f t="shared" si="34"/>
        <v>CA - Piutang Lain-Lain Pihak Berelasi - PT DMMX Sentral Imaji</v>
      </c>
      <c r="D525" s="7" t="str">
        <f t="shared" si="32"/>
        <v>INSERT INTO m_coa (created_at, code, name) values (NOW(),'110801192','CA - Piutang Lain-Lain Pihak Berelasi - PT DMMX Sentral Imaji');</v>
      </c>
      <c r="E525" s="744" t="s">
        <v>60</v>
      </c>
      <c r="F525" t="s">
        <v>61</v>
      </c>
      <c r="G525" t="s">
        <v>321</v>
      </c>
      <c r="I525" t="s">
        <v>304</v>
      </c>
      <c r="K525">
        <f>VLOOKUP(I525,Sheet2!$A$2:$C$1013,3,FALSE)</f>
        <v>234</v>
      </c>
      <c r="L525" t="str">
        <f t="shared" si="33"/>
        <v>UPDATE m_coa set coa_group_id='234' WHERE code='110801192';</v>
      </c>
    </row>
    <row r="526" customFormat="1" spans="2:12">
      <c r="B526">
        <v>110801193</v>
      </c>
      <c r="C526" t="str">
        <f t="shared" si="34"/>
        <v>CA - Piutang Lain-Lain Pihak Berelasi - PT Cinta Sang Juara</v>
      </c>
      <c r="D526" s="7" t="str">
        <f t="shared" si="32"/>
        <v>INSERT INTO m_coa (created_at, code, name) values (NOW(),'110801193','CA - Piutang Lain-Lain Pihak Berelasi - PT Cinta Sang Juara');</v>
      </c>
      <c r="E526" s="744" t="s">
        <v>60</v>
      </c>
      <c r="F526" t="s">
        <v>61</v>
      </c>
      <c r="G526" t="s">
        <v>321</v>
      </c>
      <c r="I526" t="s">
        <v>305</v>
      </c>
      <c r="K526">
        <f>VLOOKUP(I526,Sheet2!$A$2:$C$1013,3,FALSE)</f>
        <v>235</v>
      </c>
      <c r="L526" t="str">
        <f t="shared" si="33"/>
        <v>UPDATE m_coa set coa_group_id='235' WHERE code='110801193';</v>
      </c>
    </row>
    <row r="527" customFormat="1" spans="2:12">
      <c r="B527">
        <v>110801194</v>
      </c>
      <c r="C527" t="str">
        <f t="shared" si="34"/>
        <v>CA - Piutang Lain-Lain Pihak Berelasi - PT Kosmos Karisma Karunia (KKK)</v>
      </c>
      <c r="D527" s="7" t="str">
        <f t="shared" si="32"/>
        <v>INSERT INTO m_coa (created_at, code, name) values (NOW(),'110801194','CA - Piutang Lain-Lain Pihak Berelasi - PT Kosmos Karisma Karunia (KKK)');</v>
      </c>
      <c r="E527" s="744" t="s">
        <v>60</v>
      </c>
      <c r="F527" t="s">
        <v>61</v>
      </c>
      <c r="G527" t="s">
        <v>321</v>
      </c>
      <c r="I527" t="s">
        <v>306</v>
      </c>
      <c r="K527">
        <f>VLOOKUP(I527,Sheet2!$A$2:$C$1013,3,FALSE)</f>
        <v>236</v>
      </c>
      <c r="L527" t="str">
        <f t="shared" si="33"/>
        <v>UPDATE m_coa set coa_group_id='236' WHERE code='110801194';</v>
      </c>
    </row>
    <row r="528" customFormat="1" spans="2:12">
      <c r="B528">
        <v>110801195</v>
      </c>
      <c r="C528" t="str">
        <f t="shared" si="34"/>
        <v>CA - Piutang Lain-Lain Pihak Berelasi - PT Sinergi Digital Teknologi (Lenna)</v>
      </c>
      <c r="D528" s="7" t="str">
        <f t="shared" si="32"/>
        <v>INSERT INTO m_coa (created_at, code, name) values (NOW(),'110801195','CA - Piutang Lain-Lain Pihak Berelasi - PT Sinergi Digital Teknologi (Lenna)');</v>
      </c>
      <c r="E528" s="744" t="s">
        <v>60</v>
      </c>
      <c r="F528" t="s">
        <v>61</v>
      </c>
      <c r="G528" t="s">
        <v>321</v>
      </c>
      <c r="I528" t="s">
        <v>307</v>
      </c>
      <c r="K528">
        <f>VLOOKUP(I528,Sheet2!$A$2:$C$1013,3,FALSE)</f>
        <v>237</v>
      </c>
      <c r="L528" t="str">
        <f t="shared" si="33"/>
        <v>UPDATE m_coa set coa_group_id='237' WHERE code='110801195';</v>
      </c>
    </row>
    <row r="529" customFormat="1" spans="2:12">
      <c r="B529">
        <v>110801196</v>
      </c>
      <c r="C529" t="str">
        <f t="shared" si="34"/>
        <v>CA - Piutang Lain-Lain Pihak Berelasi - PT Kairos Ekspres Internasional (KEI)</v>
      </c>
      <c r="D529" s="7" t="str">
        <f t="shared" si="32"/>
        <v>INSERT INTO m_coa (created_at, code, name) values (NOW(),'110801196','CA - Piutang Lain-Lain Pihak Berelasi - PT Kairos Ekspres Internasional (KEI)');</v>
      </c>
      <c r="E529" s="744" t="s">
        <v>60</v>
      </c>
      <c r="F529" t="s">
        <v>61</v>
      </c>
      <c r="G529" t="s">
        <v>321</v>
      </c>
      <c r="I529" t="s">
        <v>308</v>
      </c>
      <c r="K529">
        <f>VLOOKUP(I529,Sheet2!$A$2:$C$1013,3,FALSE)</f>
        <v>238</v>
      </c>
      <c r="L529" t="str">
        <f t="shared" si="33"/>
        <v>UPDATE m_coa set coa_group_id='238' WHERE code='110801196';</v>
      </c>
    </row>
    <row r="530" customFormat="1" spans="2:12">
      <c r="B530">
        <v>110801197</v>
      </c>
      <c r="C530" t="str">
        <f t="shared" si="34"/>
        <v>CA - Piutang Lain-Lain Pihak Berelasi - PT Dua Empat Print (DEP)</v>
      </c>
      <c r="D530" s="7" t="str">
        <f t="shared" si="32"/>
        <v>INSERT INTO m_coa (created_at, code, name) values (NOW(),'110801197','CA - Piutang Lain-Lain Pihak Berelasi - PT Dua Empat Print (DEP)');</v>
      </c>
      <c r="E530" s="744" t="s">
        <v>60</v>
      </c>
      <c r="F530" t="s">
        <v>61</v>
      </c>
      <c r="G530" t="s">
        <v>321</v>
      </c>
      <c r="I530" t="s">
        <v>309</v>
      </c>
      <c r="K530">
        <f>VLOOKUP(I530,Sheet2!$A$2:$C$1013,3,FALSE)</f>
        <v>239</v>
      </c>
      <c r="L530" t="str">
        <f t="shared" si="33"/>
        <v>UPDATE m_coa set coa_group_id='239' WHERE code='110801197';</v>
      </c>
    </row>
    <row r="531" customFormat="1" spans="2:12">
      <c r="B531">
        <v>110801198</v>
      </c>
      <c r="C531" t="str">
        <f t="shared" si="34"/>
        <v>CA - Piutang Lain-Lain Pihak Berelasi - PT V2 Indonesia (V2)</v>
      </c>
      <c r="D531" s="7" t="str">
        <f t="shared" si="32"/>
        <v>INSERT INTO m_coa (created_at, code, name) values (NOW(),'110801198','CA - Piutang Lain-Lain Pihak Berelasi - PT V2 Indonesia (V2)');</v>
      </c>
      <c r="E531" s="744" t="s">
        <v>60</v>
      </c>
      <c r="F531" t="s">
        <v>61</v>
      </c>
      <c r="G531" t="s">
        <v>321</v>
      </c>
      <c r="I531" t="s">
        <v>310</v>
      </c>
      <c r="K531">
        <f>VLOOKUP(I531,Sheet2!$A$2:$C$1013,3,FALSE)</f>
        <v>240</v>
      </c>
      <c r="L531" t="str">
        <f t="shared" si="33"/>
        <v>UPDATE m_coa set coa_group_id='240' WHERE code='110801198';</v>
      </c>
    </row>
    <row r="532" customFormat="1" spans="2:12">
      <c r="B532">
        <v>110801199</v>
      </c>
      <c r="C532" t="str">
        <f t="shared" si="34"/>
        <v>CA - Piutang Lain-Lain Pihak Berelasi - PT Makarios Bensu Kopi (MBK)</v>
      </c>
      <c r="D532" s="7" t="str">
        <f t="shared" si="32"/>
        <v>INSERT INTO m_coa (created_at, code, name) values (NOW(),'110801199','CA - Piutang Lain-Lain Pihak Berelasi - PT Makarios Bensu Kopi (MBK)');</v>
      </c>
      <c r="E532" s="744" t="s">
        <v>60</v>
      </c>
      <c r="F532" t="s">
        <v>61</v>
      </c>
      <c r="G532" t="s">
        <v>321</v>
      </c>
      <c r="I532" t="s">
        <v>311</v>
      </c>
      <c r="K532">
        <f>VLOOKUP(I532,Sheet2!$A$2:$C$1013,3,FALSE)</f>
        <v>241</v>
      </c>
      <c r="L532" t="str">
        <f t="shared" si="33"/>
        <v>UPDATE m_coa set coa_group_id='241' WHERE code='110801199';</v>
      </c>
    </row>
    <row r="533" customFormat="1" spans="2:12">
      <c r="B533">
        <v>110801200</v>
      </c>
      <c r="C533" t="str">
        <f t="shared" si="34"/>
        <v>CA - Piutang Lain-Lain Pihak Berelasi - PT Mahaka Media Tbk (ABBA)</v>
      </c>
      <c r="D533" s="7" t="str">
        <f t="shared" si="32"/>
        <v>INSERT INTO m_coa (created_at, code, name) values (NOW(),'110801200','CA - Piutang Lain-Lain Pihak Berelasi - PT Mahaka Media Tbk (ABBA)');</v>
      </c>
      <c r="E533" s="744" t="s">
        <v>60</v>
      </c>
      <c r="F533" t="s">
        <v>61</v>
      </c>
      <c r="G533" t="s">
        <v>321</v>
      </c>
      <c r="I533" t="s">
        <v>312</v>
      </c>
      <c r="K533">
        <f>VLOOKUP(I533,Sheet2!$A$2:$C$1013,3,FALSE)</f>
        <v>242</v>
      </c>
      <c r="L533" t="str">
        <f t="shared" si="33"/>
        <v>UPDATE m_coa set coa_group_id='242' WHERE code='110801200';</v>
      </c>
    </row>
    <row r="534" customFormat="1" spans="2:12">
      <c r="B534">
        <v>110801201</v>
      </c>
      <c r="C534" t="str">
        <f t="shared" si="34"/>
        <v>CA - Piutang Lain-Lain Pihak Berelasi - PT Sinergi Teknologi Mandiri (STM)</v>
      </c>
      <c r="D534" s="7" t="str">
        <f t="shared" si="32"/>
        <v>INSERT INTO m_coa (created_at, code, name) values (NOW(),'110801201','CA - Piutang Lain-Lain Pihak Berelasi - PT Sinergi Teknologi Mandiri (STM)');</v>
      </c>
      <c r="E534" s="744" t="s">
        <v>60</v>
      </c>
      <c r="F534" t="s">
        <v>61</v>
      </c>
      <c r="G534" t="s">
        <v>321</v>
      </c>
      <c r="I534" t="s">
        <v>313</v>
      </c>
      <c r="K534">
        <f>VLOOKUP(I534,Sheet2!$A$2:$C$1013,3,FALSE)</f>
        <v>243</v>
      </c>
      <c r="L534" t="str">
        <f t="shared" si="33"/>
        <v>UPDATE m_coa set coa_group_id='243' WHERE code='110801201';</v>
      </c>
    </row>
    <row r="535" customFormat="1" spans="2:12">
      <c r="B535">
        <v>110801202</v>
      </c>
      <c r="C535" t="str">
        <f t="shared" si="34"/>
        <v>CA - Piutang Lain-Lain Pihak Berelasi - PT Jaya Distribusi Ritel (JDR)</v>
      </c>
      <c r="D535" s="7" t="str">
        <f t="shared" si="32"/>
        <v>INSERT INTO m_coa (created_at, code, name) values (NOW(),'110801202','CA - Piutang Lain-Lain Pihak Berelasi - PT Jaya Distribusi Ritel (JDR)');</v>
      </c>
      <c r="E535" s="744" t="s">
        <v>60</v>
      </c>
      <c r="F535" t="s">
        <v>61</v>
      </c>
      <c r="G535" t="s">
        <v>321</v>
      </c>
      <c r="I535" t="s">
        <v>314</v>
      </c>
      <c r="K535">
        <f>VLOOKUP(I535,Sheet2!$A$2:$C$1013,3,FALSE)</f>
        <v>244</v>
      </c>
      <c r="L535" t="str">
        <f t="shared" si="33"/>
        <v>UPDATE m_coa set coa_group_id='244' WHERE code='110801202';</v>
      </c>
    </row>
    <row r="536" customFormat="1" spans="2:12">
      <c r="B536">
        <v>110801203</v>
      </c>
      <c r="C536" t="str">
        <f t="shared" si="34"/>
        <v>CA - Piutang Lain-Lain Pihak Berelasi - Martin Suharlie</v>
      </c>
      <c r="D536" s="7" t="str">
        <f t="shared" si="32"/>
        <v>INSERT INTO m_coa (created_at, code, name) values (NOW(),'110801203','CA - Piutang Lain-Lain Pihak Berelasi - Martin Suharlie');</v>
      </c>
      <c r="E536" s="744" t="s">
        <v>60</v>
      </c>
      <c r="F536" t="s">
        <v>61</v>
      </c>
      <c r="G536" t="s">
        <v>321</v>
      </c>
      <c r="I536" t="s">
        <v>315</v>
      </c>
      <c r="K536">
        <f>VLOOKUP(I536,Sheet2!$A$2:$C$1013,3,FALSE)</f>
        <v>245</v>
      </c>
      <c r="L536" t="str">
        <f t="shared" si="33"/>
        <v>UPDATE m_coa set coa_group_id='245' WHERE code='110801203';</v>
      </c>
    </row>
    <row r="537" customFormat="1" spans="2:12">
      <c r="B537">
        <v>110801204</v>
      </c>
      <c r="C537" t="str">
        <f t="shared" si="34"/>
        <v>CA - Piutang Lain-Lain Pihak Berelasi - Suryandy Jahja</v>
      </c>
      <c r="D537" s="7" t="str">
        <f t="shared" si="32"/>
        <v>INSERT INTO m_coa (created_at, code, name) values (NOW(),'110801204','CA - Piutang Lain-Lain Pihak Berelasi - Suryandy Jahja');</v>
      </c>
      <c r="E537" s="744" t="s">
        <v>60</v>
      </c>
      <c r="F537" t="s">
        <v>61</v>
      </c>
      <c r="G537" t="s">
        <v>321</v>
      </c>
      <c r="I537" t="s">
        <v>316</v>
      </c>
      <c r="K537">
        <f>VLOOKUP(I537,Sheet2!$A$2:$C$1013,3,FALSE)</f>
        <v>246</v>
      </c>
      <c r="L537" t="str">
        <f t="shared" si="33"/>
        <v>UPDATE m_coa set coa_group_id='246' WHERE code='110801204';</v>
      </c>
    </row>
    <row r="538" customFormat="1" spans="2:12">
      <c r="B538">
        <v>110801205</v>
      </c>
      <c r="C538" t="str">
        <f t="shared" si="34"/>
        <v>CA - Piutang Lain-Lain Pihak Berelasi - Berelasi lainnya</v>
      </c>
      <c r="D538" s="7" t="str">
        <f t="shared" si="32"/>
        <v>INSERT INTO m_coa (created_at, code, name) values (NOW(),'110801205','CA - Piutang Lain-Lain Pihak Berelasi - Berelasi lainnya');</v>
      </c>
      <c r="E538" s="744" t="s">
        <v>60</v>
      </c>
      <c r="F538" t="s">
        <v>61</v>
      </c>
      <c r="G538" t="s">
        <v>321</v>
      </c>
      <c r="I538" t="s">
        <v>317</v>
      </c>
      <c r="K538">
        <f>VLOOKUP(I538,Sheet2!$A$2:$C$1013,3,FALSE)</f>
        <v>247</v>
      </c>
      <c r="L538" t="str">
        <f t="shared" si="33"/>
        <v>UPDATE m_coa set coa_group_id='247' WHERE code='110801205';</v>
      </c>
    </row>
    <row r="539" customFormat="1" spans="2:12">
      <c r="B539">
        <v>110901001</v>
      </c>
      <c r="C539" t="str">
        <f t="shared" ref="C539:C548" si="35">CONCATENATE(F539,E539,G539,E539,I539)</f>
        <v>CA - Persediaan Barang Dagang - Persediaan Produk Digital</v>
      </c>
      <c r="D539" s="7" t="str">
        <f t="shared" si="32"/>
        <v>INSERT INTO m_coa (created_at, code, name) values (NOW(),'110901001','CA - Persediaan Barang Dagang - Persediaan Produk Digital');</v>
      </c>
      <c r="E539" s="744" t="s">
        <v>60</v>
      </c>
      <c r="F539" t="s">
        <v>61</v>
      </c>
      <c r="G539" t="s">
        <v>322</v>
      </c>
      <c r="I539" t="s">
        <v>323</v>
      </c>
      <c r="K539">
        <f>VLOOKUP(I539,Sheet2!$A$2:$C$1013,3,FALSE)</f>
        <v>250</v>
      </c>
      <c r="L539" t="str">
        <f t="shared" si="33"/>
        <v>UPDATE m_coa set coa_group_id='250' WHERE code='110901001';</v>
      </c>
    </row>
    <row r="540" customFormat="1" spans="2:12">
      <c r="B540">
        <v>110901002</v>
      </c>
      <c r="C540" t="str">
        <f t="shared" si="35"/>
        <v>CA - Persediaan Barang Dagang - Persediaan Fisik</v>
      </c>
      <c r="D540" s="7" t="str">
        <f t="shared" si="32"/>
        <v>INSERT INTO m_coa (created_at, code, name) values (NOW(),'110901002','CA - Persediaan Barang Dagang - Persediaan Fisik');</v>
      </c>
      <c r="E540" s="744" t="s">
        <v>60</v>
      </c>
      <c r="F540" t="s">
        <v>61</v>
      </c>
      <c r="G540" t="s">
        <v>322</v>
      </c>
      <c r="I540" t="s">
        <v>324</v>
      </c>
      <c r="K540">
        <f>VLOOKUP(I540,Sheet2!$A$2:$C$1013,3,FALSE)</f>
        <v>251</v>
      </c>
      <c r="L540" t="str">
        <f t="shared" si="33"/>
        <v>UPDATE m_coa set coa_group_id='251' WHERE code='110901002';</v>
      </c>
    </row>
    <row r="541" customFormat="1" spans="2:12">
      <c r="B541">
        <v>110901003</v>
      </c>
      <c r="C541" t="str">
        <f t="shared" si="35"/>
        <v>CA - Persediaan Barang Dagang - Persediaan Hardware</v>
      </c>
      <c r="D541" s="7" t="str">
        <f t="shared" si="32"/>
        <v>INSERT INTO m_coa (created_at, code, name) values (NOW(),'110901003','CA - Persediaan Barang Dagang - Persediaan Hardware');</v>
      </c>
      <c r="E541" s="744" t="s">
        <v>60</v>
      </c>
      <c r="F541" t="s">
        <v>61</v>
      </c>
      <c r="G541" t="s">
        <v>322</v>
      </c>
      <c r="I541" t="s">
        <v>325</v>
      </c>
      <c r="K541">
        <f>VLOOKUP(I541,Sheet2!$A$2:$C$1013,3,FALSE)</f>
        <v>252</v>
      </c>
      <c r="L541" t="str">
        <f t="shared" si="33"/>
        <v>UPDATE m_coa set coa_group_id='252' WHERE code='110901003';</v>
      </c>
    </row>
    <row r="542" customFormat="1" spans="2:12">
      <c r="B542">
        <v>110901004</v>
      </c>
      <c r="C542" t="str">
        <f t="shared" si="35"/>
        <v>CA - Persediaan Barang Dagang - Persediaan Spare Part</v>
      </c>
      <c r="D542" s="7" t="str">
        <f t="shared" si="32"/>
        <v>INSERT INTO m_coa (created_at, code, name) values (NOW(),'110901004','CA - Persediaan Barang Dagang - Persediaan Spare Part');</v>
      </c>
      <c r="E542" s="744" t="s">
        <v>60</v>
      </c>
      <c r="F542" t="s">
        <v>61</v>
      </c>
      <c r="G542" t="s">
        <v>322</v>
      </c>
      <c r="I542" t="s">
        <v>326</v>
      </c>
      <c r="K542">
        <f>VLOOKUP(I542,Sheet2!$A$2:$C$1013,3,FALSE)</f>
        <v>253</v>
      </c>
      <c r="L542" t="str">
        <f t="shared" si="33"/>
        <v>UPDATE m_coa set coa_group_id='253' WHERE code='110901004';</v>
      </c>
    </row>
    <row r="543" customFormat="1" spans="2:12">
      <c r="B543">
        <v>110901005</v>
      </c>
      <c r="C543" t="str">
        <f t="shared" si="35"/>
        <v>CA - Persediaan Barang Dagang - Signage dan layar</v>
      </c>
      <c r="D543" s="7" t="str">
        <f t="shared" si="32"/>
        <v>INSERT INTO m_coa (created_at, code, name) values (NOW(),'110901005','CA - Persediaan Barang Dagang - Signage dan layar');</v>
      </c>
      <c r="E543" s="744" t="s">
        <v>60</v>
      </c>
      <c r="F543" t="s">
        <v>61</v>
      </c>
      <c r="G543" t="s">
        <v>322</v>
      </c>
      <c r="I543" t="s">
        <v>327</v>
      </c>
      <c r="K543">
        <f>VLOOKUP(I543,Sheet2!$A$2:$C$1013,3,FALSE)</f>
        <v>254</v>
      </c>
      <c r="L543" t="str">
        <f t="shared" si="33"/>
        <v>UPDATE m_coa set coa_group_id='254' WHERE code='110901005';</v>
      </c>
    </row>
    <row r="544" customFormat="1" spans="2:12">
      <c r="B544">
        <v>110901006</v>
      </c>
      <c r="C544" t="str">
        <f t="shared" si="35"/>
        <v>CA - Persediaan Barang Dagang - Perangkat keras dan pendukung</v>
      </c>
      <c r="D544" s="7" t="str">
        <f t="shared" si="32"/>
        <v>INSERT INTO m_coa (created_at, code, name) values (NOW(),'110901006','CA - Persediaan Barang Dagang - Perangkat keras dan pendukung');</v>
      </c>
      <c r="E544" s="744" t="s">
        <v>60</v>
      </c>
      <c r="F544" t="s">
        <v>61</v>
      </c>
      <c r="G544" t="s">
        <v>322</v>
      </c>
      <c r="I544" t="s">
        <v>328</v>
      </c>
      <c r="K544">
        <f>VLOOKUP(I544,Sheet2!$A$2:$C$1013,3,FALSE)</f>
        <v>255</v>
      </c>
      <c r="L544" t="str">
        <f t="shared" si="33"/>
        <v>UPDATE m_coa set coa_group_id='255' WHERE code='110901006';</v>
      </c>
    </row>
    <row r="545" customFormat="1" spans="2:12">
      <c r="B545">
        <v>110901007</v>
      </c>
      <c r="C545" t="str">
        <f t="shared" si="35"/>
        <v>CA - Persediaan Barang Dagang - Produk ritel</v>
      </c>
      <c r="D545" s="7" t="str">
        <f t="shared" si="32"/>
        <v>INSERT INTO m_coa (created_at, code, name) values (NOW(),'110901007','CA - Persediaan Barang Dagang - Produk ritel');</v>
      </c>
      <c r="E545" s="744" t="s">
        <v>60</v>
      </c>
      <c r="F545" t="s">
        <v>61</v>
      </c>
      <c r="G545" t="s">
        <v>322</v>
      </c>
      <c r="I545" t="s">
        <v>329</v>
      </c>
      <c r="K545">
        <f>VLOOKUP(I545,Sheet2!$A$2:$C$1013,3,FALSE)</f>
        <v>256</v>
      </c>
      <c r="L545" t="str">
        <f t="shared" si="33"/>
        <v>UPDATE m_coa set coa_group_id='256' WHERE code='110901007';</v>
      </c>
    </row>
    <row r="546" customFormat="1" spans="2:12">
      <c r="B546">
        <v>110901008</v>
      </c>
      <c r="C546" t="str">
        <f t="shared" si="35"/>
        <v>CA - Persediaan Barang Dagang - Kendaraan listrik dan suku cadang</v>
      </c>
      <c r="D546" s="7" t="str">
        <f t="shared" si="32"/>
        <v>INSERT INTO m_coa (created_at, code, name) values (NOW(),'110901008','CA - Persediaan Barang Dagang - Kendaraan listrik dan suku cadang');</v>
      </c>
      <c r="E546" s="744" t="s">
        <v>60</v>
      </c>
      <c r="F546" t="s">
        <v>61</v>
      </c>
      <c r="G546" t="s">
        <v>322</v>
      </c>
      <c r="I546" t="s">
        <v>330</v>
      </c>
      <c r="K546">
        <f>VLOOKUP(I546,Sheet2!$A$2:$C$1013,3,FALSE)</f>
        <v>257</v>
      </c>
      <c r="L546" t="str">
        <f t="shared" si="33"/>
        <v>UPDATE m_coa set coa_group_id='257' WHERE code='110901008';</v>
      </c>
    </row>
    <row r="547" customFormat="1" spans="2:12">
      <c r="B547">
        <v>110901009</v>
      </c>
      <c r="C547" t="str">
        <f t="shared" si="35"/>
        <v>CA - Persediaan Barang Dagang - Persediaan Lain-Lain</v>
      </c>
      <c r="D547" s="7" t="str">
        <f t="shared" si="32"/>
        <v>INSERT INTO m_coa (created_at, code, name) values (NOW(),'110901009','CA - Persediaan Barang Dagang - Persediaan Lain-Lain');</v>
      </c>
      <c r="E547" s="744" t="s">
        <v>60</v>
      </c>
      <c r="F547" t="s">
        <v>61</v>
      </c>
      <c r="G547" t="s">
        <v>322</v>
      </c>
      <c r="I547" t="s">
        <v>331</v>
      </c>
      <c r="K547">
        <f>VLOOKUP(I547,Sheet2!$A$2:$C$1013,3,FALSE)</f>
        <v>258</v>
      </c>
      <c r="L547" t="str">
        <f t="shared" si="33"/>
        <v>UPDATE m_coa set coa_group_id='258' WHERE code='110901009';</v>
      </c>
    </row>
    <row r="548" customFormat="1" spans="2:12">
      <c r="B548">
        <v>110902001</v>
      </c>
      <c r="C548" t="str">
        <f t="shared" si="35"/>
        <v>CA - Persediaan Barang Dagang - Cadangan penurunan nilai persediaan</v>
      </c>
      <c r="D548" s="7" t="str">
        <f t="shared" si="32"/>
        <v>INSERT INTO m_coa (created_at, code, name) values (NOW(),'110902001','CA - Persediaan Barang Dagang - Cadangan penurunan nilai persediaan');</v>
      </c>
      <c r="E548" s="744" t="s">
        <v>60</v>
      </c>
      <c r="F548" t="s">
        <v>61</v>
      </c>
      <c r="G548" t="s">
        <v>322</v>
      </c>
      <c r="I548" t="s">
        <v>332</v>
      </c>
      <c r="K548">
        <f>VLOOKUP(I548,Sheet2!$A$2:$C$1013,3,FALSE)</f>
        <v>259</v>
      </c>
      <c r="L548" t="str">
        <f t="shared" si="33"/>
        <v>UPDATE m_coa set coa_group_id='259' WHERE code='110902001';</v>
      </c>
    </row>
    <row r="549" customFormat="1" spans="2:12">
      <c r="B549">
        <v>111001001</v>
      </c>
      <c r="C549" t="str">
        <f t="shared" ref="C549:C556" si="36">CONCATENATE(F549,E549,G549,E549,I549)</f>
        <v>CA - Pajak Dibayar Di Muka - Ppn Masukan</v>
      </c>
      <c r="D549" s="7" t="str">
        <f t="shared" si="32"/>
        <v>INSERT INTO m_coa (created_at, code, name) values (NOW(),'111001001','CA - Pajak Dibayar Di Muka - Ppn Masukan');</v>
      </c>
      <c r="E549" s="744" t="s">
        <v>60</v>
      </c>
      <c r="F549" t="s">
        <v>61</v>
      </c>
      <c r="G549" t="s">
        <v>333</v>
      </c>
      <c r="I549" t="s">
        <v>334</v>
      </c>
      <c r="K549">
        <f>VLOOKUP(I549,Sheet2!$A$2:$C$1013,3,FALSE)</f>
        <v>260</v>
      </c>
      <c r="L549" t="str">
        <f t="shared" si="33"/>
        <v>UPDATE m_coa set coa_group_id='260' WHERE code='111001001';</v>
      </c>
    </row>
    <row r="550" customFormat="1" spans="2:12">
      <c r="B550">
        <v>111001002</v>
      </c>
      <c r="C550" t="str">
        <f t="shared" si="36"/>
        <v>CA - Pajak Dibayar Di Muka - Pph 21</v>
      </c>
      <c r="D550" s="7" t="str">
        <f t="shared" si="32"/>
        <v>INSERT INTO m_coa (created_at, code, name) values (NOW(),'111001002','CA - Pajak Dibayar Di Muka - Pph 21');</v>
      </c>
      <c r="E550" s="744" t="s">
        <v>60</v>
      </c>
      <c r="F550" t="s">
        <v>61</v>
      </c>
      <c r="G550" t="s">
        <v>333</v>
      </c>
      <c r="I550" t="s">
        <v>335</v>
      </c>
      <c r="K550">
        <f>VLOOKUP(I550,Sheet2!$A$2:$C$1013,3,FALSE)</f>
        <v>261</v>
      </c>
      <c r="L550" t="str">
        <f t="shared" si="33"/>
        <v>UPDATE m_coa set coa_group_id='261' WHERE code='111001002';</v>
      </c>
    </row>
    <row r="551" customFormat="1" spans="2:12">
      <c r="B551">
        <v>111001003</v>
      </c>
      <c r="C551" t="str">
        <f t="shared" si="36"/>
        <v>CA - Pajak Dibayar Di Muka - Pph 22</v>
      </c>
      <c r="D551" s="7" t="str">
        <f t="shared" si="32"/>
        <v>INSERT INTO m_coa (created_at, code, name) values (NOW(),'111001003','CA - Pajak Dibayar Di Muka - Pph 22');</v>
      </c>
      <c r="E551" s="744" t="s">
        <v>60</v>
      </c>
      <c r="F551" t="s">
        <v>61</v>
      </c>
      <c r="G551" t="s">
        <v>333</v>
      </c>
      <c r="I551" t="s">
        <v>336</v>
      </c>
      <c r="K551">
        <f>VLOOKUP(I551,Sheet2!$A$2:$C$1013,3,FALSE)</f>
        <v>262</v>
      </c>
      <c r="L551" t="str">
        <f t="shared" si="33"/>
        <v>UPDATE m_coa set coa_group_id='262' WHERE code='111001003';</v>
      </c>
    </row>
    <row r="552" customFormat="1" spans="2:12">
      <c r="B552">
        <v>111001004</v>
      </c>
      <c r="C552" t="str">
        <f t="shared" si="36"/>
        <v>CA - Pajak Dibayar Di Muka - Pph 23</v>
      </c>
      <c r="D552" s="7" t="str">
        <f t="shared" si="32"/>
        <v>INSERT INTO m_coa (created_at, code, name) values (NOW(),'111001004','CA - Pajak Dibayar Di Muka - Pph 23');</v>
      </c>
      <c r="E552" s="744" t="s">
        <v>60</v>
      </c>
      <c r="F552" t="s">
        <v>61</v>
      </c>
      <c r="G552" t="s">
        <v>333</v>
      </c>
      <c r="I552" t="s">
        <v>337</v>
      </c>
      <c r="K552">
        <f>VLOOKUP(I552,Sheet2!$A$2:$C$1013,3,FALSE)</f>
        <v>263</v>
      </c>
      <c r="L552" t="str">
        <f t="shared" si="33"/>
        <v>UPDATE m_coa set coa_group_id='263' WHERE code='111001004';</v>
      </c>
    </row>
    <row r="553" customFormat="1" spans="2:12">
      <c r="B553">
        <v>111001005</v>
      </c>
      <c r="C553" t="str">
        <f t="shared" si="36"/>
        <v>CA - Pajak Dibayar Di Muka - Pph 25</v>
      </c>
      <c r="D553" s="7" t="str">
        <f t="shared" si="32"/>
        <v>INSERT INTO m_coa (created_at, code, name) values (NOW(),'111001005','CA - Pajak Dibayar Di Muka - Pph 25');</v>
      </c>
      <c r="E553" s="744" t="s">
        <v>60</v>
      </c>
      <c r="F553" t="s">
        <v>61</v>
      </c>
      <c r="G553" t="s">
        <v>333</v>
      </c>
      <c r="I553" t="s">
        <v>338</v>
      </c>
      <c r="K553">
        <f>VLOOKUP(I553,Sheet2!$A$2:$C$1013,3,FALSE)</f>
        <v>264</v>
      </c>
      <c r="L553" t="str">
        <f t="shared" si="33"/>
        <v>UPDATE m_coa set coa_group_id='264' WHERE code='111001005';</v>
      </c>
    </row>
    <row r="554" customFormat="1" spans="2:12">
      <c r="B554">
        <v>111001006</v>
      </c>
      <c r="C554" t="str">
        <f t="shared" si="36"/>
        <v>CA - Pajak Dibayar Di Muka - Pph 4 Ayat 2</v>
      </c>
      <c r="D554" s="7" t="str">
        <f t="shared" si="32"/>
        <v>INSERT INTO m_coa (created_at, code, name) values (NOW(),'111001006','CA - Pajak Dibayar Di Muka - Pph 4 Ayat 2');</v>
      </c>
      <c r="E554" s="744" t="s">
        <v>60</v>
      </c>
      <c r="F554" t="s">
        <v>61</v>
      </c>
      <c r="G554" t="s">
        <v>333</v>
      </c>
      <c r="I554" t="s">
        <v>339</v>
      </c>
      <c r="K554">
        <f>VLOOKUP(I554,Sheet2!$A$2:$C$1013,3,FALSE)</f>
        <v>265</v>
      </c>
      <c r="L554" t="str">
        <f t="shared" si="33"/>
        <v>UPDATE m_coa set coa_group_id='265' WHERE code='111001006';</v>
      </c>
    </row>
    <row r="555" customFormat="1" spans="2:12">
      <c r="B555">
        <v>111001007</v>
      </c>
      <c r="C555" t="str">
        <f t="shared" si="36"/>
        <v>CA - Pajak Dibayar Di Muka - Claim For Tax Refund</v>
      </c>
      <c r="D555" s="7" t="str">
        <f t="shared" si="32"/>
        <v>INSERT INTO m_coa (created_at, code, name) values (NOW(),'111001007','CA - Pajak Dibayar Di Muka - Claim For Tax Refund');</v>
      </c>
      <c r="E555" s="744" t="s">
        <v>60</v>
      </c>
      <c r="F555" t="s">
        <v>61</v>
      </c>
      <c r="G555" t="s">
        <v>333</v>
      </c>
      <c r="I555" t="s">
        <v>340</v>
      </c>
      <c r="K555">
        <f>VLOOKUP(I555,Sheet2!$A$2:$C$1013,3,FALSE)</f>
        <v>266</v>
      </c>
      <c r="L555" t="str">
        <f t="shared" si="33"/>
        <v>UPDATE m_coa set coa_group_id='266' WHERE code='111001007';</v>
      </c>
    </row>
    <row r="556" customFormat="1" spans="2:12">
      <c r="B556">
        <v>111001008</v>
      </c>
      <c r="C556" t="str">
        <f t="shared" si="36"/>
        <v>CA - Pajak Dibayar Di Muka - Ppn Masukan Yang Belum Difakturkan</v>
      </c>
      <c r="D556" s="7" t="str">
        <f t="shared" si="32"/>
        <v>INSERT INTO m_coa (created_at, code, name) values (NOW(),'111001008','CA - Pajak Dibayar Di Muka - Ppn Masukan Yang Belum Difakturkan');</v>
      </c>
      <c r="E556" s="744" t="s">
        <v>60</v>
      </c>
      <c r="F556" t="s">
        <v>61</v>
      </c>
      <c r="G556" t="s">
        <v>333</v>
      </c>
      <c r="I556" t="s">
        <v>341</v>
      </c>
      <c r="K556">
        <f>VLOOKUP(I556,Sheet2!$A$2:$C$1013,3,FALSE)</f>
        <v>267</v>
      </c>
      <c r="L556" t="str">
        <f t="shared" si="33"/>
        <v>UPDATE m_coa set coa_group_id='267' WHERE code='111001008';</v>
      </c>
    </row>
    <row r="557" spans="2:12">
      <c r="B557">
        <v>111101001</v>
      </c>
      <c r="C557" t="str">
        <f t="shared" ref="C557:C559" si="37">CONCATENATE(F557,E557,G557,E557,I557,E557,K557)</f>
        <v>CA - Biaya Dibayar Dimuka - Sewa - 268</v>
      </c>
      <c r="D557" s="7" t="str">
        <f t="shared" si="32"/>
        <v>INSERT INTO m_coa (created_at, code, name) values (NOW(),'111101001','CA - Biaya Dibayar Dimuka - Sewa - 268');</v>
      </c>
      <c r="E557" s="744" t="s">
        <v>60</v>
      </c>
      <c r="F557" t="s">
        <v>61</v>
      </c>
      <c r="G557" t="s">
        <v>342</v>
      </c>
      <c r="I557" t="s">
        <v>343</v>
      </c>
      <c r="K557">
        <f>VLOOKUP(I557,Sheet2!$A$2:$C$1013,3,FALSE)</f>
        <v>268</v>
      </c>
      <c r="L557" t="str">
        <f t="shared" si="33"/>
        <v>UPDATE m_coa set coa_group_id='268' WHERE code='111101001';</v>
      </c>
    </row>
    <row r="558" spans="2:12">
      <c r="B558">
        <v>111101002</v>
      </c>
      <c r="C558" t="str">
        <f t="shared" si="37"/>
        <v>CA - Biaya Dibayar Dimuka - Sewa - 268</v>
      </c>
      <c r="D558" s="7" t="str">
        <f t="shared" si="32"/>
        <v>INSERT INTO m_coa (created_at, code, name) values (NOW(),'111101002','CA - Biaya Dibayar Dimuka - Sewa - 268');</v>
      </c>
      <c r="E558" s="744" t="s">
        <v>60</v>
      </c>
      <c r="F558" t="s">
        <v>61</v>
      </c>
      <c r="G558" t="s">
        <v>342</v>
      </c>
      <c r="I558" t="s">
        <v>343</v>
      </c>
      <c r="K558">
        <f>VLOOKUP(I558,Sheet2!$A$2:$C$1013,3,FALSE)</f>
        <v>268</v>
      </c>
      <c r="L558" t="str">
        <f t="shared" si="33"/>
        <v>UPDATE m_coa set coa_group_id='268' WHERE code='111101002';</v>
      </c>
    </row>
    <row r="559" spans="2:12">
      <c r="B559">
        <v>111101003</v>
      </c>
      <c r="C559" t="str">
        <f t="shared" si="37"/>
        <v>CA - Biaya Dibayar Dimuka - Sewa - 268</v>
      </c>
      <c r="D559" s="7" t="str">
        <f t="shared" si="32"/>
        <v>INSERT INTO m_coa (created_at, code, name) values (NOW(),'111101003','CA - Biaya Dibayar Dimuka - Sewa - 268');</v>
      </c>
      <c r="E559" s="744" t="s">
        <v>60</v>
      </c>
      <c r="F559" t="s">
        <v>61</v>
      </c>
      <c r="G559" t="s">
        <v>342</v>
      </c>
      <c r="I559" t="s">
        <v>343</v>
      </c>
      <c r="K559">
        <f>VLOOKUP(I559,Sheet2!$A$2:$C$1013,3,FALSE)</f>
        <v>268</v>
      </c>
      <c r="L559" t="str">
        <f t="shared" si="33"/>
        <v>UPDATE m_coa set coa_group_id='268' WHERE code='111101003';</v>
      </c>
    </row>
    <row r="560" spans="2:12">
      <c r="B560">
        <v>111102001</v>
      </c>
      <c r="C560" t="str">
        <f t="shared" ref="C560:C562" si="38">CONCATENATE(F560,E560,G560,E560,I560,E560,K560)</f>
        <v>CA - Biaya Dibayar Dimuka - Asuransi - 269</v>
      </c>
      <c r="D560" s="7" t="str">
        <f t="shared" si="32"/>
        <v>INSERT INTO m_coa (created_at, code, name) values (NOW(),'111102001','CA - Biaya Dibayar Dimuka - Asuransi - 269');</v>
      </c>
      <c r="E560" s="744" t="s">
        <v>60</v>
      </c>
      <c r="F560" t="s">
        <v>61</v>
      </c>
      <c r="G560" t="s">
        <v>342</v>
      </c>
      <c r="I560" t="s">
        <v>347</v>
      </c>
      <c r="K560">
        <f>VLOOKUP(I560,Sheet2!$A$2:$C$1013,3,FALSE)</f>
        <v>269</v>
      </c>
      <c r="L560" t="str">
        <f t="shared" si="33"/>
        <v>UPDATE m_coa set coa_group_id='269' WHERE code='111102001';</v>
      </c>
    </row>
    <row r="561" spans="2:12">
      <c r="B561">
        <v>111102002</v>
      </c>
      <c r="C561" t="str">
        <f t="shared" si="38"/>
        <v>CA - Biaya Dibayar Dimuka - Asuransi - 269</v>
      </c>
      <c r="D561" s="7" t="str">
        <f t="shared" si="32"/>
        <v>INSERT INTO m_coa (created_at, code, name) values (NOW(),'111102002','CA - Biaya Dibayar Dimuka - Asuransi - 269');</v>
      </c>
      <c r="E561" s="744" t="s">
        <v>60</v>
      </c>
      <c r="F561" t="s">
        <v>61</v>
      </c>
      <c r="G561" t="s">
        <v>342</v>
      </c>
      <c r="I561" t="s">
        <v>347</v>
      </c>
      <c r="K561">
        <f>VLOOKUP(I561,Sheet2!$A$2:$C$1013,3,FALSE)</f>
        <v>269</v>
      </c>
      <c r="L561" t="str">
        <f t="shared" si="33"/>
        <v>UPDATE m_coa set coa_group_id='269' WHERE code='111102002';</v>
      </c>
    </row>
    <row r="562" spans="2:12">
      <c r="B562">
        <v>111102003</v>
      </c>
      <c r="C562" t="str">
        <f t="shared" si="38"/>
        <v>CA - Biaya Dibayar Dimuka - Asuransi - 269</v>
      </c>
      <c r="D562" s="7" t="str">
        <f t="shared" si="32"/>
        <v>INSERT INTO m_coa (created_at, code, name) values (NOW(),'111102003','CA - Biaya Dibayar Dimuka - Asuransi - 269');</v>
      </c>
      <c r="E562" s="744" t="s">
        <v>60</v>
      </c>
      <c r="F562" t="s">
        <v>61</v>
      </c>
      <c r="G562" t="s">
        <v>342</v>
      </c>
      <c r="I562" t="s">
        <v>347</v>
      </c>
      <c r="K562">
        <f>VLOOKUP(I562,Sheet2!$A$2:$C$1013,3,FALSE)</f>
        <v>269</v>
      </c>
      <c r="L562" t="str">
        <f t="shared" si="33"/>
        <v>UPDATE m_coa set coa_group_id='269' WHERE code='111102003';</v>
      </c>
    </row>
    <row r="563" spans="2:12">
      <c r="B563">
        <v>111103001</v>
      </c>
      <c r="C563" t="str">
        <f t="shared" ref="C563:C565" si="39">CONCATENATE(F563,E563,G563,E563,I563,E563,K563)</f>
        <v>CA - Biaya Dibayar Dimuka - Lain-Lain - 270</v>
      </c>
      <c r="D563" s="7" t="str">
        <f t="shared" si="32"/>
        <v>INSERT INTO m_coa (created_at, code, name) values (NOW(),'111103001','CA - Biaya Dibayar Dimuka - Lain-Lain - 270');</v>
      </c>
      <c r="E563" s="744" t="s">
        <v>60</v>
      </c>
      <c r="F563" t="s">
        <v>61</v>
      </c>
      <c r="G563" t="s">
        <v>342</v>
      </c>
      <c r="I563" t="s">
        <v>351</v>
      </c>
      <c r="K563">
        <f>VLOOKUP(I563,Sheet2!$A$2:$C$1013,3,FALSE)</f>
        <v>270</v>
      </c>
      <c r="L563" t="str">
        <f t="shared" si="33"/>
        <v>UPDATE m_coa set coa_group_id='270' WHERE code='111103001';</v>
      </c>
    </row>
    <row r="564" spans="2:12">
      <c r="B564">
        <v>111103002</v>
      </c>
      <c r="C564" t="str">
        <f t="shared" si="39"/>
        <v>CA - Biaya Dibayar Dimuka - Lain-Lain - 270</v>
      </c>
      <c r="D564" s="7" t="str">
        <f t="shared" si="32"/>
        <v>INSERT INTO m_coa (created_at, code, name) values (NOW(),'111103002','CA - Biaya Dibayar Dimuka - Lain-Lain - 270');</v>
      </c>
      <c r="E564" s="744" t="s">
        <v>60</v>
      </c>
      <c r="F564" t="s">
        <v>61</v>
      </c>
      <c r="G564" t="s">
        <v>342</v>
      </c>
      <c r="I564" t="s">
        <v>351</v>
      </c>
      <c r="K564">
        <f>VLOOKUP(I564,Sheet2!$A$2:$C$1013,3,FALSE)</f>
        <v>270</v>
      </c>
      <c r="L564" t="str">
        <f t="shared" si="33"/>
        <v>UPDATE m_coa set coa_group_id='270' WHERE code='111103002';</v>
      </c>
    </row>
    <row r="565" spans="2:12">
      <c r="B565">
        <v>111103003</v>
      </c>
      <c r="C565" t="str">
        <f t="shared" si="39"/>
        <v>CA - Biaya Dibayar Dimuka - Lain-Lain - 270</v>
      </c>
      <c r="D565" s="7" t="str">
        <f t="shared" si="32"/>
        <v>INSERT INTO m_coa (created_at, code, name) values (NOW(),'111103003','CA - Biaya Dibayar Dimuka - Lain-Lain - 270');</v>
      </c>
      <c r="E565" s="744" t="s">
        <v>60</v>
      </c>
      <c r="F565" t="s">
        <v>61</v>
      </c>
      <c r="G565" t="s">
        <v>342</v>
      </c>
      <c r="I565" t="s">
        <v>351</v>
      </c>
      <c r="K565">
        <f>VLOOKUP(I565,Sheet2!$A$2:$C$1013,3,FALSE)</f>
        <v>270</v>
      </c>
      <c r="L565" t="str">
        <f t="shared" si="33"/>
        <v>UPDATE m_coa set coa_group_id='270' WHERE code='111103003';</v>
      </c>
    </row>
    <row r="566" spans="2:12">
      <c r="B566">
        <v>111201001</v>
      </c>
      <c r="C566" t="str">
        <f t="shared" ref="C566:C569" si="40">CONCATENATE(F566,E566,G566,E566,I566,E566,K566)</f>
        <v>CA - Uang Muka - Uang Muka Pembelian Persediaan - 271</v>
      </c>
      <c r="D566" s="7" t="str">
        <f t="shared" si="32"/>
        <v>INSERT INTO m_coa (created_at, code, name) values (NOW(),'111201001','CA - Uang Muka - Uang Muka Pembelian Persediaan - 271');</v>
      </c>
      <c r="E566" s="744" t="s">
        <v>60</v>
      </c>
      <c r="F566" t="s">
        <v>61</v>
      </c>
      <c r="G566" t="s">
        <v>354</v>
      </c>
      <c r="I566" t="s">
        <v>355</v>
      </c>
      <c r="K566">
        <f>VLOOKUP(I566,Sheet2!$A$2:$C$1013,3,FALSE)</f>
        <v>271</v>
      </c>
      <c r="L566" t="str">
        <f t="shared" si="33"/>
        <v>UPDATE m_coa set coa_group_id='271' WHERE code='111201001';</v>
      </c>
    </row>
    <row r="567" spans="2:12">
      <c r="B567">
        <v>111201002</v>
      </c>
      <c r="C567" t="str">
        <f t="shared" si="40"/>
        <v>CA - Uang Muka - Uang Muka Pembelian Persediaan - 271</v>
      </c>
      <c r="D567" s="7" t="str">
        <f t="shared" si="32"/>
        <v>INSERT INTO m_coa (created_at, code, name) values (NOW(),'111201002','CA - Uang Muka - Uang Muka Pembelian Persediaan - 271');</v>
      </c>
      <c r="E567" s="744" t="s">
        <v>60</v>
      </c>
      <c r="F567" t="s">
        <v>61</v>
      </c>
      <c r="G567" t="s">
        <v>354</v>
      </c>
      <c r="I567" t="s">
        <v>355</v>
      </c>
      <c r="K567">
        <f>VLOOKUP(I567,Sheet2!$A$2:$C$1013,3,FALSE)</f>
        <v>271</v>
      </c>
      <c r="L567" t="str">
        <f t="shared" si="33"/>
        <v>UPDATE m_coa set coa_group_id='271' WHERE code='111201002';</v>
      </c>
    </row>
    <row r="568" spans="2:12">
      <c r="B568">
        <v>111201003</v>
      </c>
      <c r="C568" t="str">
        <f t="shared" si="40"/>
        <v>CA - Uang Muka - Uang Muka Pembelian Persediaan - 271</v>
      </c>
      <c r="D568" s="7" t="str">
        <f t="shared" si="32"/>
        <v>INSERT INTO m_coa (created_at, code, name) values (NOW(),'111201003','CA - Uang Muka - Uang Muka Pembelian Persediaan - 271');</v>
      </c>
      <c r="E568" s="744" t="s">
        <v>60</v>
      </c>
      <c r="F568" t="s">
        <v>61</v>
      </c>
      <c r="G568" t="s">
        <v>354</v>
      </c>
      <c r="I568" t="s">
        <v>355</v>
      </c>
      <c r="K568">
        <f>VLOOKUP(I568,Sheet2!$A$2:$C$1013,3,FALSE)</f>
        <v>271</v>
      </c>
      <c r="L568" t="str">
        <f t="shared" si="33"/>
        <v>UPDATE m_coa set coa_group_id='271' WHERE code='111201003';</v>
      </c>
    </row>
    <row r="569" spans="2:12">
      <c r="B569">
        <v>111201004</v>
      </c>
      <c r="C569" t="str">
        <f t="shared" si="40"/>
        <v>CA - Uang Muka - Uang Muka Pembelian Persediaan - 271</v>
      </c>
      <c r="D569" s="7" t="str">
        <f t="shared" si="32"/>
        <v>INSERT INTO m_coa (created_at, code, name) values (NOW(),'111201004','CA - Uang Muka - Uang Muka Pembelian Persediaan - 271');</v>
      </c>
      <c r="E569" s="744" t="s">
        <v>60</v>
      </c>
      <c r="F569" t="s">
        <v>61</v>
      </c>
      <c r="G569" t="s">
        <v>354</v>
      </c>
      <c r="I569" t="s">
        <v>355</v>
      </c>
      <c r="K569">
        <f>VLOOKUP(I569,Sheet2!$A$2:$C$1013,3,FALSE)</f>
        <v>271</v>
      </c>
      <c r="L569" t="str">
        <f t="shared" si="33"/>
        <v>UPDATE m_coa set coa_group_id='271' WHERE code='111201004';</v>
      </c>
    </row>
    <row r="570" spans="2:12">
      <c r="B570">
        <v>111202001</v>
      </c>
      <c r="C570" t="str">
        <f t="shared" ref="C570:C573" si="41">CONCATENATE(F570,E570,G570,E570,I570,E570,K570)</f>
        <v>CA - Uang Muka - Uang Muka Pembelian Aset Tetap - 272</v>
      </c>
      <c r="D570" s="7" t="str">
        <f t="shared" si="32"/>
        <v>INSERT INTO m_coa (created_at, code, name) values (NOW(),'111202001','CA - Uang Muka - Uang Muka Pembelian Aset Tetap - 272');</v>
      </c>
      <c r="E570" s="744" t="s">
        <v>60</v>
      </c>
      <c r="F570" t="s">
        <v>61</v>
      </c>
      <c r="G570" t="s">
        <v>354</v>
      </c>
      <c r="I570" t="s">
        <v>358</v>
      </c>
      <c r="K570">
        <f>VLOOKUP(I570,Sheet2!$A$2:$C$1013,3,FALSE)</f>
        <v>272</v>
      </c>
      <c r="L570" t="str">
        <f t="shared" si="33"/>
        <v>UPDATE m_coa set coa_group_id='272' WHERE code='111202001';</v>
      </c>
    </row>
    <row r="571" spans="2:12">
      <c r="B571">
        <v>111202002</v>
      </c>
      <c r="C571" t="str">
        <f t="shared" si="41"/>
        <v>CA - Uang Muka - Uang Muka Pembelian Aset Tetap - 272</v>
      </c>
      <c r="D571" s="7" t="str">
        <f t="shared" si="32"/>
        <v>INSERT INTO m_coa (created_at, code, name) values (NOW(),'111202002','CA - Uang Muka - Uang Muka Pembelian Aset Tetap - 272');</v>
      </c>
      <c r="E571" s="744" t="s">
        <v>60</v>
      </c>
      <c r="F571" t="s">
        <v>61</v>
      </c>
      <c r="G571" t="s">
        <v>354</v>
      </c>
      <c r="I571" t="s">
        <v>358</v>
      </c>
      <c r="K571">
        <f>VLOOKUP(I571,Sheet2!$A$2:$C$1013,3,FALSE)</f>
        <v>272</v>
      </c>
      <c r="L571" t="str">
        <f t="shared" si="33"/>
        <v>UPDATE m_coa set coa_group_id='272' WHERE code='111202002';</v>
      </c>
    </row>
    <row r="572" spans="2:12">
      <c r="B572">
        <v>111202003</v>
      </c>
      <c r="C572" t="str">
        <f t="shared" si="41"/>
        <v>CA - Uang Muka - Uang Muka Pembelian Aset Tetap - 272</v>
      </c>
      <c r="D572" s="7" t="str">
        <f t="shared" si="32"/>
        <v>INSERT INTO m_coa (created_at, code, name) values (NOW(),'111202003','CA - Uang Muka - Uang Muka Pembelian Aset Tetap - 272');</v>
      </c>
      <c r="E572" s="744" t="s">
        <v>60</v>
      </c>
      <c r="F572" t="s">
        <v>61</v>
      </c>
      <c r="G572" t="s">
        <v>354</v>
      </c>
      <c r="I572" t="s">
        <v>358</v>
      </c>
      <c r="K572">
        <f>VLOOKUP(I572,Sheet2!$A$2:$C$1013,3,FALSE)</f>
        <v>272</v>
      </c>
      <c r="L572" t="str">
        <f t="shared" si="33"/>
        <v>UPDATE m_coa set coa_group_id='272' WHERE code='111202003';</v>
      </c>
    </row>
    <row r="573" spans="2:12">
      <c r="B573">
        <v>111202004</v>
      </c>
      <c r="C573" t="str">
        <f t="shared" si="41"/>
        <v>CA - Uang Muka - Uang Muka Pembelian Aset Tetap - 272</v>
      </c>
      <c r="D573" s="7" t="str">
        <f t="shared" si="32"/>
        <v>INSERT INTO m_coa (created_at, code, name) values (NOW(),'111202004','CA - Uang Muka - Uang Muka Pembelian Aset Tetap - 272');</v>
      </c>
      <c r="E573" s="744" t="s">
        <v>60</v>
      </c>
      <c r="F573" t="s">
        <v>61</v>
      </c>
      <c r="G573" t="s">
        <v>354</v>
      </c>
      <c r="I573" t="s">
        <v>358</v>
      </c>
      <c r="K573">
        <f>VLOOKUP(I573,Sheet2!$A$2:$C$1013,3,FALSE)</f>
        <v>272</v>
      </c>
      <c r="L573" t="str">
        <f t="shared" si="33"/>
        <v>UPDATE m_coa set coa_group_id='272' WHERE code='111202004';</v>
      </c>
    </row>
    <row r="574" spans="2:12">
      <c r="B574">
        <v>111203001</v>
      </c>
      <c r="C574" t="str">
        <f t="shared" ref="C574:C577" si="42">CONCATENATE(F574,E574,G574,E574,I574,E574,K574)</f>
        <v>CA - Uang Muka - Uang Muka Investasi - 273</v>
      </c>
      <c r="D574" s="7" t="str">
        <f t="shared" si="32"/>
        <v>INSERT INTO m_coa (created_at, code, name) values (NOW(),'111203001','CA - Uang Muka - Uang Muka Investasi - 273');</v>
      </c>
      <c r="E574" s="744" t="s">
        <v>60</v>
      </c>
      <c r="F574" t="s">
        <v>61</v>
      </c>
      <c r="G574" t="s">
        <v>354</v>
      </c>
      <c r="I574" t="s">
        <v>360</v>
      </c>
      <c r="K574">
        <f>VLOOKUP(I574,Sheet2!$A$2:$C$1013,3,FALSE)</f>
        <v>273</v>
      </c>
      <c r="L574" t="str">
        <f t="shared" si="33"/>
        <v>UPDATE m_coa set coa_group_id='273' WHERE code='111203001';</v>
      </c>
    </row>
    <row r="575" spans="2:12">
      <c r="B575">
        <v>111203002</v>
      </c>
      <c r="C575" t="str">
        <f t="shared" si="42"/>
        <v>CA - Uang Muka - Uang Muka Investasi - 273</v>
      </c>
      <c r="D575" s="7" t="str">
        <f t="shared" si="32"/>
        <v>INSERT INTO m_coa (created_at, code, name) values (NOW(),'111203002','CA - Uang Muka - Uang Muka Investasi - 273');</v>
      </c>
      <c r="E575" s="744" t="s">
        <v>60</v>
      </c>
      <c r="F575" t="s">
        <v>61</v>
      </c>
      <c r="G575" t="s">
        <v>354</v>
      </c>
      <c r="I575" t="s">
        <v>360</v>
      </c>
      <c r="K575">
        <f>VLOOKUP(I575,Sheet2!$A$2:$C$1013,3,FALSE)</f>
        <v>273</v>
      </c>
      <c r="L575" t="str">
        <f t="shared" si="33"/>
        <v>UPDATE m_coa set coa_group_id='273' WHERE code='111203002';</v>
      </c>
    </row>
    <row r="576" spans="2:12">
      <c r="B576">
        <v>111203003</v>
      </c>
      <c r="C576" t="str">
        <f t="shared" si="42"/>
        <v>CA - Uang Muka - Uang Muka Investasi - 273</v>
      </c>
      <c r="D576" s="7" t="str">
        <f t="shared" si="32"/>
        <v>INSERT INTO m_coa (created_at, code, name) values (NOW(),'111203003','CA - Uang Muka - Uang Muka Investasi - 273');</v>
      </c>
      <c r="E576" s="744" t="s">
        <v>60</v>
      </c>
      <c r="F576" t="s">
        <v>61</v>
      </c>
      <c r="G576" t="s">
        <v>354</v>
      </c>
      <c r="I576" t="s">
        <v>360</v>
      </c>
      <c r="K576">
        <f>VLOOKUP(I576,Sheet2!$A$2:$C$1013,3,FALSE)</f>
        <v>273</v>
      </c>
      <c r="L576" t="str">
        <f t="shared" si="33"/>
        <v>UPDATE m_coa set coa_group_id='273' WHERE code='111203003';</v>
      </c>
    </row>
    <row r="577" spans="2:12">
      <c r="B577">
        <v>111203004</v>
      </c>
      <c r="C577" t="str">
        <f t="shared" si="42"/>
        <v>CA - Uang Muka - Uang Muka Investasi - 273</v>
      </c>
      <c r="D577" s="7" t="str">
        <f t="shared" si="32"/>
        <v>INSERT INTO m_coa (created_at, code, name) values (NOW(),'111203004','CA - Uang Muka - Uang Muka Investasi - 273');</v>
      </c>
      <c r="E577" s="744" t="s">
        <v>60</v>
      </c>
      <c r="F577" t="s">
        <v>61</v>
      </c>
      <c r="G577" t="s">
        <v>354</v>
      </c>
      <c r="I577" t="s">
        <v>360</v>
      </c>
      <c r="K577">
        <f>VLOOKUP(I577,Sheet2!$A$2:$C$1013,3,FALSE)</f>
        <v>273</v>
      </c>
      <c r="L577" t="str">
        <f t="shared" si="33"/>
        <v>UPDATE m_coa set coa_group_id='273' WHERE code='111203004';</v>
      </c>
    </row>
    <row r="578" spans="2:12">
      <c r="B578">
        <v>111204001</v>
      </c>
      <c r="C578" t="str">
        <f t="shared" ref="C578:C580" si="43">CONCATENATE(F578,E578,G578,E578,I578,E578,K578)</f>
        <v>CA - Uang Muka - Uang Muka Lain-Lain - 274</v>
      </c>
      <c r="D578" s="7" t="str">
        <f t="shared" si="32"/>
        <v>INSERT INTO m_coa (created_at, code, name) values (NOW(),'111204001','CA - Uang Muka - Uang Muka Lain-Lain - 274');</v>
      </c>
      <c r="E578" s="744" t="s">
        <v>60</v>
      </c>
      <c r="F578" t="s">
        <v>61</v>
      </c>
      <c r="G578" t="s">
        <v>354</v>
      </c>
      <c r="I578" t="s">
        <v>365</v>
      </c>
      <c r="K578">
        <f>VLOOKUP(I578,Sheet2!$A$2:$C$1013,3,FALSE)</f>
        <v>274</v>
      </c>
      <c r="L578" t="str">
        <f t="shared" si="33"/>
        <v>UPDATE m_coa set coa_group_id='274' WHERE code='111204001';</v>
      </c>
    </row>
    <row r="579" spans="2:12">
      <c r="B579">
        <v>111204002</v>
      </c>
      <c r="C579" t="str">
        <f t="shared" si="43"/>
        <v>CA - Uang Muka - Uang Muka Lain-Lain - 274</v>
      </c>
      <c r="D579" s="7" t="str">
        <f t="shared" si="32"/>
        <v>INSERT INTO m_coa (created_at, code, name) values (NOW(),'111204002','CA - Uang Muka - Uang Muka Lain-Lain - 274');</v>
      </c>
      <c r="E579" s="744" t="s">
        <v>60</v>
      </c>
      <c r="F579" t="s">
        <v>61</v>
      </c>
      <c r="G579" t="s">
        <v>354</v>
      </c>
      <c r="I579" t="s">
        <v>365</v>
      </c>
      <c r="K579">
        <f>VLOOKUP(I579,Sheet2!$A$2:$C$1013,3,FALSE)</f>
        <v>274</v>
      </c>
      <c r="L579" t="str">
        <f t="shared" si="33"/>
        <v>UPDATE m_coa set coa_group_id='274' WHERE code='111204002';</v>
      </c>
    </row>
    <row r="580" spans="2:12">
      <c r="B580">
        <v>111204003</v>
      </c>
      <c r="C580" t="str">
        <f t="shared" si="43"/>
        <v>CA - Uang Muka - Uang Muka Lain-Lain - 274</v>
      </c>
      <c r="D580" s="7" t="str">
        <f t="shared" si="32"/>
        <v>INSERT INTO m_coa (created_at, code, name) values (NOW(),'111204003','CA - Uang Muka - Uang Muka Lain-Lain - 274');</v>
      </c>
      <c r="E580" s="744" t="s">
        <v>60</v>
      </c>
      <c r="F580" t="s">
        <v>61</v>
      </c>
      <c r="G580" t="s">
        <v>354</v>
      </c>
      <c r="I580" t="s">
        <v>365</v>
      </c>
      <c r="K580">
        <f>VLOOKUP(I580,Sheet2!$A$2:$C$1013,3,FALSE)</f>
        <v>274</v>
      </c>
      <c r="L580" t="str">
        <f t="shared" si="33"/>
        <v>UPDATE m_coa set coa_group_id='274' WHERE code='111204003';</v>
      </c>
    </row>
    <row r="581" customFormat="1" spans="2:12">
      <c r="B581">
        <v>111301001</v>
      </c>
      <c r="C581" t="str">
        <f t="shared" ref="C581:C605" si="44">CONCATENATE(F581,E581,G581,E581,H581,E581,I581)</f>
        <v>CA - Restricted Deposits - IDR - PT BANK CENTRAL ASIA</v>
      </c>
      <c r="D581" s="7" t="str">
        <f t="shared" ref="D581:D644" si="45">"INSERT INTO m_coa (created_at, code, name) values (NOW(),'"&amp;B581&amp;"','"&amp;C581&amp;"');"</f>
        <v>INSERT INTO m_coa (created_at, code, name) values (NOW(),'111301001','CA - Restricted Deposits - IDR - PT BANK CENTRAL ASIA');</v>
      </c>
      <c r="E581" s="744" t="s">
        <v>60</v>
      </c>
      <c r="F581" t="s">
        <v>61</v>
      </c>
      <c r="G581" t="s">
        <v>368</v>
      </c>
      <c r="H581" t="s">
        <v>63</v>
      </c>
      <c r="I581" t="s">
        <v>70</v>
      </c>
      <c r="K581">
        <f>VLOOKUP(I581,Sheet2!$A$2:$C$1013,3,FALSE)</f>
        <v>4</v>
      </c>
      <c r="L581" t="str">
        <f t="shared" ref="L581:L644" si="46">"UPDATE m_coa set coa_group_id='"&amp;K581&amp;"' WHERE code='"&amp;B581&amp;"';"</f>
        <v>UPDATE m_coa set coa_group_id='4' WHERE code='111301001';</v>
      </c>
    </row>
    <row r="582" customFormat="1" spans="2:12">
      <c r="B582">
        <v>111301002</v>
      </c>
      <c r="C582" t="str">
        <f t="shared" si="44"/>
        <v>CA - Restricted Deposits - IDR - PT BANK MANDIRI (PERSERO)</v>
      </c>
      <c r="D582" s="7" t="str">
        <f t="shared" si="45"/>
        <v>INSERT INTO m_coa (created_at, code, name) values (NOW(),'111301002','CA - Restricted Deposits - IDR - PT BANK MANDIRI (PERSERO)');</v>
      </c>
      <c r="E582" s="744" t="s">
        <v>60</v>
      </c>
      <c r="F582" t="s">
        <v>61</v>
      </c>
      <c r="G582" t="s">
        <v>368</v>
      </c>
      <c r="H582" t="s">
        <v>63</v>
      </c>
      <c r="I582" t="s">
        <v>71</v>
      </c>
      <c r="K582">
        <f>VLOOKUP(I582,Sheet2!$A$2:$C$1013,3,FALSE)</f>
        <v>5</v>
      </c>
      <c r="L582" t="str">
        <f t="shared" si="46"/>
        <v>UPDATE m_coa set coa_group_id='5' WHERE code='111301002';</v>
      </c>
    </row>
    <row r="583" customFormat="1" spans="2:12">
      <c r="B583">
        <v>111301003</v>
      </c>
      <c r="C583" t="str">
        <f t="shared" si="44"/>
        <v>CA - Restricted Deposits - IDR - PT BANK NEGARA INDONESIA (PERSERO)</v>
      </c>
      <c r="D583" s="7" t="str">
        <f t="shared" si="45"/>
        <v>INSERT INTO m_coa (created_at, code, name) values (NOW(),'111301003','CA - Restricted Deposits - IDR - PT BANK NEGARA INDONESIA (PERSERO)');</v>
      </c>
      <c r="E583" s="744" t="s">
        <v>60</v>
      </c>
      <c r="F583" t="s">
        <v>61</v>
      </c>
      <c r="G583" t="s">
        <v>368</v>
      </c>
      <c r="H583" t="s">
        <v>63</v>
      </c>
      <c r="I583" t="s">
        <v>72</v>
      </c>
      <c r="K583">
        <f>VLOOKUP(I583,Sheet2!$A$2:$C$1013,3,FALSE)</f>
        <v>6</v>
      </c>
      <c r="L583" t="str">
        <f t="shared" si="46"/>
        <v>UPDATE m_coa set coa_group_id='6' WHERE code='111301003';</v>
      </c>
    </row>
    <row r="584" customFormat="1" spans="2:12">
      <c r="B584">
        <v>111301004</v>
      </c>
      <c r="C584" t="str">
        <f t="shared" si="44"/>
        <v>CA - Restricted Deposits - IDR - PT BANK CIMB NIAGA</v>
      </c>
      <c r="D584" s="7" t="str">
        <f t="shared" si="45"/>
        <v>INSERT INTO m_coa (created_at, code, name) values (NOW(),'111301004','CA - Restricted Deposits - IDR - PT BANK CIMB NIAGA');</v>
      </c>
      <c r="E584" s="744" t="s">
        <v>60</v>
      </c>
      <c r="F584" t="s">
        <v>61</v>
      </c>
      <c r="G584" t="s">
        <v>368</v>
      </c>
      <c r="H584" t="s">
        <v>63</v>
      </c>
      <c r="I584" t="s">
        <v>73</v>
      </c>
      <c r="K584">
        <f>VLOOKUP(I584,Sheet2!$A$2:$C$1013,3,FALSE)</f>
        <v>7</v>
      </c>
      <c r="L584" t="str">
        <f t="shared" si="46"/>
        <v>UPDATE m_coa set coa_group_id='7' WHERE code='111301004';</v>
      </c>
    </row>
    <row r="585" customFormat="1" spans="2:12">
      <c r="B585">
        <v>111301005</v>
      </c>
      <c r="C585" t="str">
        <f t="shared" si="44"/>
        <v>CA - Restricted Deposits - IDR - PT BANK QNB INDONESIA</v>
      </c>
      <c r="D585" s="7" t="str">
        <f t="shared" si="45"/>
        <v>INSERT INTO m_coa (created_at, code, name) values (NOW(),'111301005','CA - Restricted Deposits - IDR - PT BANK QNB INDONESIA');</v>
      </c>
      <c r="E585" s="744" t="s">
        <v>60</v>
      </c>
      <c r="F585" t="s">
        <v>61</v>
      </c>
      <c r="G585" t="s">
        <v>368</v>
      </c>
      <c r="H585" t="s">
        <v>63</v>
      </c>
      <c r="I585" t="s">
        <v>74</v>
      </c>
      <c r="K585">
        <f>VLOOKUP(I585,Sheet2!$A$2:$C$1013,3,FALSE)</f>
        <v>8</v>
      </c>
      <c r="L585" t="str">
        <f t="shared" si="46"/>
        <v>UPDATE m_coa set coa_group_id='8' WHERE code='111301005';</v>
      </c>
    </row>
    <row r="586" customFormat="1" spans="2:12">
      <c r="B586">
        <v>111301006</v>
      </c>
      <c r="C586" t="str">
        <f t="shared" si="44"/>
        <v>CA - Restricted Deposits - IDR - PT BANK RAKYAT INDONESIA (PERSERO)</v>
      </c>
      <c r="D586" s="7" t="str">
        <f t="shared" si="45"/>
        <v>INSERT INTO m_coa (created_at, code, name) values (NOW(),'111301006','CA - Restricted Deposits - IDR - PT BANK RAKYAT INDONESIA (PERSERO)');</v>
      </c>
      <c r="E586" s="744" t="s">
        <v>60</v>
      </c>
      <c r="F586" t="s">
        <v>61</v>
      </c>
      <c r="G586" t="s">
        <v>368</v>
      </c>
      <c r="H586" t="s">
        <v>63</v>
      </c>
      <c r="I586" t="s">
        <v>75</v>
      </c>
      <c r="K586">
        <f>VLOOKUP(I586,Sheet2!$A$2:$C$1013,3,FALSE)</f>
        <v>9</v>
      </c>
      <c r="L586" t="str">
        <f t="shared" si="46"/>
        <v>UPDATE m_coa set coa_group_id='9' WHERE code='111301006';</v>
      </c>
    </row>
    <row r="587" customFormat="1" spans="2:12">
      <c r="B587">
        <v>111301007</v>
      </c>
      <c r="C587" t="str">
        <f t="shared" si="44"/>
        <v>CA - Restricted Deposits - IDR - PT BANK PERMATA</v>
      </c>
      <c r="D587" s="7" t="str">
        <f t="shared" si="45"/>
        <v>INSERT INTO m_coa (created_at, code, name) values (NOW(),'111301007','CA - Restricted Deposits - IDR - PT BANK PERMATA');</v>
      </c>
      <c r="E587" s="744" t="s">
        <v>60</v>
      </c>
      <c r="F587" t="s">
        <v>61</v>
      </c>
      <c r="G587" t="s">
        <v>368</v>
      </c>
      <c r="H587" t="s">
        <v>63</v>
      </c>
      <c r="I587" t="s">
        <v>76</v>
      </c>
      <c r="K587">
        <f>VLOOKUP(I587,Sheet2!$A$2:$C$1013,3,FALSE)</f>
        <v>10</v>
      </c>
      <c r="L587" t="str">
        <f t="shared" si="46"/>
        <v>UPDATE m_coa set coa_group_id='10' WHERE code='111301007';</v>
      </c>
    </row>
    <row r="588" customFormat="1" spans="2:12">
      <c r="B588">
        <v>111301008</v>
      </c>
      <c r="C588" t="str">
        <f t="shared" si="44"/>
        <v>CA - Restricted Deposits - IDR - PT BANK UOB INDONESIA</v>
      </c>
      <c r="D588" s="7" t="str">
        <f t="shared" si="45"/>
        <v>INSERT INTO m_coa (created_at, code, name) values (NOW(),'111301008','CA - Restricted Deposits - IDR - PT BANK UOB INDONESIA');</v>
      </c>
      <c r="E588" s="744" t="s">
        <v>60</v>
      </c>
      <c r="F588" t="s">
        <v>61</v>
      </c>
      <c r="G588" t="s">
        <v>368</v>
      </c>
      <c r="H588" t="s">
        <v>63</v>
      </c>
      <c r="I588" t="s">
        <v>77</v>
      </c>
      <c r="K588">
        <f>VLOOKUP(I588,Sheet2!$A$2:$C$1013,3,FALSE)</f>
        <v>11</v>
      </c>
      <c r="L588" t="str">
        <f t="shared" si="46"/>
        <v>UPDATE m_coa set coa_group_id='11' WHERE code='111301008';</v>
      </c>
    </row>
    <row r="589" customFormat="1" spans="2:12">
      <c r="B589">
        <v>111301009</v>
      </c>
      <c r="C589" t="str">
        <f t="shared" si="44"/>
        <v>CA - Restricted Deposits - IDR - PT BANK DKI</v>
      </c>
      <c r="D589" s="7" t="str">
        <f t="shared" si="45"/>
        <v>INSERT INTO m_coa (created_at, code, name) values (NOW(),'111301009','CA - Restricted Deposits - IDR - PT BANK DKI');</v>
      </c>
      <c r="E589" s="744" t="s">
        <v>60</v>
      </c>
      <c r="F589" t="s">
        <v>61</v>
      </c>
      <c r="G589" t="s">
        <v>368</v>
      </c>
      <c r="H589" t="s">
        <v>63</v>
      </c>
      <c r="I589" t="s">
        <v>78</v>
      </c>
      <c r="K589">
        <f>VLOOKUP(I589,Sheet2!$A$2:$C$1013,3,FALSE)</f>
        <v>12</v>
      </c>
      <c r="L589" t="str">
        <f t="shared" si="46"/>
        <v>UPDATE m_coa set coa_group_id='12' WHERE code='111301009';</v>
      </c>
    </row>
    <row r="590" customFormat="1" spans="2:12">
      <c r="B590">
        <v>111301010</v>
      </c>
      <c r="C590" t="str">
        <f t="shared" si="44"/>
        <v>CA - Restricted Deposits - IDR - PT BANK JTRUST INDONESIA</v>
      </c>
      <c r="D590" s="7" t="str">
        <f t="shared" si="45"/>
        <v>INSERT INTO m_coa (created_at, code, name) values (NOW(),'111301010','CA - Restricted Deposits - IDR - PT BANK JTRUST INDONESIA');</v>
      </c>
      <c r="E590" s="744" t="s">
        <v>60</v>
      </c>
      <c r="F590" t="s">
        <v>61</v>
      </c>
      <c r="G590" t="s">
        <v>368</v>
      </c>
      <c r="H590" t="s">
        <v>63</v>
      </c>
      <c r="I590" t="s">
        <v>79</v>
      </c>
      <c r="K590">
        <f>VLOOKUP(I590,Sheet2!$A$2:$C$1013,3,FALSE)</f>
        <v>13</v>
      </c>
      <c r="L590" t="str">
        <f t="shared" si="46"/>
        <v>UPDATE m_coa set coa_group_id='13' WHERE code='111301010';</v>
      </c>
    </row>
    <row r="591" customFormat="1" spans="2:12">
      <c r="B591">
        <v>111301011</v>
      </c>
      <c r="C591" t="str">
        <f t="shared" si="44"/>
        <v>CA - Restricted Deposits - IDR - PT BANK DANAMON INDONESIA</v>
      </c>
      <c r="D591" s="7" t="str">
        <f t="shared" si="45"/>
        <v>INSERT INTO m_coa (created_at, code, name) values (NOW(),'111301011','CA - Restricted Deposits - IDR - PT BANK DANAMON INDONESIA');</v>
      </c>
      <c r="E591" s="744" t="s">
        <v>60</v>
      </c>
      <c r="F591" t="s">
        <v>61</v>
      </c>
      <c r="G591" t="s">
        <v>368</v>
      </c>
      <c r="H591" t="s">
        <v>63</v>
      </c>
      <c r="I591" t="s">
        <v>80</v>
      </c>
      <c r="K591">
        <f>VLOOKUP(I591,Sheet2!$A$2:$C$1013,3,FALSE)</f>
        <v>14</v>
      </c>
      <c r="L591" t="str">
        <f t="shared" si="46"/>
        <v>UPDATE m_coa set coa_group_id='14' WHERE code='111301011';</v>
      </c>
    </row>
    <row r="592" customFormat="1" spans="2:12">
      <c r="B592">
        <v>111301012</v>
      </c>
      <c r="C592" t="str">
        <f t="shared" si="44"/>
        <v>CA - Restricted Deposits - IDR - PT BANK SYARIAH INDONESIA</v>
      </c>
      <c r="D592" s="7" t="str">
        <f t="shared" si="45"/>
        <v>INSERT INTO m_coa (created_at, code, name) values (NOW(),'111301012','CA - Restricted Deposits - IDR - PT BANK SYARIAH INDONESIA');</v>
      </c>
      <c r="E592" s="744" t="s">
        <v>60</v>
      </c>
      <c r="F592" t="s">
        <v>61</v>
      </c>
      <c r="G592" t="s">
        <v>368</v>
      </c>
      <c r="H592" t="s">
        <v>63</v>
      </c>
      <c r="I592" t="s">
        <v>81</v>
      </c>
      <c r="K592">
        <f>VLOOKUP(I592,Sheet2!$A$2:$C$1013,3,FALSE)</f>
        <v>15</v>
      </c>
      <c r="L592" t="str">
        <f t="shared" si="46"/>
        <v>UPDATE m_coa set coa_group_id='15' WHERE code='111301012';</v>
      </c>
    </row>
    <row r="593" customFormat="1" spans="2:12">
      <c r="B593">
        <v>111301013</v>
      </c>
      <c r="C593" t="str">
        <f t="shared" si="44"/>
        <v>CA - Restricted Deposits - IDR - PT BANK CAPITAL INDONESIA </v>
      </c>
      <c r="D593" s="7" t="str">
        <f t="shared" si="45"/>
        <v>INSERT INTO m_coa (created_at, code, name) values (NOW(),'111301013','CA - Restricted Deposits - IDR - PT BANK CAPITAL INDONESIA ');</v>
      </c>
      <c r="E593" s="744" t="s">
        <v>60</v>
      </c>
      <c r="F593" t="s">
        <v>61</v>
      </c>
      <c r="G593" t="s">
        <v>368</v>
      </c>
      <c r="H593" t="s">
        <v>63</v>
      </c>
      <c r="I593" t="s">
        <v>82</v>
      </c>
      <c r="K593">
        <f>VLOOKUP(I593,Sheet2!$A$2:$C$1013,3,FALSE)</f>
        <v>16</v>
      </c>
      <c r="L593" t="str">
        <f t="shared" si="46"/>
        <v>UPDATE m_coa set coa_group_id='16' WHERE code='111301013';</v>
      </c>
    </row>
    <row r="594" customFormat="1" spans="2:12">
      <c r="B594">
        <v>111301014</v>
      </c>
      <c r="C594" t="str">
        <f t="shared" si="44"/>
        <v>CA - Restricted Deposits - IDR - PT BANK MNC INTERNASIONAL</v>
      </c>
      <c r="D594" s="7" t="str">
        <f t="shared" si="45"/>
        <v>INSERT INTO m_coa (created_at, code, name) values (NOW(),'111301014','CA - Restricted Deposits - IDR - PT BANK MNC INTERNASIONAL');</v>
      </c>
      <c r="E594" s="744" t="s">
        <v>60</v>
      </c>
      <c r="F594" t="s">
        <v>61</v>
      </c>
      <c r="G594" t="s">
        <v>368</v>
      </c>
      <c r="H594" t="s">
        <v>63</v>
      </c>
      <c r="I594" t="s">
        <v>83</v>
      </c>
      <c r="K594">
        <f>VLOOKUP(I594,Sheet2!$A$2:$C$1013,3,FALSE)</f>
        <v>17</v>
      </c>
      <c r="L594" t="str">
        <f t="shared" si="46"/>
        <v>UPDATE m_coa set coa_group_id='17' WHERE code='111301014';</v>
      </c>
    </row>
    <row r="595" customFormat="1" spans="2:12">
      <c r="B595">
        <v>111301015</v>
      </c>
      <c r="C595" t="str">
        <f t="shared" si="44"/>
        <v>CA - Restricted Deposits - IDR - PT BANK OCBC NISP</v>
      </c>
      <c r="D595" s="7" t="str">
        <f t="shared" si="45"/>
        <v>INSERT INTO m_coa (created_at, code, name) values (NOW(),'111301015','CA - Restricted Deposits - IDR - PT BANK OCBC NISP');</v>
      </c>
      <c r="E595" s="744" t="s">
        <v>60</v>
      </c>
      <c r="F595" t="s">
        <v>61</v>
      </c>
      <c r="G595" t="s">
        <v>368</v>
      </c>
      <c r="H595" t="s">
        <v>63</v>
      </c>
      <c r="I595" t="s">
        <v>84</v>
      </c>
      <c r="K595">
        <f>VLOOKUP(I595,Sheet2!$A$2:$C$1013,3,FALSE)</f>
        <v>18</v>
      </c>
      <c r="L595" t="str">
        <f t="shared" si="46"/>
        <v>UPDATE m_coa set coa_group_id='18' WHERE code='111301015';</v>
      </c>
    </row>
    <row r="596" customFormat="1" spans="2:12">
      <c r="B596">
        <v>111301016</v>
      </c>
      <c r="C596" t="str">
        <f t="shared" si="44"/>
        <v>CA - Restricted Deposits - IDR - PT BANK MEGA</v>
      </c>
      <c r="D596" s="7" t="str">
        <f t="shared" si="45"/>
        <v>INSERT INTO m_coa (created_at, code, name) values (NOW(),'111301016','CA - Restricted Deposits - IDR - PT BANK MEGA');</v>
      </c>
      <c r="E596" s="744" t="s">
        <v>60</v>
      </c>
      <c r="F596" t="s">
        <v>61</v>
      </c>
      <c r="G596" t="s">
        <v>368</v>
      </c>
      <c r="H596" t="s">
        <v>63</v>
      </c>
      <c r="I596" t="s">
        <v>85</v>
      </c>
      <c r="K596">
        <f>VLOOKUP(I596,Sheet2!$A$2:$C$1013,3,FALSE)</f>
        <v>19</v>
      </c>
      <c r="L596" t="str">
        <f t="shared" si="46"/>
        <v>UPDATE m_coa set coa_group_id='19' WHERE code='111301016';</v>
      </c>
    </row>
    <row r="597" customFormat="1" spans="2:12">
      <c r="B597">
        <v>111301017</v>
      </c>
      <c r="C597" t="str">
        <f t="shared" si="44"/>
        <v>CA - Restricted Deposits - IDR - PT BANK PEMBANGUNAN DAERAH JAWA TENGAH</v>
      </c>
      <c r="D597" s="7" t="str">
        <f t="shared" si="45"/>
        <v>INSERT INTO m_coa (created_at, code, name) values (NOW(),'111301017','CA - Restricted Deposits - IDR - PT BANK PEMBANGUNAN DAERAH JAWA TENGAH');</v>
      </c>
      <c r="E597" s="744" t="s">
        <v>60</v>
      </c>
      <c r="F597" t="s">
        <v>61</v>
      </c>
      <c r="G597" t="s">
        <v>368</v>
      </c>
      <c r="H597" t="s">
        <v>63</v>
      </c>
      <c r="I597" t="s">
        <v>86</v>
      </c>
      <c r="K597">
        <f>VLOOKUP(I597,Sheet2!$A$2:$C$1013,3,FALSE)</f>
        <v>20</v>
      </c>
      <c r="L597" t="str">
        <f t="shared" si="46"/>
        <v>UPDATE m_coa set coa_group_id='20' WHERE code='111301017';</v>
      </c>
    </row>
    <row r="598" customFormat="1" spans="2:12">
      <c r="B598">
        <v>111301018</v>
      </c>
      <c r="C598" t="str">
        <f t="shared" si="44"/>
        <v>CA - Restricted Deposits - IDR - PT BANK PEMBANGUNAN DAERAH JAWA TIMUR</v>
      </c>
      <c r="D598" s="7" t="str">
        <f t="shared" si="45"/>
        <v>INSERT INTO m_coa (created_at, code, name) values (NOW(),'111301018','CA - Restricted Deposits - IDR - PT BANK PEMBANGUNAN DAERAH JAWA TIMUR');</v>
      </c>
      <c r="E598" s="744" t="s">
        <v>60</v>
      </c>
      <c r="F598" t="s">
        <v>61</v>
      </c>
      <c r="G598" t="s">
        <v>368</v>
      </c>
      <c r="H598" t="s">
        <v>63</v>
      </c>
      <c r="I598" t="s">
        <v>87</v>
      </c>
      <c r="K598">
        <f>VLOOKUP(I598,Sheet2!$A$2:$C$1013,3,FALSE)</f>
        <v>21</v>
      </c>
      <c r="L598" t="str">
        <f t="shared" si="46"/>
        <v>UPDATE m_coa set coa_group_id='21' WHERE code='111301018';</v>
      </c>
    </row>
    <row r="599" customFormat="1" spans="2:12">
      <c r="B599">
        <v>111301019</v>
      </c>
      <c r="C599" t="str">
        <f t="shared" si="44"/>
        <v>CA - Restricted Deposits - IDR - PT BANK MAYBANK INDONESIA</v>
      </c>
      <c r="D599" s="7" t="str">
        <f t="shared" si="45"/>
        <v>INSERT INTO m_coa (created_at, code, name) values (NOW(),'111301019','CA - Restricted Deposits - IDR - PT BANK MAYBANK INDONESIA');</v>
      </c>
      <c r="E599" s="744" t="s">
        <v>60</v>
      </c>
      <c r="F599" t="s">
        <v>61</v>
      </c>
      <c r="G599" t="s">
        <v>368</v>
      </c>
      <c r="H599" t="s">
        <v>63</v>
      </c>
      <c r="I599" t="s">
        <v>88</v>
      </c>
      <c r="K599">
        <f>VLOOKUP(I599,Sheet2!$A$2:$C$1013,3,FALSE)</f>
        <v>22</v>
      </c>
      <c r="L599" t="str">
        <f t="shared" si="46"/>
        <v>UPDATE m_coa set coa_group_id='22' WHERE code='111301019';</v>
      </c>
    </row>
    <row r="600" customFormat="1" spans="2:12">
      <c r="B600">
        <v>111301020</v>
      </c>
      <c r="C600" t="str">
        <f t="shared" si="44"/>
        <v>CA - Restricted Deposits - IDR - PT BANK MUAMALAT INDONESIA</v>
      </c>
      <c r="D600" s="7" t="str">
        <f t="shared" si="45"/>
        <v>INSERT INTO m_coa (created_at, code, name) values (NOW(),'111301020','CA - Restricted Deposits - IDR - PT BANK MUAMALAT INDONESIA');</v>
      </c>
      <c r="E600" s="744" t="s">
        <v>60</v>
      </c>
      <c r="F600" t="s">
        <v>61</v>
      </c>
      <c r="G600" t="s">
        <v>368</v>
      </c>
      <c r="H600" t="s">
        <v>63</v>
      </c>
      <c r="I600" t="s">
        <v>89</v>
      </c>
      <c r="K600">
        <f>VLOOKUP(I600,Sheet2!$A$2:$C$1013,3,FALSE)</f>
        <v>23</v>
      </c>
      <c r="L600" t="str">
        <f t="shared" si="46"/>
        <v>UPDATE m_coa set coa_group_id='23' WHERE code='111301020';</v>
      </c>
    </row>
    <row r="601" customFormat="1" spans="2:12">
      <c r="B601">
        <v>111301021</v>
      </c>
      <c r="C601" t="str">
        <f t="shared" si="44"/>
        <v>CA - Restricted Deposits - IDR - PT BANK DBS INDONESIA</v>
      </c>
      <c r="D601" s="7" t="str">
        <f t="shared" si="45"/>
        <v>INSERT INTO m_coa (created_at, code, name) values (NOW(),'111301021','CA - Restricted Deposits - IDR - PT BANK DBS INDONESIA');</v>
      </c>
      <c r="E601" s="744" t="s">
        <v>60</v>
      </c>
      <c r="F601" t="s">
        <v>61</v>
      </c>
      <c r="G601" t="s">
        <v>368</v>
      </c>
      <c r="H601" t="s">
        <v>63</v>
      </c>
      <c r="I601" t="s">
        <v>90</v>
      </c>
      <c r="K601">
        <f>VLOOKUP(I601,Sheet2!$A$2:$C$1013,3,FALSE)</f>
        <v>24</v>
      </c>
      <c r="L601" t="str">
        <f t="shared" si="46"/>
        <v>UPDATE m_coa set coa_group_id='24' WHERE code='111301021';</v>
      </c>
    </row>
    <row r="602" customFormat="1" spans="2:12">
      <c r="B602">
        <v>111301022</v>
      </c>
      <c r="C602" t="str">
        <f t="shared" si="44"/>
        <v>CA - Restricted Deposits - IDR - PT BANK MASPION INDONESIA</v>
      </c>
      <c r="D602" s="7" t="str">
        <f t="shared" si="45"/>
        <v>INSERT INTO m_coa (created_at, code, name) values (NOW(),'111301022','CA - Restricted Deposits - IDR - PT BANK MASPION INDONESIA');</v>
      </c>
      <c r="E602" s="744" t="s">
        <v>60</v>
      </c>
      <c r="F602" t="s">
        <v>61</v>
      </c>
      <c r="G602" t="s">
        <v>368</v>
      </c>
      <c r="H602" t="s">
        <v>63</v>
      </c>
      <c r="I602" t="s">
        <v>91</v>
      </c>
      <c r="K602">
        <f>VLOOKUP(I602,Sheet2!$A$2:$C$1013,3,FALSE)</f>
        <v>25</v>
      </c>
      <c r="L602" t="str">
        <f t="shared" si="46"/>
        <v>UPDATE m_coa set coa_group_id='25' WHERE code='111301022';</v>
      </c>
    </row>
    <row r="603" customFormat="1" spans="2:12">
      <c r="B603">
        <v>111301023</v>
      </c>
      <c r="C603" t="str">
        <f t="shared" si="44"/>
        <v>CA - Restricted Deposits - IDR - PT BANK PAN INDONESIA</v>
      </c>
      <c r="D603" s="7" t="str">
        <f t="shared" si="45"/>
        <v>INSERT INTO m_coa (created_at, code, name) values (NOW(),'111301023','CA - Restricted Deposits - IDR - PT BANK PAN INDONESIA');</v>
      </c>
      <c r="E603" s="744" t="s">
        <v>60</v>
      </c>
      <c r="F603" t="s">
        <v>61</v>
      </c>
      <c r="G603" t="s">
        <v>368</v>
      </c>
      <c r="H603" t="s">
        <v>63</v>
      </c>
      <c r="I603" t="s">
        <v>92</v>
      </c>
      <c r="K603">
        <f>VLOOKUP(I603,Sheet2!$A$2:$C$1013,3,FALSE)</f>
        <v>26</v>
      </c>
      <c r="L603" t="str">
        <f t="shared" si="46"/>
        <v>UPDATE m_coa set coa_group_id='26' WHERE code='111301023';</v>
      </c>
    </row>
    <row r="604" customFormat="1" spans="2:12">
      <c r="B604">
        <v>111301024</v>
      </c>
      <c r="C604" t="str">
        <f t="shared" si="44"/>
        <v>CA - Restricted Deposits - IDR - PT BANK TABUNGAN PENSIUNAN NASIONAL</v>
      </c>
      <c r="D604" s="7" t="str">
        <f t="shared" si="45"/>
        <v>INSERT INTO m_coa (created_at, code, name) values (NOW(),'111301024','CA - Restricted Deposits - IDR - PT BANK TABUNGAN PENSIUNAN NASIONAL');</v>
      </c>
      <c r="E604" s="744" t="s">
        <v>60</v>
      </c>
      <c r="F604" t="s">
        <v>61</v>
      </c>
      <c r="G604" t="s">
        <v>368</v>
      </c>
      <c r="H604" t="s">
        <v>63</v>
      </c>
      <c r="I604" t="s">
        <v>93</v>
      </c>
      <c r="K604">
        <f>VLOOKUP(I604,Sheet2!$A$2:$C$1013,3,FALSE)</f>
        <v>27</v>
      </c>
      <c r="L604" t="str">
        <f t="shared" si="46"/>
        <v>UPDATE m_coa set coa_group_id='27' WHERE code='111301024';</v>
      </c>
    </row>
    <row r="605" customFormat="1" spans="2:12">
      <c r="B605">
        <v>111301025</v>
      </c>
      <c r="C605" t="str">
        <f t="shared" si="44"/>
        <v>CA - Restricted Deposits - IDR - PT BANK TABUNGAN NEGARA</v>
      </c>
      <c r="D605" s="7" t="str">
        <f t="shared" si="45"/>
        <v>INSERT INTO m_coa (created_at, code, name) values (NOW(),'111301025','CA - Restricted Deposits - IDR - PT BANK TABUNGAN NEGARA');</v>
      </c>
      <c r="E605" s="744" t="s">
        <v>60</v>
      </c>
      <c r="F605" t="s">
        <v>61</v>
      </c>
      <c r="G605" t="s">
        <v>368</v>
      </c>
      <c r="H605" t="s">
        <v>63</v>
      </c>
      <c r="I605" t="s">
        <v>94</v>
      </c>
      <c r="K605">
        <f>VLOOKUP(I605,Sheet2!$A$2:$C$1013,3,FALSE)</f>
        <v>28</v>
      </c>
      <c r="L605" t="str">
        <f t="shared" si="46"/>
        <v>UPDATE m_coa set coa_group_id='28' WHERE code='111301025';</v>
      </c>
    </row>
    <row r="606" customFormat="1" spans="2:12">
      <c r="B606">
        <v>111401001</v>
      </c>
      <c r="C606" t="str">
        <f t="shared" ref="C606:C608" si="47">CONCATENATE(F606,E606,G606,E606,I606)</f>
        <v>CA - Pendapatan Yang Masih Harus Diterima - Bunga Deposito</v>
      </c>
      <c r="D606" s="7" t="str">
        <f t="shared" si="45"/>
        <v>INSERT INTO m_coa (created_at, code, name) values (NOW(),'111401001','CA - Pendapatan Yang Masih Harus Diterima - Bunga Deposito');</v>
      </c>
      <c r="E606" s="744" t="s">
        <v>60</v>
      </c>
      <c r="F606" t="s">
        <v>61</v>
      </c>
      <c r="G606" t="s">
        <v>369</v>
      </c>
      <c r="I606" t="s">
        <v>370</v>
      </c>
      <c r="K606">
        <f>VLOOKUP(I606,Sheet2!$A$2:$C$1013,3,FALSE)</f>
        <v>275</v>
      </c>
      <c r="L606" t="str">
        <f t="shared" si="46"/>
        <v>UPDATE m_coa set coa_group_id='275' WHERE code='111401001';</v>
      </c>
    </row>
    <row r="607" customFormat="1" spans="2:12">
      <c r="B607">
        <v>111401002</v>
      </c>
      <c r="C607" t="str">
        <f t="shared" si="47"/>
        <v>CA - Pendapatan Yang Masih Harus Diterima - Bunga Lain-Lain</v>
      </c>
      <c r="D607" s="7" t="str">
        <f t="shared" si="45"/>
        <v>INSERT INTO m_coa (created_at, code, name) values (NOW(),'111401002','CA - Pendapatan Yang Masih Harus Diterima - Bunga Lain-Lain');</v>
      </c>
      <c r="E607" s="744" t="s">
        <v>60</v>
      </c>
      <c r="F607" t="s">
        <v>61</v>
      </c>
      <c r="G607" t="s">
        <v>369</v>
      </c>
      <c r="I607" t="s">
        <v>371</v>
      </c>
      <c r="K607">
        <f>VLOOKUP(I607,Sheet2!$A$2:$C$1013,3,FALSE)</f>
        <v>276</v>
      </c>
      <c r="L607" t="str">
        <f t="shared" si="46"/>
        <v>UPDATE m_coa set coa_group_id='276' WHERE code='111401002';</v>
      </c>
    </row>
    <row r="608" customFormat="1" spans="2:12">
      <c r="B608">
        <v>111401003</v>
      </c>
      <c r="C608" t="str">
        <f t="shared" si="47"/>
        <v>CA - Pendapatan Yang Masih Harus Diterima - Pendapatan Lainnya</v>
      </c>
      <c r="D608" s="7" t="str">
        <f t="shared" si="45"/>
        <v>INSERT INTO m_coa (created_at, code, name) values (NOW(),'111401003','CA - Pendapatan Yang Masih Harus Diterima - Pendapatan Lainnya');</v>
      </c>
      <c r="E608" s="744" t="s">
        <v>60</v>
      </c>
      <c r="F608" t="s">
        <v>61</v>
      </c>
      <c r="G608" t="s">
        <v>369</v>
      </c>
      <c r="I608" t="s">
        <v>372</v>
      </c>
      <c r="K608">
        <f>VLOOKUP(I608,Sheet2!$A$2:$C$1013,3,FALSE)</f>
        <v>277</v>
      </c>
      <c r="L608" t="str">
        <f t="shared" si="46"/>
        <v>UPDATE m_coa set coa_group_id='277' WHERE code='111401003';</v>
      </c>
    </row>
    <row r="609" customFormat="1" spans="2:12">
      <c r="B609">
        <v>111501001</v>
      </c>
      <c r="C609" t="str">
        <f t="shared" ref="C609:C672" si="48">CONCATENATE(F609,E609,G609,E609,I609)</f>
        <v>CA - Piutang Pihak Berelasi - PT 1 Inti Dot Com</v>
      </c>
      <c r="D609" s="7" t="str">
        <f t="shared" si="45"/>
        <v>INSERT INTO m_coa (created_at, code, name) values (NOW(),'111501001','CA - Piutang Pihak Berelasi - PT 1 Inti Dot Com');</v>
      </c>
      <c r="E609" s="744" t="s">
        <v>60</v>
      </c>
      <c r="F609" t="s">
        <v>61</v>
      </c>
      <c r="G609" t="s">
        <v>373</v>
      </c>
      <c r="I609" t="s">
        <v>113</v>
      </c>
      <c r="K609">
        <f>VLOOKUP(I609,Sheet2!$A$2:$C$1013,3,FALSE)</f>
        <v>43</v>
      </c>
      <c r="L609" t="str">
        <f t="shared" si="46"/>
        <v>UPDATE m_coa set coa_group_id='43' WHERE code='111501001';</v>
      </c>
    </row>
    <row r="610" customFormat="1" spans="2:12">
      <c r="B610">
        <v>111501002</v>
      </c>
      <c r="C610" t="str">
        <f t="shared" si="48"/>
        <v>CA - Piutang Pihak Berelasi - PT Abdi Anugerah Persada (AAP)</v>
      </c>
      <c r="D610" s="7" t="str">
        <f t="shared" si="45"/>
        <v>INSERT INTO m_coa (created_at, code, name) values (NOW(),'111501002','CA - Piutang Pihak Berelasi - PT Abdi Anugerah Persada (AAP)');</v>
      </c>
      <c r="E610" s="744" t="s">
        <v>60</v>
      </c>
      <c r="F610" t="s">
        <v>61</v>
      </c>
      <c r="G610" t="s">
        <v>373</v>
      </c>
      <c r="I610" t="s">
        <v>114</v>
      </c>
      <c r="K610">
        <f>VLOOKUP(I610,Sheet2!$A$2:$C$1013,3,FALSE)</f>
        <v>44</v>
      </c>
      <c r="L610" t="str">
        <f t="shared" si="46"/>
        <v>UPDATE m_coa set coa_group_id='44' WHERE code='111501002';</v>
      </c>
    </row>
    <row r="611" customFormat="1" spans="2:12">
      <c r="B611">
        <v>111501003</v>
      </c>
      <c r="C611" t="str">
        <f t="shared" si="48"/>
        <v>CA - Piutang Pihak Berelasi - PT Agapindo Inti Raya</v>
      </c>
      <c r="D611" s="7" t="str">
        <f t="shared" si="45"/>
        <v>INSERT INTO m_coa (created_at, code, name) values (NOW(),'111501003','CA - Piutang Pihak Berelasi - PT Agapindo Inti Raya');</v>
      </c>
      <c r="E611" s="744" t="s">
        <v>60</v>
      </c>
      <c r="F611" t="s">
        <v>61</v>
      </c>
      <c r="G611" t="s">
        <v>373</v>
      </c>
      <c r="I611" t="s">
        <v>115</v>
      </c>
      <c r="K611">
        <f>VLOOKUP(I611,Sheet2!$A$2:$C$1013,3,FALSE)</f>
        <v>45</v>
      </c>
      <c r="L611" t="str">
        <f t="shared" si="46"/>
        <v>UPDATE m_coa set coa_group_id='45' WHERE code='111501003';</v>
      </c>
    </row>
    <row r="612" customFormat="1" spans="2:12">
      <c r="B612">
        <v>111501004</v>
      </c>
      <c r="C612" t="str">
        <f t="shared" si="48"/>
        <v>CA - Piutang Pihak Berelasi - PT Agapindo Kasih Abadi (AKA)</v>
      </c>
      <c r="D612" s="7" t="str">
        <f t="shared" si="45"/>
        <v>INSERT INTO m_coa (created_at, code, name) values (NOW(),'111501004','CA - Piutang Pihak Berelasi - PT Agapindo Kasih Abadi (AKA)');</v>
      </c>
      <c r="E612" s="744" t="s">
        <v>60</v>
      </c>
      <c r="F612" t="s">
        <v>61</v>
      </c>
      <c r="G612" t="s">
        <v>373</v>
      </c>
      <c r="I612" t="s">
        <v>116</v>
      </c>
      <c r="K612">
        <f>VLOOKUP(I612,Sheet2!$A$2:$C$1013,3,FALSE)</f>
        <v>46</v>
      </c>
      <c r="L612" t="str">
        <f t="shared" si="46"/>
        <v>UPDATE m_coa set coa_group_id='46' WHERE code='111501004';</v>
      </c>
    </row>
    <row r="613" customFormat="1" spans="2:12">
      <c r="B613">
        <v>111501005</v>
      </c>
      <c r="C613" t="str">
        <f t="shared" si="48"/>
        <v>CA - Piutang Pihak Berelasi - PT Alfa Omega Digital (AOD-1)</v>
      </c>
      <c r="D613" s="7" t="str">
        <f t="shared" si="45"/>
        <v>INSERT INTO m_coa (created_at, code, name) values (NOW(),'111501005','CA - Piutang Pihak Berelasi - PT Alfa Omega Digital (AOD-1)');</v>
      </c>
      <c r="E613" s="744" t="s">
        <v>60</v>
      </c>
      <c r="F613" t="s">
        <v>61</v>
      </c>
      <c r="G613" t="s">
        <v>373</v>
      </c>
      <c r="I613" t="s">
        <v>117</v>
      </c>
      <c r="K613">
        <f>VLOOKUP(I613,Sheet2!$A$2:$C$1013,3,FALSE)</f>
        <v>47</v>
      </c>
      <c r="L613" t="str">
        <f t="shared" si="46"/>
        <v>UPDATE m_coa set coa_group_id='47' WHERE code='111501005';</v>
      </c>
    </row>
    <row r="614" customFormat="1" spans="2:12">
      <c r="B614">
        <v>111501006</v>
      </c>
      <c r="C614" t="str">
        <f t="shared" si="48"/>
        <v>CA - Piutang Pihak Berelasi - PT Alfa Omega Digitalindo (AOD-2)</v>
      </c>
      <c r="D614" s="7" t="str">
        <f t="shared" si="45"/>
        <v>INSERT INTO m_coa (created_at, code, name) values (NOW(),'111501006','CA - Piutang Pihak Berelasi - PT Alfa Omega Digitalindo (AOD-2)');</v>
      </c>
      <c r="E614" s="744" t="s">
        <v>60</v>
      </c>
      <c r="F614" t="s">
        <v>61</v>
      </c>
      <c r="G614" t="s">
        <v>373</v>
      </c>
      <c r="I614" t="s">
        <v>118</v>
      </c>
      <c r="K614">
        <f>VLOOKUP(I614,Sheet2!$A$2:$C$1013,3,FALSE)</f>
        <v>48</v>
      </c>
      <c r="L614" t="str">
        <f t="shared" si="46"/>
        <v>UPDATE m_coa set coa_group_id='48' WHERE code='111501006';</v>
      </c>
    </row>
    <row r="615" customFormat="1" spans="2:12">
      <c r="B615">
        <v>111501007</v>
      </c>
      <c r="C615" t="str">
        <f t="shared" si="48"/>
        <v>CA - Piutang Pihak Berelasi - PT Alphanovation Digital Teknindo (Pawoon)</v>
      </c>
      <c r="D615" s="7" t="str">
        <f t="shared" si="45"/>
        <v>INSERT INTO m_coa (created_at, code, name) values (NOW(),'111501007','CA - Piutang Pihak Berelasi - PT Alphanovation Digital Teknindo (Pawoon)');</v>
      </c>
      <c r="E615" s="744" t="s">
        <v>60</v>
      </c>
      <c r="F615" t="s">
        <v>61</v>
      </c>
      <c r="G615" t="s">
        <v>373</v>
      </c>
      <c r="I615" t="s">
        <v>119</v>
      </c>
      <c r="K615">
        <f>VLOOKUP(I615,Sheet2!$A$2:$C$1013,3,FALSE)</f>
        <v>49</v>
      </c>
      <c r="L615" t="str">
        <f t="shared" si="46"/>
        <v>UPDATE m_coa set coa_group_id='49' WHERE code='111501007';</v>
      </c>
    </row>
    <row r="616" customFormat="1" spans="2:12">
      <c r="B616">
        <v>111501008</v>
      </c>
      <c r="C616" t="str">
        <f t="shared" si="48"/>
        <v>CA - Piutang Pihak Berelasi - PT Antares Global Teknologi (AGT)</v>
      </c>
      <c r="D616" s="7" t="str">
        <f t="shared" si="45"/>
        <v>INSERT INTO m_coa (created_at, code, name) values (NOW(),'111501008','CA - Piutang Pihak Berelasi - PT Antares Global Teknologi (AGT)');</v>
      </c>
      <c r="E616" s="744" t="s">
        <v>60</v>
      </c>
      <c r="F616" t="s">
        <v>61</v>
      </c>
      <c r="G616" t="s">
        <v>373</v>
      </c>
      <c r="I616" t="s">
        <v>120</v>
      </c>
      <c r="K616">
        <f>VLOOKUP(I616,Sheet2!$A$2:$C$1013,3,FALSE)</f>
        <v>50</v>
      </c>
      <c r="L616" t="str">
        <f t="shared" si="46"/>
        <v>UPDATE m_coa set coa_group_id='50' WHERE code='111501008';</v>
      </c>
    </row>
    <row r="617" customFormat="1" spans="2:12">
      <c r="B617">
        <v>111501009</v>
      </c>
      <c r="C617" t="str">
        <f t="shared" si="48"/>
        <v>CA - Piutang Pihak Berelasi - PT Anugerah Inti Karisma (AIK)</v>
      </c>
      <c r="D617" s="7" t="str">
        <f t="shared" si="45"/>
        <v>INSERT INTO m_coa (created_at, code, name) values (NOW(),'111501009','CA - Piutang Pihak Berelasi - PT Anugerah Inti Karisma (AIK)');</v>
      </c>
      <c r="E617" s="744" t="s">
        <v>60</v>
      </c>
      <c r="F617" t="s">
        <v>61</v>
      </c>
      <c r="G617" t="s">
        <v>373</v>
      </c>
      <c r="I617" t="s">
        <v>121</v>
      </c>
      <c r="K617">
        <f>VLOOKUP(I617,Sheet2!$A$2:$C$1013,3,FALSE)</f>
        <v>51</v>
      </c>
      <c r="L617" t="str">
        <f t="shared" si="46"/>
        <v>UPDATE m_coa set coa_group_id='51' WHERE code='111501009';</v>
      </c>
    </row>
    <row r="618" customFormat="1" spans="2:12">
      <c r="B618">
        <v>111501010</v>
      </c>
      <c r="C618" t="str">
        <f t="shared" si="48"/>
        <v>CA - Piutang Pihak Berelasi - PT Soteria Wicaksana Investama (SWI)</v>
      </c>
      <c r="D618" s="7" t="str">
        <f t="shared" si="45"/>
        <v>INSERT INTO m_coa (created_at, code, name) values (NOW(),'111501010','CA - Piutang Pihak Berelasi - PT Soteria Wicaksana Investama (SWI)');</v>
      </c>
      <c r="E618" s="744" t="s">
        <v>60</v>
      </c>
      <c r="F618" t="s">
        <v>61</v>
      </c>
      <c r="G618" t="s">
        <v>373</v>
      </c>
      <c r="I618" t="s">
        <v>122</v>
      </c>
      <c r="K618">
        <f>VLOOKUP(I618,Sheet2!$A$2:$C$1013,3,FALSE)</f>
        <v>52</v>
      </c>
      <c r="L618" t="str">
        <f t="shared" si="46"/>
        <v>UPDATE m_coa set coa_group_id='52' WHERE code='111501010';</v>
      </c>
    </row>
    <row r="619" customFormat="1" spans="2:12">
      <c r="B619">
        <v>111501011</v>
      </c>
      <c r="C619" t="str">
        <f t="shared" si="48"/>
        <v>CA - Piutang Pihak Berelasi - PT Anugerah Kopi Digital (AKD)</v>
      </c>
      <c r="D619" s="7" t="str">
        <f t="shared" si="45"/>
        <v>INSERT INTO m_coa (created_at, code, name) values (NOW(),'111501011','CA - Piutang Pihak Berelasi - PT Anugerah Kopi Digital (AKD)');</v>
      </c>
      <c r="E619" s="744" t="s">
        <v>60</v>
      </c>
      <c r="F619" t="s">
        <v>61</v>
      </c>
      <c r="G619" t="s">
        <v>373</v>
      </c>
      <c r="I619" t="s">
        <v>123</v>
      </c>
      <c r="K619">
        <f>VLOOKUP(I619,Sheet2!$A$2:$C$1013,3,FALSE)</f>
        <v>53</v>
      </c>
      <c r="L619" t="str">
        <f t="shared" si="46"/>
        <v>UPDATE m_coa set coa_group_id='53' WHERE code='111501011';</v>
      </c>
    </row>
    <row r="620" customFormat="1" spans="2:12">
      <c r="B620">
        <v>111501012</v>
      </c>
      <c r="C620" t="str">
        <f t="shared" si="48"/>
        <v>CA - Piutang Pihak Berelasi - PT Anugerah Serta Sentosa (ASS1)</v>
      </c>
      <c r="D620" s="7" t="str">
        <f t="shared" si="45"/>
        <v>INSERT INTO m_coa (created_at, code, name) values (NOW(),'111501012','CA - Piutang Pihak Berelasi - PT Anugerah Serta Sentosa (ASS1)');</v>
      </c>
      <c r="E620" s="744" t="s">
        <v>60</v>
      </c>
      <c r="F620" t="s">
        <v>61</v>
      </c>
      <c r="G620" t="s">
        <v>373</v>
      </c>
      <c r="I620" t="s">
        <v>124</v>
      </c>
      <c r="K620">
        <f>VLOOKUP(I620,Sheet2!$A$2:$C$1013,3,FALSE)</f>
        <v>54</v>
      </c>
      <c r="L620" t="str">
        <f t="shared" si="46"/>
        <v>UPDATE m_coa set coa_group_id='54' WHERE code='111501012';</v>
      </c>
    </row>
    <row r="621" customFormat="1" spans="2:12">
      <c r="B621">
        <v>111501013</v>
      </c>
      <c r="C621" t="str">
        <f t="shared" si="48"/>
        <v>CA - Piutang Pihak Berelasi - PT Anugerah Teknologi Mandiri (ATM)</v>
      </c>
      <c r="D621" s="7" t="str">
        <f t="shared" si="45"/>
        <v>INSERT INTO m_coa (created_at, code, name) values (NOW(),'111501013','CA - Piutang Pihak Berelasi - PT Anugerah Teknologi Mandiri (ATM)');</v>
      </c>
      <c r="E621" s="744" t="s">
        <v>60</v>
      </c>
      <c r="F621" t="s">
        <v>61</v>
      </c>
      <c r="G621" t="s">
        <v>373</v>
      </c>
      <c r="I621" t="s">
        <v>125</v>
      </c>
      <c r="K621">
        <f>VLOOKUP(I621,Sheet2!$A$2:$C$1013,3,FALSE)</f>
        <v>55</v>
      </c>
      <c r="L621" t="str">
        <f t="shared" si="46"/>
        <v>UPDATE m_coa set coa_group_id='55' WHERE code='111501013';</v>
      </c>
    </row>
    <row r="622" customFormat="1" spans="2:12">
      <c r="B622">
        <v>111501014</v>
      </c>
      <c r="C622" t="str">
        <f t="shared" si="48"/>
        <v>CA - Piutang Pihak Berelasi - PT Anugerah Wicaksana Digital (AWD)</v>
      </c>
      <c r="D622" s="7" t="str">
        <f t="shared" si="45"/>
        <v>INSERT INTO m_coa (created_at, code, name) values (NOW(),'111501014','CA - Piutang Pihak Berelasi - PT Anugerah Wicaksana Digital (AWD)');</v>
      </c>
      <c r="E622" s="744" t="s">
        <v>60</v>
      </c>
      <c r="F622" t="s">
        <v>61</v>
      </c>
      <c r="G622" t="s">
        <v>373</v>
      </c>
      <c r="I622" t="s">
        <v>126</v>
      </c>
      <c r="K622">
        <f>VLOOKUP(I622,Sheet2!$A$2:$C$1013,3,FALSE)</f>
        <v>56</v>
      </c>
      <c r="L622" t="str">
        <f t="shared" si="46"/>
        <v>UPDATE m_coa set coa_group_id='56' WHERE code='111501014';</v>
      </c>
    </row>
    <row r="623" customFormat="1" spans="2:12">
      <c r="B623">
        <v>111501015</v>
      </c>
      <c r="C623" t="str">
        <f t="shared" si="48"/>
        <v>CA - Piutang Pihak Berelasi - PT Argo Pandu Digital (APD)</v>
      </c>
      <c r="D623" s="7" t="str">
        <f t="shared" si="45"/>
        <v>INSERT INTO m_coa (created_at, code, name) values (NOW(),'111501015','CA - Piutang Pihak Berelasi - PT Argo Pandu Digital (APD)');</v>
      </c>
      <c r="E623" s="744" t="s">
        <v>60</v>
      </c>
      <c r="F623" t="s">
        <v>61</v>
      </c>
      <c r="G623" t="s">
        <v>373</v>
      </c>
      <c r="I623" t="s">
        <v>127</v>
      </c>
      <c r="K623">
        <f>VLOOKUP(I623,Sheet2!$A$2:$C$1013,3,FALSE)</f>
        <v>57</v>
      </c>
      <c r="L623" t="str">
        <f t="shared" si="46"/>
        <v>UPDATE m_coa set coa_group_id='57' WHERE code='111501015';</v>
      </c>
    </row>
    <row r="624" customFormat="1" spans="2:12">
      <c r="B624">
        <v>111501016</v>
      </c>
      <c r="C624" t="str">
        <f t="shared" si="48"/>
        <v>CA - Piutang Pihak Berelasi - PT Berkah Karunia Kreasi (BKK)</v>
      </c>
      <c r="D624" s="7" t="str">
        <f t="shared" si="45"/>
        <v>INSERT INTO m_coa (created_at, code, name) values (NOW(),'111501016','CA - Piutang Pihak Berelasi - PT Berkah Karunia Kreasi (BKK)');</v>
      </c>
      <c r="E624" s="744" t="s">
        <v>60</v>
      </c>
      <c r="F624" t="s">
        <v>61</v>
      </c>
      <c r="G624" t="s">
        <v>373</v>
      </c>
      <c r="I624" t="s">
        <v>128</v>
      </c>
      <c r="K624">
        <f>VLOOKUP(I624,Sheet2!$A$2:$C$1013,3,FALSE)</f>
        <v>58</v>
      </c>
      <c r="L624" t="str">
        <f t="shared" si="46"/>
        <v>UPDATE m_coa set coa_group_id='58' WHERE code='111501016';</v>
      </c>
    </row>
    <row r="625" customFormat="1" spans="2:12">
      <c r="B625">
        <v>111501017</v>
      </c>
      <c r="C625" t="str">
        <f t="shared" si="48"/>
        <v>CA - Piutang Pihak Berelasi - PT Berkah Omega Sukses (BOS)</v>
      </c>
      <c r="D625" s="7" t="str">
        <f t="shared" si="45"/>
        <v>INSERT INTO m_coa (created_at, code, name) values (NOW(),'111501017','CA - Piutang Pihak Berelasi - PT Berkah Omega Sukses (BOS)');</v>
      </c>
      <c r="E625" s="744" t="s">
        <v>60</v>
      </c>
      <c r="F625" t="s">
        <v>61</v>
      </c>
      <c r="G625" t="s">
        <v>373</v>
      </c>
      <c r="I625" t="s">
        <v>129</v>
      </c>
      <c r="K625">
        <f>VLOOKUP(I625,Sheet2!$A$2:$C$1013,3,FALSE)</f>
        <v>59</v>
      </c>
      <c r="L625" t="str">
        <f t="shared" si="46"/>
        <v>UPDATE m_coa set coa_group_id='59' WHERE code='111501017';</v>
      </c>
    </row>
    <row r="626" customFormat="1" spans="2:12">
      <c r="B626">
        <v>111501018</v>
      </c>
      <c r="C626" t="str">
        <f t="shared" si="48"/>
        <v>CA - Piutang Pihak Berelasi - PT Berkah Otentik Sejahtera (BOS)</v>
      </c>
      <c r="D626" s="7" t="str">
        <f t="shared" si="45"/>
        <v>INSERT INTO m_coa (created_at, code, name) values (NOW(),'111501018','CA - Piutang Pihak Berelasi - PT Berkah Otentik Sejahtera (BOS)');</v>
      </c>
      <c r="E626" s="744" t="s">
        <v>60</v>
      </c>
      <c r="F626" t="s">
        <v>61</v>
      </c>
      <c r="G626" t="s">
        <v>373</v>
      </c>
      <c r="I626" t="s">
        <v>130</v>
      </c>
      <c r="K626">
        <f>VLOOKUP(I626,Sheet2!$A$2:$C$1013,3,FALSE)</f>
        <v>60</v>
      </c>
      <c r="L626" t="str">
        <f t="shared" si="46"/>
        <v>UPDATE m_coa set coa_group_id='60' WHERE code='111501018';</v>
      </c>
    </row>
    <row r="627" customFormat="1" spans="2:12">
      <c r="B627">
        <v>111501019</v>
      </c>
      <c r="C627" t="str">
        <f t="shared" si="48"/>
        <v>CA - Piutang Pihak Berelasi - PT Berkah Teknologi Selaras (BTS)</v>
      </c>
      <c r="D627" s="7" t="str">
        <f t="shared" si="45"/>
        <v>INSERT INTO m_coa (created_at, code, name) values (NOW(),'111501019','CA - Piutang Pihak Berelasi - PT Berkah Teknologi Selaras (BTS)');</v>
      </c>
      <c r="E627" s="744" t="s">
        <v>60</v>
      </c>
      <c r="F627" t="s">
        <v>61</v>
      </c>
      <c r="G627" t="s">
        <v>373</v>
      </c>
      <c r="I627" t="s">
        <v>131</v>
      </c>
      <c r="K627">
        <f>VLOOKUP(I627,Sheet2!$A$2:$C$1013,3,FALSE)</f>
        <v>61</v>
      </c>
      <c r="L627" t="str">
        <f t="shared" si="46"/>
        <v>UPDATE m_coa set coa_group_id='61' WHERE code='111501019';</v>
      </c>
    </row>
    <row r="628" customFormat="1" spans="2:12">
      <c r="B628">
        <v>111501020</v>
      </c>
      <c r="C628" t="str">
        <f t="shared" si="48"/>
        <v>CA - Piutang Pihak Berelasi - PT Berkah Teknologi Semesta (BTS)</v>
      </c>
      <c r="D628" s="7" t="str">
        <f t="shared" si="45"/>
        <v>INSERT INTO m_coa (created_at, code, name) values (NOW(),'111501020','CA - Piutang Pihak Berelasi - PT Berkah Teknologi Semesta (BTS)');</v>
      </c>
      <c r="E628" s="744" t="s">
        <v>60</v>
      </c>
      <c r="F628" t="s">
        <v>61</v>
      </c>
      <c r="G628" t="s">
        <v>373</v>
      </c>
      <c r="I628" t="s">
        <v>132</v>
      </c>
      <c r="K628">
        <f>VLOOKUP(I628,Sheet2!$A$2:$C$1013,3,FALSE)</f>
        <v>62</v>
      </c>
      <c r="L628" t="str">
        <f t="shared" si="46"/>
        <v>UPDATE m_coa set coa_group_id='62' WHERE code='111501020';</v>
      </c>
    </row>
    <row r="629" customFormat="1" spans="2:12">
      <c r="B629">
        <v>111501021</v>
      </c>
      <c r="C629" t="str">
        <f t="shared" si="48"/>
        <v>CA - Piutang Pihak Berelasi - PT Berkah Trijaya Indonesia (BTI)</v>
      </c>
      <c r="D629" s="7" t="str">
        <f t="shared" si="45"/>
        <v>INSERT INTO m_coa (created_at, code, name) values (NOW(),'111501021','CA - Piutang Pihak Berelasi - PT Berkah Trijaya Indonesia (BTI)');</v>
      </c>
      <c r="E629" s="744" t="s">
        <v>60</v>
      </c>
      <c r="F629" t="s">
        <v>61</v>
      </c>
      <c r="G629" t="s">
        <v>373</v>
      </c>
      <c r="I629" t="s">
        <v>133</v>
      </c>
      <c r="K629">
        <f>VLOOKUP(I629,Sheet2!$A$2:$C$1013,3,FALSE)</f>
        <v>63</v>
      </c>
      <c r="L629" t="str">
        <f t="shared" si="46"/>
        <v>UPDATE m_coa set coa_group_id='63' WHERE code='111501021';</v>
      </c>
    </row>
    <row r="630" customFormat="1" spans="2:12">
      <c r="B630">
        <v>111501022</v>
      </c>
      <c r="C630" t="str">
        <f t="shared" si="48"/>
        <v>CA - Piutang Pihak Berelasi - PT Bersama Omega Sejahtera (BOS)</v>
      </c>
      <c r="D630" s="7" t="str">
        <f t="shared" si="45"/>
        <v>INSERT INTO m_coa (created_at, code, name) values (NOW(),'111501022','CA - Piutang Pihak Berelasi - PT Bersama Omega Sejahtera (BOS)');</v>
      </c>
      <c r="E630" s="744" t="s">
        <v>60</v>
      </c>
      <c r="F630" t="s">
        <v>61</v>
      </c>
      <c r="G630" t="s">
        <v>373</v>
      </c>
      <c r="I630" t="s">
        <v>134</v>
      </c>
      <c r="K630">
        <f>VLOOKUP(I630,Sheet2!$A$2:$C$1013,3,FALSE)</f>
        <v>64</v>
      </c>
      <c r="L630" t="str">
        <f t="shared" si="46"/>
        <v>UPDATE m_coa set coa_group_id='64' WHERE code='111501022';</v>
      </c>
    </row>
    <row r="631" customFormat="1" spans="2:12">
      <c r="B631">
        <v>111501023</v>
      </c>
      <c r="C631" t="str">
        <f t="shared" si="48"/>
        <v>CA - Piutang Pihak Berelasi - PT Bilik Sinergi Indonesia (BSI)</v>
      </c>
      <c r="D631" s="7" t="str">
        <f t="shared" si="45"/>
        <v>INSERT INTO m_coa (created_at, code, name) values (NOW(),'111501023','CA - Piutang Pihak Berelasi - PT Bilik Sinergi Indonesia (BSI)');</v>
      </c>
      <c r="E631" s="744" t="s">
        <v>60</v>
      </c>
      <c r="F631" t="s">
        <v>61</v>
      </c>
      <c r="G631" t="s">
        <v>373</v>
      </c>
      <c r="I631" t="s">
        <v>135</v>
      </c>
      <c r="K631">
        <f>VLOOKUP(I631,Sheet2!$A$2:$C$1013,3,FALSE)</f>
        <v>65</v>
      </c>
      <c r="L631" t="str">
        <f t="shared" si="46"/>
        <v>UPDATE m_coa set coa_group_id='65' WHERE code='111501023';</v>
      </c>
    </row>
    <row r="632" customFormat="1" spans="2:12">
      <c r="B632">
        <v>111501024</v>
      </c>
      <c r="C632" t="str">
        <f t="shared" si="48"/>
        <v>CA - Piutang Pihak Berelasi - PT Buana Agya Cipta (BAC)</v>
      </c>
      <c r="D632" s="7" t="str">
        <f t="shared" si="45"/>
        <v>INSERT INTO m_coa (created_at, code, name) values (NOW(),'111501024','CA - Piutang Pihak Berelasi - PT Buana Agya Cipta (BAC)');</v>
      </c>
      <c r="E632" s="744" t="s">
        <v>60</v>
      </c>
      <c r="F632" t="s">
        <v>61</v>
      </c>
      <c r="G632" t="s">
        <v>373</v>
      </c>
      <c r="I632" t="s">
        <v>136</v>
      </c>
      <c r="K632">
        <f>VLOOKUP(I632,Sheet2!$A$2:$C$1013,3,FALSE)</f>
        <v>66</v>
      </c>
      <c r="L632" t="str">
        <f t="shared" si="46"/>
        <v>UPDATE m_coa set coa_group_id='66' WHERE code='111501024';</v>
      </c>
    </row>
    <row r="633" customFormat="1" spans="2:12">
      <c r="B633">
        <v>111501025</v>
      </c>
      <c r="C633" t="str">
        <f t="shared" si="48"/>
        <v>CA - Piutang Pihak Berelasi - PT Cakra Ultima Sejahtera (CUS)</v>
      </c>
      <c r="D633" s="7" t="str">
        <f t="shared" si="45"/>
        <v>INSERT INTO m_coa (created_at, code, name) values (NOW(),'111501025','CA - Piutang Pihak Berelasi - PT Cakra Ultima Sejahtera (CUS)');</v>
      </c>
      <c r="E633" s="744" t="s">
        <v>60</v>
      </c>
      <c r="F633" t="s">
        <v>61</v>
      </c>
      <c r="G633" t="s">
        <v>373</v>
      </c>
      <c r="I633" t="s">
        <v>137</v>
      </c>
      <c r="K633">
        <f>VLOOKUP(I633,Sheet2!$A$2:$C$1013,3,FALSE)</f>
        <v>67</v>
      </c>
      <c r="L633" t="str">
        <f t="shared" si="46"/>
        <v>UPDATE m_coa set coa_group_id='67' WHERE code='111501025';</v>
      </c>
    </row>
    <row r="634" customFormat="1" spans="2:12">
      <c r="B634">
        <v>111501026</v>
      </c>
      <c r="C634" t="str">
        <f t="shared" si="48"/>
        <v>CA - Piutang Pihak Berelasi - PT Chat Bot Nusantara (CBN)</v>
      </c>
      <c r="D634" s="7" t="str">
        <f t="shared" si="45"/>
        <v>INSERT INTO m_coa (created_at, code, name) values (NOW(),'111501026','CA - Piutang Pihak Berelasi - PT Chat Bot Nusantara (CBN)');</v>
      </c>
      <c r="E634" s="744" t="s">
        <v>60</v>
      </c>
      <c r="F634" t="s">
        <v>61</v>
      </c>
      <c r="G634" t="s">
        <v>373</v>
      </c>
      <c r="I634" t="s">
        <v>138</v>
      </c>
      <c r="K634">
        <f>VLOOKUP(I634,Sheet2!$A$2:$C$1013,3,FALSE)</f>
        <v>68</v>
      </c>
      <c r="L634" t="str">
        <f t="shared" si="46"/>
        <v>UPDATE m_coa set coa_group_id='68' WHERE code='111501026';</v>
      </c>
    </row>
    <row r="635" customFormat="1" spans="2:12">
      <c r="B635">
        <v>111501027</v>
      </c>
      <c r="C635" t="str">
        <f t="shared" si="48"/>
        <v>CA - Piutang Pihak Berelasi - PT Cyrus Solusi Indonesia (CSI)</v>
      </c>
      <c r="D635" s="7" t="str">
        <f t="shared" si="45"/>
        <v>INSERT INTO m_coa (created_at, code, name) values (NOW(),'111501027','CA - Piutang Pihak Berelasi - PT Cyrus Solusi Indonesia (CSI)');</v>
      </c>
      <c r="E635" s="744" t="s">
        <v>60</v>
      </c>
      <c r="F635" t="s">
        <v>61</v>
      </c>
      <c r="G635" t="s">
        <v>373</v>
      </c>
      <c r="I635" t="s">
        <v>139</v>
      </c>
      <c r="K635">
        <f>VLOOKUP(I635,Sheet2!$A$2:$C$1013,3,FALSE)</f>
        <v>69</v>
      </c>
      <c r="L635" t="str">
        <f t="shared" si="46"/>
        <v>UPDATE m_coa set coa_group_id='69' WHERE code='111501027';</v>
      </c>
    </row>
    <row r="636" customFormat="1" spans="2:12">
      <c r="B636">
        <v>111501028</v>
      </c>
      <c r="C636" t="str">
        <f t="shared" si="48"/>
        <v>CA - Piutang Pihak Berelasi - PT Dam Korporindo Digital (DKD)</v>
      </c>
      <c r="D636" s="7" t="str">
        <f t="shared" si="45"/>
        <v>INSERT INTO m_coa (created_at, code, name) values (NOW(),'111501028','CA - Piutang Pihak Berelasi - PT Dam Korporindo Digital (DKD)');</v>
      </c>
      <c r="E636" s="744" t="s">
        <v>60</v>
      </c>
      <c r="F636" t="s">
        <v>61</v>
      </c>
      <c r="G636" t="s">
        <v>373</v>
      </c>
      <c r="I636" t="s">
        <v>140</v>
      </c>
      <c r="K636">
        <f>VLOOKUP(I636,Sheet2!$A$2:$C$1013,3,FALSE)</f>
        <v>70</v>
      </c>
      <c r="L636" t="str">
        <f t="shared" si="46"/>
        <v>UPDATE m_coa set coa_group_id='70' WHERE code='111501028';</v>
      </c>
    </row>
    <row r="637" customFormat="1" spans="2:12">
      <c r="B637">
        <v>111501029</v>
      </c>
      <c r="C637" t="str">
        <f t="shared" si="48"/>
        <v>CA - Piutang Pihak Berelasi - PT Dapur Kita Indonesia (DKI)</v>
      </c>
      <c r="D637" s="7" t="str">
        <f t="shared" si="45"/>
        <v>INSERT INTO m_coa (created_at, code, name) values (NOW(),'111501029','CA - Piutang Pihak Berelasi - PT Dapur Kita Indonesia (DKI)');</v>
      </c>
      <c r="E637" s="744" t="s">
        <v>60</v>
      </c>
      <c r="F637" t="s">
        <v>61</v>
      </c>
      <c r="G637" t="s">
        <v>373</v>
      </c>
      <c r="I637" t="s">
        <v>141</v>
      </c>
      <c r="K637">
        <f>VLOOKUP(I637,Sheet2!$A$2:$C$1013,3,FALSE)</f>
        <v>71</v>
      </c>
      <c r="L637" t="str">
        <f t="shared" si="46"/>
        <v>UPDATE m_coa set coa_group_id='71' WHERE code='111501029';</v>
      </c>
    </row>
    <row r="638" customFormat="1" spans="2:12">
      <c r="B638">
        <v>111501030</v>
      </c>
      <c r="C638" t="str">
        <f t="shared" si="48"/>
        <v>CA - Piutang Pihak Berelasi - PT Dapur Kloud Digital (DKD)</v>
      </c>
      <c r="D638" s="7" t="str">
        <f t="shared" si="45"/>
        <v>INSERT INTO m_coa (created_at, code, name) values (NOW(),'111501030','CA - Piutang Pihak Berelasi - PT Dapur Kloud Digital (DKD)');</v>
      </c>
      <c r="E638" s="744" t="s">
        <v>60</v>
      </c>
      <c r="F638" t="s">
        <v>61</v>
      </c>
      <c r="G638" t="s">
        <v>373</v>
      </c>
      <c r="I638" t="s">
        <v>142</v>
      </c>
      <c r="K638">
        <f>VLOOKUP(I638,Sheet2!$A$2:$C$1013,3,FALSE)</f>
        <v>72</v>
      </c>
      <c r="L638" t="str">
        <f t="shared" si="46"/>
        <v>UPDATE m_coa set coa_group_id='72' WHERE code='111501030';</v>
      </c>
    </row>
    <row r="639" customFormat="1" spans="2:12">
      <c r="B639">
        <v>111501031</v>
      </c>
      <c r="C639" t="str">
        <f t="shared" si="48"/>
        <v>CA - Piutang Pihak Berelasi - PT Dekodr Solusi Digital Indonesia (DSDI)</v>
      </c>
      <c r="D639" s="7" t="str">
        <f t="shared" si="45"/>
        <v>INSERT INTO m_coa (created_at, code, name) values (NOW(),'111501031','CA - Piutang Pihak Berelasi - PT Dekodr Solusi Digital Indonesia (DSDI)');</v>
      </c>
      <c r="E639" s="744" t="s">
        <v>60</v>
      </c>
      <c r="F639" t="s">
        <v>61</v>
      </c>
      <c r="G639" t="s">
        <v>373</v>
      </c>
      <c r="I639" t="s">
        <v>143</v>
      </c>
      <c r="K639">
        <f>VLOOKUP(I639,Sheet2!$A$2:$C$1013,3,FALSE)</f>
        <v>73</v>
      </c>
      <c r="L639" t="str">
        <f t="shared" si="46"/>
        <v>UPDATE m_coa set coa_group_id='73' WHERE code='111501031';</v>
      </c>
    </row>
    <row r="640" customFormat="1" spans="2:12">
      <c r="B640">
        <v>111501032</v>
      </c>
      <c r="C640" t="str">
        <f t="shared" si="48"/>
        <v>CA - Piutang Pihak Berelasi - PT Digital Berkah Indonesia (DBI)</v>
      </c>
      <c r="D640" s="7" t="str">
        <f t="shared" si="45"/>
        <v>INSERT INTO m_coa (created_at, code, name) values (NOW(),'111501032','CA - Piutang Pihak Berelasi - PT Digital Berkah Indonesia (DBI)');</v>
      </c>
      <c r="E640" s="744" t="s">
        <v>60</v>
      </c>
      <c r="F640" t="s">
        <v>61</v>
      </c>
      <c r="G640" t="s">
        <v>373</v>
      </c>
      <c r="I640" t="s">
        <v>144</v>
      </c>
      <c r="K640">
        <f>VLOOKUP(I640,Sheet2!$A$2:$C$1013,3,FALSE)</f>
        <v>74</v>
      </c>
      <c r="L640" t="str">
        <f t="shared" si="46"/>
        <v>UPDATE m_coa set coa_group_id='74' WHERE code='111501032';</v>
      </c>
    </row>
    <row r="641" customFormat="1" spans="2:12">
      <c r="B641">
        <v>111501033</v>
      </c>
      <c r="C641" t="str">
        <f t="shared" si="48"/>
        <v>CA - Piutang Pihak Berelasi - PT Digital Consumer Engagement (DCE)</v>
      </c>
      <c r="D641" s="7" t="str">
        <f t="shared" si="45"/>
        <v>INSERT INTO m_coa (created_at, code, name) values (NOW(),'111501033','CA - Piutang Pihak Berelasi - PT Digital Consumer Engagement (DCE)');</v>
      </c>
      <c r="E641" s="744" t="s">
        <v>60</v>
      </c>
      <c r="F641" t="s">
        <v>61</v>
      </c>
      <c r="G641" t="s">
        <v>373</v>
      </c>
      <c r="I641" t="s">
        <v>145</v>
      </c>
      <c r="K641">
        <f>VLOOKUP(I641,Sheet2!$A$2:$C$1013,3,FALSE)</f>
        <v>75</v>
      </c>
      <c r="L641" t="str">
        <f t="shared" si="46"/>
        <v>UPDATE m_coa set coa_group_id='75' WHERE code='111501033';</v>
      </c>
    </row>
    <row r="642" customFormat="1" spans="2:12">
      <c r="B642">
        <v>111501034</v>
      </c>
      <c r="C642" t="str">
        <f t="shared" si="48"/>
        <v>CA - Piutang Pihak Berelasi - PT Digital Maksima Karisma (DMK)</v>
      </c>
      <c r="D642" s="7" t="str">
        <f t="shared" si="45"/>
        <v>INSERT INTO m_coa (created_at, code, name) values (NOW(),'111501034','CA - Piutang Pihak Berelasi - PT Digital Maksima Karisma (DMK)');</v>
      </c>
      <c r="E642" s="744" t="s">
        <v>60</v>
      </c>
      <c r="F642" t="s">
        <v>61</v>
      </c>
      <c r="G642" t="s">
        <v>373</v>
      </c>
      <c r="I642" t="s">
        <v>146</v>
      </c>
      <c r="K642">
        <f>VLOOKUP(I642,Sheet2!$A$2:$C$1013,3,FALSE)</f>
        <v>76</v>
      </c>
      <c r="L642" t="str">
        <f t="shared" si="46"/>
        <v>UPDATE m_coa set coa_group_id='76' WHERE code='111501034';</v>
      </c>
    </row>
    <row r="643" customFormat="1" spans="2:12">
      <c r="B643">
        <v>111501035</v>
      </c>
      <c r="C643" t="str">
        <f t="shared" si="48"/>
        <v>CA - Piutang Pihak Berelasi - PT Digital Maxima Indonesia (DMI)</v>
      </c>
      <c r="D643" s="7" t="str">
        <f t="shared" si="45"/>
        <v>INSERT INTO m_coa (created_at, code, name) values (NOW(),'111501035','CA - Piutang Pihak Berelasi - PT Digital Maxima Indonesia (DMI)');</v>
      </c>
      <c r="E643" s="744" t="s">
        <v>60</v>
      </c>
      <c r="F643" t="s">
        <v>61</v>
      </c>
      <c r="G643" t="s">
        <v>373</v>
      </c>
      <c r="I643" t="s">
        <v>147</v>
      </c>
      <c r="K643">
        <f>VLOOKUP(I643,Sheet2!$A$2:$C$1013,3,FALSE)</f>
        <v>77</v>
      </c>
      <c r="L643" t="str">
        <f t="shared" si="46"/>
        <v>UPDATE m_coa set coa_group_id='77' WHERE code='111501035';</v>
      </c>
    </row>
    <row r="644" customFormat="1" spans="2:12">
      <c r="B644">
        <v>111501036</v>
      </c>
      <c r="C644" t="str">
        <f t="shared" si="48"/>
        <v>CA - Piutang Pihak Berelasi - PT Digital Mediatama Maxima Tbk (DMMX)</v>
      </c>
      <c r="D644" s="7" t="str">
        <f t="shared" si="45"/>
        <v>INSERT INTO m_coa (created_at, code, name) values (NOW(),'111501036','CA - Piutang Pihak Berelasi - PT Digital Mediatama Maxima Tbk (DMMX)');</v>
      </c>
      <c r="E644" s="744" t="s">
        <v>60</v>
      </c>
      <c r="F644" t="s">
        <v>61</v>
      </c>
      <c r="G644" t="s">
        <v>373</v>
      </c>
      <c r="I644" t="s">
        <v>148</v>
      </c>
      <c r="K644">
        <f>VLOOKUP(I644,Sheet2!$A$2:$C$1013,3,FALSE)</f>
        <v>78</v>
      </c>
      <c r="L644" t="str">
        <f t="shared" si="46"/>
        <v>UPDATE m_coa set coa_group_id='78' WHERE code='111501036';</v>
      </c>
    </row>
    <row r="645" customFormat="1" spans="2:12">
      <c r="B645">
        <v>111501037</v>
      </c>
      <c r="C645" t="str">
        <f t="shared" si="48"/>
        <v>CA - Piutang Pihak Berelasi - PT Disa Citra Digital (DCD)</v>
      </c>
      <c r="D645" s="7" t="str">
        <f t="shared" ref="D645:D708" si="49">"INSERT INTO m_coa (created_at, code, name) values (NOW(),'"&amp;B645&amp;"','"&amp;C645&amp;"');"</f>
        <v>INSERT INTO m_coa (created_at, code, name) values (NOW(),'111501037','CA - Piutang Pihak Berelasi - PT Disa Citra Digital (DCD)');</v>
      </c>
      <c r="E645" s="744" t="s">
        <v>60</v>
      </c>
      <c r="F645" t="s">
        <v>61</v>
      </c>
      <c r="G645" t="s">
        <v>373</v>
      </c>
      <c r="I645" t="s">
        <v>149</v>
      </c>
      <c r="K645">
        <f>VLOOKUP(I645,Sheet2!$A$2:$C$1013,3,FALSE)</f>
        <v>79</v>
      </c>
      <c r="L645" t="str">
        <f t="shared" ref="L645:L708" si="50">"UPDATE m_coa set coa_group_id='"&amp;K645&amp;"' WHERE code='"&amp;B645&amp;"';"</f>
        <v>UPDATE m_coa set coa_group_id='79' WHERE code='111501037';</v>
      </c>
    </row>
    <row r="646" customFormat="1" spans="2:12">
      <c r="B646">
        <v>111501038</v>
      </c>
      <c r="C646" t="str">
        <f t="shared" si="48"/>
        <v>CA - Piutang Pihak Berelasi - PT Disa Citra Mandiri (DCM)</v>
      </c>
      <c r="D646" s="7" t="str">
        <f t="shared" si="49"/>
        <v>INSERT INTO m_coa (created_at, code, name) values (NOW(),'111501038','CA - Piutang Pihak Berelasi - PT Disa Citra Mandiri (DCM)');</v>
      </c>
      <c r="E646" s="744" t="s">
        <v>60</v>
      </c>
      <c r="F646" t="s">
        <v>61</v>
      </c>
      <c r="G646" t="s">
        <v>373</v>
      </c>
      <c r="I646" t="s">
        <v>150</v>
      </c>
      <c r="K646">
        <f>VLOOKUP(I646,Sheet2!$A$2:$C$1013,3,FALSE)</f>
        <v>80</v>
      </c>
      <c r="L646" t="str">
        <f t="shared" si="50"/>
        <v>UPDATE m_coa set coa_group_id='80' WHERE code='111501038';</v>
      </c>
    </row>
    <row r="647" customFormat="1" spans="2:12">
      <c r="B647">
        <v>111501039</v>
      </c>
      <c r="C647" t="str">
        <f t="shared" si="48"/>
        <v>CA - Piutang Pihak Berelasi - PT Distribusi Emitama Anugerah (DEA)</v>
      </c>
      <c r="D647" s="7" t="str">
        <f t="shared" si="49"/>
        <v>INSERT INTO m_coa (created_at, code, name) values (NOW(),'111501039','CA - Piutang Pihak Berelasi - PT Distribusi Emitama Anugerah (DEA)');</v>
      </c>
      <c r="E647" s="744" t="s">
        <v>60</v>
      </c>
      <c r="F647" t="s">
        <v>61</v>
      </c>
      <c r="G647" t="s">
        <v>373</v>
      </c>
      <c r="I647" t="s">
        <v>151</v>
      </c>
      <c r="K647">
        <f>VLOOKUP(I647,Sheet2!$A$2:$C$1013,3,FALSE)</f>
        <v>81</v>
      </c>
      <c r="L647" t="str">
        <f t="shared" si="50"/>
        <v>UPDATE m_coa set coa_group_id='81' WHERE code='111501039';</v>
      </c>
    </row>
    <row r="648" customFormat="1" spans="2:12">
      <c r="B648">
        <v>111501040</v>
      </c>
      <c r="C648" t="str">
        <f t="shared" si="48"/>
        <v>CA - Piutang Pihak Berelasi - PT Distribusi Voucher Nusantara Tbk (DIVA)</v>
      </c>
      <c r="D648" s="7" t="str">
        <f t="shared" si="49"/>
        <v>INSERT INTO m_coa (created_at, code, name) values (NOW(),'111501040','CA - Piutang Pihak Berelasi - PT Distribusi Voucher Nusantara Tbk (DIVA)');</v>
      </c>
      <c r="E648" s="744" t="s">
        <v>60</v>
      </c>
      <c r="F648" t="s">
        <v>61</v>
      </c>
      <c r="G648" t="s">
        <v>373</v>
      </c>
      <c r="I648" t="s">
        <v>152</v>
      </c>
      <c r="K648">
        <f>VLOOKUP(I648,Sheet2!$A$2:$C$1013,3,FALSE)</f>
        <v>82</v>
      </c>
      <c r="L648" t="str">
        <f t="shared" si="50"/>
        <v>UPDATE m_coa set coa_group_id='82' WHERE code='111501040';</v>
      </c>
    </row>
    <row r="649" customFormat="1" spans="2:12">
      <c r="B649">
        <v>111501041</v>
      </c>
      <c r="C649" t="str">
        <f t="shared" si="48"/>
        <v>CA - Piutang Pihak Berelasi - PT Emirindo Dinamika Pratama (EDP)</v>
      </c>
      <c r="D649" s="7" t="str">
        <f t="shared" si="49"/>
        <v>INSERT INTO m_coa (created_at, code, name) values (NOW(),'111501041','CA - Piutang Pihak Berelasi - PT Emirindo Dinamika Pratama (EDP)');</v>
      </c>
      <c r="E649" s="744" t="s">
        <v>60</v>
      </c>
      <c r="F649" t="s">
        <v>61</v>
      </c>
      <c r="G649" t="s">
        <v>373</v>
      </c>
      <c r="I649" t="s">
        <v>153</v>
      </c>
      <c r="K649">
        <f>VLOOKUP(I649,Sheet2!$A$2:$C$1013,3,FALSE)</f>
        <v>83</v>
      </c>
      <c r="L649" t="str">
        <f t="shared" si="50"/>
        <v>UPDATE m_coa set coa_group_id='83' WHERE code='111501041';</v>
      </c>
    </row>
    <row r="650" customFormat="1" spans="2:12">
      <c r="B650">
        <v>111501042</v>
      </c>
      <c r="C650" t="str">
        <f t="shared" si="48"/>
        <v>CA - Piutang Pihak Berelasi - PT Emitama Wahana Mandiri (EWM)</v>
      </c>
      <c r="D650" s="7" t="str">
        <f t="shared" si="49"/>
        <v>INSERT INTO m_coa (created_at, code, name) values (NOW(),'111501042','CA - Piutang Pihak Berelasi - PT Emitama Wahana Mandiri (EWM)');</v>
      </c>
      <c r="E650" s="744" t="s">
        <v>60</v>
      </c>
      <c r="F650" t="s">
        <v>61</v>
      </c>
      <c r="G650" t="s">
        <v>373</v>
      </c>
      <c r="I650" t="s">
        <v>154</v>
      </c>
      <c r="K650">
        <f>VLOOKUP(I650,Sheet2!$A$2:$C$1013,3,FALSE)</f>
        <v>84</v>
      </c>
      <c r="L650" t="str">
        <f t="shared" si="50"/>
        <v>UPDATE m_coa set coa_group_id='84' WHERE code='111501042';</v>
      </c>
    </row>
    <row r="651" customFormat="1" spans="2:12">
      <c r="B651">
        <v>111501043</v>
      </c>
      <c r="C651" t="str">
        <f t="shared" si="48"/>
        <v>CA - Piutang Pihak Berelasi - PT Foodia Indonesia Digital (FID)</v>
      </c>
      <c r="D651" s="7" t="str">
        <f t="shared" si="49"/>
        <v>INSERT INTO m_coa (created_at, code, name) values (NOW(),'111501043','CA - Piutang Pihak Berelasi - PT Foodia Indonesia Digital (FID)');</v>
      </c>
      <c r="E651" s="744" t="s">
        <v>60</v>
      </c>
      <c r="F651" t="s">
        <v>61</v>
      </c>
      <c r="G651" t="s">
        <v>373</v>
      </c>
      <c r="I651" t="s">
        <v>155</v>
      </c>
      <c r="K651">
        <f>VLOOKUP(I651,Sheet2!$A$2:$C$1013,3,FALSE)</f>
        <v>85</v>
      </c>
      <c r="L651" t="str">
        <f t="shared" si="50"/>
        <v>UPDATE m_coa set coa_group_id='85' WHERE code='111501043';</v>
      </c>
    </row>
    <row r="652" customFormat="1" spans="2:12">
      <c r="B652">
        <v>111501044</v>
      </c>
      <c r="C652" t="str">
        <f t="shared" si="48"/>
        <v>CA - Piutang Pihak Berelasi - PT Gowes Teknologi Indonesia (GTI1)</v>
      </c>
      <c r="D652" s="7" t="str">
        <f t="shared" si="49"/>
        <v>INSERT INTO m_coa (created_at, code, name) values (NOW(),'111501044','CA - Piutang Pihak Berelasi - PT Gowes Teknologi Indonesia (GTI1)');</v>
      </c>
      <c r="E652" s="744" t="s">
        <v>60</v>
      </c>
      <c r="F652" t="s">
        <v>61</v>
      </c>
      <c r="G652" t="s">
        <v>373</v>
      </c>
      <c r="I652" t="s">
        <v>156</v>
      </c>
      <c r="K652">
        <f>VLOOKUP(I652,Sheet2!$A$2:$C$1013,3,FALSE)</f>
        <v>86</v>
      </c>
      <c r="L652" t="str">
        <f t="shared" si="50"/>
        <v>UPDATE m_coa set coa_group_id='86' WHERE code='111501044';</v>
      </c>
    </row>
    <row r="653" customFormat="1" spans="2:12">
      <c r="B653">
        <v>111501045</v>
      </c>
      <c r="C653" t="str">
        <f t="shared" si="48"/>
        <v>CA - Piutang Pihak Berelasi - PT Gowithmi Teknologi Indonesia (GTI2)</v>
      </c>
      <c r="D653" s="7" t="str">
        <f t="shared" si="49"/>
        <v>INSERT INTO m_coa (created_at, code, name) values (NOW(),'111501045','CA - Piutang Pihak Berelasi - PT Gowithmi Teknologi Indonesia (GTI2)');</v>
      </c>
      <c r="E653" s="744" t="s">
        <v>60</v>
      </c>
      <c r="F653" t="s">
        <v>61</v>
      </c>
      <c r="G653" t="s">
        <v>373</v>
      </c>
      <c r="I653" t="s">
        <v>157</v>
      </c>
      <c r="K653">
        <f>VLOOKUP(I653,Sheet2!$A$2:$C$1013,3,FALSE)</f>
        <v>87</v>
      </c>
      <c r="L653" t="str">
        <f t="shared" si="50"/>
        <v>UPDATE m_coa set coa_group_id='87' WHERE code='111501045';</v>
      </c>
    </row>
    <row r="654" customFormat="1" spans="2:12">
      <c r="B654">
        <v>111501046</v>
      </c>
      <c r="C654" t="str">
        <f t="shared" si="48"/>
        <v>CA - Piutang Pihak Berelasi - PT Green Sinergy Indonesia (GSI)</v>
      </c>
      <c r="D654" s="7" t="str">
        <f t="shared" si="49"/>
        <v>INSERT INTO m_coa (created_at, code, name) values (NOW(),'111501046','CA - Piutang Pihak Berelasi - PT Green Sinergy Indonesia (GSI)');</v>
      </c>
      <c r="E654" s="744" t="s">
        <v>60</v>
      </c>
      <c r="F654" t="s">
        <v>61</v>
      </c>
      <c r="G654" t="s">
        <v>373</v>
      </c>
      <c r="I654" t="s">
        <v>158</v>
      </c>
      <c r="K654">
        <f>VLOOKUP(I654,Sheet2!$A$2:$C$1013,3,FALSE)</f>
        <v>88</v>
      </c>
      <c r="L654" t="str">
        <f t="shared" si="50"/>
        <v>UPDATE m_coa set coa_group_id='88' WHERE code='111501046';</v>
      </c>
    </row>
    <row r="655" customFormat="1" spans="2:12">
      <c r="B655">
        <v>111501047</v>
      </c>
      <c r="C655" t="str">
        <f t="shared" si="48"/>
        <v>CA - Piutang Pihak Berelasi - PT Harapan Inti Selaras (HIS)</v>
      </c>
      <c r="D655" s="7" t="str">
        <f t="shared" si="49"/>
        <v>INSERT INTO m_coa (created_at, code, name) values (NOW(),'111501047','CA - Piutang Pihak Berelasi - PT Harapan Inti Selaras (HIS)');</v>
      </c>
      <c r="E655" s="744" t="s">
        <v>60</v>
      </c>
      <c r="F655" t="s">
        <v>61</v>
      </c>
      <c r="G655" t="s">
        <v>373</v>
      </c>
      <c r="I655" t="s">
        <v>159</v>
      </c>
      <c r="K655">
        <f>VLOOKUP(I655,Sheet2!$A$2:$C$1013,3,FALSE)</f>
        <v>89</v>
      </c>
      <c r="L655" t="str">
        <f t="shared" si="50"/>
        <v>UPDATE m_coa set coa_group_id='89' WHERE code='111501047';</v>
      </c>
    </row>
    <row r="656" customFormat="1" spans="2:12">
      <c r="B656">
        <v>111501048</v>
      </c>
      <c r="C656" t="str">
        <f t="shared" si="48"/>
        <v>CA - Piutang Pihak Berelasi - PT Hikmat Sukses Sejahtera (HSS)</v>
      </c>
      <c r="D656" s="7" t="str">
        <f t="shared" si="49"/>
        <v>INSERT INTO m_coa (created_at, code, name) values (NOW(),'111501048','CA - Piutang Pihak Berelasi - PT Hikmat Sukses Sejahtera (HSS)');</v>
      </c>
      <c r="E656" s="744" t="s">
        <v>60</v>
      </c>
      <c r="F656" t="s">
        <v>61</v>
      </c>
      <c r="G656" t="s">
        <v>373</v>
      </c>
      <c r="I656" t="s">
        <v>160</v>
      </c>
      <c r="K656">
        <f>VLOOKUP(I656,Sheet2!$A$2:$C$1013,3,FALSE)</f>
        <v>90</v>
      </c>
      <c r="L656" t="str">
        <f t="shared" si="50"/>
        <v>UPDATE m_coa set coa_group_id='90' WHERE code='111501048';</v>
      </c>
    </row>
    <row r="657" customFormat="1" spans="2:12">
      <c r="B657">
        <v>111501049</v>
      </c>
      <c r="C657" t="str">
        <f t="shared" si="48"/>
        <v>CA - Piutang Pihak Berelasi - PT Inova Duapuluh Duapuluh</v>
      </c>
      <c r="D657" s="7" t="str">
        <f t="shared" si="49"/>
        <v>INSERT INTO m_coa (created_at, code, name) values (NOW(),'111501049','CA - Piutang Pihak Berelasi - PT Inova Duapuluh Duapuluh');</v>
      </c>
      <c r="E657" s="744" t="s">
        <v>60</v>
      </c>
      <c r="F657" t="s">
        <v>61</v>
      </c>
      <c r="G657" t="s">
        <v>373</v>
      </c>
      <c r="I657" t="s">
        <v>161</v>
      </c>
      <c r="K657">
        <f>VLOOKUP(I657,Sheet2!$A$2:$C$1013,3,FALSE)</f>
        <v>91</v>
      </c>
      <c r="L657" t="str">
        <f t="shared" si="50"/>
        <v>UPDATE m_coa set coa_group_id='91' WHERE code='111501049';</v>
      </c>
    </row>
    <row r="658" customFormat="1" spans="2:12">
      <c r="B658">
        <v>111501050</v>
      </c>
      <c r="C658" t="str">
        <f t="shared" si="48"/>
        <v>CA - Piutang Pihak Berelasi - PT Inspira Citra Asia (ICA)</v>
      </c>
      <c r="D658" s="7" t="str">
        <f t="shared" si="49"/>
        <v>INSERT INTO m_coa (created_at, code, name) values (NOW(),'111501050','CA - Piutang Pihak Berelasi - PT Inspira Citra Asia (ICA)');</v>
      </c>
      <c r="E658" s="744" t="s">
        <v>60</v>
      </c>
      <c r="F658" t="s">
        <v>61</v>
      </c>
      <c r="G658" t="s">
        <v>373</v>
      </c>
      <c r="I658" t="s">
        <v>162</v>
      </c>
      <c r="K658">
        <f>VLOOKUP(I658,Sheet2!$A$2:$C$1013,3,FALSE)</f>
        <v>92</v>
      </c>
      <c r="L658" t="str">
        <f t="shared" si="50"/>
        <v>UPDATE m_coa set coa_group_id='92' WHERE code='111501050';</v>
      </c>
    </row>
    <row r="659" customFormat="1" spans="2:12">
      <c r="B659">
        <v>111501051</v>
      </c>
      <c r="C659" t="str">
        <f t="shared" si="48"/>
        <v>CA - Piutang Pihak Berelasi - PT Internet Omega Teknologi (IOT)</v>
      </c>
      <c r="D659" s="7" t="str">
        <f t="shared" si="49"/>
        <v>INSERT INTO m_coa (created_at, code, name) values (NOW(),'111501051','CA - Piutang Pihak Berelasi - PT Internet Omega Teknologi (IOT)');</v>
      </c>
      <c r="E659" s="744" t="s">
        <v>60</v>
      </c>
      <c r="F659" t="s">
        <v>61</v>
      </c>
      <c r="G659" t="s">
        <v>373</v>
      </c>
      <c r="I659" t="s">
        <v>163</v>
      </c>
      <c r="K659">
        <f>VLOOKUP(I659,Sheet2!$A$2:$C$1013,3,FALSE)</f>
        <v>93</v>
      </c>
      <c r="L659" t="str">
        <f t="shared" si="50"/>
        <v>UPDATE m_coa set coa_group_id='93' WHERE code='111501051';</v>
      </c>
    </row>
    <row r="660" customFormat="1" spans="2:12">
      <c r="B660">
        <v>111501052</v>
      </c>
      <c r="C660" t="str">
        <f t="shared" si="48"/>
        <v>CA - Piutang Pihak Berelasi - PT Jedidiah Inti Anugerah (JIA)</v>
      </c>
      <c r="D660" s="7" t="str">
        <f t="shared" si="49"/>
        <v>INSERT INTO m_coa (created_at, code, name) values (NOW(),'111501052','CA - Piutang Pihak Berelasi - PT Jedidiah Inti Anugerah (JIA)');</v>
      </c>
      <c r="E660" s="744" t="s">
        <v>60</v>
      </c>
      <c r="F660" t="s">
        <v>61</v>
      </c>
      <c r="G660" t="s">
        <v>373</v>
      </c>
      <c r="I660" t="s">
        <v>164</v>
      </c>
      <c r="K660">
        <f>VLOOKUP(I660,Sheet2!$A$2:$C$1013,3,FALSE)</f>
        <v>94</v>
      </c>
      <c r="L660" t="str">
        <f t="shared" si="50"/>
        <v>UPDATE m_coa set coa_group_id='94' WHERE code='111501052';</v>
      </c>
    </row>
    <row r="661" customFormat="1" spans="2:12">
      <c r="B661">
        <v>111501053</v>
      </c>
      <c r="C661" t="str">
        <f t="shared" si="48"/>
        <v>CA - Piutang Pihak Berelasi - PT Jubileum Musisi Indonesia (JMI)</v>
      </c>
      <c r="D661" s="7" t="str">
        <f t="shared" si="49"/>
        <v>INSERT INTO m_coa (created_at, code, name) values (NOW(),'111501053','CA - Piutang Pihak Berelasi - PT Jubileum Musisi Indonesia (JMI)');</v>
      </c>
      <c r="E661" s="744" t="s">
        <v>60</v>
      </c>
      <c r="F661" t="s">
        <v>61</v>
      </c>
      <c r="G661" t="s">
        <v>373</v>
      </c>
      <c r="I661" t="s">
        <v>165</v>
      </c>
      <c r="K661">
        <f>VLOOKUP(I661,Sheet2!$A$2:$C$1013,3,FALSE)</f>
        <v>95</v>
      </c>
      <c r="L661" t="str">
        <f t="shared" si="50"/>
        <v>UPDATE m_coa set coa_group_id='95' WHERE code='111501053';</v>
      </c>
    </row>
    <row r="662" customFormat="1" spans="2:12">
      <c r="B662">
        <v>111501054</v>
      </c>
      <c r="C662" t="str">
        <f t="shared" si="48"/>
        <v>CA - Piutang Pihak Berelasi - PT Jurnal Digital Indonesia (JDI)</v>
      </c>
      <c r="D662" s="7" t="str">
        <f t="shared" si="49"/>
        <v>INSERT INTO m_coa (created_at, code, name) values (NOW(),'111501054','CA - Piutang Pihak Berelasi - PT Jurnal Digital Indonesia (JDI)');</v>
      </c>
      <c r="E662" s="744" t="s">
        <v>60</v>
      </c>
      <c r="F662" t="s">
        <v>61</v>
      </c>
      <c r="G662" t="s">
        <v>373</v>
      </c>
      <c r="I662" t="s">
        <v>166</v>
      </c>
      <c r="K662">
        <f>VLOOKUP(I662,Sheet2!$A$2:$C$1013,3,FALSE)</f>
        <v>96</v>
      </c>
      <c r="L662" t="str">
        <f t="shared" si="50"/>
        <v>UPDATE m_coa set coa_group_id='96' WHERE code='111501054';</v>
      </c>
    </row>
    <row r="663" customFormat="1" spans="2:12">
      <c r="B663">
        <v>111501055</v>
      </c>
      <c r="C663" t="str">
        <f t="shared" si="48"/>
        <v>CA - Piutang Pihak Berelasi - PT Kasih Anugerah Kharisma (KAK)</v>
      </c>
      <c r="D663" s="7" t="str">
        <f t="shared" si="49"/>
        <v>INSERT INTO m_coa (created_at, code, name) values (NOW(),'111501055','CA - Piutang Pihak Berelasi - PT Kasih Anugerah Kharisma (KAK)');</v>
      </c>
      <c r="E663" s="744" t="s">
        <v>60</v>
      </c>
      <c r="F663" t="s">
        <v>61</v>
      </c>
      <c r="G663" t="s">
        <v>373</v>
      </c>
      <c r="I663" t="s">
        <v>167</v>
      </c>
      <c r="K663">
        <f>VLOOKUP(I663,Sheet2!$A$2:$C$1013,3,FALSE)</f>
        <v>97</v>
      </c>
      <c r="L663" t="str">
        <f t="shared" si="50"/>
        <v>UPDATE m_coa set coa_group_id='97' WHERE code='111501055';</v>
      </c>
    </row>
    <row r="664" customFormat="1" spans="2:12">
      <c r="B664">
        <v>111501056</v>
      </c>
      <c r="C664" t="str">
        <f t="shared" si="48"/>
        <v>CA - Piutang Pihak Berelasi - PT Kavita Dana Asia (KDA)</v>
      </c>
      <c r="D664" s="7" t="str">
        <f t="shared" si="49"/>
        <v>INSERT INTO m_coa (created_at, code, name) values (NOW(),'111501056','CA - Piutang Pihak Berelasi - PT Kavita Dana Asia (KDA)');</v>
      </c>
      <c r="E664" s="744" t="s">
        <v>60</v>
      </c>
      <c r="F664" t="s">
        <v>61</v>
      </c>
      <c r="G664" t="s">
        <v>373</v>
      </c>
      <c r="I664" t="s">
        <v>168</v>
      </c>
      <c r="K664">
        <f>VLOOKUP(I664,Sheet2!$A$2:$C$1013,3,FALSE)</f>
        <v>98</v>
      </c>
      <c r="L664" t="str">
        <f t="shared" si="50"/>
        <v>UPDATE m_coa set coa_group_id='98' WHERE code='111501056';</v>
      </c>
    </row>
    <row r="665" customFormat="1" spans="2:12">
      <c r="B665">
        <v>111501057</v>
      </c>
      <c r="C665" t="str">
        <f t="shared" si="48"/>
        <v>CA - Piutang Pihak Berelasi - PT Kejora Digital Investama (KDI)</v>
      </c>
      <c r="D665" s="7" t="str">
        <f t="shared" si="49"/>
        <v>INSERT INTO m_coa (created_at, code, name) values (NOW(),'111501057','CA - Piutang Pihak Berelasi - PT Kejora Digital Investama (KDI)');</v>
      </c>
      <c r="E665" s="744" t="s">
        <v>60</v>
      </c>
      <c r="F665" t="s">
        <v>61</v>
      </c>
      <c r="G665" t="s">
        <v>373</v>
      </c>
      <c r="I665" t="s">
        <v>169</v>
      </c>
      <c r="K665">
        <f>VLOOKUP(I665,Sheet2!$A$2:$C$1013,3,FALSE)</f>
        <v>99</v>
      </c>
      <c r="L665" t="str">
        <f t="shared" si="50"/>
        <v>UPDATE m_coa set coa_group_id='99' WHERE code='111501057';</v>
      </c>
    </row>
    <row r="666" customFormat="1" spans="2:12">
      <c r="B666">
        <v>111501058</v>
      </c>
      <c r="C666" t="str">
        <f t="shared" si="48"/>
        <v>CA - Piutang Pihak Berelasi - PT Krenpay Digital Indonesia (KDI)</v>
      </c>
      <c r="D666" s="7" t="str">
        <f t="shared" si="49"/>
        <v>INSERT INTO m_coa (created_at, code, name) values (NOW(),'111501058','CA - Piutang Pihak Berelasi - PT Krenpay Digital Indonesia (KDI)');</v>
      </c>
      <c r="E666" s="744" t="s">
        <v>60</v>
      </c>
      <c r="F666" t="s">
        <v>61</v>
      </c>
      <c r="G666" t="s">
        <v>373</v>
      </c>
      <c r="I666" t="s">
        <v>170</v>
      </c>
      <c r="K666">
        <f>VLOOKUP(I666,Sheet2!$A$2:$C$1013,3,FALSE)</f>
        <v>100</v>
      </c>
      <c r="L666" t="str">
        <f t="shared" si="50"/>
        <v>UPDATE m_coa set coa_group_id='100' WHERE code='111501058';</v>
      </c>
    </row>
    <row r="667" customFormat="1" spans="2:12">
      <c r="B667">
        <v>111501059</v>
      </c>
      <c r="C667" t="str">
        <f t="shared" si="48"/>
        <v>CA - Piutang Pihak Berelasi - PT Kubox Teknologi Indonesia (KTI)</v>
      </c>
      <c r="D667" s="7" t="str">
        <f t="shared" si="49"/>
        <v>INSERT INTO m_coa (created_at, code, name) values (NOW(),'111501059','CA - Piutang Pihak Berelasi - PT Kubox Teknologi Indonesia (KTI)');</v>
      </c>
      <c r="E667" s="744" t="s">
        <v>60</v>
      </c>
      <c r="F667" t="s">
        <v>61</v>
      </c>
      <c r="G667" t="s">
        <v>373</v>
      </c>
      <c r="I667" t="s">
        <v>171</v>
      </c>
      <c r="K667">
        <f>VLOOKUP(I667,Sheet2!$A$2:$C$1013,3,FALSE)</f>
        <v>101</v>
      </c>
      <c r="L667" t="str">
        <f t="shared" si="50"/>
        <v>UPDATE m_coa set coa_group_id='101' WHERE code='111501059';</v>
      </c>
    </row>
    <row r="668" customFormat="1" spans="2:12">
      <c r="B668">
        <v>111501060</v>
      </c>
      <c r="C668" t="str">
        <f t="shared" si="48"/>
        <v>CA - Piutang Pihak Berelasi - PT Kuwais Berkah Indonesia (KBI)</v>
      </c>
      <c r="D668" s="7" t="str">
        <f t="shared" si="49"/>
        <v>INSERT INTO m_coa (created_at, code, name) values (NOW(),'111501060','CA - Piutang Pihak Berelasi - PT Kuwais Berkah Indonesia (KBI)');</v>
      </c>
      <c r="E668" s="744" t="s">
        <v>60</v>
      </c>
      <c r="F668" t="s">
        <v>61</v>
      </c>
      <c r="G668" t="s">
        <v>373</v>
      </c>
      <c r="I668" t="s">
        <v>172</v>
      </c>
      <c r="K668">
        <f>VLOOKUP(I668,Sheet2!$A$2:$C$1013,3,FALSE)</f>
        <v>102</v>
      </c>
      <c r="L668" t="str">
        <f t="shared" si="50"/>
        <v>UPDATE m_coa set coa_group_id='102' WHERE code='111501060';</v>
      </c>
    </row>
    <row r="669" customFormat="1" spans="2:12">
      <c r="B669">
        <v>111501061</v>
      </c>
      <c r="C669" t="str">
        <f t="shared" si="48"/>
        <v>CA - Piutang Pihak Berelasi - PT Kwartet Boga Anugerah (KBA)</v>
      </c>
      <c r="D669" s="7" t="str">
        <f t="shared" si="49"/>
        <v>INSERT INTO m_coa (created_at, code, name) values (NOW(),'111501061','CA - Piutang Pihak Berelasi - PT Kwartet Boga Anugerah (KBA)');</v>
      </c>
      <c r="E669" s="744" t="s">
        <v>60</v>
      </c>
      <c r="F669" t="s">
        <v>61</v>
      </c>
      <c r="G669" t="s">
        <v>373</v>
      </c>
      <c r="I669" t="s">
        <v>173</v>
      </c>
      <c r="K669">
        <f>VLOOKUP(I669,Sheet2!$A$2:$C$1013,3,FALSE)</f>
        <v>103</v>
      </c>
      <c r="L669" t="str">
        <f t="shared" si="50"/>
        <v>UPDATE m_coa set coa_group_id='103' WHERE code='111501061';</v>
      </c>
    </row>
    <row r="670" customFormat="1" spans="2:12">
      <c r="B670">
        <v>111501062</v>
      </c>
      <c r="C670" t="str">
        <f t="shared" si="48"/>
        <v>CA - Piutang Pihak Berelasi - PT Lautan Inovasi Teknologi (LIT)</v>
      </c>
      <c r="D670" s="7" t="str">
        <f t="shared" si="49"/>
        <v>INSERT INTO m_coa (created_at, code, name) values (NOW(),'111501062','CA - Piutang Pihak Berelasi - PT Lautan Inovasi Teknologi (LIT)');</v>
      </c>
      <c r="E670" s="744" t="s">
        <v>60</v>
      </c>
      <c r="F670" t="s">
        <v>61</v>
      </c>
      <c r="G670" t="s">
        <v>373</v>
      </c>
      <c r="I670" t="s">
        <v>174</v>
      </c>
      <c r="K670">
        <f>VLOOKUP(I670,Sheet2!$A$2:$C$1013,3,FALSE)</f>
        <v>104</v>
      </c>
      <c r="L670" t="str">
        <f t="shared" si="50"/>
        <v>UPDATE m_coa set coa_group_id='104' WHERE code='111501062';</v>
      </c>
    </row>
    <row r="671" customFormat="1" spans="2:12">
      <c r="B671">
        <v>111501063</v>
      </c>
      <c r="C671" t="str">
        <f t="shared" si="48"/>
        <v>CA - Piutang Pihak Berelasi - PT Lentera Ekosistem Digital (LED)</v>
      </c>
      <c r="D671" s="7" t="str">
        <f t="shared" si="49"/>
        <v>INSERT INTO m_coa (created_at, code, name) values (NOW(),'111501063','CA - Piutang Pihak Berelasi - PT Lentera Ekosistem Digital (LED)');</v>
      </c>
      <c r="E671" s="744" t="s">
        <v>60</v>
      </c>
      <c r="F671" t="s">
        <v>61</v>
      </c>
      <c r="G671" t="s">
        <v>373</v>
      </c>
      <c r="I671" t="s">
        <v>175</v>
      </c>
      <c r="K671">
        <f>VLOOKUP(I671,Sheet2!$A$2:$C$1013,3,FALSE)</f>
        <v>105</v>
      </c>
      <c r="L671" t="str">
        <f t="shared" si="50"/>
        <v>UPDATE m_coa set coa_group_id='105' WHERE code='111501063';</v>
      </c>
    </row>
    <row r="672" customFormat="1" spans="2:12">
      <c r="B672">
        <v>111501064</v>
      </c>
      <c r="C672" t="str">
        <f t="shared" si="48"/>
        <v>CA - Piutang Pihak Berelasi - PT Logitek Digital Nusantara (LDN/DTN)</v>
      </c>
      <c r="D672" s="7" t="str">
        <f t="shared" si="49"/>
        <v>INSERT INTO m_coa (created_at, code, name) values (NOW(),'111501064','CA - Piutang Pihak Berelasi - PT Logitek Digital Nusantara (LDN/DTN)');</v>
      </c>
      <c r="E672" s="744" t="s">
        <v>60</v>
      </c>
      <c r="F672" t="s">
        <v>61</v>
      </c>
      <c r="G672" t="s">
        <v>373</v>
      </c>
      <c r="I672" t="s">
        <v>176</v>
      </c>
      <c r="K672">
        <f>VLOOKUP(I672,Sheet2!$A$2:$C$1013,3,FALSE)</f>
        <v>106</v>
      </c>
      <c r="L672" t="str">
        <f t="shared" si="50"/>
        <v>UPDATE m_coa set coa_group_id='106' WHERE code='111501064';</v>
      </c>
    </row>
    <row r="673" customFormat="1" spans="2:12">
      <c r="B673">
        <v>111501065</v>
      </c>
      <c r="C673" t="str">
        <f t="shared" ref="C673:C736" si="51">CONCATENATE(F673,E673,G673,E673,I673)</f>
        <v>CA - Piutang Pihak Berelasi - PT M Cash Integrasi Tbk (MCAS)</v>
      </c>
      <c r="D673" s="7" t="str">
        <f t="shared" si="49"/>
        <v>INSERT INTO m_coa (created_at, code, name) values (NOW(),'111501065','CA - Piutang Pihak Berelasi - PT M Cash Integrasi Tbk (MCAS)');</v>
      </c>
      <c r="E673" s="744" t="s">
        <v>60</v>
      </c>
      <c r="F673" t="s">
        <v>61</v>
      </c>
      <c r="G673" t="s">
        <v>373</v>
      </c>
      <c r="I673" t="s">
        <v>177</v>
      </c>
      <c r="K673">
        <f>VLOOKUP(I673,Sheet2!$A$2:$C$1013,3,FALSE)</f>
        <v>107</v>
      </c>
      <c r="L673" t="str">
        <f t="shared" si="50"/>
        <v>UPDATE m_coa set coa_group_id='107' WHERE code='111501065';</v>
      </c>
    </row>
    <row r="674" customFormat="1" spans="2:12">
      <c r="B674">
        <v>111501066</v>
      </c>
      <c r="C674" t="str">
        <f t="shared" si="51"/>
        <v>CA - Piutang Pihak Berelasi - PT Digital Maksima Karunia</v>
      </c>
      <c r="D674" s="7" t="str">
        <f t="shared" si="49"/>
        <v>INSERT INTO m_coa (created_at, code, name) values (NOW(),'111501066','CA - Piutang Pihak Berelasi - PT Digital Maksima Karunia');</v>
      </c>
      <c r="E674" s="744" t="s">
        <v>60</v>
      </c>
      <c r="F674" t="s">
        <v>61</v>
      </c>
      <c r="G674" t="s">
        <v>373</v>
      </c>
      <c r="I674" t="s">
        <v>178</v>
      </c>
      <c r="K674">
        <f>VLOOKUP(I674,Sheet2!$A$2:$C$1013,3,FALSE)</f>
        <v>108</v>
      </c>
      <c r="L674" t="str">
        <f t="shared" si="50"/>
        <v>UPDATE m_coa set coa_group_id='108' WHERE code='111501066';</v>
      </c>
    </row>
    <row r="675" customFormat="1" spans="2:12">
      <c r="B675">
        <v>111501067</v>
      </c>
      <c r="C675" t="str">
        <f t="shared" si="51"/>
        <v>CA - Piutang Pihak Berelasi - PT M Cash Ritel Indonesia (MRI)</v>
      </c>
      <c r="D675" s="7" t="str">
        <f t="shared" si="49"/>
        <v>INSERT INTO m_coa (created_at, code, name) values (NOW(),'111501067','CA - Piutang Pihak Berelasi - PT M Cash Ritel Indonesia (MRI)');</v>
      </c>
      <c r="E675" s="744" t="s">
        <v>60</v>
      </c>
      <c r="F675" t="s">
        <v>61</v>
      </c>
      <c r="G675" t="s">
        <v>373</v>
      </c>
      <c r="I675" t="s">
        <v>179</v>
      </c>
      <c r="K675">
        <f>VLOOKUP(I675,Sheet2!$A$2:$C$1013,3,FALSE)</f>
        <v>109</v>
      </c>
      <c r="L675" t="str">
        <f t="shared" si="50"/>
        <v>UPDATE m_coa set coa_group_id='109' WHERE code='111501067';</v>
      </c>
    </row>
    <row r="676" customFormat="1" spans="2:12">
      <c r="B676">
        <v>111501068</v>
      </c>
      <c r="C676" t="str">
        <f t="shared" si="51"/>
        <v>CA - Piutang Pihak Berelasi - PT M Cash Telefast Indonesia (MTI)</v>
      </c>
      <c r="D676" s="7" t="str">
        <f t="shared" si="49"/>
        <v>INSERT INTO m_coa (created_at, code, name) values (NOW(),'111501068','CA - Piutang Pihak Berelasi - PT M Cash Telefast Indonesia (MTI)');</v>
      </c>
      <c r="E676" s="744" t="s">
        <v>60</v>
      </c>
      <c r="F676" t="s">
        <v>61</v>
      </c>
      <c r="G676" t="s">
        <v>373</v>
      </c>
      <c r="I676" t="s">
        <v>180</v>
      </c>
      <c r="K676">
        <f>VLOOKUP(I676,Sheet2!$A$2:$C$1013,3,FALSE)</f>
        <v>110</v>
      </c>
      <c r="L676" t="str">
        <f t="shared" si="50"/>
        <v>UPDATE m_coa set coa_group_id='110' WHERE code='111501068';</v>
      </c>
    </row>
    <row r="677" customFormat="1" spans="2:12">
      <c r="B677">
        <v>111501069</v>
      </c>
      <c r="C677" t="str">
        <f t="shared" si="51"/>
        <v>CA - Piutang Pihak Berelasi - PT Matra Sinema Asia (MSA)</v>
      </c>
      <c r="D677" s="7" t="str">
        <f t="shared" si="49"/>
        <v>INSERT INTO m_coa (created_at, code, name) values (NOW(),'111501069','CA - Piutang Pihak Berelasi - PT Matra Sinema Asia (MSA)');</v>
      </c>
      <c r="E677" s="744" t="s">
        <v>60</v>
      </c>
      <c r="F677" t="s">
        <v>61</v>
      </c>
      <c r="G677" t="s">
        <v>373</v>
      </c>
      <c r="I677" t="s">
        <v>181</v>
      </c>
      <c r="K677">
        <f>VLOOKUP(I677,Sheet2!$A$2:$C$1013,3,FALSE)</f>
        <v>111</v>
      </c>
      <c r="L677" t="str">
        <f t="shared" si="50"/>
        <v>UPDATE m_coa set coa_group_id='111' WHERE code='111501069';</v>
      </c>
    </row>
    <row r="678" customFormat="1" spans="2:12">
      <c r="B678">
        <v>111501070</v>
      </c>
      <c r="C678" t="str">
        <f t="shared" si="51"/>
        <v>CA - Piutang Pihak Berelasi - PT MCash Untuk Indonesia (MUI)</v>
      </c>
      <c r="D678" s="7" t="str">
        <f t="shared" si="49"/>
        <v>INSERT INTO m_coa (created_at, code, name) values (NOW(),'111501070','CA - Piutang Pihak Berelasi - PT MCash Untuk Indonesia (MUI)');</v>
      </c>
      <c r="E678" s="744" t="s">
        <v>60</v>
      </c>
      <c r="F678" t="s">
        <v>61</v>
      </c>
      <c r="G678" t="s">
        <v>373</v>
      </c>
      <c r="I678" t="s">
        <v>182</v>
      </c>
      <c r="K678">
        <f>VLOOKUP(I678,Sheet2!$A$2:$C$1013,3,FALSE)</f>
        <v>112</v>
      </c>
      <c r="L678" t="str">
        <f t="shared" si="50"/>
        <v>UPDATE m_coa set coa_group_id='112' WHERE code='111501070';</v>
      </c>
    </row>
    <row r="679" customFormat="1" spans="2:12">
      <c r="B679">
        <v>111501071</v>
      </c>
      <c r="C679" t="str">
        <f t="shared" si="51"/>
        <v>CA - Piutang Pihak Berelasi - PT Media Karya Nusantara (MKN2)</v>
      </c>
      <c r="D679" s="7" t="str">
        <f t="shared" si="49"/>
        <v>INSERT INTO m_coa (created_at, code, name) values (NOW(),'111501071','CA - Piutang Pihak Berelasi - PT Media Karya Nusantara (MKN2)');</v>
      </c>
      <c r="E679" s="744" t="s">
        <v>60</v>
      </c>
      <c r="F679" t="s">
        <v>61</v>
      </c>
      <c r="G679" t="s">
        <v>373</v>
      </c>
      <c r="I679" t="s">
        <v>183</v>
      </c>
      <c r="K679">
        <f>VLOOKUP(I679,Sheet2!$A$2:$C$1013,3,FALSE)</f>
        <v>113</v>
      </c>
      <c r="L679" t="str">
        <f t="shared" si="50"/>
        <v>UPDATE m_coa set coa_group_id='113' WHERE code='111501071';</v>
      </c>
    </row>
    <row r="680" customFormat="1" spans="2:12">
      <c r="B680">
        <v>111501072</v>
      </c>
      <c r="C680" t="str">
        <f t="shared" si="51"/>
        <v>CA - Piutang Pihak Berelasi - PT Meisys Technology</v>
      </c>
      <c r="D680" s="7" t="str">
        <f t="shared" si="49"/>
        <v>INSERT INTO m_coa (created_at, code, name) values (NOW(),'111501072','CA - Piutang Pihak Berelasi - PT Meisys Technology');</v>
      </c>
      <c r="E680" s="744" t="s">
        <v>60</v>
      </c>
      <c r="F680" t="s">
        <v>61</v>
      </c>
      <c r="G680" t="s">
        <v>373</v>
      </c>
      <c r="I680" t="s">
        <v>184</v>
      </c>
      <c r="K680">
        <f>VLOOKUP(I680,Sheet2!$A$2:$C$1013,3,FALSE)</f>
        <v>114</v>
      </c>
      <c r="L680" t="str">
        <f t="shared" si="50"/>
        <v>UPDATE m_coa set coa_group_id='114' WHERE code='111501072';</v>
      </c>
    </row>
    <row r="681" customFormat="1" spans="2:12">
      <c r="B681">
        <v>111501073</v>
      </c>
      <c r="C681" t="str">
        <f t="shared" si="51"/>
        <v>CA - Piutang Pihak Berelasi - PT Mitra Anugerah Setia Kawan (MASK)</v>
      </c>
      <c r="D681" s="7" t="str">
        <f t="shared" si="49"/>
        <v>INSERT INTO m_coa (created_at, code, name) values (NOW(),'111501073','CA - Piutang Pihak Berelasi - PT Mitra Anugerah Setia Kawan (MASK)');</v>
      </c>
      <c r="E681" s="744" t="s">
        <v>60</v>
      </c>
      <c r="F681" t="s">
        <v>61</v>
      </c>
      <c r="G681" t="s">
        <v>373</v>
      </c>
      <c r="I681" t="s">
        <v>185</v>
      </c>
      <c r="K681">
        <f>VLOOKUP(I681,Sheet2!$A$2:$C$1013,3,FALSE)</f>
        <v>115</v>
      </c>
      <c r="L681" t="str">
        <f t="shared" si="50"/>
        <v>UPDATE m_coa set coa_group_id='115' WHERE code='111501073';</v>
      </c>
    </row>
    <row r="682" customFormat="1" spans="2:12">
      <c r="B682">
        <v>111501074</v>
      </c>
      <c r="C682" t="str">
        <f t="shared" si="51"/>
        <v>CA - Piutang Pihak Berelasi - PT Mitra Artha Teknologi (MAT)</v>
      </c>
      <c r="D682" s="7" t="str">
        <f t="shared" si="49"/>
        <v>INSERT INTO m_coa (created_at, code, name) values (NOW(),'111501074','CA - Piutang Pihak Berelasi - PT Mitra Artha Teknologi (MAT)');</v>
      </c>
      <c r="E682" s="744" t="s">
        <v>60</v>
      </c>
      <c r="F682" t="s">
        <v>61</v>
      </c>
      <c r="G682" t="s">
        <v>373</v>
      </c>
      <c r="I682" t="s">
        <v>186</v>
      </c>
      <c r="K682">
        <f>VLOOKUP(I682,Sheet2!$A$2:$C$1013,3,FALSE)</f>
        <v>116</v>
      </c>
      <c r="L682" t="str">
        <f t="shared" si="50"/>
        <v>UPDATE m_coa set coa_group_id='116' WHERE code='111501074';</v>
      </c>
    </row>
    <row r="683" customFormat="1" spans="2:12">
      <c r="B683">
        <v>111501075</v>
      </c>
      <c r="C683" t="str">
        <f t="shared" si="51"/>
        <v>CA - Piutang Pihak Berelasi - PT Mitra Cipta Teknologi (MCT)</v>
      </c>
      <c r="D683" s="7" t="str">
        <f t="shared" si="49"/>
        <v>INSERT INTO m_coa (created_at, code, name) values (NOW(),'111501075','CA - Piutang Pihak Berelasi - PT Mitra Cipta Teknologi (MCT)');</v>
      </c>
      <c r="E683" s="744" t="s">
        <v>60</v>
      </c>
      <c r="F683" t="s">
        <v>61</v>
      </c>
      <c r="G683" t="s">
        <v>373</v>
      </c>
      <c r="I683" t="s">
        <v>187</v>
      </c>
      <c r="K683">
        <f>VLOOKUP(I683,Sheet2!$A$2:$C$1013,3,FALSE)</f>
        <v>117</v>
      </c>
      <c r="L683" t="str">
        <f t="shared" si="50"/>
        <v>UPDATE m_coa set coa_group_id='117' WHERE code='111501075';</v>
      </c>
    </row>
    <row r="684" customFormat="1" spans="2:12">
      <c r="B684">
        <v>111501076</v>
      </c>
      <c r="C684" t="str">
        <f t="shared" si="51"/>
        <v>CA - Piutang Pihak Berelasi - PT Mitra Citra Anugerah (MCA)</v>
      </c>
      <c r="D684" s="7" t="str">
        <f t="shared" si="49"/>
        <v>INSERT INTO m_coa (created_at, code, name) values (NOW(),'111501076','CA - Piutang Pihak Berelasi - PT Mitra Citra Anugerah (MCA)');</v>
      </c>
      <c r="E684" s="744" t="s">
        <v>60</v>
      </c>
      <c r="F684" t="s">
        <v>61</v>
      </c>
      <c r="G684" t="s">
        <v>373</v>
      </c>
      <c r="I684" t="s">
        <v>188</v>
      </c>
      <c r="K684">
        <f>VLOOKUP(I684,Sheet2!$A$2:$C$1013,3,FALSE)</f>
        <v>118</v>
      </c>
      <c r="L684" t="str">
        <f t="shared" si="50"/>
        <v>UPDATE m_coa set coa_group_id='118' WHERE code='111501076';</v>
      </c>
    </row>
    <row r="685" customFormat="1" spans="2:12">
      <c r="B685">
        <v>111501077</v>
      </c>
      <c r="C685" t="str">
        <f t="shared" si="51"/>
        <v>CA - Piutang Pihak Berelasi - PT Mitra Karunia Nusantara (MKN)</v>
      </c>
      <c r="D685" s="7" t="str">
        <f t="shared" si="49"/>
        <v>INSERT INTO m_coa (created_at, code, name) values (NOW(),'111501077','CA - Piutang Pihak Berelasi - PT Mitra Karunia Nusantara (MKN)');</v>
      </c>
      <c r="E685" s="744" t="s">
        <v>60</v>
      </c>
      <c r="F685" t="s">
        <v>61</v>
      </c>
      <c r="G685" t="s">
        <v>373</v>
      </c>
      <c r="I685" t="s">
        <v>189</v>
      </c>
      <c r="K685">
        <f>VLOOKUP(I685,Sheet2!$A$2:$C$1013,3,FALSE)</f>
        <v>119</v>
      </c>
      <c r="L685" t="str">
        <f t="shared" si="50"/>
        <v>UPDATE m_coa set coa_group_id='119' WHERE code='111501077';</v>
      </c>
    </row>
    <row r="686" customFormat="1" spans="2:12">
      <c r="B686">
        <v>111501078</v>
      </c>
      <c r="C686" t="str">
        <f t="shared" si="51"/>
        <v>CA - Piutang Pihak Berelasi - PT Mitra Kharisma Nusantara (MKN3)</v>
      </c>
      <c r="D686" s="7" t="str">
        <f t="shared" si="49"/>
        <v>INSERT INTO m_coa (created_at, code, name) values (NOW(),'111501078','CA - Piutang Pihak Berelasi - PT Mitra Kharisma Nusantara (MKN3)');</v>
      </c>
      <c r="E686" s="744" t="s">
        <v>60</v>
      </c>
      <c r="F686" t="s">
        <v>61</v>
      </c>
      <c r="G686" t="s">
        <v>373</v>
      </c>
      <c r="I686" t="s">
        <v>190</v>
      </c>
      <c r="K686">
        <f>VLOOKUP(I686,Sheet2!$A$2:$C$1013,3,FALSE)</f>
        <v>120</v>
      </c>
      <c r="L686" t="str">
        <f t="shared" si="50"/>
        <v>UPDATE m_coa set coa_group_id='120' WHERE code='111501078';</v>
      </c>
    </row>
    <row r="687" customFormat="1" spans="2:12">
      <c r="B687">
        <v>111501079</v>
      </c>
      <c r="C687" t="str">
        <f t="shared" si="51"/>
        <v>CA - Piutang Pihak Berelasi - PT Mitra Proteksi Mandiri (MPM)</v>
      </c>
      <c r="D687" s="7" t="str">
        <f t="shared" si="49"/>
        <v>INSERT INTO m_coa (created_at, code, name) values (NOW(),'111501079','CA - Piutang Pihak Berelasi - PT Mitra Proteksi Mandiri (MPM)');</v>
      </c>
      <c r="E687" s="744" t="s">
        <v>60</v>
      </c>
      <c r="F687" t="s">
        <v>61</v>
      </c>
      <c r="G687" t="s">
        <v>373</v>
      </c>
      <c r="I687" t="s">
        <v>191</v>
      </c>
      <c r="K687">
        <f>VLOOKUP(I687,Sheet2!$A$2:$C$1013,3,FALSE)</f>
        <v>121</v>
      </c>
      <c r="L687" t="str">
        <f t="shared" si="50"/>
        <v>UPDATE m_coa set coa_group_id='121' WHERE code='111501079';</v>
      </c>
    </row>
    <row r="688" customFormat="1" spans="2:12">
      <c r="B688">
        <v>111501080</v>
      </c>
      <c r="C688" t="str">
        <f t="shared" si="51"/>
        <v>CA - Piutang Pihak Berelasi - PT Mitra Wicaksana Hopindo (MWH)</v>
      </c>
      <c r="D688" s="7" t="str">
        <f t="shared" si="49"/>
        <v>INSERT INTO m_coa (created_at, code, name) values (NOW(),'111501080','CA - Piutang Pihak Berelasi - PT Mitra Wicaksana Hopindo (MWH)');</v>
      </c>
      <c r="E688" s="744" t="s">
        <v>60</v>
      </c>
      <c r="F688" t="s">
        <v>61</v>
      </c>
      <c r="G688" t="s">
        <v>373</v>
      </c>
      <c r="I688" t="s">
        <v>192</v>
      </c>
      <c r="K688">
        <f>VLOOKUP(I688,Sheet2!$A$2:$C$1013,3,FALSE)</f>
        <v>122</v>
      </c>
      <c r="L688" t="str">
        <f t="shared" si="50"/>
        <v>UPDATE m_coa set coa_group_id='122' WHERE code='111501080';</v>
      </c>
    </row>
    <row r="689" customFormat="1" spans="2:12">
      <c r="B689">
        <v>111501081</v>
      </c>
      <c r="C689" t="str">
        <f t="shared" si="51"/>
        <v>CA - Piutang Pihak Berelasi - PT MKopi Digital Indonesia (MKDI)</v>
      </c>
      <c r="D689" s="7" t="str">
        <f t="shared" si="49"/>
        <v>INSERT INTO m_coa (created_at, code, name) values (NOW(),'111501081','CA - Piutang Pihak Berelasi - PT MKopi Digital Indonesia (MKDI)');</v>
      </c>
      <c r="E689" s="744" t="s">
        <v>60</v>
      </c>
      <c r="F689" t="s">
        <v>61</v>
      </c>
      <c r="G689" t="s">
        <v>373</v>
      </c>
      <c r="I689" t="s">
        <v>193</v>
      </c>
      <c r="K689">
        <f>VLOOKUP(I689,Sheet2!$A$2:$C$1013,3,FALSE)</f>
        <v>123</v>
      </c>
      <c r="L689" t="str">
        <f t="shared" si="50"/>
        <v>UPDATE m_coa set coa_group_id='123' WHERE code='111501081';</v>
      </c>
    </row>
    <row r="690" customFormat="1" spans="2:12">
      <c r="B690">
        <v>111501082</v>
      </c>
      <c r="C690" t="str">
        <f t="shared" si="51"/>
        <v>CA - Piutang Pihak Berelasi - PT Monetix Digital Indonesia (MDI)</v>
      </c>
      <c r="D690" s="7" t="str">
        <f t="shared" si="49"/>
        <v>INSERT INTO m_coa (created_at, code, name) values (NOW(),'111501082','CA - Piutang Pihak Berelasi - PT Monetix Digital Indonesia (MDI)');</v>
      </c>
      <c r="E690" s="744" t="s">
        <v>60</v>
      </c>
      <c r="F690" t="s">
        <v>61</v>
      </c>
      <c r="G690" t="s">
        <v>373</v>
      </c>
      <c r="I690" t="s">
        <v>194</v>
      </c>
      <c r="K690">
        <f>VLOOKUP(I690,Sheet2!$A$2:$C$1013,3,FALSE)</f>
        <v>124</v>
      </c>
      <c r="L690" t="str">
        <f t="shared" si="50"/>
        <v>UPDATE m_coa set coa_group_id='124' WHERE code='111501082';</v>
      </c>
    </row>
    <row r="691" customFormat="1" spans="2:12">
      <c r="B691">
        <v>111501083</v>
      </c>
      <c r="C691" t="str">
        <f t="shared" si="51"/>
        <v>CA - Piutang Pihak Berelasi - PT Muldidaya Dinamika (MDD)</v>
      </c>
      <c r="D691" s="7" t="str">
        <f t="shared" si="49"/>
        <v>INSERT INTO m_coa (created_at, code, name) values (NOW(),'111501083','CA - Piutang Pihak Berelasi - PT Muldidaya Dinamika (MDD)');</v>
      </c>
      <c r="E691" s="744" t="s">
        <v>60</v>
      </c>
      <c r="F691" t="s">
        <v>61</v>
      </c>
      <c r="G691" t="s">
        <v>373</v>
      </c>
      <c r="I691" t="s">
        <v>195</v>
      </c>
      <c r="K691">
        <f>VLOOKUP(I691,Sheet2!$A$2:$C$1013,3,FALSE)</f>
        <v>125</v>
      </c>
      <c r="L691" t="str">
        <f t="shared" si="50"/>
        <v>UPDATE m_coa set coa_group_id='125' WHERE code='111501083';</v>
      </c>
    </row>
    <row r="692" customFormat="1" spans="2:12">
      <c r="B692">
        <v>111501084</v>
      </c>
      <c r="C692" t="str">
        <f t="shared" si="51"/>
        <v>CA - Piutang Pihak Berelasi - PT Natrindo Fajar Cemerlang (NFC)</v>
      </c>
      <c r="D692" s="7" t="str">
        <f t="shared" si="49"/>
        <v>INSERT INTO m_coa (created_at, code, name) values (NOW(),'111501084','CA - Piutang Pihak Berelasi - PT Natrindo Fajar Cemerlang (NFC)');</v>
      </c>
      <c r="E692" s="744" t="s">
        <v>60</v>
      </c>
      <c r="F692" t="s">
        <v>61</v>
      </c>
      <c r="G692" t="s">
        <v>373</v>
      </c>
      <c r="I692" t="s">
        <v>196</v>
      </c>
      <c r="K692">
        <f>VLOOKUP(I692,Sheet2!$A$2:$C$1013,3,FALSE)</f>
        <v>126</v>
      </c>
      <c r="L692" t="str">
        <f t="shared" si="50"/>
        <v>UPDATE m_coa set coa_group_id='126' WHERE code='111501084';</v>
      </c>
    </row>
    <row r="693" customFormat="1" spans="2:12">
      <c r="B693">
        <v>111501085</v>
      </c>
      <c r="C693" t="str">
        <f t="shared" si="51"/>
        <v>CA - Piutang Pihak Berelasi - PT NFC Indonesia Tbk (NFCX)</v>
      </c>
      <c r="D693" s="7" t="str">
        <f t="shared" si="49"/>
        <v>INSERT INTO m_coa (created_at, code, name) values (NOW(),'111501085','CA - Piutang Pihak Berelasi - PT NFC Indonesia Tbk (NFCX)');</v>
      </c>
      <c r="E693" s="744" t="s">
        <v>60</v>
      </c>
      <c r="F693" t="s">
        <v>61</v>
      </c>
      <c r="G693" t="s">
        <v>373</v>
      </c>
      <c r="I693" t="s">
        <v>197</v>
      </c>
      <c r="K693">
        <f>VLOOKUP(I693,Sheet2!$A$2:$C$1013,3,FALSE)</f>
        <v>127</v>
      </c>
      <c r="L693" t="str">
        <f t="shared" si="50"/>
        <v>UPDATE m_coa set coa_group_id='127' WHERE code='111501085';</v>
      </c>
    </row>
    <row r="694" customFormat="1" spans="2:12">
      <c r="B694">
        <v>111501086</v>
      </c>
      <c r="C694" t="str">
        <f t="shared" si="51"/>
        <v>CA - Piutang Pihak Berelasi - PT NFCX Media Teknologi (NMT)</v>
      </c>
      <c r="D694" s="7" t="str">
        <f t="shared" si="49"/>
        <v>INSERT INTO m_coa (created_at, code, name) values (NOW(),'111501086','CA - Piutang Pihak Berelasi - PT NFCX Media Teknologi (NMT)');</v>
      </c>
      <c r="E694" s="744" t="s">
        <v>60</v>
      </c>
      <c r="F694" t="s">
        <v>61</v>
      </c>
      <c r="G694" t="s">
        <v>373</v>
      </c>
      <c r="I694" t="s">
        <v>198</v>
      </c>
      <c r="K694">
        <f>VLOOKUP(I694,Sheet2!$A$2:$C$1013,3,FALSE)</f>
        <v>128</v>
      </c>
      <c r="L694" t="str">
        <f t="shared" si="50"/>
        <v>UPDATE m_coa set coa_group_id='128' WHERE code='111501086';</v>
      </c>
    </row>
    <row r="695" customFormat="1" spans="2:12">
      <c r="B695">
        <v>111501087</v>
      </c>
      <c r="C695" t="str">
        <f t="shared" si="51"/>
        <v>CA - Piutang Pihak Berelasi - PT Nusantara Inti Karunia (NIK)</v>
      </c>
      <c r="D695" s="7" t="str">
        <f t="shared" si="49"/>
        <v>INSERT INTO m_coa (created_at, code, name) values (NOW(),'111501087','CA - Piutang Pihak Berelasi - PT Nusantara Inti Karunia (NIK)');</v>
      </c>
      <c r="E695" s="744" t="s">
        <v>60</v>
      </c>
      <c r="F695" t="s">
        <v>61</v>
      </c>
      <c r="G695" t="s">
        <v>373</v>
      </c>
      <c r="I695" t="s">
        <v>199</v>
      </c>
      <c r="K695">
        <f>VLOOKUP(I695,Sheet2!$A$2:$C$1013,3,FALSE)</f>
        <v>129</v>
      </c>
      <c r="L695" t="str">
        <f t="shared" si="50"/>
        <v>UPDATE m_coa set coa_group_id='129' WHERE code='111501087';</v>
      </c>
    </row>
    <row r="696" customFormat="1" spans="2:12">
      <c r="B696">
        <v>111501088</v>
      </c>
      <c r="C696" t="str">
        <f t="shared" si="51"/>
        <v>CA - Piutang Pihak Berelasi - PT Nusantara Semesta Mandiri (NSM)</v>
      </c>
      <c r="D696" s="7" t="str">
        <f t="shared" si="49"/>
        <v>INSERT INTO m_coa (created_at, code, name) values (NOW(),'111501088','CA - Piutang Pihak Berelasi - PT Nusantara Semesta Mandiri (NSM)');</v>
      </c>
      <c r="E696" s="744" t="s">
        <v>60</v>
      </c>
      <c r="F696" t="s">
        <v>61</v>
      </c>
      <c r="G696" t="s">
        <v>373</v>
      </c>
      <c r="I696" t="s">
        <v>200</v>
      </c>
      <c r="K696">
        <f>VLOOKUP(I696,Sheet2!$A$2:$C$1013,3,FALSE)</f>
        <v>130</v>
      </c>
      <c r="L696" t="str">
        <f t="shared" si="50"/>
        <v>UPDATE m_coa set coa_group_id='130' WHERE code='111501088';</v>
      </c>
    </row>
    <row r="697" customFormat="1" spans="2:12">
      <c r="B697">
        <v>111501089</v>
      </c>
      <c r="C697" t="str">
        <f t="shared" si="51"/>
        <v>CA - Piutang Pihak Berelasi - PT Nusantara Xchange Indonesia (NXI)</v>
      </c>
      <c r="D697" s="7" t="str">
        <f t="shared" si="49"/>
        <v>INSERT INTO m_coa (created_at, code, name) values (NOW(),'111501089','CA - Piutang Pihak Berelasi - PT Nusantara Xchange Indonesia (NXI)');</v>
      </c>
      <c r="E697" s="744" t="s">
        <v>60</v>
      </c>
      <c r="F697" t="s">
        <v>61</v>
      </c>
      <c r="G697" t="s">
        <v>373</v>
      </c>
      <c r="I697" t="s">
        <v>201</v>
      </c>
      <c r="K697">
        <f>VLOOKUP(I697,Sheet2!$A$2:$C$1013,3,FALSE)</f>
        <v>131</v>
      </c>
      <c r="L697" t="str">
        <f t="shared" si="50"/>
        <v>UPDATE m_coa set coa_group_id='131' WHERE code='111501089';</v>
      </c>
    </row>
    <row r="698" customFormat="1" spans="2:12">
      <c r="B698">
        <v>111501090</v>
      </c>
      <c r="C698" t="str">
        <f t="shared" si="51"/>
        <v>CA - Piutang Pihak Berelasi - PT Omega Kreasi Bersama (OKB)</v>
      </c>
      <c r="D698" s="7" t="str">
        <f t="shared" si="49"/>
        <v>INSERT INTO m_coa (created_at, code, name) values (NOW(),'111501090','CA - Piutang Pihak Berelasi - PT Omega Kreasi Bersama (OKB)');</v>
      </c>
      <c r="E698" s="744" t="s">
        <v>60</v>
      </c>
      <c r="F698" t="s">
        <v>61</v>
      </c>
      <c r="G698" t="s">
        <v>373</v>
      </c>
      <c r="I698" t="s">
        <v>202</v>
      </c>
      <c r="K698">
        <f>VLOOKUP(I698,Sheet2!$A$2:$C$1013,3,FALSE)</f>
        <v>132</v>
      </c>
      <c r="L698" t="str">
        <f t="shared" si="50"/>
        <v>UPDATE m_coa set coa_group_id='132' WHERE code='111501090';</v>
      </c>
    </row>
    <row r="699" customFormat="1" spans="2:12">
      <c r="B699">
        <v>111501091</v>
      </c>
      <c r="C699" t="str">
        <f t="shared" si="51"/>
        <v>CA - Piutang Pihak Berelasi - PT Oona Media Indonesia (OMI)</v>
      </c>
      <c r="D699" s="7" t="str">
        <f t="shared" si="49"/>
        <v>INSERT INTO m_coa (created_at, code, name) values (NOW(),'111501091','CA - Piutang Pihak Berelasi - PT Oona Media Indonesia (OMI)');</v>
      </c>
      <c r="E699" s="744" t="s">
        <v>60</v>
      </c>
      <c r="F699" t="s">
        <v>61</v>
      </c>
      <c r="G699" t="s">
        <v>373</v>
      </c>
      <c r="I699" t="s">
        <v>203</v>
      </c>
      <c r="K699">
        <f>VLOOKUP(I699,Sheet2!$A$2:$C$1013,3,FALSE)</f>
        <v>133</v>
      </c>
      <c r="L699" t="str">
        <f t="shared" si="50"/>
        <v>UPDATE m_coa set coa_group_id='133' WHERE code='111501091';</v>
      </c>
    </row>
    <row r="700" customFormat="1" spans="2:12">
      <c r="B700">
        <v>111501092</v>
      </c>
      <c r="C700" t="str">
        <f t="shared" si="51"/>
        <v>CA - Piutang Pihak Berelasi - PT Qerja Manfaat Bangsa (QMB)</v>
      </c>
      <c r="D700" s="7" t="str">
        <f t="shared" si="49"/>
        <v>INSERT INTO m_coa (created_at, code, name) values (NOW(),'111501092','CA - Piutang Pihak Berelasi - PT Qerja Manfaat Bangsa (QMB)');</v>
      </c>
      <c r="E700" s="744" t="s">
        <v>60</v>
      </c>
      <c r="F700" t="s">
        <v>61</v>
      </c>
      <c r="G700" t="s">
        <v>373</v>
      </c>
      <c r="I700" t="s">
        <v>204</v>
      </c>
      <c r="K700">
        <f>VLOOKUP(I700,Sheet2!$A$2:$C$1013,3,FALSE)</f>
        <v>134</v>
      </c>
      <c r="L700" t="str">
        <f t="shared" si="50"/>
        <v>UPDATE m_coa set coa_group_id='134' WHERE code='111501092';</v>
      </c>
    </row>
    <row r="701" customFormat="1" spans="2:12">
      <c r="B701">
        <v>111501093</v>
      </c>
      <c r="C701" t="str">
        <f t="shared" si="51"/>
        <v>CA - Piutang Pihak Berelasi - PT Rahmat Inti Kreasi (RIK)</v>
      </c>
      <c r="D701" s="7" t="str">
        <f t="shared" si="49"/>
        <v>INSERT INTO m_coa (created_at, code, name) values (NOW(),'111501093','CA - Piutang Pihak Berelasi - PT Rahmat Inti Kreasi (RIK)');</v>
      </c>
      <c r="E701" s="744" t="s">
        <v>60</v>
      </c>
      <c r="F701" t="s">
        <v>61</v>
      </c>
      <c r="G701" t="s">
        <v>373</v>
      </c>
      <c r="I701" t="s">
        <v>205</v>
      </c>
      <c r="K701">
        <f>VLOOKUP(I701,Sheet2!$A$2:$C$1013,3,FALSE)</f>
        <v>135</v>
      </c>
      <c r="L701" t="str">
        <f t="shared" si="50"/>
        <v>UPDATE m_coa set coa_group_id='135' WHERE code='111501093';</v>
      </c>
    </row>
    <row r="702" customFormat="1" spans="2:12">
      <c r="B702">
        <v>111501094</v>
      </c>
      <c r="C702" t="str">
        <f t="shared" si="51"/>
        <v>CA - Piutang Pihak Berelasi - PT Red Bean Sukses Indonesia (RBSI)</v>
      </c>
      <c r="D702" s="7" t="str">
        <f t="shared" si="49"/>
        <v>INSERT INTO m_coa (created_at, code, name) values (NOW(),'111501094','CA - Piutang Pihak Berelasi - PT Red Bean Sukses Indonesia (RBSI)');</v>
      </c>
      <c r="E702" s="744" t="s">
        <v>60</v>
      </c>
      <c r="F702" t="s">
        <v>61</v>
      </c>
      <c r="G702" t="s">
        <v>373</v>
      </c>
      <c r="I702" t="s">
        <v>206</v>
      </c>
      <c r="K702">
        <f>VLOOKUP(I702,Sheet2!$A$2:$C$1013,3,FALSE)</f>
        <v>136</v>
      </c>
      <c r="L702" t="str">
        <f t="shared" si="50"/>
        <v>UPDATE m_coa set coa_group_id='136' WHERE code='111501094';</v>
      </c>
    </row>
    <row r="703" customFormat="1" spans="2:12">
      <c r="B703">
        <v>111501095</v>
      </c>
      <c r="C703" t="str">
        <f t="shared" si="51"/>
        <v>CA - Piutang Pihak Berelasi - PT Riset Kecerdasan Buatan (RKB)</v>
      </c>
      <c r="D703" s="7" t="str">
        <f t="shared" si="49"/>
        <v>INSERT INTO m_coa (created_at, code, name) values (NOW(),'111501095','CA - Piutang Pihak Berelasi - PT Riset Kecerdasan Buatan (RKB)');</v>
      </c>
      <c r="E703" s="744" t="s">
        <v>60</v>
      </c>
      <c r="F703" t="s">
        <v>61</v>
      </c>
      <c r="G703" t="s">
        <v>373</v>
      </c>
      <c r="I703" t="s">
        <v>207</v>
      </c>
      <c r="K703">
        <f>VLOOKUP(I703,Sheet2!$A$2:$C$1013,3,FALSE)</f>
        <v>137</v>
      </c>
      <c r="L703" t="str">
        <f t="shared" si="50"/>
        <v>UPDATE m_coa set coa_group_id='137' WHERE code='111501095';</v>
      </c>
    </row>
    <row r="704" customFormat="1" spans="2:12">
      <c r="B704">
        <v>111501096</v>
      </c>
      <c r="C704" t="str">
        <f t="shared" si="51"/>
        <v>CA - Piutang Pihak Berelasi - PT Ritel Cerdas Indonesia (RCI)</v>
      </c>
      <c r="D704" s="7" t="str">
        <f t="shared" si="49"/>
        <v>INSERT INTO m_coa (created_at, code, name) values (NOW(),'111501096','CA - Piutang Pihak Berelasi - PT Ritel Cerdas Indonesia (RCI)');</v>
      </c>
      <c r="E704" s="744" t="s">
        <v>60</v>
      </c>
      <c r="F704" t="s">
        <v>61</v>
      </c>
      <c r="G704" t="s">
        <v>373</v>
      </c>
      <c r="I704" t="s">
        <v>208</v>
      </c>
      <c r="K704">
        <f>VLOOKUP(I704,Sheet2!$A$2:$C$1013,3,FALSE)</f>
        <v>138</v>
      </c>
      <c r="L704" t="str">
        <f t="shared" si="50"/>
        <v>UPDATE m_coa set coa_group_id='138' WHERE code='111501096';</v>
      </c>
    </row>
    <row r="705" customFormat="1" spans="2:12">
      <c r="B705">
        <v>111501097</v>
      </c>
      <c r="C705" t="str">
        <f t="shared" si="51"/>
        <v>CA - Piutang Pihak Berelasi - PT Sahabat Abadi Tunas Indonesia (SATI)</v>
      </c>
      <c r="D705" s="7" t="str">
        <f t="shared" si="49"/>
        <v>INSERT INTO m_coa (created_at, code, name) values (NOW(),'111501097','CA - Piutang Pihak Berelasi - PT Sahabat Abadi Tunas Indonesia (SATI)');</v>
      </c>
      <c r="E705" s="744" t="s">
        <v>60</v>
      </c>
      <c r="F705" t="s">
        <v>61</v>
      </c>
      <c r="G705" t="s">
        <v>373</v>
      </c>
      <c r="I705" t="s">
        <v>209</v>
      </c>
      <c r="K705">
        <f>VLOOKUP(I705,Sheet2!$A$2:$C$1013,3,FALSE)</f>
        <v>139</v>
      </c>
      <c r="L705" t="str">
        <f t="shared" si="50"/>
        <v>UPDATE m_coa set coa_group_id='139' WHERE code='111501097';</v>
      </c>
    </row>
    <row r="706" customFormat="1" spans="2:12">
      <c r="B706">
        <v>111501098</v>
      </c>
      <c r="C706" t="str">
        <f t="shared" si="51"/>
        <v>CA - Piutang Pihak Berelasi - PT Sarana Rahmat Lestari (SRL)</v>
      </c>
      <c r="D706" s="7" t="str">
        <f t="shared" si="49"/>
        <v>INSERT INTO m_coa (created_at, code, name) values (NOW(),'111501098','CA - Piutang Pihak Berelasi - PT Sarana Rahmat Lestari (SRL)');</v>
      </c>
      <c r="E706" s="744" t="s">
        <v>60</v>
      </c>
      <c r="F706" t="s">
        <v>61</v>
      </c>
      <c r="G706" t="s">
        <v>373</v>
      </c>
      <c r="I706" t="s">
        <v>210</v>
      </c>
      <c r="K706">
        <f>VLOOKUP(I706,Sheet2!$A$2:$C$1013,3,FALSE)</f>
        <v>140</v>
      </c>
      <c r="L706" t="str">
        <f t="shared" si="50"/>
        <v>UPDATE m_coa set coa_group_id='140' WHERE code='111501098';</v>
      </c>
    </row>
    <row r="707" customFormat="1" spans="2:12">
      <c r="B707">
        <v>111501099</v>
      </c>
      <c r="C707" t="str">
        <f t="shared" si="51"/>
        <v>CA - Piutang Pihak Berelasi - PT Sejahtera Eka Boga </v>
      </c>
      <c r="D707" s="7" t="str">
        <f t="shared" si="49"/>
        <v>INSERT INTO m_coa (created_at, code, name) values (NOW(),'111501099','CA - Piutang Pihak Berelasi - PT Sejahtera Eka Boga ');</v>
      </c>
      <c r="E707" s="744" t="s">
        <v>60</v>
      </c>
      <c r="F707" t="s">
        <v>61</v>
      </c>
      <c r="G707" t="s">
        <v>373</v>
      </c>
      <c r="I707" t="s">
        <v>211</v>
      </c>
      <c r="K707">
        <f>VLOOKUP(I707,Sheet2!$A$2:$C$1013,3,FALSE)</f>
        <v>141</v>
      </c>
      <c r="L707" t="str">
        <f t="shared" si="50"/>
        <v>UPDATE m_coa set coa_group_id='141' WHERE code='111501099';</v>
      </c>
    </row>
    <row r="708" customFormat="1" spans="2:12">
      <c r="B708">
        <v>111501100</v>
      </c>
      <c r="C708" t="str">
        <f t="shared" si="51"/>
        <v>CA - Piutang Pihak Berelasi - PT Sejahtera Eka Mandiri Investama (SEMI)</v>
      </c>
      <c r="D708" s="7" t="str">
        <f t="shared" si="49"/>
        <v>INSERT INTO m_coa (created_at, code, name) values (NOW(),'111501100','CA - Piutang Pihak Berelasi - PT Sejahtera Eka Mandiri Investama (SEMI)');</v>
      </c>
      <c r="E708" s="744" t="s">
        <v>60</v>
      </c>
      <c r="F708" t="s">
        <v>61</v>
      </c>
      <c r="G708" t="s">
        <v>373</v>
      </c>
      <c r="I708" t="s">
        <v>212</v>
      </c>
      <c r="K708">
        <f>VLOOKUP(I708,Sheet2!$A$2:$C$1013,3,FALSE)</f>
        <v>142</v>
      </c>
      <c r="L708" t="str">
        <f t="shared" si="50"/>
        <v>UPDATE m_coa set coa_group_id='142' WHERE code='111501100';</v>
      </c>
    </row>
    <row r="709" customFormat="1" spans="2:12">
      <c r="B709">
        <v>111501101</v>
      </c>
      <c r="C709" t="str">
        <f t="shared" si="51"/>
        <v>CA - Piutang Pihak Berelasi - PT Seni Teknologi Sejahtera  (STS)</v>
      </c>
      <c r="D709" s="7" t="str">
        <f t="shared" ref="D709:D772" si="52">"INSERT INTO m_coa (created_at, code, name) values (NOW(),'"&amp;B709&amp;"','"&amp;C709&amp;"');"</f>
        <v>INSERT INTO m_coa (created_at, code, name) values (NOW(),'111501101','CA - Piutang Pihak Berelasi - PT Seni Teknologi Sejahtera  (STS)');</v>
      </c>
      <c r="E709" s="744" t="s">
        <v>60</v>
      </c>
      <c r="F709" t="s">
        <v>61</v>
      </c>
      <c r="G709" t="s">
        <v>373</v>
      </c>
      <c r="I709" t="s">
        <v>213</v>
      </c>
      <c r="K709">
        <f>VLOOKUP(I709,Sheet2!$A$2:$C$1013,3,FALSE)</f>
        <v>143</v>
      </c>
      <c r="L709" t="str">
        <f t="shared" ref="L709:L772" si="53">"UPDATE m_coa set coa_group_id='"&amp;K709&amp;"' WHERE code='"&amp;B709&amp;"';"</f>
        <v>UPDATE m_coa set coa_group_id='143' WHERE code='111501101';</v>
      </c>
    </row>
    <row r="710" customFormat="1" spans="2:12">
      <c r="B710">
        <v>111501102</v>
      </c>
      <c r="C710" t="str">
        <f t="shared" si="51"/>
        <v>CA - Piutang Pihak Berelasi - PT Sentra Anugerah Lestari (SAL)</v>
      </c>
      <c r="D710" s="7" t="str">
        <f t="shared" si="52"/>
        <v>INSERT INTO m_coa (created_at, code, name) values (NOW(),'111501102','CA - Piutang Pihak Berelasi - PT Sentra Anugerah Lestari (SAL)');</v>
      </c>
      <c r="E710" s="744" t="s">
        <v>60</v>
      </c>
      <c r="F710" t="s">
        <v>61</v>
      </c>
      <c r="G710" t="s">
        <v>373</v>
      </c>
      <c r="I710" t="s">
        <v>214</v>
      </c>
      <c r="K710">
        <f>VLOOKUP(I710,Sheet2!$A$2:$C$1013,3,FALSE)</f>
        <v>144</v>
      </c>
      <c r="L710" t="str">
        <f t="shared" si="53"/>
        <v>UPDATE m_coa set coa_group_id='144' WHERE code='111501102';</v>
      </c>
    </row>
    <row r="711" customFormat="1" spans="2:12">
      <c r="B711">
        <v>111501103</v>
      </c>
      <c r="C711" t="str">
        <f t="shared" si="51"/>
        <v>CA - Piutang Pihak Berelasi - PT Sentra Rejeki Lestari (SRL)</v>
      </c>
      <c r="D711" s="7" t="str">
        <f t="shared" si="52"/>
        <v>INSERT INTO m_coa (created_at, code, name) values (NOW(),'111501103','CA - Piutang Pihak Berelasi - PT Sentra Rejeki Lestari (SRL)');</v>
      </c>
      <c r="E711" s="744" t="s">
        <v>60</v>
      </c>
      <c r="F711" t="s">
        <v>61</v>
      </c>
      <c r="G711" t="s">
        <v>373</v>
      </c>
      <c r="I711" t="s">
        <v>215</v>
      </c>
      <c r="K711">
        <f>VLOOKUP(I711,Sheet2!$A$2:$C$1013,3,FALSE)</f>
        <v>145</v>
      </c>
      <c r="L711" t="str">
        <f t="shared" si="53"/>
        <v>UPDATE m_coa set coa_group_id='145' WHERE code='111501103';</v>
      </c>
    </row>
    <row r="712" customFormat="1" spans="2:12">
      <c r="B712">
        <v>111501104</v>
      </c>
      <c r="C712" t="str">
        <f t="shared" si="51"/>
        <v>CA - Piutang Pihak Berelasi - PT Sentra Wicaksana Anugerah (SWA)</v>
      </c>
      <c r="D712" s="7" t="str">
        <f t="shared" si="52"/>
        <v>INSERT INTO m_coa (created_at, code, name) values (NOW(),'111501104','CA - Piutang Pihak Berelasi - PT Sentra Wicaksana Anugerah (SWA)');</v>
      </c>
      <c r="E712" s="744" t="s">
        <v>60</v>
      </c>
      <c r="F712" t="s">
        <v>61</v>
      </c>
      <c r="G712" t="s">
        <v>373</v>
      </c>
      <c r="I712" t="s">
        <v>216</v>
      </c>
      <c r="K712">
        <f>VLOOKUP(I712,Sheet2!$A$2:$C$1013,3,FALSE)</f>
        <v>146</v>
      </c>
      <c r="L712" t="str">
        <f t="shared" si="53"/>
        <v>UPDATE m_coa set coa_group_id='146' WHERE code='111501104';</v>
      </c>
    </row>
    <row r="713" customFormat="1" spans="2:12">
      <c r="B713">
        <v>111501105</v>
      </c>
      <c r="C713" t="str">
        <f t="shared" si="51"/>
        <v>CA - Piutang Pihak Berelasi - PT Sentral Dapur Pangan (SDP)</v>
      </c>
      <c r="D713" s="7" t="str">
        <f t="shared" si="52"/>
        <v>INSERT INTO m_coa (created_at, code, name) values (NOW(),'111501105','CA - Piutang Pihak Berelasi - PT Sentral Dapur Pangan (SDP)');</v>
      </c>
      <c r="E713" s="744" t="s">
        <v>60</v>
      </c>
      <c r="F713" t="s">
        <v>61</v>
      </c>
      <c r="G713" t="s">
        <v>373</v>
      </c>
      <c r="I713" t="s">
        <v>217</v>
      </c>
      <c r="K713">
        <f>VLOOKUP(I713,Sheet2!$A$2:$C$1013,3,FALSE)</f>
        <v>147</v>
      </c>
      <c r="L713" t="str">
        <f t="shared" si="53"/>
        <v>UPDATE m_coa set coa_group_id='147' WHERE code='111501105';</v>
      </c>
    </row>
    <row r="714" customFormat="1" spans="2:12">
      <c r="B714">
        <v>111501106</v>
      </c>
      <c r="C714" t="str">
        <f t="shared" si="51"/>
        <v>CA - Piutang Pihak Berelasi - PT Sistem Mikroelektronik Cerdas (SMC)</v>
      </c>
      <c r="D714" s="7" t="str">
        <f t="shared" si="52"/>
        <v>INSERT INTO m_coa (created_at, code, name) values (NOW(),'111501106','CA - Piutang Pihak Berelasi - PT Sistem Mikroelektronik Cerdas (SMC)');</v>
      </c>
      <c r="E714" s="744" t="s">
        <v>60</v>
      </c>
      <c r="F714" t="s">
        <v>61</v>
      </c>
      <c r="G714" t="s">
        <v>373</v>
      </c>
      <c r="I714" t="s">
        <v>218</v>
      </c>
      <c r="K714">
        <f>VLOOKUP(I714,Sheet2!$A$2:$C$1013,3,FALSE)</f>
        <v>148</v>
      </c>
      <c r="L714" t="str">
        <f t="shared" si="53"/>
        <v>UPDATE m_coa set coa_group_id='148' WHERE code='111501106';</v>
      </c>
    </row>
    <row r="715" customFormat="1" spans="2:12">
      <c r="B715">
        <v>111501107</v>
      </c>
      <c r="C715" t="str">
        <f t="shared" si="51"/>
        <v>CA - Piutang Pihak Berelasi - PT Solusi Proteksi Mandiri (SPM)</v>
      </c>
      <c r="D715" s="7" t="str">
        <f t="shared" si="52"/>
        <v>INSERT INTO m_coa (created_at, code, name) values (NOW(),'111501107','CA - Piutang Pihak Berelasi - PT Solusi Proteksi Mandiri (SPM)');</v>
      </c>
      <c r="E715" s="744" t="s">
        <v>60</v>
      </c>
      <c r="F715" t="s">
        <v>61</v>
      </c>
      <c r="G715" t="s">
        <v>373</v>
      </c>
      <c r="I715" t="s">
        <v>219</v>
      </c>
      <c r="K715">
        <f>VLOOKUP(I715,Sheet2!$A$2:$C$1013,3,FALSE)</f>
        <v>149</v>
      </c>
      <c r="L715" t="str">
        <f t="shared" si="53"/>
        <v>UPDATE m_coa set coa_group_id='149' WHERE code='111501107';</v>
      </c>
    </row>
    <row r="716" customFormat="1" spans="2:12">
      <c r="B716">
        <v>111501108</v>
      </c>
      <c r="C716" t="str">
        <f t="shared" si="51"/>
        <v>CA - Piutang Pihak Berelasi - PT Surprise Indonesia (SI)</v>
      </c>
      <c r="D716" s="7" t="str">
        <f t="shared" si="52"/>
        <v>INSERT INTO m_coa (created_at, code, name) values (NOW(),'111501108','CA - Piutang Pihak Berelasi - PT Surprise Indonesia (SI)');</v>
      </c>
      <c r="E716" s="744" t="s">
        <v>60</v>
      </c>
      <c r="F716" t="s">
        <v>61</v>
      </c>
      <c r="G716" t="s">
        <v>373</v>
      </c>
      <c r="I716" t="s">
        <v>220</v>
      </c>
      <c r="K716">
        <f>VLOOKUP(I716,Sheet2!$A$2:$C$1013,3,FALSE)</f>
        <v>150</v>
      </c>
      <c r="L716" t="str">
        <f t="shared" si="53"/>
        <v>UPDATE m_coa set coa_group_id='150' WHERE code='111501108';</v>
      </c>
    </row>
    <row r="717" customFormat="1" spans="2:12">
      <c r="B717">
        <v>111501109</v>
      </c>
      <c r="C717" t="str">
        <f t="shared" si="51"/>
        <v>CA - Piutang Pihak Berelasi - PT Surya Teknologi Perkasa (STP)</v>
      </c>
      <c r="D717" s="7" t="str">
        <f t="shared" si="52"/>
        <v>INSERT INTO m_coa (created_at, code, name) values (NOW(),'111501109','CA - Piutang Pihak Berelasi - PT Surya Teknologi Perkasa (STP)');</v>
      </c>
      <c r="E717" s="744" t="s">
        <v>60</v>
      </c>
      <c r="F717" t="s">
        <v>61</v>
      </c>
      <c r="G717" t="s">
        <v>373</v>
      </c>
      <c r="I717" t="s">
        <v>221</v>
      </c>
      <c r="K717">
        <f>VLOOKUP(I717,Sheet2!$A$2:$C$1013,3,FALSE)</f>
        <v>151</v>
      </c>
      <c r="L717" t="str">
        <f t="shared" si="53"/>
        <v>UPDATE m_coa set coa_group_id='151' WHERE code='111501109';</v>
      </c>
    </row>
    <row r="718" customFormat="1" spans="2:12">
      <c r="B718">
        <v>111501110</v>
      </c>
      <c r="C718" t="str">
        <f t="shared" si="51"/>
        <v>CA - Piutang Pihak Berelasi - PT Swap Energi Indonesia (SEI)</v>
      </c>
      <c r="D718" s="7" t="str">
        <f t="shared" si="52"/>
        <v>INSERT INTO m_coa (created_at, code, name) values (NOW(),'111501110','CA - Piutang Pihak Berelasi - PT Swap Energi Indonesia (SEI)');</v>
      </c>
      <c r="E718" s="744" t="s">
        <v>60</v>
      </c>
      <c r="F718" t="s">
        <v>61</v>
      </c>
      <c r="G718" t="s">
        <v>373</v>
      </c>
      <c r="I718" t="s">
        <v>222</v>
      </c>
      <c r="K718">
        <f>VLOOKUP(I718,Sheet2!$A$2:$C$1013,3,FALSE)</f>
        <v>152</v>
      </c>
      <c r="L718" t="str">
        <f t="shared" si="53"/>
        <v>UPDATE m_coa set coa_group_id='152' WHERE code='111501110';</v>
      </c>
    </row>
    <row r="719" customFormat="1" spans="2:12">
      <c r="B719">
        <v>111501111</v>
      </c>
      <c r="C719" t="str">
        <f t="shared" si="51"/>
        <v>CA - Piutang Pihak Berelasi - PT Telefast Indonesia Tbk (TFAS)</v>
      </c>
      <c r="D719" s="7" t="str">
        <f t="shared" si="52"/>
        <v>INSERT INTO m_coa (created_at, code, name) values (NOW(),'111501111','CA - Piutang Pihak Berelasi - PT Telefast Indonesia Tbk (TFAS)');</v>
      </c>
      <c r="E719" s="744" t="s">
        <v>60</v>
      </c>
      <c r="F719" t="s">
        <v>61</v>
      </c>
      <c r="G719" t="s">
        <v>373</v>
      </c>
      <c r="I719" t="s">
        <v>223</v>
      </c>
      <c r="K719">
        <f>VLOOKUP(I719,Sheet2!$A$2:$C$1013,3,FALSE)</f>
        <v>153</v>
      </c>
      <c r="L719" t="str">
        <f t="shared" si="53"/>
        <v>UPDATE m_coa set coa_group_id='153' WHERE code='111501111';</v>
      </c>
    </row>
    <row r="720" customFormat="1" spans="2:12">
      <c r="B720">
        <v>111501112</v>
      </c>
      <c r="C720" t="str">
        <f t="shared" si="51"/>
        <v>CA - Piutang Pihak Berelasi - PT Telefast Investama Indonesia (TII)</v>
      </c>
      <c r="D720" s="7" t="str">
        <f t="shared" si="52"/>
        <v>INSERT INTO m_coa (created_at, code, name) values (NOW(),'111501112','CA - Piutang Pihak Berelasi - PT Telefast Investama Indonesia (TII)');</v>
      </c>
      <c r="E720" s="744" t="s">
        <v>60</v>
      </c>
      <c r="F720" t="s">
        <v>61</v>
      </c>
      <c r="G720" t="s">
        <v>373</v>
      </c>
      <c r="I720" t="s">
        <v>224</v>
      </c>
      <c r="K720">
        <f>VLOOKUP(I720,Sheet2!$A$2:$C$1013,3,FALSE)</f>
        <v>154</v>
      </c>
      <c r="L720" t="str">
        <f t="shared" si="53"/>
        <v>UPDATE m_coa set coa_group_id='154' WHERE code='111501112';</v>
      </c>
    </row>
    <row r="721" customFormat="1" spans="2:12">
      <c r="B721">
        <v>111501113</v>
      </c>
      <c r="C721" t="str">
        <f t="shared" si="51"/>
        <v>CA - Piutang Pihak Berelasi - PT Voucher Express Internasional (VEI)</v>
      </c>
      <c r="D721" s="7" t="str">
        <f t="shared" si="52"/>
        <v>INSERT INTO m_coa (created_at, code, name) values (NOW(),'111501113','CA - Piutang Pihak Berelasi - PT Voucher Express Internasional (VEI)');</v>
      </c>
      <c r="E721" s="744" t="s">
        <v>60</v>
      </c>
      <c r="F721" t="s">
        <v>61</v>
      </c>
      <c r="G721" t="s">
        <v>373</v>
      </c>
      <c r="I721" t="s">
        <v>225</v>
      </c>
      <c r="K721">
        <f>VLOOKUP(I721,Sheet2!$A$2:$C$1013,3,FALSE)</f>
        <v>155</v>
      </c>
      <c r="L721" t="str">
        <f t="shared" si="53"/>
        <v>UPDATE m_coa set coa_group_id='155' WHERE code='111501113';</v>
      </c>
    </row>
    <row r="722" customFormat="1" spans="2:12">
      <c r="B722">
        <v>111501114</v>
      </c>
      <c r="C722" t="str">
        <f t="shared" si="51"/>
        <v>CA - Piutang Pihak Berelasi - PT Wicaksana Anugerah Indonesia (WAI)</v>
      </c>
      <c r="D722" s="7" t="str">
        <f t="shared" si="52"/>
        <v>INSERT INTO m_coa (created_at, code, name) values (NOW(),'111501114','CA - Piutang Pihak Berelasi - PT Wicaksana Anugerah Indonesia (WAI)');</v>
      </c>
      <c r="E722" s="744" t="s">
        <v>60</v>
      </c>
      <c r="F722" t="s">
        <v>61</v>
      </c>
      <c r="G722" t="s">
        <v>373</v>
      </c>
      <c r="I722" t="s">
        <v>226</v>
      </c>
      <c r="K722">
        <f>VLOOKUP(I722,Sheet2!$A$2:$C$1013,3,FALSE)</f>
        <v>156</v>
      </c>
      <c r="L722" t="str">
        <f t="shared" si="53"/>
        <v>UPDATE m_coa set coa_group_id='156' WHERE code='111501114';</v>
      </c>
    </row>
    <row r="723" customFormat="1" spans="2:12">
      <c r="B723">
        <v>111501115</v>
      </c>
      <c r="C723" t="str">
        <f t="shared" si="51"/>
        <v>CA - Piutang Pihak Berelasi - PT Wicaksana Anugerah Nusantara (WAN)</v>
      </c>
      <c r="D723" s="7" t="str">
        <f t="shared" si="52"/>
        <v>INSERT INTO m_coa (created_at, code, name) values (NOW(),'111501115','CA - Piutang Pihak Berelasi - PT Wicaksana Anugerah Nusantara (WAN)');</v>
      </c>
      <c r="E723" s="744" t="s">
        <v>60</v>
      </c>
      <c r="F723" t="s">
        <v>61</v>
      </c>
      <c r="G723" t="s">
        <v>373</v>
      </c>
      <c r="I723" t="s">
        <v>227</v>
      </c>
      <c r="K723">
        <f>VLOOKUP(I723,Sheet2!$A$2:$C$1013,3,FALSE)</f>
        <v>157</v>
      </c>
      <c r="L723" t="str">
        <f t="shared" si="53"/>
        <v>UPDATE m_coa set coa_group_id='157' WHERE code='111501115';</v>
      </c>
    </row>
    <row r="724" customFormat="1" spans="2:12">
      <c r="B724">
        <v>111501116</v>
      </c>
      <c r="C724" t="str">
        <f t="shared" si="51"/>
        <v>CA - Piutang Pihak Berelasi - PT Wicaksana Anugerah Solusindo (WAS)</v>
      </c>
      <c r="D724" s="7" t="str">
        <f t="shared" si="52"/>
        <v>INSERT INTO m_coa (created_at, code, name) values (NOW(),'111501116','CA - Piutang Pihak Berelasi - PT Wicaksana Anugerah Solusindo (WAS)');</v>
      </c>
      <c r="E724" s="744" t="s">
        <v>60</v>
      </c>
      <c r="F724" t="s">
        <v>61</v>
      </c>
      <c r="G724" t="s">
        <v>373</v>
      </c>
      <c r="I724" t="s">
        <v>228</v>
      </c>
      <c r="K724">
        <f>VLOOKUP(I724,Sheet2!$A$2:$C$1013,3,FALSE)</f>
        <v>158</v>
      </c>
      <c r="L724" t="str">
        <f t="shared" si="53"/>
        <v>UPDATE m_coa set coa_group_id='158' WHERE code='111501116';</v>
      </c>
    </row>
    <row r="725" customFormat="1" spans="2:12">
      <c r="B725">
        <v>111501117</v>
      </c>
      <c r="C725" t="str">
        <f t="shared" si="51"/>
        <v>CA - Piutang Pihak Berelasi - PT Agapindo Sejahtera Sukses (ASS2)</v>
      </c>
      <c r="D725" s="7" t="str">
        <f t="shared" si="52"/>
        <v>INSERT INTO m_coa (created_at, code, name) values (NOW(),'111501117','CA - Piutang Pihak Berelasi - PT Agapindo Sejahtera Sukses (ASS2)');</v>
      </c>
      <c r="E725" s="744" t="s">
        <v>60</v>
      </c>
      <c r="F725" t="s">
        <v>61</v>
      </c>
      <c r="G725" t="s">
        <v>373</v>
      </c>
      <c r="I725" t="s">
        <v>229</v>
      </c>
      <c r="K725">
        <f>VLOOKUP(I725,Sheet2!$A$2:$C$1013,3,FALSE)</f>
        <v>159</v>
      </c>
      <c r="L725" t="str">
        <f t="shared" si="53"/>
        <v>UPDATE m_coa set coa_group_id='159' WHERE code='111501117';</v>
      </c>
    </row>
    <row r="726" customFormat="1" spans="2:12">
      <c r="B726">
        <v>111501118</v>
      </c>
      <c r="C726" t="str">
        <f t="shared" si="51"/>
        <v>CA - Piutang Pihak Berelasi - PT Bumilangit Digital Mediatama (BLDX)</v>
      </c>
      <c r="D726" s="7" t="str">
        <f t="shared" si="52"/>
        <v>INSERT INTO m_coa (created_at, code, name) values (NOW(),'111501118','CA - Piutang Pihak Berelasi - PT Bumilangit Digital Mediatama (BLDX)');</v>
      </c>
      <c r="E726" s="744" t="s">
        <v>60</v>
      </c>
      <c r="F726" t="s">
        <v>61</v>
      </c>
      <c r="G726" t="s">
        <v>373</v>
      </c>
      <c r="I726" t="s">
        <v>230</v>
      </c>
      <c r="K726">
        <f>VLOOKUP(I726,Sheet2!$A$2:$C$1013,3,FALSE)</f>
        <v>160</v>
      </c>
      <c r="L726" t="str">
        <f t="shared" si="53"/>
        <v>UPDATE m_coa set coa_group_id='160' WHERE code='111501118';</v>
      </c>
    </row>
    <row r="727" customFormat="1" spans="2:12">
      <c r="B727">
        <v>111501119</v>
      </c>
      <c r="C727" t="str">
        <f t="shared" si="51"/>
        <v>CA - Piutang Pihak Berelasi - PT DMMX Media Maxima</v>
      </c>
      <c r="D727" s="7" t="str">
        <f t="shared" si="52"/>
        <v>INSERT INTO m_coa (created_at, code, name) values (NOW(),'111501119','CA - Piutang Pihak Berelasi - PT DMMX Media Maxima');</v>
      </c>
      <c r="E727" s="744" t="s">
        <v>60</v>
      </c>
      <c r="F727" t="s">
        <v>61</v>
      </c>
      <c r="G727" t="s">
        <v>373</v>
      </c>
      <c r="I727" t="s">
        <v>231</v>
      </c>
      <c r="K727">
        <f>VLOOKUP(I727,Sheet2!$A$2:$C$1013,3,FALSE)</f>
        <v>161</v>
      </c>
      <c r="L727" t="str">
        <f t="shared" si="53"/>
        <v>UPDATE m_coa set coa_group_id='161' WHERE code='111501119';</v>
      </c>
    </row>
    <row r="728" customFormat="1" spans="2:12">
      <c r="B728">
        <v>111501120</v>
      </c>
      <c r="C728" t="str">
        <f t="shared" si="51"/>
        <v>CA - Piutang Pihak Berelasi - PT Mega Harapan Mulia (MHM)</v>
      </c>
      <c r="D728" s="7" t="str">
        <f t="shared" si="52"/>
        <v>INSERT INTO m_coa (created_at, code, name) values (NOW(),'111501120','CA - Piutang Pihak Berelasi - PT Mega Harapan Mulia (MHM)');</v>
      </c>
      <c r="E728" s="744" t="s">
        <v>60</v>
      </c>
      <c r="F728" t="s">
        <v>61</v>
      </c>
      <c r="G728" t="s">
        <v>373</v>
      </c>
      <c r="I728" t="s">
        <v>232</v>
      </c>
      <c r="K728">
        <f>VLOOKUP(I728,Sheet2!$A$2:$C$1013,3,FALSE)</f>
        <v>162</v>
      </c>
      <c r="L728" t="str">
        <f t="shared" si="53"/>
        <v>UPDATE m_coa set coa_group_id='162' WHERE code='111501120';</v>
      </c>
    </row>
    <row r="729" customFormat="1" spans="2:12">
      <c r="B729">
        <v>111501121</v>
      </c>
      <c r="C729" t="str">
        <f t="shared" si="51"/>
        <v>CA - Piutang Pihak Berelasi - PT Code Development Indonesia</v>
      </c>
      <c r="D729" s="7" t="str">
        <f t="shared" si="52"/>
        <v>INSERT INTO m_coa (created_at, code, name) values (NOW(),'111501121','CA - Piutang Pihak Berelasi - PT Code Development Indonesia');</v>
      </c>
      <c r="E729" s="744" t="s">
        <v>60</v>
      </c>
      <c r="F729" t="s">
        <v>61</v>
      </c>
      <c r="G729" t="s">
        <v>373</v>
      </c>
      <c r="I729" t="s">
        <v>233</v>
      </c>
      <c r="K729">
        <f>VLOOKUP(I729,Sheet2!$A$2:$C$1013,3,FALSE)</f>
        <v>163</v>
      </c>
      <c r="L729" t="str">
        <f t="shared" si="53"/>
        <v>UPDATE m_coa set coa_group_id='163' WHERE code='111501121';</v>
      </c>
    </row>
    <row r="730" customFormat="1" spans="2:12">
      <c r="B730">
        <v>111501122</v>
      </c>
      <c r="C730" t="str">
        <f t="shared" si="51"/>
        <v>CA - Piutang Pihak Berelasi - PT Niji Games Studio (NGS)</v>
      </c>
      <c r="D730" s="7" t="str">
        <f t="shared" si="52"/>
        <v>INSERT INTO m_coa (created_at, code, name) values (NOW(),'111501122','CA - Piutang Pihak Berelasi - PT Niji Games Studio (NGS)');</v>
      </c>
      <c r="E730" s="744" t="s">
        <v>60</v>
      </c>
      <c r="F730" t="s">
        <v>61</v>
      </c>
      <c r="G730" t="s">
        <v>373</v>
      </c>
      <c r="I730" t="s">
        <v>234</v>
      </c>
      <c r="K730">
        <f>VLOOKUP(I730,Sheet2!$A$2:$C$1013,3,FALSE)</f>
        <v>164</v>
      </c>
      <c r="L730" t="str">
        <f t="shared" si="53"/>
        <v>UPDATE m_coa set coa_group_id='164' WHERE code='111501122';</v>
      </c>
    </row>
    <row r="731" customFormat="1" spans="2:12">
      <c r="B731">
        <v>111501123</v>
      </c>
      <c r="C731" t="str">
        <f t="shared" si="51"/>
        <v>CA - Piutang Pihak Berelasi - PT Indonesian Cloud (IC)</v>
      </c>
      <c r="D731" s="7" t="str">
        <f t="shared" si="52"/>
        <v>INSERT INTO m_coa (created_at, code, name) values (NOW(),'111501123','CA - Piutang Pihak Berelasi - PT Indonesian Cloud (IC)');</v>
      </c>
      <c r="E731" s="744" t="s">
        <v>60</v>
      </c>
      <c r="F731" t="s">
        <v>61</v>
      </c>
      <c r="G731" t="s">
        <v>373</v>
      </c>
      <c r="I731" t="s">
        <v>235</v>
      </c>
      <c r="K731">
        <f>VLOOKUP(I731,Sheet2!$A$2:$C$1013,3,FALSE)</f>
        <v>165</v>
      </c>
      <c r="L731" t="str">
        <f t="shared" si="53"/>
        <v>UPDATE m_coa set coa_group_id='165' WHERE code='111501123';</v>
      </c>
    </row>
    <row r="732" customFormat="1" spans="2:12">
      <c r="B732">
        <v>111501124</v>
      </c>
      <c r="C732" t="str">
        <f t="shared" si="51"/>
        <v>CA - Piutang Pihak Berelasi - PT Dans Multi Pro (DMP)</v>
      </c>
      <c r="D732" s="7" t="str">
        <f t="shared" si="52"/>
        <v>INSERT INTO m_coa (created_at, code, name) values (NOW(),'111501124','CA - Piutang Pihak Berelasi - PT Dans Multi Pro (DMP)');</v>
      </c>
      <c r="E732" s="744" t="s">
        <v>60</v>
      </c>
      <c r="F732" t="s">
        <v>61</v>
      </c>
      <c r="G732" t="s">
        <v>373</v>
      </c>
      <c r="I732" t="s">
        <v>236</v>
      </c>
      <c r="K732">
        <f>VLOOKUP(I732,Sheet2!$A$2:$C$1013,3,FALSE)</f>
        <v>166</v>
      </c>
      <c r="L732" t="str">
        <f t="shared" si="53"/>
        <v>UPDATE m_coa set coa_group_id='166' WHERE code='111501124';</v>
      </c>
    </row>
    <row r="733" customFormat="1" spans="2:12">
      <c r="B733">
        <v>111501125</v>
      </c>
      <c r="C733" t="str">
        <f t="shared" si="51"/>
        <v>CA - Piutang Pihak Berelasi - PT Cipta Urban Darsana (CUD)</v>
      </c>
      <c r="D733" s="7" t="str">
        <f t="shared" si="52"/>
        <v>INSERT INTO m_coa (created_at, code, name) values (NOW(),'111501125','CA - Piutang Pihak Berelasi - PT Cipta Urban Darsana (CUD)');</v>
      </c>
      <c r="E733" s="744" t="s">
        <v>60</v>
      </c>
      <c r="F733" t="s">
        <v>61</v>
      </c>
      <c r="G733" t="s">
        <v>373</v>
      </c>
      <c r="I733" t="s">
        <v>237</v>
      </c>
      <c r="K733">
        <f>VLOOKUP(I733,Sheet2!$A$2:$C$1013,3,FALSE)</f>
        <v>167</v>
      </c>
      <c r="L733" t="str">
        <f t="shared" si="53"/>
        <v>UPDATE m_coa set coa_group_id='167' WHERE code='111501125';</v>
      </c>
    </row>
    <row r="734" customFormat="1" spans="2:12">
      <c r="B734">
        <v>111501126</v>
      </c>
      <c r="C734" t="str">
        <f t="shared" si="51"/>
        <v>CA - Piutang Pihak Berelasi - PT Dwi Danamitra Kavita (DDK)</v>
      </c>
      <c r="D734" s="7" t="str">
        <f t="shared" si="52"/>
        <v>INSERT INTO m_coa (created_at, code, name) values (NOW(),'111501126','CA - Piutang Pihak Berelasi - PT Dwi Danamitra Kavita (DDK)');</v>
      </c>
      <c r="E734" s="744" t="s">
        <v>60</v>
      </c>
      <c r="F734" t="s">
        <v>61</v>
      </c>
      <c r="G734" t="s">
        <v>373</v>
      </c>
      <c r="I734" t="s">
        <v>238</v>
      </c>
      <c r="K734">
        <f>VLOOKUP(I734,Sheet2!$A$2:$C$1013,3,FALSE)</f>
        <v>168</v>
      </c>
      <c r="L734" t="str">
        <f t="shared" si="53"/>
        <v>UPDATE m_coa set coa_group_id='168' WHERE code='111501126';</v>
      </c>
    </row>
    <row r="735" customFormat="1" spans="2:12">
      <c r="B735">
        <v>111501127</v>
      </c>
      <c r="C735" t="str">
        <f t="shared" si="51"/>
        <v>CA - Piutang Pihak Berelasi - PT Artaka Anugerah Abadi (AAA)</v>
      </c>
      <c r="D735" s="7" t="str">
        <f t="shared" si="52"/>
        <v>INSERT INTO m_coa (created_at, code, name) values (NOW(),'111501127','CA - Piutang Pihak Berelasi - PT Artaka Anugerah Abadi (AAA)');</v>
      </c>
      <c r="E735" s="744" t="s">
        <v>60</v>
      </c>
      <c r="F735" t="s">
        <v>61</v>
      </c>
      <c r="G735" t="s">
        <v>373</v>
      </c>
      <c r="I735" t="s">
        <v>239</v>
      </c>
      <c r="K735">
        <f>VLOOKUP(I735,Sheet2!$A$2:$C$1013,3,FALSE)</f>
        <v>169</v>
      </c>
      <c r="L735" t="str">
        <f t="shared" si="53"/>
        <v>UPDATE m_coa set coa_group_id='169' WHERE code='111501127';</v>
      </c>
    </row>
    <row r="736" customFormat="1" spans="2:12">
      <c r="B736">
        <v>111501128</v>
      </c>
      <c r="C736" t="str">
        <f t="shared" si="51"/>
        <v>CA - Piutang Pihak Berelasi - PT Clodeo Indonesia Jaya (CIJ)</v>
      </c>
      <c r="D736" s="7" t="str">
        <f t="shared" si="52"/>
        <v>INSERT INTO m_coa (created_at, code, name) values (NOW(),'111501128','CA - Piutang Pihak Berelasi - PT Clodeo Indonesia Jaya (CIJ)');</v>
      </c>
      <c r="E736" s="744" t="s">
        <v>60</v>
      </c>
      <c r="F736" t="s">
        <v>61</v>
      </c>
      <c r="G736" t="s">
        <v>373</v>
      </c>
      <c r="I736" t="s">
        <v>240</v>
      </c>
      <c r="K736">
        <f>VLOOKUP(I736,Sheet2!$A$2:$C$1013,3,FALSE)</f>
        <v>170</v>
      </c>
      <c r="L736" t="str">
        <f t="shared" si="53"/>
        <v>UPDATE m_coa set coa_group_id='170' WHERE code='111501128';</v>
      </c>
    </row>
    <row r="737" customFormat="1" spans="2:12">
      <c r="B737">
        <v>111501129</v>
      </c>
      <c r="C737" t="str">
        <f t="shared" ref="C737:C800" si="54">CONCATENATE(F737,E737,G737,E737,I737)</f>
        <v>CA - Piutang Pihak Berelasi - PT Mandiri Terang Harapan (MTH)</v>
      </c>
      <c r="D737" s="7" t="str">
        <f t="shared" si="52"/>
        <v>INSERT INTO m_coa (created_at, code, name) values (NOW(),'111501129','CA - Piutang Pihak Berelasi - PT Mandiri Terang Harapan (MTH)');</v>
      </c>
      <c r="E737" s="744" t="s">
        <v>60</v>
      </c>
      <c r="F737" t="s">
        <v>61</v>
      </c>
      <c r="G737" t="s">
        <v>373</v>
      </c>
      <c r="I737" t="s">
        <v>241</v>
      </c>
      <c r="K737">
        <f>VLOOKUP(I737,Sheet2!$A$2:$C$1013,3,FALSE)</f>
        <v>171</v>
      </c>
      <c r="L737" t="str">
        <f t="shared" si="53"/>
        <v>UPDATE m_coa set coa_group_id='171' WHERE code='111501129';</v>
      </c>
    </row>
    <row r="738" customFormat="1" spans="2:12">
      <c r="B738">
        <v>111501130</v>
      </c>
      <c r="C738" t="str">
        <f t="shared" si="54"/>
        <v>CA - Piutang Pihak Berelasi - PT Aeronusa Inti raya (AIR)</v>
      </c>
      <c r="D738" s="7" t="str">
        <f t="shared" si="52"/>
        <v>INSERT INTO m_coa (created_at, code, name) values (NOW(),'111501130','CA - Piutang Pihak Berelasi - PT Aeronusa Inti raya (AIR)');</v>
      </c>
      <c r="E738" s="744" t="s">
        <v>60</v>
      </c>
      <c r="F738" t="s">
        <v>61</v>
      </c>
      <c r="G738" t="s">
        <v>373</v>
      </c>
      <c r="I738" t="s">
        <v>242</v>
      </c>
      <c r="K738">
        <f>VLOOKUP(I738,Sheet2!$A$2:$C$1013,3,FALSE)</f>
        <v>172</v>
      </c>
      <c r="L738" t="str">
        <f t="shared" si="53"/>
        <v>UPDATE m_coa set coa_group_id='172' WHERE code='111501130';</v>
      </c>
    </row>
    <row r="739" customFormat="1" spans="2:12">
      <c r="B739">
        <v>111501131</v>
      </c>
      <c r="C739" t="str">
        <f t="shared" si="54"/>
        <v>CA - Piutang Pihak Berelasi - PT Solusi Wicaksana Teknologi (SWT)</v>
      </c>
      <c r="D739" s="7" t="str">
        <f t="shared" si="52"/>
        <v>INSERT INTO m_coa (created_at, code, name) values (NOW(),'111501131','CA - Piutang Pihak Berelasi - PT Solusi Wicaksana Teknologi (SWT)');</v>
      </c>
      <c r="E739" s="744" t="s">
        <v>60</v>
      </c>
      <c r="F739" t="s">
        <v>61</v>
      </c>
      <c r="G739" t="s">
        <v>373</v>
      </c>
      <c r="I739" t="s">
        <v>243</v>
      </c>
      <c r="K739">
        <f>VLOOKUP(I739,Sheet2!$A$2:$C$1013,3,FALSE)</f>
        <v>173</v>
      </c>
      <c r="L739" t="str">
        <f t="shared" si="53"/>
        <v>UPDATE m_coa set coa_group_id='173' WHERE code='111501131';</v>
      </c>
    </row>
    <row r="740" customFormat="1" spans="2:12">
      <c r="B740">
        <v>111501132</v>
      </c>
      <c r="C740" t="str">
        <f t="shared" si="54"/>
        <v>CA - Piutang Pihak Berelasi - PT Mitra Pendanaan Mandiri (MPM)</v>
      </c>
      <c r="D740" s="7" t="str">
        <f t="shared" si="52"/>
        <v>INSERT INTO m_coa (created_at, code, name) values (NOW(),'111501132','CA - Piutang Pihak Berelasi - PT Mitra Pendanaan Mandiri (MPM)');</v>
      </c>
      <c r="E740" s="744" t="s">
        <v>60</v>
      </c>
      <c r="F740" t="s">
        <v>61</v>
      </c>
      <c r="G740" t="s">
        <v>373</v>
      </c>
      <c r="I740" t="s">
        <v>244</v>
      </c>
      <c r="K740">
        <f>VLOOKUP(I740,Sheet2!$A$2:$C$1013,3,FALSE)</f>
        <v>174</v>
      </c>
      <c r="L740" t="str">
        <f t="shared" si="53"/>
        <v>UPDATE m_coa set coa_group_id='174' WHERE code='111501132';</v>
      </c>
    </row>
    <row r="741" customFormat="1" spans="2:12">
      <c r="B741">
        <v>111501133</v>
      </c>
      <c r="C741" t="str">
        <f t="shared" si="54"/>
        <v>CA - Piutang Pihak Berelasi - PT Ekosistem Rintisan Digital (ERD)</v>
      </c>
      <c r="D741" s="7" t="str">
        <f t="shared" si="52"/>
        <v>INSERT INTO m_coa (created_at, code, name) values (NOW(),'111501133','CA - Piutang Pihak Berelasi - PT Ekosistem Rintisan Digital (ERD)');</v>
      </c>
      <c r="E741" s="744" t="s">
        <v>60</v>
      </c>
      <c r="F741" t="s">
        <v>61</v>
      </c>
      <c r="G741" t="s">
        <v>373</v>
      </c>
      <c r="I741" t="s">
        <v>245</v>
      </c>
      <c r="K741">
        <f>VLOOKUP(I741,Sheet2!$A$2:$C$1013,3,FALSE)</f>
        <v>175</v>
      </c>
      <c r="L741" t="str">
        <f t="shared" si="53"/>
        <v>UPDATE m_coa set coa_group_id='175' WHERE code='111501133';</v>
      </c>
    </row>
    <row r="742" customFormat="1" spans="2:12">
      <c r="B742">
        <v>111501134</v>
      </c>
      <c r="C742" t="str">
        <f t="shared" si="54"/>
        <v>CA - Piutang Pihak Berelasi - PT Sumber Digital Terpadu (SDT)</v>
      </c>
      <c r="D742" s="7" t="str">
        <f t="shared" si="52"/>
        <v>INSERT INTO m_coa (created_at, code, name) values (NOW(),'111501134','CA - Piutang Pihak Berelasi - PT Sumber Digital Terpadu (SDT)');</v>
      </c>
      <c r="E742" s="744" t="s">
        <v>60</v>
      </c>
      <c r="F742" t="s">
        <v>61</v>
      </c>
      <c r="G742" t="s">
        <v>373</v>
      </c>
      <c r="I742" t="s">
        <v>246</v>
      </c>
      <c r="K742">
        <f>VLOOKUP(I742,Sheet2!$A$2:$C$1013,3,FALSE)</f>
        <v>176</v>
      </c>
      <c r="L742" t="str">
        <f t="shared" si="53"/>
        <v>UPDATE m_coa set coa_group_id='176' WHERE code='111501134';</v>
      </c>
    </row>
    <row r="743" customFormat="1" spans="2:12">
      <c r="B743">
        <v>111501135</v>
      </c>
      <c r="C743" t="str">
        <f t="shared" si="54"/>
        <v>CA - Piutang Pihak Berelasi - PT Elpis Anugerah Andalan (EAA)</v>
      </c>
      <c r="D743" s="7" t="str">
        <f t="shared" si="52"/>
        <v>INSERT INTO m_coa (created_at, code, name) values (NOW(),'111501135','CA - Piutang Pihak Berelasi - PT Elpis Anugerah Andalan (EAA)');</v>
      </c>
      <c r="E743" s="744" t="s">
        <v>60</v>
      </c>
      <c r="F743" t="s">
        <v>61</v>
      </c>
      <c r="G743" t="s">
        <v>373</v>
      </c>
      <c r="I743" t="s">
        <v>247</v>
      </c>
      <c r="K743">
        <f>VLOOKUP(I743,Sheet2!$A$2:$C$1013,3,FALSE)</f>
        <v>177</v>
      </c>
      <c r="L743" t="str">
        <f t="shared" si="53"/>
        <v>UPDATE m_coa set coa_group_id='177' WHERE code='111501135';</v>
      </c>
    </row>
    <row r="744" customFormat="1" spans="2:12">
      <c r="B744">
        <v>111501136</v>
      </c>
      <c r="C744" t="str">
        <f t="shared" si="54"/>
        <v>CA - Piutang Pihak Berelasi - PT DMMX Grosir Digital (DGD)</v>
      </c>
      <c r="D744" s="7" t="str">
        <f t="shared" si="52"/>
        <v>INSERT INTO m_coa (created_at, code, name) values (NOW(),'111501136','CA - Piutang Pihak Berelasi - PT DMMX Grosir Digital (DGD)');</v>
      </c>
      <c r="E744" s="744" t="s">
        <v>60</v>
      </c>
      <c r="F744" t="s">
        <v>61</v>
      </c>
      <c r="G744" t="s">
        <v>373</v>
      </c>
      <c r="I744" t="s">
        <v>248</v>
      </c>
      <c r="K744">
        <f>VLOOKUP(I744,Sheet2!$A$2:$C$1013,3,FALSE)</f>
        <v>178</v>
      </c>
      <c r="L744" t="str">
        <f t="shared" si="53"/>
        <v>UPDATE m_coa set coa_group_id='178' WHERE code='111501136';</v>
      </c>
    </row>
    <row r="745" customFormat="1" spans="2:12">
      <c r="B745">
        <v>111501137</v>
      </c>
      <c r="C745" t="str">
        <f t="shared" si="54"/>
        <v>CA - Piutang Pihak Berelasi - PT DMMX Rans Digital (DRD)</v>
      </c>
      <c r="D745" s="7" t="str">
        <f t="shared" si="52"/>
        <v>INSERT INTO m_coa (created_at, code, name) values (NOW(),'111501137','CA - Piutang Pihak Berelasi - PT DMMX Rans Digital (DRD)');</v>
      </c>
      <c r="E745" s="744" t="s">
        <v>60</v>
      </c>
      <c r="F745" t="s">
        <v>61</v>
      </c>
      <c r="G745" t="s">
        <v>373</v>
      </c>
      <c r="I745" t="s">
        <v>249</v>
      </c>
      <c r="K745">
        <f>VLOOKUP(I745,Sheet2!$A$2:$C$1013,3,FALSE)</f>
        <v>179</v>
      </c>
      <c r="L745" t="str">
        <f t="shared" si="53"/>
        <v>UPDATE m_coa set coa_group_id='179' WHERE code='111501137';</v>
      </c>
    </row>
    <row r="746" customFormat="1" spans="2:12">
      <c r="B746">
        <v>111501138</v>
      </c>
      <c r="C746" t="str">
        <f t="shared" si="54"/>
        <v>CA - Piutang Pihak Berelasi - PT Qerja Akademi Indonesia (QAI)</v>
      </c>
      <c r="D746" s="7" t="str">
        <f t="shared" si="52"/>
        <v>INSERT INTO m_coa (created_at, code, name) values (NOW(),'111501138','CA - Piutang Pihak Berelasi - PT Qerja Akademi Indonesia (QAI)');</v>
      </c>
      <c r="E746" s="744" t="s">
        <v>60</v>
      </c>
      <c r="F746" t="s">
        <v>61</v>
      </c>
      <c r="G746" t="s">
        <v>373</v>
      </c>
      <c r="I746" t="s">
        <v>250</v>
      </c>
      <c r="K746">
        <f>VLOOKUP(I746,Sheet2!$A$2:$C$1013,3,FALSE)</f>
        <v>180</v>
      </c>
      <c r="L746" t="str">
        <f t="shared" si="53"/>
        <v>UPDATE m_coa set coa_group_id='180' WHERE code='111501138';</v>
      </c>
    </row>
    <row r="747" customFormat="1" spans="2:12">
      <c r="B747">
        <v>111501139</v>
      </c>
      <c r="C747" t="str">
        <f t="shared" si="54"/>
        <v>CA - Piutang Pihak Berelasi - PT Tfas Digital Indonesia (TDI)</v>
      </c>
      <c r="D747" s="7" t="str">
        <f t="shared" si="52"/>
        <v>INSERT INTO m_coa (created_at, code, name) values (NOW(),'111501139','CA - Piutang Pihak Berelasi - PT Tfas Digital Indonesia (TDI)');</v>
      </c>
      <c r="E747" s="744" t="s">
        <v>60</v>
      </c>
      <c r="F747" t="s">
        <v>61</v>
      </c>
      <c r="G747" t="s">
        <v>373</v>
      </c>
      <c r="I747" t="s">
        <v>251</v>
      </c>
      <c r="K747">
        <f>VLOOKUP(I747,Sheet2!$A$2:$C$1013,3,FALSE)</f>
        <v>181</v>
      </c>
      <c r="L747" t="str">
        <f t="shared" si="53"/>
        <v>UPDATE m_coa set coa_group_id='181' WHERE code='111501139';</v>
      </c>
    </row>
    <row r="748" customFormat="1" spans="2:12">
      <c r="B748">
        <v>111501140</v>
      </c>
      <c r="C748" t="str">
        <f t="shared" si="54"/>
        <v>CA - Piutang Pihak Berelasi - PT Gemilang Integra Fentura (GIF)</v>
      </c>
      <c r="D748" s="7" t="str">
        <f t="shared" si="52"/>
        <v>INSERT INTO m_coa (created_at, code, name) values (NOW(),'111501140','CA - Piutang Pihak Berelasi - PT Gemilang Integra Fentura (GIF)');</v>
      </c>
      <c r="E748" s="744" t="s">
        <v>60</v>
      </c>
      <c r="F748" t="s">
        <v>61</v>
      </c>
      <c r="G748" t="s">
        <v>373</v>
      </c>
      <c r="I748" t="s">
        <v>252</v>
      </c>
      <c r="K748">
        <f>VLOOKUP(I748,Sheet2!$A$2:$C$1013,3,FALSE)</f>
        <v>182</v>
      </c>
      <c r="L748" t="str">
        <f t="shared" si="53"/>
        <v>UPDATE m_coa set coa_group_id='182' WHERE code='111501140';</v>
      </c>
    </row>
    <row r="749" customFormat="1" spans="2:12">
      <c r="B749">
        <v>111501141</v>
      </c>
      <c r="C749" t="str">
        <f t="shared" si="54"/>
        <v>CA - Piutang Pihak Berelasi - PT Energi Selalu Baru (ESB)</v>
      </c>
      <c r="D749" s="7" t="str">
        <f t="shared" si="52"/>
        <v>INSERT INTO m_coa (created_at, code, name) values (NOW(),'111501141','CA - Piutang Pihak Berelasi - PT Energi Selalu Baru (ESB)');</v>
      </c>
      <c r="E749" s="744" t="s">
        <v>60</v>
      </c>
      <c r="F749" t="s">
        <v>61</v>
      </c>
      <c r="G749" t="s">
        <v>373</v>
      </c>
      <c r="I749" t="s">
        <v>253</v>
      </c>
      <c r="K749">
        <f>VLOOKUP(I749,Sheet2!$A$2:$C$1013,3,FALSE)</f>
        <v>183</v>
      </c>
      <c r="L749" t="str">
        <f t="shared" si="53"/>
        <v>UPDATE m_coa set coa_group_id='183' WHERE code='111501141';</v>
      </c>
    </row>
    <row r="750" customFormat="1" spans="2:12">
      <c r="B750">
        <v>111501142</v>
      </c>
      <c r="C750" t="str">
        <f t="shared" si="54"/>
        <v>CA - Piutang Pihak Berelasi - PT Solic Kreasi Baru (SKB)</v>
      </c>
      <c r="D750" s="7" t="str">
        <f t="shared" si="52"/>
        <v>INSERT INTO m_coa (created_at, code, name) values (NOW(),'111501142','CA - Piutang Pihak Berelasi - PT Solic Kreasi Baru (SKB)');</v>
      </c>
      <c r="E750" s="744" t="s">
        <v>60</v>
      </c>
      <c r="F750" t="s">
        <v>61</v>
      </c>
      <c r="G750" t="s">
        <v>373</v>
      </c>
      <c r="I750" t="s">
        <v>254</v>
      </c>
      <c r="K750">
        <f>VLOOKUP(I750,Sheet2!$A$2:$C$1013,3,FALSE)</f>
        <v>184</v>
      </c>
      <c r="L750" t="str">
        <f t="shared" si="53"/>
        <v>UPDATE m_coa set coa_group_id='184' WHERE code='111501142';</v>
      </c>
    </row>
    <row r="751" customFormat="1" spans="2:12">
      <c r="B751">
        <v>111501143</v>
      </c>
      <c r="C751" t="str">
        <f t="shared" si="54"/>
        <v>CA - Piutang Pihak Berelasi - PT Gembala Rintisan Digital (GRD)</v>
      </c>
      <c r="D751" s="7" t="str">
        <f t="shared" si="52"/>
        <v>INSERT INTO m_coa (created_at, code, name) values (NOW(),'111501143','CA - Piutang Pihak Berelasi - PT Gembala Rintisan Digital (GRD)');</v>
      </c>
      <c r="E751" s="744" t="s">
        <v>60</v>
      </c>
      <c r="F751" t="s">
        <v>61</v>
      </c>
      <c r="G751" t="s">
        <v>373</v>
      </c>
      <c r="I751" t="s">
        <v>255</v>
      </c>
      <c r="K751">
        <f>VLOOKUP(I751,Sheet2!$A$2:$C$1013,3,FALSE)</f>
        <v>185</v>
      </c>
      <c r="L751" t="str">
        <f t="shared" si="53"/>
        <v>UPDATE m_coa set coa_group_id='185' WHERE code='111501143';</v>
      </c>
    </row>
    <row r="752" customFormat="1" spans="2:12">
      <c r="B752">
        <v>111501144</v>
      </c>
      <c r="C752" t="str">
        <f t="shared" si="54"/>
        <v>CA - Piutang Pihak Berelasi - PT Sentral Inti Anugerah (SIA1)</v>
      </c>
      <c r="D752" s="7" t="str">
        <f t="shared" si="52"/>
        <v>INSERT INTO m_coa (created_at, code, name) values (NOW(),'111501144','CA - Piutang Pihak Berelasi - PT Sentral Inti Anugerah (SIA1)');</v>
      </c>
      <c r="E752" s="744" t="s">
        <v>60</v>
      </c>
      <c r="F752" t="s">
        <v>61</v>
      </c>
      <c r="G752" t="s">
        <v>373</v>
      </c>
      <c r="I752" t="s">
        <v>256</v>
      </c>
      <c r="K752">
        <f>VLOOKUP(I752,Sheet2!$A$2:$C$1013,3,FALSE)</f>
        <v>186</v>
      </c>
      <c r="L752" t="str">
        <f t="shared" si="53"/>
        <v>UPDATE m_coa set coa_group_id='186' WHERE code='111501144';</v>
      </c>
    </row>
    <row r="753" customFormat="1" spans="2:12">
      <c r="B753">
        <v>111501145</v>
      </c>
      <c r="C753" t="str">
        <f t="shared" si="54"/>
        <v>CA - Piutang Pihak Berelasi - PT Sarana Cipta Digital (SCD)</v>
      </c>
      <c r="D753" s="7" t="str">
        <f t="shared" si="52"/>
        <v>INSERT INTO m_coa (created_at, code, name) values (NOW(),'111501145','CA - Piutang Pihak Berelasi - PT Sarana Cipta Digital (SCD)');</v>
      </c>
      <c r="E753" s="744" t="s">
        <v>60</v>
      </c>
      <c r="F753" t="s">
        <v>61</v>
      </c>
      <c r="G753" t="s">
        <v>373</v>
      </c>
      <c r="I753" t="s">
        <v>257</v>
      </c>
      <c r="K753">
        <f>VLOOKUP(I753,Sheet2!$A$2:$C$1013,3,FALSE)</f>
        <v>187</v>
      </c>
      <c r="L753" t="str">
        <f t="shared" si="53"/>
        <v>UPDATE m_coa set coa_group_id='187' WHERE code='111501145';</v>
      </c>
    </row>
    <row r="754" customFormat="1" spans="2:12">
      <c r="B754">
        <v>111501146</v>
      </c>
      <c r="C754" t="str">
        <f t="shared" si="54"/>
        <v>CA - Piutang Pihak Berelasi - PT Sejahtera Wahana Teknindo (SWT)</v>
      </c>
      <c r="D754" s="7" t="str">
        <f t="shared" si="52"/>
        <v>INSERT INTO m_coa (created_at, code, name) values (NOW(),'111501146','CA - Piutang Pihak Berelasi - PT Sejahtera Wahana Teknindo (SWT)');</v>
      </c>
      <c r="E754" s="744" t="s">
        <v>60</v>
      </c>
      <c r="F754" t="s">
        <v>61</v>
      </c>
      <c r="G754" t="s">
        <v>373</v>
      </c>
      <c r="I754" t="s">
        <v>258</v>
      </c>
      <c r="K754">
        <f>VLOOKUP(I754,Sheet2!$A$2:$C$1013,3,FALSE)</f>
        <v>188</v>
      </c>
      <c r="L754" t="str">
        <f t="shared" si="53"/>
        <v>UPDATE m_coa set coa_group_id='188' WHERE code='111501146';</v>
      </c>
    </row>
    <row r="755" customFormat="1" spans="2:12">
      <c r="B755">
        <v>111501147</v>
      </c>
      <c r="C755" t="str">
        <f t="shared" si="54"/>
        <v>CA - Piutang Pihak Berelasi - PT Sicepat Mcash Indonesia (SMI)</v>
      </c>
      <c r="D755" s="7" t="str">
        <f t="shared" si="52"/>
        <v>INSERT INTO m_coa (created_at, code, name) values (NOW(),'111501147','CA - Piutang Pihak Berelasi - PT Sicepat Mcash Indonesia (SMI)');</v>
      </c>
      <c r="E755" s="744" t="s">
        <v>60</v>
      </c>
      <c r="F755" t="s">
        <v>61</v>
      </c>
      <c r="G755" t="s">
        <v>373</v>
      </c>
      <c r="I755" t="s">
        <v>259</v>
      </c>
      <c r="K755">
        <f>VLOOKUP(I755,Sheet2!$A$2:$C$1013,3,FALSE)</f>
        <v>189</v>
      </c>
      <c r="L755" t="str">
        <f t="shared" si="53"/>
        <v>UPDATE m_coa set coa_group_id='189' WHERE code='111501147';</v>
      </c>
    </row>
    <row r="756" customFormat="1" spans="2:12">
      <c r="B756">
        <v>111501148</v>
      </c>
      <c r="C756" t="str">
        <f t="shared" si="54"/>
        <v>CA - Piutang Pihak Berelasi - PT TFAS Nusantara Digital (TND)</v>
      </c>
      <c r="D756" s="7" t="str">
        <f t="shared" si="52"/>
        <v>INSERT INTO m_coa (created_at, code, name) values (NOW(),'111501148','CA - Piutang Pihak Berelasi - PT TFAS Nusantara Digital (TND)');</v>
      </c>
      <c r="E756" s="744" t="s">
        <v>60</v>
      </c>
      <c r="F756" t="s">
        <v>61</v>
      </c>
      <c r="G756" t="s">
        <v>373</v>
      </c>
      <c r="I756" t="s">
        <v>260</v>
      </c>
      <c r="K756">
        <f>VLOOKUP(I756,Sheet2!$A$2:$C$1013,3,FALSE)</f>
        <v>190</v>
      </c>
      <c r="L756" t="str">
        <f t="shared" si="53"/>
        <v>UPDATE m_coa set coa_group_id='190' WHERE code='111501148';</v>
      </c>
    </row>
    <row r="757" customFormat="1" spans="2:12">
      <c r="B757">
        <v>111501149</v>
      </c>
      <c r="C757" t="str">
        <f t="shared" si="54"/>
        <v>CA - Piutang Pihak Berelasi - PT Volta Indonesia Semesta (VIS)</v>
      </c>
      <c r="D757" s="7" t="str">
        <f t="shared" si="52"/>
        <v>INSERT INTO m_coa (created_at, code, name) values (NOW(),'111501149','CA - Piutang Pihak Berelasi - PT Volta Indonesia Semesta (VIS)');</v>
      </c>
      <c r="E757" s="744" t="s">
        <v>60</v>
      </c>
      <c r="F757" t="s">
        <v>61</v>
      </c>
      <c r="G757" t="s">
        <v>373</v>
      </c>
      <c r="I757" t="s">
        <v>261</v>
      </c>
      <c r="K757">
        <f>VLOOKUP(I757,Sheet2!$A$2:$C$1013,3,FALSE)</f>
        <v>191</v>
      </c>
      <c r="L757" t="str">
        <f t="shared" si="53"/>
        <v>UPDATE m_coa set coa_group_id='191' WHERE code='111501149';</v>
      </c>
    </row>
    <row r="758" customFormat="1" spans="2:12">
      <c r="B758">
        <v>111501150</v>
      </c>
      <c r="C758" t="str">
        <f t="shared" si="54"/>
        <v>CA - Piutang Pihak Berelasi - PT Solic Inti Anugerah (SIA2)</v>
      </c>
      <c r="D758" s="7" t="str">
        <f t="shared" si="52"/>
        <v>INSERT INTO m_coa (created_at, code, name) values (NOW(),'111501150','CA - Piutang Pihak Berelasi - PT Solic Inti Anugerah (SIA2)');</v>
      </c>
      <c r="E758" s="744" t="s">
        <v>60</v>
      </c>
      <c r="F758" t="s">
        <v>61</v>
      </c>
      <c r="G758" t="s">
        <v>373</v>
      </c>
      <c r="I758" t="s">
        <v>262</v>
      </c>
      <c r="K758">
        <f>VLOOKUP(I758,Sheet2!$A$2:$C$1013,3,FALSE)</f>
        <v>192</v>
      </c>
      <c r="L758" t="str">
        <f t="shared" si="53"/>
        <v>UPDATE m_coa set coa_group_id='192' WHERE code='111501150';</v>
      </c>
    </row>
    <row r="759" customFormat="1" spans="2:12">
      <c r="B759">
        <v>111501151</v>
      </c>
      <c r="C759" t="str">
        <f t="shared" si="54"/>
        <v>CA - Piutang Pihak Berelasi - PT Bumilangit Entertainment Corpora (BCU)</v>
      </c>
      <c r="D759" s="7" t="str">
        <f t="shared" si="52"/>
        <v>INSERT INTO m_coa (created_at, code, name) values (NOW(),'111501151','CA - Piutang Pihak Berelasi - PT Bumilangit Entertainment Corpora (BCU)');</v>
      </c>
      <c r="E759" s="744" t="s">
        <v>60</v>
      </c>
      <c r="F759" t="s">
        <v>61</v>
      </c>
      <c r="G759" t="s">
        <v>373</v>
      </c>
      <c r="I759" t="s">
        <v>263</v>
      </c>
      <c r="K759">
        <f>VLOOKUP(I759,Sheet2!$A$2:$C$1013,3,FALSE)</f>
        <v>193</v>
      </c>
      <c r="L759" t="str">
        <f t="shared" si="53"/>
        <v>UPDATE m_coa set coa_group_id='193' WHERE code='111501151';</v>
      </c>
    </row>
    <row r="760" customFormat="1" spans="2:12">
      <c r="B760">
        <v>111501152</v>
      </c>
      <c r="C760" t="str">
        <f t="shared" si="54"/>
        <v>CA - Piutang Pihak Berelasi - PT Sinergi Maxima Digitalindo (SMD)</v>
      </c>
      <c r="D760" s="7" t="str">
        <f t="shared" si="52"/>
        <v>INSERT INTO m_coa (created_at, code, name) values (NOW(),'111501152','CA - Piutang Pihak Berelasi - PT Sinergi Maxima Digitalindo (SMD)');</v>
      </c>
      <c r="E760" s="744" t="s">
        <v>60</v>
      </c>
      <c r="F760" t="s">
        <v>61</v>
      </c>
      <c r="G760" t="s">
        <v>373</v>
      </c>
      <c r="I760" t="s">
        <v>264</v>
      </c>
      <c r="K760">
        <f>VLOOKUP(I760,Sheet2!$A$2:$C$1013,3,FALSE)</f>
        <v>194</v>
      </c>
      <c r="L760" t="str">
        <f t="shared" si="53"/>
        <v>UPDATE m_coa set coa_group_id='194' WHERE code='111501152';</v>
      </c>
    </row>
    <row r="761" customFormat="1" spans="2:12">
      <c r="B761">
        <v>111501153</v>
      </c>
      <c r="C761" t="str">
        <f t="shared" si="54"/>
        <v>CA - Piutang Pihak Berelasi - PT Kreasi Baru Digital (KBD)</v>
      </c>
      <c r="D761" s="7" t="str">
        <f t="shared" si="52"/>
        <v>INSERT INTO m_coa (created_at, code, name) values (NOW(),'111501153','CA - Piutang Pihak Berelasi - PT Kreasi Baru Digital (KBD)');</v>
      </c>
      <c r="E761" s="744" t="s">
        <v>60</v>
      </c>
      <c r="F761" t="s">
        <v>61</v>
      </c>
      <c r="G761" t="s">
        <v>373</v>
      </c>
      <c r="I761" t="s">
        <v>265</v>
      </c>
      <c r="K761">
        <f>VLOOKUP(I761,Sheet2!$A$2:$C$1013,3,FALSE)</f>
        <v>195</v>
      </c>
      <c r="L761" t="str">
        <f t="shared" si="53"/>
        <v>UPDATE m_coa set coa_group_id='195' WHERE code='111501153';</v>
      </c>
    </row>
    <row r="762" customFormat="1" spans="2:12">
      <c r="B762">
        <v>111501154</v>
      </c>
      <c r="C762" t="str">
        <f t="shared" si="54"/>
        <v>CA - Piutang Pihak Berelasi - PT Solic Inti Digital (SID)</v>
      </c>
      <c r="D762" s="7" t="str">
        <f t="shared" si="52"/>
        <v>INSERT INTO m_coa (created_at, code, name) values (NOW(),'111501154','CA - Piutang Pihak Berelasi - PT Solic Inti Digital (SID)');</v>
      </c>
      <c r="E762" s="744" t="s">
        <v>60</v>
      </c>
      <c r="F762" t="s">
        <v>61</v>
      </c>
      <c r="G762" t="s">
        <v>373</v>
      </c>
      <c r="I762" t="s">
        <v>266</v>
      </c>
      <c r="K762">
        <f>VLOOKUP(I762,Sheet2!$A$2:$C$1013,3,FALSE)</f>
        <v>196</v>
      </c>
      <c r="L762" t="str">
        <f t="shared" si="53"/>
        <v>UPDATE m_coa set coa_group_id='196' WHERE code='111501154';</v>
      </c>
    </row>
    <row r="763" customFormat="1" spans="2:12">
      <c r="B763">
        <v>111501155</v>
      </c>
      <c r="C763" t="str">
        <f t="shared" si="54"/>
        <v>CA - Piutang Pihak Berelasi - PT Hikmat Mulia Sentralindo (HMS)</v>
      </c>
      <c r="D763" s="7" t="str">
        <f t="shared" si="52"/>
        <v>INSERT INTO m_coa (created_at, code, name) values (NOW(),'111501155','CA - Piutang Pihak Berelasi - PT Hikmat Mulia Sentralindo (HMS)');</v>
      </c>
      <c r="E763" s="744" t="s">
        <v>60</v>
      </c>
      <c r="F763" t="s">
        <v>61</v>
      </c>
      <c r="G763" t="s">
        <v>373</v>
      </c>
      <c r="I763" t="s">
        <v>267</v>
      </c>
      <c r="K763">
        <f>VLOOKUP(I763,Sheet2!$A$2:$C$1013,3,FALSE)</f>
        <v>197</v>
      </c>
      <c r="L763" t="str">
        <f t="shared" si="53"/>
        <v>UPDATE m_coa set coa_group_id='197' WHERE code='111501155';</v>
      </c>
    </row>
    <row r="764" customFormat="1" spans="2:12">
      <c r="B764">
        <v>111501156</v>
      </c>
      <c r="C764" t="str">
        <f t="shared" si="54"/>
        <v>CA - Piutang Pihak Berelasi - PT Berkah Digital Distrindo (BDD)</v>
      </c>
      <c r="D764" s="7" t="str">
        <f t="shared" si="52"/>
        <v>INSERT INTO m_coa (created_at, code, name) values (NOW(),'111501156','CA - Piutang Pihak Berelasi - PT Berkah Digital Distrindo (BDD)');</v>
      </c>
      <c r="E764" s="744" t="s">
        <v>60</v>
      </c>
      <c r="F764" t="s">
        <v>61</v>
      </c>
      <c r="G764" t="s">
        <v>373</v>
      </c>
      <c r="I764" t="s">
        <v>268</v>
      </c>
      <c r="K764">
        <f>VLOOKUP(I764,Sheet2!$A$2:$C$1013,3,FALSE)</f>
        <v>198</v>
      </c>
      <c r="L764" t="str">
        <f t="shared" si="53"/>
        <v>UPDATE m_coa set coa_group_id='198' WHERE code='111501156';</v>
      </c>
    </row>
    <row r="765" customFormat="1" spans="2:12">
      <c r="B765">
        <v>111501157</v>
      </c>
      <c r="C765" t="str">
        <f t="shared" si="54"/>
        <v>CA - Piutang Pihak Berelasi - PT DMMX Belanja Digital (BDB)</v>
      </c>
      <c r="D765" s="7" t="str">
        <f t="shared" si="52"/>
        <v>INSERT INTO m_coa (created_at, code, name) values (NOW(),'111501157','CA - Piutang Pihak Berelasi - PT DMMX Belanja Digital (BDB)');</v>
      </c>
      <c r="E765" s="744" t="s">
        <v>60</v>
      </c>
      <c r="F765" t="s">
        <v>61</v>
      </c>
      <c r="G765" t="s">
        <v>373</v>
      </c>
      <c r="I765" t="s">
        <v>269</v>
      </c>
      <c r="K765">
        <f>VLOOKUP(I765,Sheet2!$A$2:$C$1013,3,FALSE)</f>
        <v>199</v>
      </c>
      <c r="L765" t="str">
        <f t="shared" si="53"/>
        <v>UPDATE m_coa set coa_group_id='199' WHERE code='111501157';</v>
      </c>
    </row>
    <row r="766" customFormat="1" spans="2:12">
      <c r="B766">
        <v>111501158</v>
      </c>
      <c r="C766" t="str">
        <f t="shared" si="54"/>
        <v>CA - Piutang Pihak Berelasi - PT Roxy Digital Investama (RDI)</v>
      </c>
      <c r="D766" s="7" t="str">
        <f t="shared" si="52"/>
        <v>INSERT INTO m_coa (created_at, code, name) values (NOW(),'111501158','CA - Piutang Pihak Berelasi - PT Roxy Digital Investama (RDI)');</v>
      </c>
      <c r="E766" s="744" t="s">
        <v>60</v>
      </c>
      <c r="F766" t="s">
        <v>61</v>
      </c>
      <c r="G766" t="s">
        <v>373</v>
      </c>
      <c r="I766" t="s">
        <v>270</v>
      </c>
      <c r="K766">
        <f>VLOOKUP(I766,Sheet2!$A$2:$C$1013,3,FALSE)</f>
        <v>200</v>
      </c>
      <c r="L766" t="str">
        <f t="shared" si="53"/>
        <v>UPDATE m_coa set coa_group_id='200' WHERE code='111501158';</v>
      </c>
    </row>
    <row r="767" customFormat="1" spans="2:12">
      <c r="B767">
        <v>111501159</v>
      </c>
      <c r="C767" t="str">
        <f t="shared" si="54"/>
        <v>CA - Piutang Pihak Berelasi - PT Digisaham Veritas Indonesia (DVI)</v>
      </c>
      <c r="D767" s="7" t="str">
        <f t="shared" si="52"/>
        <v>INSERT INTO m_coa (created_at, code, name) values (NOW(),'111501159','CA - Piutang Pihak Berelasi - PT Digisaham Veritas Indonesia (DVI)');</v>
      </c>
      <c r="E767" s="744" t="s">
        <v>60</v>
      </c>
      <c r="F767" t="s">
        <v>61</v>
      </c>
      <c r="G767" t="s">
        <v>373</v>
      </c>
      <c r="I767" t="s">
        <v>271</v>
      </c>
      <c r="K767">
        <f>VLOOKUP(I767,Sheet2!$A$2:$C$1013,3,FALSE)</f>
        <v>201</v>
      </c>
      <c r="L767" t="str">
        <f t="shared" si="53"/>
        <v>UPDATE m_coa set coa_group_id='201' WHERE code='111501159';</v>
      </c>
    </row>
    <row r="768" customFormat="1" spans="2:12">
      <c r="B768">
        <v>111501160</v>
      </c>
      <c r="C768" t="str">
        <f t="shared" si="54"/>
        <v>CA - Piutang Pihak Berelasi - PT DMMX Smartritel Teknologi (DST)</v>
      </c>
      <c r="D768" s="7" t="str">
        <f t="shared" si="52"/>
        <v>INSERT INTO m_coa (created_at, code, name) values (NOW(),'111501160','CA - Piutang Pihak Berelasi - PT DMMX Smartritel Teknologi (DST)');</v>
      </c>
      <c r="E768" s="744" t="s">
        <v>60</v>
      </c>
      <c r="F768" t="s">
        <v>61</v>
      </c>
      <c r="G768" t="s">
        <v>373</v>
      </c>
      <c r="I768" t="s">
        <v>272</v>
      </c>
      <c r="K768">
        <f>VLOOKUP(I768,Sheet2!$A$2:$C$1013,3,FALSE)</f>
        <v>202</v>
      </c>
      <c r="L768" t="str">
        <f t="shared" si="53"/>
        <v>UPDATE m_coa set coa_group_id='202' WHERE code='111501160';</v>
      </c>
    </row>
    <row r="769" customFormat="1" spans="2:12">
      <c r="B769">
        <v>111501161</v>
      </c>
      <c r="C769" t="str">
        <f t="shared" si="54"/>
        <v>CA - Piutang Pihak Berelasi - PT Panca Global Kapital (PEGE)</v>
      </c>
      <c r="D769" s="7" t="str">
        <f t="shared" si="52"/>
        <v>INSERT INTO m_coa (created_at, code, name) values (NOW(),'111501161','CA - Piutang Pihak Berelasi - PT Panca Global Kapital (PEGE)');</v>
      </c>
      <c r="E769" s="744" t="s">
        <v>60</v>
      </c>
      <c r="F769" t="s">
        <v>61</v>
      </c>
      <c r="G769" t="s">
        <v>373</v>
      </c>
      <c r="I769" t="s">
        <v>273</v>
      </c>
      <c r="K769">
        <f>VLOOKUP(I769,Sheet2!$A$2:$C$1013,3,FALSE)</f>
        <v>203</v>
      </c>
      <c r="L769" t="str">
        <f t="shared" si="53"/>
        <v>UPDATE m_coa set coa_group_id='203' WHERE code='111501161';</v>
      </c>
    </row>
    <row r="770" customFormat="1" spans="2:12">
      <c r="B770">
        <v>111501162</v>
      </c>
      <c r="C770" t="str">
        <f t="shared" si="54"/>
        <v>CA - Piutang Pihak Berelasi - PT Panca Global Sekuritas (PGS)</v>
      </c>
      <c r="D770" s="7" t="str">
        <f t="shared" si="52"/>
        <v>INSERT INTO m_coa (created_at, code, name) values (NOW(),'111501162','CA - Piutang Pihak Berelasi - PT Panca Global Sekuritas (PGS)');</v>
      </c>
      <c r="E770" s="744" t="s">
        <v>60</v>
      </c>
      <c r="F770" t="s">
        <v>61</v>
      </c>
      <c r="G770" t="s">
        <v>373</v>
      </c>
      <c r="I770" t="s">
        <v>274</v>
      </c>
      <c r="K770">
        <f>VLOOKUP(I770,Sheet2!$A$2:$C$1013,3,FALSE)</f>
        <v>204</v>
      </c>
      <c r="L770" t="str">
        <f t="shared" si="53"/>
        <v>UPDATE m_coa set coa_group_id='204' WHERE code='111501162';</v>
      </c>
    </row>
    <row r="771" customFormat="1" spans="2:12">
      <c r="B771">
        <v>111501163</v>
      </c>
      <c r="C771" t="str">
        <f t="shared" si="54"/>
        <v>CA - Piutang Pihak Berelasi - PT Akasia Damcorp Waba (ADW)</v>
      </c>
      <c r="D771" s="7" t="str">
        <f t="shared" si="52"/>
        <v>INSERT INTO m_coa (created_at, code, name) values (NOW(),'111501163','CA - Piutang Pihak Berelasi - PT Akasia Damcorp Waba (ADW)');</v>
      </c>
      <c r="E771" s="744" t="s">
        <v>60</v>
      </c>
      <c r="F771" t="s">
        <v>61</v>
      </c>
      <c r="G771" t="s">
        <v>373</v>
      </c>
      <c r="I771" t="s">
        <v>275</v>
      </c>
      <c r="K771">
        <f>VLOOKUP(I771,Sheet2!$A$2:$C$1013,3,FALSE)</f>
        <v>205</v>
      </c>
      <c r="L771" t="str">
        <f t="shared" si="53"/>
        <v>UPDATE m_coa set coa_group_id='205' WHERE code='111501163';</v>
      </c>
    </row>
    <row r="772" customFormat="1" spans="2:12">
      <c r="B772">
        <v>111501164</v>
      </c>
      <c r="C772" t="str">
        <f t="shared" si="54"/>
        <v>CA - Piutang Pihak Berelasi - PT Edukasi Atlit Internet Digital (EAID)</v>
      </c>
      <c r="D772" s="7" t="str">
        <f t="shared" si="52"/>
        <v>INSERT INTO m_coa (created_at, code, name) values (NOW(),'111501164','CA - Piutang Pihak Berelasi - PT Edukasi Atlit Internet Digital (EAID)');</v>
      </c>
      <c r="E772" s="744" t="s">
        <v>60</v>
      </c>
      <c r="F772" t="s">
        <v>61</v>
      </c>
      <c r="G772" t="s">
        <v>373</v>
      </c>
      <c r="I772" t="s">
        <v>276</v>
      </c>
      <c r="K772">
        <f>VLOOKUP(I772,Sheet2!$A$2:$C$1013,3,FALSE)</f>
        <v>206</v>
      </c>
      <c r="L772" t="str">
        <f t="shared" si="53"/>
        <v>UPDATE m_coa set coa_group_id='206' WHERE code='111501164';</v>
      </c>
    </row>
    <row r="773" customFormat="1" spans="2:12">
      <c r="B773">
        <v>111501165</v>
      </c>
      <c r="C773" t="str">
        <f t="shared" si="54"/>
        <v>CA - Piutang Pihak Berelasi - PT DMMX Hera Sukses (DHS)</v>
      </c>
      <c r="D773" s="7" t="str">
        <f t="shared" ref="D773:D836" si="55">"INSERT INTO m_coa (created_at, code, name) values (NOW(),'"&amp;B773&amp;"','"&amp;C773&amp;"');"</f>
        <v>INSERT INTO m_coa (created_at, code, name) values (NOW(),'111501165','CA - Piutang Pihak Berelasi - PT DMMX Hera Sukses (DHS)');</v>
      </c>
      <c r="E773" s="744" t="s">
        <v>60</v>
      </c>
      <c r="F773" t="s">
        <v>61</v>
      </c>
      <c r="G773" t="s">
        <v>373</v>
      </c>
      <c r="I773" t="s">
        <v>277</v>
      </c>
      <c r="K773">
        <f>VLOOKUP(I773,Sheet2!$A$2:$C$1013,3,FALSE)</f>
        <v>207</v>
      </c>
      <c r="L773" t="str">
        <f t="shared" ref="L773:L836" si="56">"UPDATE m_coa set coa_group_id='"&amp;K773&amp;"' WHERE code='"&amp;B773&amp;"';"</f>
        <v>UPDATE m_coa set coa_group_id='207' WHERE code='111501165';</v>
      </c>
    </row>
    <row r="774" customFormat="1" spans="2:12">
      <c r="B774">
        <v>111501166</v>
      </c>
      <c r="C774" t="str">
        <f t="shared" si="54"/>
        <v>CA - Piutang Pihak Berelasi - PT Rans Prestisius Indonesia (RPI)</v>
      </c>
      <c r="D774" s="7" t="str">
        <f t="shared" si="55"/>
        <v>INSERT INTO m_coa (created_at, code, name) values (NOW(),'111501166','CA - Piutang Pihak Berelasi - PT Rans Prestisius Indonesia (RPI)');</v>
      </c>
      <c r="E774" s="744" t="s">
        <v>60</v>
      </c>
      <c r="F774" t="s">
        <v>61</v>
      </c>
      <c r="G774" t="s">
        <v>373</v>
      </c>
      <c r="I774" t="s">
        <v>278</v>
      </c>
      <c r="K774">
        <f>VLOOKUP(I774,Sheet2!$A$2:$C$1013,3,FALSE)</f>
        <v>208</v>
      </c>
      <c r="L774" t="str">
        <f t="shared" si="56"/>
        <v>UPDATE m_coa set coa_group_id='208' WHERE code='111501166';</v>
      </c>
    </row>
    <row r="775" customFormat="1" spans="2:12">
      <c r="B775">
        <v>111501167</v>
      </c>
      <c r="C775" t="str">
        <f t="shared" si="54"/>
        <v>CA - Piutang Pihak Berelasi - PT DMMX Gamindo Global</v>
      </c>
      <c r="D775" s="7" t="str">
        <f t="shared" si="55"/>
        <v>INSERT INTO m_coa (created_at, code, name) values (NOW(),'111501167','CA - Piutang Pihak Berelasi - PT DMMX Gamindo Global');</v>
      </c>
      <c r="E775" s="744" t="s">
        <v>60</v>
      </c>
      <c r="F775" t="s">
        <v>61</v>
      </c>
      <c r="G775" t="s">
        <v>373</v>
      </c>
      <c r="I775" t="s">
        <v>279</v>
      </c>
      <c r="K775">
        <f>VLOOKUP(I775,Sheet2!$A$2:$C$1013,3,FALSE)</f>
        <v>209</v>
      </c>
      <c r="L775" t="str">
        <f t="shared" si="56"/>
        <v>UPDATE m_coa set coa_group_id='209' WHERE code='111501167';</v>
      </c>
    </row>
    <row r="776" customFormat="1" spans="2:12">
      <c r="B776">
        <v>111501168</v>
      </c>
      <c r="C776" t="str">
        <f t="shared" si="54"/>
        <v>CA - Piutang Pihak Berelasi - PT Digital Anugerah Medisindo (DAM)</v>
      </c>
      <c r="D776" s="7" t="str">
        <f t="shared" si="55"/>
        <v>INSERT INTO m_coa (created_at, code, name) values (NOW(),'111501168','CA - Piutang Pihak Berelasi - PT Digital Anugerah Medisindo (DAM)');</v>
      </c>
      <c r="E776" s="744" t="s">
        <v>60</v>
      </c>
      <c r="F776" t="s">
        <v>61</v>
      </c>
      <c r="G776" t="s">
        <v>373</v>
      </c>
      <c r="I776" t="s">
        <v>280</v>
      </c>
      <c r="K776">
        <f>VLOOKUP(I776,Sheet2!$A$2:$C$1013,3,FALSE)</f>
        <v>210</v>
      </c>
      <c r="L776" t="str">
        <f t="shared" si="56"/>
        <v>UPDATE m_coa set coa_group_id='210' WHERE code='111501168';</v>
      </c>
    </row>
    <row r="777" customFormat="1" spans="2:12">
      <c r="B777">
        <v>111501169</v>
      </c>
      <c r="C777" t="str">
        <f t="shared" si="54"/>
        <v>CA - Piutang Pihak Berelasi - PT Zirius Soteria Investama (ZSI)</v>
      </c>
      <c r="D777" s="7" t="str">
        <f t="shared" si="55"/>
        <v>INSERT INTO m_coa (created_at, code, name) values (NOW(),'111501169','CA - Piutang Pihak Berelasi - PT Zirius Soteria Investama (ZSI)');</v>
      </c>
      <c r="E777" s="744" t="s">
        <v>60</v>
      </c>
      <c r="F777" t="s">
        <v>61</v>
      </c>
      <c r="G777" t="s">
        <v>373</v>
      </c>
      <c r="I777" t="s">
        <v>281</v>
      </c>
      <c r="K777">
        <f>VLOOKUP(I777,Sheet2!$A$2:$C$1013,3,FALSE)</f>
        <v>211</v>
      </c>
      <c r="L777" t="str">
        <f t="shared" si="56"/>
        <v>UPDATE m_coa set coa_group_id='211' WHERE code='111501169';</v>
      </c>
    </row>
    <row r="778" customFormat="1" spans="2:12">
      <c r="B778">
        <v>111501170</v>
      </c>
      <c r="C778" t="str">
        <f t="shared" si="54"/>
        <v>CA - Piutang Pihak Berelasi - PT CKL Indonesia Raya (CKL1)</v>
      </c>
      <c r="D778" s="7" t="str">
        <f t="shared" si="55"/>
        <v>INSERT INTO m_coa (created_at, code, name) values (NOW(),'111501170','CA - Piutang Pihak Berelasi - PT CKL Indonesia Raya (CKL1)');</v>
      </c>
      <c r="E778" s="744" t="s">
        <v>60</v>
      </c>
      <c r="F778" t="s">
        <v>61</v>
      </c>
      <c r="G778" t="s">
        <v>373</v>
      </c>
      <c r="I778" t="s">
        <v>282</v>
      </c>
      <c r="K778">
        <f>VLOOKUP(I778,Sheet2!$A$2:$C$1013,3,FALSE)</f>
        <v>212</v>
      </c>
      <c r="L778" t="str">
        <f t="shared" si="56"/>
        <v>UPDATE m_coa set coa_group_id='212' WHERE code='111501170';</v>
      </c>
    </row>
    <row r="779" customFormat="1" spans="2:12">
      <c r="B779">
        <v>111501171</v>
      </c>
      <c r="C779" t="str">
        <f t="shared" si="54"/>
        <v>CA - Piutang Pihak Berelasi - PT Cipta Krida Lestari (CKL2)</v>
      </c>
      <c r="D779" s="7" t="str">
        <f t="shared" si="55"/>
        <v>INSERT INTO m_coa (created_at, code, name) values (NOW(),'111501171','CA - Piutang Pihak Berelasi - PT Cipta Krida Lestari (CKL2)');</v>
      </c>
      <c r="E779" s="744" t="s">
        <v>60</v>
      </c>
      <c r="F779" t="s">
        <v>61</v>
      </c>
      <c r="G779" t="s">
        <v>373</v>
      </c>
      <c r="I779" t="s">
        <v>283</v>
      </c>
      <c r="K779">
        <f>VLOOKUP(I779,Sheet2!$A$2:$C$1013,3,FALSE)</f>
        <v>213</v>
      </c>
      <c r="L779" t="str">
        <f t="shared" si="56"/>
        <v>UPDATE m_coa set coa_group_id='213' WHERE code='111501171';</v>
      </c>
    </row>
    <row r="780" customFormat="1" spans="2:12">
      <c r="B780">
        <v>111501172</v>
      </c>
      <c r="C780" t="str">
        <f t="shared" si="54"/>
        <v>CA - Piutang Pihak Berelasi - PT Abyakta Data Sentosa (ADS)</v>
      </c>
      <c r="D780" s="7" t="str">
        <f t="shared" si="55"/>
        <v>INSERT INTO m_coa (created_at, code, name) values (NOW(),'111501172','CA - Piutang Pihak Berelasi - PT Abyakta Data Sentosa (ADS)');</v>
      </c>
      <c r="E780" s="744" t="s">
        <v>60</v>
      </c>
      <c r="F780" t="s">
        <v>61</v>
      </c>
      <c r="G780" t="s">
        <v>373</v>
      </c>
      <c r="I780" t="s">
        <v>284</v>
      </c>
      <c r="K780">
        <f>VLOOKUP(I780,Sheet2!$A$2:$C$1013,3,FALSE)</f>
        <v>214</v>
      </c>
      <c r="L780" t="str">
        <f t="shared" si="56"/>
        <v>UPDATE m_coa set coa_group_id='214' WHERE code='111501172';</v>
      </c>
    </row>
    <row r="781" customFormat="1" spans="2:12">
      <c r="B781">
        <v>111501173</v>
      </c>
      <c r="C781" t="str">
        <f t="shared" si="54"/>
        <v>CA - Piutang Pihak Berelasi - PT Niji Sicepat Gamindo (NSG)</v>
      </c>
      <c r="D781" s="7" t="str">
        <f t="shared" si="55"/>
        <v>INSERT INTO m_coa (created_at, code, name) values (NOW(),'111501173','CA - Piutang Pihak Berelasi - PT Niji Sicepat Gamindo (NSG)');</v>
      </c>
      <c r="E781" s="744" t="s">
        <v>60</v>
      </c>
      <c r="F781" t="s">
        <v>61</v>
      </c>
      <c r="G781" t="s">
        <v>373</v>
      </c>
      <c r="I781" t="s">
        <v>285</v>
      </c>
      <c r="K781">
        <f>VLOOKUP(I781,Sheet2!$A$2:$C$1013,3,FALSE)</f>
        <v>215</v>
      </c>
      <c r="L781" t="str">
        <f t="shared" si="56"/>
        <v>UPDATE m_coa set coa_group_id='215' WHERE code='111501173';</v>
      </c>
    </row>
    <row r="782" customFormat="1" spans="2:12">
      <c r="B782">
        <v>111501174</v>
      </c>
      <c r="C782" t="str">
        <f t="shared" si="54"/>
        <v>CA - Piutang Pihak Berelasi - PT Mulia Semesta Perkasa (MSP)</v>
      </c>
      <c r="D782" s="7" t="str">
        <f t="shared" si="55"/>
        <v>INSERT INTO m_coa (created_at, code, name) values (NOW(),'111501174','CA - Piutang Pihak Berelasi - PT Mulia Semesta Perkasa (MSP)');</v>
      </c>
      <c r="E782" s="744" t="s">
        <v>60</v>
      </c>
      <c r="F782" t="s">
        <v>61</v>
      </c>
      <c r="G782" t="s">
        <v>373</v>
      </c>
      <c r="I782" t="s">
        <v>286</v>
      </c>
      <c r="K782">
        <f>VLOOKUP(I782,Sheet2!$A$2:$C$1013,3,FALSE)</f>
        <v>216</v>
      </c>
      <c r="L782" t="str">
        <f t="shared" si="56"/>
        <v>UPDATE m_coa set coa_group_id='216' WHERE code='111501174';</v>
      </c>
    </row>
    <row r="783" customFormat="1" spans="2:12">
      <c r="B783">
        <v>111501175</v>
      </c>
      <c r="C783" t="str">
        <f t="shared" si="54"/>
        <v>CA - Piutang Pihak Berelasi - PT Kredit Skor Indonesia (KSI)</v>
      </c>
      <c r="D783" s="7" t="str">
        <f t="shared" si="55"/>
        <v>INSERT INTO m_coa (created_at, code, name) values (NOW(),'111501175','CA - Piutang Pihak Berelasi - PT Kredit Skor Indonesia (KSI)');</v>
      </c>
      <c r="E783" s="744" t="s">
        <v>60</v>
      </c>
      <c r="F783" t="s">
        <v>61</v>
      </c>
      <c r="G783" t="s">
        <v>373</v>
      </c>
      <c r="I783" t="s">
        <v>287</v>
      </c>
      <c r="K783">
        <f>VLOOKUP(I783,Sheet2!$A$2:$C$1013,3,FALSE)</f>
        <v>217</v>
      </c>
      <c r="L783" t="str">
        <f t="shared" si="56"/>
        <v>UPDATE m_coa set coa_group_id='217' WHERE code='111501175';</v>
      </c>
    </row>
    <row r="784" customFormat="1" spans="2:12">
      <c r="B784">
        <v>111501176</v>
      </c>
      <c r="C784" t="str">
        <f t="shared" si="54"/>
        <v>CA - Piutang Pihak Berelasi - PT Caltech Digital Indonesia (CDI)</v>
      </c>
      <c r="D784" s="7" t="str">
        <f t="shared" si="55"/>
        <v>INSERT INTO m_coa (created_at, code, name) values (NOW(),'111501176','CA - Piutang Pihak Berelasi - PT Caltech Digital Indonesia (CDI)');</v>
      </c>
      <c r="E784" s="744" t="s">
        <v>60</v>
      </c>
      <c r="F784" t="s">
        <v>61</v>
      </c>
      <c r="G784" t="s">
        <v>373</v>
      </c>
      <c r="I784" t="s">
        <v>288</v>
      </c>
      <c r="K784">
        <f>VLOOKUP(I784,Sheet2!$A$2:$C$1013,3,FALSE)</f>
        <v>218</v>
      </c>
      <c r="L784" t="str">
        <f t="shared" si="56"/>
        <v>UPDATE m_coa set coa_group_id='218' WHERE code='111501176';</v>
      </c>
    </row>
    <row r="785" customFormat="1" spans="2:12">
      <c r="B785">
        <v>111501177</v>
      </c>
      <c r="C785" t="str">
        <f t="shared" si="54"/>
        <v>CA - Piutang Pihak Berelasi - PT Tfas Energi Indonesia (TEI)</v>
      </c>
      <c r="D785" s="7" t="str">
        <f t="shared" si="55"/>
        <v>INSERT INTO m_coa (created_at, code, name) values (NOW(),'111501177','CA - Piutang Pihak Berelasi - PT Tfas Energi Indonesia (TEI)');</v>
      </c>
      <c r="E785" s="744" t="s">
        <v>60</v>
      </c>
      <c r="F785" t="s">
        <v>61</v>
      </c>
      <c r="G785" t="s">
        <v>373</v>
      </c>
      <c r="I785" t="s">
        <v>289</v>
      </c>
      <c r="K785">
        <f>VLOOKUP(I785,Sheet2!$A$2:$C$1013,3,FALSE)</f>
        <v>219</v>
      </c>
      <c r="L785" t="str">
        <f t="shared" si="56"/>
        <v>UPDATE m_coa set coa_group_id='219' WHERE code='111501177';</v>
      </c>
    </row>
    <row r="786" customFormat="1" spans="2:12">
      <c r="B786">
        <v>111501178</v>
      </c>
      <c r="C786" t="str">
        <f t="shared" si="54"/>
        <v>CA - Piutang Pihak Berelasi - PT Sicepat Inti Sofizo (SIF)</v>
      </c>
      <c r="D786" s="7" t="str">
        <f t="shared" si="55"/>
        <v>INSERT INTO m_coa (created_at, code, name) values (NOW(),'111501178','CA - Piutang Pihak Berelasi - PT Sicepat Inti Sofizo (SIF)');</v>
      </c>
      <c r="E786" s="744" t="s">
        <v>60</v>
      </c>
      <c r="F786" t="s">
        <v>61</v>
      </c>
      <c r="G786" t="s">
        <v>373</v>
      </c>
      <c r="I786" t="s">
        <v>290</v>
      </c>
      <c r="K786">
        <f>VLOOKUP(I786,Sheet2!$A$2:$C$1013,3,FALSE)</f>
        <v>220</v>
      </c>
      <c r="L786" t="str">
        <f t="shared" si="56"/>
        <v>UPDATE m_coa set coa_group_id='220' WHERE code='111501178';</v>
      </c>
    </row>
    <row r="787" customFormat="1" spans="2:12">
      <c r="B787">
        <v>111501179</v>
      </c>
      <c r="C787" t="str">
        <f t="shared" si="54"/>
        <v>CA - Piutang Pihak Berelasi - PT DMMX Dektos Inti (DDI)</v>
      </c>
      <c r="D787" s="7" t="str">
        <f t="shared" si="55"/>
        <v>INSERT INTO m_coa (created_at, code, name) values (NOW(),'111501179','CA - Piutang Pihak Berelasi - PT DMMX Dektos Inti (DDI)');</v>
      </c>
      <c r="E787" s="744" t="s">
        <v>60</v>
      </c>
      <c r="F787" t="s">
        <v>61</v>
      </c>
      <c r="G787" t="s">
        <v>373</v>
      </c>
      <c r="I787" t="s">
        <v>291</v>
      </c>
      <c r="K787">
        <f>VLOOKUP(I787,Sheet2!$A$2:$C$1013,3,FALSE)</f>
        <v>221</v>
      </c>
      <c r="L787" t="str">
        <f t="shared" si="56"/>
        <v>UPDATE m_coa set coa_group_id='221' WHERE code='111501179';</v>
      </c>
    </row>
    <row r="788" customFormat="1" spans="2:12">
      <c r="B788">
        <v>111501180</v>
      </c>
      <c r="C788" t="str">
        <f t="shared" si="54"/>
        <v>CA - Piutang Pihak Berelasi - PT Nugen Farma Medika (NFM)</v>
      </c>
      <c r="D788" s="7" t="str">
        <f t="shared" si="55"/>
        <v>INSERT INTO m_coa (created_at, code, name) values (NOW(),'111501180','CA - Piutang Pihak Berelasi - PT Nugen Farma Medika (NFM)');</v>
      </c>
      <c r="E788" s="744" t="s">
        <v>60</v>
      </c>
      <c r="F788" t="s">
        <v>61</v>
      </c>
      <c r="G788" t="s">
        <v>373</v>
      </c>
      <c r="I788" t="s">
        <v>292</v>
      </c>
      <c r="K788">
        <f>VLOOKUP(I788,Sheet2!$A$2:$C$1013,3,FALSE)</f>
        <v>222</v>
      </c>
      <c r="L788" t="str">
        <f t="shared" si="56"/>
        <v>UPDATE m_coa set coa_group_id='222' WHERE code='111501180';</v>
      </c>
    </row>
    <row r="789" customFormat="1" spans="2:12">
      <c r="B789">
        <v>111501181</v>
      </c>
      <c r="C789" t="str">
        <f t="shared" si="54"/>
        <v>CA - Piutang Pihak Berelasi - PT Sicepat Aset Digital (SAD)</v>
      </c>
      <c r="D789" s="7" t="str">
        <f t="shared" si="55"/>
        <v>INSERT INTO m_coa (created_at, code, name) values (NOW(),'111501181','CA - Piutang Pihak Berelasi - PT Sicepat Aset Digital (SAD)');</v>
      </c>
      <c r="E789" s="744" t="s">
        <v>60</v>
      </c>
      <c r="F789" t="s">
        <v>61</v>
      </c>
      <c r="G789" t="s">
        <v>373</v>
      </c>
      <c r="I789" t="s">
        <v>293</v>
      </c>
      <c r="K789">
        <f>VLOOKUP(I789,Sheet2!$A$2:$C$1013,3,FALSE)</f>
        <v>223</v>
      </c>
      <c r="L789" t="str">
        <f t="shared" si="56"/>
        <v>UPDATE m_coa set coa_group_id='223' WHERE code='111501181';</v>
      </c>
    </row>
    <row r="790" customFormat="1" spans="2:12">
      <c r="B790">
        <v>111501182</v>
      </c>
      <c r="C790" t="str">
        <f t="shared" si="54"/>
        <v>CA - Piutang Pihak Berelasi - PT Royal Investama Sejahtera (RIS)</v>
      </c>
      <c r="D790" s="7" t="str">
        <f t="shared" si="55"/>
        <v>INSERT INTO m_coa (created_at, code, name) values (NOW(),'111501182','CA - Piutang Pihak Berelasi - PT Royal Investama Sejahtera (RIS)');</v>
      </c>
      <c r="E790" s="744" t="s">
        <v>60</v>
      </c>
      <c r="F790" t="s">
        <v>61</v>
      </c>
      <c r="G790" t="s">
        <v>373</v>
      </c>
      <c r="I790" t="s">
        <v>294</v>
      </c>
      <c r="K790">
        <f>VLOOKUP(I790,Sheet2!$A$2:$C$1013,3,FALSE)</f>
        <v>224</v>
      </c>
      <c r="L790" t="str">
        <f t="shared" si="56"/>
        <v>UPDATE m_coa set coa_group_id='224' WHERE code='111501182';</v>
      </c>
    </row>
    <row r="791" customFormat="1" spans="2:12">
      <c r="B791">
        <v>111501183</v>
      </c>
      <c r="C791" t="str">
        <f t="shared" si="54"/>
        <v>CA - Piutang Pihak Berelasi - PT Yudha Harapan Mulia (YHM)</v>
      </c>
      <c r="D791" s="7" t="str">
        <f t="shared" si="55"/>
        <v>INSERT INTO m_coa (created_at, code, name) values (NOW(),'111501183','CA - Piutang Pihak Berelasi - PT Yudha Harapan Mulia (YHM)');</v>
      </c>
      <c r="E791" s="744" t="s">
        <v>60</v>
      </c>
      <c r="F791" t="s">
        <v>61</v>
      </c>
      <c r="G791" t="s">
        <v>373</v>
      </c>
      <c r="I791" t="s">
        <v>295</v>
      </c>
      <c r="K791">
        <f>VLOOKUP(I791,Sheet2!$A$2:$C$1013,3,FALSE)</f>
        <v>225</v>
      </c>
      <c r="L791" t="str">
        <f t="shared" si="56"/>
        <v>UPDATE m_coa set coa_group_id='225' WHERE code='111501183';</v>
      </c>
    </row>
    <row r="792" customFormat="1" spans="2:12">
      <c r="B792">
        <v>111501184</v>
      </c>
      <c r="C792" t="str">
        <f t="shared" si="54"/>
        <v>CA - Piutang Pihak Berelasi - PT DMMX Distribusi Pentabuana (DDP)</v>
      </c>
      <c r="D792" s="7" t="str">
        <f t="shared" si="55"/>
        <v>INSERT INTO m_coa (created_at, code, name) values (NOW(),'111501184','CA - Piutang Pihak Berelasi - PT DMMX Distribusi Pentabuana (DDP)');</v>
      </c>
      <c r="E792" s="744" t="s">
        <v>60</v>
      </c>
      <c r="F792" t="s">
        <v>61</v>
      </c>
      <c r="G792" t="s">
        <v>373</v>
      </c>
      <c r="I792" t="s">
        <v>296</v>
      </c>
      <c r="K792">
        <f>VLOOKUP(I792,Sheet2!$A$2:$C$1013,3,FALSE)</f>
        <v>226</v>
      </c>
      <c r="L792" t="str">
        <f t="shared" si="56"/>
        <v>UPDATE m_coa set coa_group_id='226' WHERE code='111501184';</v>
      </c>
    </row>
    <row r="793" customFormat="1" spans="2:12">
      <c r="B793">
        <v>111501185</v>
      </c>
      <c r="C793" t="str">
        <f t="shared" si="54"/>
        <v>CA - Piutang Pihak Berelasi - PT Dezer Ruang Bicara (DRB)</v>
      </c>
      <c r="D793" s="7" t="str">
        <f t="shared" si="55"/>
        <v>INSERT INTO m_coa (created_at, code, name) values (NOW(),'111501185','CA - Piutang Pihak Berelasi - PT Dezer Ruang Bicara (DRB)');</v>
      </c>
      <c r="E793" s="744" t="s">
        <v>60</v>
      </c>
      <c r="F793" t="s">
        <v>61</v>
      </c>
      <c r="G793" t="s">
        <v>373</v>
      </c>
      <c r="I793" t="s">
        <v>297</v>
      </c>
      <c r="K793">
        <f>VLOOKUP(I793,Sheet2!$A$2:$C$1013,3,FALSE)</f>
        <v>227</v>
      </c>
      <c r="L793" t="str">
        <f t="shared" si="56"/>
        <v>UPDATE m_coa set coa_group_id='227' WHERE code='111501185';</v>
      </c>
    </row>
    <row r="794" customFormat="1" spans="2:12">
      <c r="B794">
        <v>111501186</v>
      </c>
      <c r="C794" t="str">
        <f t="shared" si="54"/>
        <v>CA - Piutang Pihak Berelasi - PT Dektos Digital Corbuzier (DDC)</v>
      </c>
      <c r="D794" s="7" t="str">
        <f t="shared" si="55"/>
        <v>INSERT INTO m_coa (created_at, code, name) values (NOW(),'111501186','CA - Piutang Pihak Berelasi - PT Dektos Digital Corbuzier (DDC)');</v>
      </c>
      <c r="E794" s="744" t="s">
        <v>60</v>
      </c>
      <c r="F794" t="s">
        <v>61</v>
      </c>
      <c r="G794" t="s">
        <v>373</v>
      </c>
      <c r="I794" t="s">
        <v>298</v>
      </c>
      <c r="K794">
        <f>VLOOKUP(I794,Sheet2!$A$2:$C$1013,3,FALSE)</f>
        <v>228</v>
      </c>
      <c r="L794" t="str">
        <f t="shared" si="56"/>
        <v>UPDATE m_coa set coa_group_id='228' WHERE code='111501186';</v>
      </c>
    </row>
    <row r="795" customFormat="1" spans="2:12">
      <c r="B795">
        <v>111501187</v>
      </c>
      <c r="C795" t="str">
        <f t="shared" si="54"/>
        <v>CA - Piutang Pihak Berelasi - PT BLDX Komik Nusantara (BKN)</v>
      </c>
      <c r="D795" s="7" t="str">
        <f t="shared" si="55"/>
        <v>INSERT INTO m_coa (created_at, code, name) values (NOW(),'111501187','CA - Piutang Pihak Berelasi - PT BLDX Komik Nusantara (BKN)');</v>
      </c>
      <c r="E795" s="744" t="s">
        <v>60</v>
      </c>
      <c r="F795" t="s">
        <v>61</v>
      </c>
      <c r="G795" t="s">
        <v>373</v>
      </c>
      <c r="I795" t="s">
        <v>299</v>
      </c>
      <c r="K795">
        <f>VLOOKUP(I795,Sheet2!$A$2:$C$1013,3,FALSE)</f>
        <v>229</v>
      </c>
      <c r="L795" t="str">
        <f t="shared" si="56"/>
        <v>UPDATE m_coa set coa_group_id='229' WHERE code='111501187';</v>
      </c>
    </row>
    <row r="796" customFormat="1" spans="2:12">
      <c r="B796">
        <v>111501188</v>
      </c>
      <c r="C796" t="str">
        <f t="shared" si="54"/>
        <v>CA - Piutang Pihak Berelasi - PT Damcorp Digital Media (DDM)</v>
      </c>
      <c r="D796" s="7" t="str">
        <f t="shared" si="55"/>
        <v>INSERT INTO m_coa (created_at, code, name) values (NOW(),'111501188','CA - Piutang Pihak Berelasi - PT Damcorp Digital Media (DDM)');</v>
      </c>
      <c r="E796" s="744" t="s">
        <v>60</v>
      </c>
      <c r="F796" t="s">
        <v>61</v>
      </c>
      <c r="G796" t="s">
        <v>373</v>
      </c>
      <c r="I796" t="s">
        <v>300</v>
      </c>
      <c r="K796">
        <f>VLOOKUP(I796,Sheet2!$A$2:$C$1013,3,FALSE)</f>
        <v>230</v>
      </c>
      <c r="L796" t="str">
        <f t="shared" si="56"/>
        <v>UPDATE m_coa set coa_group_id='230' WHERE code='111501188';</v>
      </c>
    </row>
    <row r="797" customFormat="1" spans="2:12">
      <c r="B797">
        <v>111501189</v>
      </c>
      <c r="C797" t="str">
        <f t="shared" si="54"/>
        <v>CA - Piutang Pihak Berelasi - PT NFT Digital Indonesia (NDI)</v>
      </c>
      <c r="D797" s="7" t="str">
        <f t="shared" si="55"/>
        <v>INSERT INTO m_coa (created_at, code, name) values (NOW(),'111501189','CA - Piutang Pihak Berelasi - PT NFT Digital Indonesia (NDI)');</v>
      </c>
      <c r="E797" s="744" t="s">
        <v>60</v>
      </c>
      <c r="F797" t="s">
        <v>61</v>
      </c>
      <c r="G797" t="s">
        <v>373</v>
      </c>
      <c r="I797" t="s">
        <v>301</v>
      </c>
      <c r="K797">
        <f>VLOOKUP(I797,Sheet2!$A$2:$C$1013,3,FALSE)</f>
        <v>231</v>
      </c>
      <c r="L797" t="str">
        <f t="shared" si="56"/>
        <v>UPDATE m_coa set coa_group_id='231' WHERE code='111501189';</v>
      </c>
    </row>
    <row r="798" customFormat="1" spans="2:12">
      <c r="B798">
        <v>111501190</v>
      </c>
      <c r="C798" t="str">
        <f t="shared" si="54"/>
        <v>CA - Piutang Pihak Berelasi - PT Meta Verse Indonesia (MVI)</v>
      </c>
      <c r="D798" s="7" t="str">
        <f t="shared" si="55"/>
        <v>INSERT INTO m_coa (created_at, code, name) values (NOW(),'111501190','CA - Piutang Pihak Berelasi - PT Meta Verse Indonesia (MVI)');</v>
      </c>
      <c r="E798" s="744" t="s">
        <v>60</v>
      </c>
      <c r="F798" t="s">
        <v>61</v>
      </c>
      <c r="G798" t="s">
        <v>373</v>
      </c>
      <c r="I798" t="s">
        <v>302</v>
      </c>
      <c r="K798">
        <f>VLOOKUP(I798,Sheet2!$A$2:$C$1013,3,FALSE)</f>
        <v>232</v>
      </c>
      <c r="L798" t="str">
        <f t="shared" si="56"/>
        <v>UPDATE m_coa set coa_group_id='232' WHERE code='111501190';</v>
      </c>
    </row>
    <row r="799" customFormat="1" spans="2:12">
      <c r="B799">
        <v>111501191</v>
      </c>
      <c r="C799" t="str">
        <f t="shared" si="54"/>
        <v>CA - Piutang Pihak Berelasi - PT META PRAVIA DIGITAL (MPD)</v>
      </c>
      <c r="D799" s="7" t="str">
        <f t="shared" si="55"/>
        <v>INSERT INTO m_coa (created_at, code, name) values (NOW(),'111501191','CA - Piutang Pihak Berelasi - PT META PRAVIA DIGITAL (MPD)');</v>
      </c>
      <c r="E799" s="744" t="s">
        <v>60</v>
      </c>
      <c r="F799" t="s">
        <v>61</v>
      </c>
      <c r="G799" t="s">
        <v>373</v>
      </c>
      <c r="I799" t="s">
        <v>303</v>
      </c>
      <c r="K799">
        <f>VLOOKUP(I799,Sheet2!$A$2:$C$1013,3,FALSE)</f>
        <v>233</v>
      </c>
      <c r="L799" t="str">
        <f t="shared" si="56"/>
        <v>UPDATE m_coa set coa_group_id='233' WHERE code='111501191';</v>
      </c>
    </row>
    <row r="800" customFormat="1" spans="2:12">
      <c r="B800">
        <v>111501192</v>
      </c>
      <c r="C800" t="str">
        <f t="shared" si="54"/>
        <v>CA - Piutang Pihak Berelasi - PT DMMX Sentral Imaji</v>
      </c>
      <c r="D800" s="7" t="str">
        <f t="shared" si="55"/>
        <v>INSERT INTO m_coa (created_at, code, name) values (NOW(),'111501192','CA - Piutang Pihak Berelasi - PT DMMX Sentral Imaji');</v>
      </c>
      <c r="E800" s="744" t="s">
        <v>60</v>
      </c>
      <c r="F800" t="s">
        <v>61</v>
      </c>
      <c r="G800" t="s">
        <v>373</v>
      </c>
      <c r="I800" t="s">
        <v>304</v>
      </c>
      <c r="K800">
        <f>VLOOKUP(I800,Sheet2!$A$2:$C$1013,3,FALSE)</f>
        <v>234</v>
      </c>
      <c r="L800" t="str">
        <f t="shared" si="56"/>
        <v>UPDATE m_coa set coa_group_id='234' WHERE code='111501192';</v>
      </c>
    </row>
    <row r="801" customFormat="1" spans="2:12">
      <c r="B801">
        <v>111501193</v>
      </c>
      <c r="C801" t="str">
        <f t="shared" ref="C801:C813" si="57">CONCATENATE(F801,E801,G801,E801,I801)</f>
        <v>CA - Piutang Pihak Berelasi - PT Cinta Sang Juara</v>
      </c>
      <c r="D801" s="7" t="str">
        <f t="shared" si="55"/>
        <v>INSERT INTO m_coa (created_at, code, name) values (NOW(),'111501193','CA - Piutang Pihak Berelasi - PT Cinta Sang Juara');</v>
      </c>
      <c r="E801" s="744" t="s">
        <v>60</v>
      </c>
      <c r="F801" t="s">
        <v>61</v>
      </c>
      <c r="G801" t="s">
        <v>373</v>
      </c>
      <c r="I801" t="s">
        <v>305</v>
      </c>
      <c r="K801">
        <f>VLOOKUP(I801,Sheet2!$A$2:$C$1013,3,FALSE)</f>
        <v>235</v>
      </c>
      <c r="L801" t="str">
        <f t="shared" si="56"/>
        <v>UPDATE m_coa set coa_group_id='235' WHERE code='111501193';</v>
      </c>
    </row>
    <row r="802" customFormat="1" spans="2:12">
      <c r="B802">
        <v>111501194</v>
      </c>
      <c r="C802" t="str">
        <f t="shared" si="57"/>
        <v>CA - Piutang Pihak Berelasi - PT Kosmos Karisma Karunia (KKK)</v>
      </c>
      <c r="D802" s="7" t="str">
        <f t="shared" si="55"/>
        <v>INSERT INTO m_coa (created_at, code, name) values (NOW(),'111501194','CA - Piutang Pihak Berelasi - PT Kosmos Karisma Karunia (KKK)');</v>
      </c>
      <c r="E802" s="744" t="s">
        <v>60</v>
      </c>
      <c r="F802" t="s">
        <v>61</v>
      </c>
      <c r="G802" t="s">
        <v>373</v>
      </c>
      <c r="I802" t="s">
        <v>306</v>
      </c>
      <c r="K802">
        <f>VLOOKUP(I802,Sheet2!$A$2:$C$1013,3,FALSE)</f>
        <v>236</v>
      </c>
      <c r="L802" t="str">
        <f t="shared" si="56"/>
        <v>UPDATE m_coa set coa_group_id='236' WHERE code='111501194';</v>
      </c>
    </row>
    <row r="803" customFormat="1" spans="2:12">
      <c r="B803">
        <v>111501195</v>
      </c>
      <c r="C803" t="str">
        <f t="shared" si="57"/>
        <v>CA - Piutang Pihak Berelasi - PT Sinergi Digital Teknologi (Lenna)</v>
      </c>
      <c r="D803" s="7" t="str">
        <f t="shared" si="55"/>
        <v>INSERT INTO m_coa (created_at, code, name) values (NOW(),'111501195','CA - Piutang Pihak Berelasi - PT Sinergi Digital Teknologi (Lenna)');</v>
      </c>
      <c r="E803" s="744" t="s">
        <v>60</v>
      </c>
      <c r="F803" t="s">
        <v>61</v>
      </c>
      <c r="G803" t="s">
        <v>373</v>
      </c>
      <c r="I803" t="s">
        <v>307</v>
      </c>
      <c r="K803">
        <f>VLOOKUP(I803,Sheet2!$A$2:$C$1013,3,FALSE)</f>
        <v>237</v>
      </c>
      <c r="L803" t="str">
        <f t="shared" si="56"/>
        <v>UPDATE m_coa set coa_group_id='237' WHERE code='111501195';</v>
      </c>
    </row>
    <row r="804" customFormat="1" spans="2:12">
      <c r="B804">
        <v>111501196</v>
      </c>
      <c r="C804" t="str">
        <f t="shared" si="57"/>
        <v>CA - Piutang Pihak Berelasi - PT Kairos Ekspres Internasional (KEI)</v>
      </c>
      <c r="D804" s="7" t="str">
        <f t="shared" si="55"/>
        <v>INSERT INTO m_coa (created_at, code, name) values (NOW(),'111501196','CA - Piutang Pihak Berelasi - PT Kairos Ekspres Internasional (KEI)');</v>
      </c>
      <c r="E804" s="744" t="s">
        <v>60</v>
      </c>
      <c r="F804" t="s">
        <v>61</v>
      </c>
      <c r="G804" t="s">
        <v>373</v>
      </c>
      <c r="I804" t="s">
        <v>308</v>
      </c>
      <c r="K804">
        <f>VLOOKUP(I804,Sheet2!$A$2:$C$1013,3,FALSE)</f>
        <v>238</v>
      </c>
      <c r="L804" t="str">
        <f t="shared" si="56"/>
        <v>UPDATE m_coa set coa_group_id='238' WHERE code='111501196';</v>
      </c>
    </row>
    <row r="805" customFormat="1" spans="2:12">
      <c r="B805">
        <v>111501197</v>
      </c>
      <c r="C805" t="str">
        <f t="shared" si="57"/>
        <v>CA - Piutang Pihak Berelasi - PT Dua Empat Print (DEP)</v>
      </c>
      <c r="D805" s="7" t="str">
        <f t="shared" si="55"/>
        <v>INSERT INTO m_coa (created_at, code, name) values (NOW(),'111501197','CA - Piutang Pihak Berelasi - PT Dua Empat Print (DEP)');</v>
      </c>
      <c r="E805" s="744" t="s">
        <v>60</v>
      </c>
      <c r="F805" t="s">
        <v>61</v>
      </c>
      <c r="G805" t="s">
        <v>373</v>
      </c>
      <c r="I805" t="s">
        <v>309</v>
      </c>
      <c r="K805">
        <f>VLOOKUP(I805,Sheet2!$A$2:$C$1013,3,FALSE)</f>
        <v>239</v>
      </c>
      <c r="L805" t="str">
        <f t="shared" si="56"/>
        <v>UPDATE m_coa set coa_group_id='239' WHERE code='111501197';</v>
      </c>
    </row>
    <row r="806" customFormat="1" spans="2:12">
      <c r="B806">
        <v>111501198</v>
      </c>
      <c r="C806" t="str">
        <f t="shared" si="57"/>
        <v>CA - Piutang Pihak Berelasi - PT V2 Indonesia (V2)</v>
      </c>
      <c r="D806" s="7" t="str">
        <f t="shared" si="55"/>
        <v>INSERT INTO m_coa (created_at, code, name) values (NOW(),'111501198','CA - Piutang Pihak Berelasi - PT V2 Indonesia (V2)');</v>
      </c>
      <c r="E806" s="744" t="s">
        <v>60</v>
      </c>
      <c r="F806" t="s">
        <v>61</v>
      </c>
      <c r="G806" t="s">
        <v>373</v>
      </c>
      <c r="I806" t="s">
        <v>310</v>
      </c>
      <c r="K806">
        <f>VLOOKUP(I806,Sheet2!$A$2:$C$1013,3,FALSE)</f>
        <v>240</v>
      </c>
      <c r="L806" t="str">
        <f t="shared" si="56"/>
        <v>UPDATE m_coa set coa_group_id='240' WHERE code='111501198';</v>
      </c>
    </row>
    <row r="807" customFormat="1" spans="2:12">
      <c r="B807">
        <v>111501199</v>
      </c>
      <c r="C807" t="str">
        <f t="shared" si="57"/>
        <v>CA - Piutang Pihak Berelasi - PT Makarios Bensu Kopi (MBK)</v>
      </c>
      <c r="D807" s="7" t="str">
        <f t="shared" si="55"/>
        <v>INSERT INTO m_coa (created_at, code, name) values (NOW(),'111501199','CA - Piutang Pihak Berelasi - PT Makarios Bensu Kopi (MBK)');</v>
      </c>
      <c r="E807" s="744" t="s">
        <v>60</v>
      </c>
      <c r="F807" t="s">
        <v>61</v>
      </c>
      <c r="G807" t="s">
        <v>373</v>
      </c>
      <c r="I807" t="s">
        <v>311</v>
      </c>
      <c r="K807">
        <f>VLOOKUP(I807,Sheet2!$A$2:$C$1013,3,FALSE)</f>
        <v>241</v>
      </c>
      <c r="L807" t="str">
        <f t="shared" si="56"/>
        <v>UPDATE m_coa set coa_group_id='241' WHERE code='111501199';</v>
      </c>
    </row>
    <row r="808" customFormat="1" spans="2:12">
      <c r="B808">
        <v>111501200</v>
      </c>
      <c r="C808" t="str">
        <f t="shared" si="57"/>
        <v>CA - Piutang Pihak Berelasi - PT Mahaka Media Tbk (ABBA)</v>
      </c>
      <c r="D808" s="7" t="str">
        <f t="shared" si="55"/>
        <v>INSERT INTO m_coa (created_at, code, name) values (NOW(),'111501200','CA - Piutang Pihak Berelasi - PT Mahaka Media Tbk (ABBA)');</v>
      </c>
      <c r="E808" s="744" t="s">
        <v>60</v>
      </c>
      <c r="F808" t="s">
        <v>61</v>
      </c>
      <c r="G808" t="s">
        <v>373</v>
      </c>
      <c r="I808" t="s">
        <v>312</v>
      </c>
      <c r="K808">
        <f>VLOOKUP(I808,Sheet2!$A$2:$C$1013,3,FALSE)</f>
        <v>242</v>
      </c>
      <c r="L808" t="str">
        <f t="shared" si="56"/>
        <v>UPDATE m_coa set coa_group_id='242' WHERE code='111501200';</v>
      </c>
    </row>
    <row r="809" customFormat="1" spans="2:12">
      <c r="B809">
        <v>111501201</v>
      </c>
      <c r="C809" t="str">
        <f t="shared" si="57"/>
        <v>CA - Piutang Pihak Berelasi - PT Sinergi Teknologi Mandiri (STM)</v>
      </c>
      <c r="D809" s="7" t="str">
        <f t="shared" si="55"/>
        <v>INSERT INTO m_coa (created_at, code, name) values (NOW(),'111501201','CA - Piutang Pihak Berelasi - PT Sinergi Teknologi Mandiri (STM)');</v>
      </c>
      <c r="E809" s="744" t="s">
        <v>60</v>
      </c>
      <c r="F809" t="s">
        <v>61</v>
      </c>
      <c r="G809" t="s">
        <v>373</v>
      </c>
      <c r="I809" t="s">
        <v>313</v>
      </c>
      <c r="K809">
        <f>VLOOKUP(I809,Sheet2!$A$2:$C$1013,3,FALSE)</f>
        <v>243</v>
      </c>
      <c r="L809" t="str">
        <f t="shared" si="56"/>
        <v>UPDATE m_coa set coa_group_id='243' WHERE code='111501201';</v>
      </c>
    </row>
    <row r="810" customFormat="1" spans="2:12">
      <c r="B810">
        <v>111501202</v>
      </c>
      <c r="C810" t="str">
        <f t="shared" si="57"/>
        <v>CA - Piutang Pihak Berelasi - PT Jaya Distribusi Ritel (JDR)</v>
      </c>
      <c r="D810" s="7" t="str">
        <f t="shared" si="55"/>
        <v>INSERT INTO m_coa (created_at, code, name) values (NOW(),'111501202','CA - Piutang Pihak Berelasi - PT Jaya Distribusi Ritel (JDR)');</v>
      </c>
      <c r="E810" s="744" t="s">
        <v>60</v>
      </c>
      <c r="F810" t="s">
        <v>61</v>
      </c>
      <c r="G810" t="s">
        <v>373</v>
      </c>
      <c r="I810" t="s">
        <v>314</v>
      </c>
      <c r="K810">
        <f>VLOOKUP(I810,Sheet2!$A$2:$C$1013,3,FALSE)</f>
        <v>244</v>
      </c>
      <c r="L810" t="str">
        <f t="shared" si="56"/>
        <v>UPDATE m_coa set coa_group_id='244' WHERE code='111501202';</v>
      </c>
    </row>
    <row r="811" customFormat="1" spans="2:12">
      <c r="B811">
        <v>111501203</v>
      </c>
      <c r="C811" t="str">
        <f t="shared" si="57"/>
        <v>CA - Piutang Pihak Berelasi - Martin Suharlie</v>
      </c>
      <c r="D811" s="7" t="str">
        <f t="shared" si="55"/>
        <v>INSERT INTO m_coa (created_at, code, name) values (NOW(),'111501203','CA - Piutang Pihak Berelasi - Martin Suharlie');</v>
      </c>
      <c r="E811" s="744" t="s">
        <v>60</v>
      </c>
      <c r="F811" t="s">
        <v>61</v>
      </c>
      <c r="G811" t="s">
        <v>373</v>
      </c>
      <c r="I811" t="s">
        <v>315</v>
      </c>
      <c r="K811">
        <f>VLOOKUP(I811,Sheet2!$A$2:$C$1013,3,FALSE)</f>
        <v>245</v>
      </c>
      <c r="L811" t="str">
        <f t="shared" si="56"/>
        <v>UPDATE m_coa set coa_group_id='245' WHERE code='111501203';</v>
      </c>
    </row>
    <row r="812" customFormat="1" spans="2:12">
      <c r="B812">
        <v>111501204</v>
      </c>
      <c r="C812" t="str">
        <f t="shared" si="57"/>
        <v>CA - Piutang Pihak Berelasi - Suryandy Jahja</v>
      </c>
      <c r="D812" s="7" t="str">
        <f t="shared" si="55"/>
        <v>INSERT INTO m_coa (created_at, code, name) values (NOW(),'111501204','CA - Piutang Pihak Berelasi - Suryandy Jahja');</v>
      </c>
      <c r="E812" s="744" t="s">
        <v>60</v>
      </c>
      <c r="F812" t="s">
        <v>61</v>
      </c>
      <c r="G812" t="s">
        <v>373</v>
      </c>
      <c r="I812" t="s">
        <v>316</v>
      </c>
      <c r="K812">
        <f>VLOOKUP(I812,Sheet2!$A$2:$C$1013,3,FALSE)</f>
        <v>246</v>
      </c>
      <c r="L812" t="str">
        <f t="shared" si="56"/>
        <v>UPDATE m_coa set coa_group_id='246' WHERE code='111501204';</v>
      </c>
    </row>
    <row r="813" customFormat="1" spans="2:12">
      <c r="B813">
        <v>111501205</v>
      </c>
      <c r="C813" t="str">
        <f t="shared" si="57"/>
        <v>CA - Piutang Pihak Berelasi - Berelasi lainnya</v>
      </c>
      <c r="D813" s="7" t="str">
        <f t="shared" si="55"/>
        <v>INSERT INTO m_coa (created_at, code, name) values (NOW(),'111501205','CA - Piutang Pihak Berelasi - Berelasi lainnya');</v>
      </c>
      <c r="E813" s="744" t="s">
        <v>60</v>
      </c>
      <c r="F813" t="s">
        <v>61</v>
      </c>
      <c r="G813" t="s">
        <v>373</v>
      </c>
      <c r="I813" t="s">
        <v>317</v>
      </c>
      <c r="K813">
        <f>VLOOKUP(I813,Sheet2!$A$2:$C$1013,3,FALSE)</f>
        <v>247</v>
      </c>
      <c r="L813" t="str">
        <f t="shared" si="56"/>
        <v>UPDATE m_coa set coa_group_id='247' WHERE code='111501205';</v>
      </c>
    </row>
    <row r="814" spans="2:12">
      <c r="B814">
        <v>111601001</v>
      </c>
      <c r="C814" t="str">
        <f>CONCATENATE(F814,E814,G814,E814,I814,E814,J814)</f>
        <v>CA - Aset Lancar Lainnya - Uang Jaminan - Lain-Lain</v>
      </c>
      <c r="D814" s="7" t="str">
        <f t="shared" si="55"/>
        <v>INSERT INTO m_coa (created_at, code, name) values (NOW(),'111601001','CA - Aset Lancar Lainnya - Uang Jaminan - Lain-Lain');</v>
      </c>
      <c r="E814" s="744" t="s">
        <v>60</v>
      </c>
      <c r="F814" t="s">
        <v>61</v>
      </c>
      <c r="G814" t="s">
        <v>374</v>
      </c>
      <c r="I814" t="s">
        <v>375</v>
      </c>
      <c r="J814" t="s">
        <v>351</v>
      </c>
      <c r="K814">
        <f>VLOOKUP(I814,Sheet2!$A$2:$C$1013,3,FALSE)</f>
        <v>278</v>
      </c>
      <c r="L814" t="str">
        <f t="shared" si="56"/>
        <v>UPDATE m_coa set coa_group_id='278' WHERE code='111601001';</v>
      </c>
    </row>
    <row r="815" spans="2:12">
      <c r="B815">
        <v>120101001</v>
      </c>
      <c r="C815" t="str">
        <f t="shared" ref="C815:C821" si="58">CONCATENATE(F815,E815,G815,E815,I815,E815,J815)</f>
        <v>NCA - FA - Harga Perolehan - Tanah</v>
      </c>
      <c r="D815" s="7" t="str">
        <f t="shared" si="55"/>
        <v>INSERT INTO m_coa (created_at, code, name) values (NOW(),'120101001','NCA - FA - Harga Perolehan - Tanah');</v>
      </c>
      <c r="E815" s="744" t="s">
        <v>60</v>
      </c>
      <c r="F815" t="s">
        <v>376</v>
      </c>
      <c r="G815" t="s">
        <v>377</v>
      </c>
      <c r="I815" t="s">
        <v>378</v>
      </c>
      <c r="J815" t="s">
        <v>379</v>
      </c>
      <c r="K815">
        <f>VLOOKUP(I815,Sheet2!$A$2:$C$1013,3,FALSE)</f>
        <v>279</v>
      </c>
      <c r="L815" t="str">
        <f t="shared" si="56"/>
        <v>UPDATE m_coa set coa_group_id='279' WHERE code='120101001';</v>
      </c>
    </row>
    <row r="816" spans="2:12">
      <c r="B816">
        <v>120101002</v>
      </c>
      <c r="C816" t="str">
        <f t="shared" si="58"/>
        <v>NCA - FA - Harga Perolehan - Bangunan</v>
      </c>
      <c r="D816" s="7" t="str">
        <f t="shared" si="55"/>
        <v>INSERT INTO m_coa (created_at, code, name) values (NOW(),'120101002','NCA - FA - Harga Perolehan - Bangunan');</v>
      </c>
      <c r="E816" s="744" t="s">
        <v>60</v>
      </c>
      <c r="F816" t="s">
        <v>376</v>
      </c>
      <c r="G816" t="s">
        <v>377</v>
      </c>
      <c r="I816" t="s">
        <v>378</v>
      </c>
      <c r="J816" t="s">
        <v>380</v>
      </c>
      <c r="K816">
        <f>VLOOKUP(I816,Sheet2!$A$2:$C$1013,3,FALSE)</f>
        <v>279</v>
      </c>
      <c r="L816" t="str">
        <f t="shared" si="56"/>
        <v>UPDATE m_coa set coa_group_id='279' WHERE code='120101002';</v>
      </c>
    </row>
    <row r="817" spans="2:12">
      <c r="B817">
        <v>120101003</v>
      </c>
      <c r="C817" t="str">
        <f t="shared" si="58"/>
        <v>NCA - FA - Harga Perolehan - Inventaris Kantor</v>
      </c>
      <c r="D817" s="7" t="str">
        <f t="shared" si="55"/>
        <v>INSERT INTO m_coa (created_at, code, name) values (NOW(),'120101003','NCA - FA - Harga Perolehan - Inventaris Kantor');</v>
      </c>
      <c r="E817" s="744" t="s">
        <v>60</v>
      </c>
      <c r="F817" t="s">
        <v>376</v>
      </c>
      <c r="G817" t="s">
        <v>377</v>
      </c>
      <c r="I817" t="s">
        <v>378</v>
      </c>
      <c r="J817" t="s">
        <v>381</v>
      </c>
      <c r="K817">
        <f>VLOOKUP(I817,Sheet2!$A$2:$C$1013,3,FALSE)</f>
        <v>279</v>
      </c>
      <c r="L817" t="str">
        <f t="shared" si="56"/>
        <v>UPDATE m_coa set coa_group_id='279' WHERE code='120101003';</v>
      </c>
    </row>
    <row r="818" spans="2:12">
      <c r="B818">
        <v>120101004</v>
      </c>
      <c r="C818" t="str">
        <f t="shared" si="58"/>
        <v>NCA - FA - Harga Perolehan - Furnitur Dan Perlengkapan</v>
      </c>
      <c r="D818" s="7" t="str">
        <f t="shared" si="55"/>
        <v>INSERT INTO m_coa (created_at, code, name) values (NOW(),'120101004','NCA - FA - Harga Perolehan - Furnitur Dan Perlengkapan');</v>
      </c>
      <c r="E818" s="744" t="s">
        <v>60</v>
      </c>
      <c r="F818" t="s">
        <v>376</v>
      </c>
      <c r="G818" t="s">
        <v>377</v>
      </c>
      <c r="I818" t="s">
        <v>378</v>
      </c>
      <c r="J818" t="s">
        <v>382</v>
      </c>
      <c r="K818">
        <f>VLOOKUP(I818,Sheet2!$A$2:$C$1013,3,FALSE)</f>
        <v>279</v>
      </c>
      <c r="L818" t="str">
        <f t="shared" si="56"/>
        <v>UPDATE m_coa set coa_group_id='279' WHERE code='120101004';</v>
      </c>
    </row>
    <row r="819" spans="2:12">
      <c r="B819">
        <v>120101005</v>
      </c>
      <c r="C819" t="str">
        <f t="shared" si="58"/>
        <v>NCA - FA - Harga Perolehan - Mesin Dan Peralatan</v>
      </c>
      <c r="D819" s="7" t="str">
        <f t="shared" si="55"/>
        <v>INSERT INTO m_coa (created_at, code, name) values (NOW(),'120101005','NCA - FA - Harga Perolehan - Mesin Dan Peralatan');</v>
      </c>
      <c r="E819" s="744" t="s">
        <v>60</v>
      </c>
      <c r="F819" t="s">
        <v>376</v>
      </c>
      <c r="G819" t="s">
        <v>377</v>
      </c>
      <c r="I819" t="s">
        <v>378</v>
      </c>
      <c r="J819" t="s">
        <v>383</v>
      </c>
      <c r="K819">
        <f>VLOOKUP(I819,Sheet2!$A$2:$C$1013,3,FALSE)</f>
        <v>279</v>
      </c>
      <c r="L819" t="str">
        <f t="shared" si="56"/>
        <v>UPDATE m_coa set coa_group_id='279' WHERE code='120101005';</v>
      </c>
    </row>
    <row r="820" spans="2:12">
      <c r="B820">
        <v>120101006</v>
      </c>
      <c r="C820" t="str">
        <f t="shared" si="58"/>
        <v>NCA - FA - Harga Perolehan - Kendaraan</v>
      </c>
      <c r="D820" s="7" t="str">
        <f t="shared" si="55"/>
        <v>INSERT INTO m_coa (created_at, code, name) values (NOW(),'120101006','NCA - FA - Harga Perolehan - Kendaraan');</v>
      </c>
      <c r="E820" s="744" t="s">
        <v>60</v>
      </c>
      <c r="F820" t="s">
        <v>376</v>
      </c>
      <c r="G820" t="s">
        <v>377</v>
      </c>
      <c r="I820" t="s">
        <v>378</v>
      </c>
      <c r="J820" t="s">
        <v>345</v>
      </c>
      <c r="K820">
        <f>VLOOKUP(I820,Sheet2!$A$2:$C$1013,3,FALSE)</f>
        <v>279</v>
      </c>
      <c r="L820" t="str">
        <f t="shared" si="56"/>
        <v>UPDATE m_coa set coa_group_id='279' WHERE code='120101006';</v>
      </c>
    </row>
    <row r="821" spans="2:12">
      <c r="B821">
        <v>120101007</v>
      </c>
      <c r="C821" t="str">
        <f t="shared" si="58"/>
        <v>NCA - FA - Harga Perolehan - Aset Tax Amnesty</v>
      </c>
      <c r="D821" s="7" t="str">
        <f t="shared" si="55"/>
        <v>INSERT INTO m_coa (created_at, code, name) values (NOW(),'120101007','NCA - FA - Harga Perolehan - Aset Tax Amnesty');</v>
      </c>
      <c r="E821" s="744" t="s">
        <v>60</v>
      </c>
      <c r="F821" t="s">
        <v>376</v>
      </c>
      <c r="G821" t="s">
        <v>377</v>
      </c>
      <c r="I821" t="s">
        <v>378</v>
      </c>
      <c r="J821" t="s">
        <v>384</v>
      </c>
      <c r="K821">
        <f>VLOOKUP(I821,Sheet2!$A$2:$C$1013,3,FALSE)</f>
        <v>279</v>
      </c>
      <c r="L821" t="str">
        <f t="shared" si="56"/>
        <v>UPDATE m_coa set coa_group_id='279' WHERE code='120101007';</v>
      </c>
    </row>
    <row r="822" spans="2:12">
      <c r="B822">
        <v>120102001</v>
      </c>
      <c r="C822" t="str">
        <f t="shared" ref="C822:C833" si="59">CONCATENATE(F822,E822,G822,E822,I822,E822,J822)</f>
        <v>NCA - FA - Akumulasi Penyusutan - Tanah</v>
      </c>
      <c r="D822" s="7" t="str">
        <f t="shared" si="55"/>
        <v>INSERT INTO m_coa (created_at, code, name) values (NOW(),'120102001','NCA - FA - Akumulasi Penyusutan - Tanah');</v>
      </c>
      <c r="E822" s="744" t="s">
        <v>60</v>
      </c>
      <c r="F822" t="s">
        <v>376</v>
      </c>
      <c r="G822" t="s">
        <v>377</v>
      </c>
      <c r="I822" t="s">
        <v>385</v>
      </c>
      <c r="J822" t="s">
        <v>379</v>
      </c>
      <c r="K822">
        <f>VLOOKUP(I822,Sheet2!$A$2:$C$1013,3,FALSE)</f>
        <v>280</v>
      </c>
      <c r="L822" t="str">
        <f t="shared" si="56"/>
        <v>UPDATE m_coa set coa_group_id='280' WHERE code='120102001';</v>
      </c>
    </row>
    <row r="823" spans="2:12">
      <c r="B823">
        <v>120102002</v>
      </c>
      <c r="C823" t="str">
        <f t="shared" si="59"/>
        <v>NCA - FA - Akumulasi Penyusutan - Bangunan</v>
      </c>
      <c r="D823" s="7" t="str">
        <f t="shared" si="55"/>
        <v>INSERT INTO m_coa (created_at, code, name) values (NOW(),'120102002','NCA - FA - Akumulasi Penyusutan - Bangunan');</v>
      </c>
      <c r="E823" s="744" t="s">
        <v>60</v>
      </c>
      <c r="F823" t="s">
        <v>376</v>
      </c>
      <c r="G823" t="s">
        <v>377</v>
      </c>
      <c r="I823" t="s">
        <v>385</v>
      </c>
      <c r="J823" t="s">
        <v>380</v>
      </c>
      <c r="K823">
        <f>VLOOKUP(I823,Sheet2!$A$2:$C$1013,3,FALSE)</f>
        <v>280</v>
      </c>
      <c r="L823" t="str">
        <f t="shared" si="56"/>
        <v>UPDATE m_coa set coa_group_id='280' WHERE code='120102002';</v>
      </c>
    </row>
    <row r="824" spans="2:12">
      <c r="B824">
        <v>120102003</v>
      </c>
      <c r="C824" t="str">
        <f t="shared" si="59"/>
        <v>NCA - FA - Akumulasi Penyusutan - Inventaris Kantor</v>
      </c>
      <c r="D824" s="7" t="str">
        <f t="shared" si="55"/>
        <v>INSERT INTO m_coa (created_at, code, name) values (NOW(),'120102003','NCA - FA - Akumulasi Penyusutan - Inventaris Kantor');</v>
      </c>
      <c r="E824" s="744" t="s">
        <v>60</v>
      </c>
      <c r="F824" t="s">
        <v>376</v>
      </c>
      <c r="G824" t="s">
        <v>377</v>
      </c>
      <c r="I824" t="s">
        <v>385</v>
      </c>
      <c r="J824" t="s">
        <v>381</v>
      </c>
      <c r="K824">
        <f>VLOOKUP(I824,Sheet2!$A$2:$C$1013,3,FALSE)</f>
        <v>280</v>
      </c>
      <c r="L824" t="str">
        <f t="shared" si="56"/>
        <v>UPDATE m_coa set coa_group_id='280' WHERE code='120102003';</v>
      </c>
    </row>
    <row r="825" spans="2:12">
      <c r="B825">
        <v>120102004</v>
      </c>
      <c r="C825" t="str">
        <f t="shared" si="59"/>
        <v>NCA - FA - Akumulasi Penyusutan - Furnitur Dan Perlengkapan</v>
      </c>
      <c r="D825" s="7" t="str">
        <f t="shared" si="55"/>
        <v>INSERT INTO m_coa (created_at, code, name) values (NOW(),'120102004','NCA - FA - Akumulasi Penyusutan - Furnitur Dan Perlengkapan');</v>
      </c>
      <c r="E825" s="744" t="s">
        <v>60</v>
      </c>
      <c r="F825" t="s">
        <v>376</v>
      </c>
      <c r="G825" t="s">
        <v>377</v>
      </c>
      <c r="I825" t="s">
        <v>385</v>
      </c>
      <c r="J825" t="s">
        <v>382</v>
      </c>
      <c r="K825">
        <f>VLOOKUP(I825,Sheet2!$A$2:$C$1013,3,FALSE)</f>
        <v>280</v>
      </c>
      <c r="L825" t="str">
        <f t="shared" si="56"/>
        <v>UPDATE m_coa set coa_group_id='280' WHERE code='120102004';</v>
      </c>
    </row>
    <row r="826" spans="2:12">
      <c r="B826">
        <v>120102005</v>
      </c>
      <c r="C826" t="str">
        <f t="shared" si="59"/>
        <v>NCA - FA - Akumulasi Penyusutan - Mesin Dan Peralatan</v>
      </c>
      <c r="D826" s="7" t="str">
        <f t="shared" si="55"/>
        <v>INSERT INTO m_coa (created_at, code, name) values (NOW(),'120102005','NCA - FA - Akumulasi Penyusutan - Mesin Dan Peralatan');</v>
      </c>
      <c r="E826" s="744" t="s">
        <v>60</v>
      </c>
      <c r="F826" t="s">
        <v>376</v>
      </c>
      <c r="G826" t="s">
        <v>377</v>
      </c>
      <c r="I826" t="s">
        <v>385</v>
      </c>
      <c r="J826" t="s">
        <v>383</v>
      </c>
      <c r="K826">
        <f>VLOOKUP(I826,Sheet2!$A$2:$C$1013,3,FALSE)</f>
        <v>280</v>
      </c>
      <c r="L826" t="str">
        <f t="shared" si="56"/>
        <v>UPDATE m_coa set coa_group_id='280' WHERE code='120102005';</v>
      </c>
    </row>
    <row r="827" spans="2:12">
      <c r="B827">
        <v>120102006</v>
      </c>
      <c r="C827" t="str">
        <f t="shared" si="59"/>
        <v>NCA - FA - Akumulasi Penyusutan - Kendaraan</v>
      </c>
      <c r="D827" s="7" t="str">
        <f t="shared" si="55"/>
        <v>INSERT INTO m_coa (created_at, code, name) values (NOW(),'120102006','NCA - FA - Akumulasi Penyusutan - Kendaraan');</v>
      </c>
      <c r="E827" s="744" t="s">
        <v>60</v>
      </c>
      <c r="F827" t="s">
        <v>376</v>
      </c>
      <c r="G827" t="s">
        <v>377</v>
      </c>
      <c r="I827" t="s">
        <v>385</v>
      </c>
      <c r="J827" t="s">
        <v>345</v>
      </c>
      <c r="K827">
        <f>VLOOKUP(I827,Sheet2!$A$2:$C$1013,3,FALSE)</f>
        <v>280</v>
      </c>
      <c r="L827" t="str">
        <f t="shared" si="56"/>
        <v>UPDATE m_coa set coa_group_id='280' WHERE code='120102006';</v>
      </c>
    </row>
    <row r="828" spans="2:12">
      <c r="B828">
        <v>120102007</v>
      </c>
      <c r="C828" t="str">
        <f t="shared" si="59"/>
        <v>NCA - FA - Akumulasi Penyusutan - Aset Tax Amnesty</v>
      </c>
      <c r="D828" s="7" t="str">
        <f t="shared" si="55"/>
        <v>INSERT INTO m_coa (created_at, code, name) values (NOW(),'120102007','NCA - FA - Akumulasi Penyusutan - Aset Tax Amnesty');</v>
      </c>
      <c r="E828" s="744" t="s">
        <v>60</v>
      </c>
      <c r="F828" t="s">
        <v>376</v>
      </c>
      <c r="G828" t="s">
        <v>377</v>
      </c>
      <c r="I828" t="s">
        <v>385</v>
      </c>
      <c r="J828" t="s">
        <v>384</v>
      </c>
      <c r="K828">
        <f>VLOOKUP(I828,Sheet2!$A$2:$C$1013,3,FALSE)</f>
        <v>280</v>
      </c>
      <c r="L828" t="str">
        <f t="shared" si="56"/>
        <v>UPDATE m_coa set coa_group_id='280' WHERE code='120102007';</v>
      </c>
    </row>
    <row r="829" spans="2:12">
      <c r="B829">
        <v>120103001</v>
      </c>
      <c r="C829" t="str">
        <f t="shared" si="59"/>
        <v>NCA - FA - Cip - Work In Process</v>
      </c>
      <c r="D829" s="7" t="str">
        <f t="shared" si="55"/>
        <v>INSERT INTO m_coa (created_at, code, name) values (NOW(),'120103001','NCA - FA - Cip - Work In Process');</v>
      </c>
      <c r="E829" s="744" t="s">
        <v>60</v>
      </c>
      <c r="F829" t="s">
        <v>376</v>
      </c>
      <c r="G829" t="s">
        <v>377</v>
      </c>
      <c r="I829" t="s">
        <v>386</v>
      </c>
      <c r="J829" t="s">
        <v>387</v>
      </c>
      <c r="K829">
        <f>VLOOKUP(I829,Sheet2!$A$2:$C$1013,3,FALSE)</f>
        <v>281</v>
      </c>
      <c r="L829" t="str">
        <f t="shared" si="56"/>
        <v>UPDATE m_coa set coa_group_id='281' WHERE code='120103001';</v>
      </c>
    </row>
    <row r="830" spans="2:12">
      <c r="B830">
        <v>120201001</v>
      </c>
      <c r="C830" t="str">
        <f t="shared" si="59"/>
        <v>NCA - IA - Harga Perolehan - Software</v>
      </c>
      <c r="D830" s="7" t="str">
        <f t="shared" si="55"/>
        <v>INSERT INTO m_coa (created_at, code, name) values (NOW(),'120201001','NCA - IA - Harga Perolehan - Software');</v>
      </c>
      <c r="E830" s="744" t="s">
        <v>60</v>
      </c>
      <c r="F830" t="s">
        <v>376</v>
      </c>
      <c r="G830" t="s">
        <v>388</v>
      </c>
      <c r="I830" t="s">
        <v>378</v>
      </c>
      <c r="J830" t="s">
        <v>389</v>
      </c>
      <c r="K830">
        <f>VLOOKUP(I830,Sheet2!$A$2:$C$1013,3,FALSE)</f>
        <v>279</v>
      </c>
      <c r="L830" t="str">
        <f t="shared" si="56"/>
        <v>UPDATE m_coa set coa_group_id='279' WHERE code='120201001';</v>
      </c>
    </row>
    <row r="831" spans="2:12">
      <c r="B831">
        <v>120201002</v>
      </c>
      <c r="C831" t="str">
        <f t="shared" si="59"/>
        <v>NCA - IA - Harga Perolehan - Website</v>
      </c>
      <c r="D831" s="7" t="str">
        <f t="shared" si="55"/>
        <v>INSERT INTO m_coa (created_at, code, name) values (NOW(),'120201002','NCA - IA - Harga Perolehan - Website');</v>
      </c>
      <c r="E831" s="744" t="s">
        <v>60</v>
      </c>
      <c r="F831" t="s">
        <v>376</v>
      </c>
      <c r="G831" t="s">
        <v>388</v>
      </c>
      <c r="I831" t="s">
        <v>378</v>
      </c>
      <c r="J831" t="s">
        <v>390</v>
      </c>
      <c r="K831">
        <f>VLOOKUP(I831,Sheet2!$A$2:$C$1013,3,FALSE)</f>
        <v>279</v>
      </c>
      <c r="L831" t="str">
        <f t="shared" si="56"/>
        <v>UPDATE m_coa set coa_group_id='279' WHERE code='120201002';</v>
      </c>
    </row>
    <row r="832" spans="2:12">
      <c r="B832">
        <v>120201003</v>
      </c>
      <c r="C832" t="str">
        <f t="shared" si="59"/>
        <v>NCA - IA - Harga Perolehan - License</v>
      </c>
      <c r="D832" s="7" t="str">
        <f t="shared" si="55"/>
        <v>INSERT INTO m_coa (created_at, code, name) values (NOW(),'120201003','NCA - IA - Harga Perolehan - License');</v>
      </c>
      <c r="E832" s="744" t="s">
        <v>60</v>
      </c>
      <c r="F832" t="s">
        <v>376</v>
      </c>
      <c r="G832" t="s">
        <v>388</v>
      </c>
      <c r="I832" t="s">
        <v>378</v>
      </c>
      <c r="J832" t="s">
        <v>391</v>
      </c>
      <c r="K832">
        <f>VLOOKUP(I832,Sheet2!$A$2:$C$1013,3,FALSE)</f>
        <v>279</v>
      </c>
      <c r="L832" t="str">
        <f t="shared" si="56"/>
        <v>UPDATE m_coa set coa_group_id='279' WHERE code='120201003';</v>
      </c>
    </row>
    <row r="833" spans="2:12">
      <c r="B833">
        <v>120201004</v>
      </c>
      <c r="C833" t="str">
        <f t="shared" si="59"/>
        <v>NCA - IA - Harga Perolehan - Lain-Lain</v>
      </c>
      <c r="D833" s="7" t="str">
        <f t="shared" si="55"/>
        <v>INSERT INTO m_coa (created_at, code, name) values (NOW(),'120201004','NCA - IA - Harga Perolehan - Lain-Lain');</v>
      </c>
      <c r="E833" s="744" t="s">
        <v>60</v>
      </c>
      <c r="F833" t="s">
        <v>376</v>
      </c>
      <c r="G833" t="s">
        <v>388</v>
      </c>
      <c r="I833" t="s">
        <v>378</v>
      </c>
      <c r="J833" t="s">
        <v>351</v>
      </c>
      <c r="K833">
        <f>VLOOKUP(I833,Sheet2!$A$2:$C$1013,3,FALSE)</f>
        <v>279</v>
      </c>
      <c r="L833" t="str">
        <f t="shared" si="56"/>
        <v>UPDATE m_coa set coa_group_id='279' WHERE code='120201004';</v>
      </c>
    </row>
    <row r="834" spans="2:12">
      <c r="B834">
        <v>120202001</v>
      </c>
      <c r="C834" t="str">
        <f t="shared" ref="C834:C842" si="60">CONCATENATE(F834,E834,G834,E834,I834,E834,J834)</f>
        <v>NCA - IA - Akumulasi Penyusutan - Software</v>
      </c>
      <c r="D834" s="7" t="str">
        <f t="shared" si="55"/>
        <v>INSERT INTO m_coa (created_at, code, name) values (NOW(),'120202001','NCA - IA - Akumulasi Penyusutan - Software');</v>
      </c>
      <c r="E834" s="744" t="s">
        <v>60</v>
      </c>
      <c r="F834" t="s">
        <v>376</v>
      </c>
      <c r="G834" t="s">
        <v>388</v>
      </c>
      <c r="I834" t="s">
        <v>385</v>
      </c>
      <c r="J834" t="s">
        <v>389</v>
      </c>
      <c r="K834">
        <f>VLOOKUP(I834,Sheet2!$A$2:$C$1013,3,FALSE)</f>
        <v>280</v>
      </c>
      <c r="L834" t="str">
        <f t="shared" si="56"/>
        <v>UPDATE m_coa set coa_group_id='280' WHERE code='120202001';</v>
      </c>
    </row>
    <row r="835" spans="2:12">
      <c r="B835">
        <v>120202002</v>
      </c>
      <c r="C835" t="str">
        <f t="shared" si="60"/>
        <v>NCA - IA - Akumulasi Penyusutan - Website</v>
      </c>
      <c r="D835" s="7" t="str">
        <f t="shared" si="55"/>
        <v>INSERT INTO m_coa (created_at, code, name) values (NOW(),'120202002','NCA - IA - Akumulasi Penyusutan - Website');</v>
      </c>
      <c r="E835" s="744" t="s">
        <v>60</v>
      </c>
      <c r="F835" t="s">
        <v>376</v>
      </c>
      <c r="G835" t="s">
        <v>388</v>
      </c>
      <c r="I835" t="s">
        <v>385</v>
      </c>
      <c r="J835" t="s">
        <v>390</v>
      </c>
      <c r="K835">
        <f>VLOOKUP(I835,Sheet2!$A$2:$C$1013,3,FALSE)</f>
        <v>280</v>
      </c>
      <c r="L835" t="str">
        <f t="shared" si="56"/>
        <v>UPDATE m_coa set coa_group_id='280' WHERE code='120202002';</v>
      </c>
    </row>
    <row r="836" spans="2:12">
      <c r="B836">
        <v>120202003</v>
      </c>
      <c r="C836" t="str">
        <f t="shared" si="60"/>
        <v>NCA - IA - Akumulasi Penyusutan - License</v>
      </c>
      <c r="D836" s="7" t="str">
        <f t="shared" si="55"/>
        <v>INSERT INTO m_coa (created_at, code, name) values (NOW(),'120202003','NCA - IA - Akumulasi Penyusutan - License');</v>
      </c>
      <c r="E836" s="744" t="s">
        <v>60</v>
      </c>
      <c r="F836" t="s">
        <v>376</v>
      </c>
      <c r="G836" t="s">
        <v>388</v>
      </c>
      <c r="I836" t="s">
        <v>385</v>
      </c>
      <c r="J836" t="s">
        <v>391</v>
      </c>
      <c r="K836">
        <f>VLOOKUP(I836,Sheet2!$A$2:$C$1013,3,FALSE)</f>
        <v>280</v>
      </c>
      <c r="L836" t="str">
        <f t="shared" si="56"/>
        <v>UPDATE m_coa set coa_group_id='280' WHERE code='120202003';</v>
      </c>
    </row>
    <row r="837" spans="2:12">
      <c r="B837">
        <v>120202004</v>
      </c>
      <c r="C837" t="str">
        <f t="shared" si="60"/>
        <v>NCA - IA - Akumulasi Penyusutan - Lain-Lain</v>
      </c>
      <c r="D837" s="7" t="str">
        <f t="shared" ref="D837:D900" si="61">"INSERT INTO m_coa (created_at, code, name) values (NOW(),'"&amp;B837&amp;"','"&amp;C837&amp;"');"</f>
        <v>INSERT INTO m_coa (created_at, code, name) values (NOW(),'120202004','NCA - IA - Akumulasi Penyusutan - Lain-Lain');</v>
      </c>
      <c r="E837" s="744" t="s">
        <v>60</v>
      </c>
      <c r="F837" t="s">
        <v>376</v>
      </c>
      <c r="G837" t="s">
        <v>388</v>
      </c>
      <c r="I837" t="s">
        <v>385</v>
      </c>
      <c r="J837" t="s">
        <v>351</v>
      </c>
      <c r="K837">
        <f>VLOOKUP(I837,Sheet2!$A$2:$C$1013,3,FALSE)</f>
        <v>280</v>
      </c>
      <c r="L837" t="str">
        <f t="shared" ref="L837:L900" si="62">"UPDATE m_coa set coa_group_id='"&amp;K837&amp;"' WHERE code='"&amp;B837&amp;"';"</f>
        <v>UPDATE m_coa set coa_group_id='280' WHERE code='120202004';</v>
      </c>
    </row>
    <row r="838" spans="2:12">
      <c r="B838">
        <v>120203001</v>
      </c>
      <c r="C838" t="str">
        <f t="shared" si="60"/>
        <v>NCA - IA - Cip - Work In Process</v>
      </c>
      <c r="D838" s="7" t="str">
        <f t="shared" si="61"/>
        <v>INSERT INTO m_coa (created_at, code, name) values (NOW(),'120203001','NCA - IA - Cip - Work In Process');</v>
      </c>
      <c r="E838" s="744" t="s">
        <v>60</v>
      </c>
      <c r="F838" t="s">
        <v>376</v>
      </c>
      <c r="G838" t="s">
        <v>388</v>
      </c>
      <c r="I838" t="s">
        <v>386</v>
      </c>
      <c r="J838" t="s">
        <v>387</v>
      </c>
      <c r="K838">
        <f>VLOOKUP(I838,Sheet2!$A$2:$C$1013,3,FALSE)</f>
        <v>281</v>
      </c>
      <c r="L838" t="str">
        <f t="shared" si="62"/>
        <v>UPDATE m_coa set coa_group_id='281' WHERE code='120203001';</v>
      </c>
    </row>
    <row r="839" spans="2:12">
      <c r="B839">
        <v>120301001</v>
      </c>
      <c r="C839" t="str">
        <f t="shared" si="60"/>
        <v>NCA - Rua - Harga Perolehan - Bangunan</v>
      </c>
      <c r="D839" s="7" t="str">
        <f t="shared" si="61"/>
        <v>INSERT INTO m_coa (created_at, code, name) values (NOW(),'120301001','NCA - Rua - Harga Perolehan - Bangunan');</v>
      </c>
      <c r="E839" s="744" t="s">
        <v>60</v>
      </c>
      <c r="F839" t="s">
        <v>376</v>
      </c>
      <c r="G839" t="s">
        <v>392</v>
      </c>
      <c r="I839" t="s">
        <v>378</v>
      </c>
      <c r="J839" t="s">
        <v>380</v>
      </c>
      <c r="K839">
        <f>VLOOKUP(I839,Sheet2!$A$2:$C$1013,3,FALSE)</f>
        <v>279</v>
      </c>
      <c r="L839" t="str">
        <f t="shared" si="62"/>
        <v>UPDATE m_coa set coa_group_id='279' WHERE code='120301001';</v>
      </c>
    </row>
    <row r="840" spans="2:12">
      <c r="B840">
        <v>120301002</v>
      </c>
      <c r="C840" t="str">
        <f t="shared" si="60"/>
        <v>NCA - Rua - Harga Perolehan - Kendaraan</v>
      </c>
      <c r="D840" s="7" t="str">
        <f t="shared" si="61"/>
        <v>INSERT INTO m_coa (created_at, code, name) values (NOW(),'120301002','NCA - Rua - Harga Perolehan - Kendaraan');</v>
      </c>
      <c r="E840" s="744" t="s">
        <v>60</v>
      </c>
      <c r="F840" t="s">
        <v>376</v>
      </c>
      <c r="G840" t="s">
        <v>392</v>
      </c>
      <c r="I840" t="s">
        <v>378</v>
      </c>
      <c r="J840" t="s">
        <v>345</v>
      </c>
      <c r="K840">
        <f>VLOOKUP(I840,Sheet2!$A$2:$C$1013,3,FALSE)</f>
        <v>279</v>
      </c>
      <c r="L840" t="str">
        <f t="shared" si="62"/>
        <v>UPDATE m_coa set coa_group_id='279' WHERE code='120301002';</v>
      </c>
    </row>
    <row r="841" spans="2:12">
      <c r="B841">
        <v>120301003</v>
      </c>
      <c r="C841" t="str">
        <f t="shared" si="60"/>
        <v>NCA - Rua - Harga Perolehan - Inventaris kantor</v>
      </c>
      <c r="D841" s="7" t="str">
        <f t="shared" si="61"/>
        <v>INSERT INTO m_coa (created_at, code, name) values (NOW(),'120301003','NCA - Rua - Harga Perolehan - Inventaris kantor');</v>
      </c>
      <c r="E841" s="744" t="s">
        <v>60</v>
      </c>
      <c r="F841" t="s">
        <v>376</v>
      </c>
      <c r="G841" t="s">
        <v>392</v>
      </c>
      <c r="I841" t="s">
        <v>378</v>
      </c>
      <c r="J841" t="s">
        <v>393</v>
      </c>
      <c r="K841">
        <f>VLOOKUP(I841,Sheet2!$A$2:$C$1013,3,FALSE)</f>
        <v>279</v>
      </c>
      <c r="L841" t="str">
        <f t="shared" si="62"/>
        <v>UPDATE m_coa set coa_group_id='279' WHERE code='120301003';</v>
      </c>
    </row>
    <row r="842" spans="2:12">
      <c r="B842">
        <v>120301004</v>
      </c>
      <c r="C842" t="str">
        <f t="shared" si="60"/>
        <v>NCA - Rua - Harga Perolehan - Lain-Lain</v>
      </c>
      <c r="D842" s="7" t="str">
        <f t="shared" si="61"/>
        <v>INSERT INTO m_coa (created_at, code, name) values (NOW(),'120301004','NCA - Rua - Harga Perolehan - Lain-Lain');</v>
      </c>
      <c r="E842" s="744" t="s">
        <v>60</v>
      </c>
      <c r="F842" t="s">
        <v>376</v>
      </c>
      <c r="G842" t="s">
        <v>392</v>
      </c>
      <c r="I842" t="s">
        <v>378</v>
      </c>
      <c r="J842" t="s">
        <v>351</v>
      </c>
      <c r="K842">
        <f>VLOOKUP(I842,Sheet2!$A$2:$C$1013,3,FALSE)</f>
        <v>279</v>
      </c>
      <c r="L842" t="str">
        <f t="shared" si="62"/>
        <v>UPDATE m_coa set coa_group_id='279' WHERE code='120301004';</v>
      </c>
    </row>
    <row r="843" spans="2:12">
      <c r="B843">
        <v>120302001</v>
      </c>
      <c r="C843" t="str">
        <f t="shared" ref="C843:C846" si="63">CONCATENATE(F843,E843,G843,E843,I843,E843,J843)</f>
        <v>NCA - Rua - Akumulasi Penyusutan - Bangunan</v>
      </c>
      <c r="D843" s="7" t="str">
        <f t="shared" si="61"/>
        <v>INSERT INTO m_coa (created_at, code, name) values (NOW(),'120302001','NCA - Rua - Akumulasi Penyusutan - Bangunan');</v>
      </c>
      <c r="E843" s="744" t="s">
        <v>60</v>
      </c>
      <c r="F843" t="s">
        <v>376</v>
      </c>
      <c r="G843" t="s">
        <v>392</v>
      </c>
      <c r="I843" t="s">
        <v>385</v>
      </c>
      <c r="J843" t="s">
        <v>380</v>
      </c>
      <c r="K843">
        <f>VLOOKUP(I843,Sheet2!$A$2:$C$1013,3,FALSE)</f>
        <v>280</v>
      </c>
      <c r="L843" t="str">
        <f t="shared" si="62"/>
        <v>UPDATE m_coa set coa_group_id='280' WHERE code='120302001';</v>
      </c>
    </row>
    <row r="844" spans="2:12">
      <c r="B844">
        <v>120302002</v>
      </c>
      <c r="C844" t="str">
        <f t="shared" si="63"/>
        <v>NCA - Rua - Akumulasi Penyusutan - Kendaraan</v>
      </c>
      <c r="D844" s="7" t="str">
        <f t="shared" si="61"/>
        <v>INSERT INTO m_coa (created_at, code, name) values (NOW(),'120302002','NCA - Rua - Akumulasi Penyusutan - Kendaraan');</v>
      </c>
      <c r="E844" s="744" t="s">
        <v>60</v>
      </c>
      <c r="F844" t="s">
        <v>376</v>
      </c>
      <c r="G844" t="s">
        <v>392</v>
      </c>
      <c r="I844" t="s">
        <v>385</v>
      </c>
      <c r="J844" t="s">
        <v>345</v>
      </c>
      <c r="K844">
        <f>VLOOKUP(I844,Sheet2!$A$2:$C$1013,3,FALSE)</f>
        <v>280</v>
      </c>
      <c r="L844" t="str">
        <f t="shared" si="62"/>
        <v>UPDATE m_coa set coa_group_id='280' WHERE code='120302002';</v>
      </c>
    </row>
    <row r="845" spans="2:12">
      <c r="B845">
        <v>120302003</v>
      </c>
      <c r="C845" t="str">
        <f t="shared" si="63"/>
        <v>NCA - Rua - Akumulasi Penyusutan - Inventaris kantor</v>
      </c>
      <c r="D845" s="7" t="str">
        <f t="shared" si="61"/>
        <v>INSERT INTO m_coa (created_at, code, name) values (NOW(),'120302003','NCA - Rua - Akumulasi Penyusutan - Inventaris kantor');</v>
      </c>
      <c r="E845" s="744" t="s">
        <v>60</v>
      </c>
      <c r="F845" t="s">
        <v>376</v>
      </c>
      <c r="G845" t="s">
        <v>392</v>
      </c>
      <c r="I845" t="s">
        <v>385</v>
      </c>
      <c r="J845" t="s">
        <v>393</v>
      </c>
      <c r="K845">
        <f>VLOOKUP(I845,Sheet2!$A$2:$C$1013,3,FALSE)</f>
        <v>280</v>
      </c>
      <c r="L845" t="str">
        <f t="shared" si="62"/>
        <v>UPDATE m_coa set coa_group_id='280' WHERE code='120302003';</v>
      </c>
    </row>
    <row r="846" spans="2:12">
      <c r="B846">
        <v>120302004</v>
      </c>
      <c r="C846" t="str">
        <f t="shared" si="63"/>
        <v>NCA - Rua - Akumulasi Penyusutan - Lain-Lain</v>
      </c>
      <c r="D846" s="7" t="str">
        <f t="shared" si="61"/>
        <v>INSERT INTO m_coa (created_at, code, name) values (NOW(),'120302004','NCA - Rua - Akumulasi Penyusutan - Lain-Lain');</v>
      </c>
      <c r="E846" s="744" t="s">
        <v>60</v>
      </c>
      <c r="F846" t="s">
        <v>376</v>
      </c>
      <c r="G846" t="s">
        <v>392</v>
      </c>
      <c r="I846" t="s">
        <v>385</v>
      </c>
      <c r="J846" t="s">
        <v>351</v>
      </c>
      <c r="K846">
        <f>VLOOKUP(I846,Sheet2!$A$2:$C$1013,3,FALSE)</f>
        <v>280</v>
      </c>
      <c r="L846" t="str">
        <f t="shared" si="62"/>
        <v>UPDATE m_coa set coa_group_id='280' WHERE code='120302004';</v>
      </c>
    </row>
    <row r="847" customFormat="1" spans="2:12">
      <c r="B847">
        <v>120401001</v>
      </c>
      <c r="C847" t="str">
        <f>CONCATENATE(F847,E847,G847,E847,I847)</f>
        <v>NCA - Beban Ditangguhkan - Biaya Penawaran Umum</v>
      </c>
      <c r="D847" s="7" t="str">
        <f t="shared" si="61"/>
        <v>INSERT INTO m_coa (created_at, code, name) values (NOW(),'120401001','NCA - Beban Ditangguhkan - Biaya Penawaran Umum');</v>
      </c>
      <c r="E847" s="744" t="s">
        <v>60</v>
      </c>
      <c r="F847" t="s">
        <v>376</v>
      </c>
      <c r="G847" t="s">
        <v>394</v>
      </c>
      <c r="I847" t="s">
        <v>395</v>
      </c>
      <c r="K847">
        <f>VLOOKUP(I847,Sheet2!$A$2:$C$1013,3,FALSE)</f>
        <v>282</v>
      </c>
      <c r="L847" t="str">
        <f t="shared" si="62"/>
        <v>UPDATE m_coa set coa_group_id='282' WHERE code='120401001';</v>
      </c>
    </row>
    <row r="848" spans="2:12">
      <c r="B848">
        <v>120501001</v>
      </c>
      <c r="C848" t="str">
        <f t="shared" ref="C848:C911" si="64">CONCATENATE(F848,E848,G848,E848,I848,E848,J848)</f>
        <v>NCA - Investasi Jangka Panjang - Investasi Pada Entitas Anak - PT 1 Inti Dot Com</v>
      </c>
      <c r="D848" s="7" t="str">
        <f t="shared" si="61"/>
        <v>INSERT INTO m_coa (created_at, code, name) values (NOW(),'120501001','NCA - Investasi Jangka Panjang - Investasi Pada Entitas Anak - PT 1 Inti Dot Com');</v>
      </c>
      <c r="E848" s="744" t="s">
        <v>60</v>
      </c>
      <c r="F848" t="s">
        <v>376</v>
      </c>
      <c r="G848" t="s">
        <v>396</v>
      </c>
      <c r="I848" t="s">
        <v>397</v>
      </c>
      <c r="J848" t="s">
        <v>113</v>
      </c>
      <c r="K848">
        <f>VLOOKUP(I848,Sheet2!$A$2:$C$1013,3,FALSE)</f>
        <v>283</v>
      </c>
      <c r="L848" t="str">
        <f t="shared" si="62"/>
        <v>UPDATE m_coa set coa_group_id='283' WHERE code='120501001';</v>
      </c>
    </row>
    <row r="849" spans="2:12">
      <c r="B849">
        <v>120501002</v>
      </c>
      <c r="C849" t="str">
        <f t="shared" si="64"/>
        <v>NCA - Investasi Jangka Panjang - Investasi Pada Entitas Anak - PT Abdi Anugerah Persada (AAP)</v>
      </c>
      <c r="D849" s="7" t="str">
        <f t="shared" si="61"/>
        <v>INSERT INTO m_coa (created_at, code, name) values (NOW(),'120501002','NCA - Investasi Jangka Panjang - Investasi Pada Entitas Anak - PT Abdi Anugerah Persada (AAP)');</v>
      </c>
      <c r="E849" s="744" t="s">
        <v>60</v>
      </c>
      <c r="F849" t="s">
        <v>376</v>
      </c>
      <c r="G849" t="s">
        <v>396</v>
      </c>
      <c r="I849" t="s">
        <v>397</v>
      </c>
      <c r="J849" t="s">
        <v>114</v>
      </c>
      <c r="K849">
        <f>VLOOKUP(I849,Sheet2!$A$2:$C$1013,3,FALSE)</f>
        <v>283</v>
      </c>
      <c r="L849" t="str">
        <f t="shared" si="62"/>
        <v>UPDATE m_coa set coa_group_id='283' WHERE code='120501002';</v>
      </c>
    </row>
    <row r="850" spans="2:12">
      <c r="B850">
        <v>120501003</v>
      </c>
      <c r="C850" t="str">
        <f t="shared" si="64"/>
        <v>NCA - Investasi Jangka Panjang - Investasi Pada Entitas Anak - PT Agapindo Inti Raya</v>
      </c>
      <c r="D850" s="7" t="str">
        <f t="shared" si="61"/>
        <v>INSERT INTO m_coa (created_at, code, name) values (NOW(),'120501003','NCA - Investasi Jangka Panjang - Investasi Pada Entitas Anak - PT Agapindo Inti Raya');</v>
      </c>
      <c r="E850" s="744" t="s">
        <v>60</v>
      </c>
      <c r="F850" t="s">
        <v>376</v>
      </c>
      <c r="G850" t="s">
        <v>396</v>
      </c>
      <c r="I850" t="s">
        <v>397</v>
      </c>
      <c r="J850" t="s">
        <v>115</v>
      </c>
      <c r="K850">
        <f>VLOOKUP(I850,Sheet2!$A$2:$C$1013,3,FALSE)</f>
        <v>283</v>
      </c>
      <c r="L850" t="str">
        <f t="shared" si="62"/>
        <v>UPDATE m_coa set coa_group_id='283' WHERE code='120501003';</v>
      </c>
    </row>
    <row r="851" spans="2:12">
      <c r="B851">
        <v>120501004</v>
      </c>
      <c r="C851" t="str">
        <f t="shared" si="64"/>
        <v>NCA - Investasi Jangka Panjang - Investasi Pada Entitas Anak - PT Agapindo Kasih Abadi (AKA)</v>
      </c>
      <c r="D851" s="7" t="str">
        <f t="shared" si="61"/>
        <v>INSERT INTO m_coa (created_at, code, name) values (NOW(),'120501004','NCA - Investasi Jangka Panjang - Investasi Pada Entitas Anak - PT Agapindo Kasih Abadi (AKA)');</v>
      </c>
      <c r="E851" s="744" t="s">
        <v>60</v>
      </c>
      <c r="F851" t="s">
        <v>376</v>
      </c>
      <c r="G851" t="s">
        <v>396</v>
      </c>
      <c r="I851" t="s">
        <v>397</v>
      </c>
      <c r="J851" t="s">
        <v>116</v>
      </c>
      <c r="K851">
        <f>VLOOKUP(I851,Sheet2!$A$2:$C$1013,3,FALSE)</f>
        <v>283</v>
      </c>
      <c r="L851" t="str">
        <f t="shared" si="62"/>
        <v>UPDATE m_coa set coa_group_id='283' WHERE code='120501004';</v>
      </c>
    </row>
    <row r="852" spans="2:12">
      <c r="B852">
        <v>120501005</v>
      </c>
      <c r="C852" t="str">
        <f t="shared" si="64"/>
        <v>NCA - Investasi Jangka Panjang - Investasi Pada Entitas Anak - PT Alfa Omega Digital (AOD-1)</v>
      </c>
      <c r="D852" s="7" t="str">
        <f t="shared" si="61"/>
        <v>INSERT INTO m_coa (created_at, code, name) values (NOW(),'120501005','NCA - Investasi Jangka Panjang - Investasi Pada Entitas Anak - PT Alfa Omega Digital (AOD-1)');</v>
      </c>
      <c r="E852" s="744" t="s">
        <v>60</v>
      </c>
      <c r="F852" t="s">
        <v>376</v>
      </c>
      <c r="G852" t="s">
        <v>396</v>
      </c>
      <c r="I852" t="s">
        <v>397</v>
      </c>
      <c r="J852" t="s">
        <v>117</v>
      </c>
      <c r="K852">
        <f>VLOOKUP(I852,Sheet2!$A$2:$C$1013,3,FALSE)</f>
        <v>283</v>
      </c>
      <c r="L852" t="str">
        <f t="shared" si="62"/>
        <v>UPDATE m_coa set coa_group_id='283' WHERE code='120501005';</v>
      </c>
    </row>
    <row r="853" spans="2:12">
      <c r="B853">
        <v>120501006</v>
      </c>
      <c r="C853" t="str">
        <f t="shared" si="64"/>
        <v>NCA - Investasi Jangka Panjang - Investasi Pada Entitas Anak - PT Alfa Omega Digitalindo (AOD-2)</v>
      </c>
      <c r="D853" s="7" t="str">
        <f t="shared" si="61"/>
        <v>INSERT INTO m_coa (created_at, code, name) values (NOW(),'120501006','NCA - Investasi Jangka Panjang - Investasi Pada Entitas Anak - PT Alfa Omega Digitalindo (AOD-2)');</v>
      </c>
      <c r="E853" s="744" t="s">
        <v>60</v>
      </c>
      <c r="F853" t="s">
        <v>376</v>
      </c>
      <c r="G853" t="s">
        <v>396</v>
      </c>
      <c r="I853" t="s">
        <v>397</v>
      </c>
      <c r="J853" t="s">
        <v>118</v>
      </c>
      <c r="K853">
        <f>VLOOKUP(I853,Sheet2!$A$2:$C$1013,3,FALSE)</f>
        <v>283</v>
      </c>
      <c r="L853" t="str">
        <f t="shared" si="62"/>
        <v>UPDATE m_coa set coa_group_id='283' WHERE code='120501006';</v>
      </c>
    </row>
    <row r="854" spans="2:12">
      <c r="B854">
        <v>120501007</v>
      </c>
      <c r="C854" t="str">
        <f t="shared" si="64"/>
        <v>NCA - Investasi Jangka Panjang - Investasi Pada Entitas Anak - PT Alphanovation Digital Teknindo (Pawoon)</v>
      </c>
      <c r="D854" s="7" t="str">
        <f t="shared" si="61"/>
        <v>INSERT INTO m_coa (created_at, code, name) values (NOW(),'120501007','NCA - Investasi Jangka Panjang - Investasi Pada Entitas Anak - PT Alphanovation Digital Teknindo (Pawoon)');</v>
      </c>
      <c r="E854" s="744" t="s">
        <v>60</v>
      </c>
      <c r="F854" t="s">
        <v>376</v>
      </c>
      <c r="G854" t="s">
        <v>396</v>
      </c>
      <c r="I854" t="s">
        <v>397</v>
      </c>
      <c r="J854" t="s">
        <v>119</v>
      </c>
      <c r="K854">
        <f>VLOOKUP(I854,Sheet2!$A$2:$C$1013,3,FALSE)</f>
        <v>283</v>
      </c>
      <c r="L854" t="str">
        <f t="shared" si="62"/>
        <v>UPDATE m_coa set coa_group_id='283' WHERE code='120501007';</v>
      </c>
    </row>
    <row r="855" spans="2:12">
      <c r="B855">
        <v>120501008</v>
      </c>
      <c r="C855" t="str">
        <f t="shared" si="64"/>
        <v>NCA - Investasi Jangka Panjang - Investasi Pada Entitas Anak - PT Antares Global Teknologi (AGT)</v>
      </c>
      <c r="D855" s="7" t="str">
        <f t="shared" si="61"/>
        <v>INSERT INTO m_coa (created_at, code, name) values (NOW(),'120501008','NCA - Investasi Jangka Panjang - Investasi Pada Entitas Anak - PT Antares Global Teknologi (AGT)');</v>
      </c>
      <c r="E855" s="744" t="s">
        <v>60</v>
      </c>
      <c r="F855" t="s">
        <v>376</v>
      </c>
      <c r="G855" t="s">
        <v>396</v>
      </c>
      <c r="I855" t="s">
        <v>397</v>
      </c>
      <c r="J855" t="s">
        <v>120</v>
      </c>
      <c r="K855">
        <f>VLOOKUP(I855,Sheet2!$A$2:$C$1013,3,FALSE)</f>
        <v>283</v>
      </c>
      <c r="L855" t="str">
        <f t="shared" si="62"/>
        <v>UPDATE m_coa set coa_group_id='283' WHERE code='120501008';</v>
      </c>
    </row>
    <row r="856" spans="2:12">
      <c r="B856">
        <v>120501009</v>
      </c>
      <c r="C856" t="str">
        <f t="shared" si="64"/>
        <v>NCA - Investasi Jangka Panjang - Investasi Pada Entitas Anak - PT Anugerah Inti Karisma (AIK)</v>
      </c>
      <c r="D856" s="7" t="str">
        <f t="shared" si="61"/>
        <v>INSERT INTO m_coa (created_at, code, name) values (NOW(),'120501009','NCA - Investasi Jangka Panjang - Investasi Pada Entitas Anak - PT Anugerah Inti Karisma (AIK)');</v>
      </c>
      <c r="E856" s="744" t="s">
        <v>60</v>
      </c>
      <c r="F856" t="s">
        <v>376</v>
      </c>
      <c r="G856" t="s">
        <v>396</v>
      </c>
      <c r="I856" t="s">
        <v>397</v>
      </c>
      <c r="J856" t="s">
        <v>121</v>
      </c>
      <c r="K856">
        <f>VLOOKUP(I856,Sheet2!$A$2:$C$1013,3,FALSE)</f>
        <v>283</v>
      </c>
      <c r="L856" t="str">
        <f t="shared" si="62"/>
        <v>UPDATE m_coa set coa_group_id='283' WHERE code='120501009';</v>
      </c>
    </row>
    <row r="857" spans="2:12">
      <c r="B857">
        <v>120501010</v>
      </c>
      <c r="C857" t="str">
        <f t="shared" si="64"/>
        <v>NCA - Investasi Jangka Panjang - Investasi Pada Entitas Anak - PT Soteria Wicaksana Investama (SWI)</v>
      </c>
      <c r="D857" s="7" t="str">
        <f t="shared" si="61"/>
        <v>INSERT INTO m_coa (created_at, code, name) values (NOW(),'120501010','NCA - Investasi Jangka Panjang - Investasi Pada Entitas Anak - PT Soteria Wicaksana Investama (SWI)');</v>
      </c>
      <c r="E857" s="744" t="s">
        <v>60</v>
      </c>
      <c r="F857" t="s">
        <v>376</v>
      </c>
      <c r="G857" t="s">
        <v>396</v>
      </c>
      <c r="I857" t="s">
        <v>397</v>
      </c>
      <c r="J857" t="s">
        <v>122</v>
      </c>
      <c r="K857">
        <f>VLOOKUP(I857,Sheet2!$A$2:$C$1013,3,FALSE)</f>
        <v>283</v>
      </c>
      <c r="L857" t="str">
        <f t="shared" si="62"/>
        <v>UPDATE m_coa set coa_group_id='283' WHERE code='120501010';</v>
      </c>
    </row>
    <row r="858" spans="2:12">
      <c r="B858">
        <v>120501011</v>
      </c>
      <c r="C858" t="str">
        <f t="shared" si="64"/>
        <v>NCA - Investasi Jangka Panjang - Investasi Pada Entitas Anak - PT Anugerah Kopi Digital (AKD)</v>
      </c>
      <c r="D858" s="7" t="str">
        <f t="shared" si="61"/>
        <v>INSERT INTO m_coa (created_at, code, name) values (NOW(),'120501011','NCA - Investasi Jangka Panjang - Investasi Pada Entitas Anak - PT Anugerah Kopi Digital (AKD)');</v>
      </c>
      <c r="E858" s="744" t="s">
        <v>60</v>
      </c>
      <c r="F858" t="s">
        <v>376</v>
      </c>
      <c r="G858" t="s">
        <v>396</v>
      </c>
      <c r="I858" t="s">
        <v>397</v>
      </c>
      <c r="J858" t="s">
        <v>123</v>
      </c>
      <c r="K858">
        <f>VLOOKUP(I858,Sheet2!$A$2:$C$1013,3,FALSE)</f>
        <v>283</v>
      </c>
      <c r="L858" t="str">
        <f t="shared" si="62"/>
        <v>UPDATE m_coa set coa_group_id='283' WHERE code='120501011';</v>
      </c>
    </row>
    <row r="859" spans="2:12">
      <c r="B859">
        <v>120501012</v>
      </c>
      <c r="C859" t="str">
        <f t="shared" si="64"/>
        <v>NCA - Investasi Jangka Panjang - Investasi Pada Entitas Anak - PT Anugerah Serta Sentosa (ASS1)</v>
      </c>
      <c r="D859" s="7" t="str">
        <f t="shared" si="61"/>
        <v>INSERT INTO m_coa (created_at, code, name) values (NOW(),'120501012','NCA - Investasi Jangka Panjang - Investasi Pada Entitas Anak - PT Anugerah Serta Sentosa (ASS1)');</v>
      </c>
      <c r="E859" s="744" t="s">
        <v>60</v>
      </c>
      <c r="F859" t="s">
        <v>376</v>
      </c>
      <c r="G859" t="s">
        <v>396</v>
      </c>
      <c r="I859" t="s">
        <v>397</v>
      </c>
      <c r="J859" t="s">
        <v>124</v>
      </c>
      <c r="K859">
        <f>VLOOKUP(I859,Sheet2!$A$2:$C$1013,3,FALSE)</f>
        <v>283</v>
      </c>
      <c r="L859" t="str">
        <f t="shared" si="62"/>
        <v>UPDATE m_coa set coa_group_id='283' WHERE code='120501012';</v>
      </c>
    </row>
    <row r="860" spans="2:12">
      <c r="B860">
        <v>120501013</v>
      </c>
      <c r="C860" t="str">
        <f t="shared" si="64"/>
        <v>NCA - Investasi Jangka Panjang - Investasi Pada Entitas Anak - PT Anugerah Teknologi Mandiri (ATM)</v>
      </c>
      <c r="D860" s="7" t="str">
        <f t="shared" si="61"/>
        <v>INSERT INTO m_coa (created_at, code, name) values (NOW(),'120501013','NCA - Investasi Jangka Panjang - Investasi Pada Entitas Anak - PT Anugerah Teknologi Mandiri (ATM)');</v>
      </c>
      <c r="E860" s="744" t="s">
        <v>60</v>
      </c>
      <c r="F860" t="s">
        <v>376</v>
      </c>
      <c r="G860" t="s">
        <v>396</v>
      </c>
      <c r="I860" t="s">
        <v>397</v>
      </c>
      <c r="J860" t="s">
        <v>125</v>
      </c>
      <c r="K860">
        <f>VLOOKUP(I860,Sheet2!$A$2:$C$1013,3,FALSE)</f>
        <v>283</v>
      </c>
      <c r="L860" t="str">
        <f t="shared" si="62"/>
        <v>UPDATE m_coa set coa_group_id='283' WHERE code='120501013';</v>
      </c>
    </row>
    <row r="861" spans="2:12">
      <c r="B861">
        <v>120501014</v>
      </c>
      <c r="C861" t="str">
        <f t="shared" si="64"/>
        <v>NCA - Investasi Jangka Panjang - Investasi Pada Entitas Anak - PT Anugerah Wicaksana Digital (AWD)</v>
      </c>
      <c r="D861" s="7" t="str">
        <f t="shared" si="61"/>
        <v>INSERT INTO m_coa (created_at, code, name) values (NOW(),'120501014','NCA - Investasi Jangka Panjang - Investasi Pada Entitas Anak - PT Anugerah Wicaksana Digital (AWD)');</v>
      </c>
      <c r="E861" s="744" t="s">
        <v>60</v>
      </c>
      <c r="F861" t="s">
        <v>376</v>
      </c>
      <c r="G861" t="s">
        <v>396</v>
      </c>
      <c r="I861" t="s">
        <v>397</v>
      </c>
      <c r="J861" t="s">
        <v>126</v>
      </c>
      <c r="K861">
        <f>VLOOKUP(I861,Sheet2!$A$2:$C$1013,3,FALSE)</f>
        <v>283</v>
      </c>
      <c r="L861" t="str">
        <f t="shared" si="62"/>
        <v>UPDATE m_coa set coa_group_id='283' WHERE code='120501014';</v>
      </c>
    </row>
    <row r="862" spans="2:12">
      <c r="B862">
        <v>120501015</v>
      </c>
      <c r="C862" t="str">
        <f t="shared" si="64"/>
        <v>NCA - Investasi Jangka Panjang - Investasi Pada Entitas Anak - PT Argo Pandu Digital (APD)</v>
      </c>
      <c r="D862" s="7" t="str">
        <f t="shared" si="61"/>
        <v>INSERT INTO m_coa (created_at, code, name) values (NOW(),'120501015','NCA - Investasi Jangka Panjang - Investasi Pada Entitas Anak - PT Argo Pandu Digital (APD)');</v>
      </c>
      <c r="E862" s="744" t="s">
        <v>60</v>
      </c>
      <c r="F862" t="s">
        <v>376</v>
      </c>
      <c r="G862" t="s">
        <v>396</v>
      </c>
      <c r="I862" t="s">
        <v>397</v>
      </c>
      <c r="J862" t="s">
        <v>127</v>
      </c>
      <c r="K862">
        <f>VLOOKUP(I862,Sheet2!$A$2:$C$1013,3,FALSE)</f>
        <v>283</v>
      </c>
      <c r="L862" t="str">
        <f t="shared" si="62"/>
        <v>UPDATE m_coa set coa_group_id='283' WHERE code='120501015';</v>
      </c>
    </row>
    <row r="863" spans="2:12">
      <c r="B863">
        <v>120501016</v>
      </c>
      <c r="C863" t="str">
        <f t="shared" si="64"/>
        <v>NCA - Investasi Jangka Panjang - Investasi Pada Entitas Anak - PT Berkah Karunia Kreasi (BKK)</v>
      </c>
      <c r="D863" s="7" t="str">
        <f t="shared" si="61"/>
        <v>INSERT INTO m_coa (created_at, code, name) values (NOW(),'120501016','NCA - Investasi Jangka Panjang - Investasi Pada Entitas Anak - PT Berkah Karunia Kreasi (BKK)');</v>
      </c>
      <c r="E863" s="744" t="s">
        <v>60</v>
      </c>
      <c r="F863" t="s">
        <v>376</v>
      </c>
      <c r="G863" t="s">
        <v>396</v>
      </c>
      <c r="I863" t="s">
        <v>397</v>
      </c>
      <c r="J863" t="s">
        <v>128</v>
      </c>
      <c r="K863">
        <f>VLOOKUP(I863,Sheet2!$A$2:$C$1013,3,FALSE)</f>
        <v>283</v>
      </c>
      <c r="L863" t="str">
        <f t="shared" si="62"/>
        <v>UPDATE m_coa set coa_group_id='283' WHERE code='120501016';</v>
      </c>
    </row>
    <row r="864" spans="2:12">
      <c r="B864">
        <v>120501017</v>
      </c>
      <c r="C864" t="str">
        <f t="shared" si="64"/>
        <v>NCA - Investasi Jangka Panjang - Investasi Pada Entitas Anak - PT Berkah Omega Sukses (BOS)</v>
      </c>
      <c r="D864" s="7" t="str">
        <f t="shared" si="61"/>
        <v>INSERT INTO m_coa (created_at, code, name) values (NOW(),'120501017','NCA - Investasi Jangka Panjang - Investasi Pada Entitas Anak - PT Berkah Omega Sukses (BOS)');</v>
      </c>
      <c r="E864" s="744" t="s">
        <v>60</v>
      </c>
      <c r="F864" t="s">
        <v>376</v>
      </c>
      <c r="G864" t="s">
        <v>396</v>
      </c>
      <c r="I864" t="s">
        <v>397</v>
      </c>
      <c r="J864" t="s">
        <v>129</v>
      </c>
      <c r="K864">
        <f>VLOOKUP(I864,Sheet2!$A$2:$C$1013,3,FALSE)</f>
        <v>283</v>
      </c>
      <c r="L864" t="str">
        <f t="shared" si="62"/>
        <v>UPDATE m_coa set coa_group_id='283' WHERE code='120501017';</v>
      </c>
    </row>
    <row r="865" spans="2:12">
      <c r="B865">
        <v>120501018</v>
      </c>
      <c r="C865" t="str">
        <f t="shared" si="64"/>
        <v>NCA - Investasi Jangka Panjang - Investasi Pada Entitas Anak - PT Berkah Otentik Sejahtera (BOS)</v>
      </c>
      <c r="D865" s="7" t="str">
        <f t="shared" si="61"/>
        <v>INSERT INTO m_coa (created_at, code, name) values (NOW(),'120501018','NCA - Investasi Jangka Panjang - Investasi Pada Entitas Anak - PT Berkah Otentik Sejahtera (BOS)');</v>
      </c>
      <c r="E865" s="744" t="s">
        <v>60</v>
      </c>
      <c r="F865" t="s">
        <v>376</v>
      </c>
      <c r="G865" t="s">
        <v>396</v>
      </c>
      <c r="I865" t="s">
        <v>397</v>
      </c>
      <c r="J865" t="s">
        <v>130</v>
      </c>
      <c r="K865">
        <f>VLOOKUP(I865,Sheet2!$A$2:$C$1013,3,FALSE)</f>
        <v>283</v>
      </c>
      <c r="L865" t="str">
        <f t="shared" si="62"/>
        <v>UPDATE m_coa set coa_group_id='283' WHERE code='120501018';</v>
      </c>
    </row>
    <row r="866" spans="2:12">
      <c r="B866">
        <v>120501019</v>
      </c>
      <c r="C866" t="str">
        <f t="shared" si="64"/>
        <v>NCA - Investasi Jangka Panjang - Investasi Pada Entitas Anak - PT Berkah Teknologi Selaras (BTS)</v>
      </c>
      <c r="D866" s="7" t="str">
        <f t="shared" si="61"/>
        <v>INSERT INTO m_coa (created_at, code, name) values (NOW(),'120501019','NCA - Investasi Jangka Panjang - Investasi Pada Entitas Anak - PT Berkah Teknologi Selaras (BTS)');</v>
      </c>
      <c r="E866" s="744" t="s">
        <v>60</v>
      </c>
      <c r="F866" t="s">
        <v>376</v>
      </c>
      <c r="G866" t="s">
        <v>396</v>
      </c>
      <c r="I866" t="s">
        <v>397</v>
      </c>
      <c r="J866" t="s">
        <v>131</v>
      </c>
      <c r="K866">
        <f>VLOOKUP(I866,Sheet2!$A$2:$C$1013,3,FALSE)</f>
        <v>283</v>
      </c>
      <c r="L866" t="str">
        <f t="shared" si="62"/>
        <v>UPDATE m_coa set coa_group_id='283' WHERE code='120501019';</v>
      </c>
    </row>
    <row r="867" spans="2:12">
      <c r="B867">
        <v>120501020</v>
      </c>
      <c r="C867" t="str">
        <f t="shared" si="64"/>
        <v>NCA - Investasi Jangka Panjang - Investasi Pada Entitas Anak - PT Berkah Teknologi Semesta (BTS)</v>
      </c>
      <c r="D867" s="7" t="str">
        <f t="shared" si="61"/>
        <v>INSERT INTO m_coa (created_at, code, name) values (NOW(),'120501020','NCA - Investasi Jangka Panjang - Investasi Pada Entitas Anak - PT Berkah Teknologi Semesta (BTS)');</v>
      </c>
      <c r="E867" s="744" t="s">
        <v>60</v>
      </c>
      <c r="F867" t="s">
        <v>376</v>
      </c>
      <c r="G867" t="s">
        <v>396</v>
      </c>
      <c r="I867" t="s">
        <v>397</v>
      </c>
      <c r="J867" t="s">
        <v>132</v>
      </c>
      <c r="K867">
        <f>VLOOKUP(I867,Sheet2!$A$2:$C$1013,3,FALSE)</f>
        <v>283</v>
      </c>
      <c r="L867" t="str">
        <f t="shared" si="62"/>
        <v>UPDATE m_coa set coa_group_id='283' WHERE code='120501020';</v>
      </c>
    </row>
    <row r="868" spans="2:12">
      <c r="B868">
        <v>120501021</v>
      </c>
      <c r="C868" t="str">
        <f t="shared" si="64"/>
        <v>NCA - Investasi Jangka Panjang - Investasi Pada Entitas Anak - PT Berkah Trijaya Indonesia (BTI)</v>
      </c>
      <c r="D868" s="7" t="str">
        <f t="shared" si="61"/>
        <v>INSERT INTO m_coa (created_at, code, name) values (NOW(),'120501021','NCA - Investasi Jangka Panjang - Investasi Pada Entitas Anak - PT Berkah Trijaya Indonesia (BTI)');</v>
      </c>
      <c r="E868" s="744" t="s">
        <v>60</v>
      </c>
      <c r="F868" t="s">
        <v>376</v>
      </c>
      <c r="G868" t="s">
        <v>396</v>
      </c>
      <c r="I868" t="s">
        <v>397</v>
      </c>
      <c r="J868" t="s">
        <v>133</v>
      </c>
      <c r="K868">
        <f>VLOOKUP(I868,Sheet2!$A$2:$C$1013,3,FALSE)</f>
        <v>283</v>
      </c>
      <c r="L868" t="str">
        <f t="shared" si="62"/>
        <v>UPDATE m_coa set coa_group_id='283' WHERE code='120501021';</v>
      </c>
    </row>
    <row r="869" spans="2:12">
      <c r="B869">
        <v>120501022</v>
      </c>
      <c r="C869" t="str">
        <f t="shared" si="64"/>
        <v>NCA - Investasi Jangka Panjang - Investasi Pada Entitas Anak - PT Bersama Omega Sejahtera (BOS)</v>
      </c>
      <c r="D869" s="7" t="str">
        <f t="shared" si="61"/>
        <v>INSERT INTO m_coa (created_at, code, name) values (NOW(),'120501022','NCA - Investasi Jangka Panjang - Investasi Pada Entitas Anak - PT Bersama Omega Sejahtera (BOS)');</v>
      </c>
      <c r="E869" s="744" t="s">
        <v>60</v>
      </c>
      <c r="F869" t="s">
        <v>376</v>
      </c>
      <c r="G869" t="s">
        <v>396</v>
      </c>
      <c r="I869" t="s">
        <v>397</v>
      </c>
      <c r="J869" t="s">
        <v>134</v>
      </c>
      <c r="K869">
        <f>VLOOKUP(I869,Sheet2!$A$2:$C$1013,3,FALSE)</f>
        <v>283</v>
      </c>
      <c r="L869" t="str">
        <f t="shared" si="62"/>
        <v>UPDATE m_coa set coa_group_id='283' WHERE code='120501022';</v>
      </c>
    </row>
    <row r="870" spans="2:12">
      <c r="B870">
        <v>120501023</v>
      </c>
      <c r="C870" t="str">
        <f t="shared" si="64"/>
        <v>NCA - Investasi Jangka Panjang - Investasi Pada Entitas Anak - PT Bilik Sinergi Indonesia (BSI)</v>
      </c>
      <c r="D870" s="7" t="str">
        <f t="shared" si="61"/>
        <v>INSERT INTO m_coa (created_at, code, name) values (NOW(),'120501023','NCA - Investasi Jangka Panjang - Investasi Pada Entitas Anak - PT Bilik Sinergi Indonesia (BSI)');</v>
      </c>
      <c r="E870" s="744" t="s">
        <v>60</v>
      </c>
      <c r="F870" t="s">
        <v>376</v>
      </c>
      <c r="G870" t="s">
        <v>396</v>
      </c>
      <c r="I870" t="s">
        <v>397</v>
      </c>
      <c r="J870" t="s">
        <v>135</v>
      </c>
      <c r="K870">
        <f>VLOOKUP(I870,Sheet2!$A$2:$C$1013,3,FALSE)</f>
        <v>283</v>
      </c>
      <c r="L870" t="str">
        <f t="shared" si="62"/>
        <v>UPDATE m_coa set coa_group_id='283' WHERE code='120501023';</v>
      </c>
    </row>
    <row r="871" spans="2:12">
      <c r="B871">
        <v>120501024</v>
      </c>
      <c r="C871" t="str">
        <f t="shared" si="64"/>
        <v>NCA - Investasi Jangka Panjang - Investasi Pada Entitas Anak - PT Buana Agya Cipta (BAC)</v>
      </c>
      <c r="D871" s="7" t="str">
        <f t="shared" si="61"/>
        <v>INSERT INTO m_coa (created_at, code, name) values (NOW(),'120501024','NCA - Investasi Jangka Panjang - Investasi Pada Entitas Anak - PT Buana Agya Cipta (BAC)');</v>
      </c>
      <c r="E871" s="744" t="s">
        <v>60</v>
      </c>
      <c r="F871" t="s">
        <v>376</v>
      </c>
      <c r="G871" t="s">
        <v>396</v>
      </c>
      <c r="I871" t="s">
        <v>397</v>
      </c>
      <c r="J871" t="s">
        <v>136</v>
      </c>
      <c r="K871">
        <f>VLOOKUP(I871,Sheet2!$A$2:$C$1013,3,FALSE)</f>
        <v>283</v>
      </c>
      <c r="L871" t="str">
        <f t="shared" si="62"/>
        <v>UPDATE m_coa set coa_group_id='283' WHERE code='120501024';</v>
      </c>
    </row>
    <row r="872" spans="2:12">
      <c r="B872">
        <v>120501025</v>
      </c>
      <c r="C872" t="str">
        <f t="shared" si="64"/>
        <v>NCA - Investasi Jangka Panjang - Investasi Pada Entitas Anak - PT Cakra Ultima Sejahtera (CUS)</v>
      </c>
      <c r="D872" s="7" t="str">
        <f t="shared" si="61"/>
        <v>INSERT INTO m_coa (created_at, code, name) values (NOW(),'120501025','NCA - Investasi Jangka Panjang - Investasi Pada Entitas Anak - PT Cakra Ultima Sejahtera (CUS)');</v>
      </c>
      <c r="E872" s="744" t="s">
        <v>60</v>
      </c>
      <c r="F872" t="s">
        <v>376</v>
      </c>
      <c r="G872" t="s">
        <v>396</v>
      </c>
      <c r="I872" t="s">
        <v>397</v>
      </c>
      <c r="J872" t="s">
        <v>137</v>
      </c>
      <c r="K872">
        <f>VLOOKUP(I872,Sheet2!$A$2:$C$1013,3,FALSE)</f>
        <v>283</v>
      </c>
      <c r="L872" t="str">
        <f t="shared" si="62"/>
        <v>UPDATE m_coa set coa_group_id='283' WHERE code='120501025';</v>
      </c>
    </row>
    <row r="873" spans="2:12">
      <c r="B873">
        <v>120501026</v>
      </c>
      <c r="C873" t="str">
        <f t="shared" si="64"/>
        <v>NCA - Investasi Jangka Panjang - Investasi Pada Entitas Anak - PT Chat Bot Nusantara (CBN)</v>
      </c>
      <c r="D873" s="7" t="str">
        <f t="shared" si="61"/>
        <v>INSERT INTO m_coa (created_at, code, name) values (NOW(),'120501026','NCA - Investasi Jangka Panjang - Investasi Pada Entitas Anak - PT Chat Bot Nusantara (CBN)');</v>
      </c>
      <c r="E873" s="744" t="s">
        <v>60</v>
      </c>
      <c r="F873" t="s">
        <v>376</v>
      </c>
      <c r="G873" t="s">
        <v>396</v>
      </c>
      <c r="I873" t="s">
        <v>397</v>
      </c>
      <c r="J873" t="s">
        <v>138</v>
      </c>
      <c r="K873">
        <f>VLOOKUP(I873,Sheet2!$A$2:$C$1013,3,FALSE)</f>
        <v>283</v>
      </c>
      <c r="L873" t="str">
        <f t="shared" si="62"/>
        <v>UPDATE m_coa set coa_group_id='283' WHERE code='120501026';</v>
      </c>
    </row>
    <row r="874" spans="2:12">
      <c r="B874">
        <v>120501027</v>
      </c>
      <c r="C874" t="str">
        <f t="shared" si="64"/>
        <v>NCA - Investasi Jangka Panjang - Investasi Pada Entitas Anak - PT Cyrus Solusi Indonesia (CSI)</v>
      </c>
      <c r="D874" s="7" t="str">
        <f t="shared" si="61"/>
        <v>INSERT INTO m_coa (created_at, code, name) values (NOW(),'120501027','NCA - Investasi Jangka Panjang - Investasi Pada Entitas Anak - PT Cyrus Solusi Indonesia (CSI)');</v>
      </c>
      <c r="E874" s="744" t="s">
        <v>60</v>
      </c>
      <c r="F874" t="s">
        <v>376</v>
      </c>
      <c r="G874" t="s">
        <v>396</v>
      </c>
      <c r="I874" t="s">
        <v>397</v>
      </c>
      <c r="J874" t="s">
        <v>139</v>
      </c>
      <c r="K874">
        <f>VLOOKUP(I874,Sheet2!$A$2:$C$1013,3,FALSE)</f>
        <v>283</v>
      </c>
      <c r="L874" t="str">
        <f t="shared" si="62"/>
        <v>UPDATE m_coa set coa_group_id='283' WHERE code='120501027';</v>
      </c>
    </row>
    <row r="875" spans="2:12">
      <c r="B875">
        <v>120501028</v>
      </c>
      <c r="C875" t="str">
        <f t="shared" si="64"/>
        <v>NCA - Investasi Jangka Panjang - Investasi Pada Entitas Anak - PT Dam Korporindo Digital (DKD)</v>
      </c>
      <c r="D875" s="7" t="str">
        <f t="shared" si="61"/>
        <v>INSERT INTO m_coa (created_at, code, name) values (NOW(),'120501028','NCA - Investasi Jangka Panjang - Investasi Pada Entitas Anak - PT Dam Korporindo Digital (DKD)');</v>
      </c>
      <c r="E875" s="744" t="s">
        <v>60</v>
      </c>
      <c r="F875" t="s">
        <v>376</v>
      </c>
      <c r="G875" t="s">
        <v>396</v>
      </c>
      <c r="I875" t="s">
        <v>397</v>
      </c>
      <c r="J875" t="s">
        <v>140</v>
      </c>
      <c r="K875">
        <f>VLOOKUP(I875,Sheet2!$A$2:$C$1013,3,FALSE)</f>
        <v>283</v>
      </c>
      <c r="L875" t="str">
        <f t="shared" si="62"/>
        <v>UPDATE m_coa set coa_group_id='283' WHERE code='120501028';</v>
      </c>
    </row>
    <row r="876" spans="2:12">
      <c r="B876">
        <v>120501029</v>
      </c>
      <c r="C876" t="str">
        <f t="shared" si="64"/>
        <v>NCA - Investasi Jangka Panjang - Investasi Pada Entitas Anak - PT Dapur Kita Indonesia (DKI)</v>
      </c>
      <c r="D876" s="7" t="str">
        <f t="shared" si="61"/>
        <v>INSERT INTO m_coa (created_at, code, name) values (NOW(),'120501029','NCA - Investasi Jangka Panjang - Investasi Pada Entitas Anak - PT Dapur Kita Indonesia (DKI)');</v>
      </c>
      <c r="E876" s="744" t="s">
        <v>60</v>
      </c>
      <c r="F876" t="s">
        <v>376</v>
      </c>
      <c r="G876" t="s">
        <v>396</v>
      </c>
      <c r="I876" t="s">
        <v>397</v>
      </c>
      <c r="J876" t="s">
        <v>141</v>
      </c>
      <c r="K876">
        <f>VLOOKUP(I876,Sheet2!$A$2:$C$1013,3,FALSE)</f>
        <v>283</v>
      </c>
      <c r="L876" t="str">
        <f t="shared" si="62"/>
        <v>UPDATE m_coa set coa_group_id='283' WHERE code='120501029';</v>
      </c>
    </row>
    <row r="877" spans="2:12">
      <c r="B877">
        <v>120501030</v>
      </c>
      <c r="C877" t="str">
        <f t="shared" si="64"/>
        <v>NCA - Investasi Jangka Panjang - Investasi Pada Entitas Anak - PT Dapur Kloud Digital (DKD)</v>
      </c>
      <c r="D877" s="7" t="str">
        <f t="shared" si="61"/>
        <v>INSERT INTO m_coa (created_at, code, name) values (NOW(),'120501030','NCA - Investasi Jangka Panjang - Investasi Pada Entitas Anak - PT Dapur Kloud Digital (DKD)');</v>
      </c>
      <c r="E877" s="744" t="s">
        <v>60</v>
      </c>
      <c r="F877" t="s">
        <v>376</v>
      </c>
      <c r="G877" t="s">
        <v>396</v>
      </c>
      <c r="I877" t="s">
        <v>397</v>
      </c>
      <c r="J877" t="s">
        <v>142</v>
      </c>
      <c r="K877">
        <f>VLOOKUP(I877,Sheet2!$A$2:$C$1013,3,FALSE)</f>
        <v>283</v>
      </c>
      <c r="L877" t="str">
        <f t="shared" si="62"/>
        <v>UPDATE m_coa set coa_group_id='283' WHERE code='120501030';</v>
      </c>
    </row>
    <row r="878" spans="2:12">
      <c r="B878">
        <v>120501031</v>
      </c>
      <c r="C878" t="str">
        <f t="shared" si="64"/>
        <v>NCA - Investasi Jangka Panjang - Investasi Pada Entitas Anak - PT Dekodr Solusi Digital Indonesia (DSDI)</v>
      </c>
      <c r="D878" s="7" t="str">
        <f t="shared" si="61"/>
        <v>INSERT INTO m_coa (created_at, code, name) values (NOW(),'120501031','NCA - Investasi Jangka Panjang - Investasi Pada Entitas Anak - PT Dekodr Solusi Digital Indonesia (DSDI)');</v>
      </c>
      <c r="E878" s="744" t="s">
        <v>60</v>
      </c>
      <c r="F878" t="s">
        <v>376</v>
      </c>
      <c r="G878" t="s">
        <v>396</v>
      </c>
      <c r="I878" t="s">
        <v>397</v>
      </c>
      <c r="J878" t="s">
        <v>143</v>
      </c>
      <c r="K878">
        <f>VLOOKUP(I878,Sheet2!$A$2:$C$1013,3,FALSE)</f>
        <v>283</v>
      </c>
      <c r="L878" t="str">
        <f t="shared" si="62"/>
        <v>UPDATE m_coa set coa_group_id='283' WHERE code='120501031';</v>
      </c>
    </row>
    <row r="879" spans="2:12">
      <c r="B879">
        <v>120501032</v>
      </c>
      <c r="C879" t="str">
        <f t="shared" si="64"/>
        <v>NCA - Investasi Jangka Panjang - Investasi Pada Entitas Anak - PT Digital Berkah Indonesia (DBI)</v>
      </c>
      <c r="D879" s="7" t="str">
        <f t="shared" si="61"/>
        <v>INSERT INTO m_coa (created_at, code, name) values (NOW(),'120501032','NCA - Investasi Jangka Panjang - Investasi Pada Entitas Anak - PT Digital Berkah Indonesia (DBI)');</v>
      </c>
      <c r="E879" s="744" t="s">
        <v>60</v>
      </c>
      <c r="F879" t="s">
        <v>376</v>
      </c>
      <c r="G879" t="s">
        <v>396</v>
      </c>
      <c r="I879" t="s">
        <v>397</v>
      </c>
      <c r="J879" t="s">
        <v>144</v>
      </c>
      <c r="K879">
        <f>VLOOKUP(I879,Sheet2!$A$2:$C$1013,3,FALSE)</f>
        <v>283</v>
      </c>
      <c r="L879" t="str">
        <f t="shared" si="62"/>
        <v>UPDATE m_coa set coa_group_id='283' WHERE code='120501032';</v>
      </c>
    </row>
    <row r="880" spans="2:12">
      <c r="B880">
        <v>120501033</v>
      </c>
      <c r="C880" t="str">
        <f t="shared" si="64"/>
        <v>NCA - Investasi Jangka Panjang - Investasi Pada Entitas Anak - PT Digital Consumer Engagement (DCE)</v>
      </c>
      <c r="D880" s="7" t="str">
        <f t="shared" si="61"/>
        <v>INSERT INTO m_coa (created_at, code, name) values (NOW(),'120501033','NCA - Investasi Jangka Panjang - Investasi Pada Entitas Anak - PT Digital Consumer Engagement (DCE)');</v>
      </c>
      <c r="E880" s="744" t="s">
        <v>60</v>
      </c>
      <c r="F880" t="s">
        <v>376</v>
      </c>
      <c r="G880" t="s">
        <v>396</v>
      </c>
      <c r="I880" t="s">
        <v>397</v>
      </c>
      <c r="J880" t="s">
        <v>145</v>
      </c>
      <c r="K880">
        <f>VLOOKUP(I880,Sheet2!$A$2:$C$1013,3,FALSE)</f>
        <v>283</v>
      </c>
      <c r="L880" t="str">
        <f t="shared" si="62"/>
        <v>UPDATE m_coa set coa_group_id='283' WHERE code='120501033';</v>
      </c>
    </row>
    <row r="881" spans="2:12">
      <c r="B881">
        <v>120501034</v>
      </c>
      <c r="C881" t="str">
        <f t="shared" si="64"/>
        <v>NCA - Investasi Jangka Panjang - Investasi Pada Entitas Anak - PT Digital Maksima Karisma (DMK)</v>
      </c>
      <c r="D881" s="7" t="str">
        <f t="shared" si="61"/>
        <v>INSERT INTO m_coa (created_at, code, name) values (NOW(),'120501034','NCA - Investasi Jangka Panjang - Investasi Pada Entitas Anak - PT Digital Maksima Karisma (DMK)');</v>
      </c>
      <c r="E881" s="744" t="s">
        <v>60</v>
      </c>
      <c r="F881" t="s">
        <v>376</v>
      </c>
      <c r="G881" t="s">
        <v>396</v>
      </c>
      <c r="I881" t="s">
        <v>397</v>
      </c>
      <c r="J881" t="s">
        <v>146</v>
      </c>
      <c r="K881">
        <f>VLOOKUP(I881,Sheet2!$A$2:$C$1013,3,FALSE)</f>
        <v>283</v>
      </c>
      <c r="L881" t="str">
        <f t="shared" si="62"/>
        <v>UPDATE m_coa set coa_group_id='283' WHERE code='120501034';</v>
      </c>
    </row>
    <row r="882" spans="2:12">
      <c r="B882">
        <v>120501035</v>
      </c>
      <c r="C882" t="str">
        <f t="shared" si="64"/>
        <v>NCA - Investasi Jangka Panjang - Investasi Pada Entitas Anak - PT Digital Maxima Indonesia (DMI)</v>
      </c>
      <c r="D882" s="7" t="str">
        <f t="shared" si="61"/>
        <v>INSERT INTO m_coa (created_at, code, name) values (NOW(),'120501035','NCA - Investasi Jangka Panjang - Investasi Pada Entitas Anak - PT Digital Maxima Indonesia (DMI)');</v>
      </c>
      <c r="E882" s="744" t="s">
        <v>60</v>
      </c>
      <c r="F882" t="s">
        <v>376</v>
      </c>
      <c r="G882" t="s">
        <v>396</v>
      </c>
      <c r="I882" t="s">
        <v>397</v>
      </c>
      <c r="J882" t="s">
        <v>147</v>
      </c>
      <c r="K882">
        <f>VLOOKUP(I882,Sheet2!$A$2:$C$1013,3,FALSE)</f>
        <v>283</v>
      </c>
      <c r="L882" t="str">
        <f t="shared" si="62"/>
        <v>UPDATE m_coa set coa_group_id='283' WHERE code='120501035';</v>
      </c>
    </row>
    <row r="883" spans="2:12">
      <c r="B883">
        <v>120501036</v>
      </c>
      <c r="C883" t="str">
        <f t="shared" si="64"/>
        <v>NCA - Investasi Jangka Panjang - Investasi Pada Entitas Anak - PT Digital Mediatama Maxima Tbk (DMMX)</v>
      </c>
      <c r="D883" s="7" t="str">
        <f t="shared" si="61"/>
        <v>INSERT INTO m_coa (created_at, code, name) values (NOW(),'120501036','NCA - Investasi Jangka Panjang - Investasi Pada Entitas Anak - PT Digital Mediatama Maxima Tbk (DMMX)');</v>
      </c>
      <c r="E883" s="744" t="s">
        <v>60</v>
      </c>
      <c r="F883" t="s">
        <v>376</v>
      </c>
      <c r="G883" t="s">
        <v>396</v>
      </c>
      <c r="I883" t="s">
        <v>397</v>
      </c>
      <c r="J883" t="s">
        <v>148</v>
      </c>
      <c r="K883">
        <f>VLOOKUP(I883,Sheet2!$A$2:$C$1013,3,FALSE)</f>
        <v>283</v>
      </c>
      <c r="L883" t="str">
        <f t="shared" si="62"/>
        <v>UPDATE m_coa set coa_group_id='283' WHERE code='120501036';</v>
      </c>
    </row>
    <row r="884" spans="2:12">
      <c r="B884">
        <v>120501037</v>
      </c>
      <c r="C884" t="str">
        <f t="shared" si="64"/>
        <v>NCA - Investasi Jangka Panjang - Investasi Pada Entitas Anak - PT Disa Citra Digital (DCD)</v>
      </c>
      <c r="D884" s="7" t="str">
        <f t="shared" si="61"/>
        <v>INSERT INTO m_coa (created_at, code, name) values (NOW(),'120501037','NCA - Investasi Jangka Panjang - Investasi Pada Entitas Anak - PT Disa Citra Digital (DCD)');</v>
      </c>
      <c r="E884" s="744" t="s">
        <v>60</v>
      </c>
      <c r="F884" t="s">
        <v>376</v>
      </c>
      <c r="G884" t="s">
        <v>396</v>
      </c>
      <c r="I884" t="s">
        <v>397</v>
      </c>
      <c r="J884" t="s">
        <v>149</v>
      </c>
      <c r="K884">
        <f>VLOOKUP(I884,Sheet2!$A$2:$C$1013,3,FALSE)</f>
        <v>283</v>
      </c>
      <c r="L884" t="str">
        <f t="shared" si="62"/>
        <v>UPDATE m_coa set coa_group_id='283' WHERE code='120501037';</v>
      </c>
    </row>
    <row r="885" spans="2:12">
      <c r="B885">
        <v>120501038</v>
      </c>
      <c r="C885" t="str">
        <f t="shared" si="64"/>
        <v>NCA - Investasi Jangka Panjang - Investasi Pada Entitas Anak - PT Disa Citra Mandiri (DCM)</v>
      </c>
      <c r="D885" s="7" t="str">
        <f t="shared" si="61"/>
        <v>INSERT INTO m_coa (created_at, code, name) values (NOW(),'120501038','NCA - Investasi Jangka Panjang - Investasi Pada Entitas Anak - PT Disa Citra Mandiri (DCM)');</v>
      </c>
      <c r="E885" s="744" t="s">
        <v>60</v>
      </c>
      <c r="F885" t="s">
        <v>376</v>
      </c>
      <c r="G885" t="s">
        <v>396</v>
      </c>
      <c r="I885" t="s">
        <v>397</v>
      </c>
      <c r="J885" t="s">
        <v>150</v>
      </c>
      <c r="K885">
        <f>VLOOKUP(I885,Sheet2!$A$2:$C$1013,3,FALSE)</f>
        <v>283</v>
      </c>
      <c r="L885" t="str">
        <f t="shared" si="62"/>
        <v>UPDATE m_coa set coa_group_id='283' WHERE code='120501038';</v>
      </c>
    </row>
    <row r="886" spans="2:12">
      <c r="B886">
        <v>120501039</v>
      </c>
      <c r="C886" t="str">
        <f t="shared" si="64"/>
        <v>NCA - Investasi Jangka Panjang - Investasi Pada Entitas Anak - PT Distribusi Emitama Anugerah (DEA)</v>
      </c>
      <c r="D886" s="7" t="str">
        <f t="shared" si="61"/>
        <v>INSERT INTO m_coa (created_at, code, name) values (NOW(),'120501039','NCA - Investasi Jangka Panjang - Investasi Pada Entitas Anak - PT Distribusi Emitama Anugerah (DEA)');</v>
      </c>
      <c r="E886" s="744" t="s">
        <v>60</v>
      </c>
      <c r="F886" t="s">
        <v>376</v>
      </c>
      <c r="G886" t="s">
        <v>396</v>
      </c>
      <c r="I886" t="s">
        <v>397</v>
      </c>
      <c r="J886" t="s">
        <v>151</v>
      </c>
      <c r="K886">
        <f>VLOOKUP(I886,Sheet2!$A$2:$C$1013,3,FALSE)</f>
        <v>283</v>
      </c>
      <c r="L886" t="str">
        <f t="shared" si="62"/>
        <v>UPDATE m_coa set coa_group_id='283' WHERE code='120501039';</v>
      </c>
    </row>
    <row r="887" spans="2:12">
      <c r="B887">
        <v>120501040</v>
      </c>
      <c r="C887" t="str">
        <f t="shared" si="64"/>
        <v>NCA - Investasi Jangka Panjang - Investasi Pada Entitas Anak - PT Distribusi Voucher Nusantara Tbk (DIVA)</v>
      </c>
      <c r="D887" s="7" t="str">
        <f t="shared" si="61"/>
        <v>INSERT INTO m_coa (created_at, code, name) values (NOW(),'120501040','NCA - Investasi Jangka Panjang - Investasi Pada Entitas Anak - PT Distribusi Voucher Nusantara Tbk (DIVA)');</v>
      </c>
      <c r="E887" s="744" t="s">
        <v>60</v>
      </c>
      <c r="F887" t="s">
        <v>376</v>
      </c>
      <c r="G887" t="s">
        <v>396</v>
      </c>
      <c r="I887" t="s">
        <v>397</v>
      </c>
      <c r="J887" t="s">
        <v>152</v>
      </c>
      <c r="K887">
        <f>VLOOKUP(I887,Sheet2!$A$2:$C$1013,3,FALSE)</f>
        <v>283</v>
      </c>
      <c r="L887" t="str">
        <f t="shared" si="62"/>
        <v>UPDATE m_coa set coa_group_id='283' WHERE code='120501040';</v>
      </c>
    </row>
    <row r="888" spans="2:12">
      <c r="B888">
        <v>120501041</v>
      </c>
      <c r="C888" t="str">
        <f t="shared" si="64"/>
        <v>NCA - Investasi Jangka Panjang - Investasi Pada Entitas Anak - PT Emirindo Dinamika Pratama (EDP)</v>
      </c>
      <c r="D888" s="7" t="str">
        <f t="shared" si="61"/>
        <v>INSERT INTO m_coa (created_at, code, name) values (NOW(),'120501041','NCA - Investasi Jangka Panjang - Investasi Pada Entitas Anak - PT Emirindo Dinamika Pratama (EDP)');</v>
      </c>
      <c r="E888" s="744" t="s">
        <v>60</v>
      </c>
      <c r="F888" t="s">
        <v>376</v>
      </c>
      <c r="G888" t="s">
        <v>396</v>
      </c>
      <c r="I888" t="s">
        <v>397</v>
      </c>
      <c r="J888" t="s">
        <v>153</v>
      </c>
      <c r="K888">
        <f>VLOOKUP(I888,Sheet2!$A$2:$C$1013,3,FALSE)</f>
        <v>283</v>
      </c>
      <c r="L888" t="str">
        <f t="shared" si="62"/>
        <v>UPDATE m_coa set coa_group_id='283' WHERE code='120501041';</v>
      </c>
    </row>
    <row r="889" spans="2:12">
      <c r="B889">
        <v>120501042</v>
      </c>
      <c r="C889" t="str">
        <f t="shared" si="64"/>
        <v>NCA - Investasi Jangka Panjang - Investasi Pada Entitas Anak - PT Emitama Wahana Mandiri (EWM)</v>
      </c>
      <c r="D889" s="7" t="str">
        <f t="shared" si="61"/>
        <v>INSERT INTO m_coa (created_at, code, name) values (NOW(),'120501042','NCA - Investasi Jangka Panjang - Investasi Pada Entitas Anak - PT Emitama Wahana Mandiri (EWM)');</v>
      </c>
      <c r="E889" s="744" t="s">
        <v>60</v>
      </c>
      <c r="F889" t="s">
        <v>376</v>
      </c>
      <c r="G889" t="s">
        <v>396</v>
      </c>
      <c r="I889" t="s">
        <v>397</v>
      </c>
      <c r="J889" t="s">
        <v>154</v>
      </c>
      <c r="K889">
        <f>VLOOKUP(I889,Sheet2!$A$2:$C$1013,3,FALSE)</f>
        <v>283</v>
      </c>
      <c r="L889" t="str">
        <f t="shared" si="62"/>
        <v>UPDATE m_coa set coa_group_id='283' WHERE code='120501042';</v>
      </c>
    </row>
    <row r="890" spans="2:12">
      <c r="B890">
        <v>120501043</v>
      </c>
      <c r="C890" t="str">
        <f t="shared" si="64"/>
        <v>NCA - Investasi Jangka Panjang - Investasi Pada Entitas Anak - PT Foodia Indonesia Digital (FID)</v>
      </c>
      <c r="D890" s="7" t="str">
        <f t="shared" si="61"/>
        <v>INSERT INTO m_coa (created_at, code, name) values (NOW(),'120501043','NCA - Investasi Jangka Panjang - Investasi Pada Entitas Anak - PT Foodia Indonesia Digital (FID)');</v>
      </c>
      <c r="E890" s="744" t="s">
        <v>60</v>
      </c>
      <c r="F890" t="s">
        <v>376</v>
      </c>
      <c r="G890" t="s">
        <v>396</v>
      </c>
      <c r="I890" t="s">
        <v>397</v>
      </c>
      <c r="J890" t="s">
        <v>155</v>
      </c>
      <c r="K890">
        <f>VLOOKUP(I890,Sheet2!$A$2:$C$1013,3,FALSE)</f>
        <v>283</v>
      </c>
      <c r="L890" t="str">
        <f t="shared" si="62"/>
        <v>UPDATE m_coa set coa_group_id='283' WHERE code='120501043';</v>
      </c>
    </row>
    <row r="891" spans="2:12">
      <c r="B891">
        <v>120501044</v>
      </c>
      <c r="C891" t="str">
        <f t="shared" si="64"/>
        <v>NCA - Investasi Jangka Panjang - Investasi Pada Entitas Anak - PT Gowes Teknologi Indonesia (GTI1)</v>
      </c>
      <c r="D891" s="7" t="str">
        <f t="shared" si="61"/>
        <v>INSERT INTO m_coa (created_at, code, name) values (NOW(),'120501044','NCA - Investasi Jangka Panjang - Investasi Pada Entitas Anak - PT Gowes Teknologi Indonesia (GTI1)');</v>
      </c>
      <c r="E891" s="744" t="s">
        <v>60</v>
      </c>
      <c r="F891" t="s">
        <v>376</v>
      </c>
      <c r="G891" t="s">
        <v>396</v>
      </c>
      <c r="I891" t="s">
        <v>397</v>
      </c>
      <c r="J891" t="s">
        <v>156</v>
      </c>
      <c r="K891">
        <f>VLOOKUP(I891,Sheet2!$A$2:$C$1013,3,FALSE)</f>
        <v>283</v>
      </c>
      <c r="L891" t="str">
        <f t="shared" si="62"/>
        <v>UPDATE m_coa set coa_group_id='283' WHERE code='120501044';</v>
      </c>
    </row>
    <row r="892" spans="2:12">
      <c r="B892">
        <v>120501045</v>
      </c>
      <c r="C892" t="str">
        <f t="shared" si="64"/>
        <v>NCA - Investasi Jangka Panjang - Investasi Pada Entitas Anak - PT Gowithmi Teknologi Indonesia (GTI2)</v>
      </c>
      <c r="D892" s="7" t="str">
        <f t="shared" si="61"/>
        <v>INSERT INTO m_coa (created_at, code, name) values (NOW(),'120501045','NCA - Investasi Jangka Panjang - Investasi Pada Entitas Anak - PT Gowithmi Teknologi Indonesia (GTI2)');</v>
      </c>
      <c r="E892" s="744" t="s">
        <v>60</v>
      </c>
      <c r="F892" t="s">
        <v>376</v>
      </c>
      <c r="G892" t="s">
        <v>396</v>
      </c>
      <c r="I892" t="s">
        <v>397</v>
      </c>
      <c r="J892" t="s">
        <v>157</v>
      </c>
      <c r="K892">
        <f>VLOOKUP(I892,Sheet2!$A$2:$C$1013,3,FALSE)</f>
        <v>283</v>
      </c>
      <c r="L892" t="str">
        <f t="shared" si="62"/>
        <v>UPDATE m_coa set coa_group_id='283' WHERE code='120501045';</v>
      </c>
    </row>
    <row r="893" spans="2:12">
      <c r="B893">
        <v>120501046</v>
      </c>
      <c r="C893" t="str">
        <f t="shared" si="64"/>
        <v>NCA - Investasi Jangka Panjang - Investasi Pada Entitas Anak - PT Green Sinergy Indonesia (GSI)</v>
      </c>
      <c r="D893" s="7" t="str">
        <f t="shared" si="61"/>
        <v>INSERT INTO m_coa (created_at, code, name) values (NOW(),'120501046','NCA - Investasi Jangka Panjang - Investasi Pada Entitas Anak - PT Green Sinergy Indonesia (GSI)');</v>
      </c>
      <c r="E893" s="744" t="s">
        <v>60</v>
      </c>
      <c r="F893" t="s">
        <v>376</v>
      </c>
      <c r="G893" t="s">
        <v>396</v>
      </c>
      <c r="I893" t="s">
        <v>397</v>
      </c>
      <c r="J893" t="s">
        <v>158</v>
      </c>
      <c r="K893">
        <f>VLOOKUP(I893,Sheet2!$A$2:$C$1013,3,FALSE)</f>
        <v>283</v>
      </c>
      <c r="L893" t="str">
        <f t="shared" si="62"/>
        <v>UPDATE m_coa set coa_group_id='283' WHERE code='120501046';</v>
      </c>
    </row>
    <row r="894" spans="2:12">
      <c r="B894">
        <v>120501047</v>
      </c>
      <c r="C894" t="str">
        <f t="shared" si="64"/>
        <v>NCA - Investasi Jangka Panjang - Investasi Pada Entitas Anak - PT Harapan Inti Selaras (HIS)</v>
      </c>
      <c r="D894" s="7" t="str">
        <f t="shared" si="61"/>
        <v>INSERT INTO m_coa (created_at, code, name) values (NOW(),'120501047','NCA - Investasi Jangka Panjang - Investasi Pada Entitas Anak - PT Harapan Inti Selaras (HIS)');</v>
      </c>
      <c r="E894" s="744" t="s">
        <v>60</v>
      </c>
      <c r="F894" t="s">
        <v>376</v>
      </c>
      <c r="G894" t="s">
        <v>396</v>
      </c>
      <c r="I894" t="s">
        <v>397</v>
      </c>
      <c r="J894" t="s">
        <v>159</v>
      </c>
      <c r="K894">
        <f>VLOOKUP(I894,Sheet2!$A$2:$C$1013,3,FALSE)</f>
        <v>283</v>
      </c>
      <c r="L894" t="str">
        <f t="shared" si="62"/>
        <v>UPDATE m_coa set coa_group_id='283' WHERE code='120501047';</v>
      </c>
    </row>
    <row r="895" spans="2:12">
      <c r="B895">
        <v>120501048</v>
      </c>
      <c r="C895" t="str">
        <f t="shared" si="64"/>
        <v>NCA - Investasi Jangka Panjang - Investasi Pada Entitas Anak - PT Hikmat Sukses Sejahtera (HSS)</v>
      </c>
      <c r="D895" s="7" t="str">
        <f t="shared" si="61"/>
        <v>INSERT INTO m_coa (created_at, code, name) values (NOW(),'120501048','NCA - Investasi Jangka Panjang - Investasi Pada Entitas Anak - PT Hikmat Sukses Sejahtera (HSS)');</v>
      </c>
      <c r="E895" s="744" t="s">
        <v>60</v>
      </c>
      <c r="F895" t="s">
        <v>376</v>
      </c>
      <c r="G895" t="s">
        <v>396</v>
      </c>
      <c r="I895" t="s">
        <v>397</v>
      </c>
      <c r="J895" t="s">
        <v>160</v>
      </c>
      <c r="K895">
        <f>VLOOKUP(I895,Sheet2!$A$2:$C$1013,3,FALSE)</f>
        <v>283</v>
      </c>
      <c r="L895" t="str">
        <f t="shared" si="62"/>
        <v>UPDATE m_coa set coa_group_id='283' WHERE code='120501048';</v>
      </c>
    </row>
    <row r="896" spans="2:12">
      <c r="B896">
        <v>120501049</v>
      </c>
      <c r="C896" t="str">
        <f t="shared" si="64"/>
        <v>NCA - Investasi Jangka Panjang - Investasi Pada Entitas Anak - PT Inova Duapuluh Duapuluh</v>
      </c>
      <c r="D896" s="7" t="str">
        <f t="shared" si="61"/>
        <v>INSERT INTO m_coa (created_at, code, name) values (NOW(),'120501049','NCA - Investasi Jangka Panjang - Investasi Pada Entitas Anak - PT Inova Duapuluh Duapuluh');</v>
      </c>
      <c r="E896" s="744" t="s">
        <v>60</v>
      </c>
      <c r="F896" t="s">
        <v>376</v>
      </c>
      <c r="G896" t="s">
        <v>396</v>
      </c>
      <c r="I896" t="s">
        <v>397</v>
      </c>
      <c r="J896" t="s">
        <v>161</v>
      </c>
      <c r="K896">
        <f>VLOOKUP(I896,Sheet2!$A$2:$C$1013,3,FALSE)</f>
        <v>283</v>
      </c>
      <c r="L896" t="str">
        <f t="shared" si="62"/>
        <v>UPDATE m_coa set coa_group_id='283' WHERE code='120501049';</v>
      </c>
    </row>
    <row r="897" spans="2:12">
      <c r="B897">
        <v>120501050</v>
      </c>
      <c r="C897" t="str">
        <f t="shared" si="64"/>
        <v>NCA - Investasi Jangka Panjang - Investasi Pada Entitas Anak - PT Inspira Citra Asia (ICA)</v>
      </c>
      <c r="D897" s="7" t="str">
        <f t="shared" si="61"/>
        <v>INSERT INTO m_coa (created_at, code, name) values (NOW(),'120501050','NCA - Investasi Jangka Panjang - Investasi Pada Entitas Anak - PT Inspira Citra Asia (ICA)');</v>
      </c>
      <c r="E897" s="744" t="s">
        <v>60</v>
      </c>
      <c r="F897" t="s">
        <v>376</v>
      </c>
      <c r="G897" t="s">
        <v>396</v>
      </c>
      <c r="I897" t="s">
        <v>397</v>
      </c>
      <c r="J897" t="s">
        <v>162</v>
      </c>
      <c r="K897">
        <f>VLOOKUP(I897,Sheet2!$A$2:$C$1013,3,FALSE)</f>
        <v>283</v>
      </c>
      <c r="L897" t="str">
        <f t="shared" si="62"/>
        <v>UPDATE m_coa set coa_group_id='283' WHERE code='120501050';</v>
      </c>
    </row>
    <row r="898" spans="2:12">
      <c r="B898">
        <v>120501051</v>
      </c>
      <c r="C898" t="str">
        <f t="shared" si="64"/>
        <v>NCA - Investasi Jangka Panjang - Investasi Pada Entitas Anak - PT Internet Omega Teknologi (IOT)</v>
      </c>
      <c r="D898" s="7" t="str">
        <f t="shared" si="61"/>
        <v>INSERT INTO m_coa (created_at, code, name) values (NOW(),'120501051','NCA - Investasi Jangka Panjang - Investasi Pada Entitas Anak - PT Internet Omega Teknologi (IOT)');</v>
      </c>
      <c r="E898" s="744" t="s">
        <v>60</v>
      </c>
      <c r="F898" t="s">
        <v>376</v>
      </c>
      <c r="G898" t="s">
        <v>396</v>
      </c>
      <c r="I898" t="s">
        <v>397</v>
      </c>
      <c r="J898" t="s">
        <v>163</v>
      </c>
      <c r="K898">
        <f>VLOOKUP(I898,Sheet2!$A$2:$C$1013,3,FALSE)</f>
        <v>283</v>
      </c>
      <c r="L898" t="str">
        <f t="shared" si="62"/>
        <v>UPDATE m_coa set coa_group_id='283' WHERE code='120501051';</v>
      </c>
    </row>
    <row r="899" spans="2:12">
      <c r="B899">
        <v>120501052</v>
      </c>
      <c r="C899" t="str">
        <f t="shared" si="64"/>
        <v>NCA - Investasi Jangka Panjang - Investasi Pada Entitas Anak - PT Jedidiah Inti Anugerah (JIA)</v>
      </c>
      <c r="D899" s="7" t="str">
        <f t="shared" si="61"/>
        <v>INSERT INTO m_coa (created_at, code, name) values (NOW(),'120501052','NCA - Investasi Jangka Panjang - Investasi Pada Entitas Anak - PT Jedidiah Inti Anugerah (JIA)');</v>
      </c>
      <c r="E899" s="744" t="s">
        <v>60</v>
      </c>
      <c r="F899" t="s">
        <v>376</v>
      </c>
      <c r="G899" t="s">
        <v>396</v>
      </c>
      <c r="I899" t="s">
        <v>397</v>
      </c>
      <c r="J899" t="s">
        <v>164</v>
      </c>
      <c r="K899">
        <f>VLOOKUP(I899,Sheet2!$A$2:$C$1013,3,FALSE)</f>
        <v>283</v>
      </c>
      <c r="L899" t="str">
        <f t="shared" si="62"/>
        <v>UPDATE m_coa set coa_group_id='283' WHERE code='120501052';</v>
      </c>
    </row>
    <row r="900" spans="2:12">
      <c r="B900">
        <v>120501053</v>
      </c>
      <c r="C900" t="str">
        <f t="shared" si="64"/>
        <v>NCA - Investasi Jangka Panjang - Investasi Pada Entitas Anak - PT Jubileum Musisi Indonesia (JMI)</v>
      </c>
      <c r="D900" s="7" t="str">
        <f t="shared" si="61"/>
        <v>INSERT INTO m_coa (created_at, code, name) values (NOW(),'120501053','NCA - Investasi Jangka Panjang - Investasi Pada Entitas Anak - PT Jubileum Musisi Indonesia (JMI)');</v>
      </c>
      <c r="E900" s="744" t="s">
        <v>60</v>
      </c>
      <c r="F900" t="s">
        <v>376</v>
      </c>
      <c r="G900" t="s">
        <v>396</v>
      </c>
      <c r="I900" t="s">
        <v>397</v>
      </c>
      <c r="J900" t="s">
        <v>165</v>
      </c>
      <c r="K900">
        <f>VLOOKUP(I900,Sheet2!$A$2:$C$1013,3,FALSE)</f>
        <v>283</v>
      </c>
      <c r="L900" t="str">
        <f t="shared" si="62"/>
        <v>UPDATE m_coa set coa_group_id='283' WHERE code='120501053';</v>
      </c>
    </row>
    <row r="901" spans="2:12">
      <c r="B901">
        <v>120501054</v>
      </c>
      <c r="C901" t="str">
        <f t="shared" si="64"/>
        <v>NCA - Investasi Jangka Panjang - Investasi Pada Entitas Anak - PT Jurnal Digital Indonesia (JDI)</v>
      </c>
      <c r="D901" s="7" t="str">
        <f t="shared" ref="D901:D964" si="65">"INSERT INTO m_coa (created_at, code, name) values (NOW(),'"&amp;B901&amp;"','"&amp;C901&amp;"');"</f>
        <v>INSERT INTO m_coa (created_at, code, name) values (NOW(),'120501054','NCA - Investasi Jangka Panjang - Investasi Pada Entitas Anak - PT Jurnal Digital Indonesia (JDI)');</v>
      </c>
      <c r="E901" s="744" t="s">
        <v>60</v>
      </c>
      <c r="F901" t="s">
        <v>376</v>
      </c>
      <c r="G901" t="s">
        <v>396</v>
      </c>
      <c r="I901" t="s">
        <v>397</v>
      </c>
      <c r="J901" t="s">
        <v>166</v>
      </c>
      <c r="K901">
        <f>VLOOKUP(I901,Sheet2!$A$2:$C$1013,3,FALSE)</f>
        <v>283</v>
      </c>
      <c r="L901" t="str">
        <f t="shared" ref="L901:L964" si="66">"UPDATE m_coa set coa_group_id='"&amp;K901&amp;"' WHERE code='"&amp;B901&amp;"';"</f>
        <v>UPDATE m_coa set coa_group_id='283' WHERE code='120501054';</v>
      </c>
    </row>
    <row r="902" spans="2:12">
      <c r="B902">
        <v>120501055</v>
      </c>
      <c r="C902" t="str">
        <f t="shared" si="64"/>
        <v>NCA - Investasi Jangka Panjang - Investasi Pada Entitas Anak - PT Kasih Anugerah Kharisma (KAK)</v>
      </c>
      <c r="D902" s="7" t="str">
        <f t="shared" si="65"/>
        <v>INSERT INTO m_coa (created_at, code, name) values (NOW(),'120501055','NCA - Investasi Jangka Panjang - Investasi Pada Entitas Anak - PT Kasih Anugerah Kharisma (KAK)');</v>
      </c>
      <c r="E902" s="744" t="s">
        <v>60</v>
      </c>
      <c r="F902" t="s">
        <v>376</v>
      </c>
      <c r="G902" t="s">
        <v>396</v>
      </c>
      <c r="I902" t="s">
        <v>397</v>
      </c>
      <c r="J902" t="s">
        <v>167</v>
      </c>
      <c r="K902">
        <f>VLOOKUP(I902,Sheet2!$A$2:$C$1013,3,FALSE)</f>
        <v>283</v>
      </c>
      <c r="L902" t="str">
        <f t="shared" si="66"/>
        <v>UPDATE m_coa set coa_group_id='283' WHERE code='120501055';</v>
      </c>
    </row>
    <row r="903" spans="2:12">
      <c r="B903">
        <v>120501056</v>
      </c>
      <c r="C903" t="str">
        <f t="shared" si="64"/>
        <v>NCA - Investasi Jangka Panjang - Investasi Pada Entitas Anak - PT Kavita Dana Asia (KDA)</v>
      </c>
      <c r="D903" s="7" t="str">
        <f t="shared" si="65"/>
        <v>INSERT INTO m_coa (created_at, code, name) values (NOW(),'120501056','NCA - Investasi Jangka Panjang - Investasi Pada Entitas Anak - PT Kavita Dana Asia (KDA)');</v>
      </c>
      <c r="E903" s="744" t="s">
        <v>60</v>
      </c>
      <c r="F903" t="s">
        <v>376</v>
      </c>
      <c r="G903" t="s">
        <v>396</v>
      </c>
      <c r="I903" t="s">
        <v>397</v>
      </c>
      <c r="J903" t="s">
        <v>168</v>
      </c>
      <c r="K903">
        <f>VLOOKUP(I903,Sheet2!$A$2:$C$1013,3,FALSE)</f>
        <v>283</v>
      </c>
      <c r="L903" t="str">
        <f t="shared" si="66"/>
        <v>UPDATE m_coa set coa_group_id='283' WHERE code='120501056';</v>
      </c>
    </row>
    <row r="904" spans="2:12">
      <c r="B904">
        <v>120501057</v>
      </c>
      <c r="C904" t="str">
        <f t="shared" si="64"/>
        <v>NCA - Investasi Jangka Panjang - Investasi Pada Entitas Anak - PT Kejora Digital Investama (KDI)</v>
      </c>
      <c r="D904" s="7" t="str">
        <f t="shared" si="65"/>
        <v>INSERT INTO m_coa (created_at, code, name) values (NOW(),'120501057','NCA - Investasi Jangka Panjang - Investasi Pada Entitas Anak - PT Kejora Digital Investama (KDI)');</v>
      </c>
      <c r="E904" s="744" t="s">
        <v>60</v>
      </c>
      <c r="F904" t="s">
        <v>376</v>
      </c>
      <c r="G904" t="s">
        <v>396</v>
      </c>
      <c r="I904" t="s">
        <v>397</v>
      </c>
      <c r="J904" t="s">
        <v>169</v>
      </c>
      <c r="K904">
        <f>VLOOKUP(I904,Sheet2!$A$2:$C$1013,3,FALSE)</f>
        <v>283</v>
      </c>
      <c r="L904" t="str">
        <f t="shared" si="66"/>
        <v>UPDATE m_coa set coa_group_id='283' WHERE code='120501057';</v>
      </c>
    </row>
    <row r="905" spans="2:12">
      <c r="B905">
        <v>120501058</v>
      </c>
      <c r="C905" t="str">
        <f t="shared" si="64"/>
        <v>NCA - Investasi Jangka Panjang - Investasi Pada Entitas Anak - PT Krenpay Digital Indonesia (KDI)</v>
      </c>
      <c r="D905" s="7" t="str">
        <f t="shared" si="65"/>
        <v>INSERT INTO m_coa (created_at, code, name) values (NOW(),'120501058','NCA - Investasi Jangka Panjang - Investasi Pada Entitas Anak - PT Krenpay Digital Indonesia (KDI)');</v>
      </c>
      <c r="E905" s="744" t="s">
        <v>60</v>
      </c>
      <c r="F905" t="s">
        <v>376</v>
      </c>
      <c r="G905" t="s">
        <v>396</v>
      </c>
      <c r="I905" t="s">
        <v>397</v>
      </c>
      <c r="J905" t="s">
        <v>170</v>
      </c>
      <c r="K905">
        <f>VLOOKUP(I905,Sheet2!$A$2:$C$1013,3,FALSE)</f>
        <v>283</v>
      </c>
      <c r="L905" t="str">
        <f t="shared" si="66"/>
        <v>UPDATE m_coa set coa_group_id='283' WHERE code='120501058';</v>
      </c>
    </row>
    <row r="906" spans="2:12">
      <c r="B906">
        <v>120501059</v>
      </c>
      <c r="C906" t="str">
        <f t="shared" si="64"/>
        <v>NCA - Investasi Jangka Panjang - Investasi Pada Entitas Anak - PT Kubox Teknologi Indonesia (KTI)</v>
      </c>
      <c r="D906" s="7" t="str">
        <f t="shared" si="65"/>
        <v>INSERT INTO m_coa (created_at, code, name) values (NOW(),'120501059','NCA - Investasi Jangka Panjang - Investasi Pada Entitas Anak - PT Kubox Teknologi Indonesia (KTI)');</v>
      </c>
      <c r="E906" s="744" t="s">
        <v>60</v>
      </c>
      <c r="F906" t="s">
        <v>376</v>
      </c>
      <c r="G906" t="s">
        <v>396</v>
      </c>
      <c r="I906" t="s">
        <v>397</v>
      </c>
      <c r="J906" t="s">
        <v>171</v>
      </c>
      <c r="K906">
        <f>VLOOKUP(I906,Sheet2!$A$2:$C$1013,3,FALSE)</f>
        <v>283</v>
      </c>
      <c r="L906" t="str">
        <f t="shared" si="66"/>
        <v>UPDATE m_coa set coa_group_id='283' WHERE code='120501059';</v>
      </c>
    </row>
    <row r="907" spans="2:12">
      <c r="B907">
        <v>120501060</v>
      </c>
      <c r="C907" t="str">
        <f t="shared" si="64"/>
        <v>NCA - Investasi Jangka Panjang - Investasi Pada Entitas Anak - PT Kuwais Berkah Indonesia (KBI)</v>
      </c>
      <c r="D907" s="7" t="str">
        <f t="shared" si="65"/>
        <v>INSERT INTO m_coa (created_at, code, name) values (NOW(),'120501060','NCA - Investasi Jangka Panjang - Investasi Pada Entitas Anak - PT Kuwais Berkah Indonesia (KBI)');</v>
      </c>
      <c r="E907" s="744" t="s">
        <v>60</v>
      </c>
      <c r="F907" t="s">
        <v>376</v>
      </c>
      <c r="G907" t="s">
        <v>396</v>
      </c>
      <c r="I907" t="s">
        <v>397</v>
      </c>
      <c r="J907" t="s">
        <v>172</v>
      </c>
      <c r="K907">
        <f>VLOOKUP(I907,Sheet2!$A$2:$C$1013,3,FALSE)</f>
        <v>283</v>
      </c>
      <c r="L907" t="str">
        <f t="shared" si="66"/>
        <v>UPDATE m_coa set coa_group_id='283' WHERE code='120501060';</v>
      </c>
    </row>
    <row r="908" spans="2:12">
      <c r="B908">
        <v>120501061</v>
      </c>
      <c r="C908" t="str">
        <f t="shared" si="64"/>
        <v>NCA - Investasi Jangka Panjang - Investasi Pada Entitas Anak - PT Kwartet Boga Anugerah (KBA)</v>
      </c>
      <c r="D908" s="7" t="str">
        <f t="shared" si="65"/>
        <v>INSERT INTO m_coa (created_at, code, name) values (NOW(),'120501061','NCA - Investasi Jangka Panjang - Investasi Pada Entitas Anak - PT Kwartet Boga Anugerah (KBA)');</v>
      </c>
      <c r="E908" s="744" t="s">
        <v>60</v>
      </c>
      <c r="F908" t="s">
        <v>376</v>
      </c>
      <c r="G908" t="s">
        <v>396</v>
      </c>
      <c r="I908" t="s">
        <v>397</v>
      </c>
      <c r="J908" t="s">
        <v>173</v>
      </c>
      <c r="K908">
        <f>VLOOKUP(I908,Sheet2!$A$2:$C$1013,3,FALSE)</f>
        <v>283</v>
      </c>
      <c r="L908" t="str">
        <f t="shared" si="66"/>
        <v>UPDATE m_coa set coa_group_id='283' WHERE code='120501061';</v>
      </c>
    </row>
    <row r="909" spans="2:12">
      <c r="B909">
        <v>120501062</v>
      </c>
      <c r="C909" t="str">
        <f t="shared" si="64"/>
        <v>NCA - Investasi Jangka Panjang - Investasi Pada Entitas Anak - PT Lautan Inovasi Teknologi (LIT)</v>
      </c>
      <c r="D909" s="7" t="str">
        <f t="shared" si="65"/>
        <v>INSERT INTO m_coa (created_at, code, name) values (NOW(),'120501062','NCA - Investasi Jangka Panjang - Investasi Pada Entitas Anak - PT Lautan Inovasi Teknologi (LIT)');</v>
      </c>
      <c r="E909" s="744" t="s">
        <v>60</v>
      </c>
      <c r="F909" t="s">
        <v>376</v>
      </c>
      <c r="G909" t="s">
        <v>396</v>
      </c>
      <c r="I909" t="s">
        <v>397</v>
      </c>
      <c r="J909" t="s">
        <v>174</v>
      </c>
      <c r="K909">
        <f>VLOOKUP(I909,Sheet2!$A$2:$C$1013,3,FALSE)</f>
        <v>283</v>
      </c>
      <c r="L909" t="str">
        <f t="shared" si="66"/>
        <v>UPDATE m_coa set coa_group_id='283' WHERE code='120501062';</v>
      </c>
    </row>
    <row r="910" spans="2:12">
      <c r="B910">
        <v>120501063</v>
      </c>
      <c r="C910" t="str">
        <f t="shared" si="64"/>
        <v>NCA - Investasi Jangka Panjang - Investasi Pada Entitas Anak - PT Lentera Ekosistem Digital (LED)</v>
      </c>
      <c r="D910" s="7" t="str">
        <f t="shared" si="65"/>
        <v>INSERT INTO m_coa (created_at, code, name) values (NOW(),'120501063','NCA - Investasi Jangka Panjang - Investasi Pada Entitas Anak - PT Lentera Ekosistem Digital (LED)');</v>
      </c>
      <c r="E910" s="744" t="s">
        <v>60</v>
      </c>
      <c r="F910" t="s">
        <v>376</v>
      </c>
      <c r="G910" t="s">
        <v>396</v>
      </c>
      <c r="I910" t="s">
        <v>397</v>
      </c>
      <c r="J910" t="s">
        <v>175</v>
      </c>
      <c r="K910">
        <f>VLOOKUP(I910,Sheet2!$A$2:$C$1013,3,FALSE)</f>
        <v>283</v>
      </c>
      <c r="L910" t="str">
        <f t="shared" si="66"/>
        <v>UPDATE m_coa set coa_group_id='283' WHERE code='120501063';</v>
      </c>
    </row>
    <row r="911" spans="2:12">
      <c r="B911">
        <v>120501064</v>
      </c>
      <c r="C911" t="str">
        <f t="shared" si="64"/>
        <v>NCA - Investasi Jangka Panjang - Investasi Pada Entitas Anak - PT Logitek Digital Nusantara (LDN/DTN)</v>
      </c>
      <c r="D911" s="7" t="str">
        <f t="shared" si="65"/>
        <v>INSERT INTO m_coa (created_at, code, name) values (NOW(),'120501064','NCA - Investasi Jangka Panjang - Investasi Pada Entitas Anak - PT Logitek Digital Nusantara (LDN/DTN)');</v>
      </c>
      <c r="E911" s="744" t="s">
        <v>60</v>
      </c>
      <c r="F911" t="s">
        <v>376</v>
      </c>
      <c r="G911" t="s">
        <v>396</v>
      </c>
      <c r="I911" t="s">
        <v>397</v>
      </c>
      <c r="J911" t="s">
        <v>176</v>
      </c>
      <c r="K911">
        <f>VLOOKUP(I911,Sheet2!$A$2:$C$1013,3,FALSE)</f>
        <v>283</v>
      </c>
      <c r="L911" t="str">
        <f t="shared" si="66"/>
        <v>UPDATE m_coa set coa_group_id='283' WHERE code='120501064';</v>
      </c>
    </row>
    <row r="912" spans="2:12">
      <c r="B912">
        <v>120501065</v>
      </c>
      <c r="C912" t="str">
        <f t="shared" ref="C912:C975" si="67">CONCATENATE(F912,E912,G912,E912,I912,E912,J912)</f>
        <v>NCA - Investasi Jangka Panjang - Investasi Pada Entitas Anak - PT M Cash Integrasi Tbk (MCAS)</v>
      </c>
      <c r="D912" s="7" t="str">
        <f t="shared" si="65"/>
        <v>INSERT INTO m_coa (created_at, code, name) values (NOW(),'120501065','NCA - Investasi Jangka Panjang - Investasi Pada Entitas Anak - PT M Cash Integrasi Tbk (MCAS)');</v>
      </c>
      <c r="E912" s="744" t="s">
        <v>60</v>
      </c>
      <c r="F912" t="s">
        <v>376</v>
      </c>
      <c r="G912" t="s">
        <v>396</v>
      </c>
      <c r="I912" t="s">
        <v>397</v>
      </c>
      <c r="J912" t="s">
        <v>177</v>
      </c>
      <c r="K912">
        <f>VLOOKUP(I912,Sheet2!$A$2:$C$1013,3,FALSE)</f>
        <v>283</v>
      </c>
      <c r="L912" t="str">
        <f t="shared" si="66"/>
        <v>UPDATE m_coa set coa_group_id='283' WHERE code='120501065';</v>
      </c>
    </row>
    <row r="913" spans="2:12">
      <c r="B913">
        <v>120501066</v>
      </c>
      <c r="C913" t="str">
        <f t="shared" si="67"/>
        <v>NCA - Investasi Jangka Panjang - Investasi Pada Entitas Anak - PT Digital Maksima Karunia</v>
      </c>
      <c r="D913" s="7" t="str">
        <f t="shared" si="65"/>
        <v>INSERT INTO m_coa (created_at, code, name) values (NOW(),'120501066','NCA - Investasi Jangka Panjang - Investasi Pada Entitas Anak - PT Digital Maksima Karunia');</v>
      </c>
      <c r="E913" s="744" t="s">
        <v>60</v>
      </c>
      <c r="F913" t="s">
        <v>376</v>
      </c>
      <c r="G913" t="s">
        <v>396</v>
      </c>
      <c r="I913" t="s">
        <v>397</v>
      </c>
      <c r="J913" t="s">
        <v>178</v>
      </c>
      <c r="K913">
        <f>VLOOKUP(I913,Sheet2!$A$2:$C$1013,3,FALSE)</f>
        <v>283</v>
      </c>
      <c r="L913" t="str">
        <f t="shared" si="66"/>
        <v>UPDATE m_coa set coa_group_id='283' WHERE code='120501066';</v>
      </c>
    </row>
    <row r="914" spans="2:12">
      <c r="B914">
        <v>120501067</v>
      </c>
      <c r="C914" t="str">
        <f t="shared" si="67"/>
        <v>NCA - Investasi Jangka Panjang - Investasi Pada Entitas Anak - PT M Cash Ritel Indonesia (MRI)</v>
      </c>
      <c r="D914" s="7" t="str">
        <f t="shared" si="65"/>
        <v>INSERT INTO m_coa (created_at, code, name) values (NOW(),'120501067','NCA - Investasi Jangka Panjang - Investasi Pada Entitas Anak - PT M Cash Ritel Indonesia (MRI)');</v>
      </c>
      <c r="E914" s="744" t="s">
        <v>60</v>
      </c>
      <c r="F914" t="s">
        <v>376</v>
      </c>
      <c r="G914" t="s">
        <v>396</v>
      </c>
      <c r="I914" t="s">
        <v>397</v>
      </c>
      <c r="J914" t="s">
        <v>179</v>
      </c>
      <c r="K914">
        <f>VLOOKUP(I914,Sheet2!$A$2:$C$1013,3,FALSE)</f>
        <v>283</v>
      </c>
      <c r="L914" t="str">
        <f t="shared" si="66"/>
        <v>UPDATE m_coa set coa_group_id='283' WHERE code='120501067';</v>
      </c>
    </row>
    <row r="915" spans="2:12">
      <c r="B915">
        <v>120501068</v>
      </c>
      <c r="C915" t="str">
        <f t="shared" si="67"/>
        <v>NCA - Investasi Jangka Panjang - Investasi Pada Entitas Anak - PT M Cash Telefast Indonesia (MTI)</v>
      </c>
      <c r="D915" s="7" t="str">
        <f t="shared" si="65"/>
        <v>INSERT INTO m_coa (created_at, code, name) values (NOW(),'120501068','NCA - Investasi Jangka Panjang - Investasi Pada Entitas Anak - PT M Cash Telefast Indonesia (MTI)');</v>
      </c>
      <c r="E915" s="744" t="s">
        <v>60</v>
      </c>
      <c r="F915" t="s">
        <v>376</v>
      </c>
      <c r="G915" t="s">
        <v>396</v>
      </c>
      <c r="I915" t="s">
        <v>397</v>
      </c>
      <c r="J915" t="s">
        <v>180</v>
      </c>
      <c r="K915">
        <f>VLOOKUP(I915,Sheet2!$A$2:$C$1013,3,FALSE)</f>
        <v>283</v>
      </c>
      <c r="L915" t="str">
        <f t="shared" si="66"/>
        <v>UPDATE m_coa set coa_group_id='283' WHERE code='120501068';</v>
      </c>
    </row>
    <row r="916" spans="2:12">
      <c r="B916">
        <v>120501069</v>
      </c>
      <c r="C916" t="str">
        <f t="shared" si="67"/>
        <v>NCA - Investasi Jangka Panjang - Investasi Pada Entitas Anak - PT Matra Sinema Asia (MSA)</v>
      </c>
      <c r="D916" s="7" t="str">
        <f t="shared" si="65"/>
        <v>INSERT INTO m_coa (created_at, code, name) values (NOW(),'120501069','NCA - Investasi Jangka Panjang - Investasi Pada Entitas Anak - PT Matra Sinema Asia (MSA)');</v>
      </c>
      <c r="E916" s="744" t="s">
        <v>60</v>
      </c>
      <c r="F916" t="s">
        <v>376</v>
      </c>
      <c r="G916" t="s">
        <v>396</v>
      </c>
      <c r="I916" t="s">
        <v>397</v>
      </c>
      <c r="J916" t="s">
        <v>181</v>
      </c>
      <c r="K916">
        <f>VLOOKUP(I916,Sheet2!$A$2:$C$1013,3,FALSE)</f>
        <v>283</v>
      </c>
      <c r="L916" t="str">
        <f t="shared" si="66"/>
        <v>UPDATE m_coa set coa_group_id='283' WHERE code='120501069';</v>
      </c>
    </row>
    <row r="917" spans="2:12">
      <c r="B917">
        <v>120501070</v>
      </c>
      <c r="C917" t="str">
        <f t="shared" si="67"/>
        <v>NCA - Investasi Jangka Panjang - Investasi Pada Entitas Anak - PT MCash Untuk Indonesia (MUI)</v>
      </c>
      <c r="D917" s="7" t="str">
        <f t="shared" si="65"/>
        <v>INSERT INTO m_coa (created_at, code, name) values (NOW(),'120501070','NCA - Investasi Jangka Panjang - Investasi Pada Entitas Anak - PT MCash Untuk Indonesia (MUI)');</v>
      </c>
      <c r="E917" s="744" t="s">
        <v>60</v>
      </c>
      <c r="F917" t="s">
        <v>376</v>
      </c>
      <c r="G917" t="s">
        <v>396</v>
      </c>
      <c r="I917" t="s">
        <v>397</v>
      </c>
      <c r="J917" t="s">
        <v>182</v>
      </c>
      <c r="K917">
        <f>VLOOKUP(I917,Sheet2!$A$2:$C$1013,3,FALSE)</f>
        <v>283</v>
      </c>
      <c r="L917" t="str">
        <f t="shared" si="66"/>
        <v>UPDATE m_coa set coa_group_id='283' WHERE code='120501070';</v>
      </c>
    </row>
    <row r="918" spans="2:12">
      <c r="B918">
        <v>120501071</v>
      </c>
      <c r="C918" t="str">
        <f t="shared" si="67"/>
        <v>NCA - Investasi Jangka Panjang - Investasi Pada Entitas Anak - PT Media Karya Nusantara (MKN2)</v>
      </c>
      <c r="D918" s="7" t="str">
        <f t="shared" si="65"/>
        <v>INSERT INTO m_coa (created_at, code, name) values (NOW(),'120501071','NCA - Investasi Jangka Panjang - Investasi Pada Entitas Anak - PT Media Karya Nusantara (MKN2)');</v>
      </c>
      <c r="E918" s="744" t="s">
        <v>60</v>
      </c>
      <c r="F918" t="s">
        <v>376</v>
      </c>
      <c r="G918" t="s">
        <v>396</v>
      </c>
      <c r="I918" t="s">
        <v>397</v>
      </c>
      <c r="J918" t="s">
        <v>183</v>
      </c>
      <c r="K918">
        <f>VLOOKUP(I918,Sheet2!$A$2:$C$1013,3,FALSE)</f>
        <v>283</v>
      </c>
      <c r="L918" t="str">
        <f t="shared" si="66"/>
        <v>UPDATE m_coa set coa_group_id='283' WHERE code='120501071';</v>
      </c>
    </row>
    <row r="919" spans="2:12">
      <c r="B919">
        <v>120501072</v>
      </c>
      <c r="C919" t="str">
        <f t="shared" si="67"/>
        <v>NCA - Investasi Jangka Panjang - Investasi Pada Entitas Anak - PT Meisys Technology</v>
      </c>
      <c r="D919" s="7" t="str">
        <f t="shared" si="65"/>
        <v>INSERT INTO m_coa (created_at, code, name) values (NOW(),'120501072','NCA - Investasi Jangka Panjang - Investasi Pada Entitas Anak - PT Meisys Technology');</v>
      </c>
      <c r="E919" s="744" t="s">
        <v>60</v>
      </c>
      <c r="F919" t="s">
        <v>376</v>
      </c>
      <c r="G919" t="s">
        <v>396</v>
      </c>
      <c r="I919" t="s">
        <v>397</v>
      </c>
      <c r="J919" t="s">
        <v>184</v>
      </c>
      <c r="K919">
        <f>VLOOKUP(I919,Sheet2!$A$2:$C$1013,3,FALSE)</f>
        <v>283</v>
      </c>
      <c r="L919" t="str">
        <f t="shared" si="66"/>
        <v>UPDATE m_coa set coa_group_id='283' WHERE code='120501072';</v>
      </c>
    </row>
    <row r="920" spans="2:12">
      <c r="B920">
        <v>120501073</v>
      </c>
      <c r="C920" t="str">
        <f t="shared" si="67"/>
        <v>NCA - Investasi Jangka Panjang - Investasi Pada Entitas Anak - PT Mitra Anugerah Setia Kawan (MASK)</v>
      </c>
      <c r="D920" s="7" t="str">
        <f t="shared" si="65"/>
        <v>INSERT INTO m_coa (created_at, code, name) values (NOW(),'120501073','NCA - Investasi Jangka Panjang - Investasi Pada Entitas Anak - PT Mitra Anugerah Setia Kawan (MASK)');</v>
      </c>
      <c r="E920" s="744" t="s">
        <v>60</v>
      </c>
      <c r="F920" t="s">
        <v>376</v>
      </c>
      <c r="G920" t="s">
        <v>396</v>
      </c>
      <c r="I920" t="s">
        <v>397</v>
      </c>
      <c r="J920" t="s">
        <v>185</v>
      </c>
      <c r="K920">
        <f>VLOOKUP(I920,Sheet2!$A$2:$C$1013,3,FALSE)</f>
        <v>283</v>
      </c>
      <c r="L920" t="str">
        <f t="shared" si="66"/>
        <v>UPDATE m_coa set coa_group_id='283' WHERE code='120501073';</v>
      </c>
    </row>
    <row r="921" spans="2:12">
      <c r="B921">
        <v>120501074</v>
      </c>
      <c r="C921" t="str">
        <f t="shared" si="67"/>
        <v>NCA - Investasi Jangka Panjang - Investasi Pada Entitas Anak - PT Mitra Artha Teknologi (MAT)</v>
      </c>
      <c r="D921" s="7" t="str">
        <f t="shared" si="65"/>
        <v>INSERT INTO m_coa (created_at, code, name) values (NOW(),'120501074','NCA - Investasi Jangka Panjang - Investasi Pada Entitas Anak - PT Mitra Artha Teknologi (MAT)');</v>
      </c>
      <c r="E921" s="744" t="s">
        <v>60</v>
      </c>
      <c r="F921" t="s">
        <v>376</v>
      </c>
      <c r="G921" t="s">
        <v>396</v>
      </c>
      <c r="I921" t="s">
        <v>397</v>
      </c>
      <c r="J921" t="s">
        <v>186</v>
      </c>
      <c r="K921">
        <f>VLOOKUP(I921,Sheet2!$A$2:$C$1013,3,FALSE)</f>
        <v>283</v>
      </c>
      <c r="L921" t="str">
        <f t="shared" si="66"/>
        <v>UPDATE m_coa set coa_group_id='283' WHERE code='120501074';</v>
      </c>
    </row>
    <row r="922" spans="2:12">
      <c r="B922">
        <v>120501075</v>
      </c>
      <c r="C922" t="str">
        <f t="shared" si="67"/>
        <v>NCA - Investasi Jangka Panjang - Investasi Pada Entitas Anak - PT Mitra Cipta Teknologi (MCT)</v>
      </c>
      <c r="D922" s="7" t="str">
        <f t="shared" si="65"/>
        <v>INSERT INTO m_coa (created_at, code, name) values (NOW(),'120501075','NCA - Investasi Jangka Panjang - Investasi Pada Entitas Anak - PT Mitra Cipta Teknologi (MCT)');</v>
      </c>
      <c r="E922" s="744" t="s">
        <v>60</v>
      </c>
      <c r="F922" t="s">
        <v>376</v>
      </c>
      <c r="G922" t="s">
        <v>396</v>
      </c>
      <c r="I922" t="s">
        <v>397</v>
      </c>
      <c r="J922" t="s">
        <v>187</v>
      </c>
      <c r="K922">
        <f>VLOOKUP(I922,Sheet2!$A$2:$C$1013,3,FALSE)</f>
        <v>283</v>
      </c>
      <c r="L922" t="str">
        <f t="shared" si="66"/>
        <v>UPDATE m_coa set coa_group_id='283' WHERE code='120501075';</v>
      </c>
    </row>
    <row r="923" spans="2:12">
      <c r="B923">
        <v>120501076</v>
      </c>
      <c r="C923" t="str">
        <f t="shared" si="67"/>
        <v>NCA - Investasi Jangka Panjang - Investasi Pada Entitas Anak - PT Mitra Citra Anugerah (MCA)</v>
      </c>
      <c r="D923" s="7" t="str">
        <f t="shared" si="65"/>
        <v>INSERT INTO m_coa (created_at, code, name) values (NOW(),'120501076','NCA - Investasi Jangka Panjang - Investasi Pada Entitas Anak - PT Mitra Citra Anugerah (MCA)');</v>
      </c>
      <c r="E923" s="744" t="s">
        <v>60</v>
      </c>
      <c r="F923" t="s">
        <v>376</v>
      </c>
      <c r="G923" t="s">
        <v>396</v>
      </c>
      <c r="I923" t="s">
        <v>397</v>
      </c>
      <c r="J923" t="s">
        <v>188</v>
      </c>
      <c r="K923">
        <f>VLOOKUP(I923,Sheet2!$A$2:$C$1013,3,FALSE)</f>
        <v>283</v>
      </c>
      <c r="L923" t="str">
        <f t="shared" si="66"/>
        <v>UPDATE m_coa set coa_group_id='283' WHERE code='120501076';</v>
      </c>
    </row>
    <row r="924" spans="2:12">
      <c r="B924">
        <v>120501077</v>
      </c>
      <c r="C924" t="str">
        <f t="shared" si="67"/>
        <v>NCA - Investasi Jangka Panjang - Investasi Pada Entitas Anak - PT Mitra Karunia Nusantara (MKN)</v>
      </c>
      <c r="D924" s="7" t="str">
        <f t="shared" si="65"/>
        <v>INSERT INTO m_coa (created_at, code, name) values (NOW(),'120501077','NCA - Investasi Jangka Panjang - Investasi Pada Entitas Anak - PT Mitra Karunia Nusantara (MKN)');</v>
      </c>
      <c r="E924" s="744" t="s">
        <v>60</v>
      </c>
      <c r="F924" t="s">
        <v>376</v>
      </c>
      <c r="G924" t="s">
        <v>396</v>
      </c>
      <c r="I924" t="s">
        <v>397</v>
      </c>
      <c r="J924" t="s">
        <v>189</v>
      </c>
      <c r="K924">
        <f>VLOOKUP(I924,Sheet2!$A$2:$C$1013,3,FALSE)</f>
        <v>283</v>
      </c>
      <c r="L924" t="str">
        <f t="shared" si="66"/>
        <v>UPDATE m_coa set coa_group_id='283' WHERE code='120501077';</v>
      </c>
    </row>
    <row r="925" spans="2:12">
      <c r="B925">
        <v>120501078</v>
      </c>
      <c r="C925" t="str">
        <f t="shared" si="67"/>
        <v>NCA - Investasi Jangka Panjang - Investasi Pada Entitas Anak - PT Mitra Kharisma Nusantara (MKN3)</v>
      </c>
      <c r="D925" s="7" t="str">
        <f t="shared" si="65"/>
        <v>INSERT INTO m_coa (created_at, code, name) values (NOW(),'120501078','NCA - Investasi Jangka Panjang - Investasi Pada Entitas Anak - PT Mitra Kharisma Nusantara (MKN3)');</v>
      </c>
      <c r="E925" s="744" t="s">
        <v>60</v>
      </c>
      <c r="F925" t="s">
        <v>376</v>
      </c>
      <c r="G925" t="s">
        <v>396</v>
      </c>
      <c r="I925" t="s">
        <v>397</v>
      </c>
      <c r="J925" t="s">
        <v>190</v>
      </c>
      <c r="K925">
        <f>VLOOKUP(I925,Sheet2!$A$2:$C$1013,3,FALSE)</f>
        <v>283</v>
      </c>
      <c r="L925" t="str">
        <f t="shared" si="66"/>
        <v>UPDATE m_coa set coa_group_id='283' WHERE code='120501078';</v>
      </c>
    </row>
    <row r="926" spans="2:12">
      <c r="B926">
        <v>120501079</v>
      </c>
      <c r="C926" t="str">
        <f t="shared" si="67"/>
        <v>NCA - Investasi Jangka Panjang - Investasi Pada Entitas Anak - PT Mitra Proteksi Mandiri (MPM)</v>
      </c>
      <c r="D926" s="7" t="str">
        <f t="shared" si="65"/>
        <v>INSERT INTO m_coa (created_at, code, name) values (NOW(),'120501079','NCA - Investasi Jangka Panjang - Investasi Pada Entitas Anak - PT Mitra Proteksi Mandiri (MPM)');</v>
      </c>
      <c r="E926" s="744" t="s">
        <v>60</v>
      </c>
      <c r="F926" t="s">
        <v>376</v>
      </c>
      <c r="G926" t="s">
        <v>396</v>
      </c>
      <c r="I926" t="s">
        <v>397</v>
      </c>
      <c r="J926" t="s">
        <v>191</v>
      </c>
      <c r="K926">
        <f>VLOOKUP(I926,Sheet2!$A$2:$C$1013,3,FALSE)</f>
        <v>283</v>
      </c>
      <c r="L926" t="str">
        <f t="shared" si="66"/>
        <v>UPDATE m_coa set coa_group_id='283' WHERE code='120501079';</v>
      </c>
    </row>
    <row r="927" spans="2:12">
      <c r="B927">
        <v>120501080</v>
      </c>
      <c r="C927" t="str">
        <f t="shared" si="67"/>
        <v>NCA - Investasi Jangka Panjang - Investasi Pada Entitas Anak - PT Mitra Wicaksana Hopindo (MWH)</v>
      </c>
      <c r="D927" s="7" t="str">
        <f t="shared" si="65"/>
        <v>INSERT INTO m_coa (created_at, code, name) values (NOW(),'120501080','NCA - Investasi Jangka Panjang - Investasi Pada Entitas Anak - PT Mitra Wicaksana Hopindo (MWH)');</v>
      </c>
      <c r="E927" s="744" t="s">
        <v>60</v>
      </c>
      <c r="F927" t="s">
        <v>376</v>
      </c>
      <c r="G927" t="s">
        <v>396</v>
      </c>
      <c r="I927" t="s">
        <v>397</v>
      </c>
      <c r="J927" t="s">
        <v>192</v>
      </c>
      <c r="K927">
        <f>VLOOKUP(I927,Sheet2!$A$2:$C$1013,3,FALSE)</f>
        <v>283</v>
      </c>
      <c r="L927" t="str">
        <f t="shared" si="66"/>
        <v>UPDATE m_coa set coa_group_id='283' WHERE code='120501080';</v>
      </c>
    </row>
    <row r="928" spans="2:12">
      <c r="B928">
        <v>120501081</v>
      </c>
      <c r="C928" t="str">
        <f t="shared" si="67"/>
        <v>NCA - Investasi Jangka Panjang - Investasi Pada Entitas Anak - PT MKopi Digital Indonesia (MKDI)</v>
      </c>
      <c r="D928" s="7" t="str">
        <f t="shared" si="65"/>
        <v>INSERT INTO m_coa (created_at, code, name) values (NOW(),'120501081','NCA - Investasi Jangka Panjang - Investasi Pada Entitas Anak - PT MKopi Digital Indonesia (MKDI)');</v>
      </c>
      <c r="E928" s="744" t="s">
        <v>60</v>
      </c>
      <c r="F928" t="s">
        <v>376</v>
      </c>
      <c r="G928" t="s">
        <v>396</v>
      </c>
      <c r="I928" t="s">
        <v>397</v>
      </c>
      <c r="J928" t="s">
        <v>193</v>
      </c>
      <c r="K928">
        <f>VLOOKUP(I928,Sheet2!$A$2:$C$1013,3,FALSE)</f>
        <v>283</v>
      </c>
      <c r="L928" t="str">
        <f t="shared" si="66"/>
        <v>UPDATE m_coa set coa_group_id='283' WHERE code='120501081';</v>
      </c>
    </row>
    <row r="929" spans="2:12">
      <c r="B929">
        <v>120501082</v>
      </c>
      <c r="C929" t="str">
        <f t="shared" si="67"/>
        <v>NCA - Investasi Jangka Panjang - Investasi Pada Entitas Anak - PT Monetix Digital Indonesia (MDI)</v>
      </c>
      <c r="D929" s="7" t="str">
        <f t="shared" si="65"/>
        <v>INSERT INTO m_coa (created_at, code, name) values (NOW(),'120501082','NCA - Investasi Jangka Panjang - Investasi Pada Entitas Anak - PT Monetix Digital Indonesia (MDI)');</v>
      </c>
      <c r="E929" s="744" t="s">
        <v>60</v>
      </c>
      <c r="F929" t="s">
        <v>376</v>
      </c>
      <c r="G929" t="s">
        <v>396</v>
      </c>
      <c r="I929" t="s">
        <v>397</v>
      </c>
      <c r="J929" t="s">
        <v>194</v>
      </c>
      <c r="K929">
        <f>VLOOKUP(I929,Sheet2!$A$2:$C$1013,3,FALSE)</f>
        <v>283</v>
      </c>
      <c r="L929" t="str">
        <f t="shared" si="66"/>
        <v>UPDATE m_coa set coa_group_id='283' WHERE code='120501082';</v>
      </c>
    </row>
    <row r="930" spans="2:12">
      <c r="B930">
        <v>120501083</v>
      </c>
      <c r="C930" t="str">
        <f t="shared" si="67"/>
        <v>NCA - Investasi Jangka Panjang - Investasi Pada Entitas Anak - PT Muldidaya Dinamika (MDD)</v>
      </c>
      <c r="D930" s="7" t="str">
        <f t="shared" si="65"/>
        <v>INSERT INTO m_coa (created_at, code, name) values (NOW(),'120501083','NCA - Investasi Jangka Panjang - Investasi Pada Entitas Anak - PT Muldidaya Dinamika (MDD)');</v>
      </c>
      <c r="E930" s="744" t="s">
        <v>60</v>
      </c>
      <c r="F930" t="s">
        <v>376</v>
      </c>
      <c r="G930" t="s">
        <v>396</v>
      </c>
      <c r="I930" t="s">
        <v>397</v>
      </c>
      <c r="J930" t="s">
        <v>195</v>
      </c>
      <c r="K930">
        <f>VLOOKUP(I930,Sheet2!$A$2:$C$1013,3,FALSE)</f>
        <v>283</v>
      </c>
      <c r="L930" t="str">
        <f t="shared" si="66"/>
        <v>UPDATE m_coa set coa_group_id='283' WHERE code='120501083';</v>
      </c>
    </row>
    <row r="931" spans="2:12">
      <c r="B931">
        <v>120501084</v>
      </c>
      <c r="C931" t="str">
        <f t="shared" si="67"/>
        <v>NCA - Investasi Jangka Panjang - Investasi Pada Entitas Anak - PT Natrindo Fajar Cemerlang (NFC)</v>
      </c>
      <c r="D931" s="7" t="str">
        <f t="shared" si="65"/>
        <v>INSERT INTO m_coa (created_at, code, name) values (NOW(),'120501084','NCA - Investasi Jangka Panjang - Investasi Pada Entitas Anak - PT Natrindo Fajar Cemerlang (NFC)');</v>
      </c>
      <c r="E931" s="744" t="s">
        <v>60</v>
      </c>
      <c r="F931" t="s">
        <v>376</v>
      </c>
      <c r="G931" t="s">
        <v>396</v>
      </c>
      <c r="I931" t="s">
        <v>397</v>
      </c>
      <c r="J931" t="s">
        <v>196</v>
      </c>
      <c r="K931">
        <f>VLOOKUP(I931,Sheet2!$A$2:$C$1013,3,FALSE)</f>
        <v>283</v>
      </c>
      <c r="L931" t="str">
        <f t="shared" si="66"/>
        <v>UPDATE m_coa set coa_group_id='283' WHERE code='120501084';</v>
      </c>
    </row>
    <row r="932" spans="2:12">
      <c r="B932">
        <v>120501085</v>
      </c>
      <c r="C932" t="str">
        <f t="shared" si="67"/>
        <v>NCA - Investasi Jangka Panjang - Investasi Pada Entitas Anak - PT NFC Indonesia Tbk (NFCX)</v>
      </c>
      <c r="D932" s="7" t="str">
        <f t="shared" si="65"/>
        <v>INSERT INTO m_coa (created_at, code, name) values (NOW(),'120501085','NCA - Investasi Jangka Panjang - Investasi Pada Entitas Anak - PT NFC Indonesia Tbk (NFCX)');</v>
      </c>
      <c r="E932" s="744" t="s">
        <v>60</v>
      </c>
      <c r="F932" t="s">
        <v>376</v>
      </c>
      <c r="G932" t="s">
        <v>396</v>
      </c>
      <c r="I932" t="s">
        <v>397</v>
      </c>
      <c r="J932" t="s">
        <v>197</v>
      </c>
      <c r="K932">
        <f>VLOOKUP(I932,Sheet2!$A$2:$C$1013,3,FALSE)</f>
        <v>283</v>
      </c>
      <c r="L932" t="str">
        <f t="shared" si="66"/>
        <v>UPDATE m_coa set coa_group_id='283' WHERE code='120501085';</v>
      </c>
    </row>
    <row r="933" spans="2:12">
      <c r="B933">
        <v>120501086</v>
      </c>
      <c r="C933" t="str">
        <f t="shared" si="67"/>
        <v>NCA - Investasi Jangka Panjang - Investasi Pada Entitas Anak - PT NFCX Media Teknologi (NMT)</v>
      </c>
      <c r="D933" s="7" t="str">
        <f t="shared" si="65"/>
        <v>INSERT INTO m_coa (created_at, code, name) values (NOW(),'120501086','NCA - Investasi Jangka Panjang - Investasi Pada Entitas Anak - PT NFCX Media Teknologi (NMT)');</v>
      </c>
      <c r="E933" s="744" t="s">
        <v>60</v>
      </c>
      <c r="F933" t="s">
        <v>376</v>
      </c>
      <c r="G933" t="s">
        <v>396</v>
      </c>
      <c r="I933" t="s">
        <v>397</v>
      </c>
      <c r="J933" t="s">
        <v>198</v>
      </c>
      <c r="K933">
        <f>VLOOKUP(I933,Sheet2!$A$2:$C$1013,3,FALSE)</f>
        <v>283</v>
      </c>
      <c r="L933" t="str">
        <f t="shared" si="66"/>
        <v>UPDATE m_coa set coa_group_id='283' WHERE code='120501086';</v>
      </c>
    </row>
    <row r="934" spans="2:12">
      <c r="B934">
        <v>120501087</v>
      </c>
      <c r="C934" t="str">
        <f t="shared" si="67"/>
        <v>NCA - Investasi Jangka Panjang - Investasi Pada Entitas Anak - PT Nusantara Inti Karunia (NIK)</v>
      </c>
      <c r="D934" s="7" t="str">
        <f t="shared" si="65"/>
        <v>INSERT INTO m_coa (created_at, code, name) values (NOW(),'120501087','NCA - Investasi Jangka Panjang - Investasi Pada Entitas Anak - PT Nusantara Inti Karunia (NIK)');</v>
      </c>
      <c r="E934" s="744" t="s">
        <v>60</v>
      </c>
      <c r="F934" t="s">
        <v>376</v>
      </c>
      <c r="G934" t="s">
        <v>396</v>
      </c>
      <c r="I934" t="s">
        <v>397</v>
      </c>
      <c r="J934" t="s">
        <v>199</v>
      </c>
      <c r="K934">
        <f>VLOOKUP(I934,Sheet2!$A$2:$C$1013,3,FALSE)</f>
        <v>283</v>
      </c>
      <c r="L934" t="str">
        <f t="shared" si="66"/>
        <v>UPDATE m_coa set coa_group_id='283' WHERE code='120501087';</v>
      </c>
    </row>
    <row r="935" spans="2:12">
      <c r="B935">
        <v>120501088</v>
      </c>
      <c r="C935" t="str">
        <f t="shared" si="67"/>
        <v>NCA - Investasi Jangka Panjang - Investasi Pada Entitas Anak - PT Nusantara Semesta Mandiri (NSM)</v>
      </c>
      <c r="D935" s="7" t="str">
        <f t="shared" si="65"/>
        <v>INSERT INTO m_coa (created_at, code, name) values (NOW(),'120501088','NCA - Investasi Jangka Panjang - Investasi Pada Entitas Anak - PT Nusantara Semesta Mandiri (NSM)');</v>
      </c>
      <c r="E935" s="744" t="s">
        <v>60</v>
      </c>
      <c r="F935" t="s">
        <v>376</v>
      </c>
      <c r="G935" t="s">
        <v>396</v>
      </c>
      <c r="I935" t="s">
        <v>397</v>
      </c>
      <c r="J935" t="s">
        <v>200</v>
      </c>
      <c r="K935">
        <f>VLOOKUP(I935,Sheet2!$A$2:$C$1013,3,FALSE)</f>
        <v>283</v>
      </c>
      <c r="L935" t="str">
        <f t="shared" si="66"/>
        <v>UPDATE m_coa set coa_group_id='283' WHERE code='120501088';</v>
      </c>
    </row>
    <row r="936" spans="2:12">
      <c r="B936">
        <v>120501089</v>
      </c>
      <c r="C936" t="str">
        <f t="shared" si="67"/>
        <v>NCA - Investasi Jangka Panjang - Investasi Pada Entitas Anak - PT Nusantara Xchange Indonesia (NXI)</v>
      </c>
      <c r="D936" s="7" t="str">
        <f t="shared" si="65"/>
        <v>INSERT INTO m_coa (created_at, code, name) values (NOW(),'120501089','NCA - Investasi Jangka Panjang - Investasi Pada Entitas Anak - PT Nusantara Xchange Indonesia (NXI)');</v>
      </c>
      <c r="E936" s="744" t="s">
        <v>60</v>
      </c>
      <c r="F936" t="s">
        <v>376</v>
      </c>
      <c r="G936" t="s">
        <v>396</v>
      </c>
      <c r="I936" t="s">
        <v>397</v>
      </c>
      <c r="J936" t="s">
        <v>201</v>
      </c>
      <c r="K936">
        <f>VLOOKUP(I936,Sheet2!$A$2:$C$1013,3,FALSE)</f>
        <v>283</v>
      </c>
      <c r="L936" t="str">
        <f t="shared" si="66"/>
        <v>UPDATE m_coa set coa_group_id='283' WHERE code='120501089';</v>
      </c>
    </row>
    <row r="937" spans="2:12">
      <c r="B937">
        <v>120501090</v>
      </c>
      <c r="C937" t="str">
        <f t="shared" si="67"/>
        <v>NCA - Investasi Jangka Panjang - Investasi Pada Entitas Anak - PT Omega Kreasi Bersama (OKB)</v>
      </c>
      <c r="D937" s="7" t="str">
        <f t="shared" si="65"/>
        <v>INSERT INTO m_coa (created_at, code, name) values (NOW(),'120501090','NCA - Investasi Jangka Panjang - Investasi Pada Entitas Anak - PT Omega Kreasi Bersama (OKB)');</v>
      </c>
      <c r="E937" s="744" t="s">
        <v>60</v>
      </c>
      <c r="F937" t="s">
        <v>376</v>
      </c>
      <c r="G937" t="s">
        <v>396</v>
      </c>
      <c r="I937" t="s">
        <v>397</v>
      </c>
      <c r="J937" t="s">
        <v>202</v>
      </c>
      <c r="K937">
        <f>VLOOKUP(I937,Sheet2!$A$2:$C$1013,3,FALSE)</f>
        <v>283</v>
      </c>
      <c r="L937" t="str">
        <f t="shared" si="66"/>
        <v>UPDATE m_coa set coa_group_id='283' WHERE code='120501090';</v>
      </c>
    </row>
    <row r="938" spans="2:12">
      <c r="B938">
        <v>120501091</v>
      </c>
      <c r="C938" t="str">
        <f t="shared" si="67"/>
        <v>NCA - Investasi Jangka Panjang - Investasi Pada Entitas Anak - PT Oona Media Indonesia (OMI)</v>
      </c>
      <c r="D938" s="7" t="str">
        <f t="shared" si="65"/>
        <v>INSERT INTO m_coa (created_at, code, name) values (NOW(),'120501091','NCA - Investasi Jangka Panjang - Investasi Pada Entitas Anak - PT Oona Media Indonesia (OMI)');</v>
      </c>
      <c r="E938" s="744" t="s">
        <v>60</v>
      </c>
      <c r="F938" t="s">
        <v>376</v>
      </c>
      <c r="G938" t="s">
        <v>396</v>
      </c>
      <c r="I938" t="s">
        <v>397</v>
      </c>
      <c r="J938" t="s">
        <v>203</v>
      </c>
      <c r="K938">
        <f>VLOOKUP(I938,Sheet2!$A$2:$C$1013,3,FALSE)</f>
        <v>283</v>
      </c>
      <c r="L938" t="str">
        <f t="shared" si="66"/>
        <v>UPDATE m_coa set coa_group_id='283' WHERE code='120501091';</v>
      </c>
    </row>
    <row r="939" spans="2:12">
      <c r="B939">
        <v>120501092</v>
      </c>
      <c r="C939" t="str">
        <f t="shared" si="67"/>
        <v>NCA - Investasi Jangka Panjang - Investasi Pada Entitas Anak - PT Qerja Manfaat Bangsa (QMB)</v>
      </c>
      <c r="D939" s="7" t="str">
        <f t="shared" si="65"/>
        <v>INSERT INTO m_coa (created_at, code, name) values (NOW(),'120501092','NCA - Investasi Jangka Panjang - Investasi Pada Entitas Anak - PT Qerja Manfaat Bangsa (QMB)');</v>
      </c>
      <c r="E939" s="744" t="s">
        <v>60</v>
      </c>
      <c r="F939" t="s">
        <v>376</v>
      </c>
      <c r="G939" t="s">
        <v>396</v>
      </c>
      <c r="I939" t="s">
        <v>397</v>
      </c>
      <c r="J939" t="s">
        <v>204</v>
      </c>
      <c r="K939">
        <f>VLOOKUP(I939,Sheet2!$A$2:$C$1013,3,FALSE)</f>
        <v>283</v>
      </c>
      <c r="L939" t="str">
        <f t="shared" si="66"/>
        <v>UPDATE m_coa set coa_group_id='283' WHERE code='120501092';</v>
      </c>
    </row>
    <row r="940" spans="2:12">
      <c r="B940">
        <v>120501093</v>
      </c>
      <c r="C940" t="str">
        <f t="shared" si="67"/>
        <v>NCA - Investasi Jangka Panjang - Investasi Pada Entitas Anak - PT Rahmat Inti Kreasi (RIK)</v>
      </c>
      <c r="D940" s="7" t="str">
        <f t="shared" si="65"/>
        <v>INSERT INTO m_coa (created_at, code, name) values (NOW(),'120501093','NCA - Investasi Jangka Panjang - Investasi Pada Entitas Anak - PT Rahmat Inti Kreasi (RIK)');</v>
      </c>
      <c r="E940" s="744" t="s">
        <v>60</v>
      </c>
      <c r="F940" t="s">
        <v>376</v>
      </c>
      <c r="G940" t="s">
        <v>396</v>
      </c>
      <c r="I940" t="s">
        <v>397</v>
      </c>
      <c r="J940" t="s">
        <v>205</v>
      </c>
      <c r="K940">
        <f>VLOOKUP(I940,Sheet2!$A$2:$C$1013,3,FALSE)</f>
        <v>283</v>
      </c>
      <c r="L940" t="str">
        <f t="shared" si="66"/>
        <v>UPDATE m_coa set coa_group_id='283' WHERE code='120501093';</v>
      </c>
    </row>
    <row r="941" spans="2:12">
      <c r="B941">
        <v>120501094</v>
      </c>
      <c r="C941" t="str">
        <f t="shared" si="67"/>
        <v>NCA - Investasi Jangka Panjang - Investasi Pada Entitas Anak - PT Red Bean Sukses Indonesia (RBSI)</v>
      </c>
      <c r="D941" s="7" t="str">
        <f t="shared" si="65"/>
        <v>INSERT INTO m_coa (created_at, code, name) values (NOW(),'120501094','NCA - Investasi Jangka Panjang - Investasi Pada Entitas Anak - PT Red Bean Sukses Indonesia (RBSI)');</v>
      </c>
      <c r="E941" s="744" t="s">
        <v>60</v>
      </c>
      <c r="F941" t="s">
        <v>376</v>
      </c>
      <c r="G941" t="s">
        <v>396</v>
      </c>
      <c r="I941" t="s">
        <v>397</v>
      </c>
      <c r="J941" t="s">
        <v>206</v>
      </c>
      <c r="K941">
        <f>VLOOKUP(I941,Sheet2!$A$2:$C$1013,3,FALSE)</f>
        <v>283</v>
      </c>
      <c r="L941" t="str">
        <f t="shared" si="66"/>
        <v>UPDATE m_coa set coa_group_id='283' WHERE code='120501094';</v>
      </c>
    </row>
    <row r="942" spans="2:12">
      <c r="B942">
        <v>120501095</v>
      </c>
      <c r="C942" t="str">
        <f t="shared" si="67"/>
        <v>NCA - Investasi Jangka Panjang - Investasi Pada Entitas Anak - PT Riset Kecerdasan Buatan (RKB)</v>
      </c>
      <c r="D942" s="7" t="str">
        <f t="shared" si="65"/>
        <v>INSERT INTO m_coa (created_at, code, name) values (NOW(),'120501095','NCA - Investasi Jangka Panjang - Investasi Pada Entitas Anak - PT Riset Kecerdasan Buatan (RKB)');</v>
      </c>
      <c r="E942" s="744" t="s">
        <v>60</v>
      </c>
      <c r="F942" t="s">
        <v>376</v>
      </c>
      <c r="G942" t="s">
        <v>396</v>
      </c>
      <c r="I942" t="s">
        <v>397</v>
      </c>
      <c r="J942" t="s">
        <v>207</v>
      </c>
      <c r="K942">
        <f>VLOOKUP(I942,Sheet2!$A$2:$C$1013,3,FALSE)</f>
        <v>283</v>
      </c>
      <c r="L942" t="str">
        <f t="shared" si="66"/>
        <v>UPDATE m_coa set coa_group_id='283' WHERE code='120501095';</v>
      </c>
    </row>
    <row r="943" spans="2:12">
      <c r="B943">
        <v>120501096</v>
      </c>
      <c r="C943" t="str">
        <f t="shared" si="67"/>
        <v>NCA - Investasi Jangka Panjang - Investasi Pada Entitas Anak - PT Ritel Cerdas Indonesia (RCI)</v>
      </c>
      <c r="D943" s="7" t="str">
        <f t="shared" si="65"/>
        <v>INSERT INTO m_coa (created_at, code, name) values (NOW(),'120501096','NCA - Investasi Jangka Panjang - Investasi Pada Entitas Anak - PT Ritel Cerdas Indonesia (RCI)');</v>
      </c>
      <c r="E943" s="744" t="s">
        <v>60</v>
      </c>
      <c r="F943" t="s">
        <v>376</v>
      </c>
      <c r="G943" t="s">
        <v>396</v>
      </c>
      <c r="I943" t="s">
        <v>397</v>
      </c>
      <c r="J943" t="s">
        <v>208</v>
      </c>
      <c r="K943">
        <f>VLOOKUP(I943,Sheet2!$A$2:$C$1013,3,FALSE)</f>
        <v>283</v>
      </c>
      <c r="L943" t="str">
        <f t="shared" si="66"/>
        <v>UPDATE m_coa set coa_group_id='283' WHERE code='120501096';</v>
      </c>
    </row>
    <row r="944" spans="2:12">
      <c r="B944">
        <v>120501097</v>
      </c>
      <c r="C944" t="str">
        <f t="shared" si="67"/>
        <v>NCA - Investasi Jangka Panjang - Investasi Pada Entitas Anak - PT Sahabat Abadi Tunas Indonesia (SATI)</v>
      </c>
      <c r="D944" s="7" t="str">
        <f t="shared" si="65"/>
        <v>INSERT INTO m_coa (created_at, code, name) values (NOW(),'120501097','NCA - Investasi Jangka Panjang - Investasi Pada Entitas Anak - PT Sahabat Abadi Tunas Indonesia (SATI)');</v>
      </c>
      <c r="E944" s="744" t="s">
        <v>60</v>
      </c>
      <c r="F944" t="s">
        <v>376</v>
      </c>
      <c r="G944" t="s">
        <v>396</v>
      </c>
      <c r="I944" t="s">
        <v>397</v>
      </c>
      <c r="J944" t="s">
        <v>209</v>
      </c>
      <c r="K944">
        <f>VLOOKUP(I944,Sheet2!$A$2:$C$1013,3,FALSE)</f>
        <v>283</v>
      </c>
      <c r="L944" t="str">
        <f t="shared" si="66"/>
        <v>UPDATE m_coa set coa_group_id='283' WHERE code='120501097';</v>
      </c>
    </row>
    <row r="945" spans="2:12">
      <c r="B945">
        <v>120501098</v>
      </c>
      <c r="C945" t="str">
        <f t="shared" si="67"/>
        <v>NCA - Investasi Jangka Panjang - Investasi Pada Entitas Anak - PT Sarana Rahmat Lestari (SRL)</v>
      </c>
      <c r="D945" s="7" t="str">
        <f t="shared" si="65"/>
        <v>INSERT INTO m_coa (created_at, code, name) values (NOW(),'120501098','NCA - Investasi Jangka Panjang - Investasi Pada Entitas Anak - PT Sarana Rahmat Lestari (SRL)');</v>
      </c>
      <c r="E945" s="744" t="s">
        <v>60</v>
      </c>
      <c r="F945" t="s">
        <v>376</v>
      </c>
      <c r="G945" t="s">
        <v>396</v>
      </c>
      <c r="I945" t="s">
        <v>397</v>
      </c>
      <c r="J945" t="s">
        <v>210</v>
      </c>
      <c r="K945">
        <f>VLOOKUP(I945,Sheet2!$A$2:$C$1013,3,FALSE)</f>
        <v>283</v>
      </c>
      <c r="L945" t="str">
        <f t="shared" si="66"/>
        <v>UPDATE m_coa set coa_group_id='283' WHERE code='120501098';</v>
      </c>
    </row>
    <row r="946" spans="2:12">
      <c r="B946">
        <v>120501099</v>
      </c>
      <c r="C946" t="str">
        <f t="shared" si="67"/>
        <v>NCA - Investasi Jangka Panjang - Investasi Pada Entitas Anak - PT Sejahtera Eka Boga </v>
      </c>
      <c r="D946" s="7" t="str">
        <f t="shared" si="65"/>
        <v>INSERT INTO m_coa (created_at, code, name) values (NOW(),'120501099','NCA - Investasi Jangka Panjang - Investasi Pada Entitas Anak - PT Sejahtera Eka Boga ');</v>
      </c>
      <c r="E946" s="744" t="s">
        <v>60</v>
      </c>
      <c r="F946" t="s">
        <v>376</v>
      </c>
      <c r="G946" t="s">
        <v>396</v>
      </c>
      <c r="I946" t="s">
        <v>397</v>
      </c>
      <c r="J946" t="s">
        <v>211</v>
      </c>
      <c r="K946">
        <f>VLOOKUP(I946,Sheet2!$A$2:$C$1013,3,FALSE)</f>
        <v>283</v>
      </c>
      <c r="L946" t="str">
        <f t="shared" si="66"/>
        <v>UPDATE m_coa set coa_group_id='283' WHERE code='120501099';</v>
      </c>
    </row>
    <row r="947" spans="2:12">
      <c r="B947">
        <v>120501100</v>
      </c>
      <c r="C947" t="str">
        <f t="shared" si="67"/>
        <v>NCA - Investasi Jangka Panjang - Investasi Pada Entitas Anak - PT Sejahtera Eka Mandiri Investama (SEMI)</v>
      </c>
      <c r="D947" s="7" t="str">
        <f t="shared" si="65"/>
        <v>INSERT INTO m_coa (created_at, code, name) values (NOW(),'120501100','NCA - Investasi Jangka Panjang - Investasi Pada Entitas Anak - PT Sejahtera Eka Mandiri Investama (SEMI)');</v>
      </c>
      <c r="E947" s="744" t="s">
        <v>60</v>
      </c>
      <c r="F947" t="s">
        <v>376</v>
      </c>
      <c r="G947" t="s">
        <v>396</v>
      </c>
      <c r="I947" t="s">
        <v>397</v>
      </c>
      <c r="J947" t="s">
        <v>212</v>
      </c>
      <c r="K947">
        <f>VLOOKUP(I947,Sheet2!$A$2:$C$1013,3,FALSE)</f>
        <v>283</v>
      </c>
      <c r="L947" t="str">
        <f t="shared" si="66"/>
        <v>UPDATE m_coa set coa_group_id='283' WHERE code='120501100';</v>
      </c>
    </row>
    <row r="948" spans="2:12">
      <c r="B948">
        <v>120501101</v>
      </c>
      <c r="C948" t="str">
        <f t="shared" si="67"/>
        <v>NCA - Investasi Jangka Panjang - Investasi Pada Entitas Anak - PT Seni Teknologi Sejahtera  (STS)</v>
      </c>
      <c r="D948" s="7" t="str">
        <f t="shared" si="65"/>
        <v>INSERT INTO m_coa (created_at, code, name) values (NOW(),'120501101','NCA - Investasi Jangka Panjang - Investasi Pada Entitas Anak - PT Seni Teknologi Sejahtera  (STS)');</v>
      </c>
      <c r="E948" s="744" t="s">
        <v>60</v>
      </c>
      <c r="F948" t="s">
        <v>376</v>
      </c>
      <c r="G948" t="s">
        <v>396</v>
      </c>
      <c r="I948" t="s">
        <v>397</v>
      </c>
      <c r="J948" t="s">
        <v>213</v>
      </c>
      <c r="K948">
        <f>VLOOKUP(I948,Sheet2!$A$2:$C$1013,3,FALSE)</f>
        <v>283</v>
      </c>
      <c r="L948" t="str">
        <f t="shared" si="66"/>
        <v>UPDATE m_coa set coa_group_id='283' WHERE code='120501101';</v>
      </c>
    </row>
    <row r="949" spans="2:12">
      <c r="B949">
        <v>120501102</v>
      </c>
      <c r="C949" t="str">
        <f t="shared" si="67"/>
        <v>NCA - Investasi Jangka Panjang - Investasi Pada Entitas Anak - PT Sentra Anugerah Lestari (SAL)</v>
      </c>
      <c r="D949" s="7" t="str">
        <f t="shared" si="65"/>
        <v>INSERT INTO m_coa (created_at, code, name) values (NOW(),'120501102','NCA - Investasi Jangka Panjang - Investasi Pada Entitas Anak - PT Sentra Anugerah Lestari (SAL)');</v>
      </c>
      <c r="E949" s="744" t="s">
        <v>60</v>
      </c>
      <c r="F949" t="s">
        <v>376</v>
      </c>
      <c r="G949" t="s">
        <v>396</v>
      </c>
      <c r="I949" t="s">
        <v>397</v>
      </c>
      <c r="J949" t="s">
        <v>214</v>
      </c>
      <c r="K949">
        <f>VLOOKUP(I949,Sheet2!$A$2:$C$1013,3,FALSE)</f>
        <v>283</v>
      </c>
      <c r="L949" t="str">
        <f t="shared" si="66"/>
        <v>UPDATE m_coa set coa_group_id='283' WHERE code='120501102';</v>
      </c>
    </row>
    <row r="950" spans="2:12">
      <c r="B950">
        <v>120501103</v>
      </c>
      <c r="C950" t="str">
        <f t="shared" si="67"/>
        <v>NCA - Investasi Jangka Panjang - Investasi Pada Entitas Anak - PT Sentra Rejeki Lestari (SRL)</v>
      </c>
      <c r="D950" s="7" t="str">
        <f t="shared" si="65"/>
        <v>INSERT INTO m_coa (created_at, code, name) values (NOW(),'120501103','NCA - Investasi Jangka Panjang - Investasi Pada Entitas Anak - PT Sentra Rejeki Lestari (SRL)');</v>
      </c>
      <c r="E950" s="744" t="s">
        <v>60</v>
      </c>
      <c r="F950" t="s">
        <v>376</v>
      </c>
      <c r="G950" t="s">
        <v>396</v>
      </c>
      <c r="I950" t="s">
        <v>397</v>
      </c>
      <c r="J950" t="s">
        <v>215</v>
      </c>
      <c r="K950">
        <f>VLOOKUP(I950,Sheet2!$A$2:$C$1013,3,FALSE)</f>
        <v>283</v>
      </c>
      <c r="L950" t="str">
        <f t="shared" si="66"/>
        <v>UPDATE m_coa set coa_group_id='283' WHERE code='120501103';</v>
      </c>
    </row>
    <row r="951" spans="2:12">
      <c r="B951">
        <v>120501104</v>
      </c>
      <c r="C951" t="str">
        <f t="shared" si="67"/>
        <v>NCA - Investasi Jangka Panjang - Investasi Pada Entitas Anak - PT Sentra Wicaksana Anugerah (SWA)</v>
      </c>
      <c r="D951" s="7" t="str">
        <f t="shared" si="65"/>
        <v>INSERT INTO m_coa (created_at, code, name) values (NOW(),'120501104','NCA - Investasi Jangka Panjang - Investasi Pada Entitas Anak - PT Sentra Wicaksana Anugerah (SWA)');</v>
      </c>
      <c r="E951" s="744" t="s">
        <v>60</v>
      </c>
      <c r="F951" t="s">
        <v>376</v>
      </c>
      <c r="G951" t="s">
        <v>396</v>
      </c>
      <c r="I951" t="s">
        <v>397</v>
      </c>
      <c r="J951" t="s">
        <v>216</v>
      </c>
      <c r="K951">
        <f>VLOOKUP(I951,Sheet2!$A$2:$C$1013,3,FALSE)</f>
        <v>283</v>
      </c>
      <c r="L951" t="str">
        <f t="shared" si="66"/>
        <v>UPDATE m_coa set coa_group_id='283' WHERE code='120501104';</v>
      </c>
    </row>
    <row r="952" spans="2:12">
      <c r="B952">
        <v>120501105</v>
      </c>
      <c r="C952" t="str">
        <f t="shared" si="67"/>
        <v>NCA - Investasi Jangka Panjang - Investasi Pada Entitas Anak - PT Sentral Dapur Pangan (SDP)</v>
      </c>
      <c r="D952" s="7" t="str">
        <f t="shared" si="65"/>
        <v>INSERT INTO m_coa (created_at, code, name) values (NOW(),'120501105','NCA - Investasi Jangka Panjang - Investasi Pada Entitas Anak - PT Sentral Dapur Pangan (SDP)');</v>
      </c>
      <c r="E952" s="744" t="s">
        <v>60</v>
      </c>
      <c r="F952" t="s">
        <v>376</v>
      </c>
      <c r="G952" t="s">
        <v>396</v>
      </c>
      <c r="I952" t="s">
        <v>397</v>
      </c>
      <c r="J952" t="s">
        <v>217</v>
      </c>
      <c r="K952">
        <f>VLOOKUP(I952,Sheet2!$A$2:$C$1013,3,FALSE)</f>
        <v>283</v>
      </c>
      <c r="L952" t="str">
        <f t="shared" si="66"/>
        <v>UPDATE m_coa set coa_group_id='283' WHERE code='120501105';</v>
      </c>
    </row>
    <row r="953" spans="2:12">
      <c r="B953">
        <v>120501106</v>
      </c>
      <c r="C953" t="str">
        <f t="shared" si="67"/>
        <v>NCA - Investasi Jangka Panjang - Investasi Pada Entitas Anak - PT Sistem Mikroelektronik Cerdas (SMC)</v>
      </c>
      <c r="D953" s="7" t="str">
        <f t="shared" si="65"/>
        <v>INSERT INTO m_coa (created_at, code, name) values (NOW(),'120501106','NCA - Investasi Jangka Panjang - Investasi Pada Entitas Anak - PT Sistem Mikroelektronik Cerdas (SMC)');</v>
      </c>
      <c r="E953" s="744" t="s">
        <v>60</v>
      </c>
      <c r="F953" t="s">
        <v>376</v>
      </c>
      <c r="G953" t="s">
        <v>396</v>
      </c>
      <c r="I953" t="s">
        <v>397</v>
      </c>
      <c r="J953" t="s">
        <v>218</v>
      </c>
      <c r="K953">
        <f>VLOOKUP(I953,Sheet2!$A$2:$C$1013,3,FALSE)</f>
        <v>283</v>
      </c>
      <c r="L953" t="str">
        <f t="shared" si="66"/>
        <v>UPDATE m_coa set coa_group_id='283' WHERE code='120501106';</v>
      </c>
    </row>
    <row r="954" spans="2:12">
      <c r="B954">
        <v>120501107</v>
      </c>
      <c r="C954" t="str">
        <f t="shared" si="67"/>
        <v>NCA - Investasi Jangka Panjang - Investasi Pada Entitas Anak - PT Solusi Proteksi Mandiri (SPM)</v>
      </c>
      <c r="D954" s="7" t="str">
        <f t="shared" si="65"/>
        <v>INSERT INTO m_coa (created_at, code, name) values (NOW(),'120501107','NCA - Investasi Jangka Panjang - Investasi Pada Entitas Anak - PT Solusi Proteksi Mandiri (SPM)');</v>
      </c>
      <c r="E954" s="744" t="s">
        <v>60</v>
      </c>
      <c r="F954" t="s">
        <v>376</v>
      </c>
      <c r="G954" t="s">
        <v>396</v>
      </c>
      <c r="I954" t="s">
        <v>397</v>
      </c>
      <c r="J954" t="s">
        <v>219</v>
      </c>
      <c r="K954">
        <f>VLOOKUP(I954,Sheet2!$A$2:$C$1013,3,FALSE)</f>
        <v>283</v>
      </c>
      <c r="L954" t="str">
        <f t="shared" si="66"/>
        <v>UPDATE m_coa set coa_group_id='283' WHERE code='120501107';</v>
      </c>
    </row>
    <row r="955" spans="2:12">
      <c r="B955">
        <v>120501108</v>
      </c>
      <c r="C955" t="str">
        <f t="shared" si="67"/>
        <v>NCA - Investasi Jangka Panjang - Investasi Pada Entitas Anak - PT Surprise Indonesia (SI)</v>
      </c>
      <c r="D955" s="7" t="str">
        <f t="shared" si="65"/>
        <v>INSERT INTO m_coa (created_at, code, name) values (NOW(),'120501108','NCA - Investasi Jangka Panjang - Investasi Pada Entitas Anak - PT Surprise Indonesia (SI)');</v>
      </c>
      <c r="E955" s="744" t="s">
        <v>60</v>
      </c>
      <c r="F955" t="s">
        <v>376</v>
      </c>
      <c r="G955" t="s">
        <v>396</v>
      </c>
      <c r="I955" t="s">
        <v>397</v>
      </c>
      <c r="J955" t="s">
        <v>220</v>
      </c>
      <c r="K955">
        <f>VLOOKUP(I955,Sheet2!$A$2:$C$1013,3,FALSE)</f>
        <v>283</v>
      </c>
      <c r="L955" t="str">
        <f t="shared" si="66"/>
        <v>UPDATE m_coa set coa_group_id='283' WHERE code='120501108';</v>
      </c>
    </row>
    <row r="956" spans="2:12">
      <c r="B956">
        <v>120501109</v>
      </c>
      <c r="C956" t="str">
        <f t="shared" si="67"/>
        <v>NCA - Investasi Jangka Panjang - Investasi Pada Entitas Anak - PT Surya Teknologi Perkasa (STP)</v>
      </c>
      <c r="D956" s="7" t="str">
        <f t="shared" si="65"/>
        <v>INSERT INTO m_coa (created_at, code, name) values (NOW(),'120501109','NCA - Investasi Jangka Panjang - Investasi Pada Entitas Anak - PT Surya Teknologi Perkasa (STP)');</v>
      </c>
      <c r="E956" s="744" t="s">
        <v>60</v>
      </c>
      <c r="F956" t="s">
        <v>376</v>
      </c>
      <c r="G956" t="s">
        <v>396</v>
      </c>
      <c r="I956" t="s">
        <v>397</v>
      </c>
      <c r="J956" t="s">
        <v>221</v>
      </c>
      <c r="K956">
        <f>VLOOKUP(I956,Sheet2!$A$2:$C$1013,3,FALSE)</f>
        <v>283</v>
      </c>
      <c r="L956" t="str">
        <f t="shared" si="66"/>
        <v>UPDATE m_coa set coa_group_id='283' WHERE code='120501109';</v>
      </c>
    </row>
    <row r="957" spans="2:12">
      <c r="B957">
        <v>120501110</v>
      </c>
      <c r="C957" t="str">
        <f t="shared" si="67"/>
        <v>NCA - Investasi Jangka Panjang - Investasi Pada Entitas Anak - PT Swap Energi Indonesia (SEI)</v>
      </c>
      <c r="D957" s="7" t="str">
        <f t="shared" si="65"/>
        <v>INSERT INTO m_coa (created_at, code, name) values (NOW(),'120501110','NCA - Investasi Jangka Panjang - Investasi Pada Entitas Anak - PT Swap Energi Indonesia (SEI)');</v>
      </c>
      <c r="E957" s="744" t="s">
        <v>60</v>
      </c>
      <c r="F957" t="s">
        <v>376</v>
      </c>
      <c r="G957" t="s">
        <v>396</v>
      </c>
      <c r="I957" t="s">
        <v>397</v>
      </c>
      <c r="J957" t="s">
        <v>222</v>
      </c>
      <c r="K957">
        <f>VLOOKUP(I957,Sheet2!$A$2:$C$1013,3,FALSE)</f>
        <v>283</v>
      </c>
      <c r="L957" t="str">
        <f t="shared" si="66"/>
        <v>UPDATE m_coa set coa_group_id='283' WHERE code='120501110';</v>
      </c>
    </row>
    <row r="958" spans="2:12">
      <c r="B958">
        <v>120501111</v>
      </c>
      <c r="C958" t="str">
        <f t="shared" si="67"/>
        <v>NCA - Investasi Jangka Panjang - Investasi Pada Entitas Anak - PT Telefast Indonesia Tbk (TFAS)</v>
      </c>
      <c r="D958" s="7" t="str">
        <f t="shared" si="65"/>
        <v>INSERT INTO m_coa (created_at, code, name) values (NOW(),'120501111','NCA - Investasi Jangka Panjang - Investasi Pada Entitas Anak - PT Telefast Indonesia Tbk (TFAS)');</v>
      </c>
      <c r="E958" s="744" t="s">
        <v>60</v>
      </c>
      <c r="F958" t="s">
        <v>376</v>
      </c>
      <c r="G958" t="s">
        <v>396</v>
      </c>
      <c r="I958" t="s">
        <v>397</v>
      </c>
      <c r="J958" t="s">
        <v>223</v>
      </c>
      <c r="K958">
        <f>VLOOKUP(I958,Sheet2!$A$2:$C$1013,3,FALSE)</f>
        <v>283</v>
      </c>
      <c r="L958" t="str">
        <f t="shared" si="66"/>
        <v>UPDATE m_coa set coa_group_id='283' WHERE code='120501111';</v>
      </c>
    </row>
    <row r="959" spans="2:12">
      <c r="B959">
        <v>120501112</v>
      </c>
      <c r="C959" t="str">
        <f t="shared" si="67"/>
        <v>NCA - Investasi Jangka Panjang - Investasi Pada Entitas Anak - PT Telefast Investama Indonesia (TII)</v>
      </c>
      <c r="D959" s="7" t="str">
        <f t="shared" si="65"/>
        <v>INSERT INTO m_coa (created_at, code, name) values (NOW(),'120501112','NCA - Investasi Jangka Panjang - Investasi Pada Entitas Anak - PT Telefast Investama Indonesia (TII)');</v>
      </c>
      <c r="E959" s="744" t="s">
        <v>60</v>
      </c>
      <c r="F959" t="s">
        <v>376</v>
      </c>
      <c r="G959" t="s">
        <v>396</v>
      </c>
      <c r="I959" t="s">
        <v>397</v>
      </c>
      <c r="J959" t="s">
        <v>224</v>
      </c>
      <c r="K959">
        <f>VLOOKUP(I959,Sheet2!$A$2:$C$1013,3,FALSE)</f>
        <v>283</v>
      </c>
      <c r="L959" t="str">
        <f t="shared" si="66"/>
        <v>UPDATE m_coa set coa_group_id='283' WHERE code='120501112';</v>
      </c>
    </row>
    <row r="960" spans="2:12">
      <c r="B960">
        <v>120501113</v>
      </c>
      <c r="C960" t="str">
        <f t="shared" si="67"/>
        <v>NCA - Investasi Jangka Panjang - Investasi Pada Entitas Anak - PT Voucher Express Internasional (VEI)</v>
      </c>
      <c r="D960" s="7" t="str">
        <f t="shared" si="65"/>
        <v>INSERT INTO m_coa (created_at, code, name) values (NOW(),'120501113','NCA - Investasi Jangka Panjang - Investasi Pada Entitas Anak - PT Voucher Express Internasional (VEI)');</v>
      </c>
      <c r="E960" s="744" t="s">
        <v>60</v>
      </c>
      <c r="F960" t="s">
        <v>376</v>
      </c>
      <c r="G960" t="s">
        <v>396</v>
      </c>
      <c r="I960" t="s">
        <v>397</v>
      </c>
      <c r="J960" t="s">
        <v>225</v>
      </c>
      <c r="K960">
        <f>VLOOKUP(I960,Sheet2!$A$2:$C$1013,3,FALSE)</f>
        <v>283</v>
      </c>
      <c r="L960" t="str">
        <f t="shared" si="66"/>
        <v>UPDATE m_coa set coa_group_id='283' WHERE code='120501113';</v>
      </c>
    </row>
    <row r="961" spans="2:12">
      <c r="B961">
        <v>120501114</v>
      </c>
      <c r="C961" t="str">
        <f t="shared" si="67"/>
        <v>NCA - Investasi Jangka Panjang - Investasi Pada Entitas Anak - PT Wicaksana Anugerah Indonesia (WAI)</v>
      </c>
      <c r="D961" s="7" t="str">
        <f t="shared" si="65"/>
        <v>INSERT INTO m_coa (created_at, code, name) values (NOW(),'120501114','NCA - Investasi Jangka Panjang - Investasi Pada Entitas Anak - PT Wicaksana Anugerah Indonesia (WAI)');</v>
      </c>
      <c r="E961" s="744" t="s">
        <v>60</v>
      </c>
      <c r="F961" t="s">
        <v>376</v>
      </c>
      <c r="G961" t="s">
        <v>396</v>
      </c>
      <c r="I961" t="s">
        <v>397</v>
      </c>
      <c r="J961" t="s">
        <v>226</v>
      </c>
      <c r="K961">
        <f>VLOOKUP(I961,Sheet2!$A$2:$C$1013,3,FALSE)</f>
        <v>283</v>
      </c>
      <c r="L961" t="str">
        <f t="shared" si="66"/>
        <v>UPDATE m_coa set coa_group_id='283' WHERE code='120501114';</v>
      </c>
    </row>
    <row r="962" spans="2:12">
      <c r="B962">
        <v>120501115</v>
      </c>
      <c r="C962" t="str">
        <f t="shared" si="67"/>
        <v>NCA - Investasi Jangka Panjang - Investasi Pada Entitas Anak - PT Wicaksana Anugerah Nusantara (WAN)</v>
      </c>
      <c r="D962" s="7" t="str">
        <f t="shared" si="65"/>
        <v>INSERT INTO m_coa (created_at, code, name) values (NOW(),'120501115','NCA - Investasi Jangka Panjang - Investasi Pada Entitas Anak - PT Wicaksana Anugerah Nusantara (WAN)');</v>
      </c>
      <c r="E962" s="744" t="s">
        <v>60</v>
      </c>
      <c r="F962" t="s">
        <v>376</v>
      </c>
      <c r="G962" t="s">
        <v>396</v>
      </c>
      <c r="I962" t="s">
        <v>397</v>
      </c>
      <c r="J962" t="s">
        <v>227</v>
      </c>
      <c r="K962">
        <f>VLOOKUP(I962,Sheet2!$A$2:$C$1013,3,FALSE)</f>
        <v>283</v>
      </c>
      <c r="L962" t="str">
        <f t="shared" si="66"/>
        <v>UPDATE m_coa set coa_group_id='283' WHERE code='120501115';</v>
      </c>
    </row>
    <row r="963" spans="2:12">
      <c r="B963">
        <v>120501116</v>
      </c>
      <c r="C963" t="str">
        <f t="shared" si="67"/>
        <v>NCA - Investasi Jangka Panjang - Investasi Pada Entitas Anak - PT Wicaksana Anugerah Solusindo (WAS)</v>
      </c>
      <c r="D963" s="7" t="str">
        <f t="shared" si="65"/>
        <v>INSERT INTO m_coa (created_at, code, name) values (NOW(),'120501116','NCA - Investasi Jangka Panjang - Investasi Pada Entitas Anak - PT Wicaksana Anugerah Solusindo (WAS)');</v>
      </c>
      <c r="E963" s="744" t="s">
        <v>60</v>
      </c>
      <c r="F963" t="s">
        <v>376</v>
      </c>
      <c r="G963" t="s">
        <v>396</v>
      </c>
      <c r="I963" t="s">
        <v>397</v>
      </c>
      <c r="J963" t="s">
        <v>228</v>
      </c>
      <c r="K963">
        <f>VLOOKUP(I963,Sheet2!$A$2:$C$1013,3,FALSE)</f>
        <v>283</v>
      </c>
      <c r="L963" t="str">
        <f t="shared" si="66"/>
        <v>UPDATE m_coa set coa_group_id='283' WHERE code='120501116';</v>
      </c>
    </row>
    <row r="964" spans="2:12">
      <c r="B964">
        <v>120501117</v>
      </c>
      <c r="C964" t="str">
        <f t="shared" si="67"/>
        <v>NCA - Investasi Jangka Panjang - Investasi Pada Entitas Anak - PT Agapindo Sejahtera Sukses (ASS2)</v>
      </c>
      <c r="D964" s="7" t="str">
        <f t="shared" si="65"/>
        <v>INSERT INTO m_coa (created_at, code, name) values (NOW(),'120501117','NCA - Investasi Jangka Panjang - Investasi Pada Entitas Anak - PT Agapindo Sejahtera Sukses (ASS2)');</v>
      </c>
      <c r="E964" s="744" t="s">
        <v>60</v>
      </c>
      <c r="F964" t="s">
        <v>376</v>
      </c>
      <c r="G964" t="s">
        <v>396</v>
      </c>
      <c r="I964" t="s">
        <v>397</v>
      </c>
      <c r="J964" t="s">
        <v>229</v>
      </c>
      <c r="K964">
        <f>VLOOKUP(I964,Sheet2!$A$2:$C$1013,3,FALSE)</f>
        <v>283</v>
      </c>
      <c r="L964" t="str">
        <f t="shared" si="66"/>
        <v>UPDATE m_coa set coa_group_id='283' WHERE code='120501117';</v>
      </c>
    </row>
    <row r="965" spans="2:12">
      <c r="B965">
        <v>120501118</v>
      </c>
      <c r="C965" t="str">
        <f t="shared" si="67"/>
        <v>NCA - Investasi Jangka Panjang - Investasi Pada Entitas Anak - PT Bumilangit Digital Mediatama (BLDX)</v>
      </c>
      <c r="D965" s="7" t="str">
        <f t="shared" ref="D965:D1028" si="68">"INSERT INTO m_coa (created_at, code, name) values (NOW(),'"&amp;B965&amp;"','"&amp;C965&amp;"');"</f>
        <v>INSERT INTO m_coa (created_at, code, name) values (NOW(),'120501118','NCA - Investasi Jangka Panjang - Investasi Pada Entitas Anak - PT Bumilangit Digital Mediatama (BLDX)');</v>
      </c>
      <c r="E965" s="744" t="s">
        <v>60</v>
      </c>
      <c r="F965" t="s">
        <v>376</v>
      </c>
      <c r="G965" t="s">
        <v>396</v>
      </c>
      <c r="I965" t="s">
        <v>397</v>
      </c>
      <c r="J965" t="s">
        <v>230</v>
      </c>
      <c r="K965">
        <f>VLOOKUP(I965,Sheet2!$A$2:$C$1013,3,FALSE)</f>
        <v>283</v>
      </c>
      <c r="L965" t="str">
        <f t="shared" ref="L965:L1028" si="69">"UPDATE m_coa set coa_group_id='"&amp;K965&amp;"' WHERE code='"&amp;B965&amp;"';"</f>
        <v>UPDATE m_coa set coa_group_id='283' WHERE code='120501118';</v>
      </c>
    </row>
    <row r="966" spans="2:12">
      <c r="B966">
        <v>120501119</v>
      </c>
      <c r="C966" t="str">
        <f t="shared" si="67"/>
        <v>NCA - Investasi Jangka Panjang - Investasi Pada Entitas Anak - PT DMMX Media Maxima</v>
      </c>
      <c r="D966" s="7" t="str">
        <f t="shared" si="68"/>
        <v>INSERT INTO m_coa (created_at, code, name) values (NOW(),'120501119','NCA - Investasi Jangka Panjang - Investasi Pada Entitas Anak - PT DMMX Media Maxima');</v>
      </c>
      <c r="E966" s="744" t="s">
        <v>60</v>
      </c>
      <c r="F966" t="s">
        <v>376</v>
      </c>
      <c r="G966" t="s">
        <v>396</v>
      </c>
      <c r="I966" t="s">
        <v>397</v>
      </c>
      <c r="J966" t="s">
        <v>231</v>
      </c>
      <c r="K966">
        <f>VLOOKUP(I966,Sheet2!$A$2:$C$1013,3,FALSE)</f>
        <v>283</v>
      </c>
      <c r="L966" t="str">
        <f t="shared" si="69"/>
        <v>UPDATE m_coa set coa_group_id='283' WHERE code='120501119';</v>
      </c>
    </row>
    <row r="967" spans="2:12">
      <c r="B967">
        <v>120501120</v>
      </c>
      <c r="C967" t="str">
        <f t="shared" si="67"/>
        <v>NCA - Investasi Jangka Panjang - Investasi Pada Entitas Anak - PT Mega Harapan Mulia (MHM)</v>
      </c>
      <c r="D967" s="7" t="str">
        <f t="shared" si="68"/>
        <v>INSERT INTO m_coa (created_at, code, name) values (NOW(),'120501120','NCA - Investasi Jangka Panjang - Investasi Pada Entitas Anak - PT Mega Harapan Mulia (MHM)');</v>
      </c>
      <c r="E967" s="744" t="s">
        <v>60</v>
      </c>
      <c r="F967" t="s">
        <v>376</v>
      </c>
      <c r="G967" t="s">
        <v>396</v>
      </c>
      <c r="I967" t="s">
        <v>397</v>
      </c>
      <c r="J967" t="s">
        <v>232</v>
      </c>
      <c r="K967">
        <f>VLOOKUP(I967,Sheet2!$A$2:$C$1013,3,FALSE)</f>
        <v>283</v>
      </c>
      <c r="L967" t="str">
        <f t="shared" si="69"/>
        <v>UPDATE m_coa set coa_group_id='283' WHERE code='120501120';</v>
      </c>
    </row>
    <row r="968" spans="2:12">
      <c r="B968">
        <v>120501121</v>
      </c>
      <c r="C968" t="str">
        <f t="shared" si="67"/>
        <v>NCA - Investasi Jangka Panjang - Investasi Pada Entitas Anak - PT Code Development Indonesia</v>
      </c>
      <c r="D968" s="7" t="str">
        <f t="shared" si="68"/>
        <v>INSERT INTO m_coa (created_at, code, name) values (NOW(),'120501121','NCA - Investasi Jangka Panjang - Investasi Pada Entitas Anak - PT Code Development Indonesia');</v>
      </c>
      <c r="E968" s="744" t="s">
        <v>60</v>
      </c>
      <c r="F968" t="s">
        <v>376</v>
      </c>
      <c r="G968" t="s">
        <v>396</v>
      </c>
      <c r="I968" t="s">
        <v>397</v>
      </c>
      <c r="J968" t="s">
        <v>233</v>
      </c>
      <c r="K968">
        <f>VLOOKUP(I968,Sheet2!$A$2:$C$1013,3,FALSE)</f>
        <v>283</v>
      </c>
      <c r="L968" t="str">
        <f t="shared" si="69"/>
        <v>UPDATE m_coa set coa_group_id='283' WHERE code='120501121';</v>
      </c>
    </row>
    <row r="969" spans="2:12">
      <c r="B969">
        <v>120501122</v>
      </c>
      <c r="C969" t="str">
        <f t="shared" si="67"/>
        <v>NCA - Investasi Jangka Panjang - Investasi Pada Entitas Anak - PT Niji Games Studio (NGS)</v>
      </c>
      <c r="D969" s="7" t="str">
        <f t="shared" si="68"/>
        <v>INSERT INTO m_coa (created_at, code, name) values (NOW(),'120501122','NCA - Investasi Jangka Panjang - Investasi Pada Entitas Anak - PT Niji Games Studio (NGS)');</v>
      </c>
      <c r="E969" s="744" t="s">
        <v>60</v>
      </c>
      <c r="F969" t="s">
        <v>376</v>
      </c>
      <c r="G969" t="s">
        <v>396</v>
      </c>
      <c r="I969" t="s">
        <v>397</v>
      </c>
      <c r="J969" t="s">
        <v>234</v>
      </c>
      <c r="K969">
        <f>VLOOKUP(I969,Sheet2!$A$2:$C$1013,3,FALSE)</f>
        <v>283</v>
      </c>
      <c r="L969" t="str">
        <f t="shared" si="69"/>
        <v>UPDATE m_coa set coa_group_id='283' WHERE code='120501122';</v>
      </c>
    </row>
    <row r="970" spans="2:12">
      <c r="B970">
        <v>120501123</v>
      </c>
      <c r="C970" t="str">
        <f t="shared" si="67"/>
        <v>NCA - Investasi Jangka Panjang - Investasi Pada Entitas Anak - PT Indonesian Cloud (IC)</v>
      </c>
      <c r="D970" s="7" t="str">
        <f t="shared" si="68"/>
        <v>INSERT INTO m_coa (created_at, code, name) values (NOW(),'120501123','NCA - Investasi Jangka Panjang - Investasi Pada Entitas Anak - PT Indonesian Cloud (IC)');</v>
      </c>
      <c r="E970" s="744" t="s">
        <v>60</v>
      </c>
      <c r="F970" t="s">
        <v>376</v>
      </c>
      <c r="G970" t="s">
        <v>396</v>
      </c>
      <c r="I970" t="s">
        <v>397</v>
      </c>
      <c r="J970" t="s">
        <v>235</v>
      </c>
      <c r="K970">
        <f>VLOOKUP(I970,Sheet2!$A$2:$C$1013,3,FALSE)</f>
        <v>283</v>
      </c>
      <c r="L970" t="str">
        <f t="shared" si="69"/>
        <v>UPDATE m_coa set coa_group_id='283' WHERE code='120501123';</v>
      </c>
    </row>
    <row r="971" spans="2:12">
      <c r="B971">
        <v>120501124</v>
      </c>
      <c r="C971" t="str">
        <f t="shared" si="67"/>
        <v>NCA - Investasi Jangka Panjang - Investasi Pada Entitas Anak - PT Dans Multi Pro (DMP)</v>
      </c>
      <c r="D971" s="7" t="str">
        <f t="shared" si="68"/>
        <v>INSERT INTO m_coa (created_at, code, name) values (NOW(),'120501124','NCA - Investasi Jangka Panjang - Investasi Pada Entitas Anak - PT Dans Multi Pro (DMP)');</v>
      </c>
      <c r="E971" s="744" t="s">
        <v>60</v>
      </c>
      <c r="F971" t="s">
        <v>376</v>
      </c>
      <c r="G971" t="s">
        <v>396</v>
      </c>
      <c r="I971" t="s">
        <v>397</v>
      </c>
      <c r="J971" t="s">
        <v>236</v>
      </c>
      <c r="K971">
        <f>VLOOKUP(I971,Sheet2!$A$2:$C$1013,3,FALSE)</f>
        <v>283</v>
      </c>
      <c r="L971" t="str">
        <f t="shared" si="69"/>
        <v>UPDATE m_coa set coa_group_id='283' WHERE code='120501124';</v>
      </c>
    </row>
    <row r="972" spans="2:12">
      <c r="B972">
        <v>120501125</v>
      </c>
      <c r="C972" t="str">
        <f t="shared" si="67"/>
        <v>NCA - Investasi Jangka Panjang - Investasi Pada Entitas Anak - PT Cipta Urban Darsana (CUD)</v>
      </c>
      <c r="D972" s="7" t="str">
        <f t="shared" si="68"/>
        <v>INSERT INTO m_coa (created_at, code, name) values (NOW(),'120501125','NCA - Investasi Jangka Panjang - Investasi Pada Entitas Anak - PT Cipta Urban Darsana (CUD)');</v>
      </c>
      <c r="E972" s="744" t="s">
        <v>60</v>
      </c>
      <c r="F972" t="s">
        <v>376</v>
      </c>
      <c r="G972" t="s">
        <v>396</v>
      </c>
      <c r="I972" t="s">
        <v>397</v>
      </c>
      <c r="J972" t="s">
        <v>237</v>
      </c>
      <c r="K972">
        <f>VLOOKUP(I972,Sheet2!$A$2:$C$1013,3,FALSE)</f>
        <v>283</v>
      </c>
      <c r="L972" t="str">
        <f t="shared" si="69"/>
        <v>UPDATE m_coa set coa_group_id='283' WHERE code='120501125';</v>
      </c>
    </row>
    <row r="973" spans="2:12">
      <c r="B973">
        <v>120501126</v>
      </c>
      <c r="C973" t="str">
        <f t="shared" si="67"/>
        <v>NCA - Investasi Jangka Panjang - Investasi Pada Entitas Anak - PT Dwi Danamitra Kavita (DDK)</v>
      </c>
      <c r="D973" s="7" t="str">
        <f t="shared" si="68"/>
        <v>INSERT INTO m_coa (created_at, code, name) values (NOW(),'120501126','NCA - Investasi Jangka Panjang - Investasi Pada Entitas Anak - PT Dwi Danamitra Kavita (DDK)');</v>
      </c>
      <c r="E973" s="744" t="s">
        <v>60</v>
      </c>
      <c r="F973" t="s">
        <v>376</v>
      </c>
      <c r="G973" t="s">
        <v>396</v>
      </c>
      <c r="I973" t="s">
        <v>397</v>
      </c>
      <c r="J973" t="s">
        <v>238</v>
      </c>
      <c r="K973">
        <f>VLOOKUP(I973,Sheet2!$A$2:$C$1013,3,FALSE)</f>
        <v>283</v>
      </c>
      <c r="L973" t="str">
        <f t="shared" si="69"/>
        <v>UPDATE m_coa set coa_group_id='283' WHERE code='120501126';</v>
      </c>
    </row>
    <row r="974" spans="2:12">
      <c r="B974">
        <v>120501127</v>
      </c>
      <c r="C974" t="str">
        <f t="shared" si="67"/>
        <v>NCA - Investasi Jangka Panjang - Investasi Pada Entitas Anak - PT Artaka Anugerah Abadi (AAA)</v>
      </c>
      <c r="D974" s="7" t="str">
        <f t="shared" si="68"/>
        <v>INSERT INTO m_coa (created_at, code, name) values (NOW(),'120501127','NCA - Investasi Jangka Panjang - Investasi Pada Entitas Anak - PT Artaka Anugerah Abadi (AAA)');</v>
      </c>
      <c r="E974" s="744" t="s">
        <v>60</v>
      </c>
      <c r="F974" t="s">
        <v>376</v>
      </c>
      <c r="G974" t="s">
        <v>396</v>
      </c>
      <c r="I974" t="s">
        <v>397</v>
      </c>
      <c r="J974" t="s">
        <v>239</v>
      </c>
      <c r="K974">
        <f>VLOOKUP(I974,Sheet2!$A$2:$C$1013,3,FALSE)</f>
        <v>283</v>
      </c>
      <c r="L974" t="str">
        <f t="shared" si="69"/>
        <v>UPDATE m_coa set coa_group_id='283' WHERE code='120501127';</v>
      </c>
    </row>
    <row r="975" spans="2:12">
      <c r="B975">
        <v>120501128</v>
      </c>
      <c r="C975" t="str">
        <f t="shared" si="67"/>
        <v>NCA - Investasi Jangka Panjang - Investasi Pada Entitas Anak - PT Clodeo Indonesia Jaya (CIJ)</v>
      </c>
      <c r="D975" s="7" t="str">
        <f t="shared" si="68"/>
        <v>INSERT INTO m_coa (created_at, code, name) values (NOW(),'120501128','NCA - Investasi Jangka Panjang - Investasi Pada Entitas Anak - PT Clodeo Indonesia Jaya (CIJ)');</v>
      </c>
      <c r="E975" s="744" t="s">
        <v>60</v>
      </c>
      <c r="F975" t="s">
        <v>376</v>
      </c>
      <c r="G975" t="s">
        <v>396</v>
      </c>
      <c r="I975" t="s">
        <v>397</v>
      </c>
      <c r="J975" t="s">
        <v>240</v>
      </c>
      <c r="K975">
        <f>VLOOKUP(I975,Sheet2!$A$2:$C$1013,3,FALSE)</f>
        <v>283</v>
      </c>
      <c r="L975" t="str">
        <f t="shared" si="69"/>
        <v>UPDATE m_coa set coa_group_id='283' WHERE code='120501128';</v>
      </c>
    </row>
    <row r="976" spans="2:12">
      <c r="B976">
        <v>120501129</v>
      </c>
      <c r="C976" t="str">
        <f t="shared" ref="C976:C1039" si="70">CONCATENATE(F976,E976,G976,E976,I976,E976,J976)</f>
        <v>NCA - Investasi Jangka Panjang - Investasi Pada Entitas Anak - PT Mandiri Terang Harapan (MTH)</v>
      </c>
      <c r="D976" s="7" t="str">
        <f t="shared" si="68"/>
        <v>INSERT INTO m_coa (created_at, code, name) values (NOW(),'120501129','NCA - Investasi Jangka Panjang - Investasi Pada Entitas Anak - PT Mandiri Terang Harapan (MTH)');</v>
      </c>
      <c r="E976" s="744" t="s">
        <v>60</v>
      </c>
      <c r="F976" t="s">
        <v>376</v>
      </c>
      <c r="G976" t="s">
        <v>396</v>
      </c>
      <c r="I976" t="s">
        <v>397</v>
      </c>
      <c r="J976" t="s">
        <v>241</v>
      </c>
      <c r="K976">
        <f>VLOOKUP(I976,Sheet2!$A$2:$C$1013,3,FALSE)</f>
        <v>283</v>
      </c>
      <c r="L976" t="str">
        <f t="shared" si="69"/>
        <v>UPDATE m_coa set coa_group_id='283' WHERE code='120501129';</v>
      </c>
    </row>
    <row r="977" spans="2:12">
      <c r="B977">
        <v>120501130</v>
      </c>
      <c r="C977" t="str">
        <f t="shared" si="70"/>
        <v>NCA - Investasi Jangka Panjang - Investasi Pada Entitas Anak - PT Aeronusa Inti raya (AIR)</v>
      </c>
      <c r="D977" s="7" t="str">
        <f t="shared" si="68"/>
        <v>INSERT INTO m_coa (created_at, code, name) values (NOW(),'120501130','NCA - Investasi Jangka Panjang - Investasi Pada Entitas Anak - PT Aeronusa Inti raya (AIR)');</v>
      </c>
      <c r="E977" s="744" t="s">
        <v>60</v>
      </c>
      <c r="F977" t="s">
        <v>376</v>
      </c>
      <c r="G977" t="s">
        <v>396</v>
      </c>
      <c r="I977" t="s">
        <v>397</v>
      </c>
      <c r="J977" t="s">
        <v>242</v>
      </c>
      <c r="K977">
        <f>VLOOKUP(I977,Sheet2!$A$2:$C$1013,3,FALSE)</f>
        <v>283</v>
      </c>
      <c r="L977" t="str">
        <f t="shared" si="69"/>
        <v>UPDATE m_coa set coa_group_id='283' WHERE code='120501130';</v>
      </c>
    </row>
    <row r="978" spans="2:12">
      <c r="B978">
        <v>120501131</v>
      </c>
      <c r="C978" t="str">
        <f t="shared" si="70"/>
        <v>NCA - Investasi Jangka Panjang - Investasi Pada Entitas Anak - PT Solusi Wicaksana Teknologi (SWT)</v>
      </c>
      <c r="D978" s="7" t="str">
        <f t="shared" si="68"/>
        <v>INSERT INTO m_coa (created_at, code, name) values (NOW(),'120501131','NCA - Investasi Jangka Panjang - Investasi Pada Entitas Anak - PT Solusi Wicaksana Teknologi (SWT)');</v>
      </c>
      <c r="E978" s="744" t="s">
        <v>60</v>
      </c>
      <c r="F978" t="s">
        <v>376</v>
      </c>
      <c r="G978" t="s">
        <v>396</v>
      </c>
      <c r="I978" t="s">
        <v>397</v>
      </c>
      <c r="J978" t="s">
        <v>243</v>
      </c>
      <c r="K978">
        <f>VLOOKUP(I978,Sheet2!$A$2:$C$1013,3,FALSE)</f>
        <v>283</v>
      </c>
      <c r="L978" t="str">
        <f t="shared" si="69"/>
        <v>UPDATE m_coa set coa_group_id='283' WHERE code='120501131';</v>
      </c>
    </row>
    <row r="979" spans="2:12">
      <c r="B979">
        <v>120501132</v>
      </c>
      <c r="C979" t="str">
        <f t="shared" si="70"/>
        <v>NCA - Investasi Jangka Panjang - Investasi Pada Entitas Anak - PT Mitra Pendanaan Mandiri (MPM)</v>
      </c>
      <c r="D979" s="7" t="str">
        <f t="shared" si="68"/>
        <v>INSERT INTO m_coa (created_at, code, name) values (NOW(),'120501132','NCA - Investasi Jangka Panjang - Investasi Pada Entitas Anak - PT Mitra Pendanaan Mandiri (MPM)');</v>
      </c>
      <c r="E979" s="744" t="s">
        <v>60</v>
      </c>
      <c r="F979" t="s">
        <v>376</v>
      </c>
      <c r="G979" t="s">
        <v>396</v>
      </c>
      <c r="I979" t="s">
        <v>397</v>
      </c>
      <c r="J979" t="s">
        <v>244</v>
      </c>
      <c r="K979">
        <f>VLOOKUP(I979,Sheet2!$A$2:$C$1013,3,FALSE)</f>
        <v>283</v>
      </c>
      <c r="L979" t="str">
        <f t="shared" si="69"/>
        <v>UPDATE m_coa set coa_group_id='283' WHERE code='120501132';</v>
      </c>
    </row>
    <row r="980" spans="2:12">
      <c r="B980">
        <v>120501133</v>
      </c>
      <c r="C980" t="str">
        <f t="shared" si="70"/>
        <v>NCA - Investasi Jangka Panjang - Investasi Pada Entitas Anak - PT Ekosistem Rintisan Digital (ERD)</v>
      </c>
      <c r="D980" s="7" t="str">
        <f t="shared" si="68"/>
        <v>INSERT INTO m_coa (created_at, code, name) values (NOW(),'120501133','NCA - Investasi Jangka Panjang - Investasi Pada Entitas Anak - PT Ekosistem Rintisan Digital (ERD)');</v>
      </c>
      <c r="E980" s="744" t="s">
        <v>60</v>
      </c>
      <c r="F980" t="s">
        <v>376</v>
      </c>
      <c r="G980" t="s">
        <v>396</v>
      </c>
      <c r="I980" t="s">
        <v>397</v>
      </c>
      <c r="J980" t="s">
        <v>245</v>
      </c>
      <c r="K980">
        <f>VLOOKUP(I980,Sheet2!$A$2:$C$1013,3,FALSE)</f>
        <v>283</v>
      </c>
      <c r="L980" t="str">
        <f t="shared" si="69"/>
        <v>UPDATE m_coa set coa_group_id='283' WHERE code='120501133';</v>
      </c>
    </row>
    <row r="981" spans="2:12">
      <c r="B981">
        <v>120501134</v>
      </c>
      <c r="C981" t="str">
        <f t="shared" si="70"/>
        <v>NCA - Investasi Jangka Panjang - Investasi Pada Entitas Anak - PT Sumber Digital Terpadu (SDT)</v>
      </c>
      <c r="D981" s="7" t="str">
        <f t="shared" si="68"/>
        <v>INSERT INTO m_coa (created_at, code, name) values (NOW(),'120501134','NCA - Investasi Jangka Panjang - Investasi Pada Entitas Anak - PT Sumber Digital Terpadu (SDT)');</v>
      </c>
      <c r="E981" s="744" t="s">
        <v>60</v>
      </c>
      <c r="F981" t="s">
        <v>376</v>
      </c>
      <c r="G981" t="s">
        <v>396</v>
      </c>
      <c r="I981" t="s">
        <v>397</v>
      </c>
      <c r="J981" t="s">
        <v>246</v>
      </c>
      <c r="K981">
        <f>VLOOKUP(I981,Sheet2!$A$2:$C$1013,3,FALSE)</f>
        <v>283</v>
      </c>
      <c r="L981" t="str">
        <f t="shared" si="69"/>
        <v>UPDATE m_coa set coa_group_id='283' WHERE code='120501134';</v>
      </c>
    </row>
    <row r="982" spans="2:12">
      <c r="B982">
        <v>120501135</v>
      </c>
      <c r="C982" t="str">
        <f t="shared" si="70"/>
        <v>NCA - Investasi Jangka Panjang - Investasi Pada Entitas Anak - PT Elpis Anugerah Andalan (EAA)</v>
      </c>
      <c r="D982" s="7" t="str">
        <f t="shared" si="68"/>
        <v>INSERT INTO m_coa (created_at, code, name) values (NOW(),'120501135','NCA - Investasi Jangka Panjang - Investasi Pada Entitas Anak - PT Elpis Anugerah Andalan (EAA)');</v>
      </c>
      <c r="E982" s="744" t="s">
        <v>60</v>
      </c>
      <c r="F982" t="s">
        <v>376</v>
      </c>
      <c r="G982" t="s">
        <v>396</v>
      </c>
      <c r="I982" t="s">
        <v>397</v>
      </c>
      <c r="J982" t="s">
        <v>247</v>
      </c>
      <c r="K982">
        <f>VLOOKUP(I982,Sheet2!$A$2:$C$1013,3,FALSE)</f>
        <v>283</v>
      </c>
      <c r="L982" t="str">
        <f t="shared" si="69"/>
        <v>UPDATE m_coa set coa_group_id='283' WHERE code='120501135';</v>
      </c>
    </row>
    <row r="983" spans="2:12">
      <c r="B983">
        <v>120501136</v>
      </c>
      <c r="C983" t="str">
        <f t="shared" si="70"/>
        <v>NCA - Investasi Jangka Panjang - Investasi Pada Entitas Anak - PT DMMX Grosir Digital (DGD)</v>
      </c>
      <c r="D983" s="7" t="str">
        <f t="shared" si="68"/>
        <v>INSERT INTO m_coa (created_at, code, name) values (NOW(),'120501136','NCA - Investasi Jangka Panjang - Investasi Pada Entitas Anak - PT DMMX Grosir Digital (DGD)');</v>
      </c>
      <c r="E983" s="744" t="s">
        <v>60</v>
      </c>
      <c r="F983" t="s">
        <v>376</v>
      </c>
      <c r="G983" t="s">
        <v>396</v>
      </c>
      <c r="I983" t="s">
        <v>397</v>
      </c>
      <c r="J983" t="s">
        <v>248</v>
      </c>
      <c r="K983">
        <f>VLOOKUP(I983,Sheet2!$A$2:$C$1013,3,FALSE)</f>
        <v>283</v>
      </c>
      <c r="L983" t="str">
        <f t="shared" si="69"/>
        <v>UPDATE m_coa set coa_group_id='283' WHERE code='120501136';</v>
      </c>
    </row>
    <row r="984" spans="2:12">
      <c r="B984">
        <v>120501137</v>
      </c>
      <c r="C984" t="str">
        <f t="shared" si="70"/>
        <v>NCA - Investasi Jangka Panjang - Investasi Pada Entitas Anak - PT DMMX Rans Digital (DRD)</v>
      </c>
      <c r="D984" s="7" t="str">
        <f t="shared" si="68"/>
        <v>INSERT INTO m_coa (created_at, code, name) values (NOW(),'120501137','NCA - Investasi Jangka Panjang - Investasi Pada Entitas Anak - PT DMMX Rans Digital (DRD)');</v>
      </c>
      <c r="E984" s="744" t="s">
        <v>60</v>
      </c>
      <c r="F984" t="s">
        <v>376</v>
      </c>
      <c r="G984" t="s">
        <v>396</v>
      </c>
      <c r="I984" t="s">
        <v>397</v>
      </c>
      <c r="J984" t="s">
        <v>249</v>
      </c>
      <c r="K984">
        <f>VLOOKUP(I984,Sheet2!$A$2:$C$1013,3,FALSE)</f>
        <v>283</v>
      </c>
      <c r="L984" t="str">
        <f t="shared" si="69"/>
        <v>UPDATE m_coa set coa_group_id='283' WHERE code='120501137';</v>
      </c>
    </row>
    <row r="985" spans="2:12">
      <c r="B985">
        <v>120501138</v>
      </c>
      <c r="C985" t="str">
        <f t="shared" si="70"/>
        <v>NCA - Investasi Jangka Panjang - Investasi Pada Entitas Anak - PT Qerja Akademi Indonesia (QAI)</v>
      </c>
      <c r="D985" s="7" t="str">
        <f t="shared" si="68"/>
        <v>INSERT INTO m_coa (created_at, code, name) values (NOW(),'120501138','NCA - Investasi Jangka Panjang - Investasi Pada Entitas Anak - PT Qerja Akademi Indonesia (QAI)');</v>
      </c>
      <c r="E985" s="744" t="s">
        <v>60</v>
      </c>
      <c r="F985" t="s">
        <v>376</v>
      </c>
      <c r="G985" t="s">
        <v>396</v>
      </c>
      <c r="I985" t="s">
        <v>397</v>
      </c>
      <c r="J985" t="s">
        <v>250</v>
      </c>
      <c r="K985">
        <f>VLOOKUP(I985,Sheet2!$A$2:$C$1013,3,FALSE)</f>
        <v>283</v>
      </c>
      <c r="L985" t="str">
        <f t="shared" si="69"/>
        <v>UPDATE m_coa set coa_group_id='283' WHERE code='120501138';</v>
      </c>
    </row>
    <row r="986" spans="2:12">
      <c r="B986">
        <v>120501139</v>
      </c>
      <c r="C986" t="str">
        <f t="shared" si="70"/>
        <v>NCA - Investasi Jangka Panjang - Investasi Pada Entitas Anak - PT Tfas Digital Indonesia (TDI)</v>
      </c>
      <c r="D986" s="7" t="str">
        <f t="shared" si="68"/>
        <v>INSERT INTO m_coa (created_at, code, name) values (NOW(),'120501139','NCA - Investasi Jangka Panjang - Investasi Pada Entitas Anak - PT Tfas Digital Indonesia (TDI)');</v>
      </c>
      <c r="E986" s="744" t="s">
        <v>60</v>
      </c>
      <c r="F986" t="s">
        <v>376</v>
      </c>
      <c r="G986" t="s">
        <v>396</v>
      </c>
      <c r="I986" t="s">
        <v>397</v>
      </c>
      <c r="J986" t="s">
        <v>251</v>
      </c>
      <c r="K986">
        <f>VLOOKUP(I986,Sheet2!$A$2:$C$1013,3,FALSE)</f>
        <v>283</v>
      </c>
      <c r="L986" t="str">
        <f t="shared" si="69"/>
        <v>UPDATE m_coa set coa_group_id='283' WHERE code='120501139';</v>
      </c>
    </row>
    <row r="987" spans="2:12">
      <c r="B987">
        <v>120501140</v>
      </c>
      <c r="C987" t="str">
        <f t="shared" si="70"/>
        <v>NCA - Investasi Jangka Panjang - Investasi Pada Entitas Anak - PT Gemilang Integra Fentura (GIF)</v>
      </c>
      <c r="D987" s="7" t="str">
        <f t="shared" si="68"/>
        <v>INSERT INTO m_coa (created_at, code, name) values (NOW(),'120501140','NCA - Investasi Jangka Panjang - Investasi Pada Entitas Anak - PT Gemilang Integra Fentura (GIF)');</v>
      </c>
      <c r="E987" s="744" t="s">
        <v>60</v>
      </c>
      <c r="F987" t="s">
        <v>376</v>
      </c>
      <c r="G987" t="s">
        <v>396</v>
      </c>
      <c r="I987" t="s">
        <v>397</v>
      </c>
      <c r="J987" t="s">
        <v>252</v>
      </c>
      <c r="K987">
        <f>VLOOKUP(I987,Sheet2!$A$2:$C$1013,3,FALSE)</f>
        <v>283</v>
      </c>
      <c r="L987" t="str">
        <f t="shared" si="69"/>
        <v>UPDATE m_coa set coa_group_id='283' WHERE code='120501140';</v>
      </c>
    </row>
    <row r="988" spans="2:12">
      <c r="B988">
        <v>120501141</v>
      </c>
      <c r="C988" t="str">
        <f t="shared" si="70"/>
        <v>NCA - Investasi Jangka Panjang - Investasi Pada Entitas Anak - PT Energi Selalu Baru (ESB)</v>
      </c>
      <c r="D988" s="7" t="str">
        <f t="shared" si="68"/>
        <v>INSERT INTO m_coa (created_at, code, name) values (NOW(),'120501141','NCA - Investasi Jangka Panjang - Investasi Pada Entitas Anak - PT Energi Selalu Baru (ESB)');</v>
      </c>
      <c r="E988" s="744" t="s">
        <v>60</v>
      </c>
      <c r="F988" t="s">
        <v>376</v>
      </c>
      <c r="G988" t="s">
        <v>396</v>
      </c>
      <c r="I988" t="s">
        <v>397</v>
      </c>
      <c r="J988" t="s">
        <v>253</v>
      </c>
      <c r="K988">
        <f>VLOOKUP(I988,Sheet2!$A$2:$C$1013,3,FALSE)</f>
        <v>283</v>
      </c>
      <c r="L988" t="str">
        <f t="shared" si="69"/>
        <v>UPDATE m_coa set coa_group_id='283' WHERE code='120501141';</v>
      </c>
    </row>
    <row r="989" spans="2:12">
      <c r="B989">
        <v>120501142</v>
      </c>
      <c r="C989" t="str">
        <f t="shared" si="70"/>
        <v>NCA - Investasi Jangka Panjang - Investasi Pada Entitas Anak - PT Solic Kreasi Baru (SKB)</v>
      </c>
      <c r="D989" s="7" t="str">
        <f t="shared" si="68"/>
        <v>INSERT INTO m_coa (created_at, code, name) values (NOW(),'120501142','NCA - Investasi Jangka Panjang - Investasi Pada Entitas Anak - PT Solic Kreasi Baru (SKB)');</v>
      </c>
      <c r="E989" s="744" t="s">
        <v>60</v>
      </c>
      <c r="F989" t="s">
        <v>376</v>
      </c>
      <c r="G989" t="s">
        <v>396</v>
      </c>
      <c r="I989" t="s">
        <v>397</v>
      </c>
      <c r="J989" t="s">
        <v>254</v>
      </c>
      <c r="K989">
        <f>VLOOKUP(I989,Sheet2!$A$2:$C$1013,3,FALSE)</f>
        <v>283</v>
      </c>
      <c r="L989" t="str">
        <f t="shared" si="69"/>
        <v>UPDATE m_coa set coa_group_id='283' WHERE code='120501142';</v>
      </c>
    </row>
    <row r="990" spans="2:12">
      <c r="B990">
        <v>120501143</v>
      </c>
      <c r="C990" t="str">
        <f t="shared" si="70"/>
        <v>NCA - Investasi Jangka Panjang - Investasi Pada Entitas Anak - PT Gembala Rintisan Digital (GRD)</v>
      </c>
      <c r="D990" s="7" t="str">
        <f t="shared" si="68"/>
        <v>INSERT INTO m_coa (created_at, code, name) values (NOW(),'120501143','NCA - Investasi Jangka Panjang - Investasi Pada Entitas Anak - PT Gembala Rintisan Digital (GRD)');</v>
      </c>
      <c r="E990" s="744" t="s">
        <v>60</v>
      </c>
      <c r="F990" t="s">
        <v>376</v>
      </c>
      <c r="G990" t="s">
        <v>396</v>
      </c>
      <c r="I990" t="s">
        <v>397</v>
      </c>
      <c r="J990" t="s">
        <v>255</v>
      </c>
      <c r="K990">
        <f>VLOOKUP(I990,Sheet2!$A$2:$C$1013,3,FALSE)</f>
        <v>283</v>
      </c>
      <c r="L990" t="str">
        <f t="shared" si="69"/>
        <v>UPDATE m_coa set coa_group_id='283' WHERE code='120501143';</v>
      </c>
    </row>
    <row r="991" spans="2:12">
      <c r="B991">
        <v>120501144</v>
      </c>
      <c r="C991" t="str">
        <f t="shared" si="70"/>
        <v>NCA - Investasi Jangka Panjang - Investasi Pada Entitas Anak - PT Sentral Inti Anugerah (SIA1)</v>
      </c>
      <c r="D991" s="7" t="str">
        <f t="shared" si="68"/>
        <v>INSERT INTO m_coa (created_at, code, name) values (NOW(),'120501144','NCA - Investasi Jangka Panjang - Investasi Pada Entitas Anak - PT Sentral Inti Anugerah (SIA1)');</v>
      </c>
      <c r="E991" s="744" t="s">
        <v>60</v>
      </c>
      <c r="F991" t="s">
        <v>376</v>
      </c>
      <c r="G991" t="s">
        <v>396</v>
      </c>
      <c r="I991" t="s">
        <v>397</v>
      </c>
      <c r="J991" t="s">
        <v>256</v>
      </c>
      <c r="K991">
        <f>VLOOKUP(I991,Sheet2!$A$2:$C$1013,3,FALSE)</f>
        <v>283</v>
      </c>
      <c r="L991" t="str">
        <f t="shared" si="69"/>
        <v>UPDATE m_coa set coa_group_id='283' WHERE code='120501144';</v>
      </c>
    </row>
    <row r="992" spans="2:12">
      <c r="B992">
        <v>120501145</v>
      </c>
      <c r="C992" t="str">
        <f t="shared" si="70"/>
        <v>NCA - Investasi Jangka Panjang - Investasi Pada Entitas Anak - PT Sarana Cipta Digital (SCD)</v>
      </c>
      <c r="D992" s="7" t="str">
        <f t="shared" si="68"/>
        <v>INSERT INTO m_coa (created_at, code, name) values (NOW(),'120501145','NCA - Investasi Jangka Panjang - Investasi Pada Entitas Anak - PT Sarana Cipta Digital (SCD)');</v>
      </c>
      <c r="E992" s="744" t="s">
        <v>60</v>
      </c>
      <c r="F992" t="s">
        <v>376</v>
      </c>
      <c r="G992" t="s">
        <v>396</v>
      </c>
      <c r="I992" t="s">
        <v>397</v>
      </c>
      <c r="J992" t="s">
        <v>257</v>
      </c>
      <c r="K992">
        <f>VLOOKUP(I992,Sheet2!$A$2:$C$1013,3,FALSE)</f>
        <v>283</v>
      </c>
      <c r="L992" t="str">
        <f t="shared" si="69"/>
        <v>UPDATE m_coa set coa_group_id='283' WHERE code='120501145';</v>
      </c>
    </row>
    <row r="993" spans="2:12">
      <c r="B993">
        <v>120501146</v>
      </c>
      <c r="C993" t="str">
        <f t="shared" si="70"/>
        <v>NCA - Investasi Jangka Panjang - Investasi Pada Entitas Anak - PT Sejahtera Wahana Teknindo (SWT)</v>
      </c>
      <c r="D993" s="7" t="str">
        <f t="shared" si="68"/>
        <v>INSERT INTO m_coa (created_at, code, name) values (NOW(),'120501146','NCA - Investasi Jangka Panjang - Investasi Pada Entitas Anak - PT Sejahtera Wahana Teknindo (SWT)');</v>
      </c>
      <c r="E993" s="744" t="s">
        <v>60</v>
      </c>
      <c r="F993" t="s">
        <v>376</v>
      </c>
      <c r="G993" t="s">
        <v>396</v>
      </c>
      <c r="I993" t="s">
        <v>397</v>
      </c>
      <c r="J993" t="s">
        <v>258</v>
      </c>
      <c r="K993">
        <f>VLOOKUP(I993,Sheet2!$A$2:$C$1013,3,FALSE)</f>
        <v>283</v>
      </c>
      <c r="L993" t="str">
        <f t="shared" si="69"/>
        <v>UPDATE m_coa set coa_group_id='283' WHERE code='120501146';</v>
      </c>
    </row>
    <row r="994" spans="2:12">
      <c r="B994">
        <v>120501147</v>
      </c>
      <c r="C994" t="str">
        <f t="shared" si="70"/>
        <v>NCA - Investasi Jangka Panjang - Investasi Pada Entitas Anak - PT Sicepat Mcash Indonesia (SMI)</v>
      </c>
      <c r="D994" s="7" t="str">
        <f t="shared" si="68"/>
        <v>INSERT INTO m_coa (created_at, code, name) values (NOW(),'120501147','NCA - Investasi Jangka Panjang - Investasi Pada Entitas Anak - PT Sicepat Mcash Indonesia (SMI)');</v>
      </c>
      <c r="E994" s="744" t="s">
        <v>60</v>
      </c>
      <c r="F994" t="s">
        <v>376</v>
      </c>
      <c r="G994" t="s">
        <v>396</v>
      </c>
      <c r="I994" t="s">
        <v>397</v>
      </c>
      <c r="J994" t="s">
        <v>259</v>
      </c>
      <c r="K994">
        <f>VLOOKUP(I994,Sheet2!$A$2:$C$1013,3,FALSE)</f>
        <v>283</v>
      </c>
      <c r="L994" t="str">
        <f t="shared" si="69"/>
        <v>UPDATE m_coa set coa_group_id='283' WHERE code='120501147';</v>
      </c>
    </row>
    <row r="995" spans="2:12">
      <c r="B995">
        <v>120501148</v>
      </c>
      <c r="C995" t="str">
        <f t="shared" si="70"/>
        <v>NCA - Investasi Jangka Panjang - Investasi Pada Entitas Anak - PT TFAS Nusantara Digital (TND)</v>
      </c>
      <c r="D995" s="7" t="str">
        <f t="shared" si="68"/>
        <v>INSERT INTO m_coa (created_at, code, name) values (NOW(),'120501148','NCA - Investasi Jangka Panjang - Investasi Pada Entitas Anak - PT TFAS Nusantara Digital (TND)');</v>
      </c>
      <c r="E995" s="744" t="s">
        <v>60</v>
      </c>
      <c r="F995" t="s">
        <v>376</v>
      </c>
      <c r="G995" t="s">
        <v>396</v>
      </c>
      <c r="I995" t="s">
        <v>397</v>
      </c>
      <c r="J995" t="s">
        <v>260</v>
      </c>
      <c r="K995">
        <f>VLOOKUP(I995,Sheet2!$A$2:$C$1013,3,FALSE)</f>
        <v>283</v>
      </c>
      <c r="L995" t="str">
        <f t="shared" si="69"/>
        <v>UPDATE m_coa set coa_group_id='283' WHERE code='120501148';</v>
      </c>
    </row>
    <row r="996" spans="2:12">
      <c r="B996">
        <v>120501149</v>
      </c>
      <c r="C996" t="str">
        <f t="shared" si="70"/>
        <v>NCA - Investasi Jangka Panjang - Investasi Pada Entitas Anak - PT Volta Indonesia Semesta (VIS)</v>
      </c>
      <c r="D996" s="7" t="str">
        <f t="shared" si="68"/>
        <v>INSERT INTO m_coa (created_at, code, name) values (NOW(),'120501149','NCA - Investasi Jangka Panjang - Investasi Pada Entitas Anak - PT Volta Indonesia Semesta (VIS)');</v>
      </c>
      <c r="E996" s="744" t="s">
        <v>60</v>
      </c>
      <c r="F996" t="s">
        <v>376</v>
      </c>
      <c r="G996" t="s">
        <v>396</v>
      </c>
      <c r="I996" t="s">
        <v>397</v>
      </c>
      <c r="J996" t="s">
        <v>261</v>
      </c>
      <c r="K996">
        <f>VLOOKUP(I996,Sheet2!$A$2:$C$1013,3,FALSE)</f>
        <v>283</v>
      </c>
      <c r="L996" t="str">
        <f t="shared" si="69"/>
        <v>UPDATE m_coa set coa_group_id='283' WHERE code='120501149';</v>
      </c>
    </row>
    <row r="997" spans="2:12">
      <c r="B997">
        <v>120501150</v>
      </c>
      <c r="C997" t="str">
        <f t="shared" si="70"/>
        <v>NCA - Investasi Jangka Panjang - Investasi Pada Entitas Anak - PT Solic Inti Anugerah (SIA2)</v>
      </c>
      <c r="D997" s="7" t="str">
        <f t="shared" si="68"/>
        <v>INSERT INTO m_coa (created_at, code, name) values (NOW(),'120501150','NCA - Investasi Jangka Panjang - Investasi Pada Entitas Anak - PT Solic Inti Anugerah (SIA2)');</v>
      </c>
      <c r="E997" s="744" t="s">
        <v>60</v>
      </c>
      <c r="F997" t="s">
        <v>376</v>
      </c>
      <c r="G997" t="s">
        <v>396</v>
      </c>
      <c r="I997" t="s">
        <v>397</v>
      </c>
      <c r="J997" t="s">
        <v>262</v>
      </c>
      <c r="K997">
        <f>VLOOKUP(I997,Sheet2!$A$2:$C$1013,3,FALSE)</f>
        <v>283</v>
      </c>
      <c r="L997" t="str">
        <f t="shared" si="69"/>
        <v>UPDATE m_coa set coa_group_id='283' WHERE code='120501150';</v>
      </c>
    </row>
    <row r="998" spans="2:12">
      <c r="B998">
        <v>120501151</v>
      </c>
      <c r="C998" t="str">
        <f t="shared" si="70"/>
        <v>NCA - Investasi Jangka Panjang - Investasi Pada Entitas Anak - PT Bumilangit Entertainment Corpora (BCU)</v>
      </c>
      <c r="D998" s="7" t="str">
        <f t="shared" si="68"/>
        <v>INSERT INTO m_coa (created_at, code, name) values (NOW(),'120501151','NCA - Investasi Jangka Panjang - Investasi Pada Entitas Anak - PT Bumilangit Entertainment Corpora (BCU)');</v>
      </c>
      <c r="E998" s="744" t="s">
        <v>60</v>
      </c>
      <c r="F998" t="s">
        <v>376</v>
      </c>
      <c r="G998" t="s">
        <v>396</v>
      </c>
      <c r="I998" t="s">
        <v>397</v>
      </c>
      <c r="J998" t="s">
        <v>263</v>
      </c>
      <c r="K998">
        <f>VLOOKUP(I998,Sheet2!$A$2:$C$1013,3,FALSE)</f>
        <v>283</v>
      </c>
      <c r="L998" t="str">
        <f t="shared" si="69"/>
        <v>UPDATE m_coa set coa_group_id='283' WHERE code='120501151';</v>
      </c>
    </row>
    <row r="999" spans="2:12">
      <c r="B999">
        <v>120501152</v>
      </c>
      <c r="C999" t="str">
        <f t="shared" si="70"/>
        <v>NCA - Investasi Jangka Panjang - Investasi Pada Entitas Anak - PT Sinergi Maxima Digitalindo (SMD)</v>
      </c>
      <c r="D999" s="7" t="str">
        <f t="shared" si="68"/>
        <v>INSERT INTO m_coa (created_at, code, name) values (NOW(),'120501152','NCA - Investasi Jangka Panjang - Investasi Pada Entitas Anak - PT Sinergi Maxima Digitalindo (SMD)');</v>
      </c>
      <c r="E999" s="744" t="s">
        <v>60</v>
      </c>
      <c r="F999" t="s">
        <v>376</v>
      </c>
      <c r="G999" t="s">
        <v>396</v>
      </c>
      <c r="I999" t="s">
        <v>397</v>
      </c>
      <c r="J999" t="s">
        <v>264</v>
      </c>
      <c r="K999">
        <f>VLOOKUP(I999,Sheet2!$A$2:$C$1013,3,FALSE)</f>
        <v>283</v>
      </c>
      <c r="L999" t="str">
        <f t="shared" si="69"/>
        <v>UPDATE m_coa set coa_group_id='283' WHERE code='120501152';</v>
      </c>
    </row>
    <row r="1000" spans="2:12">
      <c r="B1000">
        <v>120501153</v>
      </c>
      <c r="C1000" t="str">
        <f t="shared" si="70"/>
        <v>NCA - Investasi Jangka Panjang - Investasi Pada Entitas Anak - PT Kreasi Baru Digital (KBD)</v>
      </c>
      <c r="D1000" s="7" t="str">
        <f t="shared" si="68"/>
        <v>INSERT INTO m_coa (created_at, code, name) values (NOW(),'120501153','NCA - Investasi Jangka Panjang - Investasi Pada Entitas Anak - PT Kreasi Baru Digital (KBD)');</v>
      </c>
      <c r="E1000" s="744" t="s">
        <v>60</v>
      </c>
      <c r="F1000" t="s">
        <v>376</v>
      </c>
      <c r="G1000" t="s">
        <v>396</v>
      </c>
      <c r="I1000" t="s">
        <v>397</v>
      </c>
      <c r="J1000" t="s">
        <v>265</v>
      </c>
      <c r="K1000">
        <f>VLOOKUP(I1000,Sheet2!$A$2:$C$1013,3,FALSE)</f>
        <v>283</v>
      </c>
      <c r="L1000" t="str">
        <f t="shared" si="69"/>
        <v>UPDATE m_coa set coa_group_id='283' WHERE code='120501153';</v>
      </c>
    </row>
    <row r="1001" spans="2:12">
      <c r="B1001">
        <v>120501154</v>
      </c>
      <c r="C1001" t="str">
        <f t="shared" si="70"/>
        <v>NCA - Investasi Jangka Panjang - Investasi Pada Entitas Anak - PT Solic Inti Digital (SID)</v>
      </c>
      <c r="D1001" s="7" t="str">
        <f t="shared" si="68"/>
        <v>INSERT INTO m_coa (created_at, code, name) values (NOW(),'120501154','NCA - Investasi Jangka Panjang - Investasi Pada Entitas Anak - PT Solic Inti Digital (SID)');</v>
      </c>
      <c r="E1001" s="744" t="s">
        <v>60</v>
      </c>
      <c r="F1001" t="s">
        <v>376</v>
      </c>
      <c r="G1001" t="s">
        <v>396</v>
      </c>
      <c r="I1001" t="s">
        <v>397</v>
      </c>
      <c r="J1001" t="s">
        <v>266</v>
      </c>
      <c r="K1001">
        <f>VLOOKUP(I1001,Sheet2!$A$2:$C$1013,3,FALSE)</f>
        <v>283</v>
      </c>
      <c r="L1001" t="str">
        <f t="shared" si="69"/>
        <v>UPDATE m_coa set coa_group_id='283' WHERE code='120501154';</v>
      </c>
    </row>
    <row r="1002" spans="2:12">
      <c r="B1002">
        <v>120501155</v>
      </c>
      <c r="C1002" t="str">
        <f t="shared" si="70"/>
        <v>NCA - Investasi Jangka Panjang - Investasi Pada Entitas Anak - PT Hikmat Mulia Sentralindo (HMS)</v>
      </c>
      <c r="D1002" s="7" t="str">
        <f t="shared" si="68"/>
        <v>INSERT INTO m_coa (created_at, code, name) values (NOW(),'120501155','NCA - Investasi Jangka Panjang - Investasi Pada Entitas Anak - PT Hikmat Mulia Sentralindo (HMS)');</v>
      </c>
      <c r="E1002" s="744" t="s">
        <v>60</v>
      </c>
      <c r="F1002" t="s">
        <v>376</v>
      </c>
      <c r="G1002" t="s">
        <v>396</v>
      </c>
      <c r="I1002" t="s">
        <v>397</v>
      </c>
      <c r="J1002" t="s">
        <v>267</v>
      </c>
      <c r="K1002">
        <f>VLOOKUP(I1002,Sheet2!$A$2:$C$1013,3,FALSE)</f>
        <v>283</v>
      </c>
      <c r="L1002" t="str">
        <f t="shared" si="69"/>
        <v>UPDATE m_coa set coa_group_id='283' WHERE code='120501155';</v>
      </c>
    </row>
    <row r="1003" spans="2:12">
      <c r="B1003">
        <v>120501156</v>
      </c>
      <c r="C1003" t="str">
        <f t="shared" si="70"/>
        <v>NCA - Investasi Jangka Panjang - Investasi Pada Entitas Anak - PT Berkah Digital Distrindo (BDD)</v>
      </c>
      <c r="D1003" s="7" t="str">
        <f t="shared" si="68"/>
        <v>INSERT INTO m_coa (created_at, code, name) values (NOW(),'120501156','NCA - Investasi Jangka Panjang - Investasi Pada Entitas Anak - PT Berkah Digital Distrindo (BDD)');</v>
      </c>
      <c r="E1003" s="744" t="s">
        <v>60</v>
      </c>
      <c r="F1003" t="s">
        <v>376</v>
      </c>
      <c r="G1003" t="s">
        <v>396</v>
      </c>
      <c r="I1003" t="s">
        <v>397</v>
      </c>
      <c r="J1003" t="s">
        <v>268</v>
      </c>
      <c r="K1003">
        <f>VLOOKUP(I1003,Sheet2!$A$2:$C$1013,3,FALSE)</f>
        <v>283</v>
      </c>
      <c r="L1003" t="str">
        <f t="shared" si="69"/>
        <v>UPDATE m_coa set coa_group_id='283' WHERE code='120501156';</v>
      </c>
    </row>
    <row r="1004" spans="2:12">
      <c r="B1004">
        <v>120501157</v>
      </c>
      <c r="C1004" t="str">
        <f t="shared" si="70"/>
        <v>NCA - Investasi Jangka Panjang - Investasi Pada Entitas Anak - PT DMMX Belanja Digital (BDB)</v>
      </c>
      <c r="D1004" s="7" t="str">
        <f t="shared" si="68"/>
        <v>INSERT INTO m_coa (created_at, code, name) values (NOW(),'120501157','NCA - Investasi Jangka Panjang - Investasi Pada Entitas Anak - PT DMMX Belanja Digital (BDB)');</v>
      </c>
      <c r="E1004" s="744" t="s">
        <v>60</v>
      </c>
      <c r="F1004" t="s">
        <v>376</v>
      </c>
      <c r="G1004" t="s">
        <v>396</v>
      </c>
      <c r="I1004" t="s">
        <v>397</v>
      </c>
      <c r="J1004" t="s">
        <v>269</v>
      </c>
      <c r="K1004">
        <f>VLOOKUP(I1004,Sheet2!$A$2:$C$1013,3,FALSE)</f>
        <v>283</v>
      </c>
      <c r="L1004" t="str">
        <f t="shared" si="69"/>
        <v>UPDATE m_coa set coa_group_id='283' WHERE code='120501157';</v>
      </c>
    </row>
    <row r="1005" spans="2:12">
      <c r="B1005">
        <v>120501158</v>
      </c>
      <c r="C1005" t="str">
        <f t="shared" si="70"/>
        <v>NCA - Investasi Jangka Panjang - Investasi Pada Entitas Anak - PT Roxy Digital Investama (RDI)</v>
      </c>
      <c r="D1005" s="7" t="str">
        <f t="shared" si="68"/>
        <v>INSERT INTO m_coa (created_at, code, name) values (NOW(),'120501158','NCA - Investasi Jangka Panjang - Investasi Pada Entitas Anak - PT Roxy Digital Investama (RDI)');</v>
      </c>
      <c r="E1005" s="744" t="s">
        <v>60</v>
      </c>
      <c r="F1005" t="s">
        <v>376</v>
      </c>
      <c r="G1005" t="s">
        <v>396</v>
      </c>
      <c r="I1005" t="s">
        <v>397</v>
      </c>
      <c r="J1005" t="s">
        <v>270</v>
      </c>
      <c r="K1005">
        <f>VLOOKUP(I1005,Sheet2!$A$2:$C$1013,3,FALSE)</f>
        <v>283</v>
      </c>
      <c r="L1005" t="str">
        <f t="shared" si="69"/>
        <v>UPDATE m_coa set coa_group_id='283' WHERE code='120501158';</v>
      </c>
    </row>
    <row r="1006" spans="2:12">
      <c r="B1006">
        <v>120501159</v>
      </c>
      <c r="C1006" t="str">
        <f t="shared" si="70"/>
        <v>NCA - Investasi Jangka Panjang - Investasi Pada Entitas Anak - PT Digisaham Veritas Indonesia (DVI)</v>
      </c>
      <c r="D1006" s="7" t="str">
        <f t="shared" si="68"/>
        <v>INSERT INTO m_coa (created_at, code, name) values (NOW(),'120501159','NCA - Investasi Jangka Panjang - Investasi Pada Entitas Anak - PT Digisaham Veritas Indonesia (DVI)');</v>
      </c>
      <c r="E1006" s="744" t="s">
        <v>60</v>
      </c>
      <c r="F1006" t="s">
        <v>376</v>
      </c>
      <c r="G1006" t="s">
        <v>396</v>
      </c>
      <c r="I1006" t="s">
        <v>397</v>
      </c>
      <c r="J1006" t="s">
        <v>271</v>
      </c>
      <c r="K1006">
        <f>VLOOKUP(I1006,Sheet2!$A$2:$C$1013,3,FALSE)</f>
        <v>283</v>
      </c>
      <c r="L1006" t="str">
        <f t="shared" si="69"/>
        <v>UPDATE m_coa set coa_group_id='283' WHERE code='120501159';</v>
      </c>
    </row>
    <row r="1007" spans="2:12">
      <c r="B1007">
        <v>120501160</v>
      </c>
      <c r="C1007" t="str">
        <f t="shared" si="70"/>
        <v>NCA - Investasi Jangka Panjang - Investasi Pada Entitas Anak - PT DMMX Smartritel Teknologi (DST)</v>
      </c>
      <c r="D1007" s="7" t="str">
        <f t="shared" si="68"/>
        <v>INSERT INTO m_coa (created_at, code, name) values (NOW(),'120501160','NCA - Investasi Jangka Panjang - Investasi Pada Entitas Anak - PT DMMX Smartritel Teknologi (DST)');</v>
      </c>
      <c r="E1007" s="744" t="s">
        <v>60</v>
      </c>
      <c r="F1007" t="s">
        <v>376</v>
      </c>
      <c r="G1007" t="s">
        <v>396</v>
      </c>
      <c r="I1007" t="s">
        <v>397</v>
      </c>
      <c r="J1007" t="s">
        <v>272</v>
      </c>
      <c r="K1007">
        <f>VLOOKUP(I1007,Sheet2!$A$2:$C$1013,3,FALSE)</f>
        <v>283</v>
      </c>
      <c r="L1007" t="str">
        <f t="shared" si="69"/>
        <v>UPDATE m_coa set coa_group_id='283' WHERE code='120501160';</v>
      </c>
    </row>
    <row r="1008" spans="2:12">
      <c r="B1008">
        <v>120501161</v>
      </c>
      <c r="C1008" t="str">
        <f t="shared" si="70"/>
        <v>NCA - Investasi Jangka Panjang - Investasi Pada Entitas Anak - PT Panca Global Kapital (PEGE)</v>
      </c>
      <c r="D1008" s="7" t="str">
        <f t="shared" si="68"/>
        <v>INSERT INTO m_coa (created_at, code, name) values (NOW(),'120501161','NCA - Investasi Jangka Panjang - Investasi Pada Entitas Anak - PT Panca Global Kapital (PEGE)');</v>
      </c>
      <c r="E1008" s="744" t="s">
        <v>60</v>
      </c>
      <c r="F1008" t="s">
        <v>376</v>
      </c>
      <c r="G1008" t="s">
        <v>396</v>
      </c>
      <c r="I1008" t="s">
        <v>397</v>
      </c>
      <c r="J1008" t="s">
        <v>273</v>
      </c>
      <c r="K1008">
        <f>VLOOKUP(I1008,Sheet2!$A$2:$C$1013,3,FALSE)</f>
        <v>283</v>
      </c>
      <c r="L1008" t="str">
        <f t="shared" si="69"/>
        <v>UPDATE m_coa set coa_group_id='283' WHERE code='120501161';</v>
      </c>
    </row>
    <row r="1009" spans="2:12">
      <c r="B1009">
        <v>120501162</v>
      </c>
      <c r="C1009" t="str">
        <f t="shared" si="70"/>
        <v>NCA - Investasi Jangka Panjang - Investasi Pada Entitas Anak - PT Panca Global Sekuritas (PGS)</v>
      </c>
      <c r="D1009" s="7" t="str">
        <f t="shared" si="68"/>
        <v>INSERT INTO m_coa (created_at, code, name) values (NOW(),'120501162','NCA - Investasi Jangka Panjang - Investasi Pada Entitas Anak - PT Panca Global Sekuritas (PGS)');</v>
      </c>
      <c r="E1009" s="744" t="s">
        <v>60</v>
      </c>
      <c r="F1009" t="s">
        <v>376</v>
      </c>
      <c r="G1009" t="s">
        <v>396</v>
      </c>
      <c r="I1009" t="s">
        <v>397</v>
      </c>
      <c r="J1009" t="s">
        <v>274</v>
      </c>
      <c r="K1009">
        <f>VLOOKUP(I1009,Sheet2!$A$2:$C$1013,3,FALSE)</f>
        <v>283</v>
      </c>
      <c r="L1009" t="str">
        <f t="shared" si="69"/>
        <v>UPDATE m_coa set coa_group_id='283' WHERE code='120501162';</v>
      </c>
    </row>
    <row r="1010" spans="2:12">
      <c r="B1010">
        <v>120501163</v>
      </c>
      <c r="C1010" t="str">
        <f t="shared" si="70"/>
        <v>NCA - Investasi Jangka Panjang - Investasi Pada Entitas Anak - PT Akasia Damcorp Waba (ADW)</v>
      </c>
      <c r="D1010" s="7" t="str">
        <f t="shared" si="68"/>
        <v>INSERT INTO m_coa (created_at, code, name) values (NOW(),'120501163','NCA - Investasi Jangka Panjang - Investasi Pada Entitas Anak - PT Akasia Damcorp Waba (ADW)');</v>
      </c>
      <c r="E1010" s="744" t="s">
        <v>60</v>
      </c>
      <c r="F1010" t="s">
        <v>376</v>
      </c>
      <c r="G1010" t="s">
        <v>396</v>
      </c>
      <c r="I1010" t="s">
        <v>397</v>
      </c>
      <c r="J1010" t="s">
        <v>275</v>
      </c>
      <c r="K1010">
        <f>VLOOKUP(I1010,Sheet2!$A$2:$C$1013,3,FALSE)</f>
        <v>283</v>
      </c>
      <c r="L1010" t="str">
        <f t="shared" si="69"/>
        <v>UPDATE m_coa set coa_group_id='283' WHERE code='120501163';</v>
      </c>
    </row>
    <row r="1011" spans="2:12">
      <c r="B1011">
        <v>120501164</v>
      </c>
      <c r="C1011" t="str">
        <f t="shared" si="70"/>
        <v>NCA - Investasi Jangka Panjang - Investasi Pada Entitas Anak - PT Edukasi Atlit Internet Digital (EAID)</v>
      </c>
      <c r="D1011" s="7" t="str">
        <f t="shared" si="68"/>
        <v>INSERT INTO m_coa (created_at, code, name) values (NOW(),'120501164','NCA - Investasi Jangka Panjang - Investasi Pada Entitas Anak - PT Edukasi Atlit Internet Digital (EAID)');</v>
      </c>
      <c r="E1011" s="744" t="s">
        <v>60</v>
      </c>
      <c r="F1011" t="s">
        <v>376</v>
      </c>
      <c r="G1011" t="s">
        <v>396</v>
      </c>
      <c r="I1011" t="s">
        <v>397</v>
      </c>
      <c r="J1011" t="s">
        <v>276</v>
      </c>
      <c r="K1011">
        <f>VLOOKUP(I1011,Sheet2!$A$2:$C$1013,3,FALSE)</f>
        <v>283</v>
      </c>
      <c r="L1011" t="str">
        <f t="shared" si="69"/>
        <v>UPDATE m_coa set coa_group_id='283' WHERE code='120501164';</v>
      </c>
    </row>
    <row r="1012" spans="2:12">
      <c r="B1012">
        <v>120501165</v>
      </c>
      <c r="C1012" t="str">
        <f t="shared" si="70"/>
        <v>NCA - Investasi Jangka Panjang - Investasi Pada Entitas Anak - PT DMMX Hera Sukses (DHS)</v>
      </c>
      <c r="D1012" s="7" t="str">
        <f t="shared" si="68"/>
        <v>INSERT INTO m_coa (created_at, code, name) values (NOW(),'120501165','NCA - Investasi Jangka Panjang - Investasi Pada Entitas Anak - PT DMMX Hera Sukses (DHS)');</v>
      </c>
      <c r="E1012" s="744" t="s">
        <v>60</v>
      </c>
      <c r="F1012" t="s">
        <v>376</v>
      </c>
      <c r="G1012" t="s">
        <v>396</v>
      </c>
      <c r="I1012" t="s">
        <v>397</v>
      </c>
      <c r="J1012" t="s">
        <v>277</v>
      </c>
      <c r="K1012">
        <f>VLOOKUP(I1012,Sheet2!$A$2:$C$1013,3,FALSE)</f>
        <v>283</v>
      </c>
      <c r="L1012" t="str">
        <f t="shared" si="69"/>
        <v>UPDATE m_coa set coa_group_id='283' WHERE code='120501165';</v>
      </c>
    </row>
    <row r="1013" spans="2:12">
      <c r="B1013">
        <v>120501166</v>
      </c>
      <c r="C1013" t="str">
        <f t="shared" si="70"/>
        <v>NCA - Investasi Jangka Panjang - Investasi Pada Entitas Anak - PT Rans Prestisius Indonesia (RPI)</v>
      </c>
      <c r="D1013" s="7" t="str">
        <f t="shared" si="68"/>
        <v>INSERT INTO m_coa (created_at, code, name) values (NOW(),'120501166','NCA - Investasi Jangka Panjang - Investasi Pada Entitas Anak - PT Rans Prestisius Indonesia (RPI)');</v>
      </c>
      <c r="E1013" s="744" t="s">
        <v>60</v>
      </c>
      <c r="F1013" t="s">
        <v>376</v>
      </c>
      <c r="G1013" t="s">
        <v>396</v>
      </c>
      <c r="I1013" t="s">
        <v>397</v>
      </c>
      <c r="J1013" t="s">
        <v>278</v>
      </c>
      <c r="K1013">
        <f>VLOOKUP(I1013,Sheet2!$A$2:$C$1013,3,FALSE)</f>
        <v>283</v>
      </c>
      <c r="L1013" t="str">
        <f t="shared" si="69"/>
        <v>UPDATE m_coa set coa_group_id='283' WHERE code='120501166';</v>
      </c>
    </row>
    <row r="1014" spans="2:12">
      <c r="B1014">
        <v>120501167</v>
      </c>
      <c r="C1014" t="str">
        <f t="shared" si="70"/>
        <v>NCA - Investasi Jangka Panjang - Investasi Pada Entitas Anak - PT DMMX Gamindo Global</v>
      </c>
      <c r="D1014" s="7" t="str">
        <f t="shared" si="68"/>
        <v>INSERT INTO m_coa (created_at, code, name) values (NOW(),'120501167','NCA - Investasi Jangka Panjang - Investasi Pada Entitas Anak - PT DMMX Gamindo Global');</v>
      </c>
      <c r="E1014" s="744" t="s">
        <v>60</v>
      </c>
      <c r="F1014" t="s">
        <v>376</v>
      </c>
      <c r="G1014" t="s">
        <v>396</v>
      </c>
      <c r="I1014" t="s">
        <v>397</v>
      </c>
      <c r="J1014" t="s">
        <v>279</v>
      </c>
      <c r="K1014">
        <f>VLOOKUP(I1014,Sheet2!$A$2:$C$1013,3,FALSE)</f>
        <v>283</v>
      </c>
      <c r="L1014" t="str">
        <f t="shared" si="69"/>
        <v>UPDATE m_coa set coa_group_id='283' WHERE code='120501167';</v>
      </c>
    </row>
    <row r="1015" spans="2:12">
      <c r="B1015">
        <v>120501168</v>
      </c>
      <c r="C1015" t="str">
        <f t="shared" si="70"/>
        <v>NCA - Investasi Jangka Panjang - Investasi Pada Entitas Anak - PT Digital Anugerah Medisindo (DAM)</v>
      </c>
      <c r="D1015" s="7" t="str">
        <f t="shared" si="68"/>
        <v>INSERT INTO m_coa (created_at, code, name) values (NOW(),'120501168','NCA - Investasi Jangka Panjang - Investasi Pada Entitas Anak - PT Digital Anugerah Medisindo (DAM)');</v>
      </c>
      <c r="E1015" s="744" t="s">
        <v>60</v>
      </c>
      <c r="F1015" t="s">
        <v>376</v>
      </c>
      <c r="G1015" t="s">
        <v>396</v>
      </c>
      <c r="I1015" t="s">
        <v>397</v>
      </c>
      <c r="J1015" t="s">
        <v>280</v>
      </c>
      <c r="K1015">
        <f>VLOOKUP(I1015,Sheet2!$A$2:$C$1013,3,FALSE)</f>
        <v>283</v>
      </c>
      <c r="L1015" t="str">
        <f t="shared" si="69"/>
        <v>UPDATE m_coa set coa_group_id='283' WHERE code='120501168';</v>
      </c>
    </row>
    <row r="1016" spans="2:12">
      <c r="B1016">
        <v>120501169</v>
      </c>
      <c r="C1016" t="str">
        <f t="shared" si="70"/>
        <v>NCA - Investasi Jangka Panjang - Investasi Pada Entitas Anak - PT Zirius Soteria Investama (ZSI)</v>
      </c>
      <c r="D1016" s="7" t="str">
        <f t="shared" si="68"/>
        <v>INSERT INTO m_coa (created_at, code, name) values (NOW(),'120501169','NCA - Investasi Jangka Panjang - Investasi Pada Entitas Anak - PT Zirius Soteria Investama (ZSI)');</v>
      </c>
      <c r="E1016" s="744" t="s">
        <v>60</v>
      </c>
      <c r="F1016" t="s">
        <v>376</v>
      </c>
      <c r="G1016" t="s">
        <v>396</v>
      </c>
      <c r="I1016" t="s">
        <v>397</v>
      </c>
      <c r="J1016" t="s">
        <v>281</v>
      </c>
      <c r="K1016">
        <f>VLOOKUP(I1016,Sheet2!$A$2:$C$1013,3,FALSE)</f>
        <v>283</v>
      </c>
      <c r="L1016" t="str">
        <f t="shared" si="69"/>
        <v>UPDATE m_coa set coa_group_id='283' WHERE code='120501169';</v>
      </c>
    </row>
    <row r="1017" spans="2:12">
      <c r="B1017">
        <v>120501170</v>
      </c>
      <c r="C1017" t="str">
        <f t="shared" si="70"/>
        <v>NCA - Investasi Jangka Panjang - Investasi Pada Entitas Anak - PT CKL Indonesia Raya (CKL1)</v>
      </c>
      <c r="D1017" s="7" t="str">
        <f t="shared" si="68"/>
        <v>INSERT INTO m_coa (created_at, code, name) values (NOW(),'120501170','NCA - Investasi Jangka Panjang - Investasi Pada Entitas Anak - PT CKL Indonesia Raya (CKL1)');</v>
      </c>
      <c r="E1017" s="744" t="s">
        <v>60</v>
      </c>
      <c r="F1017" t="s">
        <v>376</v>
      </c>
      <c r="G1017" t="s">
        <v>396</v>
      </c>
      <c r="I1017" t="s">
        <v>397</v>
      </c>
      <c r="J1017" t="s">
        <v>282</v>
      </c>
      <c r="K1017">
        <f>VLOOKUP(I1017,Sheet2!$A$2:$C$1013,3,FALSE)</f>
        <v>283</v>
      </c>
      <c r="L1017" t="str">
        <f t="shared" si="69"/>
        <v>UPDATE m_coa set coa_group_id='283' WHERE code='120501170';</v>
      </c>
    </row>
    <row r="1018" spans="2:12">
      <c r="B1018">
        <v>120501171</v>
      </c>
      <c r="C1018" t="str">
        <f t="shared" si="70"/>
        <v>NCA - Investasi Jangka Panjang - Investasi Pada Entitas Anak - PT Cipta Krida Lestari (CKL2)</v>
      </c>
      <c r="D1018" s="7" t="str">
        <f t="shared" si="68"/>
        <v>INSERT INTO m_coa (created_at, code, name) values (NOW(),'120501171','NCA - Investasi Jangka Panjang - Investasi Pada Entitas Anak - PT Cipta Krida Lestari (CKL2)');</v>
      </c>
      <c r="E1018" s="744" t="s">
        <v>60</v>
      </c>
      <c r="F1018" t="s">
        <v>376</v>
      </c>
      <c r="G1018" t="s">
        <v>396</v>
      </c>
      <c r="I1018" t="s">
        <v>397</v>
      </c>
      <c r="J1018" t="s">
        <v>283</v>
      </c>
      <c r="K1018">
        <f>VLOOKUP(I1018,Sheet2!$A$2:$C$1013,3,FALSE)</f>
        <v>283</v>
      </c>
      <c r="L1018" t="str">
        <f t="shared" si="69"/>
        <v>UPDATE m_coa set coa_group_id='283' WHERE code='120501171';</v>
      </c>
    </row>
    <row r="1019" spans="2:12">
      <c r="B1019">
        <v>120501172</v>
      </c>
      <c r="C1019" t="str">
        <f t="shared" si="70"/>
        <v>NCA - Investasi Jangka Panjang - Investasi Pada Entitas Anak - PT Abyakta Data Sentosa (ADS)</v>
      </c>
      <c r="D1019" s="7" t="str">
        <f t="shared" si="68"/>
        <v>INSERT INTO m_coa (created_at, code, name) values (NOW(),'120501172','NCA - Investasi Jangka Panjang - Investasi Pada Entitas Anak - PT Abyakta Data Sentosa (ADS)');</v>
      </c>
      <c r="E1019" s="744" t="s">
        <v>60</v>
      </c>
      <c r="F1019" t="s">
        <v>376</v>
      </c>
      <c r="G1019" t="s">
        <v>396</v>
      </c>
      <c r="I1019" t="s">
        <v>397</v>
      </c>
      <c r="J1019" t="s">
        <v>284</v>
      </c>
      <c r="K1019">
        <f>VLOOKUP(I1019,Sheet2!$A$2:$C$1013,3,FALSE)</f>
        <v>283</v>
      </c>
      <c r="L1019" t="str">
        <f t="shared" si="69"/>
        <v>UPDATE m_coa set coa_group_id='283' WHERE code='120501172';</v>
      </c>
    </row>
    <row r="1020" spans="2:12">
      <c r="B1020">
        <v>120501173</v>
      </c>
      <c r="C1020" t="str">
        <f t="shared" si="70"/>
        <v>NCA - Investasi Jangka Panjang - Investasi Pada Entitas Anak - PT Niji Sicepat Gamindo (NSG)</v>
      </c>
      <c r="D1020" s="7" t="str">
        <f t="shared" si="68"/>
        <v>INSERT INTO m_coa (created_at, code, name) values (NOW(),'120501173','NCA - Investasi Jangka Panjang - Investasi Pada Entitas Anak - PT Niji Sicepat Gamindo (NSG)');</v>
      </c>
      <c r="E1020" s="744" t="s">
        <v>60</v>
      </c>
      <c r="F1020" t="s">
        <v>376</v>
      </c>
      <c r="G1020" t="s">
        <v>396</v>
      </c>
      <c r="I1020" t="s">
        <v>397</v>
      </c>
      <c r="J1020" t="s">
        <v>285</v>
      </c>
      <c r="K1020">
        <f>VLOOKUP(I1020,Sheet2!$A$2:$C$1013,3,FALSE)</f>
        <v>283</v>
      </c>
      <c r="L1020" t="str">
        <f t="shared" si="69"/>
        <v>UPDATE m_coa set coa_group_id='283' WHERE code='120501173';</v>
      </c>
    </row>
    <row r="1021" spans="2:12">
      <c r="B1021">
        <v>120501174</v>
      </c>
      <c r="C1021" t="str">
        <f t="shared" si="70"/>
        <v>NCA - Investasi Jangka Panjang - Investasi Pada Entitas Anak - PT Mulia Semesta Perkasa (MSP)</v>
      </c>
      <c r="D1021" s="7" t="str">
        <f t="shared" si="68"/>
        <v>INSERT INTO m_coa (created_at, code, name) values (NOW(),'120501174','NCA - Investasi Jangka Panjang - Investasi Pada Entitas Anak - PT Mulia Semesta Perkasa (MSP)');</v>
      </c>
      <c r="E1021" s="744" t="s">
        <v>60</v>
      </c>
      <c r="F1021" t="s">
        <v>376</v>
      </c>
      <c r="G1021" t="s">
        <v>396</v>
      </c>
      <c r="I1021" t="s">
        <v>397</v>
      </c>
      <c r="J1021" t="s">
        <v>286</v>
      </c>
      <c r="K1021">
        <f>VLOOKUP(I1021,Sheet2!$A$2:$C$1013,3,FALSE)</f>
        <v>283</v>
      </c>
      <c r="L1021" t="str">
        <f t="shared" si="69"/>
        <v>UPDATE m_coa set coa_group_id='283' WHERE code='120501174';</v>
      </c>
    </row>
    <row r="1022" spans="2:12">
      <c r="B1022">
        <v>120501175</v>
      </c>
      <c r="C1022" t="str">
        <f t="shared" si="70"/>
        <v>NCA - Investasi Jangka Panjang - Investasi Pada Entitas Anak - PT Kredit Skor Indonesia (KSI)</v>
      </c>
      <c r="D1022" s="7" t="str">
        <f t="shared" si="68"/>
        <v>INSERT INTO m_coa (created_at, code, name) values (NOW(),'120501175','NCA - Investasi Jangka Panjang - Investasi Pada Entitas Anak - PT Kredit Skor Indonesia (KSI)');</v>
      </c>
      <c r="E1022" s="744" t="s">
        <v>60</v>
      </c>
      <c r="F1022" t="s">
        <v>376</v>
      </c>
      <c r="G1022" t="s">
        <v>396</v>
      </c>
      <c r="I1022" t="s">
        <v>397</v>
      </c>
      <c r="J1022" t="s">
        <v>287</v>
      </c>
      <c r="K1022">
        <f>VLOOKUP(I1022,Sheet2!$A$2:$C$1013,3,FALSE)</f>
        <v>283</v>
      </c>
      <c r="L1022" t="str">
        <f t="shared" si="69"/>
        <v>UPDATE m_coa set coa_group_id='283' WHERE code='120501175';</v>
      </c>
    </row>
    <row r="1023" spans="2:12">
      <c r="B1023">
        <v>120501176</v>
      </c>
      <c r="C1023" t="str">
        <f t="shared" si="70"/>
        <v>NCA - Investasi Jangka Panjang - Investasi Pada Entitas Anak - PT Caltech Digital Indonesia (CDI)</v>
      </c>
      <c r="D1023" s="7" t="str">
        <f t="shared" si="68"/>
        <v>INSERT INTO m_coa (created_at, code, name) values (NOW(),'120501176','NCA - Investasi Jangka Panjang - Investasi Pada Entitas Anak - PT Caltech Digital Indonesia (CDI)');</v>
      </c>
      <c r="E1023" s="744" t="s">
        <v>60</v>
      </c>
      <c r="F1023" t="s">
        <v>376</v>
      </c>
      <c r="G1023" t="s">
        <v>396</v>
      </c>
      <c r="I1023" t="s">
        <v>397</v>
      </c>
      <c r="J1023" t="s">
        <v>288</v>
      </c>
      <c r="K1023">
        <f>VLOOKUP(I1023,Sheet2!$A$2:$C$1013,3,FALSE)</f>
        <v>283</v>
      </c>
      <c r="L1023" t="str">
        <f t="shared" si="69"/>
        <v>UPDATE m_coa set coa_group_id='283' WHERE code='120501176';</v>
      </c>
    </row>
    <row r="1024" spans="2:12">
      <c r="B1024">
        <v>120501177</v>
      </c>
      <c r="C1024" t="str">
        <f t="shared" si="70"/>
        <v>NCA - Investasi Jangka Panjang - Investasi Pada Entitas Anak - PT Tfas Energi Indonesia (TEI)</v>
      </c>
      <c r="D1024" s="7" t="str">
        <f t="shared" si="68"/>
        <v>INSERT INTO m_coa (created_at, code, name) values (NOW(),'120501177','NCA - Investasi Jangka Panjang - Investasi Pada Entitas Anak - PT Tfas Energi Indonesia (TEI)');</v>
      </c>
      <c r="E1024" s="744" t="s">
        <v>60</v>
      </c>
      <c r="F1024" t="s">
        <v>376</v>
      </c>
      <c r="G1024" t="s">
        <v>396</v>
      </c>
      <c r="I1024" t="s">
        <v>397</v>
      </c>
      <c r="J1024" t="s">
        <v>289</v>
      </c>
      <c r="K1024">
        <f>VLOOKUP(I1024,Sheet2!$A$2:$C$1013,3,FALSE)</f>
        <v>283</v>
      </c>
      <c r="L1024" t="str">
        <f t="shared" si="69"/>
        <v>UPDATE m_coa set coa_group_id='283' WHERE code='120501177';</v>
      </c>
    </row>
    <row r="1025" spans="2:12">
      <c r="B1025">
        <v>120501178</v>
      </c>
      <c r="C1025" t="str">
        <f t="shared" si="70"/>
        <v>NCA - Investasi Jangka Panjang - Investasi Pada Entitas Anak - PT Sicepat Inti Sofizo (SIF)</v>
      </c>
      <c r="D1025" s="7" t="str">
        <f t="shared" si="68"/>
        <v>INSERT INTO m_coa (created_at, code, name) values (NOW(),'120501178','NCA - Investasi Jangka Panjang - Investasi Pada Entitas Anak - PT Sicepat Inti Sofizo (SIF)');</v>
      </c>
      <c r="E1025" s="744" t="s">
        <v>60</v>
      </c>
      <c r="F1025" t="s">
        <v>376</v>
      </c>
      <c r="G1025" t="s">
        <v>396</v>
      </c>
      <c r="I1025" t="s">
        <v>397</v>
      </c>
      <c r="J1025" t="s">
        <v>290</v>
      </c>
      <c r="K1025">
        <f>VLOOKUP(I1025,Sheet2!$A$2:$C$1013,3,FALSE)</f>
        <v>283</v>
      </c>
      <c r="L1025" t="str">
        <f t="shared" si="69"/>
        <v>UPDATE m_coa set coa_group_id='283' WHERE code='120501178';</v>
      </c>
    </row>
    <row r="1026" spans="2:12">
      <c r="B1026">
        <v>120501179</v>
      </c>
      <c r="C1026" t="str">
        <f t="shared" si="70"/>
        <v>NCA - Investasi Jangka Panjang - Investasi Pada Entitas Anak - PT DMMX Dektos Inti (DDI)</v>
      </c>
      <c r="D1026" s="7" t="str">
        <f t="shared" si="68"/>
        <v>INSERT INTO m_coa (created_at, code, name) values (NOW(),'120501179','NCA - Investasi Jangka Panjang - Investasi Pada Entitas Anak - PT DMMX Dektos Inti (DDI)');</v>
      </c>
      <c r="E1026" s="744" t="s">
        <v>60</v>
      </c>
      <c r="F1026" t="s">
        <v>376</v>
      </c>
      <c r="G1026" t="s">
        <v>396</v>
      </c>
      <c r="I1026" t="s">
        <v>397</v>
      </c>
      <c r="J1026" t="s">
        <v>291</v>
      </c>
      <c r="K1026">
        <f>VLOOKUP(I1026,Sheet2!$A$2:$C$1013,3,FALSE)</f>
        <v>283</v>
      </c>
      <c r="L1026" t="str">
        <f t="shared" si="69"/>
        <v>UPDATE m_coa set coa_group_id='283' WHERE code='120501179';</v>
      </c>
    </row>
    <row r="1027" spans="2:12">
      <c r="B1027">
        <v>120501180</v>
      </c>
      <c r="C1027" t="str">
        <f t="shared" si="70"/>
        <v>NCA - Investasi Jangka Panjang - Investasi Pada Entitas Anak - PT Nugen Farma Medika (NFM)</v>
      </c>
      <c r="D1027" s="7" t="str">
        <f t="shared" si="68"/>
        <v>INSERT INTO m_coa (created_at, code, name) values (NOW(),'120501180','NCA - Investasi Jangka Panjang - Investasi Pada Entitas Anak - PT Nugen Farma Medika (NFM)');</v>
      </c>
      <c r="E1027" s="744" t="s">
        <v>60</v>
      </c>
      <c r="F1027" t="s">
        <v>376</v>
      </c>
      <c r="G1027" t="s">
        <v>396</v>
      </c>
      <c r="I1027" t="s">
        <v>397</v>
      </c>
      <c r="J1027" t="s">
        <v>292</v>
      </c>
      <c r="K1027">
        <f>VLOOKUP(I1027,Sheet2!$A$2:$C$1013,3,FALSE)</f>
        <v>283</v>
      </c>
      <c r="L1027" t="str">
        <f t="shared" si="69"/>
        <v>UPDATE m_coa set coa_group_id='283' WHERE code='120501180';</v>
      </c>
    </row>
    <row r="1028" spans="2:12">
      <c r="B1028">
        <v>120501181</v>
      </c>
      <c r="C1028" t="str">
        <f t="shared" si="70"/>
        <v>NCA - Investasi Jangka Panjang - Investasi Pada Entitas Anak - PT Sicepat Aset Digital (SAD)</v>
      </c>
      <c r="D1028" s="7" t="str">
        <f t="shared" si="68"/>
        <v>INSERT INTO m_coa (created_at, code, name) values (NOW(),'120501181','NCA - Investasi Jangka Panjang - Investasi Pada Entitas Anak - PT Sicepat Aset Digital (SAD)');</v>
      </c>
      <c r="E1028" s="744" t="s">
        <v>60</v>
      </c>
      <c r="F1028" t="s">
        <v>376</v>
      </c>
      <c r="G1028" t="s">
        <v>396</v>
      </c>
      <c r="I1028" t="s">
        <v>397</v>
      </c>
      <c r="J1028" t="s">
        <v>293</v>
      </c>
      <c r="K1028">
        <f>VLOOKUP(I1028,Sheet2!$A$2:$C$1013,3,FALSE)</f>
        <v>283</v>
      </c>
      <c r="L1028" t="str">
        <f t="shared" si="69"/>
        <v>UPDATE m_coa set coa_group_id='283' WHERE code='120501181';</v>
      </c>
    </row>
    <row r="1029" spans="2:12">
      <c r="B1029">
        <v>120501182</v>
      </c>
      <c r="C1029" t="str">
        <f t="shared" si="70"/>
        <v>NCA - Investasi Jangka Panjang - Investasi Pada Entitas Anak - PT Royal Investama Sejahtera (RIS)</v>
      </c>
      <c r="D1029" s="7" t="str">
        <f t="shared" ref="D1029:D1092" si="71">"INSERT INTO m_coa (created_at, code, name) values (NOW(),'"&amp;B1029&amp;"','"&amp;C1029&amp;"');"</f>
        <v>INSERT INTO m_coa (created_at, code, name) values (NOW(),'120501182','NCA - Investasi Jangka Panjang - Investasi Pada Entitas Anak - PT Royal Investama Sejahtera (RIS)');</v>
      </c>
      <c r="E1029" s="744" t="s">
        <v>60</v>
      </c>
      <c r="F1029" t="s">
        <v>376</v>
      </c>
      <c r="G1029" t="s">
        <v>396</v>
      </c>
      <c r="I1029" t="s">
        <v>397</v>
      </c>
      <c r="J1029" t="s">
        <v>294</v>
      </c>
      <c r="K1029">
        <f>VLOOKUP(I1029,Sheet2!$A$2:$C$1013,3,FALSE)</f>
        <v>283</v>
      </c>
      <c r="L1029" t="str">
        <f t="shared" ref="L1029:L1092" si="72">"UPDATE m_coa set coa_group_id='"&amp;K1029&amp;"' WHERE code='"&amp;B1029&amp;"';"</f>
        <v>UPDATE m_coa set coa_group_id='283' WHERE code='120501182';</v>
      </c>
    </row>
    <row r="1030" spans="2:12">
      <c r="B1030">
        <v>120501183</v>
      </c>
      <c r="C1030" t="str">
        <f t="shared" si="70"/>
        <v>NCA - Investasi Jangka Panjang - Investasi Pada Entitas Anak - PT Yudha Harapan Mulia (YHM)</v>
      </c>
      <c r="D1030" s="7" t="str">
        <f t="shared" si="71"/>
        <v>INSERT INTO m_coa (created_at, code, name) values (NOW(),'120501183','NCA - Investasi Jangka Panjang - Investasi Pada Entitas Anak - PT Yudha Harapan Mulia (YHM)');</v>
      </c>
      <c r="E1030" s="744" t="s">
        <v>60</v>
      </c>
      <c r="F1030" t="s">
        <v>376</v>
      </c>
      <c r="G1030" t="s">
        <v>396</v>
      </c>
      <c r="I1030" t="s">
        <v>397</v>
      </c>
      <c r="J1030" t="s">
        <v>295</v>
      </c>
      <c r="K1030">
        <f>VLOOKUP(I1030,Sheet2!$A$2:$C$1013,3,FALSE)</f>
        <v>283</v>
      </c>
      <c r="L1030" t="str">
        <f t="shared" si="72"/>
        <v>UPDATE m_coa set coa_group_id='283' WHERE code='120501183';</v>
      </c>
    </row>
    <row r="1031" spans="2:12">
      <c r="B1031">
        <v>120501184</v>
      </c>
      <c r="C1031" t="str">
        <f t="shared" si="70"/>
        <v>NCA - Investasi Jangka Panjang - Investasi Pada Entitas Anak - PT DMMX Distribusi Pentabuana (DDP)</v>
      </c>
      <c r="D1031" s="7" t="str">
        <f t="shared" si="71"/>
        <v>INSERT INTO m_coa (created_at, code, name) values (NOW(),'120501184','NCA - Investasi Jangka Panjang - Investasi Pada Entitas Anak - PT DMMX Distribusi Pentabuana (DDP)');</v>
      </c>
      <c r="E1031" s="744" t="s">
        <v>60</v>
      </c>
      <c r="F1031" t="s">
        <v>376</v>
      </c>
      <c r="G1031" t="s">
        <v>396</v>
      </c>
      <c r="I1031" t="s">
        <v>397</v>
      </c>
      <c r="J1031" t="s">
        <v>296</v>
      </c>
      <c r="K1031">
        <f>VLOOKUP(I1031,Sheet2!$A$2:$C$1013,3,FALSE)</f>
        <v>283</v>
      </c>
      <c r="L1031" t="str">
        <f t="shared" si="72"/>
        <v>UPDATE m_coa set coa_group_id='283' WHERE code='120501184';</v>
      </c>
    </row>
    <row r="1032" spans="2:12">
      <c r="B1032">
        <v>120501185</v>
      </c>
      <c r="C1032" t="str">
        <f t="shared" si="70"/>
        <v>NCA - Investasi Jangka Panjang - Investasi Pada Entitas Anak - PT Dezer Ruang Bicara (DRB)</v>
      </c>
      <c r="D1032" s="7" t="str">
        <f t="shared" si="71"/>
        <v>INSERT INTO m_coa (created_at, code, name) values (NOW(),'120501185','NCA - Investasi Jangka Panjang - Investasi Pada Entitas Anak - PT Dezer Ruang Bicara (DRB)');</v>
      </c>
      <c r="E1032" s="744" t="s">
        <v>60</v>
      </c>
      <c r="F1032" t="s">
        <v>376</v>
      </c>
      <c r="G1032" t="s">
        <v>396</v>
      </c>
      <c r="I1032" t="s">
        <v>397</v>
      </c>
      <c r="J1032" t="s">
        <v>297</v>
      </c>
      <c r="K1032">
        <f>VLOOKUP(I1032,Sheet2!$A$2:$C$1013,3,FALSE)</f>
        <v>283</v>
      </c>
      <c r="L1032" t="str">
        <f t="shared" si="72"/>
        <v>UPDATE m_coa set coa_group_id='283' WHERE code='120501185';</v>
      </c>
    </row>
    <row r="1033" spans="2:12">
      <c r="B1033">
        <v>120501186</v>
      </c>
      <c r="C1033" t="str">
        <f t="shared" si="70"/>
        <v>NCA - Investasi Jangka Panjang - Investasi Pada Entitas Anak - PT Dektos Digital Corbuzier (DDC)</v>
      </c>
      <c r="D1033" s="7" t="str">
        <f t="shared" si="71"/>
        <v>INSERT INTO m_coa (created_at, code, name) values (NOW(),'120501186','NCA - Investasi Jangka Panjang - Investasi Pada Entitas Anak - PT Dektos Digital Corbuzier (DDC)');</v>
      </c>
      <c r="E1033" s="744" t="s">
        <v>60</v>
      </c>
      <c r="F1033" t="s">
        <v>376</v>
      </c>
      <c r="G1033" t="s">
        <v>396</v>
      </c>
      <c r="I1033" t="s">
        <v>397</v>
      </c>
      <c r="J1033" t="s">
        <v>298</v>
      </c>
      <c r="K1033">
        <f>VLOOKUP(I1033,Sheet2!$A$2:$C$1013,3,FALSE)</f>
        <v>283</v>
      </c>
      <c r="L1033" t="str">
        <f t="shared" si="72"/>
        <v>UPDATE m_coa set coa_group_id='283' WHERE code='120501186';</v>
      </c>
    </row>
    <row r="1034" spans="2:12">
      <c r="B1034">
        <v>120501187</v>
      </c>
      <c r="C1034" t="str">
        <f t="shared" si="70"/>
        <v>NCA - Investasi Jangka Panjang - Investasi Pada Entitas Anak - PT BLDX Komik Nusantara (BKN)</v>
      </c>
      <c r="D1034" s="7" t="str">
        <f t="shared" si="71"/>
        <v>INSERT INTO m_coa (created_at, code, name) values (NOW(),'120501187','NCA - Investasi Jangka Panjang - Investasi Pada Entitas Anak - PT BLDX Komik Nusantara (BKN)');</v>
      </c>
      <c r="E1034" s="744" t="s">
        <v>60</v>
      </c>
      <c r="F1034" t="s">
        <v>376</v>
      </c>
      <c r="G1034" t="s">
        <v>396</v>
      </c>
      <c r="I1034" t="s">
        <v>397</v>
      </c>
      <c r="J1034" t="s">
        <v>299</v>
      </c>
      <c r="K1034">
        <f>VLOOKUP(I1034,Sheet2!$A$2:$C$1013,3,FALSE)</f>
        <v>283</v>
      </c>
      <c r="L1034" t="str">
        <f t="shared" si="72"/>
        <v>UPDATE m_coa set coa_group_id='283' WHERE code='120501187';</v>
      </c>
    </row>
    <row r="1035" spans="2:12">
      <c r="B1035">
        <v>120501188</v>
      </c>
      <c r="C1035" t="str">
        <f t="shared" si="70"/>
        <v>NCA - Investasi Jangka Panjang - Investasi Pada Entitas Anak - PT Damcorp Digital Media (DDM)</v>
      </c>
      <c r="D1035" s="7" t="str">
        <f t="shared" si="71"/>
        <v>INSERT INTO m_coa (created_at, code, name) values (NOW(),'120501188','NCA - Investasi Jangka Panjang - Investasi Pada Entitas Anak - PT Damcorp Digital Media (DDM)');</v>
      </c>
      <c r="E1035" s="744" t="s">
        <v>60</v>
      </c>
      <c r="F1035" t="s">
        <v>376</v>
      </c>
      <c r="G1035" t="s">
        <v>396</v>
      </c>
      <c r="I1035" t="s">
        <v>397</v>
      </c>
      <c r="J1035" t="s">
        <v>300</v>
      </c>
      <c r="K1035">
        <f>VLOOKUP(I1035,Sheet2!$A$2:$C$1013,3,FALSE)</f>
        <v>283</v>
      </c>
      <c r="L1035" t="str">
        <f t="shared" si="72"/>
        <v>UPDATE m_coa set coa_group_id='283' WHERE code='120501188';</v>
      </c>
    </row>
    <row r="1036" spans="2:12">
      <c r="B1036">
        <v>120501189</v>
      </c>
      <c r="C1036" t="str">
        <f t="shared" si="70"/>
        <v>NCA - Investasi Jangka Panjang - Investasi Pada Entitas Anak - PT NFT Digital Indonesia (NDI)</v>
      </c>
      <c r="D1036" s="7" t="str">
        <f t="shared" si="71"/>
        <v>INSERT INTO m_coa (created_at, code, name) values (NOW(),'120501189','NCA - Investasi Jangka Panjang - Investasi Pada Entitas Anak - PT NFT Digital Indonesia (NDI)');</v>
      </c>
      <c r="E1036" s="744" t="s">
        <v>60</v>
      </c>
      <c r="F1036" t="s">
        <v>376</v>
      </c>
      <c r="G1036" t="s">
        <v>396</v>
      </c>
      <c r="I1036" t="s">
        <v>397</v>
      </c>
      <c r="J1036" t="s">
        <v>301</v>
      </c>
      <c r="K1036">
        <f>VLOOKUP(I1036,Sheet2!$A$2:$C$1013,3,FALSE)</f>
        <v>283</v>
      </c>
      <c r="L1036" t="str">
        <f t="shared" si="72"/>
        <v>UPDATE m_coa set coa_group_id='283' WHERE code='120501189';</v>
      </c>
    </row>
    <row r="1037" spans="2:12">
      <c r="B1037">
        <v>120501190</v>
      </c>
      <c r="C1037" t="str">
        <f t="shared" si="70"/>
        <v>NCA - Investasi Jangka Panjang - Investasi Pada Entitas Anak - PT Meta Verse Indonesia (MVI)</v>
      </c>
      <c r="D1037" s="7" t="str">
        <f t="shared" si="71"/>
        <v>INSERT INTO m_coa (created_at, code, name) values (NOW(),'120501190','NCA - Investasi Jangka Panjang - Investasi Pada Entitas Anak - PT Meta Verse Indonesia (MVI)');</v>
      </c>
      <c r="E1037" s="744" t="s">
        <v>60</v>
      </c>
      <c r="F1037" t="s">
        <v>376</v>
      </c>
      <c r="G1037" t="s">
        <v>396</v>
      </c>
      <c r="I1037" t="s">
        <v>397</v>
      </c>
      <c r="J1037" t="s">
        <v>302</v>
      </c>
      <c r="K1037">
        <f>VLOOKUP(I1037,Sheet2!$A$2:$C$1013,3,FALSE)</f>
        <v>283</v>
      </c>
      <c r="L1037" t="str">
        <f t="shared" si="72"/>
        <v>UPDATE m_coa set coa_group_id='283' WHERE code='120501190';</v>
      </c>
    </row>
    <row r="1038" spans="2:12">
      <c r="B1038">
        <v>120501191</v>
      </c>
      <c r="C1038" t="str">
        <f t="shared" si="70"/>
        <v>NCA - Investasi Jangka Panjang - Investasi Pada Entitas Anak - PT META PRAVIA DIGITAL (MPD)</v>
      </c>
      <c r="D1038" s="7" t="str">
        <f t="shared" si="71"/>
        <v>INSERT INTO m_coa (created_at, code, name) values (NOW(),'120501191','NCA - Investasi Jangka Panjang - Investasi Pada Entitas Anak - PT META PRAVIA DIGITAL (MPD)');</v>
      </c>
      <c r="E1038" s="744" t="s">
        <v>60</v>
      </c>
      <c r="F1038" t="s">
        <v>376</v>
      </c>
      <c r="G1038" t="s">
        <v>396</v>
      </c>
      <c r="I1038" t="s">
        <v>397</v>
      </c>
      <c r="J1038" t="s">
        <v>303</v>
      </c>
      <c r="K1038">
        <f>VLOOKUP(I1038,Sheet2!$A$2:$C$1013,3,FALSE)</f>
        <v>283</v>
      </c>
      <c r="L1038" t="str">
        <f t="shared" si="72"/>
        <v>UPDATE m_coa set coa_group_id='283' WHERE code='120501191';</v>
      </c>
    </row>
    <row r="1039" spans="2:12">
      <c r="B1039">
        <v>120501192</v>
      </c>
      <c r="C1039" t="str">
        <f t="shared" si="70"/>
        <v>NCA - Investasi Jangka Panjang - Investasi Pada Entitas Anak - PT DMMX Sentral Imaji</v>
      </c>
      <c r="D1039" s="7" t="str">
        <f t="shared" si="71"/>
        <v>INSERT INTO m_coa (created_at, code, name) values (NOW(),'120501192','NCA - Investasi Jangka Panjang - Investasi Pada Entitas Anak - PT DMMX Sentral Imaji');</v>
      </c>
      <c r="E1039" s="744" t="s">
        <v>60</v>
      </c>
      <c r="F1039" t="s">
        <v>376</v>
      </c>
      <c r="G1039" t="s">
        <v>396</v>
      </c>
      <c r="I1039" t="s">
        <v>397</v>
      </c>
      <c r="J1039" t="s">
        <v>304</v>
      </c>
      <c r="K1039">
        <f>VLOOKUP(I1039,Sheet2!$A$2:$C$1013,3,FALSE)</f>
        <v>283</v>
      </c>
      <c r="L1039" t="str">
        <f t="shared" si="72"/>
        <v>UPDATE m_coa set coa_group_id='283' WHERE code='120501192';</v>
      </c>
    </row>
    <row r="1040" spans="2:12">
      <c r="B1040">
        <v>120501193</v>
      </c>
      <c r="C1040" t="str">
        <f t="shared" ref="C1040:C1046" si="73">CONCATENATE(F1040,E1040,G1040,E1040,I1040,E1040,J1040)</f>
        <v>NCA - Investasi Jangka Panjang - Investasi Pada Entitas Anak - PT Cinta Sang Juara</v>
      </c>
      <c r="D1040" s="7" t="str">
        <f t="shared" si="71"/>
        <v>INSERT INTO m_coa (created_at, code, name) values (NOW(),'120501193','NCA - Investasi Jangka Panjang - Investasi Pada Entitas Anak - PT Cinta Sang Juara');</v>
      </c>
      <c r="E1040" s="744" t="s">
        <v>60</v>
      </c>
      <c r="F1040" t="s">
        <v>376</v>
      </c>
      <c r="G1040" t="s">
        <v>396</v>
      </c>
      <c r="I1040" t="s">
        <v>397</v>
      </c>
      <c r="J1040" t="s">
        <v>305</v>
      </c>
      <c r="K1040">
        <f>VLOOKUP(I1040,Sheet2!$A$2:$C$1013,3,FALSE)</f>
        <v>283</v>
      </c>
      <c r="L1040" t="str">
        <f t="shared" si="72"/>
        <v>UPDATE m_coa set coa_group_id='283' WHERE code='120501193';</v>
      </c>
    </row>
    <row r="1041" spans="2:12">
      <c r="B1041">
        <v>120501194</v>
      </c>
      <c r="C1041" t="str">
        <f t="shared" si="73"/>
        <v>NCA - Investasi Jangka Panjang - Investasi Pada Entitas Anak - PT Kosmos Karisma Karunia (KKK)</v>
      </c>
      <c r="D1041" s="7" t="str">
        <f t="shared" si="71"/>
        <v>INSERT INTO m_coa (created_at, code, name) values (NOW(),'120501194','NCA - Investasi Jangka Panjang - Investasi Pada Entitas Anak - PT Kosmos Karisma Karunia (KKK)');</v>
      </c>
      <c r="E1041" s="744" t="s">
        <v>60</v>
      </c>
      <c r="F1041" t="s">
        <v>376</v>
      </c>
      <c r="G1041" t="s">
        <v>396</v>
      </c>
      <c r="I1041" t="s">
        <v>397</v>
      </c>
      <c r="J1041" t="s">
        <v>306</v>
      </c>
      <c r="K1041">
        <f>VLOOKUP(I1041,Sheet2!$A$2:$C$1013,3,FALSE)</f>
        <v>283</v>
      </c>
      <c r="L1041" t="str">
        <f t="shared" si="72"/>
        <v>UPDATE m_coa set coa_group_id='283' WHERE code='120501194';</v>
      </c>
    </row>
    <row r="1042" spans="2:12">
      <c r="B1042">
        <v>120501195</v>
      </c>
      <c r="C1042" t="str">
        <f t="shared" si="73"/>
        <v>NCA - Investasi Jangka Panjang - Investasi Pada Entitas Anak - PT Sinergi Digital Teknologi (Lenna)</v>
      </c>
      <c r="D1042" s="7" t="str">
        <f t="shared" si="71"/>
        <v>INSERT INTO m_coa (created_at, code, name) values (NOW(),'120501195','NCA - Investasi Jangka Panjang - Investasi Pada Entitas Anak - PT Sinergi Digital Teknologi (Lenna)');</v>
      </c>
      <c r="E1042" s="744" t="s">
        <v>60</v>
      </c>
      <c r="F1042" t="s">
        <v>376</v>
      </c>
      <c r="G1042" t="s">
        <v>396</v>
      </c>
      <c r="I1042" t="s">
        <v>397</v>
      </c>
      <c r="J1042" t="s">
        <v>307</v>
      </c>
      <c r="K1042">
        <f>VLOOKUP(I1042,Sheet2!$A$2:$C$1013,3,FALSE)</f>
        <v>283</v>
      </c>
      <c r="L1042" t="str">
        <f t="shared" si="72"/>
        <v>UPDATE m_coa set coa_group_id='283' WHERE code='120501195';</v>
      </c>
    </row>
    <row r="1043" spans="2:12">
      <c r="B1043">
        <v>120501196</v>
      </c>
      <c r="C1043" t="str">
        <f t="shared" si="73"/>
        <v>NCA - Investasi Jangka Panjang - Investasi Pada Entitas Anak - PT Kairos Ekspres Internasional (KEI)</v>
      </c>
      <c r="D1043" s="7" t="str">
        <f t="shared" si="71"/>
        <v>INSERT INTO m_coa (created_at, code, name) values (NOW(),'120501196','NCA - Investasi Jangka Panjang - Investasi Pada Entitas Anak - PT Kairos Ekspres Internasional (KEI)');</v>
      </c>
      <c r="E1043" s="744" t="s">
        <v>60</v>
      </c>
      <c r="F1043" t="s">
        <v>376</v>
      </c>
      <c r="G1043" t="s">
        <v>396</v>
      </c>
      <c r="I1043" t="s">
        <v>397</v>
      </c>
      <c r="J1043" t="s">
        <v>308</v>
      </c>
      <c r="K1043">
        <f>VLOOKUP(I1043,Sheet2!$A$2:$C$1013,3,FALSE)</f>
        <v>283</v>
      </c>
      <c r="L1043" t="str">
        <f t="shared" si="72"/>
        <v>UPDATE m_coa set coa_group_id='283' WHERE code='120501196';</v>
      </c>
    </row>
    <row r="1044" spans="2:12">
      <c r="B1044">
        <v>120501197</v>
      </c>
      <c r="C1044" t="str">
        <f t="shared" si="73"/>
        <v>NCA - Investasi Jangka Panjang - Investasi Pada Entitas Anak - PT Dua Empat Print (DEP)</v>
      </c>
      <c r="D1044" s="7" t="str">
        <f t="shared" si="71"/>
        <v>INSERT INTO m_coa (created_at, code, name) values (NOW(),'120501197','NCA - Investasi Jangka Panjang - Investasi Pada Entitas Anak - PT Dua Empat Print (DEP)');</v>
      </c>
      <c r="E1044" s="744" t="s">
        <v>60</v>
      </c>
      <c r="F1044" t="s">
        <v>376</v>
      </c>
      <c r="G1044" t="s">
        <v>396</v>
      </c>
      <c r="I1044" t="s">
        <v>397</v>
      </c>
      <c r="J1044" t="s">
        <v>309</v>
      </c>
      <c r="K1044">
        <f>VLOOKUP(I1044,Sheet2!$A$2:$C$1013,3,FALSE)</f>
        <v>283</v>
      </c>
      <c r="L1044" t="str">
        <f t="shared" si="72"/>
        <v>UPDATE m_coa set coa_group_id='283' WHERE code='120501197';</v>
      </c>
    </row>
    <row r="1045" spans="2:12">
      <c r="B1045">
        <v>120501198</v>
      </c>
      <c r="C1045" t="str">
        <f t="shared" si="73"/>
        <v>NCA - Investasi Jangka Panjang - Investasi Pada Entitas Anak - PT V2 Indonesia (V2)</v>
      </c>
      <c r="D1045" s="7" t="str">
        <f t="shared" si="71"/>
        <v>INSERT INTO m_coa (created_at, code, name) values (NOW(),'120501198','NCA - Investasi Jangka Panjang - Investasi Pada Entitas Anak - PT V2 Indonesia (V2)');</v>
      </c>
      <c r="E1045" s="744" t="s">
        <v>60</v>
      </c>
      <c r="F1045" t="s">
        <v>376</v>
      </c>
      <c r="G1045" t="s">
        <v>396</v>
      </c>
      <c r="I1045" t="s">
        <v>397</v>
      </c>
      <c r="J1045" t="s">
        <v>310</v>
      </c>
      <c r="K1045">
        <f>VLOOKUP(I1045,Sheet2!$A$2:$C$1013,3,FALSE)</f>
        <v>283</v>
      </c>
      <c r="L1045" t="str">
        <f t="shared" si="72"/>
        <v>UPDATE m_coa set coa_group_id='283' WHERE code='120501198';</v>
      </c>
    </row>
    <row r="1046" spans="2:12">
      <c r="B1046">
        <v>120501199</v>
      </c>
      <c r="C1046" t="str">
        <f t="shared" si="73"/>
        <v>NCA - Investasi Jangka Panjang - Investasi Pada Entitas Anak - PT Makarios Bensu Kopi (MBK)</v>
      </c>
      <c r="D1046" s="7" t="str">
        <f t="shared" si="71"/>
        <v>INSERT INTO m_coa (created_at, code, name) values (NOW(),'120501199','NCA - Investasi Jangka Panjang - Investasi Pada Entitas Anak - PT Makarios Bensu Kopi (MBK)');</v>
      </c>
      <c r="E1046" s="744" t="s">
        <v>60</v>
      </c>
      <c r="F1046" t="s">
        <v>376</v>
      </c>
      <c r="G1046" t="s">
        <v>396</v>
      </c>
      <c r="I1046" t="s">
        <v>397</v>
      </c>
      <c r="J1046" t="s">
        <v>311</v>
      </c>
      <c r="K1046">
        <f>VLOOKUP(I1046,Sheet2!$A$2:$C$1013,3,FALSE)</f>
        <v>283</v>
      </c>
      <c r="L1046" t="str">
        <f t="shared" si="72"/>
        <v>UPDATE m_coa set coa_group_id='283' WHERE code='120501199';</v>
      </c>
    </row>
    <row r="1047" spans="2:12">
      <c r="B1047">
        <v>120502001</v>
      </c>
      <c r="C1047" t="str">
        <f t="shared" ref="C1047:C1110" si="74">CONCATENATE(F1047,E1047,G1047,E1047,I1047,E1047,J1047)</f>
        <v>NCA - Investasi Jangka Panjang - Investasi Pada Asosiasi - PT 1 Inti Dot Com</v>
      </c>
      <c r="D1047" s="7" t="str">
        <f t="shared" si="71"/>
        <v>INSERT INTO m_coa (created_at, code, name) values (NOW(),'120502001','NCA - Investasi Jangka Panjang - Investasi Pada Asosiasi - PT 1 Inti Dot Com');</v>
      </c>
      <c r="E1047" s="744" t="s">
        <v>60</v>
      </c>
      <c r="F1047" t="s">
        <v>376</v>
      </c>
      <c r="G1047" t="s">
        <v>396</v>
      </c>
      <c r="I1047" t="s">
        <v>398</v>
      </c>
      <c r="J1047" t="s">
        <v>113</v>
      </c>
      <c r="K1047">
        <f>VLOOKUP(I1047,Sheet2!$A$2:$C$1013,3,FALSE)</f>
        <v>284</v>
      </c>
      <c r="L1047" t="str">
        <f t="shared" si="72"/>
        <v>UPDATE m_coa set coa_group_id='284' WHERE code='120502001';</v>
      </c>
    </row>
    <row r="1048" spans="2:12">
      <c r="B1048">
        <v>120502002</v>
      </c>
      <c r="C1048" t="str">
        <f t="shared" si="74"/>
        <v>NCA - Investasi Jangka Panjang - Investasi Pada Asosiasi - PT Abdi Anugerah Persada (AAP)</v>
      </c>
      <c r="D1048" s="7" t="str">
        <f t="shared" si="71"/>
        <v>INSERT INTO m_coa (created_at, code, name) values (NOW(),'120502002','NCA - Investasi Jangka Panjang - Investasi Pada Asosiasi - PT Abdi Anugerah Persada (AAP)');</v>
      </c>
      <c r="E1048" s="744" t="s">
        <v>60</v>
      </c>
      <c r="F1048" t="s">
        <v>376</v>
      </c>
      <c r="G1048" t="s">
        <v>396</v>
      </c>
      <c r="I1048" t="s">
        <v>398</v>
      </c>
      <c r="J1048" t="s">
        <v>114</v>
      </c>
      <c r="K1048">
        <f>VLOOKUP(I1048,Sheet2!$A$2:$C$1013,3,FALSE)</f>
        <v>284</v>
      </c>
      <c r="L1048" t="str">
        <f t="shared" si="72"/>
        <v>UPDATE m_coa set coa_group_id='284' WHERE code='120502002';</v>
      </c>
    </row>
    <row r="1049" spans="2:12">
      <c r="B1049">
        <v>120502003</v>
      </c>
      <c r="C1049" t="str">
        <f t="shared" si="74"/>
        <v>NCA - Investasi Jangka Panjang - Investasi Pada Asosiasi - PT Agapindo Inti Raya</v>
      </c>
      <c r="D1049" s="7" t="str">
        <f t="shared" si="71"/>
        <v>INSERT INTO m_coa (created_at, code, name) values (NOW(),'120502003','NCA - Investasi Jangka Panjang - Investasi Pada Asosiasi - PT Agapindo Inti Raya');</v>
      </c>
      <c r="E1049" s="744" t="s">
        <v>60</v>
      </c>
      <c r="F1049" t="s">
        <v>376</v>
      </c>
      <c r="G1049" t="s">
        <v>396</v>
      </c>
      <c r="I1049" t="s">
        <v>398</v>
      </c>
      <c r="J1049" t="s">
        <v>115</v>
      </c>
      <c r="K1049">
        <f>VLOOKUP(I1049,Sheet2!$A$2:$C$1013,3,FALSE)</f>
        <v>284</v>
      </c>
      <c r="L1049" t="str">
        <f t="shared" si="72"/>
        <v>UPDATE m_coa set coa_group_id='284' WHERE code='120502003';</v>
      </c>
    </row>
    <row r="1050" spans="2:12">
      <c r="B1050">
        <v>120502004</v>
      </c>
      <c r="C1050" t="str">
        <f t="shared" si="74"/>
        <v>NCA - Investasi Jangka Panjang - Investasi Pada Asosiasi - PT Agapindo Kasih Abadi (AKA)</v>
      </c>
      <c r="D1050" s="7" t="str">
        <f t="shared" si="71"/>
        <v>INSERT INTO m_coa (created_at, code, name) values (NOW(),'120502004','NCA - Investasi Jangka Panjang - Investasi Pada Asosiasi - PT Agapindo Kasih Abadi (AKA)');</v>
      </c>
      <c r="E1050" s="744" t="s">
        <v>60</v>
      </c>
      <c r="F1050" t="s">
        <v>376</v>
      </c>
      <c r="G1050" t="s">
        <v>396</v>
      </c>
      <c r="I1050" t="s">
        <v>398</v>
      </c>
      <c r="J1050" t="s">
        <v>116</v>
      </c>
      <c r="K1050">
        <f>VLOOKUP(I1050,Sheet2!$A$2:$C$1013,3,FALSE)</f>
        <v>284</v>
      </c>
      <c r="L1050" t="str">
        <f t="shared" si="72"/>
        <v>UPDATE m_coa set coa_group_id='284' WHERE code='120502004';</v>
      </c>
    </row>
    <row r="1051" spans="2:12">
      <c r="B1051">
        <v>120502005</v>
      </c>
      <c r="C1051" t="str">
        <f t="shared" si="74"/>
        <v>NCA - Investasi Jangka Panjang - Investasi Pada Asosiasi - PT Alfa Omega Digital (AOD-1)</v>
      </c>
      <c r="D1051" s="7" t="str">
        <f t="shared" si="71"/>
        <v>INSERT INTO m_coa (created_at, code, name) values (NOW(),'120502005','NCA - Investasi Jangka Panjang - Investasi Pada Asosiasi - PT Alfa Omega Digital (AOD-1)');</v>
      </c>
      <c r="E1051" s="744" t="s">
        <v>60</v>
      </c>
      <c r="F1051" t="s">
        <v>376</v>
      </c>
      <c r="G1051" t="s">
        <v>396</v>
      </c>
      <c r="I1051" t="s">
        <v>398</v>
      </c>
      <c r="J1051" t="s">
        <v>117</v>
      </c>
      <c r="K1051">
        <f>VLOOKUP(I1051,Sheet2!$A$2:$C$1013,3,FALSE)</f>
        <v>284</v>
      </c>
      <c r="L1051" t="str">
        <f t="shared" si="72"/>
        <v>UPDATE m_coa set coa_group_id='284' WHERE code='120502005';</v>
      </c>
    </row>
    <row r="1052" spans="2:12">
      <c r="B1052">
        <v>120502006</v>
      </c>
      <c r="C1052" t="str">
        <f t="shared" si="74"/>
        <v>NCA - Investasi Jangka Panjang - Investasi Pada Asosiasi - PT Alfa Omega Digitalindo (AOD-2)</v>
      </c>
      <c r="D1052" s="7" t="str">
        <f t="shared" si="71"/>
        <v>INSERT INTO m_coa (created_at, code, name) values (NOW(),'120502006','NCA - Investasi Jangka Panjang - Investasi Pada Asosiasi - PT Alfa Omega Digitalindo (AOD-2)');</v>
      </c>
      <c r="E1052" s="744" t="s">
        <v>60</v>
      </c>
      <c r="F1052" t="s">
        <v>376</v>
      </c>
      <c r="G1052" t="s">
        <v>396</v>
      </c>
      <c r="I1052" t="s">
        <v>398</v>
      </c>
      <c r="J1052" t="s">
        <v>118</v>
      </c>
      <c r="K1052">
        <f>VLOOKUP(I1052,Sheet2!$A$2:$C$1013,3,FALSE)</f>
        <v>284</v>
      </c>
      <c r="L1052" t="str">
        <f t="shared" si="72"/>
        <v>UPDATE m_coa set coa_group_id='284' WHERE code='120502006';</v>
      </c>
    </row>
    <row r="1053" spans="2:12">
      <c r="B1053">
        <v>120502007</v>
      </c>
      <c r="C1053" t="str">
        <f t="shared" si="74"/>
        <v>NCA - Investasi Jangka Panjang - Investasi Pada Asosiasi - PT Alphanovation Digital Teknindo (Pawoon)</v>
      </c>
      <c r="D1053" s="7" t="str">
        <f t="shared" si="71"/>
        <v>INSERT INTO m_coa (created_at, code, name) values (NOW(),'120502007','NCA - Investasi Jangka Panjang - Investasi Pada Asosiasi - PT Alphanovation Digital Teknindo (Pawoon)');</v>
      </c>
      <c r="E1053" s="744" t="s">
        <v>60</v>
      </c>
      <c r="F1053" t="s">
        <v>376</v>
      </c>
      <c r="G1053" t="s">
        <v>396</v>
      </c>
      <c r="I1053" t="s">
        <v>398</v>
      </c>
      <c r="J1053" t="s">
        <v>119</v>
      </c>
      <c r="K1053">
        <f>VLOOKUP(I1053,Sheet2!$A$2:$C$1013,3,FALSE)</f>
        <v>284</v>
      </c>
      <c r="L1053" t="str">
        <f t="shared" si="72"/>
        <v>UPDATE m_coa set coa_group_id='284' WHERE code='120502007';</v>
      </c>
    </row>
    <row r="1054" spans="2:12">
      <c r="B1054">
        <v>120502008</v>
      </c>
      <c r="C1054" t="str">
        <f t="shared" si="74"/>
        <v>NCA - Investasi Jangka Panjang - Investasi Pada Asosiasi - PT Antares Global Teknologi (AGT)</v>
      </c>
      <c r="D1054" s="7" t="str">
        <f t="shared" si="71"/>
        <v>INSERT INTO m_coa (created_at, code, name) values (NOW(),'120502008','NCA - Investasi Jangka Panjang - Investasi Pada Asosiasi - PT Antares Global Teknologi (AGT)');</v>
      </c>
      <c r="E1054" s="744" t="s">
        <v>60</v>
      </c>
      <c r="F1054" t="s">
        <v>376</v>
      </c>
      <c r="G1054" t="s">
        <v>396</v>
      </c>
      <c r="I1054" t="s">
        <v>398</v>
      </c>
      <c r="J1054" t="s">
        <v>120</v>
      </c>
      <c r="K1054">
        <f>VLOOKUP(I1054,Sheet2!$A$2:$C$1013,3,FALSE)</f>
        <v>284</v>
      </c>
      <c r="L1054" t="str">
        <f t="shared" si="72"/>
        <v>UPDATE m_coa set coa_group_id='284' WHERE code='120502008';</v>
      </c>
    </row>
    <row r="1055" spans="2:12">
      <c r="B1055">
        <v>120502009</v>
      </c>
      <c r="C1055" t="str">
        <f t="shared" si="74"/>
        <v>NCA - Investasi Jangka Panjang - Investasi Pada Asosiasi - PT Anugerah Inti Karisma (AIK)</v>
      </c>
      <c r="D1055" s="7" t="str">
        <f t="shared" si="71"/>
        <v>INSERT INTO m_coa (created_at, code, name) values (NOW(),'120502009','NCA - Investasi Jangka Panjang - Investasi Pada Asosiasi - PT Anugerah Inti Karisma (AIK)');</v>
      </c>
      <c r="E1055" s="744" t="s">
        <v>60</v>
      </c>
      <c r="F1055" t="s">
        <v>376</v>
      </c>
      <c r="G1055" t="s">
        <v>396</v>
      </c>
      <c r="I1055" t="s">
        <v>398</v>
      </c>
      <c r="J1055" t="s">
        <v>121</v>
      </c>
      <c r="K1055">
        <f>VLOOKUP(I1055,Sheet2!$A$2:$C$1013,3,FALSE)</f>
        <v>284</v>
      </c>
      <c r="L1055" t="str">
        <f t="shared" si="72"/>
        <v>UPDATE m_coa set coa_group_id='284' WHERE code='120502009';</v>
      </c>
    </row>
    <row r="1056" spans="2:12">
      <c r="B1056">
        <v>120502010</v>
      </c>
      <c r="C1056" t="str">
        <f t="shared" si="74"/>
        <v>NCA - Investasi Jangka Panjang - Investasi Pada Asosiasi - PT Soteria Wicaksana Investama (SWI)</v>
      </c>
      <c r="D1056" s="7" t="str">
        <f t="shared" si="71"/>
        <v>INSERT INTO m_coa (created_at, code, name) values (NOW(),'120502010','NCA - Investasi Jangka Panjang - Investasi Pada Asosiasi - PT Soteria Wicaksana Investama (SWI)');</v>
      </c>
      <c r="E1056" s="744" t="s">
        <v>60</v>
      </c>
      <c r="F1056" t="s">
        <v>376</v>
      </c>
      <c r="G1056" t="s">
        <v>396</v>
      </c>
      <c r="I1056" t="s">
        <v>398</v>
      </c>
      <c r="J1056" t="s">
        <v>122</v>
      </c>
      <c r="K1056">
        <f>VLOOKUP(I1056,Sheet2!$A$2:$C$1013,3,FALSE)</f>
        <v>284</v>
      </c>
      <c r="L1056" t="str">
        <f t="shared" si="72"/>
        <v>UPDATE m_coa set coa_group_id='284' WHERE code='120502010';</v>
      </c>
    </row>
    <row r="1057" spans="2:12">
      <c r="B1057">
        <v>120502011</v>
      </c>
      <c r="C1057" t="str">
        <f t="shared" si="74"/>
        <v>NCA - Investasi Jangka Panjang - Investasi Pada Asosiasi - PT Anugerah Kopi Digital (AKD)</v>
      </c>
      <c r="D1057" s="7" t="str">
        <f t="shared" si="71"/>
        <v>INSERT INTO m_coa (created_at, code, name) values (NOW(),'120502011','NCA - Investasi Jangka Panjang - Investasi Pada Asosiasi - PT Anugerah Kopi Digital (AKD)');</v>
      </c>
      <c r="E1057" s="744" t="s">
        <v>60</v>
      </c>
      <c r="F1057" t="s">
        <v>376</v>
      </c>
      <c r="G1057" t="s">
        <v>396</v>
      </c>
      <c r="I1057" t="s">
        <v>398</v>
      </c>
      <c r="J1057" t="s">
        <v>123</v>
      </c>
      <c r="K1057">
        <f>VLOOKUP(I1057,Sheet2!$A$2:$C$1013,3,FALSE)</f>
        <v>284</v>
      </c>
      <c r="L1057" t="str">
        <f t="shared" si="72"/>
        <v>UPDATE m_coa set coa_group_id='284' WHERE code='120502011';</v>
      </c>
    </row>
    <row r="1058" spans="2:12">
      <c r="B1058">
        <v>120502012</v>
      </c>
      <c r="C1058" t="str">
        <f t="shared" si="74"/>
        <v>NCA - Investasi Jangka Panjang - Investasi Pada Asosiasi - PT Anugerah Serta Sentosa (ASS1)</v>
      </c>
      <c r="D1058" s="7" t="str">
        <f t="shared" si="71"/>
        <v>INSERT INTO m_coa (created_at, code, name) values (NOW(),'120502012','NCA - Investasi Jangka Panjang - Investasi Pada Asosiasi - PT Anugerah Serta Sentosa (ASS1)');</v>
      </c>
      <c r="E1058" s="744" t="s">
        <v>60</v>
      </c>
      <c r="F1058" t="s">
        <v>376</v>
      </c>
      <c r="G1058" t="s">
        <v>396</v>
      </c>
      <c r="I1058" t="s">
        <v>398</v>
      </c>
      <c r="J1058" t="s">
        <v>124</v>
      </c>
      <c r="K1058">
        <f>VLOOKUP(I1058,Sheet2!$A$2:$C$1013,3,FALSE)</f>
        <v>284</v>
      </c>
      <c r="L1058" t="str">
        <f t="shared" si="72"/>
        <v>UPDATE m_coa set coa_group_id='284' WHERE code='120502012';</v>
      </c>
    </row>
    <row r="1059" spans="2:12">
      <c r="B1059">
        <v>120502013</v>
      </c>
      <c r="C1059" t="str">
        <f t="shared" si="74"/>
        <v>NCA - Investasi Jangka Panjang - Investasi Pada Asosiasi - PT Anugerah Teknologi Mandiri (ATM)</v>
      </c>
      <c r="D1059" s="7" t="str">
        <f t="shared" si="71"/>
        <v>INSERT INTO m_coa (created_at, code, name) values (NOW(),'120502013','NCA - Investasi Jangka Panjang - Investasi Pada Asosiasi - PT Anugerah Teknologi Mandiri (ATM)');</v>
      </c>
      <c r="E1059" s="744" t="s">
        <v>60</v>
      </c>
      <c r="F1059" t="s">
        <v>376</v>
      </c>
      <c r="G1059" t="s">
        <v>396</v>
      </c>
      <c r="I1059" t="s">
        <v>398</v>
      </c>
      <c r="J1059" t="s">
        <v>125</v>
      </c>
      <c r="K1059">
        <f>VLOOKUP(I1059,Sheet2!$A$2:$C$1013,3,FALSE)</f>
        <v>284</v>
      </c>
      <c r="L1059" t="str">
        <f t="shared" si="72"/>
        <v>UPDATE m_coa set coa_group_id='284' WHERE code='120502013';</v>
      </c>
    </row>
    <row r="1060" spans="2:12">
      <c r="B1060">
        <v>120502014</v>
      </c>
      <c r="C1060" t="str">
        <f t="shared" si="74"/>
        <v>NCA - Investasi Jangka Panjang - Investasi Pada Asosiasi - PT Anugerah Wicaksana Digital (AWD)</v>
      </c>
      <c r="D1060" s="7" t="str">
        <f t="shared" si="71"/>
        <v>INSERT INTO m_coa (created_at, code, name) values (NOW(),'120502014','NCA - Investasi Jangka Panjang - Investasi Pada Asosiasi - PT Anugerah Wicaksana Digital (AWD)');</v>
      </c>
      <c r="E1060" s="744" t="s">
        <v>60</v>
      </c>
      <c r="F1060" t="s">
        <v>376</v>
      </c>
      <c r="G1060" t="s">
        <v>396</v>
      </c>
      <c r="I1060" t="s">
        <v>398</v>
      </c>
      <c r="J1060" t="s">
        <v>126</v>
      </c>
      <c r="K1060">
        <f>VLOOKUP(I1060,Sheet2!$A$2:$C$1013,3,FALSE)</f>
        <v>284</v>
      </c>
      <c r="L1060" t="str">
        <f t="shared" si="72"/>
        <v>UPDATE m_coa set coa_group_id='284' WHERE code='120502014';</v>
      </c>
    </row>
    <row r="1061" spans="2:12">
      <c r="B1061">
        <v>120502015</v>
      </c>
      <c r="C1061" t="str">
        <f t="shared" si="74"/>
        <v>NCA - Investasi Jangka Panjang - Investasi Pada Asosiasi - PT Argo Pandu Digital (APD)</v>
      </c>
      <c r="D1061" s="7" t="str">
        <f t="shared" si="71"/>
        <v>INSERT INTO m_coa (created_at, code, name) values (NOW(),'120502015','NCA - Investasi Jangka Panjang - Investasi Pada Asosiasi - PT Argo Pandu Digital (APD)');</v>
      </c>
      <c r="E1061" s="744" t="s">
        <v>60</v>
      </c>
      <c r="F1061" t="s">
        <v>376</v>
      </c>
      <c r="G1061" t="s">
        <v>396</v>
      </c>
      <c r="I1061" t="s">
        <v>398</v>
      </c>
      <c r="J1061" t="s">
        <v>127</v>
      </c>
      <c r="K1061">
        <f>VLOOKUP(I1061,Sheet2!$A$2:$C$1013,3,FALSE)</f>
        <v>284</v>
      </c>
      <c r="L1061" t="str">
        <f t="shared" si="72"/>
        <v>UPDATE m_coa set coa_group_id='284' WHERE code='120502015';</v>
      </c>
    </row>
    <row r="1062" spans="2:12">
      <c r="B1062">
        <v>120502016</v>
      </c>
      <c r="C1062" t="str">
        <f t="shared" si="74"/>
        <v>NCA - Investasi Jangka Panjang - Investasi Pada Asosiasi - PT Berkah Karunia Kreasi (BKK)</v>
      </c>
      <c r="D1062" s="7" t="str">
        <f t="shared" si="71"/>
        <v>INSERT INTO m_coa (created_at, code, name) values (NOW(),'120502016','NCA - Investasi Jangka Panjang - Investasi Pada Asosiasi - PT Berkah Karunia Kreasi (BKK)');</v>
      </c>
      <c r="E1062" s="744" t="s">
        <v>60</v>
      </c>
      <c r="F1062" t="s">
        <v>376</v>
      </c>
      <c r="G1062" t="s">
        <v>396</v>
      </c>
      <c r="I1062" t="s">
        <v>398</v>
      </c>
      <c r="J1062" t="s">
        <v>128</v>
      </c>
      <c r="K1062">
        <f>VLOOKUP(I1062,Sheet2!$A$2:$C$1013,3,FALSE)</f>
        <v>284</v>
      </c>
      <c r="L1062" t="str">
        <f t="shared" si="72"/>
        <v>UPDATE m_coa set coa_group_id='284' WHERE code='120502016';</v>
      </c>
    </row>
    <row r="1063" spans="2:12">
      <c r="B1063">
        <v>120502017</v>
      </c>
      <c r="C1063" t="str">
        <f t="shared" si="74"/>
        <v>NCA - Investasi Jangka Panjang - Investasi Pada Asosiasi - PT Berkah Omega Sukses (BOS)</v>
      </c>
      <c r="D1063" s="7" t="str">
        <f t="shared" si="71"/>
        <v>INSERT INTO m_coa (created_at, code, name) values (NOW(),'120502017','NCA - Investasi Jangka Panjang - Investasi Pada Asosiasi - PT Berkah Omega Sukses (BOS)');</v>
      </c>
      <c r="E1063" s="744" t="s">
        <v>60</v>
      </c>
      <c r="F1063" t="s">
        <v>376</v>
      </c>
      <c r="G1063" t="s">
        <v>396</v>
      </c>
      <c r="I1063" t="s">
        <v>398</v>
      </c>
      <c r="J1063" t="s">
        <v>129</v>
      </c>
      <c r="K1063">
        <f>VLOOKUP(I1063,Sheet2!$A$2:$C$1013,3,FALSE)</f>
        <v>284</v>
      </c>
      <c r="L1063" t="str">
        <f t="shared" si="72"/>
        <v>UPDATE m_coa set coa_group_id='284' WHERE code='120502017';</v>
      </c>
    </row>
    <row r="1064" spans="2:12">
      <c r="B1064">
        <v>120502018</v>
      </c>
      <c r="C1064" t="str">
        <f t="shared" si="74"/>
        <v>NCA - Investasi Jangka Panjang - Investasi Pada Asosiasi - PT Berkah Otentik Sejahtera (BOS)</v>
      </c>
      <c r="D1064" s="7" t="str">
        <f t="shared" si="71"/>
        <v>INSERT INTO m_coa (created_at, code, name) values (NOW(),'120502018','NCA - Investasi Jangka Panjang - Investasi Pada Asosiasi - PT Berkah Otentik Sejahtera (BOS)');</v>
      </c>
      <c r="E1064" s="744" t="s">
        <v>60</v>
      </c>
      <c r="F1064" t="s">
        <v>376</v>
      </c>
      <c r="G1064" t="s">
        <v>396</v>
      </c>
      <c r="I1064" t="s">
        <v>398</v>
      </c>
      <c r="J1064" t="s">
        <v>130</v>
      </c>
      <c r="K1064">
        <f>VLOOKUP(I1064,Sheet2!$A$2:$C$1013,3,FALSE)</f>
        <v>284</v>
      </c>
      <c r="L1064" t="str">
        <f t="shared" si="72"/>
        <v>UPDATE m_coa set coa_group_id='284' WHERE code='120502018';</v>
      </c>
    </row>
    <row r="1065" spans="2:12">
      <c r="B1065">
        <v>120502019</v>
      </c>
      <c r="C1065" t="str">
        <f t="shared" si="74"/>
        <v>NCA - Investasi Jangka Panjang - Investasi Pada Asosiasi - PT Berkah Teknologi Selaras (BTS)</v>
      </c>
      <c r="D1065" s="7" t="str">
        <f t="shared" si="71"/>
        <v>INSERT INTO m_coa (created_at, code, name) values (NOW(),'120502019','NCA - Investasi Jangka Panjang - Investasi Pada Asosiasi - PT Berkah Teknologi Selaras (BTS)');</v>
      </c>
      <c r="E1065" s="744" t="s">
        <v>60</v>
      </c>
      <c r="F1065" t="s">
        <v>376</v>
      </c>
      <c r="G1065" t="s">
        <v>396</v>
      </c>
      <c r="I1065" t="s">
        <v>398</v>
      </c>
      <c r="J1065" t="s">
        <v>131</v>
      </c>
      <c r="K1065">
        <f>VLOOKUP(I1065,Sheet2!$A$2:$C$1013,3,FALSE)</f>
        <v>284</v>
      </c>
      <c r="L1065" t="str">
        <f t="shared" si="72"/>
        <v>UPDATE m_coa set coa_group_id='284' WHERE code='120502019';</v>
      </c>
    </row>
    <row r="1066" spans="2:12">
      <c r="B1066">
        <v>120502020</v>
      </c>
      <c r="C1066" t="str">
        <f t="shared" si="74"/>
        <v>NCA - Investasi Jangka Panjang - Investasi Pada Asosiasi - PT Berkah Teknologi Semesta (BTS)</v>
      </c>
      <c r="D1066" s="7" t="str">
        <f t="shared" si="71"/>
        <v>INSERT INTO m_coa (created_at, code, name) values (NOW(),'120502020','NCA - Investasi Jangka Panjang - Investasi Pada Asosiasi - PT Berkah Teknologi Semesta (BTS)');</v>
      </c>
      <c r="E1066" s="744" t="s">
        <v>60</v>
      </c>
      <c r="F1066" t="s">
        <v>376</v>
      </c>
      <c r="G1066" t="s">
        <v>396</v>
      </c>
      <c r="I1066" t="s">
        <v>398</v>
      </c>
      <c r="J1066" t="s">
        <v>132</v>
      </c>
      <c r="K1066">
        <f>VLOOKUP(I1066,Sheet2!$A$2:$C$1013,3,FALSE)</f>
        <v>284</v>
      </c>
      <c r="L1066" t="str">
        <f t="shared" si="72"/>
        <v>UPDATE m_coa set coa_group_id='284' WHERE code='120502020';</v>
      </c>
    </row>
    <row r="1067" spans="2:12">
      <c r="B1067">
        <v>120502021</v>
      </c>
      <c r="C1067" t="str">
        <f t="shared" si="74"/>
        <v>NCA - Investasi Jangka Panjang - Investasi Pada Asosiasi - PT Berkah Trijaya Indonesia (BTI)</v>
      </c>
      <c r="D1067" s="7" t="str">
        <f t="shared" si="71"/>
        <v>INSERT INTO m_coa (created_at, code, name) values (NOW(),'120502021','NCA - Investasi Jangka Panjang - Investasi Pada Asosiasi - PT Berkah Trijaya Indonesia (BTI)');</v>
      </c>
      <c r="E1067" s="744" t="s">
        <v>60</v>
      </c>
      <c r="F1067" t="s">
        <v>376</v>
      </c>
      <c r="G1067" t="s">
        <v>396</v>
      </c>
      <c r="I1067" t="s">
        <v>398</v>
      </c>
      <c r="J1067" t="s">
        <v>133</v>
      </c>
      <c r="K1067">
        <f>VLOOKUP(I1067,Sheet2!$A$2:$C$1013,3,FALSE)</f>
        <v>284</v>
      </c>
      <c r="L1067" t="str">
        <f t="shared" si="72"/>
        <v>UPDATE m_coa set coa_group_id='284' WHERE code='120502021';</v>
      </c>
    </row>
    <row r="1068" spans="2:12">
      <c r="B1068">
        <v>120502022</v>
      </c>
      <c r="C1068" t="str">
        <f t="shared" si="74"/>
        <v>NCA - Investasi Jangka Panjang - Investasi Pada Asosiasi - PT Bersama Omega Sejahtera (BOS)</v>
      </c>
      <c r="D1068" s="7" t="str">
        <f t="shared" si="71"/>
        <v>INSERT INTO m_coa (created_at, code, name) values (NOW(),'120502022','NCA - Investasi Jangka Panjang - Investasi Pada Asosiasi - PT Bersama Omega Sejahtera (BOS)');</v>
      </c>
      <c r="E1068" s="744" t="s">
        <v>60</v>
      </c>
      <c r="F1068" t="s">
        <v>376</v>
      </c>
      <c r="G1068" t="s">
        <v>396</v>
      </c>
      <c r="I1068" t="s">
        <v>398</v>
      </c>
      <c r="J1068" t="s">
        <v>134</v>
      </c>
      <c r="K1068">
        <f>VLOOKUP(I1068,Sheet2!$A$2:$C$1013,3,FALSE)</f>
        <v>284</v>
      </c>
      <c r="L1068" t="str">
        <f t="shared" si="72"/>
        <v>UPDATE m_coa set coa_group_id='284' WHERE code='120502022';</v>
      </c>
    </row>
    <row r="1069" spans="2:12">
      <c r="B1069">
        <v>120502023</v>
      </c>
      <c r="C1069" t="str">
        <f t="shared" si="74"/>
        <v>NCA - Investasi Jangka Panjang - Investasi Pada Asosiasi - PT Bilik Sinergi Indonesia (BSI)</v>
      </c>
      <c r="D1069" s="7" t="str">
        <f t="shared" si="71"/>
        <v>INSERT INTO m_coa (created_at, code, name) values (NOW(),'120502023','NCA - Investasi Jangka Panjang - Investasi Pada Asosiasi - PT Bilik Sinergi Indonesia (BSI)');</v>
      </c>
      <c r="E1069" s="744" t="s">
        <v>60</v>
      </c>
      <c r="F1069" t="s">
        <v>376</v>
      </c>
      <c r="G1069" t="s">
        <v>396</v>
      </c>
      <c r="I1069" t="s">
        <v>398</v>
      </c>
      <c r="J1069" t="s">
        <v>135</v>
      </c>
      <c r="K1069">
        <f>VLOOKUP(I1069,Sheet2!$A$2:$C$1013,3,FALSE)</f>
        <v>284</v>
      </c>
      <c r="L1069" t="str">
        <f t="shared" si="72"/>
        <v>UPDATE m_coa set coa_group_id='284' WHERE code='120502023';</v>
      </c>
    </row>
    <row r="1070" spans="2:12">
      <c r="B1070">
        <v>120502024</v>
      </c>
      <c r="C1070" t="str">
        <f t="shared" si="74"/>
        <v>NCA - Investasi Jangka Panjang - Investasi Pada Asosiasi - PT Buana Agya Cipta (BAC)</v>
      </c>
      <c r="D1070" s="7" t="str">
        <f t="shared" si="71"/>
        <v>INSERT INTO m_coa (created_at, code, name) values (NOW(),'120502024','NCA - Investasi Jangka Panjang - Investasi Pada Asosiasi - PT Buana Agya Cipta (BAC)');</v>
      </c>
      <c r="E1070" s="744" t="s">
        <v>60</v>
      </c>
      <c r="F1070" t="s">
        <v>376</v>
      </c>
      <c r="G1070" t="s">
        <v>396</v>
      </c>
      <c r="I1070" t="s">
        <v>398</v>
      </c>
      <c r="J1070" t="s">
        <v>136</v>
      </c>
      <c r="K1070">
        <f>VLOOKUP(I1070,Sheet2!$A$2:$C$1013,3,FALSE)</f>
        <v>284</v>
      </c>
      <c r="L1070" t="str">
        <f t="shared" si="72"/>
        <v>UPDATE m_coa set coa_group_id='284' WHERE code='120502024';</v>
      </c>
    </row>
    <row r="1071" spans="2:12">
      <c r="B1071">
        <v>120502025</v>
      </c>
      <c r="C1071" t="str">
        <f t="shared" si="74"/>
        <v>NCA - Investasi Jangka Panjang - Investasi Pada Asosiasi - PT Cakra Ultima Sejahtera (CUS)</v>
      </c>
      <c r="D1071" s="7" t="str">
        <f t="shared" si="71"/>
        <v>INSERT INTO m_coa (created_at, code, name) values (NOW(),'120502025','NCA - Investasi Jangka Panjang - Investasi Pada Asosiasi - PT Cakra Ultima Sejahtera (CUS)');</v>
      </c>
      <c r="E1071" s="744" t="s">
        <v>60</v>
      </c>
      <c r="F1071" t="s">
        <v>376</v>
      </c>
      <c r="G1071" t="s">
        <v>396</v>
      </c>
      <c r="I1071" t="s">
        <v>398</v>
      </c>
      <c r="J1071" t="s">
        <v>137</v>
      </c>
      <c r="K1071">
        <f>VLOOKUP(I1071,Sheet2!$A$2:$C$1013,3,FALSE)</f>
        <v>284</v>
      </c>
      <c r="L1071" t="str">
        <f t="shared" si="72"/>
        <v>UPDATE m_coa set coa_group_id='284' WHERE code='120502025';</v>
      </c>
    </row>
    <row r="1072" spans="2:12">
      <c r="B1072">
        <v>120502026</v>
      </c>
      <c r="C1072" t="str">
        <f t="shared" si="74"/>
        <v>NCA - Investasi Jangka Panjang - Investasi Pada Asosiasi - PT Chat Bot Nusantara (CBN)</v>
      </c>
      <c r="D1072" s="7" t="str">
        <f t="shared" si="71"/>
        <v>INSERT INTO m_coa (created_at, code, name) values (NOW(),'120502026','NCA - Investasi Jangka Panjang - Investasi Pada Asosiasi - PT Chat Bot Nusantara (CBN)');</v>
      </c>
      <c r="E1072" s="744" t="s">
        <v>60</v>
      </c>
      <c r="F1072" t="s">
        <v>376</v>
      </c>
      <c r="G1072" t="s">
        <v>396</v>
      </c>
      <c r="I1072" t="s">
        <v>398</v>
      </c>
      <c r="J1072" t="s">
        <v>138</v>
      </c>
      <c r="K1072">
        <f>VLOOKUP(I1072,Sheet2!$A$2:$C$1013,3,FALSE)</f>
        <v>284</v>
      </c>
      <c r="L1072" t="str">
        <f t="shared" si="72"/>
        <v>UPDATE m_coa set coa_group_id='284' WHERE code='120502026';</v>
      </c>
    </row>
    <row r="1073" spans="2:12">
      <c r="B1073">
        <v>120502027</v>
      </c>
      <c r="C1073" t="str">
        <f t="shared" si="74"/>
        <v>NCA - Investasi Jangka Panjang - Investasi Pada Asosiasi - PT Cyrus Solusi Indonesia (CSI)</v>
      </c>
      <c r="D1073" s="7" t="str">
        <f t="shared" si="71"/>
        <v>INSERT INTO m_coa (created_at, code, name) values (NOW(),'120502027','NCA - Investasi Jangka Panjang - Investasi Pada Asosiasi - PT Cyrus Solusi Indonesia (CSI)');</v>
      </c>
      <c r="E1073" s="744" t="s">
        <v>60</v>
      </c>
      <c r="F1073" t="s">
        <v>376</v>
      </c>
      <c r="G1073" t="s">
        <v>396</v>
      </c>
      <c r="I1073" t="s">
        <v>398</v>
      </c>
      <c r="J1073" t="s">
        <v>139</v>
      </c>
      <c r="K1073">
        <f>VLOOKUP(I1073,Sheet2!$A$2:$C$1013,3,FALSE)</f>
        <v>284</v>
      </c>
      <c r="L1073" t="str">
        <f t="shared" si="72"/>
        <v>UPDATE m_coa set coa_group_id='284' WHERE code='120502027';</v>
      </c>
    </row>
    <row r="1074" spans="2:12">
      <c r="B1074">
        <v>120502028</v>
      </c>
      <c r="C1074" t="str">
        <f t="shared" si="74"/>
        <v>NCA - Investasi Jangka Panjang - Investasi Pada Asosiasi - PT Dam Korporindo Digital (DKD)</v>
      </c>
      <c r="D1074" s="7" t="str">
        <f t="shared" si="71"/>
        <v>INSERT INTO m_coa (created_at, code, name) values (NOW(),'120502028','NCA - Investasi Jangka Panjang - Investasi Pada Asosiasi - PT Dam Korporindo Digital (DKD)');</v>
      </c>
      <c r="E1074" s="744" t="s">
        <v>60</v>
      </c>
      <c r="F1074" t="s">
        <v>376</v>
      </c>
      <c r="G1074" t="s">
        <v>396</v>
      </c>
      <c r="I1074" t="s">
        <v>398</v>
      </c>
      <c r="J1074" t="s">
        <v>140</v>
      </c>
      <c r="K1074">
        <f>VLOOKUP(I1074,Sheet2!$A$2:$C$1013,3,FALSE)</f>
        <v>284</v>
      </c>
      <c r="L1074" t="str">
        <f t="shared" si="72"/>
        <v>UPDATE m_coa set coa_group_id='284' WHERE code='120502028';</v>
      </c>
    </row>
    <row r="1075" spans="2:12">
      <c r="B1075">
        <v>120502029</v>
      </c>
      <c r="C1075" t="str">
        <f t="shared" si="74"/>
        <v>NCA - Investasi Jangka Panjang - Investasi Pada Asosiasi - PT Dapur Kita Indonesia (DKI)</v>
      </c>
      <c r="D1075" s="7" t="str">
        <f t="shared" si="71"/>
        <v>INSERT INTO m_coa (created_at, code, name) values (NOW(),'120502029','NCA - Investasi Jangka Panjang - Investasi Pada Asosiasi - PT Dapur Kita Indonesia (DKI)');</v>
      </c>
      <c r="E1075" s="744" t="s">
        <v>60</v>
      </c>
      <c r="F1075" t="s">
        <v>376</v>
      </c>
      <c r="G1075" t="s">
        <v>396</v>
      </c>
      <c r="I1075" t="s">
        <v>398</v>
      </c>
      <c r="J1075" t="s">
        <v>141</v>
      </c>
      <c r="K1075">
        <f>VLOOKUP(I1075,Sheet2!$A$2:$C$1013,3,FALSE)</f>
        <v>284</v>
      </c>
      <c r="L1075" t="str">
        <f t="shared" si="72"/>
        <v>UPDATE m_coa set coa_group_id='284' WHERE code='120502029';</v>
      </c>
    </row>
    <row r="1076" spans="2:12">
      <c r="B1076">
        <v>120502030</v>
      </c>
      <c r="C1076" t="str">
        <f t="shared" si="74"/>
        <v>NCA - Investasi Jangka Panjang - Investasi Pada Asosiasi - PT Dapur Kloud Digital (DKD)</v>
      </c>
      <c r="D1076" s="7" t="str">
        <f t="shared" si="71"/>
        <v>INSERT INTO m_coa (created_at, code, name) values (NOW(),'120502030','NCA - Investasi Jangka Panjang - Investasi Pada Asosiasi - PT Dapur Kloud Digital (DKD)');</v>
      </c>
      <c r="E1076" s="744" t="s">
        <v>60</v>
      </c>
      <c r="F1076" t="s">
        <v>376</v>
      </c>
      <c r="G1076" t="s">
        <v>396</v>
      </c>
      <c r="I1076" t="s">
        <v>398</v>
      </c>
      <c r="J1076" t="s">
        <v>142</v>
      </c>
      <c r="K1076">
        <f>VLOOKUP(I1076,Sheet2!$A$2:$C$1013,3,FALSE)</f>
        <v>284</v>
      </c>
      <c r="L1076" t="str">
        <f t="shared" si="72"/>
        <v>UPDATE m_coa set coa_group_id='284' WHERE code='120502030';</v>
      </c>
    </row>
    <row r="1077" spans="2:12">
      <c r="B1077">
        <v>120502031</v>
      </c>
      <c r="C1077" t="str">
        <f t="shared" si="74"/>
        <v>NCA - Investasi Jangka Panjang - Investasi Pada Asosiasi - PT Dekodr Solusi Digital Indonesia (DSDI)</v>
      </c>
      <c r="D1077" s="7" t="str">
        <f t="shared" si="71"/>
        <v>INSERT INTO m_coa (created_at, code, name) values (NOW(),'120502031','NCA - Investasi Jangka Panjang - Investasi Pada Asosiasi - PT Dekodr Solusi Digital Indonesia (DSDI)');</v>
      </c>
      <c r="E1077" s="744" t="s">
        <v>60</v>
      </c>
      <c r="F1077" t="s">
        <v>376</v>
      </c>
      <c r="G1077" t="s">
        <v>396</v>
      </c>
      <c r="I1077" t="s">
        <v>398</v>
      </c>
      <c r="J1077" t="s">
        <v>143</v>
      </c>
      <c r="K1077">
        <f>VLOOKUP(I1077,Sheet2!$A$2:$C$1013,3,FALSE)</f>
        <v>284</v>
      </c>
      <c r="L1077" t="str">
        <f t="shared" si="72"/>
        <v>UPDATE m_coa set coa_group_id='284' WHERE code='120502031';</v>
      </c>
    </row>
    <row r="1078" spans="2:12">
      <c r="B1078">
        <v>120502032</v>
      </c>
      <c r="C1078" t="str">
        <f t="shared" si="74"/>
        <v>NCA - Investasi Jangka Panjang - Investasi Pada Asosiasi - PT Digital Berkah Indonesia (DBI)</v>
      </c>
      <c r="D1078" s="7" t="str">
        <f t="shared" si="71"/>
        <v>INSERT INTO m_coa (created_at, code, name) values (NOW(),'120502032','NCA - Investasi Jangka Panjang - Investasi Pada Asosiasi - PT Digital Berkah Indonesia (DBI)');</v>
      </c>
      <c r="E1078" s="744" t="s">
        <v>60</v>
      </c>
      <c r="F1078" t="s">
        <v>376</v>
      </c>
      <c r="G1078" t="s">
        <v>396</v>
      </c>
      <c r="I1078" t="s">
        <v>398</v>
      </c>
      <c r="J1078" t="s">
        <v>144</v>
      </c>
      <c r="K1078">
        <f>VLOOKUP(I1078,Sheet2!$A$2:$C$1013,3,FALSE)</f>
        <v>284</v>
      </c>
      <c r="L1078" t="str">
        <f t="shared" si="72"/>
        <v>UPDATE m_coa set coa_group_id='284' WHERE code='120502032';</v>
      </c>
    </row>
    <row r="1079" spans="2:12">
      <c r="B1079">
        <v>120502033</v>
      </c>
      <c r="C1079" t="str">
        <f t="shared" si="74"/>
        <v>NCA - Investasi Jangka Panjang - Investasi Pada Asosiasi - PT Digital Consumer Engagement (DCE)</v>
      </c>
      <c r="D1079" s="7" t="str">
        <f t="shared" si="71"/>
        <v>INSERT INTO m_coa (created_at, code, name) values (NOW(),'120502033','NCA - Investasi Jangka Panjang - Investasi Pada Asosiasi - PT Digital Consumer Engagement (DCE)');</v>
      </c>
      <c r="E1079" s="744" t="s">
        <v>60</v>
      </c>
      <c r="F1079" t="s">
        <v>376</v>
      </c>
      <c r="G1079" t="s">
        <v>396</v>
      </c>
      <c r="I1079" t="s">
        <v>398</v>
      </c>
      <c r="J1079" t="s">
        <v>145</v>
      </c>
      <c r="K1079">
        <f>VLOOKUP(I1079,Sheet2!$A$2:$C$1013,3,FALSE)</f>
        <v>284</v>
      </c>
      <c r="L1079" t="str">
        <f t="shared" si="72"/>
        <v>UPDATE m_coa set coa_group_id='284' WHERE code='120502033';</v>
      </c>
    </row>
    <row r="1080" spans="2:12">
      <c r="B1080">
        <v>120502034</v>
      </c>
      <c r="C1080" t="str">
        <f t="shared" si="74"/>
        <v>NCA - Investasi Jangka Panjang - Investasi Pada Asosiasi - PT Digital Maksima Karisma (DMK)</v>
      </c>
      <c r="D1080" s="7" t="str">
        <f t="shared" si="71"/>
        <v>INSERT INTO m_coa (created_at, code, name) values (NOW(),'120502034','NCA - Investasi Jangka Panjang - Investasi Pada Asosiasi - PT Digital Maksima Karisma (DMK)');</v>
      </c>
      <c r="E1080" s="744" t="s">
        <v>60</v>
      </c>
      <c r="F1080" t="s">
        <v>376</v>
      </c>
      <c r="G1080" t="s">
        <v>396</v>
      </c>
      <c r="I1080" t="s">
        <v>398</v>
      </c>
      <c r="J1080" t="s">
        <v>146</v>
      </c>
      <c r="K1080">
        <f>VLOOKUP(I1080,Sheet2!$A$2:$C$1013,3,FALSE)</f>
        <v>284</v>
      </c>
      <c r="L1080" t="str">
        <f t="shared" si="72"/>
        <v>UPDATE m_coa set coa_group_id='284' WHERE code='120502034';</v>
      </c>
    </row>
    <row r="1081" spans="2:12">
      <c r="B1081">
        <v>120502035</v>
      </c>
      <c r="C1081" t="str">
        <f t="shared" si="74"/>
        <v>NCA - Investasi Jangka Panjang - Investasi Pada Asosiasi - PT Digital Maxima Indonesia (DMI)</v>
      </c>
      <c r="D1081" s="7" t="str">
        <f t="shared" si="71"/>
        <v>INSERT INTO m_coa (created_at, code, name) values (NOW(),'120502035','NCA - Investasi Jangka Panjang - Investasi Pada Asosiasi - PT Digital Maxima Indonesia (DMI)');</v>
      </c>
      <c r="E1081" s="744" t="s">
        <v>60</v>
      </c>
      <c r="F1081" t="s">
        <v>376</v>
      </c>
      <c r="G1081" t="s">
        <v>396</v>
      </c>
      <c r="I1081" t="s">
        <v>398</v>
      </c>
      <c r="J1081" t="s">
        <v>147</v>
      </c>
      <c r="K1081">
        <f>VLOOKUP(I1081,Sheet2!$A$2:$C$1013,3,FALSE)</f>
        <v>284</v>
      </c>
      <c r="L1081" t="str">
        <f t="shared" si="72"/>
        <v>UPDATE m_coa set coa_group_id='284' WHERE code='120502035';</v>
      </c>
    </row>
    <row r="1082" spans="2:12">
      <c r="B1082">
        <v>120502036</v>
      </c>
      <c r="C1082" t="str">
        <f t="shared" si="74"/>
        <v>NCA - Investasi Jangka Panjang - Investasi Pada Asosiasi - PT Digital Mediatama Maxima Tbk (DMMX)</v>
      </c>
      <c r="D1082" s="7" t="str">
        <f t="shared" si="71"/>
        <v>INSERT INTO m_coa (created_at, code, name) values (NOW(),'120502036','NCA - Investasi Jangka Panjang - Investasi Pada Asosiasi - PT Digital Mediatama Maxima Tbk (DMMX)');</v>
      </c>
      <c r="E1082" s="744" t="s">
        <v>60</v>
      </c>
      <c r="F1082" t="s">
        <v>376</v>
      </c>
      <c r="G1082" t="s">
        <v>396</v>
      </c>
      <c r="I1082" t="s">
        <v>398</v>
      </c>
      <c r="J1082" t="s">
        <v>148</v>
      </c>
      <c r="K1082">
        <f>VLOOKUP(I1082,Sheet2!$A$2:$C$1013,3,FALSE)</f>
        <v>284</v>
      </c>
      <c r="L1082" t="str">
        <f t="shared" si="72"/>
        <v>UPDATE m_coa set coa_group_id='284' WHERE code='120502036';</v>
      </c>
    </row>
    <row r="1083" spans="2:12">
      <c r="B1083">
        <v>120502037</v>
      </c>
      <c r="C1083" t="str">
        <f t="shared" si="74"/>
        <v>NCA - Investasi Jangka Panjang - Investasi Pada Asosiasi - PT Disa Citra Digital (DCD)</v>
      </c>
      <c r="D1083" s="7" t="str">
        <f t="shared" si="71"/>
        <v>INSERT INTO m_coa (created_at, code, name) values (NOW(),'120502037','NCA - Investasi Jangka Panjang - Investasi Pada Asosiasi - PT Disa Citra Digital (DCD)');</v>
      </c>
      <c r="E1083" s="744" t="s">
        <v>60</v>
      </c>
      <c r="F1083" t="s">
        <v>376</v>
      </c>
      <c r="G1083" t="s">
        <v>396</v>
      </c>
      <c r="I1083" t="s">
        <v>398</v>
      </c>
      <c r="J1083" t="s">
        <v>149</v>
      </c>
      <c r="K1083">
        <f>VLOOKUP(I1083,Sheet2!$A$2:$C$1013,3,FALSE)</f>
        <v>284</v>
      </c>
      <c r="L1083" t="str">
        <f t="shared" si="72"/>
        <v>UPDATE m_coa set coa_group_id='284' WHERE code='120502037';</v>
      </c>
    </row>
    <row r="1084" spans="2:12">
      <c r="B1084">
        <v>120502038</v>
      </c>
      <c r="C1084" t="str">
        <f t="shared" si="74"/>
        <v>NCA - Investasi Jangka Panjang - Investasi Pada Asosiasi - PT Disa Citra Mandiri (DCM)</v>
      </c>
      <c r="D1084" s="7" t="str">
        <f t="shared" si="71"/>
        <v>INSERT INTO m_coa (created_at, code, name) values (NOW(),'120502038','NCA - Investasi Jangka Panjang - Investasi Pada Asosiasi - PT Disa Citra Mandiri (DCM)');</v>
      </c>
      <c r="E1084" s="744" t="s">
        <v>60</v>
      </c>
      <c r="F1084" t="s">
        <v>376</v>
      </c>
      <c r="G1084" t="s">
        <v>396</v>
      </c>
      <c r="I1084" t="s">
        <v>398</v>
      </c>
      <c r="J1084" t="s">
        <v>150</v>
      </c>
      <c r="K1084">
        <f>VLOOKUP(I1084,Sheet2!$A$2:$C$1013,3,FALSE)</f>
        <v>284</v>
      </c>
      <c r="L1084" t="str">
        <f t="shared" si="72"/>
        <v>UPDATE m_coa set coa_group_id='284' WHERE code='120502038';</v>
      </c>
    </row>
    <row r="1085" spans="2:12">
      <c r="B1085">
        <v>120502039</v>
      </c>
      <c r="C1085" t="str">
        <f t="shared" si="74"/>
        <v>NCA - Investasi Jangka Panjang - Investasi Pada Asosiasi - PT Distribusi Emitama Anugerah (DEA)</v>
      </c>
      <c r="D1085" s="7" t="str">
        <f t="shared" si="71"/>
        <v>INSERT INTO m_coa (created_at, code, name) values (NOW(),'120502039','NCA - Investasi Jangka Panjang - Investasi Pada Asosiasi - PT Distribusi Emitama Anugerah (DEA)');</v>
      </c>
      <c r="E1085" s="744" t="s">
        <v>60</v>
      </c>
      <c r="F1085" t="s">
        <v>376</v>
      </c>
      <c r="G1085" t="s">
        <v>396</v>
      </c>
      <c r="I1085" t="s">
        <v>398</v>
      </c>
      <c r="J1085" t="s">
        <v>151</v>
      </c>
      <c r="K1085">
        <f>VLOOKUP(I1085,Sheet2!$A$2:$C$1013,3,FALSE)</f>
        <v>284</v>
      </c>
      <c r="L1085" t="str">
        <f t="shared" si="72"/>
        <v>UPDATE m_coa set coa_group_id='284' WHERE code='120502039';</v>
      </c>
    </row>
    <row r="1086" spans="2:12">
      <c r="B1086">
        <v>120502040</v>
      </c>
      <c r="C1086" t="str">
        <f t="shared" si="74"/>
        <v>NCA - Investasi Jangka Panjang - Investasi Pada Asosiasi - PT Distribusi Voucher Nusantara Tbk (DIVA)</v>
      </c>
      <c r="D1086" s="7" t="str">
        <f t="shared" si="71"/>
        <v>INSERT INTO m_coa (created_at, code, name) values (NOW(),'120502040','NCA - Investasi Jangka Panjang - Investasi Pada Asosiasi - PT Distribusi Voucher Nusantara Tbk (DIVA)');</v>
      </c>
      <c r="E1086" s="744" t="s">
        <v>60</v>
      </c>
      <c r="F1086" t="s">
        <v>376</v>
      </c>
      <c r="G1086" t="s">
        <v>396</v>
      </c>
      <c r="I1086" t="s">
        <v>398</v>
      </c>
      <c r="J1086" t="s">
        <v>152</v>
      </c>
      <c r="K1086">
        <f>VLOOKUP(I1086,Sheet2!$A$2:$C$1013,3,FALSE)</f>
        <v>284</v>
      </c>
      <c r="L1086" t="str">
        <f t="shared" si="72"/>
        <v>UPDATE m_coa set coa_group_id='284' WHERE code='120502040';</v>
      </c>
    </row>
    <row r="1087" spans="2:12">
      <c r="B1087">
        <v>120502041</v>
      </c>
      <c r="C1087" t="str">
        <f t="shared" si="74"/>
        <v>NCA - Investasi Jangka Panjang - Investasi Pada Asosiasi - PT Emirindo Dinamika Pratama (EDP)</v>
      </c>
      <c r="D1087" s="7" t="str">
        <f t="shared" si="71"/>
        <v>INSERT INTO m_coa (created_at, code, name) values (NOW(),'120502041','NCA - Investasi Jangka Panjang - Investasi Pada Asosiasi - PT Emirindo Dinamika Pratama (EDP)');</v>
      </c>
      <c r="E1087" s="744" t="s">
        <v>60</v>
      </c>
      <c r="F1087" t="s">
        <v>376</v>
      </c>
      <c r="G1087" t="s">
        <v>396</v>
      </c>
      <c r="I1087" t="s">
        <v>398</v>
      </c>
      <c r="J1087" t="s">
        <v>153</v>
      </c>
      <c r="K1087">
        <f>VLOOKUP(I1087,Sheet2!$A$2:$C$1013,3,FALSE)</f>
        <v>284</v>
      </c>
      <c r="L1087" t="str">
        <f t="shared" si="72"/>
        <v>UPDATE m_coa set coa_group_id='284' WHERE code='120502041';</v>
      </c>
    </row>
    <row r="1088" spans="2:12">
      <c r="B1088">
        <v>120502042</v>
      </c>
      <c r="C1088" t="str">
        <f t="shared" si="74"/>
        <v>NCA - Investasi Jangka Panjang - Investasi Pada Asosiasi - PT Emitama Wahana Mandiri (EWM)</v>
      </c>
      <c r="D1088" s="7" t="str">
        <f t="shared" si="71"/>
        <v>INSERT INTO m_coa (created_at, code, name) values (NOW(),'120502042','NCA - Investasi Jangka Panjang - Investasi Pada Asosiasi - PT Emitama Wahana Mandiri (EWM)');</v>
      </c>
      <c r="E1088" s="744" t="s">
        <v>60</v>
      </c>
      <c r="F1088" t="s">
        <v>376</v>
      </c>
      <c r="G1088" t="s">
        <v>396</v>
      </c>
      <c r="I1088" t="s">
        <v>398</v>
      </c>
      <c r="J1088" t="s">
        <v>154</v>
      </c>
      <c r="K1088">
        <f>VLOOKUP(I1088,Sheet2!$A$2:$C$1013,3,FALSE)</f>
        <v>284</v>
      </c>
      <c r="L1088" t="str">
        <f t="shared" si="72"/>
        <v>UPDATE m_coa set coa_group_id='284' WHERE code='120502042';</v>
      </c>
    </row>
    <row r="1089" spans="2:12">
      <c r="B1089">
        <v>120502043</v>
      </c>
      <c r="C1089" t="str">
        <f t="shared" si="74"/>
        <v>NCA - Investasi Jangka Panjang - Investasi Pada Asosiasi - PT Foodia Indonesia Digital (FID)</v>
      </c>
      <c r="D1089" s="7" t="str">
        <f t="shared" si="71"/>
        <v>INSERT INTO m_coa (created_at, code, name) values (NOW(),'120502043','NCA - Investasi Jangka Panjang - Investasi Pada Asosiasi - PT Foodia Indonesia Digital (FID)');</v>
      </c>
      <c r="E1089" s="744" t="s">
        <v>60</v>
      </c>
      <c r="F1089" t="s">
        <v>376</v>
      </c>
      <c r="G1089" t="s">
        <v>396</v>
      </c>
      <c r="I1089" t="s">
        <v>398</v>
      </c>
      <c r="J1089" t="s">
        <v>155</v>
      </c>
      <c r="K1089">
        <f>VLOOKUP(I1089,Sheet2!$A$2:$C$1013,3,FALSE)</f>
        <v>284</v>
      </c>
      <c r="L1089" t="str">
        <f t="shared" si="72"/>
        <v>UPDATE m_coa set coa_group_id='284' WHERE code='120502043';</v>
      </c>
    </row>
    <row r="1090" spans="2:12">
      <c r="B1090">
        <v>120502044</v>
      </c>
      <c r="C1090" t="str">
        <f t="shared" si="74"/>
        <v>NCA - Investasi Jangka Panjang - Investasi Pada Asosiasi - PT Gowes Teknologi Indonesia (GTI1)</v>
      </c>
      <c r="D1090" s="7" t="str">
        <f t="shared" si="71"/>
        <v>INSERT INTO m_coa (created_at, code, name) values (NOW(),'120502044','NCA - Investasi Jangka Panjang - Investasi Pada Asosiasi - PT Gowes Teknologi Indonesia (GTI1)');</v>
      </c>
      <c r="E1090" s="744" t="s">
        <v>60</v>
      </c>
      <c r="F1090" t="s">
        <v>376</v>
      </c>
      <c r="G1090" t="s">
        <v>396</v>
      </c>
      <c r="I1090" t="s">
        <v>398</v>
      </c>
      <c r="J1090" t="s">
        <v>156</v>
      </c>
      <c r="K1090">
        <f>VLOOKUP(I1090,Sheet2!$A$2:$C$1013,3,FALSE)</f>
        <v>284</v>
      </c>
      <c r="L1090" t="str">
        <f t="shared" si="72"/>
        <v>UPDATE m_coa set coa_group_id='284' WHERE code='120502044';</v>
      </c>
    </row>
    <row r="1091" spans="2:12">
      <c r="B1091">
        <v>120502045</v>
      </c>
      <c r="C1091" t="str">
        <f t="shared" si="74"/>
        <v>NCA - Investasi Jangka Panjang - Investasi Pada Asosiasi - PT Gowithmi Teknologi Indonesia (GTI2)</v>
      </c>
      <c r="D1091" s="7" t="str">
        <f t="shared" si="71"/>
        <v>INSERT INTO m_coa (created_at, code, name) values (NOW(),'120502045','NCA - Investasi Jangka Panjang - Investasi Pada Asosiasi - PT Gowithmi Teknologi Indonesia (GTI2)');</v>
      </c>
      <c r="E1091" s="744" t="s">
        <v>60</v>
      </c>
      <c r="F1091" t="s">
        <v>376</v>
      </c>
      <c r="G1091" t="s">
        <v>396</v>
      </c>
      <c r="I1091" t="s">
        <v>398</v>
      </c>
      <c r="J1091" t="s">
        <v>157</v>
      </c>
      <c r="K1091">
        <f>VLOOKUP(I1091,Sheet2!$A$2:$C$1013,3,FALSE)</f>
        <v>284</v>
      </c>
      <c r="L1091" t="str">
        <f t="shared" si="72"/>
        <v>UPDATE m_coa set coa_group_id='284' WHERE code='120502045';</v>
      </c>
    </row>
    <row r="1092" spans="2:12">
      <c r="B1092">
        <v>120502046</v>
      </c>
      <c r="C1092" t="str">
        <f t="shared" si="74"/>
        <v>NCA - Investasi Jangka Panjang - Investasi Pada Asosiasi - PT Green Sinergy Indonesia (GSI)</v>
      </c>
      <c r="D1092" s="7" t="str">
        <f t="shared" si="71"/>
        <v>INSERT INTO m_coa (created_at, code, name) values (NOW(),'120502046','NCA - Investasi Jangka Panjang - Investasi Pada Asosiasi - PT Green Sinergy Indonesia (GSI)');</v>
      </c>
      <c r="E1092" s="744" t="s">
        <v>60</v>
      </c>
      <c r="F1092" t="s">
        <v>376</v>
      </c>
      <c r="G1092" t="s">
        <v>396</v>
      </c>
      <c r="I1092" t="s">
        <v>398</v>
      </c>
      <c r="J1092" t="s">
        <v>158</v>
      </c>
      <c r="K1092">
        <f>VLOOKUP(I1092,Sheet2!$A$2:$C$1013,3,FALSE)</f>
        <v>284</v>
      </c>
      <c r="L1092" t="str">
        <f t="shared" si="72"/>
        <v>UPDATE m_coa set coa_group_id='284' WHERE code='120502046';</v>
      </c>
    </row>
    <row r="1093" spans="2:12">
      <c r="B1093">
        <v>120502047</v>
      </c>
      <c r="C1093" t="str">
        <f t="shared" si="74"/>
        <v>NCA - Investasi Jangka Panjang - Investasi Pada Asosiasi - PT Harapan Inti Selaras (HIS)</v>
      </c>
      <c r="D1093" s="7" t="str">
        <f t="shared" ref="D1093:D1156" si="75">"INSERT INTO m_coa (created_at, code, name) values (NOW(),'"&amp;B1093&amp;"','"&amp;C1093&amp;"');"</f>
        <v>INSERT INTO m_coa (created_at, code, name) values (NOW(),'120502047','NCA - Investasi Jangka Panjang - Investasi Pada Asosiasi - PT Harapan Inti Selaras (HIS)');</v>
      </c>
      <c r="E1093" s="744" t="s">
        <v>60</v>
      </c>
      <c r="F1093" t="s">
        <v>376</v>
      </c>
      <c r="G1093" t="s">
        <v>396</v>
      </c>
      <c r="I1093" t="s">
        <v>398</v>
      </c>
      <c r="J1093" t="s">
        <v>159</v>
      </c>
      <c r="K1093">
        <f>VLOOKUP(I1093,Sheet2!$A$2:$C$1013,3,FALSE)</f>
        <v>284</v>
      </c>
      <c r="L1093" t="str">
        <f t="shared" ref="L1093:L1156" si="76">"UPDATE m_coa set coa_group_id='"&amp;K1093&amp;"' WHERE code='"&amp;B1093&amp;"';"</f>
        <v>UPDATE m_coa set coa_group_id='284' WHERE code='120502047';</v>
      </c>
    </row>
    <row r="1094" spans="2:12">
      <c r="B1094">
        <v>120502048</v>
      </c>
      <c r="C1094" t="str">
        <f t="shared" si="74"/>
        <v>NCA - Investasi Jangka Panjang - Investasi Pada Asosiasi - PT Hikmat Sukses Sejahtera (HSS)</v>
      </c>
      <c r="D1094" s="7" t="str">
        <f t="shared" si="75"/>
        <v>INSERT INTO m_coa (created_at, code, name) values (NOW(),'120502048','NCA - Investasi Jangka Panjang - Investasi Pada Asosiasi - PT Hikmat Sukses Sejahtera (HSS)');</v>
      </c>
      <c r="E1094" s="744" t="s">
        <v>60</v>
      </c>
      <c r="F1094" t="s">
        <v>376</v>
      </c>
      <c r="G1094" t="s">
        <v>396</v>
      </c>
      <c r="I1094" t="s">
        <v>398</v>
      </c>
      <c r="J1094" t="s">
        <v>160</v>
      </c>
      <c r="K1094">
        <f>VLOOKUP(I1094,Sheet2!$A$2:$C$1013,3,FALSE)</f>
        <v>284</v>
      </c>
      <c r="L1094" t="str">
        <f t="shared" si="76"/>
        <v>UPDATE m_coa set coa_group_id='284' WHERE code='120502048';</v>
      </c>
    </row>
    <row r="1095" spans="2:12">
      <c r="B1095">
        <v>120502049</v>
      </c>
      <c r="C1095" t="str">
        <f t="shared" si="74"/>
        <v>NCA - Investasi Jangka Panjang - Investasi Pada Asosiasi - PT Inova Duapuluh Duapuluh</v>
      </c>
      <c r="D1095" s="7" t="str">
        <f t="shared" si="75"/>
        <v>INSERT INTO m_coa (created_at, code, name) values (NOW(),'120502049','NCA - Investasi Jangka Panjang - Investasi Pada Asosiasi - PT Inova Duapuluh Duapuluh');</v>
      </c>
      <c r="E1095" s="744" t="s">
        <v>60</v>
      </c>
      <c r="F1095" t="s">
        <v>376</v>
      </c>
      <c r="G1095" t="s">
        <v>396</v>
      </c>
      <c r="I1095" t="s">
        <v>398</v>
      </c>
      <c r="J1095" t="s">
        <v>161</v>
      </c>
      <c r="K1095">
        <f>VLOOKUP(I1095,Sheet2!$A$2:$C$1013,3,FALSE)</f>
        <v>284</v>
      </c>
      <c r="L1095" t="str">
        <f t="shared" si="76"/>
        <v>UPDATE m_coa set coa_group_id='284' WHERE code='120502049';</v>
      </c>
    </row>
    <row r="1096" spans="2:12">
      <c r="B1096">
        <v>120502050</v>
      </c>
      <c r="C1096" t="str">
        <f t="shared" si="74"/>
        <v>NCA - Investasi Jangka Panjang - Investasi Pada Asosiasi - PT Inspira Citra Asia (ICA)</v>
      </c>
      <c r="D1096" s="7" t="str">
        <f t="shared" si="75"/>
        <v>INSERT INTO m_coa (created_at, code, name) values (NOW(),'120502050','NCA - Investasi Jangka Panjang - Investasi Pada Asosiasi - PT Inspira Citra Asia (ICA)');</v>
      </c>
      <c r="E1096" s="744" t="s">
        <v>60</v>
      </c>
      <c r="F1096" t="s">
        <v>376</v>
      </c>
      <c r="G1096" t="s">
        <v>396</v>
      </c>
      <c r="I1096" t="s">
        <v>398</v>
      </c>
      <c r="J1096" t="s">
        <v>162</v>
      </c>
      <c r="K1096">
        <f>VLOOKUP(I1096,Sheet2!$A$2:$C$1013,3,FALSE)</f>
        <v>284</v>
      </c>
      <c r="L1096" t="str">
        <f t="shared" si="76"/>
        <v>UPDATE m_coa set coa_group_id='284' WHERE code='120502050';</v>
      </c>
    </row>
    <row r="1097" spans="2:12">
      <c r="B1097">
        <v>120502051</v>
      </c>
      <c r="C1097" t="str">
        <f t="shared" si="74"/>
        <v>NCA - Investasi Jangka Panjang - Investasi Pada Asosiasi - PT Internet Omega Teknologi (IOT)</v>
      </c>
      <c r="D1097" s="7" t="str">
        <f t="shared" si="75"/>
        <v>INSERT INTO m_coa (created_at, code, name) values (NOW(),'120502051','NCA - Investasi Jangka Panjang - Investasi Pada Asosiasi - PT Internet Omega Teknologi (IOT)');</v>
      </c>
      <c r="E1097" s="744" t="s">
        <v>60</v>
      </c>
      <c r="F1097" t="s">
        <v>376</v>
      </c>
      <c r="G1097" t="s">
        <v>396</v>
      </c>
      <c r="I1097" t="s">
        <v>398</v>
      </c>
      <c r="J1097" t="s">
        <v>163</v>
      </c>
      <c r="K1097">
        <f>VLOOKUP(I1097,Sheet2!$A$2:$C$1013,3,FALSE)</f>
        <v>284</v>
      </c>
      <c r="L1097" t="str">
        <f t="shared" si="76"/>
        <v>UPDATE m_coa set coa_group_id='284' WHERE code='120502051';</v>
      </c>
    </row>
    <row r="1098" spans="2:12">
      <c r="B1098">
        <v>120502052</v>
      </c>
      <c r="C1098" t="str">
        <f t="shared" si="74"/>
        <v>NCA - Investasi Jangka Panjang - Investasi Pada Asosiasi - PT Jedidiah Inti Anugerah (JIA)</v>
      </c>
      <c r="D1098" s="7" t="str">
        <f t="shared" si="75"/>
        <v>INSERT INTO m_coa (created_at, code, name) values (NOW(),'120502052','NCA - Investasi Jangka Panjang - Investasi Pada Asosiasi - PT Jedidiah Inti Anugerah (JIA)');</v>
      </c>
      <c r="E1098" s="744" t="s">
        <v>60</v>
      </c>
      <c r="F1098" t="s">
        <v>376</v>
      </c>
      <c r="G1098" t="s">
        <v>396</v>
      </c>
      <c r="I1098" t="s">
        <v>398</v>
      </c>
      <c r="J1098" t="s">
        <v>164</v>
      </c>
      <c r="K1098">
        <f>VLOOKUP(I1098,Sheet2!$A$2:$C$1013,3,FALSE)</f>
        <v>284</v>
      </c>
      <c r="L1098" t="str">
        <f t="shared" si="76"/>
        <v>UPDATE m_coa set coa_group_id='284' WHERE code='120502052';</v>
      </c>
    </row>
    <row r="1099" spans="2:12">
      <c r="B1099">
        <v>120502053</v>
      </c>
      <c r="C1099" t="str">
        <f t="shared" si="74"/>
        <v>NCA - Investasi Jangka Panjang - Investasi Pada Asosiasi - PT Jubileum Musisi Indonesia (JMI)</v>
      </c>
      <c r="D1099" s="7" t="str">
        <f t="shared" si="75"/>
        <v>INSERT INTO m_coa (created_at, code, name) values (NOW(),'120502053','NCA - Investasi Jangka Panjang - Investasi Pada Asosiasi - PT Jubileum Musisi Indonesia (JMI)');</v>
      </c>
      <c r="E1099" s="744" t="s">
        <v>60</v>
      </c>
      <c r="F1099" t="s">
        <v>376</v>
      </c>
      <c r="G1099" t="s">
        <v>396</v>
      </c>
      <c r="I1099" t="s">
        <v>398</v>
      </c>
      <c r="J1099" t="s">
        <v>165</v>
      </c>
      <c r="K1099">
        <f>VLOOKUP(I1099,Sheet2!$A$2:$C$1013,3,FALSE)</f>
        <v>284</v>
      </c>
      <c r="L1099" t="str">
        <f t="shared" si="76"/>
        <v>UPDATE m_coa set coa_group_id='284' WHERE code='120502053';</v>
      </c>
    </row>
    <row r="1100" spans="2:12">
      <c r="B1100">
        <v>120502054</v>
      </c>
      <c r="C1100" t="str">
        <f t="shared" si="74"/>
        <v>NCA - Investasi Jangka Panjang - Investasi Pada Asosiasi - PT Jurnal Digital Indonesia (JDI)</v>
      </c>
      <c r="D1100" s="7" t="str">
        <f t="shared" si="75"/>
        <v>INSERT INTO m_coa (created_at, code, name) values (NOW(),'120502054','NCA - Investasi Jangka Panjang - Investasi Pada Asosiasi - PT Jurnal Digital Indonesia (JDI)');</v>
      </c>
      <c r="E1100" s="744" t="s">
        <v>60</v>
      </c>
      <c r="F1100" t="s">
        <v>376</v>
      </c>
      <c r="G1100" t="s">
        <v>396</v>
      </c>
      <c r="I1100" t="s">
        <v>398</v>
      </c>
      <c r="J1100" t="s">
        <v>166</v>
      </c>
      <c r="K1100">
        <f>VLOOKUP(I1100,Sheet2!$A$2:$C$1013,3,FALSE)</f>
        <v>284</v>
      </c>
      <c r="L1100" t="str">
        <f t="shared" si="76"/>
        <v>UPDATE m_coa set coa_group_id='284' WHERE code='120502054';</v>
      </c>
    </row>
    <row r="1101" spans="2:12">
      <c r="B1101">
        <v>120502055</v>
      </c>
      <c r="C1101" t="str">
        <f t="shared" si="74"/>
        <v>NCA - Investasi Jangka Panjang - Investasi Pada Asosiasi - PT Kasih Anugerah Kharisma (KAK)</v>
      </c>
      <c r="D1101" s="7" t="str">
        <f t="shared" si="75"/>
        <v>INSERT INTO m_coa (created_at, code, name) values (NOW(),'120502055','NCA - Investasi Jangka Panjang - Investasi Pada Asosiasi - PT Kasih Anugerah Kharisma (KAK)');</v>
      </c>
      <c r="E1101" s="744" t="s">
        <v>60</v>
      </c>
      <c r="F1101" t="s">
        <v>376</v>
      </c>
      <c r="G1101" t="s">
        <v>396</v>
      </c>
      <c r="I1101" t="s">
        <v>398</v>
      </c>
      <c r="J1101" t="s">
        <v>167</v>
      </c>
      <c r="K1101">
        <f>VLOOKUP(I1101,Sheet2!$A$2:$C$1013,3,FALSE)</f>
        <v>284</v>
      </c>
      <c r="L1101" t="str">
        <f t="shared" si="76"/>
        <v>UPDATE m_coa set coa_group_id='284' WHERE code='120502055';</v>
      </c>
    </row>
    <row r="1102" spans="2:12">
      <c r="B1102">
        <v>120502056</v>
      </c>
      <c r="C1102" t="str">
        <f t="shared" si="74"/>
        <v>NCA - Investasi Jangka Panjang - Investasi Pada Asosiasi - PT Kavita Dana Asia (KDA)</v>
      </c>
      <c r="D1102" s="7" t="str">
        <f t="shared" si="75"/>
        <v>INSERT INTO m_coa (created_at, code, name) values (NOW(),'120502056','NCA - Investasi Jangka Panjang - Investasi Pada Asosiasi - PT Kavita Dana Asia (KDA)');</v>
      </c>
      <c r="E1102" s="744" t="s">
        <v>60</v>
      </c>
      <c r="F1102" t="s">
        <v>376</v>
      </c>
      <c r="G1102" t="s">
        <v>396</v>
      </c>
      <c r="I1102" t="s">
        <v>398</v>
      </c>
      <c r="J1102" t="s">
        <v>168</v>
      </c>
      <c r="K1102">
        <f>VLOOKUP(I1102,Sheet2!$A$2:$C$1013,3,FALSE)</f>
        <v>284</v>
      </c>
      <c r="L1102" t="str">
        <f t="shared" si="76"/>
        <v>UPDATE m_coa set coa_group_id='284' WHERE code='120502056';</v>
      </c>
    </row>
    <row r="1103" spans="2:12">
      <c r="B1103">
        <v>120502057</v>
      </c>
      <c r="C1103" t="str">
        <f t="shared" si="74"/>
        <v>NCA - Investasi Jangka Panjang - Investasi Pada Asosiasi - PT Kejora Digital Investama (KDI)</v>
      </c>
      <c r="D1103" s="7" t="str">
        <f t="shared" si="75"/>
        <v>INSERT INTO m_coa (created_at, code, name) values (NOW(),'120502057','NCA - Investasi Jangka Panjang - Investasi Pada Asosiasi - PT Kejora Digital Investama (KDI)');</v>
      </c>
      <c r="E1103" s="744" t="s">
        <v>60</v>
      </c>
      <c r="F1103" t="s">
        <v>376</v>
      </c>
      <c r="G1103" t="s">
        <v>396</v>
      </c>
      <c r="I1103" t="s">
        <v>398</v>
      </c>
      <c r="J1103" t="s">
        <v>169</v>
      </c>
      <c r="K1103">
        <f>VLOOKUP(I1103,Sheet2!$A$2:$C$1013,3,FALSE)</f>
        <v>284</v>
      </c>
      <c r="L1103" t="str">
        <f t="shared" si="76"/>
        <v>UPDATE m_coa set coa_group_id='284' WHERE code='120502057';</v>
      </c>
    </row>
    <row r="1104" spans="2:12">
      <c r="B1104">
        <v>120502058</v>
      </c>
      <c r="C1104" t="str">
        <f t="shared" si="74"/>
        <v>NCA - Investasi Jangka Panjang - Investasi Pada Asosiasi - PT Krenpay Digital Indonesia (KDI)</v>
      </c>
      <c r="D1104" s="7" t="str">
        <f t="shared" si="75"/>
        <v>INSERT INTO m_coa (created_at, code, name) values (NOW(),'120502058','NCA - Investasi Jangka Panjang - Investasi Pada Asosiasi - PT Krenpay Digital Indonesia (KDI)');</v>
      </c>
      <c r="E1104" s="744" t="s">
        <v>60</v>
      </c>
      <c r="F1104" t="s">
        <v>376</v>
      </c>
      <c r="G1104" t="s">
        <v>396</v>
      </c>
      <c r="I1104" t="s">
        <v>398</v>
      </c>
      <c r="J1104" t="s">
        <v>170</v>
      </c>
      <c r="K1104">
        <f>VLOOKUP(I1104,Sheet2!$A$2:$C$1013,3,FALSE)</f>
        <v>284</v>
      </c>
      <c r="L1104" t="str">
        <f t="shared" si="76"/>
        <v>UPDATE m_coa set coa_group_id='284' WHERE code='120502058';</v>
      </c>
    </row>
    <row r="1105" spans="2:12">
      <c r="B1105">
        <v>120502059</v>
      </c>
      <c r="C1105" t="str">
        <f t="shared" si="74"/>
        <v>NCA - Investasi Jangka Panjang - Investasi Pada Asosiasi - PT Kubox Teknologi Indonesia (KTI)</v>
      </c>
      <c r="D1105" s="7" t="str">
        <f t="shared" si="75"/>
        <v>INSERT INTO m_coa (created_at, code, name) values (NOW(),'120502059','NCA - Investasi Jangka Panjang - Investasi Pada Asosiasi - PT Kubox Teknologi Indonesia (KTI)');</v>
      </c>
      <c r="E1105" s="744" t="s">
        <v>60</v>
      </c>
      <c r="F1105" t="s">
        <v>376</v>
      </c>
      <c r="G1105" t="s">
        <v>396</v>
      </c>
      <c r="I1105" t="s">
        <v>398</v>
      </c>
      <c r="J1105" t="s">
        <v>171</v>
      </c>
      <c r="K1105">
        <f>VLOOKUP(I1105,Sheet2!$A$2:$C$1013,3,FALSE)</f>
        <v>284</v>
      </c>
      <c r="L1105" t="str">
        <f t="shared" si="76"/>
        <v>UPDATE m_coa set coa_group_id='284' WHERE code='120502059';</v>
      </c>
    </row>
    <row r="1106" spans="2:12">
      <c r="B1106">
        <v>120502060</v>
      </c>
      <c r="C1106" t="str">
        <f t="shared" si="74"/>
        <v>NCA - Investasi Jangka Panjang - Investasi Pada Asosiasi - PT Kuwais Berkah Indonesia (KBI)</v>
      </c>
      <c r="D1106" s="7" t="str">
        <f t="shared" si="75"/>
        <v>INSERT INTO m_coa (created_at, code, name) values (NOW(),'120502060','NCA - Investasi Jangka Panjang - Investasi Pada Asosiasi - PT Kuwais Berkah Indonesia (KBI)');</v>
      </c>
      <c r="E1106" s="744" t="s">
        <v>60</v>
      </c>
      <c r="F1106" t="s">
        <v>376</v>
      </c>
      <c r="G1106" t="s">
        <v>396</v>
      </c>
      <c r="I1106" t="s">
        <v>398</v>
      </c>
      <c r="J1106" t="s">
        <v>172</v>
      </c>
      <c r="K1106">
        <f>VLOOKUP(I1106,Sheet2!$A$2:$C$1013,3,FALSE)</f>
        <v>284</v>
      </c>
      <c r="L1106" t="str">
        <f t="shared" si="76"/>
        <v>UPDATE m_coa set coa_group_id='284' WHERE code='120502060';</v>
      </c>
    </row>
    <row r="1107" spans="2:12">
      <c r="B1107">
        <v>120502061</v>
      </c>
      <c r="C1107" t="str">
        <f t="shared" si="74"/>
        <v>NCA - Investasi Jangka Panjang - Investasi Pada Asosiasi - PT Kwartet Boga Anugerah (KBA)</v>
      </c>
      <c r="D1107" s="7" t="str">
        <f t="shared" si="75"/>
        <v>INSERT INTO m_coa (created_at, code, name) values (NOW(),'120502061','NCA - Investasi Jangka Panjang - Investasi Pada Asosiasi - PT Kwartet Boga Anugerah (KBA)');</v>
      </c>
      <c r="E1107" s="744" t="s">
        <v>60</v>
      </c>
      <c r="F1107" t="s">
        <v>376</v>
      </c>
      <c r="G1107" t="s">
        <v>396</v>
      </c>
      <c r="I1107" t="s">
        <v>398</v>
      </c>
      <c r="J1107" t="s">
        <v>173</v>
      </c>
      <c r="K1107">
        <f>VLOOKUP(I1107,Sheet2!$A$2:$C$1013,3,FALSE)</f>
        <v>284</v>
      </c>
      <c r="L1107" t="str">
        <f t="shared" si="76"/>
        <v>UPDATE m_coa set coa_group_id='284' WHERE code='120502061';</v>
      </c>
    </row>
    <row r="1108" spans="2:12">
      <c r="B1108">
        <v>120502062</v>
      </c>
      <c r="C1108" t="str">
        <f t="shared" si="74"/>
        <v>NCA - Investasi Jangka Panjang - Investasi Pada Asosiasi - PT Lautan Inovasi Teknologi (LIT)</v>
      </c>
      <c r="D1108" s="7" t="str">
        <f t="shared" si="75"/>
        <v>INSERT INTO m_coa (created_at, code, name) values (NOW(),'120502062','NCA - Investasi Jangka Panjang - Investasi Pada Asosiasi - PT Lautan Inovasi Teknologi (LIT)');</v>
      </c>
      <c r="E1108" s="744" t="s">
        <v>60</v>
      </c>
      <c r="F1108" t="s">
        <v>376</v>
      </c>
      <c r="G1108" t="s">
        <v>396</v>
      </c>
      <c r="I1108" t="s">
        <v>398</v>
      </c>
      <c r="J1108" t="s">
        <v>174</v>
      </c>
      <c r="K1108">
        <f>VLOOKUP(I1108,Sheet2!$A$2:$C$1013,3,FALSE)</f>
        <v>284</v>
      </c>
      <c r="L1108" t="str">
        <f t="shared" si="76"/>
        <v>UPDATE m_coa set coa_group_id='284' WHERE code='120502062';</v>
      </c>
    </row>
    <row r="1109" spans="2:12">
      <c r="B1109">
        <v>120502063</v>
      </c>
      <c r="C1109" t="str">
        <f t="shared" si="74"/>
        <v>NCA - Investasi Jangka Panjang - Investasi Pada Asosiasi - PT Lentera Ekosistem Digital (LED)</v>
      </c>
      <c r="D1109" s="7" t="str">
        <f t="shared" si="75"/>
        <v>INSERT INTO m_coa (created_at, code, name) values (NOW(),'120502063','NCA - Investasi Jangka Panjang - Investasi Pada Asosiasi - PT Lentera Ekosistem Digital (LED)');</v>
      </c>
      <c r="E1109" s="744" t="s">
        <v>60</v>
      </c>
      <c r="F1109" t="s">
        <v>376</v>
      </c>
      <c r="G1109" t="s">
        <v>396</v>
      </c>
      <c r="I1109" t="s">
        <v>398</v>
      </c>
      <c r="J1109" t="s">
        <v>175</v>
      </c>
      <c r="K1109">
        <f>VLOOKUP(I1109,Sheet2!$A$2:$C$1013,3,FALSE)</f>
        <v>284</v>
      </c>
      <c r="L1109" t="str">
        <f t="shared" si="76"/>
        <v>UPDATE m_coa set coa_group_id='284' WHERE code='120502063';</v>
      </c>
    </row>
    <row r="1110" spans="2:12">
      <c r="B1110">
        <v>120502064</v>
      </c>
      <c r="C1110" t="str">
        <f t="shared" si="74"/>
        <v>NCA - Investasi Jangka Panjang - Investasi Pada Asosiasi - PT Logitek Digital Nusantara (LDN/DTN)</v>
      </c>
      <c r="D1110" s="7" t="str">
        <f t="shared" si="75"/>
        <v>INSERT INTO m_coa (created_at, code, name) values (NOW(),'120502064','NCA - Investasi Jangka Panjang - Investasi Pada Asosiasi - PT Logitek Digital Nusantara (LDN/DTN)');</v>
      </c>
      <c r="E1110" s="744" t="s">
        <v>60</v>
      </c>
      <c r="F1110" t="s">
        <v>376</v>
      </c>
      <c r="G1110" t="s">
        <v>396</v>
      </c>
      <c r="I1110" t="s">
        <v>398</v>
      </c>
      <c r="J1110" t="s">
        <v>176</v>
      </c>
      <c r="K1110">
        <f>VLOOKUP(I1110,Sheet2!$A$2:$C$1013,3,FALSE)</f>
        <v>284</v>
      </c>
      <c r="L1110" t="str">
        <f t="shared" si="76"/>
        <v>UPDATE m_coa set coa_group_id='284' WHERE code='120502064';</v>
      </c>
    </row>
    <row r="1111" spans="2:12">
      <c r="B1111">
        <v>120502065</v>
      </c>
      <c r="C1111" t="str">
        <f t="shared" ref="C1111:C1174" si="77">CONCATENATE(F1111,E1111,G1111,E1111,I1111,E1111,J1111)</f>
        <v>NCA - Investasi Jangka Panjang - Investasi Pada Asosiasi - PT M Cash Integrasi Tbk (MCAS)</v>
      </c>
      <c r="D1111" s="7" t="str">
        <f t="shared" si="75"/>
        <v>INSERT INTO m_coa (created_at, code, name) values (NOW(),'120502065','NCA - Investasi Jangka Panjang - Investasi Pada Asosiasi - PT M Cash Integrasi Tbk (MCAS)');</v>
      </c>
      <c r="E1111" s="744" t="s">
        <v>60</v>
      </c>
      <c r="F1111" t="s">
        <v>376</v>
      </c>
      <c r="G1111" t="s">
        <v>396</v>
      </c>
      <c r="I1111" t="s">
        <v>398</v>
      </c>
      <c r="J1111" t="s">
        <v>177</v>
      </c>
      <c r="K1111">
        <f>VLOOKUP(I1111,Sheet2!$A$2:$C$1013,3,FALSE)</f>
        <v>284</v>
      </c>
      <c r="L1111" t="str">
        <f t="shared" si="76"/>
        <v>UPDATE m_coa set coa_group_id='284' WHERE code='120502065';</v>
      </c>
    </row>
    <row r="1112" spans="2:12">
      <c r="B1112">
        <v>120502066</v>
      </c>
      <c r="C1112" t="str">
        <f t="shared" si="77"/>
        <v>NCA - Investasi Jangka Panjang - Investasi Pada Asosiasi - PT Digital Maksima Karunia</v>
      </c>
      <c r="D1112" s="7" t="str">
        <f t="shared" si="75"/>
        <v>INSERT INTO m_coa (created_at, code, name) values (NOW(),'120502066','NCA - Investasi Jangka Panjang - Investasi Pada Asosiasi - PT Digital Maksima Karunia');</v>
      </c>
      <c r="E1112" s="744" t="s">
        <v>60</v>
      </c>
      <c r="F1112" t="s">
        <v>376</v>
      </c>
      <c r="G1112" t="s">
        <v>396</v>
      </c>
      <c r="I1112" t="s">
        <v>398</v>
      </c>
      <c r="J1112" t="s">
        <v>178</v>
      </c>
      <c r="K1112">
        <f>VLOOKUP(I1112,Sheet2!$A$2:$C$1013,3,FALSE)</f>
        <v>284</v>
      </c>
      <c r="L1112" t="str">
        <f t="shared" si="76"/>
        <v>UPDATE m_coa set coa_group_id='284' WHERE code='120502066';</v>
      </c>
    </row>
    <row r="1113" spans="2:12">
      <c r="B1113">
        <v>120502067</v>
      </c>
      <c r="C1113" t="str">
        <f t="shared" si="77"/>
        <v>NCA - Investasi Jangka Panjang - Investasi Pada Asosiasi - PT M Cash Ritel Indonesia (MRI)</v>
      </c>
      <c r="D1113" s="7" t="str">
        <f t="shared" si="75"/>
        <v>INSERT INTO m_coa (created_at, code, name) values (NOW(),'120502067','NCA - Investasi Jangka Panjang - Investasi Pada Asosiasi - PT M Cash Ritel Indonesia (MRI)');</v>
      </c>
      <c r="E1113" s="744" t="s">
        <v>60</v>
      </c>
      <c r="F1113" t="s">
        <v>376</v>
      </c>
      <c r="G1113" t="s">
        <v>396</v>
      </c>
      <c r="I1113" t="s">
        <v>398</v>
      </c>
      <c r="J1113" t="s">
        <v>179</v>
      </c>
      <c r="K1113">
        <f>VLOOKUP(I1113,Sheet2!$A$2:$C$1013,3,FALSE)</f>
        <v>284</v>
      </c>
      <c r="L1113" t="str">
        <f t="shared" si="76"/>
        <v>UPDATE m_coa set coa_group_id='284' WHERE code='120502067';</v>
      </c>
    </row>
    <row r="1114" spans="2:12">
      <c r="B1114">
        <v>120502068</v>
      </c>
      <c r="C1114" t="str">
        <f t="shared" si="77"/>
        <v>NCA - Investasi Jangka Panjang - Investasi Pada Asosiasi - PT M Cash Telefast Indonesia (MTI)</v>
      </c>
      <c r="D1114" s="7" t="str">
        <f t="shared" si="75"/>
        <v>INSERT INTO m_coa (created_at, code, name) values (NOW(),'120502068','NCA - Investasi Jangka Panjang - Investasi Pada Asosiasi - PT M Cash Telefast Indonesia (MTI)');</v>
      </c>
      <c r="E1114" s="744" t="s">
        <v>60</v>
      </c>
      <c r="F1114" t="s">
        <v>376</v>
      </c>
      <c r="G1114" t="s">
        <v>396</v>
      </c>
      <c r="I1114" t="s">
        <v>398</v>
      </c>
      <c r="J1114" t="s">
        <v>180</v>
      </c>
      <c r="K1114">
        <f>VLOOKUP(I1114,Sheet2!$A$2:$C$1013,3,FALSE)</f>
        <v>284</v>
      </c>
      <c r="L1114" t="str">
        <f t="shared" si="76"/>
        <v>UPDATE m_coa set coa_group_id='284' WHERE code='120502068';</v>
      </c>
    </row>
    <row r="1115" spans="2:12">
      <c r="B1115">
        <v>120502069</v>
      </c>
      <c r="C1115" t="str">
        <f t="shared" si="77"/>
        <v>NCA - Investasi Jangka Panjang - Investasi Pada Asosiasi - PT Matra Sinema Asia (MSA)</v>
      </c>
      <c r="D1115" s="7" t="str">
        <f t="shared" si="75"/>
        <v>INSERT INTO m_coa (created_at, code, name) values (NOW(),'120502069','NCA - Investasi Jangka Panjang - Investasi Pada Asosiasi - PT Matra Sinema Asia (MSA)');</v>
      </c>
      <c r="E1115" s="744" t="s">
        <v>60</v>
      </c>
      <c r="F1115" t="s">
        <v>376</v>
      </c>
      <c r="G1115" t="s">
        <v>396</v>
      </c>
      <c r="I1115" t="s">
        <v>398</v>
      </c>
      <c r="J1115" t="s">
        <v>181</v>
      </c>
      <c r="K1115">
        <f>VLOOKUP(I1115,Sheet2!$A$2:$C$1013,3,FALSE)</f>
        <v>284</v>
      </c>
      <c r="L1115" t="str">
        <f t="shared" si="76"/>
        <v>UPDATE m_coa set coa_group_id='284' WHERE code='120502069';</v>
      </c>
    </row>
    <row r="1116" spans="2:12">
      <c r="B1116">
        <v>120502070</v>
      </c>
      <c r="C1116" t="str">
        <f t="shared" si="77"/>
        <v>NCA - Investasi Jangka Panjang - Investasi Pada Asosiasi - PT MCash Untuk Indonesia (MUI)</v>
      </c>
      <c r="D1116" s="7" t="str">
        <f t="shared" si="75"/>
        <v>INSERT INTO m_coa (created_at, code, name) values (NOW(),'120502070','NCA - Investasi Jangka Panjang - Investasi Pada Asosiasi - PT MCash Untuk Indonesia (MUI)');</v>
      </c>
      <c r="E1116" s="744" t="s">
        <v>60</v>
      </c>
      <c r="F1116" t="s">
        <v>376</v>
      </c>
      <c r="G1116" t="s">
        <v>396</v>
      </c>
      <c r="I1116" t="s">
        <v>398</v>
      </c>
      <c r="J1116" t="s">
        <v>182</v>
      </c>
      <c r="K1116">
        <f>VLOOKUP(I1116,Sheet2!$A$2:$C$1013,3,FALSE)</f>
        <v>284</v>
      </c>
      <c r="L1116" t="str">
        <f t="shared" si="76"/>
        <v>UPDATE m_coa set coa_group_id='284' WHERE code='120502070';</v>
      </c>
    </row>
    <row r="1117" spans="2:12">
      <c r="B1117">
        <v>120502071</v>
      </c>
      <c r="C1117" t="str">
        <f t="shared" si="77"/>
        <v>NCA - Investasi Jangka Panjang - Investasi Pada Asosiasi - PT Media Karya Nusantara (MKN2)</v>
      </c>
      <c r="D1117" s="7" t="str">
        <f t="shared" si="75"/>
        <v>INSERT INTO m_coa (created_at, code, name) values (NOW(),'120502071','NCA - Investasi Jangka Panjang - Investasi Pada Asosiasi - PT Media Karya Nusantara (MKN2)');</v>
      </c>
      <c r="E1117" s="744" t="s">
        <v>60</v>
      </c>
      <c r="F1117" t="s">
        <v>376</v>
      </c>
      <c r="G1117" t="s">
        <v>396</v>
      </c>
      <c r="I1117" t="s">
        <v>398</v>
      </c>
      <c r="J1117" t="s">
        <v>183</v>
      </c>
      <c r="K1117">
        <f>VLOOKUP(I1117,Sheet2!$A$2:$C$1013,3,FALSE)</f>
        <v>284</v>
      </c>
      <c r="L1117" t="str">
        <f t="shared" si="76"/>
        <v>UPDATE m_coa set coa_group_id='284' WHERE code='120502071';</v>
      </c>
    </row>
    <row r="1118" spans="2:12">
      <c r="B1118">
        <v>120502072</v>
      </c>
      <c r="C1118" t="str">
        <f t="shared" si="77"/>
        <v>NCA - Investasi Jangka Panjang - Investasi Pada Asosiasi - PT Meisys Technology</v>
      </c>
      <c r="D1118" s="7" t="str">
        <f t="shared" si="75"/>
        <v>INSERT INTO m_coa (created_at, code, name) values (NOW(),'120502072','NCA - Investasi Jangka Panjang - Investasi Pada Asosiasi - PT Meisys Technology');</v>
      </c>
      <c r="E1118" s="744" t="s">
        <v>60</v>
      </c>
      <c r="F1118" t="s">
        <v>376</v>
      </c>
      <c r="G1118" t="s">
        <v>396</v>
      </c>
      <c r="I1118" t="s">
        <v>398</v>
      </c>
      <c r="J1118" t="s">
        <v>184</v>
      </c>
      <c r="K1118">
        <f>VLOOKUP(I1118,Sheet2!$A$2:$C$1013,3,FALSE)</f>
        <v>284</v>
      </c>
      <c r="L1118" t="str">
        <f t="shared" si="76"/>
        <v>UPDATE m_coa set coa_group_id='284' WHERE code='120502072';</v>
      </c>
    </row>
    <row r="1119" spans="2:12">
      <c r="B1119">
        <v>120502073</v>
      </c>
      <c r="C1119" t="str">
        <f t="shared" si="77"/>
        <v>NCA - Investasi Jangka Panjang - Investasi Pada Asosiasi - PT Mitra Anugerah Setia Kawan (MASK)</v>
      </c>
      <c r="D1119" s="7" t="str">
        <f t="shared" si="75"/>
        <v>INSERT INTO m_coa (created_at, code, name) values (NOW(),'120502073','NCA - Investasi Jangka Panjang - Investasi Pada Asosiasi - PT Mitra Anugerah Setia Kawan (MASK)');</v>
      </c>
      <c r="E1119" s="744" t="s">
        <v>60</v>
      </c>
      <c r="F1119" t="s">
        <v>376</v>
      </c>
      <c r="G1119" t="s">
        <v>396</v>
      </c>
      <c r="I1119" t="s">
        <v>398</v>
      </c>
      <c r="J1119" t="s">
        <v>185</v>
      </c>
      <c r="K1119">
        <f>VLOOKUP(I1119,Sheet2!$A$2:$C$1013,3,FALSE)</f>
        <v>284</v>
      </c>
      <c r="L1119" t="str">
        <f t="shared" si="76"/>
        <v>UPDATE m_coa set coa_group_id='284' WHERE code='120502073';</v>
      </c>
    </row>
    <row r="1120" spans="2:12">
      <c r="B1120">
        <v>120502074</v>
      </c>
      <c r="C1120" t="str">
        <f t="shared" si="77"/>
        <v>NCA - Investasi Jangka Panjang - Investasi Pada Asosiasi - PT Mitra Artha Teknologi (MAT)</v>
      </c>
      <c r="D1120" s="7" t="str">
        <f t="shared" si="75"/>
        <v>INSERT INTO m_coa (created_at, code, name) values (NOW(),'120502074','NCA - Investasi Jangka Panjang - Investasi Pada Asosiasi - PT Mitra Artha Teknologi (MAT)');</v>
      </c>
      <c r="E1120" s="744" t="s">
        <v>60</v>
      </c>
      <c r="F1120" t="s">
        <v>376</v>
      </c>
      <c r="G1120" t="s">
        <v>396</v>
      </c>
      <c r="I1120" t="s">
        <v>398</v>
      </c>
      <c r="J1120" t="s">
        <v>186</v>
      </c>
      <c r="K1120">
        <f>VLOOKUP(I1120,Sheet2!$A$2:$C$1013,3,FALSE)</f>
        <v>284</v>
      </c>
      <c r="L1120" t="str">
        <f t="shared" si="76"/>
        <v>UPDATE m_coa set coa_group_id='284' WHERE code='120502074';</v>
      </c>
    </row>
    <row r="1121" spans="2:12">
      <c r="B1121">
        <v>120502075</v>
      </c>
      <c r="C1121" t="str">
        <f t="shared" si="77"/>
        <v>NCA - Investasi Jangka Panjang - Investasi Pada Asosiasi - PT Mitra Cipta Teknologi (MCT)</v>
      </c>
      <c r="D1121" s="7" t="str">
        <f t="shared" si="75"/>
        <v>INSERT INTO m_coa (created_at, code, name) values (NOW(),'120502075','NCA - Investasi Jangka Panjang - Investasi Pada Asosiasi - PT Mitra Cipta Teknologi (MCT)');</v>
      </c>
      <c r="E1121" s="744" t="s">
        <v>60</v>
      </c>
      <c r="F1121" t="s">
        <v>376</v>
      </c>
      <c r="G1121" t="s">
        <v>396</v>
      </c>
      <c r="I1121" t="s">
        <v>398</v>
      </c>
      <c r="J1121" t="s">
        <v>187</v>
      </c>
      <c r="K1121">
        <f>VLOOKUP(I1121,Sheet2!$A$2:$C$1013,3,FALSE)</f>
        <v>284</v>
      </c>
      <c r="L1121" t="str">
        <f t="shared" si="76"/>
        <v>UPDATE m_coa set coa_group_id='284' WHERE code='120502075';</v>
      </c>
    </row>
    <row r="1122" spans="2:12">
      <c r="B1122">
        <v>120502076</v>
      </c>
      <c r="C1122" t="str">
        <f t="shared" si="77"/>
        <v>NCA - Investasi Jangka Panjang - Investasi Pada Asosiasi - PT Mitra Citra Anugerah (MCA)</v>
      </c>
      <c r="D1122" s="7" t="str">
        <f t="shared" si="75"/>
        <v>INSERT INTO m_coa (created_at, code, name) values (NOW(),'120502076','NCA - Investasi Jangka Panjang - Investasi Pada Asosiasi - PT Mitra Citra Anugerah (MCA)');</v>
      </c>
      <c r="E1122" s="744" t="s">
        <v>60</v>
      </c>
      <c r="F1122" t="s">
        <v>376</v>
      </c>
      <c r="G1122" t="s">
        <v>396</v>
      </c>
      <c r="I1122" t="s">
        <v>398</v>
      </c>
      <c r="J1122" t="s">
        <v>188</v>
      </c>
      <c r="K1122">
        <f>VLOOKUP(I1122,Sheet2!$A$2:$C$1013,3,FALSE)</f>
        <v>284</v>
      </c>
      <c r="L1122" t="str">
        <f t="shared" si="76"/>
        <v>UPDATE m_coa set coa_group_id='284' WHERE code='120502076';</v>
      </c>
    </row>
    <row r="1123" spans="2:12">
      <c r="B1123">
        <v>120502077</v>
      </c>
      <c r="C1123" t="str">
        <f t="shared" si="77"/>
        <v>NCA - Investasi Jangka Panjang - Investasi Pada Asosiasi - PT Mitra Karunia Nusantara (MKN)</v>
      </c>
      <c r="D1123" s="7" t="str">
        <f t="shared" si="75"/>
        <v>INSERT INTO m_coa (created_at, code, name) values (NOW(),'120502077','NCA - Investasi Jangka Panjang - Investasi Pada Asosiasi - PT Mitra Karunia Nusantara (MKN)');</v>
      </c>
      <c r="E1123" s="744" t="s">
        <v>60</v>
      </c>
      <c r="F1123" t="s">
        <v>376</v>
      </c>
      <c r="G1123" t="s">
        <v>396</v>
      </c>
      <c r="I1123" t="s">
        <v>398</v>
      </c>
      <c r="J1123" t="s">
        <v>189</v>
      </c>
      <c r="K1123">
        <f>VLOOKUP(I1123,Sheet2!$A$2:$C$1013,3,FALSE)</f>
        <v>284</v>
      </c>
      <c r="L1123" t="str">
        <f t="shared" si="76"/>
        <v>UPDATE m_coa set coa_group_id='284' WHERE code='120502077';</v>
      </c>
    </row>
    <row r="1124" spans="2:12">
      <c r="B1124">
        <v>120502078</v>
      </c>
      <c r="C1124" t="str">
        <f t="shared" si="77"/>
        <v>NCA - Investasi Jangka Panjang - Investasi Pada Asosiasi - PT Mitra Kharisma Nusantara (MKN3)</v>
      </c>
      <c r="D1124" s="7" t="str">
        <f t="shared" si="75"/>
        <v>INSERT INTO m_coa (created_at, code, name) values (NOW(),'120502078','NCA - Investasi Jangka Panjang - Investasi Pada Asosiasi - PT Mitra Kharisma Nusantara (MKN3)');</v>
      </c>
      <c r="E1124" s="744" t="s">
        <v>60</v>
      </c>
      <c r="F1124" t="s">
        <v>376</v>
      </c>
      <c r="G1124" t="s">
        <v>396</v>
      </c>
      <c r="I1124" t="s">
        <v>398</v>
      </c>
      <c r="J1124" t="s">
        <v>190</v>
      </c>
      <c r="K1124">
        <f>VLOOKUP(I1124,Sheet2!$A$2:$C$1013,3,FALSE)</f>
        <v>284</v>
      </c>
      <c r="L1124" t="str">
        <f t="shared" si="76"/>
        <v>UPDATE m_coa set coa_group_id='284' WHERE code='120502078';</v>
      </c>
    </row>
    <row r="1125" spans="2:12">
      <c r="B1125">
        <v>120502079</v>
      </c>
      <c r="C1125" t="str">
        <f t="shared" si="77"/>
        <v>NCA - Investasi Jangka Panjang - Investasi Pada Asosiasi - PT Mitra Proteksi Mandiri (MPM)</v>
      </c>
      <c r="D1125" s="7" t="str">
        <f t="shared" si="75"/>
        <v>INSERT INTO m_coa (created_at, code, name) values (NOW(),'120502079','NCA - Investasi Jangka Panjang - Investasi Pada Asosiasi - PT Mitra Proteksi Mandiri (MPM)');</v>
      </c>
      <c r="E1125" s="744" t="s">
        <v>60</v>
      </c>
      <c r="F1125" t="s">
        <v>376</v>
      </c>
      <c r="G1125" t="s">
        <v>396</v>
      </c>
      <c r="I1125" t="s">
        <v>398</v>
      </c>
      <c r="J1125" t="s">
        <v>191</v>
      </c>
      <c r="K1125">
        <f>VLOOKUP(I1125,Sheet2!$A$2:$C$1013,3,FALSE)</f>
        <v>284</v>
      </c>
      <c r="L1125" t="str">
        <f t="shared" si="76"/>
        <v>UPDATE m_coa set coa_group_id='284' WHERE code='120502079';</v>
      </c>
    </row>
    <row r="1126" spans="2:12">
      <c r="B1126">
        <v>120502080</v>
      </c>
      <c r="C1126" t="str">
        <f t="shared" si="77"/>
        <v>NCA - Investasi Jangka Panjang - Investasi Pada Asosiasi - PT Mitra Wicaksana Hopindo (MWH)</v>
      </c>
      <c r="D1126" s="7" t="str">
        <f t="shared" si="75"/>
        <v>INSERT INTO m_coa (created_at, code, name) values (NOW(),'120502080','NCA - Investasi Jangka Panjang - Investasi Pada Asosiasi - PT Mitra Wicaksana Hopindo (MWH)');</v>
      </c>
      <c r="E1126" s="744" t="s">
        <v>60</v>
      </c>
      <c r="F1126" t="s">
        <v>376</v>
      </c>
      <c r="G1126" t="s">
        <v>396</v>
      </c>
      <c r="I1126" t="s">
        <v>398</v>
      </c>
      <c r="J1126" t="s">
        <v>192</v>
      </c>
      <c r="K1126">
        <f>VLOOKUP(I1126,Sheet2!$A$2:$C$1013,3,FALSE)</f>
        <v>284</v>
      </c>
      <c r="L1126" t="str">
        <f t="shared" si="76"/>
        <v>UPDATE m_coa set coa_group_id='284' WHERE code='120502080';</v>
      </c>
    </row>
    <row r="1127" spans="2:12">
      <c r="B1127">
        <v>120502081</v>
      </c>
      <c r="C1127" t="str">
        <f t="shared" si="77"/>
        <v>NCA - Investasi Jangka Panjang - Investasi Pada Asosiasi - PT MKopi Digital Indonesia (MKDI)</v>
      </c>
      <c r="D1127" s="7" t="str">
        <f t="shared" si="75"/>
        <v>INSERT INTO m_coa (created_at, code, name) values (NOW(),'120502081','NCA - Investasi Jangka Panjang - Investasi Pada Asosiasi - PT MKopi Digital Indonesia (MKDI)');</v>
      </c>
      <c r="E1127" s="744" t="s">
        <v>60</v>
      </c>
      <c r="F1127" t="s">
        <v>376</v>
      </c>
      <c r="G1127" t="s">
        <v>396</v>
      </c>
      <c r="I1127" t="s">
        <v>398</v>
      </c>
      <c r="J1127" t="s">
        <v>193</v>
      </c>
      <c r="K1127">
        <f>VLOOKUP(I1127,Sheet2!$A$2:$C$1013,3,FALSE)</f>
        <v>284</v>
      </c>
      <c r="L1127" t="str">
        <f t="shared" si="76"/>
        <v>UPDATE m_coa set coa_group_id='284' WHERE code='120502081';</v>
      </c>
    </row>
    <row r="1128" spans="2:12">
      <c r="B1128">
        <v>120502082</v>
      </c>
      <c r="C1128" t="str">
        <f t="shared" si="77"/>
        <v>NCA - Investasi Jangka Panjang - Investasi Pada Asosiasi - PT Monetix Digital Indonesia (MDI)</v>
      </c>
      <c r="D1128" s="7" t="str">
        <f t="shared" si="75"/>
        <v>INSERT INTO m_coa (created_at, code, name) values (NOW(),'120502082','NCA - Investasi Jangka Panjang - Investasi Pada Asosiasi - PT Monetix Digital Indonesia (MDI)');</v>
      </c>
      <c r="E1128" s="744" t="s">
        <v>60</v>
      </c>
      <c r="F1128" t="s">
        <v>376</v>
      </c>
      <c r="G1128" t="s">
        <v>396</v>
      </c>
      <c r="I1128" t="s">
        <v>398</v>
      </c>
      <c r="J1128" t="s">
        <v>194</v>
      </c>
      <c r="K1128">
        <f>VLOOKUP(I1128,Sheet2!$A$2:$C$1013,3,FALSE)</f>
        <v>284</v>
      </c>
      <c r="L1128" t="str">
        <f t="shared" si="76"/>
        <v>UPDATE m_coa set coa_group_id='284' WHERE code='120502082';</v>
      </c>
    </row>
    <row r="1129" spans="2:12">
      <c r="B1129">
        <v>120502083</v>
      </c>
      <c r="C1129" t="str">
        <f t="shared" si="77"/>
        <v>NCA - Investasi Jangka Panjang - Investasi Pada Asosiasi - PT Muldidaya Dinamika (MDD)</v>
      </c>
      <c r="D1129" s="7" t="str">
        <f t="shared" si="75"/>
        <v>INSERT INTO m_coa (created_at, code, name) values (NOW(),'120502083','NCA - Investasi Jangka Panjang - Investasi Pada Asosiasi - PT Muldidaya Dinamika (MDD)');</v>
      </c>
      <c r="E1129" s="744" t="s">
        <v>60</v>
      </c>
      <c r="F1129" t="s">
        <v>376</v>
      </c>
      <c r="G1129" t="s">
        <v>396</v>
      </c>
      <c r="I1129" t="s">
        <v>398</v>
      </c>
      <c r="J1129" t="s">
        <v>195</v>
      </c>
      <c r="K1129">
        <f>VLOOKUP(I1129,Sheet2!$A$2:$C$1013,3,FALSE)</f>
        <v>284</v>
      </c>
      <c r="L1129" t="str">
        <f t="shared" si="76"/>
        <v>UPDATE m_coa set coa_group_id='284' WHERE code='120502083';</v>
      </c>
    </row>
    <row r="1130" spans="2:12">
      <c r="B1130">
        <v>120502084</v>
      </c>
      <c r="C1130" t="str">
        <f t="shared" si="77"/>
        <v>NCA - Investasi Jangka Panjang - Investasi Pada Asosiasi - PT Natrindo Fajar Cemerlang (NFC)</v>
      </c>
      <c r="D1130" s="7" t="str">
        <f t="shared" si="75"/>
        <v>INSERT INTO m_coa (created_at, code, name) values (NOW(),'120502084','NCA - Investasi Jangka Panjang - Investasi Pada Asosiasi - PT Natrindo Fajar Cemerlang (NFC)');</v>
      </c>
      <c r="E1130" s="744" t="s">
        <v>60</v>
      </c>
      <c r="F1130" t="s">
        <v>376</v>
      </c>
      <c r="G1130" t="s">
        <v>396</v>
      </c>
      <c r="I1130" t="s">
        <v>398</v>
      </c>
      <c r="J1130" t="s">
        <v>196</v>
      </c>
      <c r="K1130">
        <f>VLOOKUP(I1130,Sheet2!$A$2:$C$1013,3,FALSE)</f>
        <v>284</v>
      </c>
      <c r="L1130" t="str">
        <f t="shared" si="76"/>
        <v>UPDATE m_coa set coa_group_id='284' WHERE code='120502084';</v>
      </c>
    </row>
    <row r="1131" spans="2:12">
      <c r="B1131">
        <v>120502085</v>
      </c>
      <c r="C1131" t="str">
        <f t="shared" si="77"/>
        <v>NCA - Investasi Jangka Panjang - Investasi Pada Asosiasi - PT NFC Indonesia Tbk (NFCX)</v>
      </c>
      <c r="D1131" s="7" t="str">
        <f t="shared" si="75"/>
        <v>INSERT INTO m_coa (created_at, code, name) values (NOW(),'120502085','NCA - Investasi Jangka Panjang - Investasi Pada Asosiasi - PT NFC Indonesia Tbk (NFCX)');</v>
      </c>
      <c r="E1131" s="744" t="s">
        <v>60</v>
      </c>
      <c r="F1131" t="s">
        <v>376</v>
      </c>
      <c r="G1131" t="s">
        <v>396</v>
      </c>
      <c r="I1131" t="s">
        <v>398</v>
      </c>
      <c r="J1131" t="s">
        <v>197</v>
      </c>
      <c r="K1131">
        <f>VLOOKUP(I1131,Sheet2!$A$2:$C$1013,3,FALSE)</f>
        <v>284</v>
      </c>
      <c r="L1131" t="str">
        <f t="shared" si="76"/>
        <v>UPDATE m_coa set coa_group_id='284' WHERE code='120502085';</v>
      </c>
    </row>
    <row r="1132" spans="2:12">
      <c r="B1132">
        <v>120502086</v>
      </c>
      <c r="C1132" t="str">
        <f t="shared" si="77"/>
        <v>NCA - Investasi Jangka Panjang - Investasi Pada Asosiasi - PT NFCX Media Teknologi (NMT)</v>
      </c>
      <c r="D1132" s="7" t="str">
        <f t="shared" si="75"/>
        <v>INSERT INTO m_coa (created_at, code, name) values (NOW(),'120502086','NCA - Investasi Jangka Panjang - Investasi Pada Asosiasi - PT NFCX Media Teknologi (NMT)');</v>
      </c>
      <c r="E1132" s="744" t="s">
        <v>60</v>
      </c>
      <c r="F1132" t="s">
        <v>376</v>
      </c>
      <c r="G1132" t="s">
        <v>396</v>
      </c>
      <c r="I1132" t="s">
        <v>398</v>
      </c>
      <c r="J1132" t="s">
        <v>198</v>
      </c>
      <c r="K1132">
        <f>VLOOKUP(I1132,Sheet2!$A$2:$C$1013,3,FALSE)</f>
        <v>284</v>
      </c>
      <c r="L1132" t="str">
        <f t="shared" si="76"/>
        <v>UPDATE m_coa set coa_group_id='284' WHERE code='120502086';</v>
      </c>
    </row>
    <row r="1133" spans="2:12">
      <c r="B1133">
        <v>120502087</v>
      </c>
      <c r="C1133" t="str">
        <f t="shared" si="77"/>
        <v>NCA - Investasi Jangka Panjang - Investasi Pada Asosiasi - PT Nusantara Inti Karunia (NIK)</v>
      </c>
      <c r="D1133" s="7" t="str">
        <f t="shared" si="75"/>
        <v>INSERT INTO m_coa (created_at, code, name) values (NOW(),'120502087','NCA - Investasi Jangka Panjang - Investasi Pada Asosiasi - PT Nusantara Inti Karunia (NIK)');</v>
      </c>
      <c r="E1133" s="744" t="s">
        <v>60</v>
      </c>
      <c r="F1133" t="s">
        <v>376</v>
      </c>
      <c r="G1133" t="s">
        <v>396</v>
      </c>
      <c r="I1133" t="s">
        <v>398</v>
      </c>
      <c r="J1133" t="s">
        <v>199</v>
      </c>
      <c r="K1133">
        <f>VLOOKUP(I1133,Sheet2!$A$2:$C$1013,3,FALSE)</f>
        <v>284</v>
      </c>
      <c r="L1133" t="str">
        <f t="shared" si="76"/>
        <v>UPDATE m_coa set coa_group_id='284' WHERE code='120502087';</v>
      </c>
    </row>
    <row r="1134" spans="2:12">
      <c r="B1134">
        <v>120502088</v>
      </c>
      <c r="C1134" t="str">
        <f t="shared" si="77"/>
        <v>NCA - Investasi Jangka Panjang - Investasi Pada Asosiasi - PT Nusantara Semesta Mandiri (NSM)</v>
      </c>
      <c r="D1134" s="7" t="str">
        <f t="shared" si="75"/>
        <v>INSERT INTO m_coa (created_at, code, name) values (NOW(),'120502088','NCA - Investasi Jangka Panjang - Investasi Pada Asosiasi - PT Nusantara Semesta Mandiri (NSM)');</v>
      </c>
      <c r="E1134" s="744" t="s">
        <v>60</v>
      </c>
      <c r="F1134" t="s">
        <v>376</v>
      </c>
      <c r="G1134" t="s">
        <v>396</v>
      </c>
      <c r="I1134" t="s">
        <v>398</v>
      </c>
      <c r="J1134" t="s">
        <v>200</v>
      </c>
      <c r="K1134">
        <f>VLOOKUP(I1134,Sheet2!$A$2:$C$1013,3,FALSE)</f>
        <v>284</v>
      </c>
      <c r="L1134" t="str">
        <f t="shared" si="76"/>
        <v>UPDATE m_coa set coa_group_id='284' WHERE code='120502088';</v>
      </c>
    </row>
    <row r="1135" spans="2:12">
      <c r="B1135">
        <v>120502089</v>
      </c>
      <c r="C1135" t="str">
        <f t="shared" si="77"/>
        <v>NCA - Investasi Jangka Panjang - Investasi Pada Asosiasi - PT Nusantara Xchange Indonesia (NXI)</v>
      </c>
      <c r="D1135" s="7" t="str">
        <f t="shared" si="75"/>
        <v>INSERT INTO m_coa (created_at, code, name) values (NOW(),'120502089','NCA - Investasi Jangka Panjang - Investasi Pada Asosiasi - PT Nusantara Xchange Indonesia (NXI)');</v>
      </c>
      <c r="E1135" s="744" t="s">
        <v>60</v>
      </c>
      <c r="F1135" t="s">
        <v>376</v>
      </c>
      <c r="G1135" t="s">
        <v>396</v>
      </c>
      <c r="I1135" t="s">
        <v>398</v>
      </c>
      <c r="J1135" t="s">
        <v>201</v>
      </c>
      <c r="K1135">
        <f>VLOOKUP(I1135,Sheet2!$A$2:$C$1013,3,FALSE)</f>
        <v>284</v>
      </c>
      <c r="L1135" t="str">
        <f t="shared" si="76"/>
        <v>UPDATE m_coa set coa_group_id='284' WHERE code='120502089';</v>
      </c>
    </row>
    <row r="1136" spans="2:12">
      <c r="B1136">
        <v>120502090</v>
      </c>
      <c r="C1136" t="str">
        <f t="shared" si="77"/>
        <v>NCA - Investasi Jangka Panjang - Investasi Pada Asosiasi - PT Omega Kreasi Bersama (OKB)</v>
      </c>
      <c r="D1136" s="7" t="str">
        <f t="shared" si="75"/>
        <v>INSERT INTO m_coa (created_at, code, name) values (NOW(),'120502090','NCA - Investasi Jangka Panjang - Investasi Pada Asosiasi - PT Omega Kreasi Bersama (OKB)');</v>
      </c>
      <c r="E1136" s="744" t="s">
        <v>60</v>
      </c>
      <c r="F1136" t="s">
        <v>376</v>
      </c>
      <c r="G1136" t="s">
        <v>396</v>
      </c>
      <c r="I1136" t="s">
        <v>398</v>
      </c>
      <c r="J1136" t="s">
        <v>202</v>
      </c>
      <c r="K1136">
        <f>VLOOKUP(I1136,Sheet2!$A$2:$C$1013,3,FALSE)</f>
        <v>284</v>
      </c>
      <c r="L1136" t="str">
        <f t="shared" si="76"/>
        <v>UPDATE m_coa set coa_group_id='284' WHERE code='120502090';</v>
      </c>
    </row>
    <row r="1137" spans="2:12">
      <c r="B1137">
        <v>120502091</v>
      </c>
      <c r="C1137" t="str">
        <f t="shared" si="77"/>
        <v>NCA - Investasi Jangka Panjang - Investasi Pada Asosiasi - PT Oona Media Indonesia (OMI)</v>
      </c>
      <c r="D1137" s="7" t="str">
        <f t="shared" si="75"/>
        <v>INSERT INTO m_coa (created_at, code, name) values (NOW(),'120502091','NCA - Investasi Jangka Panjang - Investasi Pada Asosiasi - PT Oona Media Indonesia (OMI)');</v>
      </c>
      <c r="E1137" s="744" t="s">
        <v>60</v>
      </c>
      <c r="F1137" t="s">
        <v>376</v>
      </c>
      <c r="G1137" t="s">
        <v>396</v>
      </c>
      <c r="I1137" t="s">
        <v>398</v>
      </c>
      <c r="J1137" t="s">
        <v>203</v>
      </c>
      <c r="K1137">
        <f>VLOOKUP(I1137,Sheet2!$A$2:$C$1013,3,FALSE)</f>
        <v>284</v>
      </c>
      <c r="L1137" t="str">
        <f t="shared" si="76"/>
        <v>UPDATE m_coa set coa_group_id='284' WHERE code='120502091';</v>
      </c>
    </row>
    <row r="1138" spans="2:12">
      <c r="B1138">
        <v>120502092</v>
      </c>
      <c r="C1138" t="str">
        <f t="shared" si="77"/>
        <v>NCA - Investasi Jangka Panjang - Investasi Pada Asosiasi - PT Qerja Manfaat Bangsa (QMB)</v>
      </c>
      <c r="D1138" s="7" t="str">
        <f t="shared" si="75"/>
        <v>INSERT INTO m_coa (created_at, code, name) values (NOW(),'120502092','NCA - Investasi Jangka Panjang - Investasi Pada Asosiasi - PT Qerja Manfaat Bangsa (QMB)');</v>
      </c>
      <c r="E1138" s="744" t="s">
        <v>60</v>
      </c>
      <c r="F1138" t="s">
        <v>376</v>
      </c>
      <c r="G1138" t="s">
        <v>396</v>
      </c>
      <c r="I1138" t="s">
        <v>398</v>
      </c>
      <c r="J1138" t="s">
        <v>204</v>
      </c>
      <c r="K1138">
        <f>VLOOKUP(I1138,Sheet2!$A$2:$C$1013,3,FALSE)</f>
        <v>284</v>
      </c>
      <c r="L1138" t="str">
        <f t="shared" si="76"/>
        <v>UPDATE m_coa set coa_group_id='284' WHERE code='120502092';</v>
      </c>
    </row>
    <row r="1139" spans="2:12">
      <c r="B1139">
        <v>120502093</v>
      </c>
      <c r="C1139" t="str">
        <f t="shared" si="77"/>
        <v>NCA - Investasi Jangka Panjang - Investasi Pada Asosiasi - PT Rahmat Inti Kreasi (RIK)</v>
      </c>
      <c r="D1139" s="7" t="str">
        <f t="shared" si="75"/>
        <v>INSERT INTO m_coa (created_at, code, name) values (NOW(),'120502093','NCA - Investasi Jangka Panjang - Investasi Pada Asosiasi - PT Rahmat Inti Kreasi (RIK)');</v>
      </c>
      <c r="E1139" s="744" t="s">
        <v>60</v>
      </c>
      <c r="F1139" t="s">
        <v>376</v>
      </c>
      <c r="G1139" t="s">
        <v>396</v>
      </c>
      <c r="I1139" t="s">
        <v>398</v>
      </c>
      <c r="J1139" t="s">
        <v>205</v>
      </c>
      <c r="K1139">
        <f>VLOOKUP(I1139,Sheet2!$A$2:$C$1013,3,FALSE)</f>
        <v>284</v>
      </c>
      <c r="L1139" t="str">
        <f t="shared" si="76"/>
        <v>UPDATE m_coa set coa_group_id='284' WHERE code='120502093';</v>
      </c>
    </row>
    <row r="1140" spans="2:12">
      <c r="B1140">
        <v>120502094</v>
      </c>
      <c r="C1140" t="str">
        <f t="shared" si="77"/>
        <v>NCA - Investasi Jangka Panjang - Investasi Pada Asosiasi - PT Red Bean Sukses Indonesia (RBSI)</v>
      </c>
      <c r="D1140" s="7" t="str">
        <f t="shared" si="75"/>
        <v>INSERT INTO m_coa (created_at, code, name) values (NOW(),'120502094','NCA - Investasi Jangka Panjang - Investasi Pada Asosiasi - PT Red Bean Sukses Indonesia (RBSI)');</v>
      </c>
      <c r="E1140" s="744" t="s">
        <v>60</v>
      </c>
      <c r="F1140" t="s">
        <v>376</v>
      </c>
      <c r="G1140" t="s">
        <v>396</v>
      </c>
      <c r="I1140" t="s">
        <v>398</v>
      </c>
      <c r="J1140" t="s">
        <v>206</v>
      </c>
      <c r="K1140">
        <f>VLOOKUP(I1140,Sheet2!$A$2:$C$1013,3,FALSE)</f>
        <v>284</v>
      </c>
      <c r="L1140" t="str">
        <f t="shared" si="76"/>
        <v>UPDATE m_coa set coa_group_id='284' WHERE code='120502094';</v>
      </c>
    </row>
    <row r="1141" spans="2:12">
      <c r="B1141">
        <v>120502095</v>
      </c>
      <c r="C1141" t="str">
        <f t="shared" si="77"/>
        <v>NCA - Investasi Jangka Panjang - Investasi Pada Asosiasi - PT Riset Kecerdasan Buatan (RKB)</v>
      </c>
      <c r="D1141" s="7" t="str">
        <f t="shared" si="75"/>
        <v>INSERT INTO m_coa (created_at, code, name) values (NOW(),'120502095','NCA - Investasi Jangka Panjang - Investasi Pada Asosiasi - PT Riset Kecerdasan Buatan (RKB)');</v>
      </c>
      <c r="E1141" s="744" t="s">
        <v>60</v>
      </c>
      <c r="F1141" t="s">
        <v>376</v>
      </c>
      <c r="G1141" t="s">
        <v>396</v>
      </c>
      <c r="I1141" t="s">
        <v>398</v>
      </c>
      <c r="J1141" t="s">
        <v>207</v>
      </c>
      <c r="K1141">
        <f>VLOOKUP(I1141,Sheet2!$A$2:$C$1013,3,FALSE)</f>
        <v>284</v>
      </c>
      <c r="L1141" t="str">
        <f t="shared" si="76"/>
        <v>UPDATE m_coa set coa_group_id='284' WHERE code='120502095';</v>
      </c>
    </row>
    <row r="1142" spans="2:12">
      <c r="B1142">
        <v>120502096</v>
      </c>
      <c r="C1142" t="str">
        <f t="shared" si="77"/>
        <v>NCA - Investasi Jangka Panjang - Investasi Pada Asosiasi - PT Ritel Cerdas Indonesia (RCI)</v>
      </c>
      <c r="D1142" s="7" t="str">
        <f t="shared" si="75"/>
        <v>INSERT INTO m_coa (created_at, code, name) values (NOW(),'120502096','NCA - Investasi Jangka Panjang - Investasi Pada Asosiasi - PT Ritel Cerdas Indonesia (RCI)');</v>
      </c>
      <c r="E1142" s="744" t="s">
        <v>60</v>
      </c>
      <c r="F1142" t="s">
        <v>376</v>
      </c>
      <c r="G1142" t="s">
        <v>396</v>
      </c>
      <c r="I1142" t="s">
        <v>398</v>
      </c>
      <c r="J1142" t="s">
        <v>208</v>
      </c>
      <c r="K1142">
        <f>VLOOKUP(I1142,Sheet2!$A$2:$C$1013,3,FALSE)</f>
        <v>284</v>
      </c>
      <c r="L1142" t="str">
        <f t="shared" si="76"/>
        <v>UPDATE m_coa set coa_group_id='284' WHERE code='120502096';</v>
      </c>
    </row>
    <row r="1143" spans="2:12">
      <c r="B1143">
        <v>120502097</v>
      </c>
      <c r="C1143" t="str">
        <f t="shared" si="77"/>
        <v>NCA - Investasi Jangka Panjang - Investasi Pada Asosiasi - PT Sahabat Abadi Tunas Indonesia (SATI)</v>
      </c>
      <c r="D1143" s="7" t="str">
        <f t="shared" si="75"/>
        <v>INSERT INTO m_coa (created_at, code, name) values (NOW(),'120502097','NCA - Investasi Jangka Panjang - Investasi Pada Asosiasi - PT Sahabat Abadi Tunas Indonesia (SATI)');</v>
      </c>
      <c r="E1143" s="744" t="s">
        <v>60</v>
      </c>
      <c r="F1143" t="s">
        <v>376</v>
      </c>
      <c r="G1143" t="s">
        <v>396</v>
      </c>
      <c r="I1143" t="s">
        <v>398</v>
      </c>
      <c r="J1143" t="s">
        <v>209</v>
      </c>
      <c r="K1143">
        <f>VLOOKUP(I1143,Sheet2!$A$2:$C$1013,3,FALSE)</f>
        <v>284</v>
      </c>
      <c r="L1143" t="str">
        <f t="shared" si="76"/>
        <v>UPDATE m_coa set coa_group_id='284' WHERE code='120502097';</v>
      </c>
    </row>
    <row r="1144" spans="2:12">
      <c r="B1144">
        <v>120502098</v>
      </c>
      <c r="C1144" t="str">
        <f t="shared" si="77"/>
        <v>NCA - Investasi Jangka Panjang - Investasi Pada Asosiasi - PT Sarana Rahmat Lestari (SRL)</v>
      </c>
      <c r="D1144" s="7" t="str">
        <f t="shared" si="75"/>
        <v>INSERT INTO m_coa (created_at, code, name) values (NOW(),'120502098','NCA - Investasi Jangka Panjang - Investasi Pada Asosiasi - PT Sarana Rahmat Lestari (SRL)');</v>
      </c>
      <c r="E1144" s="744" t="s">
        <v>60</v>
      </c>
      <c r="F1144" t="s">
        <v>376</v>
      </c>
      <c r="G1144" t="s">
        <v>396</v>
      </c>
      <c r="I1144" t="s">
        <v>398</v>
      </c>
      <c r="J1144" t="s">
        <v>210</v>
      </c>
      <c r="K1144">
        <f>VLOOKUP(I1144,Sheet2!$A$2:$C$1013,3,FALSE)</f>
        <v>284</v>
      </c>
      <c r="L1144" t="str">
        <f t="shared" si="76"/>
        <v>UPDATE m_coa set coa_group_id='284' WHERE code='120502098';</v>
      </c>
    </row>
    <row r="1145" spans="2:12">
      <c r="B1145">
        <v>120502099</v>
      </c>
      <c r="C1145" t="str">
        <f t="shared" si="77"/>
        <v>NCA - Investasi Jangka Panjang - Investasi Pada Asosiasi - PT Sejahtera Eka Boga </v>
      </c>
      <c r="D1145" s="7" t="str">
        <f t="shared" si="75"/>
        <v>INSERT INTO m_coa (created_at, code, name) values (NOW(),'120502099','NCA - Investasi Jangka Panjang - Investasi Pada Asosiasi - PT Sejahtera Eka Boga ');</v>
      </c>
      <c r="E1145" s="744" t="s">
        <v>60</v>
      </c>
      <c r="F1145" t="s">
        <v>376</v>
      </c>
      <c r="G1145" t="s">
        <v>396</v>
      </c>
      <c r="I1145" t="s">
        <v>398</v>
      </c>
      <c r="J1145" t="s">
        <v>211</v>
      </c>
      <c r="K1145">
        <f>VLOOKUP(I1145,Sheet2!$A$2:$C$1013,3,FALSE)</f>
        <v>284</v>
      </c>
      <c r="L1145" t="str">
        <f t="shared" si="76"/>
        <v>UPDATE m_coa set coa_group_id='284' WHERE code='120502099';</v>
      </c>
    </row>
    <row r="1146" spans="2:12">
      <c r="B1146">
        <v>120502100</v>
      </c>
      <c r="C1146" t="str">
        <f t="shared" si="77"/>
        <v>NCA - Investasi Jangka Panjang - Investasi Pada Asosiasi - PT Sejahtera Eka Mandiri Investama (SEMI)</v>
      </c>
      <c r="D1146" s="7" t="str">
        <f t="shared" si="75"/>
        <v>INSERT INTO m_coa (created_at, code, name) values (NOW(),'120502100','NCA - Investasi Jangka Panjang - Investasi Pada Asosiasi - PT Sejahtera Eka Mandiri Investama (SEMI)');</v>
      </c>
      <c r="E1146" s="744" t="s">
        <v>60</v>
      </c>
      <c r="F1146" t="s">
        <v>376</v>
      </c>
      <c r="G1146" t="s">
        <v>396</v>
      </c>
      <c r="I1146" t="s">
        <v>398</v>
      </c>
      <c r="J1146" t="s">
        <v>212</v>
      </c>
      <c r="K1146">
        <f>VLOOKUP(I1146,Sheet2!$A$2:$C$1013,3,FALSE)</f>
        <v>284</v>
      </c>
      <c r="L1146" t="str">
        <f t="shared" si="76"/>
        <v>UPDATE m_coa set coa_group_id='284' WHERE code='120502100';</v>
      </c>
    </row>
    <row r="1147" spans="2:12">
      <c r="B1147">
        <v>120502101</v>
      </c>
      <c r="C1147" t="str">
        <f t="shared" si="77"/>
        <v>NCA - Investasi Jangka Panjang - Investasi Pada Asosiasi - PT Seni Teknologi Sejahtera  (STS)</v>
      </c>
      <c r="D1147" s="7" t="str">
        <f t="shared" si="75"/>
        <v>INSERT INTO m_coa (created_at, code, name) values (NOW(),'120502101','NCA - Investasi Jangka Panjang - Investasi Pada Asosiasi - PT Seni Teknologi Sejahtera  (STS)');</v>
      </c>
      <c r="E1147" s="744" t="s">
        <v>60</v>
      </c>
      <c r="F1147" t="s">
        <v>376</v>
      </c>
      <c r="G1147" t="s">
        <v>396</v>
      </c>
      <c r="I1147" t="s">
        <v>398</v>
      </c>
      <c r="J1147" t="s">
        <v>213</v>
      </c>
      <c r="K1147">
        <f>VLOOKUP(I1147,Sheet2!$A$2:$C$1013,3,FALSE)</f>
        <v>284</v>
      </c>
      <c r="L1147" t="str">
        <f t="shared" si="76"/>
        <v>UPDATE m_coa set coa_group_id='284' WHERE code='120502101';</v>
      </c>
    </row>
    <row r="1148" spans="2:12">
      <c r="B1148">
        <v>120502102</v>
      </c>
      <c r="C1148" t="str">
        <f t="shared" si="77"/>
        <v>NCA - Investasi Jangka Panjang - Investasi Pada Asosiasi - PT Sentra Anugerah Lestari (SAL)</v>
      </c>
      <c r="D1148" s="7" t="str">
        <f t="shared" si="75"/>
        <v>INSERT INTO m_coa (created_at, code, name) values (NOW(),'120502102','NCA - Investasi Jangka Panjang - Investasi Pada Asosiasi - PT Sentra Anugerah Lestari (SAL)');</v>
      </c>
      <c r="E1148" s="744" t="s">
        <v>60</v>
      </c>
      <c r="F1148" t="s">
        <v>376</v>
      </c>
      <c r="G1148" t="s">
        <v>396</v>
      </c>
      <c r="I1148" t="s">
        <v>398</v>
      </c>
      <c r="J1148" t="s">
        <v>214</v>
      </c>
      <c r="K1148">
        <f>VLOOKUP(I1148,Sheet2!$A$2:$C$1013,3,FALSE)</f>
        <v>284</v>
      </c>
      <c r="L1148" t="str">
        <f t="shared" si="76"/>
        <v>UPDATE m_coa set coa_group_id='284' WHERE code='120502102';</v>
      </c>
    </row>
    <row r="1149" spans="2:12">
      <c r="B1149">
        <v>120502103</v>
      </c>
      <c r="C1149" t="str">
        <f t="shared" si="77"/>
        <v>NCA - Investasi Jangka Panjang - Investasi Pada Asosiasi - PT Sentra Rejeki Lestari (SRL)</v>
      </c>
      <c r="D1149" s="7" t="str">
        <f t="shared" si="75"/>
        <v>INSERT INTO m_coa (created_at, code, name) values (NOW(),'120502103','NCA - Investasi Jangka Panjang - Investasi Pada Asosiasi - PT Sentra Rejeki Lestari (SRL)');</v>
      </c>
      <c r="E1149" s="744" t="s">
        <v>60</v>
      </c>
      <c r="F1149" t="s">
        <v>376</v>
      </c>
      <c r="G1149" t="s">
        <v>396</v>
      </c>
      <c r="I1149" t="s">
        <v>398</v>
      </c>
      <c r="J1149" t="s">
        <v>215</v>
      </c>
      <c r="K1149">
        <f>VLOOKUP(I1149,Sheet2!$A$2:$C$1013,3,FALSE)</f>
        <v>284</v>
      </c>
      <c r="L1149" t="str">
        <f t="shared" si="76"/>
        <v>UPDATE m_coa set coa_group_id='284' WHERE code='120502103';</v>
      </c>
    </row>
    <row r="1150" spans="2:12">
      <c r="B1150">
        <v>120502104</v>
      </c>
      <c r="C1150" t="str">
        <f t="shared" si="77"/>
        <v>NCA - Investasi Jangka Panjang - Investasi Pada Asosiasi - PT Sentra Wicaksana Anugerah (SWA)</v>
      </c>
      <c r="D1150" s="7" t="str">
        <f t="shared" si="75"/>
        <v>INSERT INTO m_coa (created_at, code, name) values (NOW(),'120502104','NCA - Investasi Jangka Panjang - Investasi Pada Asosiasi - PT Sentra Wicaksana Anugerah (SWA)');</v>
      </c>
      <c r="E1150" s="744" t="s">
        <v>60</v>
      </c>
      <c r="F1150" t="s">
        <v>376</v>
      </c>
      <c r="G1150" t="s">
        <v>396</v>
      </c>
      <c r="I1150" t="s">
        <v>398</v>
      </c>
      <c r="J1150" t="s">
        <v>216</v>
      </c>
      <c r="K1150">
        <f>VLOOKUP(I1150,Sheet2!$A$2:$C$1013,3,FALSE)</f>
        <v>284</v>
      </c>
      <c r="L1150" t="str">
        <f t="shared" si="76"/>
        <v>UPDATE m_coa set coa_group_id='284' WHERE code='120502104';</v>
      </c>
    </row>
    <row r="1151" spans="2:12">
      <c r="B1151">
        <v>120502105</v>
      </c>
      <c r="C1151" t="str">
        <f t="shared" si="77"/>
        <v>NCA - Investasi Jangka Panjang - Investasi Pada Asosiasi - PT Sentral Dapur Pangan (SDP)</v>
      </c>
      <c r="D1151" s="7" t="str">
        <f t="shared" si="75"/>
        <v>INSERT INTO m_coa (created_at, code, name) values (NOW(),'120502105','NCA - Investasi Jangka Panjang - Investasi Pada Asosiasi - PT Sentral Dapur Pangan (SDP)');</v>
      </c>
      <c r="E1151" s="744" t="s">
        <v>60</v>
      </c>
      <c r="F1151" t="s">
        <v>376</v>
      </c>
      <c r="G1151" t="s">
        <v>396</v>
      </c>
      <c r="I1151" t="s">
        <v>398</v>
      </c>
      <c r="J1151" t="s">
        <v>217</v>
      </c>
      <c r="K1151">
        <f>VLOOKUP(I1151,Sheet2!$A$2:$C$1013,3,FALSE)</f>
        <v>284</v>
      </c>
      <c r="L1151" t="str">
        <f t="shared" si="76"/>
        <v>UPDATE m_coa set coa_group_id='284' WHERE code='120502105';</v>
      </c>
    </row>
    <row r="1152" spans="2:12">
      <c r="B1152">
        <v>120502106</v>
      </c>
      <c r="C1152" t="str">
        <f t="shared" si="77"/>
        <v>NCA - Investasi Jangka Panjang - Investasi Pada Asosiasi - PT Sistem Mikroelektronik Cerdas (SMC)</v>
      </c>
      <c r="D1152" s="7" t="str">
        <f t="shared" si="75"/>
        <v>INSERT INTO m_coa (created_at, code, name) values (NOW(),'120502106','NCA - Investasi Jangka Panjang - Investasi Pada Asosiasi - PT Sistem Mikroelektronik Cerdas (SMC)');</v>
      </c>
      <c r="E1152" s="744" t="s">
        <v>60</v>
      </c>
      <c r="F1152" t="s">
        <v>376</v>
      </c>
      <c r="G1152" t="s">
        <v>396</v>
      </c>
      <c r="I1152" t="s">
        <v>398</v>
      </c>
      <c r="J1152" t="s">
        <v>218</v>
      </c>
      <c r="K1152">
        <f>VLOOKUP(I1152,Sheet2!$A$2:$C$1013,3,FALSE)</f>
        <v>284</v>
      </c>
      <c r="L1152" t="str">
        <f t="shared" si="76"/>
        <v>UPDATE m_coa set coa_group_id='284' WHERE code='120502106';</v>
      </c>
    </row>
    <row r="1153" spans="2:12">
      <c r="B1153">
        <v>120502107</v>
      </c>
      <c r="C1153" t="str">
        <f t="shared" si="77"/>
        <v>NCA - Investasi Jangka Panjang - Investasi Pada Asosiasi - PT Solusi Proteksi Mandiri (SPM)</v>
      </c>
      <c r="D1153" s="7" t="str">
        <f t="shared" si="75"/>
        <v>INSERT INTO m_coa (created_at, code, name) values (NOW(),'120502107','NCA - Investasi Jangka Panjang - Investasi Pada Asosiasi - PT Solusi Proteksi Mandiri (SPM)');</v>
      </c>
      <c r="E1153" s="744" t="s">
        <v>60</v>
      </c>
      <c r="F1153" t="s">
        <v>376</v>
      </c>
      <c r="G1153" t="s">
        <v>396</v>
      </c>
      <c r="I1153" t="s">
        <v>398</v>
      </c>
      <c r="J1153" t="s">
        <v>219</v>
      </c>
      <c r="K1153">
        <f>VLOOKUP(I1153,Sheet2!$A$2:$C$1013,3,FALSE)</f>
        <v>284</v>
      </c>
      <c r="L1153" t="str">
        <f t="shared" si="76"/>
        <v>UPDATE m_coa set coa_group_id='284' WHERE code='120502107';</v>
      </c>
    </row>
    <row r="1154" spans="2:12">
      <c r="B1154">
        <v>120502108</v>
      </c>
      <c r="C1154" t="str">
        <f t="shared" si="77"/>
        <v>NCA - Investasi Jangka Panjang - Investasi Pada Asosiasi - PT Surprise Indonesia (SI)</v>
      </c>
      <c r="D1154" s="7" t="str">
        <f t="shared" si="75"/>
        <v>INSERT INTO m_coa (created_at, code, name) values (NOW(),'120502108','NCA - Investasi Jangka Panjang - Investasi Pada Asosiasi - PT Surprise Indonesia (SI)');</v>
      </c>
      <c r="E1154" s="744" t="s">
        <v>60</v>
      </c>
      <c r="F1154" t="s">
        <v>376</v>
      </c>
      <c r="G1154" t="s">
        <v>396</v>
      </c>
      <c r="I1154" t="s">
        <v>398</v>
      </c>
      <c r="J1154" t="s">
        <v>220</v>
      </c>
      <c r="K1154">
        <f>VLOOKUP(I1154,Sheet2!$A$2:$C$1013,3,FALSE)</f>
        <v>284</v>
      </c>
      <c r="L1154" t="str">
        <f t="shared" si="76"/>
        <v>UPDATE m_coa set coa_group_id='284' WHERE code='120502108';</v>
      </c>
    </row>
    <row r="1155" spans="2:12">
      <c r="B1155">
        <v>120502109</v>
      </c>
      <c r="C1155" t="str">
        <f t="shared" si="77"/>
        <v>NCA - Investasi Jangka Panjang - Investasi Pada Asosiasi - PT Surya Teknologi Perkasa (STP)</v>
      </c>
      <c r="D1155" s="7" t="str">
        <f t="shared" si="75"/>
        <v>INSERT INTO m_coa (created_at, code, name) values (NOW(),'120502109','NCA - Investasi Jangka Panjang - Investasi Pada Asosiasi - PT Surya Teknologi Perkasa (STP)');</v>
      </c>
      <c r="E1155" s="744" t="s">
        <v>60</v>
      </c>
      <c r="F1155" t="s">
        <v>376</v>
      </c>
      <c r="G1155" t="s">
        <v>396</v>
      </c>
      <c r="I1155" t="s">
        <v>398</v>
      </c>
      <c r="J1155" t="s">
        <v>221</v>
      </c>
      <c r="K1155">
        <f>VLOOKUP(I1155,Sheet2!$A$2:$C$1013,3,FALSE)</f>
        <v>284</v>
      </c>
      <c r="L1155" t="str">
        <f t="shared" si="76"/>
        <v>UPDATE m_coa set coa_group_id='284' WHERE code='120502109';</v>
      </c>
    </row>
    <row r="1156" spans="2:12">
      <c r="B1156">
        <v>120502110</v>
      </c>
      <c r="C1156" t="str">
        <f t="shared" si="77"/>
        <v>NCA - Investasi Jangka Panjang - Investasi Pada Asosiasi - PT Swap Energi Indonesia (SEI)</v>
      </c>
      <c r="D1156" s="7" t="str">
        <f t="shared" si="75"/>
        <v>INSERT INTO m_coa (created_at, code, name) values (NOW(),'120502110','NCA - Investasi Jangka Panjang - Investasi Pada Asosiasi - PT Swap Energi Indonesia (SEI)');</v>
      </c>
      <c r="E1156" s="744" t="s">
        <v>60</v>
      </c>
      <c r="F1156" t="s">
        <v>376</v>
      </c>
      <c r="G1156" t="s">
        <v>396</v>
      </c>
      <c r="I1156" t="s">
        <v>398</v>
      </c>
      <c r="J1156" t="s">
        <v>222</v>
      </c>
      <c r="K1156">
        <f>VLOOKUP(I1156,Sheet2!$A$2:$C$1013,3,FALSE)</f>
        <v>284</v>
      </c>
      <c r="L1156" t="str">
        <f t="shared" si="76"/>
        <v>UPDATE m_coa set coa_group_id='284' WHERE code='120502110';</v>
      </c>
    </row>
    <row r="1157" spans="2:12">
      <c r="B1157">
        <v>120502111</v>
      </c>
      <c r="C1157" t="str">
        <f t="shared" si="77"/>
        <v>NCA - Investasi Jangka Panjang - Investasi Pada Asosiasi - PT Telefast Indonesia Tbk (TFAS)</v>
      </c>
      <c r="D1157" s="7" t="str">
        <f t="shared" ref="D1157:D1220" si="78">"INSERT INTO m_coa (created_at, code, name) values (NOW(),'"&amp;B1157&amp;"','"&amp;C1157&amp;"');"</f>
        <v>INSERT INTO m_coa (created_at, code, name) values (NOW(),'120502111','NCA - Investasi Jangka Panjang - Investasi Pada Asosiasi - PT Telefast Indonesia Tbk (TFAS)');</v>
      </c>
      <c r="E1157" s="744" t="s">
        <v>60</v>
      </c>
      <c r="F1157" t="s">
        <v>376</v>
      </c>
      <c r="G1157" t="s">
        <v>396</v>
      </c>
      <c r="I1157" t="s">
        <v>398</v>
      </c>
      <c r="J1157" t="s">
        <v>223</v>
      </c>
      <c r="K1157">
        <f>VLOOKUP(I1157,Sheet2!$A$2:$C$1013,3,FALSE)</f>
        <v>284</v>
      </c>
      <c r="L1157" t="str">
        <f t="shared" ref="L1157:L1220" si="79">"UPDATE m_coa set coa_group_id='"&amp;K1157&amp;"' WHERE code='"&amp;B1157&amp;"';"</f>
        <v>UPDATE m_coa set coa_group_id='284' WHERE code='120502111';</v>
      </c>
    </row>
    <row r="1158" spans="2:12">
      <c r="B1158">
        <v>120502112</v>
      </c>
      <c r="C1158" t="str">
        <f t="shared" si="77"/>
        <v>NCA - Investasi Jangka Panjang - Investasi Pada Asosiasi - PT Telefast Investama Indonesia (TII)</v>
      </c>
      <c r="D1158" s="7" t="str">
        <f t="shared" si="78"/>
        <v>INSERT INTO m_coa (created_at, code, name) values (NOW(),'120502112','NCA - Investasi Jangka Panjang - Investasi Pada Asosiasi - PT Telefast Investama Indonesia (TII)');</v>
      </c>
      <c r="E1158" s="744" t="s">
        <v>60</v>
      </c>
      <c r="F1158" t="s">
        <v>376</v>
      </c>
      <c r="G1158" t="s">
        <v>396</v>
      </c>
      <c r="I1158" t="s">
        <v>398</v>
      </c>
      <c r="J1158" t="s">
        <v>224</v>
      </c>
      <c r="K1158">
        <f>VLOOKUP(I1158,Sheet2!$A$2:$C$1013,3,FALSE)</f>
        <v>284</v>
      </c>
      <c r="L1158" t="str">
        <f t="shared" si="79"/>
        <v>UPDATE m_coa set coa_group_id='284' WHERE code='120502112';</v>
      </c>
    </row>
    <row r="1159" spans="2:12">
      <c r="B1159">
        <v>120502113</v>
      </c>
      <c r="C1159" t="str">
        <f t="shared" si="77"/>
        <v>NCA - Investasi Jangka Panjang - Investasi Pada Asosiasi - PT Voucher Express Internasional (VEI)</v>
      </c>
      <c r="D1159" s="7" t="str">
        <f t="shared" si="78"/>
        <v>INSERT INTO m_coa (created_at, code, name) values (NOW(),'120502113','NCA - Investasi Jangka Panjang - Investasi Pada Asosiasi - PT Voucher Express Internasional (VEI)');</v>
      </c>
      <c r="E1159" s="744" t="s">
        <v>60</v>
      </c>
      <c r="F1159" t="s">
        <v>376</v>
      </c>
      <c r="G1159" t="s">
        <v>396</v>
      </c>
      <c r="I1159" t="s">
        <v>398</v>
      </c>
      <c r="J1159" t="s">
        <v>225</v>
      </c>
      <c r="K1159">
        <f>VLOOKUP(I1159,Sheet2!$A$2:$C$1013,3,FALSE)</f>
        <v>284</v>
      </c>
      <c r="L1159" t="str">
        <f t="shared" si="79"/>
        <v>UPDATE m_coa set coa_group_id='284' WHERE code='120502113';</v>
      </c>
    </row>
    <row r="1160" spans="2:12">
      <c r="B1160">
        <v>120502114</v>
      </c>
      <c r="C1160" t="str">
        <f t="shared" si="77"/>
        <v>NCA - Investasi Jangka Panjang - Investasi Pada Asosiasi - PT Wicaksana Anugerah Indonesia (WAI)</v>
      </c>
      <c r="D1160" s="7" t="str">
        <f t="shared" si="78"/>
        <v>INSERT INTO m_coa (created_at, code, name) values (NOW(),'120502114','NCA - Investasi Jangka Panjang - Investasi Pada Asosiasi - PT Wicaksana Anugerah Indonesia (WAI)');</v>
      </c>
      <c r="E1160" s="744" t="s">
        <v>60</v>
      </c>
      <c r="F1160" t="s">
        <v>376</v>
      </c>
      <c r="G1160" t="s">
        <v>396</v>
      </c>
      <c r="I1160" t="s">
        <v>398</v>
      </c>
      <c r="J1160" t="s">
        <v>226</v>
      </c>
      <c r="K1160">
        <f>VLOOKUP(I1160,Sheet2!$A$2:$C$1013,3,FALSE)</f>
        <v>284</v>
      </c>
      <c r="L1160" t="str">
        <f t="shared" si="79"/>
        <v>UPDATE m_coa set coa_group_id='284' WHERE code='120502114';</v>
      </c>
    </row>
    <row r="1161" spans="2:12">
      <c r="B1161">
        <v>120502115</v>
      </c>
      <c r="C1161" t="str">
        <f t="shared" si="77"/>
        <v>NCA - Investasi Jangka Panjang - Investasi Pada Asosiasi - PT Wicaksana Anugerah Nusantara (WAN)</v>
      </c>
      <c r="D1161" s="7" t="str">
        <f t="shared" si="78"/>
        <v>INSERT INTO m_coa (created_at, code, name) values (NOW(),'120502115','NCA - Investasi Jangka Panjang - Investasi Pada Asosiasi - PT Wicaksana Anugerah Nusantara (WAN)');</v>
      </c>
      <c r="E1161" s="744" t="s">
        <v>60</v>
      </c>
      <c r="F1161" t="s">
        <v>376</v>
      </c>
      <c r="G1161" t="s">
        <v>396</v>
      </c>
      <c r="I1161" t="s">
        <v>398</v>
      </c>
      <c r="J1161" t="s">
        <v>227</v>
      </c>
      <c r="K1161">
        <f>VLOOKUP(I1161,Sheet2!$A$2:$C$1013,3,FALSE)</f>
        <v>284</v>
      </c>
      <c r="L1161" t="str">
        <f t="shared" si="79"/>
        <v>UPDATE m_coa set coa_group_id='284' WHERE code='120502115';</v>
      </c>
    </row>
    <row r="1162" spans="2:12">
      <c r="B1162">
        <v>120502116</v>
      </c>
      <c r="C1162" t="str">
        <f t="shared" si="77"/>
        <v>NCA - Investasi Jangka Panjang - Investasi Pada Asosiasi - PT Wicaksana Anugerah Solusindo (WAS)</v>
      </c>
      <c r="D1162" s="7" t="str">
        <f t="shared" si="78"/>
        <v>INSERT INTO m_coa (created_at, code, name) values (NOW(),'120502116','NCA - Investasi Jangka Panjang - Investasi Pada Asosiasi - PT Wicaksana Anugerah Solusindo (WAS)');</v>
      </c>
      <c r="E1162" s="744" t="s">
        <v>60</v>
      </c>
      <c r="F1162" t="s">
        <v>376</v>
      </c>
      <c r="G1162" t="s">
        <v>396</v>
      </c>
      <c r="I1162" t="s">
        <v>398</v>
      </c>
      <c r="J1162" t="s">
        <v>228</v>
      </c>
      <c r="K1162">
        <f>VLOOKUP(I1162,Sheet2!$A$2:$C$1013,3,FALSE)</f>
        <v>284</v>
      </c>
      <c r="L1162" t="str">
        <f t="shared" si="79"/>
        <v>UPDATE m_coa set coa_group_id='284' WHERE code='120502116';</v>
      </c>
    </row>
    <row r="1163" spans="2:12">
      <c r="B1163">
        <v>120502117</v>
      </c>
      <c r="C1163" t="str">
        <f t="shared" si="77"/>
        <v>NCA - Investasi Jangka Panjang - Investasi Pada Asosiasi - PT Agapindo Sejahtera Sukses (ASS2)</v>
      </c>
      <c r="D1163" s="7" t="str">
        <f t="shared" si="78"/>
        <v>INSERT INTO m_coa (created_at, code, name) values (NOW(),'120502117','NCA - Investasi Jangka Panjang - Investasi Pada Asosiasi - PT Agapindo Sejahtera Sukses (ASS2)');</v>
      </c>
      <c r="E1163" s="744" t="s">
        <v>60</v>
      </c>
      <c r="F1163" t="s">
        <v>376</v>
      </c>
      <c r="G1163" t="s">
        <v>396</v>
      </c>
      <c r="I1163" t="s">
        <v>398</v>
      </c>
      <c r="J1163" t="s">
        <v>229</v>
      </c>
      <c r="K1163">
        <f>VLOOKUP(I1163,Sheet2!$A$2:$C$1013,3,FALSE)</f>
        <v>284</v>
      </c>
      <c r="L1163" t="str">
        <f t="shared" si="79"/>
        <v>UPDATE m_coa set coa_group_id='284' WHERE code='120502117';</v>
      </c>
    </row>
    <row r="1164" spans="2:12">
      <c r="B1164">
        <v>120502118</v>
      </c>
      <c r="C1164" t="str">
        <f t="shared" si="77"/>
        <v>NCA - Investasi Jangka Panjang - Investasi Pada Asosiasi - PT Bumilangit Digital Mediatama (BLDX)</v>
      </c>
      <c r="D1164" s="7" t="str">
        <f t="shared" si="78"/>
        <v>INSERT INTO m_coa (created_at, code, name) values (NOW(),'120502118','NCA - Investasi Jangka Panjang - Investasi Pada Asosiasi - PT Bumilangit Digital Mediatama (BLDX)');</v>
      </c>
      <c r="E1164" s="744" t="s">
        <v>60</v>
      </c>
      <c r="F1164" t="s">
        <v>376</v>
      </c>
      <c r="G1164" t="s">
        <v>396</v>
      </c>
      <c r="I1164" t="s">
        <v>398</v>
      </c>
      <c r="J1164" t="s">
        <v>230</v>
      </c>
      <c r="K1164">
        <f>VLOOKUP(I1164,Sheet2!$A$2:$C$1013,3,FALSE)</f>
        <v>284</v>
      </c>
      <c r="L1164" t="str">
        <f t="shared" si="79"/>
        <v>UPDATE m_coa set coa_group_id='284' WHERE code='120502118';</v>
      </c>
    </row>
    <row r="1165" spans="2:12">
      <c r="B1165">
        <v>120502119</v>
      </c>
      <c r="C1165" t="str">
        <f t="shared" si="77"/>
        <v>NCA - Investasi Jangka Panjang - Investasi Pada Asosiasi - PT DMMX Media Maxima</v>
      </c>
      <c r="D1165" s="7" t="str">
        <f t="shared" si="78"/>
        <v>INSERT INTO m_coa (created_at, code, name) values (NOW(),'120502119','NCA - Investasi Jangka Panjang - Investasi Pada Asosiasi - PT DMMX Media Maxima');</v>
      </c>
      <c r="E1165" s="744" t="s">
        <v>60</v>
      </c>
      <c r="F1165" t="s">
        <v>376</v>
      </c>
      <c r="G1165" t="s">
        <v>396</v>
      </c>
      <c r="I1165" t="s">
        <v>398</v>
      </c>
      <c r="J1165" t="s">
        <v>231</v>
      </c>
      <c r="K1165">
        <f>VLOOKUP(I1165,Sheet2!$A$2:$C$1013,3,FALSE)</f>
        <v>284</v>
      </c>
      <c r="L1165" t="str">
        <f t="shared" si="79"/>
        <v>UPDATE m_coa set coa_group_id='284' WHERE code='120502119';</v>
      </c>
    </row>
    <row r="1166" spans="2:12">
      <c r="B1166">
        <v>120502120</v>
      </c>
      <c r="C1166" t="str">
        <f t="shared" si="77"/>
        <v>NCA - Investasi Jangka Panjang - Investasi Pada Asosiasi - PT Mega Harapan Mulia (MHM)</v>
      </c>
      <c r="D1166" s="7" t="str">
        <f t="shared" si="78"/>
        <v>INSERT INTO m_coa (created_at, code, name) values (NOW(),'120502120','NCA - Investasi Jangka Panjang - Investasi Pada Asosiasi - PT Mega Harapan Mulia (MHM)');</v>
      </c>
      <c r="E1166" s="744" t="s">
        <v>60</v>
      </c>
      <c r="F1166" t="s">
        <v>376</v>
      </c>
      <c r="G1166" t="s">
        <v>396</v>
      </c>
      <c r="I1166" t="s">
        <v>398</v>
      </c>
      <c r="J1166" t="s">
        <v>232</v>
      </c>
      <c r="K1166">
        <f>VLOOKUP(I1166,Sheet2!$A$2:$C$1013,3,FALSE)</f>
        <v>284</v>
      </c>
      <c r="L1166" t="str">
        <f t="shared" si="79"/>
        <v>UPDATE m_coa set coa_group_id='284' WHERE code='120502120';</v>
      </c>
    </row>
    <row r="1167" spans="2:12">
      <c r="B1167">
        <v>120502121</v>
      </c>
      <c r="C1167" t="str">
        <f t="shared" si="77"/>
        <v>NCA - Investasi Jangka Panjang - Investasi Pada Asosiasi - PT Code Development Indonesia</v>
      </c>
      <c r="D1167" s="7" t="str">
        <f t="shared" si="78"/>
        <v>INSERT INTO m_coa (created_at, code, name) values (NOW(),'120502121','NCA - Investasi Jangka Panjang - Investasi Pada Asosiasi - PT Code Development Indonesia');</v>
      </c>
      <c r="E1167" s="744" t="s">
        <v>60</v>
      </c>
      <c r="F1167" t="s">
        <v>376</v>
      </c>
      <c r="G1167" t="s">
        <v>396</v>
      </c>
      <c r="I1167" t="s">
        <v>398</v>
      </c>
      <c r="J1167" t="s">
        <v>233</v>
      </c>
      <c r="K1167">
        <f>VLOOKUP(I1167,Sheet2!$A$2:$C$1013,3,FALSE)</f>
        <v>284</v>
      </c>
      <c r="L1167" t="str">
        <f t="shared" si="79"/>
        <v>UPDATE m_coa set coa_group_id='284' WHERE code='120502121';</v>
      </c>
    </row>
    <row r="1168" spans="2:12">
      <c r="B1168">
        <v>120502122</v>
      </c>
      <c r="C1168" t="str">
        <f t="shared" si="77"/>
        <v>NCA - Investasi Jangka Panjang - Investasi Pada Asosiasi - PT Niji Games Studio (NGS)</v>
      </c>
      <c r="D1168" s="7" t="str">
        <f t="shared" si="78"/>
        <v>INSERT INTO m_coa (created_at, code, name) values (NOW(),'120502122','NCA - Investasi Jangka Panjang - Investasi Pada Asosiasi - PT Niji Games Studio (NGS)');</v>
      </c>
      <c r="E1168" s="744" t="s">
        <v>60</v>
      </c>
      <c r="F1168" t="s">
        <v>376</v>
      </c>
      <c r="G1168" t="s">
        <v>396</v>
      </c>
      <c r="I1168" t="s">
        <v>398</v>
      </c>
      <c r="J1168" t="s">
        <v>234</v>
      </c>
      <c r="K1168">
        <f>VLOOKUP(I1168,Sheet2!$A$2:$C$1013,3,FALSE)</f>
        <v>284</v>
      </c>
      <c r="L1168" t="str">
        <f t="shared" si="79"/>
        <v>UPDATE m_coa set coa_group_id='284' WHERE code='120502122';</v>
      </c>
    </row>
    <row r="1169" spans="2:12">
      <c r="B1169">
        <v>120502123</v>
      </c>
      <c r="C1169" t="str">
        <f t="shared" si="77"/>
        <v>NCA - Investasi Jangka Panjang - Investasi Pada Asosiasi - PT Indonesian Cloud (IC)</v>
      </c>
      <c r="D1169" s="7" t="str">
        <f t="shared" si="78"/>
        <v>INSERT INTO m_coa (created_at, code, name) values (NOW(),'120502123','NCA - Investasi Jangka Panjang - Investasi Pada Asosiasi - PT Indonesian Cloud (IC)');</v>
      </c>
      <c r="E1169" s="744" t="s">
        <v>60</v>
      </c>
      <c r="F1169" t="s">
        <v>376</v>
      </c>
      <c r="G1169" t="s">
        <v>396</v>
      </c>
      <c r="I1169" t="s">
        <v>398</v>
      </c>
      <c r="J1169" t="s">
        <v>235</v>
      </c>
      <c r="K1169">
        <f>VLOOKUP(I1169,Sheet2!$A$2:$C$1013,3,FALSE)</f>
        <v>284</v>
      </c>
      <c r="L1169" t="str">
        <f t="shared" si="79"/>
        <v>UPDATE m_coa set coa_group_id='284' WHERE code='120502123';</v>
      </c>
    </row>
    <row r="1170" spans="2:12">
      <c r="B1170">
        <v>120502124</v>
      </c>
      <c r="C1170" t="str">
        <f t="shared" si="77"/>
        <v>NCA - Investasi Jangka Panjang - Investasi Pada Asosiasi - PT Dans Multi Pro (DMP)</v>
      </c>
      <c r="D1170" s="7" t="str">
        <f t="shared" si="78"/>
        <v>INSERT INTO m_coa (created_at, code, name) values (NOW(),'120502124','NCA - Investasi Jangka Panjang - Investasi Pada Asosiasi - PT Dans Multi Pro (DMP)');</v>
      </c>
      <c r="E1170" s="744" t="s">
        <v>60</v>
      </c>
      <c r="F1170" t="s">
        <v>376</v>
      </c>
      <c r="G1170" t="s">
        <v>396</v>
      </c>
      <c r="I1170" t="s">
        <v>398</v>
      </c>
      <c r="J1170" t="s">
        <v>236</v>
      </c>
      <c r="K1170">
        <f>VLOOKUP(I1170,Sheet2!$A$2:$C$1013,3,FALSE)</f>
        <v>284</v>
      </c>
      <c r="L1170" t="str">
        <f t="shared" si="79"/>
        <v>UPDATE m_coa set coa_group_id='284' WHERE code='120502124';</v>
      </c>
    </row>
    <row r="1171" spans="2:12">
      <c r="B1171">
        <v>120502125</v>
      </c>
      <c r="C1171" t="str">
        <f t="shared" si="77"/>
        <v>NCA - Investasi Jangka Panjang - Investasi Pada Asosiasi - PT Cipta Urban Darsana (CUD)</v>
      </c>
      <c r="D1171" s="7" t="str">
        <f t="shared" si="78"/>
        <v>INSERT INTO m_coa (created_at, code, name) values (NOW(),'120502125','NCA - Investasi Jangka Panjang - Investasi Pada Asosiasi - PT Cipta Urban Darsana (CUD)');</v>
      </c>
      <c r="E1171" s="744" t="s">
        <v>60</v>
      </c>
      <c r="F1171" t="s">
        <v>376</v>
      </c>
      <c r="G1171" t="s">
        <v>396</v>
      </c>
      <c r="I1171" t="s">
        <v>398</v>
      </c>
      <c r="J1171" t="s">
        <v>237</v>
      </c>
      <c r="K1171">
        <f>VLOOKUP(I1171,Sheet2!$A$2:$C$1013,3,FALSE)</f>
        <v>284</v>
      </c>
      <c r="L1171" t="str">
        <f t="shared" si="79"/>
        <v>UPDATE m_coa set coa_group_id='284' WHERE code='120502125';</v>
      </c>
    </row>
    <row r="1172" spans="2:12">
      <c r="B1172">
        <v>120502126</v>
      </c>
      <c r="C1172" t="str">
        <f t="shared" si="77"/>
        <v>NCA - Investasi Jangka Panjang - Investasi Pada Asosiasi - PT Dwi Danamitra Kavita (DDK)</v>
      </c>
      <c r="D1172" s="7" t="str">
        <f t="shared" si="78"/>
        <v>INSERT INTO m_coa (created_at, code, name) values (NOW(),'120502126','NCA - Investasi Jangka Panjang - Investasi Pada Asosiasi - PT Dwi Danamitra Kavita (DDK)');</v>
      </c>
      <c r="E1172" s="744" t="s">
        <v>60</v>
      </c>
      <c r="F1172" t="s">
        <v>376</v>
      </c>
      <c r="G1172" t="s">
        <v>396</v>
      </c>
      <c r="I1172" t="s">
        <v>398</v>
      </c>
      <c r="J1172" t="s">
        <v>238</v>
      </c>
      <c r="K1172">
        <f>VLOOKUP(I1172,Sheet2!$A$2:$C$1013,3,FALSE)</f>
        <v>284</v>
      </c>
      <c r="L1172" t="str">
        <f t="shared" si="79"/>
        <v>UPDATE m_coa set coa_group_id='284' WHERE code='120502126';</v>
      </c>
    </row>
    <row r="1173" spans="2:12">
      <c r="B1173">
        <v>120502127</v>
      </c>
      <c r="C1173" t="str">
        <f t="shared" si="77"/>
        <v>NCA - Investasi Jangka Panjang - Investasi Pada Asosiasi - PT Artaka Anugerah Abadi (AAA)</v>
      </c>
      <c r="D1173" s="7" t="str">
        <f t="shared" si="78"/>
        <v>INSERT INTO m_coa (created_at, code, name) values (NOW(),'120502127','NCA - Investasi Jangka Panjang - Investasi Pada Asosiasi - PT Artaka Anugerah Abadi (AAA)');</v>
      </c>
      <c r="E1173" s="744" t="s">
        <v>60</v>
      </c>
      <c r="F1173" t="s">
        <v>376</v>
      </c>
      <c r="G1173" t="s">
        <v>396</v>
      </c>
      <c r="I1173" t="s">
        <v>398</v>
      </c>
      <c r="J1173" t="s">
        <v>239</v>
      </c>
      <c r="K1173">
        <f>VLOOKUP(I1173,Sheet2!$A$2:$C$1013,3,FALSE)</f>
        <v>284</v>
      </c>
      <c r="L1173" t="str">
        <f t="shared" si="79"/>
        <v>UPDATE m_coa set coa_group_id='284' WHERE code='120502127';</v>
      </c>
    </row>
    <row r="1174" spans="2:12">
      <c r="B1174">
        <v>120502128</v>
      </c>
      <c r="C1174" t="str">
        <f t="shared" si="77"/>
        <v>NCA - Investasi Jangka Panjang - Investasi Pada Asosiasi - PT Clodeo Indonesia Jaya (CIJ)</v>
      </c>
      <c r="D1174" s="7" t="str">
        <f t="shared" si="78"/>
        <v>INSERT INTO m_coa (created_at, code, name) values (NOW(),'120502128','NCA - Investasi Jangka Panjang - Investasi Pada Asosiasi - PT Clodeo Indonesia Jaya (CIJ)');</v>
      </c>
      <c r="E1174" s="744" t="s">
        <v>60</v>
      </c>
      <c r="F1174" t="s">
        <v>376</v>
      </c>
      <c r="G1174" t="s">
        <v>396</v>
      </c>
      <c r="I1174" t="s">
        <v>398</v>
      </c>
      <c r="J1174" t="s">
        <v>240</v>
      </c>
      <c r="K1174">
        <f>VLOOKUP(I1174,Sheet2!$A$2:$C$1013,3,FALSE)</f>
        <v>284</v>
      </c>
      <c r="L1174" t="str">
        <f t="shared" si="79"/>
        <v>UPDATE m_coa set coa_group_id='284' WHERE code='120502128';</v>
      </c>
    </row>
    <row r="1175" spans="2:12">
      <c r="B1175">
        <v>120502129</v>
      </c>
      <c r="C1175" t="str">
        <f t="shared" ref="C1175:C1238" si="80">CONCATENATE(F1175,E1175,G1175,E1175,I1175,E1175,J1175)</f>
        <v>NCA - Investasi Jangka Panjang - Investasi Pada Asosiasi - PT Mandiri Terang Harapan (MTH)</v>
      </c>
      <c r="D1175" s="7" t="str">
        <f t="shared" si="78"/>
        <v>INSERT INTO m_coa (created_at, code, name) values (NOW(),'120502129','NCA - Investasi Jangka Panjang - Investasi Pada Asosiasi - PT Mandiri Terang Harapan (MTH)');</v>
      </c>
      <c r="E1175" s="744" t="s">
        <v>60</v>
      </c>
      <c r="F1175" t="s">
        <v>376</v>
      </c>
      <c r="G1175" t="s">
        <v>396</v>
      </c>
      <c r="I1175" t="s">
        <v>398</v>
      </c>
      <c r="J1175" t="s">
        <v>241</v>
      </c>
      <c r="K1175">
        <f>VLOOKUP(I1175,Sheet2!$A$2:$C$1013,3,FALSE)</f>
        <v>284</v>
      </c>
      <c r="L1175" t="str">
        <f t="shared" si="79"/>
        <v>UPDATE m_coa set coa_group_id='284' WHERE code='120502129';</v>
      </c>
    </row>
    <row r="1176" spans="2:12">
      <c r="B1176">
        <v>120502130</v>
      </c>
      <c r="C1176" t="str">
        <f t="shared" si="80"/>
        <v>NCA - Investasi Jangka Panjang - Investasi Pada Asosiasi - PT Aeronusa Inti raya (AIR)</v>
      </c>
      <c r="D1176" s="7" t="str">
        <f t="shared" si="78"/>
        <v>INSERT INTO m_coa (created_at, code, name) values (NOW(),'120502130','NCA - Investasi Jangka Panjang - Investasi Pada Asosiasi - PT Aeronusa Inti raya (AIR)');</v>
      </c>
      <c r="E1176" s="744" t="s">
        <v>60</v>
      </c>
      <c r="F1176" t="s">
        <v>376</v>
      </c>
      <c r="G1176" t="s">
        <v>396</v>
      </c>
      <c r="I1176" t="s">
        <v>398</v>
      </c>
      <c r="J1176" t="s">
        <v>242</v>
      </c>
      <c r="K1176">
        <f>VLOOKUP(I1176,Sheet2!$A$2:$C$1013,3,FALSE)</f>
        <v>284</v>
      </c>
      <c r="L1176" t="str">
        <f t="shared" si="79"/>
        <v>UPDATE m_coa set coa_group_id='284' WHERE code='120502130';</v>
      </c>
    </row>
    <row r="1177" spans="2:12">
      <c r="B1177">
        <v>120502131</v>
      </c>
      <c r="C1177" t="str">
        <f t="shared" si="80"/>
        <v>NCA - Investasi Jangka Panjang - Investasi Pada Asosiasi - PT Solusi Wicaksana Teknologi (SWT)</v>
      </c>
      <c r="D1177" s="7" t="str">
        <f t="shared" si="78"/>
        <v>INSERT INTO m_coa (created_at, code, name) values (NOW(),'120502131','NCA - Investasi Jangka Panjang - Investasi Pada Asosiasi - PT Solusi Wicaksana Teknologi (SWT)');</v>
      </c>
      <c r="E1177" s="744" t="s">
        <v>60</v>
      </c>
      <c r="F1177" t="s">
        <v>376</v>
      </c>
      <c r="G1177" t="s">
        <v>396</v>
      </c>
      <c r="I1177" t="s">
        <v>398</v>
      </c>
      <c r="J1177" t="s">
        <v>243</v>
      </c>
      <c r="K1177">
        <f>VLOOKUP(I1177,Sheet2!$A$2:$C$1013,3,FALSE)</f>
        <v>284</v>
      </c>
      <c r="L1177" t="str">
        <f t="shared" si="79"/>
        <v>UPDATE m_coa set coa_group_id='284' WHERE code='120502131';</v>
      </c>
    </row>
    <row r="1178" spans="2:12">
      <c r="B1178">
        <v>120502132</v>
      </c>
      <c r="C1178" t="str">
        <f t="shared" si="80"/>
        <v>NCA - Investasi Jangka Panjang - Investasi Pada Asosiasi - PT Mitra Pendanaan Mandiri (MPM)</v>
      </c>
      <c r="D1178" s="7" t="str">
        <f t="shared" si="78"/>
        <v>INSERT INTO m_coa (created_at, code, name) values (NOW(),'120502132','NCA - Investasi Jangka Panjang - Investasi Pada Asosiasi - PT Mitra Pendanaan Mandiri (MPM)');</v>
      </c>
      <c r="E1178" s="744" t="s">
        <v>60</v>
      </c>
      <c r="F1178" t="s">
        <v>376</v>
      </c>
      <c r="G1178" t="s">
        <v>396</v>
      </c>
      <c r="I1178" t="s">
        <v>398</v>
      </c>
      <c r="J1178" t="s">
        <v>244</v>
      </c>
      <c r="K1178">
        <f>VLOOKUP(I1178,Sheet2!$A$2:$C$1013,3,FALSE)</f>
        <v>284</v>
      </c>
      <c r="L1178" t="str">
        <f t="shared" si="79"/>
        <v>UPDATE m_coa set coa_group_id='284' WHERE code='120502132';</v>
      </c>
    </row>
    <row r="1179" spans="2:12">
      <c r="B1179">
        <v>120502133</v>
      </c>
      <c r="C1179" t="str">
        <f t="shared" si="80"/>
        <v>NCA - Investasi Jangka Panjang - Investasi Pada Asosiasi - PT Ekosistem Rintisan Digital (ERD)</v>
      </c>
      <c r="D1179" s="7" t="str">
        <f t="shared" si="78"/>
        <v>INSERT INTO m_coa (created_at, code, name) values (NOW(),'120502133','NCA - Investasi Jangka Panjang - Investasi Pada Asosiasi - PT Ekosistem Rintisan Digital (ERD)');</v>
      </c>
      <c r="E1179" s="744" t="s">
        <v>60</v>
      </c>
      <c r="F1179" t="s">
        <v>376</v>
      </c>
      <c r="G1179" t="s">
        <v>396</v>
      </c>
      <c r="I1179" t="s">
        <v>398</v>
      </c>
      <c r="J1179" t="s">
        <v>245</v>
      </c>
      <c r="K1179">
        <f>VLOOKUP(I1179,Sheet2!$A$2:$C$1013,3,FALSE)</f>
        <v>284</v>
      </c>
      <c r="L1179" t="str">
        <f t="shared" si="79"/>
        <v>UPDATE m_coa set coa_group_id='284' WHERE code='120502133';</v>
      </c>
    </row>
    <row r="1180" spans="2:12">
      <c r="B1180">
        <v>120502134</v>
      </c>
      <c r="C1180" t="str">
        <f t="shared" si="80"/>
        <v>NCA - Investasi Jangka Panjang - Investasi Pada Asosiasi - PT Sumber Digital Terpadu (SDT)</v>
      </c>
      <c r="D1180" s="7" t="str">
        <f t="shared" si="78"/>
        <v>INSERT INTO m_coa (created_at, code, name) values (NOW(),'120502134','NCA - Investasi Jangka Panjang - Investasi Pada Asosiasi - PT Sumber Digital Terpadu (SDT)');</v>
      </c>
      <c r="E1180" s="744" t="s">
        <v>60</v>
      </c>
      <c r="F1180" t="s">
        <v>376</v>
      </c>
      <c r="G1180" t="s">
        <v>396</v>
      </c>
      <c r="I1180" t="s">
        <v>398</v>
      </c>
      <c r="J1180" t="s">
        <v>246</v>
      </c>
      <c r="K1180">
        <f>VLOOKUP(I1180,Sheet2!$A$2:$C$1013,3,FALSE)</f>
        <v>284</v>
      </c>
      <c r="L1180" t="str">
        <f t="shared" si="79"/>
        <v>UPDATE m_coa set coa_group_id='284' WHERE code='120502134';</v>
      </c>
    </row>
    <row r="1181" spans="2:12">
      <c r="B1181">
        <v>120502135</v>
      </c>
      <c r="C1181" t="str">
        <f t="shared" si="80"/>
        <v>NCA - Investasi Jangka Panjang - Investasi Pada Asosiasi - PT Elpis Anugerah Andalan (EAA)</v>
      </c>
      <c r="D1181" s="7" t="str">
        <f t="shared" si="78"/>
        <v>INSERT INTO m_coa (created_at, code, name) values (NOW(),'120502135','NCA - Investasi Jangka Panjang - Investasi Pada Asosiasi - PT Elpis Anugerah Andalan (EAA)');</v>
      </c>
      <c r="E1181" s="744" t="s">
        <v>60</v>
      </c>
      <c r="F1181" t="s">
        <v>376</v>
      </c>
      <c r="G1181" t="s">
        <v>396</v>
      </c>
      <c r="I1181" t="s">
        <v>398</v>
      </c>
      <c r="J1181" t="s">
        <v>247</v>
      </c>
      <c r="K1181">
        <f>VLOOKUP(I1181,Sheet2!$A$2:$C$1013,3,FALSE)</f>
        <v>284</v>
      </c>
      <c r="L1181" t="str">
        <f t="shared" si="79"/>
        <v>UPDATE m_coa set coa_group_id='284' WHERE code='120502135';</v>
      </c>
    </row>
    <row r="1182" spans="2:12">
      <c r="B1182">
        <v>120502136</v>
      </c>
      <c r="C1182" t="str">
        <f t="shared" si="80"/>
        <v>NCA - Investasi Jangka Panjang - Investasi Pada Asosiasi - PT DMMX Grosir Digital (DGD)</v>
      </c>
      <c r="D1182" s="7" t="str">
        <f t="shared" si="78"/>
        <v>INSERT INTO m_coa (created_at, code, name) values (NOW(),'120502136','NCA - Investasi Jangka Panjang - Investasi Pada Asosiasi - PT DMMX Grosir Digital (DGD)');</v>
      </c>
      <c r="E1182" s="744" t="s">
        <v>60</v>
      </c>
      <c r="F1182" t="s">
        <v>376</v>
      </c>
      <c r="G1182" t="s">
        <v>396</v>
      </c>
      <c r="I1182" t="s">
        <v>398</v>
      </c>
      <c r="J1182" t="s">
        <v>248</v>
      </c>
      <c r="K1182">
        <f>VLOOKUP(I1182,Sheet2!$A$2:$C$1013,3,FALSE)</f>
        <v>284</v>
      </c>
      <c r="L1182" t="str">
        <f t="shared" si="79"/>
        <v>UPDATE m_coa set coa_group_id='284' WHERE code='120502136';</v>
      </c>
    </row>
    <row r="1183" spans="2:12">
      <c r="B1183">
        <v>120502137</v>
      </c>
      <c r="C1183" t="str">
        <f t="shared" si="80"/>
        <v>NCA - Investasi Jangka Panjang - Investasi Pada Asosiasi - PT DMMX Rans Digital (DRD)</v>
      </c>
      <c r="D1183" s="7" t="str">
        <f t="shared" si="78"/>
        <v>INSERT INTO m_coa (created_at, code, name) values (NOW(),'120502137','NCA - Investasi Jangka Panjang - Investasi Pada Asosiasi - PT DMMX Rans Digital (DRD)');</v>
      </c>
      <c r="E1183" s="744" t="s">
        <v>60</v>
      </c>
      <c r="F1183" t="s">
        <v>376</v>
      </c>
      <c r="G1183" t="s">
        <v>396</v>
      </c>
      <c r="I1183" t="s">
        <v>398</v>
      </c>
      <c r="J1183" t="s">
        <v>249</v>
      </c>
      <c r="K1183">
        <f>VLOOKUP(I1183,Sheet2!$A$2:$C$1013,3,FALSE)</f>
        <v>284</v>
      </c>
      <c r="L1183" t="str">
        <f t="shared" si="79"/>
        <v>UPDATE m_coa set coa_group_id='284' WHERE code='120502137';</v>
      </c>
    </row>
    <row r="1184" spans="2:12">
      <c r="B1184">
        <v>120502138</v>
      </c>
      <c r="C1184" t="str">
        <f t="shared" si="80"/>
        <v>NCA - Investasi Jangka Panjang - Investasi Pada Asosiasi - PT Qerja Akademi Indonesia (QAI)</v>
      </c>
      <c r="D1184" s="7" t="str">
        <f t="shared" si="78"/>
        <v>INSERT INTO m_coa (created_at, code, name) values (NOW(),'120502138','NCA - Investasi Jangka Panjang - Investasi Pada Asosiasi - PT Qerja Akademi Indonesia (QAI)');</v>
      </c>
      <c r="E1184" s="744" t="s">
        <v>60</v>
      </c>
      <c r="F1184" t="s">
        <v>376</v>
      </c>
      <c r="G1184" t="s">
        <v>396</v>
      </c>
      <c r="I1184" t="s">
        <v>398</v>
      </c>
      <c r="J1184" t="s">
        <v>250</v>
      </c>
      <c r="K1184">
        <f>VLOOKUP(I1184,Sheet2!$A$2:$C$1013,3,FALSE)</f>
        <v>284</v>
      </c>
      <c r="L1184" t="str">
        <f t="shared" si="79"/>
        <v>UPDATE m_coa set coa_group_id='284' WHERE code='120502138';</v>
      </c>
    </row>
    <row r="1185" spans="2:12">
      <c r="B1185">
        <v>120502139</v>
      </c>
      <c r="C1185" t="str">
        <f t="shared" si="80"/>
        <v>NCA - Investasi Jangka Panjang - Investasi Pada Asosiasi - PT Tfas Digital Indonesia (TDI)</v>
      </c>
      <c r="D1185" s="7" t="str">
        <f t="shared" si="78"/>
        <v>INSERT INTO m_coa (created_at, code, name) values (NOW(),'120502139','NCA - Investasi Jangka Panjang - Investasi Pada Asosiasi - PT Tfas Digital Indonesia (TDI)');</v>
      </c>
      <c r="E1185" s="744" t="s">
        <v>60</v>
      </c>
      <c r="F1185" t="s">
        <v>376</v>
      </c>
      <c r="G1185" t="s">
        <v>396</v>
      </c>
      <c r="I1185" t="s">
        <v>398</v>
      </c>
      <c r="J1185" t="s">
        <v>251</v>
      </c>
      <c r="K1185">
        <f>VLOOKUP(I1185,Sheet2!$A$2:$C$1013,3,FALSE)</f>
        <v>284</v>
      </c>
      <c r="L1185" t="str">
        <f t="shared" si="79"/>
        <v>UPDATE m_coa set coa_group_id='284' WHERE code='120502139';</v>
      </c>
    </row>
    <row r="1186" spans="2:12">
      <c r="B1186">
        <v>120502140</v>
      </c>
      <c r="C1186" t="str">
        <f t="shared" si="80"/>
        <v>NCA - Investasi Jangka Panjang - Investasi Pada Asosiasi - PT Gemilang Integra Fentura (GIF)</v>
      </c>
      <c r="D1186" s="7" t="str">
        <f t="shared" si="78"/>
        <v>INSERT INTO m_coa (created_at, code, name) values (NOW(),'120502140','NCA - Investasi Jangka Panjang - Investasi Pada Asosiasi - PT Gemilang Integra Fentura (GIF)');</v>
      </c>
      <c r="E1186" s="744" t="s">
        <v>60</v>
      </c>
      <c r="F1186" t="s">
        <v>376</v>
      </c>
      <c r="G1186" t="s">
        <v>396</v>
      </c>
      <c r="I1186" t="s">
        <v>398</v>
      </c>
      <c r="J1186" t="s">
        <v>252</v>
      </c>
      <c r="K1186">
        <f>VLOOKUP(I1186,Sheet2!$A$2:$C$1013,3,FALSE)</f>
        <v>284</v>
      </c>
      <c r="L1186" t="str">
        <f t="shared" si="79"/>
        <v>UPDATE m_coa set coa_group_id='284' WHERE code='120502140';</v>
      </c>
    </row>
    <row r="1187" spans="2:12">
      <c r="B1187">
        <v>120502141</v>
      </c>
      <c r="C1187" t="str">
        <f t="shared" si="80"/>
        <v>NCA - Investasi Jangka Panjang - Investasi Pada Asosiasi - PT Energi Selalu Baru (ESB)</v>
      </c>
      <c r="D1187" s="7" t="str">
        <f t="shared" si="78"/>
        <v>INSERT INTO m_coa (created_at, code, name) values (NOW(),'120502141','NCA - Investasi Jangka Panjang - Investasi Pada Asosiasi - PT Energi Selalu Baru (ESB)');</v>
      </c>
      <c r="E1187" s="744" t="s">
        <v>60</v>
      </c>
      <c r="F1187" t="s">
        <v>376</v>
      </c>
      <c r="G1187" t="s">
        <v>396</v>
      </c>
      <c r="I1187" t="s">
        <v>398</v>
      </c>
      <c r="J1187" t="s">
        <v>253</v>
      </c>
      <c r="K1187">
        <f>VLOOKUP(I1187,Sheet2!$A$2:$C$1013,3,FALSE)</f>
        <v>284</v>
      </c>
      <c r="L1187" t="str">
        <f t="shared" si="79"/>
        <v>UPDATE m_coa set coa_group_id='284' WHERE code='120502141';</v>
      </c>
    </row>
    <row r="1188" spans="2:12">
      <c r="B1188">
        <v>120502142</v>
      </c>
      <c r="C1188" t="str">
        <f t="shared" si="80"/>
        <v>NCA - Investasi Jangka Panjang - Investasi Pada Asosiasi - PT Solic Kreasi Baru (SKB)</v>
      </c>
      <c r="D1188" s="7" t="str">
        <f t="shared" si="78"/>
        <v>INSERT INTO m_coa (created_at, code, name) values (NOW(),'120502142','NCA - Investasi Jangka Panjang - Investasi Pada Asosiasi - PT Solic Kreasi Baru (SKB)');</v>
      </c>
      <c r="E1188" s="744" t="s">
        <v>60</v>
      </c>
      <c r="F1188" t="s">
        <v>376</v>
      </c>
      <c r="G1188" t="s">
        <v>396</v>
      </c>
      <c r="I1188" t="s">
        <v>398</v>
      </c>
      <c r="J1188" t="s">
        <v>254</v>
      </c>
      <c r="K1188">
        <f>VLOOKUP(I1188,Sheet2!$A$2:$C$1013,3,FALSE)</f>
        <v>284</v>
      </c>
      <c r="L1188" t="str">
        <f t="shared" si="79"/>
        <v>UPDATE m_coa set coa_group_id='284' WHERE code='120502142';</v>
      </c>
    </row>
    <row r="1189" spans="2:12">
      <c r="B1189">
        <v>120502143</v>
      </c>
      <c r="C1189" t="str">
        <f t="shared" si="80"/>
        <v>NCA - Investasi Jangka Panjang - Investasi Pada Asosiasi - PT Gembala Rintisan Digital (GRD)</v>
      </c>
      <c r="D1189" s="7" t="str">
        <f t="shared" si="78"/>
        <v>INSERT INTO m_coa (created_at, code, name) values (NOW(),'120502143','NCA - Investasi Jangka Panjang - Investasi Pada Asosiasi - PT Gembala Rintisan Digital (GRD)');</v>
      </c>
      <c r="E1189" s="744" t="s">
        <v>60</v>
      </c>
      <c r="F1189" t="s">
        <v>376</v>
      </c>
      <c r="G1189" t="s">
        <v>396</v>
      </c>
      <c r="I1189" t="s">
        <v>398</v>
      </c>
      <c r="J1189" t="s">
        <v>255</v>
      </c>
      <c r="K1189">
        <f>VLOOKUP(I1189,Sheet2!$A$2:$C$1013,3,FALSE)</f>
        <v>284</v>
      </c>
      <c r="L1189" t="str">
        <f t="shared" si="79"/>
        <v>UPDATE m_coa set coa_group_id='284' WHERE code='120502143';</v>
      </c>
    </row>
    <row r="1190" spans="2:12">
      <c r="B1190">
        <v>120502144</v>
      </c>
      <c r="C1190" t="str">
        <f t="shared" si="80"/>
        <v>NCA - Investasi Jangka Panjang - Investasi Pada Asosiasi - PT Sentral Inti Anugerah (SIA1)</v>
      </c>
      <c r="D1190" s="7" t="str">
        <f t="shared" si="78"/>
        <v>INSERT INTO m_coa (created_at, code, name) values (NOW(),'120502144','NCA - Investasi Jangka Panjang - Investasi Pada Asosiasi - PT Sentral Inti Anugerah (SIA1)');</v>
      </c>
      <c r="E1190" s="744" t="s">
        <v>60</v>
      </c>
      <c r="F1190" t="s">
        <v>376</v>
      </c>
      <c r="G1190" t="s">
        <v>396</v>
      </c>
      <c r="I1190" t="s">
        <v>398</v>
      </c>
      <c r="J1190" t="s">
        <v>256</v>
      </c>
      <c r="K1190">
        <f>VLOOKUP(I1190,Sheet2!$A$2:$C$1013,3,FALSE)</f>
        <v>284</v>
      </c>
      <c r="L1190" t="str">
        <f t="shared" si="79"/>
        <v>UPDATE m_coa set coa_group_id='284' WHERE code='120502144';</v>
      </c>
    </row>
    <row r="1191" spans="2:12">
      <c r="B1191">
        <v>120502145</v>
      </c>
      <c r="C1191" t="str">
        <f t="shared" si="80"/>
        <v>NCA - Investasi Jangka Panjang - Investasi Pada Asosiasi - PT Sarana Cipta Digital (SCD)</v>
      </c>
      <c r="D1191" s="7" t="str">
        <f t="shared" si="78"/>
        <v>INSERT INTO m_coa (created_at, code, name) values (NOW(),'120502145','NCA - Investasi Jangka Panjang - Investasi Pada Asosiasi - PT Sarana Cipta Digital (SCD)');</v>
      </c>
      <c r="E1191" s="744" t="s">
        <v>60</v>
      </c>
      <c r="F1191" t="s">
        <v>376</v>
      </c>
      <c r="G1191" t="s">
        <v>396</v>
      </c>
      <c r="I1191" t="s">
        <v>398</v>
      </c>
      <c r="J1191" t="s">
        <v>257</v>
      </c>
      <c r="K1191">
        <f>VLOOKUP(I1191,Sheet2!$A$2:$C$1013,3,FALSE)</f>
        <v>284</v>
      </c>
      <c r="L1191" t="str">
        <f t="shared" si="79"/>
        <v>UPDATE m_coa set coa_group_id='284' WHERE code='120502145';</v>
      </c>
    </row>
    <row r="1192" spans="2:12">
      <c r="B1192">
        <v>120502146</v>
      </c>
      <c r="C1192" t="str">
        <f t="shared" si="80"/>
        <v>NCA - Investasi Jangka Panjang - Investasi Pada Asosiasi - PT Sejahtera Wahana Teknindo (SWT)</v>
      </c>
      <c r="D1192" s="7" t="str">
        <f t="shared" si="78"/>
        <v>INSERT INTO m_coa (created_at, code, name) values (NOW(),'120502146','NCA - Investasi Jangka Panjang - Investasi Pada Asosiasi - PT Sejahtera Wahana Teknindo (SWT)');</v>
      </c>
      <c r="E1192" s="744" t="s">
        <v>60</v>
      </c>
      <c r="F1192" t="s">
        <v>376</v>
      </c>
      <c r="G1192" t="s">
        <v>396</v>
      </c>
      <c r="I1192" t="s">
        <v>398</v>
      </c>
      <c r="J1192" t="s">
        <v>258</v>
      </c>
      <c r="K1192">
        <f>VLOOKUP(I1192,Sheet2!$A$2:$C$1013,3,FALSE)</f>
        <v>284</v>
      </c>
      <c r="L1192" t="str">
        <f t="shared" si="79"/>
        <v>UPDATE m_coa set coa_group_id='284' WHERE code='120502146';</v>
      </c>
    </row>
    <row r="1193" spans="2:12">
      <c r="B1193">
        <v>120502147</v>
      </c>
      <c r="C1193" t="str">
        <f t="shared" si="80"/>
        <v>NCA - Investasi Jangka Panjang - Investasi Pada Asosiasi - PT Sicepat Mcash Indonesia (SMI)</v>
      </c>
      <c r="D1193" s="7" t="str">
        <f t="shared" si="78"/>
        <v>INSERT INTO m_coa (created_at, code, name) values (NOW(),'120502147','NCA - Investasi Jangka Panjang - Investasi Pada Asosiasi - PT Sicepat Mcash Indonesia (SMI)');</v>
      </c>
      <c r="E1193" s="744" t="s">
        <v>60</v>
      </c>
      <c r="F1193" t="s">
        <v>376</v>
      </c>
      <c r="G1193" t="s">
        <v>396</v>
      </c>
      <c r="I1193" t="s">
        <v>398</v>
      </c>
      <c r="J1193" t="s">
        <v>259</v>
      </c>
      <c r="K1193">
        <f>VLOOKUP(I1193,Sheet2!$A$2:$C$1013,3,FALSE)</f>
        <v>284</v>
      </c>
      <c r="L1193" t="str">
        <f t="shared" si="79"/>
        <v>UPDATE m_coa set coa_group_id='284' WHERE code='120502147';</v>
      </c>
    </row>
    <row r="1194" spans="2:12">
      <c r="B1194">
        <v>120502148</v>
      </c>
      <c r="C1194" t="str">
        <f t="shared" si="80"/>
        <v>NCA - Investasi Jangka Panjang - Investasi Pada Asosiasi - PT TFAS Nusantara Digital (TND)</v>
      </c>
      <c r="D1194" s="7" t="str">
        <f t="shared" si="78"/>
        <v>INSERT INTO m_coa (created_at, code, name) values (NOW(),'120502148','NCA - Investasi Jangka Panjang - Investasi Pada Asosiasi - PT TFAS Nusantara Digital (TND)');</v>
      </c>
      <c r="E1194" s="744" t="s">
        <v>60</v>
      </c>
      <c r="F1194" t="s">
        <v>376</v>
      </c>
      <c r="G1194" t="s">
        <v>396</v>
      </c>
      <c r="I1194" t="s">
        <v>398</v>
      </c>
      <c r="J1194" t="s">
        <v>260</v>
      </c>
      <c r="K1194">
        <f>VLOOKUP(I1194,Sheet2!$A$2:$C$1013,3,FALSE)</f>
        <v>284</v>
      </c>
      <c r="L1194" t="str">
        <f t="shared" si="79"/>
        <v>UPDATE m_coa set coa_group_id='284' WHERE code='120502148';</v>
      </c>
    </row>
    <row r="1195" spans="2:12">
      <c r="B1195">
        <v>120502149</v>
      </c>
      <c r="C1195" t="str">
        <f t="shared" si="80"/>
        <v>NCA - Investasi Jangka Panjang - Investasi Pada Asosiasi - PT Volta Indonesia Semesta (VIS)</v>
      </c>
      <c r="D1195" s="7" t="str">
        <f t="shared" si="78"/>
        <v>INSERT INTO m_coa (created_at, code, name) values (NOW(),'120502149','NCA - Investasi Jangka Panjang - Investasi Pada Asosiasi - PT Volta Indonesia Semesta (VIS)');</v>
      </c>
      <c r="E1195" s="744" t="s">
        <v>60</v>
      </c>
      <c r="F1195" t="s">
        <v>376</v>
      </c>
      <c r="G1195" t="s">
        <v>396</v>
      </c>
      <c r="I1195" t="s">
        <v>398</v>
      </c>
      <c r="J1195" t="s">
        <v>261</v>
      </c>
      <c r="K1195">
        <f>VLOOKUP(I1195,Sheet2!$A$2:$C$1013,3,FALSE)</f>
        <v>284</v>
      </c>
      <c r="L1195" t="str">
        <f t="shared" si="79"/>
        <v>UPDATE m_coa set coa_group_id='284' WHERE code='120502149';</v>
      </c>
    </row>
    <row r="1196" spans="2:12">
      <c r="B1196">
        <v>120502150</v>
      </c>
      <c r="C1196" t="str">
        <f t="shared" si="80"/>
        <v>NCA - Investasi Jangka Panjang - Investasi Pada Asosiasi - PT Solic Inti Anugerah (SIA2)</v>
      </c>
      <c r="D1196" s="7" t="str">
        <f t="shared" si="78"/>
        <v>INSERT INTO m_coa (created_at, code, name) values (NOW(),'120502150','NCA - Investasi Jangka Panjang - Investasi Pada Asosiasi - PT Solic Inti Anugerah (SIA2)');</v>
      </c>
      <c r="E1196" s="744" t="s">
        <v>60</v>
      </c>
      <c r="F1196" t="s">
        <v>376</v>
      </c>
      <c r="G1196" t="s">
        <v>396</v>
      </c>
      <c r="I1196" t="s">
        <v>398</v>
      </c>
      <c r="J1196" t="s">
        <v>262</v>
      </c>
      <c r="K1196">
        <f>VLOOKUP(I1196,Sheet2!$A$2:$C$1013,3,FALSE)</f>
        <v>284</v>
      </c>
      <c r="L1196" t="str">
        <f t="shared" si="79"/>
        <v>UPDATE m_coa set coa_group_id='284' WHERE code='120502150';</v>
      </c>
    </row>
    <row r="1197" spans="2:12">
      <c r="B1197">
        <v>120502151</v>
      </c>
      <c r="C1197" t="str">
        <f t="shared" si="80"/>
        <v>NCA - Investasi Jangka Panjang - Investasi Pada Asosiasi - PT Bumilangit Entertainment Corpora (BCU)</v>
      </c>
      <c r="D1197" s="7" t="str">
        <f t="shared" si="78"/>
        <v>INSERT INTO m_coa (created_at, code, name) values (NOW(),'120502151','NCA - Investasi Jangka Panjang - Investasi Pada Asosiasi - PT Bumilangit Entertainment Corpora (BCU)');</v>
      </c>
      <c r="E1197" s="744" t="s">
        <v>60</v>
      </c>
      <c r="F1197" t="s">
        <v>376</v>
      </c>
      <c r="G1197" t="s">
        <v>396</v>
      </c>
      <c r="I1197" t="s">
        <v>398</v>
      </c>
      <c r="J1197" t="s">
        <v>263</v>
      </c>
      <c r="K1197">
        <f>VLOOKUP(I1197,Sheet2!$A$2:$C$1013,3,FALSE)</f>
        <v>284</v>
      </c>
      <c r="L1197" t="str">
        <f t="shared" si="79"/>
        <v>UPDATE m_coa set coa_group_id='284' WHERE code='120502151';</v>
      </c>
    </row>
    <row r="1198" spans="2:12">
      <c r="B1198">
        <v>120502152</v>
      </c>
      <c r="C1198" t="str">
        <f t="shared" si="80"/>
        <v>NCA - Investasi Jangka Panjang - Investasi Pada Asosiasi - PT Sinergi Maxima Digitalindo (SMD)</v>
      </c>
      <c r="D1198" s="7" t="str">
        <f t="shared" si="78"/>
        <v>INSERT INTO m_coa (created_at, code, name) values (NOW(),'120502152','NCA - Investasi Jangka Panjang - Investasi Pada Asosiasi - PT Sinergi Maxima Digitalindo (SMD)');</v>
      </c>
      <c r="E1198" s="744" t="s">
        <v>60</v>
      </c>
      <c r="F1198" t="s">
        <v>376</v>
      </c>
      <c r="G1198" t="s">
        <v>396</v>
      </c>
      <c r="I1198" t="s">
        <v>398</v>
      </c>
      <c r="J1198" t="s">
        <v>264</v>
      </c>
      <c r="K1198">
        <f>VLOOKUP(I1198,Sheet2!$A$2:$C$1013,3,FALSE)</f>
        <v>284</v>
      </c>
      <c r="L1198" t="str">
        <f t="shared" si="79"/>
        <v>UPDATE m_coa set coa_group_id='284' WHERE code='120502152';</v>
      </c>
    </row>
    <row r="1199" spans="2:12">
      <c r="B1199">
        <v>120502153</v>
      </c>
      <c r="C1199" t="str">
        <f t="shared" si="80"/>
        <v>NCA - Investasi Jangka Panjang - Investasi Pada Asosiasi - PT Kreasi Baru Digital (KBD)</v>
      </c>
      <c r="D1199" s="7" t="str">
        <f t="shared" si="78"/>
        <v>INSERT INTO m_coa (created_at, code, name) values (NOW(),'120502153','NCA - Investasi Jangka Panjang - Investasi Pada Asosiasi - PT Kreasi Baru Digital (KBD)');</v>
      </c>
      <c r="E1199" s="744" t="s">
        <v>60</v>
      </c>
      <c r="F1199" t="s">
        <v>376</v>
      </c>
      <c r="G1199" t="s">
        <v>396</v>
      </c>
      <c r="I1199" t="s">
        <v>398</v>
      </c>
      <c r="J1199" t="s">
        <v>265</v>
      </c>
      <c r="K1199">
        <f>VLOOKUP(I1199,Sheet2!$A$2:$C$1013,3,FALSE)</f>
        <v>284</v>
      </c>
      <c r="L1199" t="str">
        <f t="shared" si="79"/>
        <v>UPDATE m_coa set coa_group_id='284' WHERE code='120502153';</v>
      </c>
    </row>
    <row r="1200" spans="2:12">
      <c r="B1200">
        <v>120502154</v>
      </c>
      <c r="C1200" t="str">
        <f t="shared" si="80"/>
        <v>NCA - Investasi Jangka Panjang - Investasi Pada Asosiasi - PT Solic Inti Digital (SID)</v>
      </c>
      <c r="D1200" s="7" t="str">
        <f t="shared" si="78"/>
        <v>INSERT INTO m_coa (created_at, code, name) values (NOW(),'120502154','NCA - Investasi Jangka Panjang - Investasi Pada Asosiasi - PT Solic Inti Digital (SID)');</v>
      </c>
      <c r="E1200" s="744" t="s">
        <v>60</v>
      </c>
      <c r="F1200" t="s">
        <v>376</v>
      </c>
      <c r="G1200" t="s">
        <v>396</v>
      </c>
      <c r="I1200" t="s">
        <v>398</v>
      </c>
      <c r="J1200" t="s">
        <v>266</v>
      </c>
      <c r="K1200">
        <f>VLOOKUP(I1200,Sheet2!$A$2:$C$1013,3,FALSE)</f>
        <v>284</v>
      </c>
      <c r="L1200" t="str">
        <f t="shared" si="79"/>
        <v>UPDATE m_coa set coa_group_id='284' WHERE code='120502154';</v>
      </c>
    </row>
    <row r="1201" spans="2:12">
      <c r="B1201">
        <v>120502155</v>
      </c>
      <c r="C1201" t="str">
        <f t="shared" si="80"/>
        <v>NCA - Investasi Jangka Panjang - Investasi Pada Asosiasi - PT Hikmat Mulia Sentralindo (HMS)</v>
      </c>
      <c r="D1201" s="7" t="str">
        <f t="shared" si="78"/>
        <v>INSERT INTO m_coa (created_at, code, name) values (NOW(),'120502155','NCA - Investasi Jangka Panjang - Investasi Pada Asosiasi - PT Hikmat Mulia Sentralindo (HMS)');</v>
      </c>
      <c r="E1201" s="744" t="s">
        <v>60</v>
      </c>
      <c r="F1201" t="s">
        <v>376</v>
      </c>
      <c r="G1201" t="s">
        <v>396</v>
      </c>
      <c r="I1201" t="s">
        <v>398</v>
      </c>
      <c r="J1201" t="s">
        <v>267</v>
      </c>
      <c r="K1201">
        <f>VLOOKUP(I1201,Sheet2!$A$2:$C$1013,3,FALSE)</f>
        <v>284</v>
      </c>
      <c r="L1201" t="str">
        <f t="shared" si="79"/>
        <v>UPDATE m_coa set coa_group_id='284' WHERE code='120502155';</v>
      </c>
    </row>
    <row r="1202" spans="2:12">
      <c r="B1202">
        <v>120502156</v>
      </c>
      <c r="C1202" t="str">
        <f t="shared" si="80"/>
        <v>NCA - Investasi Jangka Panjang - Investasi Pada Asosiasi - PT Berkah Digital Distrindo (BDD)</v>
      </c>
      <c r="D1202" s="7" t="str">
        <f t="shared" si="78"/>
        <v>INSERT INTO m_coa (created_at, code, name) values (NOW(),'120502156','NCA - Investasi Jangka Panjang - Investasi Pada Asosiasi - PT Berkah Digital Distrindo (BDD)');</v>
      </c>
      <c r="E1202" s="744" t="s">
        <v>60</v>
      </c>
      <c r="F1202" t="s">
        <v>376</v>
      </c>
      <c r="G1202" t="s">
        <v>396</v>
      </c>
      <c r="I1202" t="s">
        <v>398</v>
      </c>
      <c r="J1202" t="s">
        <v>268</v>
      </c>
      <c r="K1202">
        <f>VLOOKUP(I1202,Sheet2!$A$2:$C$1013,3,FALSE)</f>
        <v>284</v>
      </c>
      <c r="L1202" t="str">
        <f t="shared" si="79"/>
        <v>UPDATE m_coa set coa_group_id='284' WHERE code='120502156';</v>
      </c>
    </row>
    <row r="1203" spans="2:12">
      <c r="B1203">
        <v>120502157</v>
      </c>
      <c r="C1203" t="str">
        <f t="shared" si="80"/>
        <v>NCA - Investasi Jangka Panjang - Investasi Pada Asosiasi - PT DMMX Belanja Digital (BDB)</v>
      </c>
      <c r="D1203" s="7" t="str">
        <f t="shared" si="78"/>
        <v>INSERT INTO m_coa (created_at, code, name) values (NOW(),'120502157','NCA - Investasi Jangka Panjang - Investasi Pada Asosiasi - PT DMMX Belanja Digital (BDB)');</v>
      </c>
      <c r="E1203" s="744" t="s">
        <v>60</v>
      </c>
      <c r="F1203" t="s">
        <v>376</v>
      </c>
      <c r="G1203" t="s">
        <v>396</v>
      </c>
      <c r="I1203" t="s">
        <v>398</v>
      </c>
      <c r="J1203" t="s">
        <v>269</v>
      </c>
      <c r="K1203">
        <f>VLOOKUP(I1203,Sheet2!$A$2:$C$1013,3,FALSE)</f>
        <v>284</v>
      </c>
      <c r="L1203" t="str">
        <f t="shared" si="79"/>
        <v>UPDATE m_coa set coa_group_id='284' WHERE code='120502157';</v>
      </c>
    </row>
    <row r="1204" spans="2:12">
      <c r="B1204">
        <v>120502158</v>
      </c>
      <c r="C1204" t="str">
        <f t="shared" si="80"/>
        <v>NCA - Investasi Jangka Panjang - Investasi Pada Asosiasi - PT Roxy Digital Investama (RDI)</v>
      </c>
      <c r="D1204" s="7" t="str">
        <f t="shared" si="78"/>
        <v>INSERT INTO m_coa (created_at, code, name) values (NOW(),'120502158','NCA - Investasi Jangka Panjang - Investasi Pada Asosiasi - PT Roxy Digital Investama (RDI)');</v>
      </c>
      <c r="E1204" s="744" t="s">
        <v>60</v>
      </c>
      <c r="F1204" t="s">
        <v>376</v>
      </c>
      <c r="G1204" t="s">
        <v>396</v>
      </c>
      <c r="I1204" t="s">
        <v>398</v>
      </c>
      <c r="J1204" t="s">
        <v>270</v>
      </c>
      <c r="K1204">
        <f>VLOOKUP(I1204,Sheet2!$A$2:$C$1013,3,FALSE)</f>
        <v>284</v>
      </c>
      <c r="L1204" t="str">
        <f t="shared" si="79"/>
        <v>UPDATE m_coa set coa_group_id='284' WHERE code='120502158';</v>
      </c>
    </row>
    <row r="1205" spans="2:12">
      <c r="B1205">
        <v>120502159</v>
      </c>
      <c r="C1205" t="str">
        <f t="shared" si="80"/>
        <v>NCA - Investasi Jangka Panjang - Investasi Pada Asosiasi - PT Digisaham Veritas Indonesia (DVI)</v>
      </c>
      <c r="D1205" s="7" t="str">
        <f t="shared" si="78"/>
        <v>INSERT INTO m_coa (created_at, code, name) values (NOW(),'120502159','NCA - Investasi Jangka Panjang - Investasi Pada Asosiasi - PT Digisaham Veritas Indonesia (DVI)');</v>
      </c>
      <c r="E1205" s="744" t="s">
        <v>60</v>
      </c>
      <c r="F1205" t="s">
        <v>376</v>
      </c>
      <c r="G1205" t="s">
        <v>396</v>
      </c>
      <c r="I1205" t="s">
        <v>398</v>
      </c>
      <c r="J1205" t="s">
        <v>271</v>
      </c>
      <c r="K1205">
        <f>VLOOKUP(I1205,Sheet2!$A$2:$C$1013,3,FALSE)</f>
        <v>284</v>
      </c>
      <c r="L1205" t="str">
        <f t="shared" si="79"/>
        <v>UPDATE m_coa set coa_group_id='284' WHERE code='120502159';</v>
      </c>
    </row>
    <row r="1206" spans="2:12">
      <c r="B1206">
        <v>120502160</v>
      </c>
      <c r="C1206" t="str">
        <f t="shared" si="80"/>
        <v>NCA - Investasi Jangka Panjang - Investasi Pada Asosiasi - PT DMMX Smartritel Teknologi (DST)</v>
      </c>
      <c r="D1206" s="7" t="str">
        <f t="shared" si="78"/>
        <v>INSERT INTO m_coa (created_at, code, name) values (NOW(),'120502160','NCA - Investasi Jangka Panjang - Investasi Pada Asosiasi - PT DMMX Smartritel Teknologi (DST)');</v>
      </c>
      <c r="E1206" s="744" t="s">
        <v>60</v>
      </c>
      <c r="F1206" t="s">
        <v>376</v>
      </c>
      <c r="G1206" t="s">
        <v>396</v>
      </c>
      <c r="I1206" t="s">
        <v>398</v>
      </c>
      <c r="J1206" t="s">
        <v>272</v>
      </c>
      <c r="K1206">
        <f>VLOOKUP(I1206,Sheet2!$A$2:$C$1013,3,FALSE)</f>
        <v>284</v>
      </c>
      <c r="L1206" t="str">
        <f t="shared" si="79"/>
        <v>UPDATE m_coa set coa_group_id='284' WHERE code='120502160';</v>
      </c>
    </row>
    <row r="1207" spans="2:12">
      <c r="B1207">
        <v>120502161</v>
      </c>
      <c r="C1207" t="str">
        <f t="shared" si="80"/>
        <v>NCA - Investasi Jangka Panjang - Investasi Pada Asosiasi - PT Panca Global Kapital (PEGE)</v>
      </c>
      <c r="D1207" s="7" t="str">
        <f t="shared" si="78"/>
        <v>INSERT INTO m_coa (created_at, code, name) values (NOW(),'120502161','NCA - Investasi Jangka Panjang - Investasi Pada Asosiasi - PT Panca Global Kapital (PEGE)');</v>
      </c>
      <c r="E1207" s="744" t="s">
        <v>60</v>
      </c>
      <c r="F1207" t="s">
        <v>376</v>
      </c>
      <c r="G1207" t="s">
        <v>396</v>
      </c>
      <c r="I1207" t="s">
        <v>398</v>
      </c>
      <c r="J1207" t="s">
        <v>273</v>
      </c>
      <c r="K1207">
        <f>VLOOKUP(I1207,Sheet2!$A$2:$C$1013,3,FALSE)</f>
        <v>284</v>
      </c>
      <c r="L1207" t="str">
        <f t="shared" si="79"/>
        <v>UPDATE m_coa set coa_group_id='284' WHERE code='120502161';</v>
      </c>
    </row>
    <row r="1208" spans="2:12">
      <c r="B1208">
        <v>120502162</v>
      </c>
      <c r="C1208" t="str">
        <f t="shared" si="80"/>
        <v>NCA - Investasi Jangka Panjang - Investasi Pada Asosiasi - PT Panca Global Sekuritas (PGS)</v>
      </c>
      <c r="D1208" s="7" t="str">
        <f t="shared" si="78"/>
        <v>INSERT INTO m_coa (created_at, code, name) values (NOW(),'120502162','NCA - Investasi Jangka Panjang - Investasi Pada Asosiasi - PT Panca Global Sekuritas (PGS)');</v>
      </c>
      <c r="E1208" s="744" t="s">
        <v>60</v>
      </c>
      <c r="F1208" t="s">
        <v>376</v>
      </c>
      <c r="G1208" t="s">
        <v>396</v>
      </c>
      <c r="I1208" t="s">
        <v>398</v>
      </c>
      <c r="J1208" t="s">
        <v>274</v>
      </c>
      <c r="K1208">
        <f>VLOOKUP(I1208,Sheet2!$A$2:$C$1013,3,FALSE)</f>
        <v>284</v>
      </c>
      <c r="L1208" t="str">
        <f t="shared" si="79"/>
        <v>UPDATE m_coa set coa_group_id='284' WHERE code='120502162';</v>
      </c>
    </row>
    <row r="1209" spans="2:12">
      <c r="B1209">
        <v>120502163</v>
      </c>
      <c r="C1209" t="str">
        <f t="shared" si="80"/>
        <v>NCA - Investasi Jangka Panjang - Investasi Pada Asosiasi - PT Akasia Damcorp Waba (ADW)</v>
      </c>
      <c r="D1209" s="7" t="str">
        <f t="shared" si="78"/>
        <v>INSERT INTO m_coa (created_at, code, name) values (NOW(),'120502163','NCA - Investasi Jangka Panjang - Investasi Pada Asosiasi - PT Akasia Damcorp Waba (ADW)');</v>
      </c>
      <c r="E1209" s="744" t="s">
        <v>60</v>
      </c>
      <c r="F1209" t="s">
        <v>376</v>
      </c>
      <c r="G1209" t="s">
        <v>396</v>
      </c>
      <c r="I1209" t="s">
        <v>398</v>
      </c>
      <c r="J1209" t="s">
        <v>275</v>
      </c>
      <c r="K1209">
        <f>VLOOKUP(I1209,Sheet2!$A$2:$C$1013,3,FALSE)</f>
        <v>284</v>
      </c>
      <c r="L1209" t="str">
        <f t="shared" si="79"/>
        <v>UPDATE m_coa set coa_group_id='284' WHERE code='120502163';</v>
      </c>
    </row>
    <row r="1210" spans="2:12">
      <c r="B1210">
        <v>120502164</v>
      </c>
      <c r="C1210" t="str">
        <f t="shared" si="80"/>
        <v>NCA - Investasi Jangka Panjang - Investasi Pada Asosiasi - PT Edukasi Atlit Internet Digital (EAID)</v>
      </c>
      <c r="D1210" s="7" t="str">
        <f t="shared" si="78"/>
        <v>INSERT INTO m_coa (created_at, code, name) values (NOW(),'120502164','NCA - Investasi Jangka Panjang - Investasi Pada Asosiasi - PT Edukasi Atlit Internet Digital (EAID)');</v>
      </c>
      <c r="E1210" s="744" t="s">
        <v>60</v>
      </c>
      <c r="F1210" t="s">
        <v>376</v>
      </c>
      <c r="G1210" t="s">
        <v>396</v>
      </c>
      <c r="I1210" t="s">
        <v>398</v>
      </c>
      <c r="J1210" t="s">
        <v>276</v>
      </c>
      <c r="K1210">
        <f>VLOOKUP(I1210,Sheet2!$A$2:$C$1013,3,FALSE)</f>
        <v>284</v>
      </c>
      <c r="L1210" t="str">
        <f t="shared" si="79"/>
        <v>UPDATE m_coa set coa_group_id='284' WHERE code='120502164';</v>
      </c>
    </row>
    <row r="1211" spans="2:12">
      <c r="B1211">
        <v>120502165</v>
      </c>
      <c r="C1211" t="str">
        <f t="shared" si="80"/>
        <v>NCA - Investasi Jangka Panjang - Investasi Pada Asosiasi - PT DMMX Hera Sukses (DHS)</v>
      </c>
      <c r="D1211" s="7" t="str">
        <f t="shared" si="78"/>
        <v>INSERT INTO m_coa (created_at, code, name) values (NOW(),'120502165','NCA - Investasi Jangka Panjang - Investasi Pada Asosiasi - PT DMMX Hera Sukses (DHS)');</v>
      </c>
      <c r="E1211" s="744" t="s">
        <v>60</v>
      </c>
      <c r="F1211" t="s">
        <v>376</v>
      </c>
      <c r="G1211" t="s">
        <v>396</v>
      </c>
      <c r="I1211" t="s">
        <v>398</v>
      </c>
      <c r="J1211" t="s">
        <v>277</v>
      </c>
      <c r="K1211">
        <f>VLOOKUP(I1211,Sheet2!$A$2:$C$1013,3,FALSE)</f>
        <v>284</v>
      </c>
      <c r="L1211" t="str">
        <f t="shared" si="79"/>
        <v>UPDATE m_coa set coa_group_id='284' WHERE code='120502165';</v>
      </c>
    </row>
    <row r="1212" spans="2:12">
      <c r="B1212">
        <v>120502166</v>
      </c>
      <c r="C1212" t="str">
        <f t="shared" si="80"/>
        <v>NCA - Investasi Jangka Panjang - Investasi Pada Asosiasi - PT Rans Prestisius Indonesia (RPI)</v>
      </c>
      <c r="D1212" s="7" t="str">
        <f t="shared" si="78"/>
        <v>INSERT INTO m_coa (created_at, code, name) values (NOW(),'120502166','NCA - Investasi Jangka Panjang - Investasi Pada Asosiasi - PT Rans Prestisius Indonesia (RPI)');</v>
      </c>
      <c r="E1212" s="744" t="s">
        <v>60</v>
      </c>
      <c r="F1212" t="s">
        <v>376</v>
      </c>
      <c r="G1212" t="s">
        <v>396</v>
      </c>
      <c r="I1212" t="s">
        <v>398</v>
      </c>
      <c r="J1212" t="s">
        <v>278</v>
      </c>
      <c r="K1212">
        <f>VLOOKUP(I1212,Sheet2!$A$2:$C$1013,3,FALSE)</f>
        <v>284</v>
      </c>
      <c r="L1212" t="str">
        <f t="shared" si="79"/>
        <v>UPDATE m_coa set coa_group_id='284' WHERE code='120502166';</v>
      </c>
    </row>
    <row r="1213" spans="2:12">
      <c r="B1213">
        <v>120502167</v>
      </c>
      <c r="C1213" t="str">
        <f t="shared" si="80"/>
        <v>NCA - Investasi Jangka Panjang - Investasi Pada Asosiasi - PT DMMX Gamindo Global</v>
      </c>
      <c r="D1213" s="7" t="str">
        <f t="shared" si="78"/>
        <v>INSERT INTO m_coa (created_at, code, name) values (NOW(),'120502167','NCA - Investasi Jangka Panjang - Investasi Pada Asosiasi - PT DMMX Gamindo Global');</v>
      </c>
      <c r="E1213" s="744" t="s">
        <v>60</v>
      </c>
      <c r="F1213" t="s">
        <v>376</v>
      </c>
      <c r="G1213" t="s">
        <v>396</v>
      </c>
      <c r="I1213" t="s">
        <v>398</v>
      </c>
      <c r="J1213" t="s">
        <v>279</v>
      </c>
      <c r="K1213">
        <f>VLOOKUP(I1213,Sheet2!$A$2:$C$1013,3,FALSE)</f>
        <v>284</v>
      </c>
      <c r="L1213" t="str">
        <f t="shared" si="79"/>
        <v>UPDATE m_coa set coa_group_id='284' WHERE code='120502167';</v>
      </c>
    </row>
    <row r="1214" spans="2:12">
      <c r="B1214">
        <v>120502168</v>
      </c>
      <c r="C1214" t="str">
        <f t="shared" si="80"/>
        <v>NCA - Investasi Jangka Panjang - Investasi Pada Asosiasi - PT Digital Anugerah Medisindo (DAM)</v>
      </c>
      <c r="D1214" s="7" t="str">
        <f t="shared" si="78"/>
        <v>INSERT INTO m_coa (created_at, code, name) values (NOW(),'120502168','NCA - Investasi Jangka Panjang - Investasi Pada Asosiasi - PT Digital Anugerah Medisindo (DAM)');</v>
      </c>
      <c r="E1214" s="744" t="s">
        <v>60</v>
      </c>
      <c r="F1214" t="s">
        <v>376</v>
      </c>
      <c r="G1214" t="s">
        <v>396</v>
      </c>
      <c r="I1214" t="s">
        <v>398</v>
      </c>
      <c r="J1214" t="s">
        <v>280</v>
      </c>
      <c r="K1214">
        <f>VLOOKUP(I1214,Sheet2!$A$2:$C$1013,3,FALSE)</f>
        <v>284</v>
      </c>
      <c r="L1214" t="str">
        <f t="shared" si="79"/>
        <v>UPDATE m_coa set coa_group_id='284' WHERE code='120502168';</v>
      </c>
    </row>
    <row r="1215" spans="2:12">
      <c r="B1215">
        <v>120502169</v>
      </c>
      <c r="C1215" t="str">
        <f t="shared" si="80"/>
        <v>NCA - Investasi Jangka Panjang - Investasi Pada Asosiasi - PT Zirius Soteria Investama (ZSI)</v>
      </c>
      <c r="D1215" s="7" t="str">
        <f t="shared" si="78"/>
        <v>INSERT INTO m_coa (created_at, code, name) values (NOW(),'120502169','NCA - Investasi Jangka Panjang - Investasi Pada Asosiasi - PT Zirius Soteria Investama (ZSI)');</v>
      </c>
      <c r="E1215" s="744" t="s">
        <v>60</v>
      </c>
      <c r="F1215" t="s">
        <v>376</v>
      </c>
      <c r="G1215" t="s">
        <v>396</v>
      </c>
      <c r="I1215" t="s">
        <v>398</v>
      </c>
      <c r="J1215" t="s">
        <v>281</v>
      </c>
      <c r="K1215">
        <f>VLOOKUP(I1215,Sheet2!$A$2:$C$1013,3,FALSE)</f>
        <v>284</v>
      </c>
      <c r="L1215" t="str">
        <f t="shared" si="79"/>
        <v>UPDATE m_coa set coa_group_id='284' WHERE code='120502169';</v>
      </c>
    </row>
    <row r="1216" spans="2:12">
      <c r="B1216">
        <v>120502170</v>
      </c>
      <c r="C1216" t="str">
        <f t="shared" si="80"/>
        <v>NCA - Investasi Jangka Panjang - Investasi Pada Asosiasi - PT CKL Indonesia Raya (CKL1)</v>
      </c>
      <c r="D1216" s="7" t="str">
        <f t="shared" si="78"/>
        <v>INSERT INTO m_coa (created_at, code, name) values (NOW(),'120502170','NCA - Investasi Jangka Panjang - Investasi Pada Asosiasi - PT CKL Indonesia Raya (CKL1)');</v>
      </c>
      <c r="E1216" s="744" t="s">
        <v>60</v>
      </c>
      <c r="F1216" t="s">
        <v>376</v>
      </c>
      <c r="G1216" t="s">
        <v>396</v>
      </c>
      <c r="I1216" t="s">
        <v>398</v>
      </c>
      <c r="J1216" t="s">
        <v>282</v>
      </c>
      <c r="K1216">
        <f>VLOOKUP(I1216,Sheet2!$A$2:$C$1013,3,FALSE)</f>
        <v>284</v>
      </c>
      <c r="L1216" t="str">
        <f t="shared" si="79"/>
        <v>UPDATE m_coa set coa_group_id='284' WHERE code='120502170';</v>
      </c>
    </row>
    <row r="1217" spans="2:12">
      <c r="B1217">
        <v>120502171</v>
      </c>
      <c r="C1217" t="str">
        <f t="shared" si="80"/>
        <v>NCA - Investasi Jangka Panjang - Investasi Pada Asosiasi - PT Cipta Krida Lestari (CKL2)</v>
      </c>
      <c r="D1217" s="7" t="str">
        <f t="shared" si="78"/>
        <v>INSERT INTO m_coa (created_at, code, name) values (NOW(),'120502171','NCA - Investasi Jangka Panjang - Investasi Pada Asosiasi - PT Cipta Krida Lestari (CKL2)');</v>
      </c>
      <c r="E1217" s="744" t="s">
        <v>60</v>
      </c>
      <c r="F1217" t="s">
        <v>376</v>
      </c>
      <c r="G1217" t="s">
        <v>396</v>
      </c>
      <c r="I1217" t="s">
        <v>398</v>
      </c>
      <c r="J1217" t="s">
        <v>283</v>
      </c>
      <c r="K1217">
        <f>VLOOKUP(I1217,Sheet2!$A$2:$C$1013,3,FALSE)</f>
        <v>284</v>
      </c>
      <c r="L1217" t="str">
        <f t="shared" si="79"/>
        <v>UPDATE m_coa set coa_group_id='284' WHERE code='120502171';</v>
      </c>
    </row>
    <row r="1218" spans="2:12">
      <c r="B1218">
        <v>120502172</v>
      </c>
      <c r="C1218" t="str">
        <f t="shared" si="80"/>
        <v>NCA - Investasi Jangka Panjang - Investasi Pada Asosiasi - PT Abyakta Data Sentosa (ADS)</v>
      </c>
      <c r="D1218" s="7" t="str">
        <f t="shared" si="78"/>
        <v>INSERT INTO m_coa (created_at, code, name) values (NOW(),'120502172','NCA - Investasi Jangka Panjang - Investasi Pada Asosiasi - PT Abyakta Data Sentosa (ADS)');</v>
      </c>
      <c r="E1218" s="744" t="s">
        <v>60</v>
      </c>
      <c r="F1218" t="s">
        <v>376</v>
      </c>
      <c r="G1218" t="s">
        <v>396</v>
      </c>
      <c r="I1218" t="s">
        <v>398</v>
      </c>
      <c r="J1218" t="s">
        <v>284</v>
      </c>
      <c r="K1218">
        <f>VLOOKUP(I1218,Sheet2!$A$2:$C$1013,3,FALSE)</f>
        <v>284</v>
      </c>
      <c r="L1218" t="str">
        <f t="shared" si="79"/>
        <v>UPDATE m_coa set coa_group_id='284' WHERE code='120502172';</v>
      </c>
    </row>
    <row r="1219" spans="2:12">
      <c r="B1219">
        <v>120502173</v>
      </c>
      <c r="C1219" t="str">
        <f t="shared" si="80"/>
        <v>NCA - Investasi Jangka Panjang - Investasi Pada Asosiasi - PT Niji Sicepat Gamindo (NSG)</v>
      </c>
      <c r="D1219" s="7" t="str">
        <f t="shared" si="78"/>
        <v>INSERT INTO m_coa (created_at, code, name) values (NOW(),'120502173','NCA - Investasi Jangka Panjang - Investasi Pada Asosiasi - PT Niji Sicepat Gamindo (NSG)');</v>
      </c>
      <c r="E1219" s="744" t="s">
        <v>60</v>
      </c>
      <c r="F1219" t="s">
        <v>376</v>
      </c>
      <c r="G1219" t="s">
        <v>396</v>
      </c>
      <c r="I1219" t="s">
        <v>398</v>
      </c>
      <c r="J1219" t="s">
        <v>285</v>
      </c>
      <c r="K1219">
        <f>VLOOKUP(I1219,Sheet2!$A$2:$C$1013,3,FALSE)</f>
        <v>284</v>
      </c>
      <c r="L1219" t="str">
        <f t="shared" si="79"/>
        <v>UPDATE m_coa set coa_group_id='284' WHERE code='120502173';</v>
      </c>
    </row>
    <row r="1220" spans="2:12">
      <c r="B1220">
        <v>120502174</v>
      </c>
      <c r="C1220" t="str">
        <f t="shared" si="80"/>
        <v>NCA - Investasi Jangka Panjang - Investasi Pada Asosiasi - PT Mulia Semesta Perkasa (MSP)</v>
      </c>
      <c r="D1220" s="7" t="str">
        <f t="shared" si="78"/>
        <v>INSERT INTO m_coa (created_at, code, name) values (NOW(),'120502174','NCA - Investasi Jangka Panjang - Investasi Pada Asosiasi - PT Mulia Semesta Perkasa (MSP)');</v>
      </c>
      <c r="E1220" s="744" t="s">
        <v>60</v>
      </c>
      <c r="F1220" t="s">
        <v>376</v>
      </c>
      <c r="G1220" t="s">
        <v>396</v>
      </c>
      <c r="I1220" t="s">
        <v>398</v>
      </c>
      <c r="J1220" t="s">
        <v>286</v>
      </c>
      <c r="K1220">
        <f>VLOOKUP(I1220,Sheet2!$A$2:$C$1013,3,FALSE)</f>
        <v>284</v>
      </c>
      <c r="L1220" t="str">
        <f t="shared" si="79"/>
        <v>UPDATE m_coa set coa_group_id='284' WHERE code='120502174';</v>
      </c>
    </row>
    <row r="1221" spans="2:12">
      <c r="B1221">
        <v>120502175</v>
      </c>
      <c r="C1221" t="str">
        <f t="shared" si="80"/>
        <v>NCA - Investasi Jangka Panjang - Investasi Pada Asosiasi - PT Kredit Skor Indonesia (KSI)</v>
      </c>
      <c r="D1221" s="7" t="str">
        <f t="shared" ref="D1221:D1284" si="81">"INSERT INTO m_coa (created_at, code, name) values (NOW(),'"&amp;B1221&amp;"','"&amp;C1221&amp;"');"</f>
        <v>INSERT INTO m_coa (created_at, code, name) values (NOW(),'120502175','NCA - Investasi Jangka Panjang - Investasi Pada Asosiasi - PT Kredit Skor Indonesia (KSI)');</v>
      </c>
      <c r="E1221" s="744" t="s">
        <v>60</v>
      </c>
      <c r="F1221" t="s">
        <v>376</v>
      </c>
      <c r="G1221" t="s">
        <v>396</v>
      </c>
      <c r="I1221" t="s">
        <v>398</v>
      </c>
      <c r="J1221" t="s">
        <v>287</v>
      </c>
      <c r="K1221">
        <f>VLOOKUP(I1221,Sheet2!$A$2:$C$1013,3,FALSE)</f>
        <v>284</v>
      </c>
      <c r="L1221" t="str">
        <f t="shared" ref="L1221:L1284" si="82">"UPDATE m_coa set coa_group_id='"&amp;K1221&amp;"' WHERE code='"&amp;B1221&amp;"';"</f>
        <v>UPDATE m_coa set coa_group_id='284' WHERE code='120502175';</v>
      </c>
    </row>
    <row r="1222" spans="2:12">
      <c r="B1222">
        <v>120502176</v>
      </c>
      <c r="C1222" t="str">
        <f t="shared" si="80"/>
        <v>NCA - Investasi Jangka Panjang - Investasi Pada Asosiasi - PT Caltech Digital Indonesia (CDI)</v>
      </c>
      <c r="D1222" s="7" t="str">
        <f t="shared" si="81"/>
        <v>INSERT INTO m_coa (created_at, code, name) values (NOW(),'120502176','NCA - Investasi Jangka Panjang - Investasi Pada Asosiasi - PT Caltech Digital Indonesia (CDI)');</v>
      </c>
      <c r="E1222" s="744" t="s">
        <v>60</v>
      </c>
      <c r="F1222" t="s">
        <v>376</v>
      </c>
      <c r="G1222" t="s">
        <v>396</v>
      </c>
      <c r="I1222" t="s">
        <v>398</v>
      </c>
      <c r="J1222" t="s">
        <v>288</v>
      </c>
      <c r="K1222">
        <f>VLOOKUP(I1222,Sheet2!$A$2:$C$1013,3,FALSE)</f>
        <v>284</v>
      </c>
      <c r="L1222" t="str">
        <f t="shared" si="82"/>
        <v>UPDATE m_coa set coa_group_id='284' WHERE code='120502176';</v>
      </c>
    </row>
    <row r="1223" spans="2:12">
      <c r="B1223">
        <v>120502177</v>
      </c>
      <c r="C1223" t="str">
        <f t="shared" si="80"/>
        <v>NCA - Investasi Jangka Panjang - Investasi Pada Asosiasi - PT Tfas Energi Indonesia (TEI)</v>
      </c>
      <c r="D1223" s="7" t="str">
        <f t="shared" si="81"/>
        <v>INSERT INTO m_coa (created_at, code, name) values (NOW(),'120502177','NCA - Investasi Jangka Panjang - Investasi Pada Asosiasi - PT Tfas Energi Indonesia (TEI)');</v>
      </c>
      <c r="E1223" s="744" t="s">
        <v>60</v>
      </c>
      <c r="F1223" t="s">
        <v>376</v>
      </c>
      <c r="G1223" t="s">
        <v>396</v>
      </c>
      <c r="I1223" t="s">
        <v>398</v>
      </c>
      <c r="J1223" t="s">
        <v>289</v>
      </c>
      <c r="K1223">
        <f>VLOOKUP(I1223,Sheet2!$A$2:$C$1013,3,FALSE)</f>
        <v>284</v>
      </c>
      <c r="L1223" t="str">
        <f t="shared" si="82"/>
        <v>UPDATE m_coa set coa_group_id='284' WHERE code='120502177';</v>
      </c>
    </row>
    <row r="1224" spans="2:12">
      <c r="B1224">
        <v>120502178</v>
      </c>
      <c r="C1224" t="str">
        <f t="shared" si="80"/>
        <v>NCA - Investasi Jangka Panjang - Investasi Pada Asosiasi - PT Sicepat Inti Sofizo (SIF)</v>
      </c>
      <c r="D1224" s="7" t="str">
        <f t="shared" si="81"/>
        <v>INSERT INTO m_coa (created_at, code, name) values (NOW(),'120502178','NCA - Investasi Jangka Panjang - Investasi Pada Asosiasi - PT Sicepat Inti Sofizo (SIF)');</v>
      </c>
      <c r="E1224" s="744" t="s">
        <v>60</v>
      </c>
      <c r="F1224" t="s">
        <v>376</v>
      </c>
      <c r="G1224" t="s">
        <v>396</v>
      </c>
      <c r="I1224" t="s">
        <v>398</v>
      </c>
      <c r="J1224" t="s">
        <v>290</v>
      </c>
      <c r="K1224">
        <f>VLOOKUP(I1224,Sheet2!$A$2:$C$1013,3,FALSE)</f>
        <v>284</v>
      </c>
      <c r="L1224" t="str">
        <f t="shared" si="82"/>
        <v>UPDATE m_coa set coa_group_id='284' WHERE code='120502178';</v>
      </c>
    </row>
    <row r="1225" spans="2:12">
      <c r="B1225">
        <v>120502179</v>
      </c>
      <c r="C1225" t="str">
        <f t="shared" si="80"/>
        <v>NCA - Investasi Jangka Panjang - Investasi Pada Asosiasi - PT DMMX Dektos Inti (DDI)</v>
      </c>
      <c r="D1225" s="7" t="str">
        <f t="shared" si="81"/>
        <v>INSERT INTO m_coa (created_at, code, name) values (NOW(),'120502179','NCA - Investasi Jangka Panjang - Investasi Pada Asosiasi - PT DMMX Dektos Inti (DDI)');</v>
      </c>
      <c r="E1225" s="744" t="s">
        <v>60</v>
      </c>
      <c r="F1225" t="s">
        <v>376</v>
      </c>
      <c r="G1225" t="s">
        <v>396</v>
      </c>
      <c r="I1225" t="s">
        <v>398</v>
      </c>
      <c r="J1225" t="s">
        <v>291</v>
      </c>
      <c r="K1225">
        <f>VLOOKUP(I1225,Sheet2!$A$2:$C$1013,3,FALSE)</f>
        <v>284</v>
      </c>
      <c r="L1225" t="str">
        <f t="shared" si="82"/>
        <v>UPDATE m_coa set coa_group_id='284' WHERE code='120502179';</v>
      </c>
    </row>
    <row r="1226" spans="2:12">
      <c r="B1226">
        <v>120502180</v>
      </c>
      <c r="C1226" t="str">
        <f t="shared" si="80"/>
        <v>NCA - Investasi Jangka Panjang - Investasi Pada Asosiasi - PT Nugen Farma Medika (NFM)</v>
      </c>
      <c r="D1226" s="7" t="str">
        <f t="shared" si="81"/>
        <v>INSERT INTO m_coa (created_at, code, name) values (NOW(),'120502180','NCA - Investasi Jangka Panjang - Investasi Pada Asosiasi - PT Nugen Farma Medika (NFM)');</v>
      </c>
      <c r="E1226" s="744" t="s">
        <v>60</v>
      </c>
      <c r="F1226" t="s">
        <v>376</v>
      </c>
      <c r="G1226" t="s">
        <v>396</v>
      </c>
      <c r="I1226" t="s">
        <v>398</v>
      </c>
      <c r="J1226" t="s">
        <v>292</v>
      </c>
      <c r="K1226">
        <f>VLOOKUP(I1226,Sheet2!$A$2:$C$1013,3,FALSE)</f>
        <v>284</v>
      </c>
      <c r="L1226" t="str">
        <f t="shared" si="82"/>
        <v>UPDATE m_coa set coa_group_id='284' WHERE code='120502180';</v>
      </c>
    </row>
    <row r="1227" spans="2:12">
      <c r="B1227">
        <v>120502181</v>
      </c>
      <c r="C1227" t="str">
        <f t="shared" si="80"/>
        <v>NCA - Investasi Jangka Panjang - Investasi Pada Asosiasi - PT Sicepat Aset Digital (SAD)</v>
      </c>
      <c r="D1227" s="7" t="str">
        <f t="shared" si="81"/>
        <v>INSERT INTO m_coa (created_at, code, name) values (NOW(),'120502181','NCA - Investasi Jangka Panjang - Investasi Pada Asosiasi - PT Sicepat Aset Digital (SAD)');</v>
      </c>
      <c r="E1227" s="744" t="s">
        <v>60</v>
      </c>
      <c r="F1227" t="s">
        <v>376</v>
      </c>
      <c r="G1227" t="s">
        <v>396</v>
      </c>
      <c r="I1227" t="s">
        <v>398</v>
      </c>
      <c r="J1227" t="s">
        <v>293</v>
      </c>
      <c r="K1227">
        <f>VLOOKUP(I1227,Sheet2!$A$2:$C$1013,3,FALSE)</f>
        <v>284</v>
      </c>
      <c r="L1227" t="str">
        <f t="shared" si="82"/>
        <v>UPDATE m_coa set coa_group_id='284' WHERE code='120502181';</v>
      </c>
    </row>
    <row r="1228" spans="2:12">
      <c r="B1228">
        <v>120502182</v>
      </c>
      <c r="C1228" t="str">
        <f t="shared" si="80"/>
        <v>NCA - Investasi Jangka Panjang - Investasi Pada Asosiasi - PT Royal Investama Sejahtera (RIS)</v>
      </c>
      <c r="D1228" s="7" t="str">
        <f t="shared" si="81"/>
        <v>INSERT INTO m_coa (created_at, code, name) values (NOW(),'120502182','NCA - Investasi Jangka Panjang - Investasi Pada Asosiasi - PT Royal Investama Sejahtera (RIS)');</v>
      </c>
      <c r="E1228" s="744" t="s">
        <v>60</v>
      </c>
      <c r="F1228" t="s">
        <v>376</v>
      </c>
      <c r="G1228" t="s">
        <v>396</v>
      </c>
      <c r="I1228" t="s">
        <v>398</v>
      </c>
      <c r="J1228" t="s">
        <v>294</v>
      </c>
      <c r="K1228">
        <f>VLOOKUP(I1228,Sheet2!$A$2:$C$1013,3,FALSE)</f>
        <v>284</v>
      </c>
      <c r="L1228" t="str">
        <f t="shared" si="82"/>
        <v>UPDATE m_coa set coa_group_id='284' WHERE code='120502182';</v>
      </c>
    </row>
    <row r="1229" spans="2:12">
      <c r="B1229">
        <v>120502183</v>
      </c>
      <c r="C1229" t="str">
        <f t="shared" si="80"/>
        <v>NCA - Investasi Jangka Panjang - Investasi Pada Asosiasi - PT Yudha Harapan Mulia (YHM)</v>
      </c>
      <c r="D1229" s="7" t="str">
        <f t="shared" si="81"/>
        <v>INSERT INTO m_coa (created_at, code, name) values (NOW(),'120502183','NCA - Investasi Jangka Panjang - Investasi Pada Asosiasi - PT Yudha Harapan Mulia (YHM)');</v>
      </c>
      <c r="E1229" s="744" t="s">
        <v>60</v>
      </c>
      <c r="F1229" t="s">
        <v>376</v>
      </c>
      <c r="G1229" t="s">
        <v>396</v>
      </c>
      <c r="I1229" t="s">
        <v>398</v>
      </c>
      <c r="J1229" t="s">
        <v>295</v>
      </c>
      <c r="K1229">
        <f>VLOOKUP(I1229,Sheet2!$A$2:$C$1013,3,FALSE)</f>
        <v>284</v>
      </c>
      <c r="L1229" t="str">
        <f t="shared" si="82"/>
        <v>UPDATE m_coa set coa_group_id='284' WHERE code='120502183';</v>
      </c>
    </row>
    <row r="1230" spans="2:12">
      <c r="B1230">
        <v>120502184</v>
      </c>
      <c r="C1230" t="str">
        <f t="shared" si="80"/>
        <v>NCA - Investasi Jangka Panjang - Investasi Pada Asosiasi - PT DMMX Distribusi Pentabuana (DDP)</v>
      </c>
      <c r="D1230" s="7" t="str">
        <f t="shared" si="81"/>
        <v>INSERT INTO m_coa (created_at, code, name) values (NOW(),'120502184','NCA - Investasi Jangka Panjang - Investasi Pada Asosiasi - PT DMMX Distribusi Pentabuana (DDP)');</v>
      </c>
      <c r="E1230" s="744" t="s">
        <v>60</v>
      </c>
      <c r="F1230" t="s">
        <v>376</v>
      </c>
      <c r="G1230" t="s">
        <v>396</v>
      </c>
      <c r="I1230" t="s">
        <v>398</v>
      </c>
      <c r="J1230" t="s">
        <v>296</v>
      </c>
      <c r="K1230">
        <f>VLOOKUP(I1230,Sheet2!$A$2:$C$1013,3,FALSE)</f>
        <v>284</v>
      </c>
      <c r="L1230" t="str">
        <f t="shared" si="82"/>
        <v>UPDATE m_coa set coa_group_id='284' WHERE code='120502184';</v>
      </c>
    </row>
    <row r="1231" spans="2:12">
      <c r="B1231">
        <v>120502185</v>
      </c>
      <c r="C1231" t="str">
        <f t="shared" si="80"/>
        <v>NCA - Investasi Jangka Panjang - Investasi Pada Asosiasi - PT Dezer Ruang Bicara (DRB)</v>
      </c>
      <c r="D1231" s="7" t="str">
        <f t="shared" si="81"/>
        <v>INSERT INTO m_coa (created_at, code, name) values (NOW(),'120502185','NCA - Investasi Jangka Panjang - Investasi Pada Asosiasi - PT Dezer Ruang Bicara (DRB)');</v>
      </c>
      <c r="E1231" s="744" t="s">
        <v>60</v>
      </c>
      <c r="F1231" t="s">
        <v>376</v>
      </c>
      <c r="G1231" t="s">
        <v>396</v>
      </c>
      <c r="I1231" t="s">
        <v>398</v>
      </c>
      <c r="J1231" t="s">
        <v>297</v>
      </c>
      <c r="K1231">
        <f>VLOOKUP(I1231,Sheet2!$A$2:$C$1013,3,FALSE)</f>
        <v>284</v>
      </c>
      <c r="L1231" t="str">
        <f t="shared" si="82"/>
        <v>UPDATE m_coa set coa_group_id='284' WHERE code='120502185';</v>
      </c>
    </row>
    <row r="1232" spans="2:12">
      <c r="B1232">
        <v>120502186</v>
      </c>
      <c r="C1232" t="str">
        <f t="shared" si="80"/>
        <v>NCA - Investasi Jangka Panjang - Investasi Pada Asosiasi - PT Dektos Digital Corbuzier (DDC)</v>
      </c>
      <c r="D1232" s="7" t="str">
        <f t="shared" si="81"/>
        <v>INSERT INTO m_coa (created_at, code, name) values (NOW(),'120502186','NCA - Investasi Jangka Panjang - Investasi Pada Asosiasi - PT Dektos Digital Corbuzier (DDC)');</v>
      </c>
      <c r="E1232" s="744" t="s">
        <v>60</v>
      </c>
      <c r="F1232" t="s">
        <v>376</v>
      </c>
      <c r="G1232" t="s">
        <v>396</v>
      </c>
      <c r="I1232" t="s">
        <v>398</v>
      </c>
      <c r="J1232" t="s">
        <v>298</v>
      </c>
      <c r="K1232">
        <f>VLOOKUP(I1232,Sheet2!$A$2:$C$1013,3,FALSE)</f>
        <v>284</v>
      </c>
      <c r="L1232" t="str">
        <f t="shared" si="82"/>
        <v>UPDATE m_coa set coa_group_id='284' WHERE code='120502186';</v>
      </c>
    </row>
    <row r="1233" spans="2:12">
      <c r="B1233">
        <v>120502187</v>
      </c>
      <c r="C1233" t="str">
        <f t="shared" si="80"/>
        <v>NCA - Investasi Jangka Panjang - Investasi Pada Asosiasi - PT BLDX Komik Nusantara (BKN)</v>
      </c>
      <c r="D1233" s="7" t="str">
        <f t="shared" si="81"/>
        <v>INSERT INTO m_coa (created_at, code, name) values (NOW(),'120502187','NCA - Investasi Jangka Panjang - Investasi Pada Asosiasi - PT BLDX Komik Nusantara (BKN)');</v>
      </c>
      <c r="E1233" s="744" t="s">
        <v>60</v>
      </c>
      <c r="F1233" t="s">
        <v>376</v>
      </c>
      <c r="G1233" t="s">
        <v>396</v>
      </c>
      <c r="I1233" t="s">
        <v>398</v>
      </c>
      <c r="J1233" t="s">
        <v>299</v>
      </c>
      <c r="K1233">
        <f>VLOOKUP(I1233,Sheet2!$A$2:$C$1013,3,FALSE)</f>
        <v>284</v>
      </c>
      <c r="L1233" t="str">
        <f t="shared" si="82"/>
        <v>UPDATE m_coa set coa_group_id='284' WHERE code='120502187';</v>
      </c>
    </row>
    <row r="1234" spans="2:12">
      <c r="B1234">
        <v>120502188</v>
      </c>
      <c r="C1234" t="str">
        <f t="shared" si="80"/>
        <v>NCA - Investasi Jangka Panjang - Investasi Pada Asosiasi - PT Damcorp Digital Media (DDM)</v>
      </c>
      <c r="D1234" s="7" t="str">
        <f t="shared" si="81"/>
        <v>INSERT INTO m_coa (created_at, code, name) values (NOW(),'120502188','NCA - Investasi Jangka Panjang - Investasi Pada Asosiasi - PT Damcorp Digital Media (DDM)');</v>
      </c>
      <c r="E1234" s="744" t="s">
        <v>60</v>
      </c>
      <c r="F1234" t="s">
        <v>376</v>
      </c>
      <c r="G1234" t="s">
        <v>396</v>
      </c>
      <c r="I1234" t="s">
        <v>398</v>
      </c>
      <c r="J1234" t="s">
        <v>300</v>
      </c>
      <c r="K1234">
        <f>VLOOKUP(I1234,Sheet2!$A$2:$C$1013,3,FALSE)</f>
        <v>284</v>
      </c>
      <c r="L1234" t="str">
        <f t="shared" si="82"/>
        <v>UPDATE m_coa set coa_group_id='284' WHERE code='120502188';</v>
      </c>
    </row>
    <row r="1235" spans="2:12">
      <c r="B1235">
        <v>120502189</v>
      </c>
      <c r="C1235" t="str">
        <f t="shared" si="80"/>
        <v>NCA - Investasi Jangka Panjang - Investasi Pada Asosiasi - PT NFT Digital Indonesia (NDI)</v>
      </c>
      <c r="D1235" s="7" t="str">
        <f t="shared" si="81"/>
        <v>INSERT INTO m_coa (created_at, code, name) values (NOW(),'120502189','NCA - Investasi Jangka Panjang - Investasi Pada Asosiasi - PT NFT Digital Indonesia (NDI)');</v>
      </c>
      <c r="E1235" s="744" t="s">
        <v>60</v>
      </c>
      <c r="F1235" t="s">
        <v>376</v>
      </c>
      <c r="G1235" t="s">
        <v>396</v>
      </c>
      <c r="I1235" t="s">
        <v>398</v>
      </c>
      <c r="J1235" t="s">
        <v>301</v>
      </c>
      <c r="K1235">
        <f>VLOOKUP(I1235,Sheet2!$A$2:$C$1013,3,FALSE)</f>
        <v>284</v>
      </c>
      <c r="L1235" t="str">
        <f t="shared" si="82"/>
        <v>UPDATE m_coa set coa_group_id='284' WHERE code='120502189';</v>
      </c>
    </row>
    <row r="1236" spans="2:12">
      <c r="B1236">
        <v>120502190</v>
      </c>
      <c r="C1236" t="str">
        <f t="shared" si="80"/>
        <v>NCA - Investasi Jangka Panjang - Investasi Pada Asosiasi - PT Meta Verse Indonesia (MVI)</v>
      </c>
      <c r="D1236" s="7" t="str">
        <f t="shared" si="81"/>
        <v>INSERT INTO m_coa (created_at, code, name) values (NOW(),'120502190','NCA - Investasi Jangka Panjang - Investasi Pada Asosiasi - PT Meta Verse Indonesia (MVI)');</v>
      </c>
      <c r="E1236" s="744" t="s">
        <v>60</v>
      </c>
      <c r="F1236" t="s">
        <v>376</v>
      </c>
      <c r="G1236" t="s">
        <v>396</v>
      </c>
      <c r="I1236" t="s">
        <v>398</v>
      </c>
      <c r="J1236" t="s">
        <v>302</v>
      </c>
      <c r="K1236">
        <f>VLOOKUP(I1236,Sheet2!$A$2:$C$1013,3,FALSE)</f>
        <v>284</v>
      </c>
      <c r="L1236" t="str">
        <f t="shared" si="82"/>
        <v>UPDATE m_coa set coa_group_id='284' WHERE code='120502190';</v>
      </c>
    </row>
    <row r="1237" spans="2:12">
      <c r="B1237">
        <v>120502191</v>
      </c>
      <c r="C1237" t="str">
        <f t="shared" si="80"/>
        <v>NCA - Investasi Jangka Panjang - Investasi Pada Asosiasi - PT META PRAVIA DIGITAL (MPD)</v>
      </c>
      <c r="D1237" s="7" t="str">
        <f t="shared" si="81"/>
        <v>INSERT INTO m_coa (created_at, code, name) values (NOW(),'120502191','NCA - Investasi Jangka Panjang - Investasi Pada Asosiasi - PT META PRAVIA DIGITAL (MPD)');</v>
      </c>
      <c r="E1237" s="744" t="s">
        <v>60</v>
      </c>
      <c r="F1237" t="s">
        <v>376</v>
      </c>
      <c r="G1237" t="s">
        <v>396</v>
      </c>
      <c r="I1237" t="s">
        <v>398</v>
      </c>
      <c r="J1237" t="s">
        <v>303</v>
      </c>
      <c r="K1237">
        <f>VLOOKUP(I1237,Sheet2!$A$2:$C$1013,3,FALSE)</f>
        <v>284</v>
      </c>
      <c r="L1237" t="str">
        <f t="shared" si="82"/>
        <v>UPDATE m_coa set coa_group_id='284' WHERE code='120502191';</v>
      </c>
    </row>
    <row r="1238" spans="2:12">
      <c r="B1238">
        <v>120502192</v>
      </c>
      <c r="C1238" t="str">
        <f t="shared" si="80"/>
        <v>NCA - Investasi Jangka Panjang - Investasi Pada Asosiasi - PT DMMX Sentral Imaji</v>
      </c>
      <c r="D1238" s="7" t="str">
        <f t="shared" si="81"/>
        <v>INSERT INTO m_coa (created_at, code, name) values (NOW(),'120502192','NCA - Investasi Jangka Panjang - Investasi Pada Asosiasi - PT DMMX Sentral Imaji');</v>
      </c>
      <c r="E1238" s="744" t="s">
        <v>60</v>
      </c>
      <c r="F1238" t="s">
        <v>376</v>
      </c>
      <c r="G1238" t="s">
        <v>396</v>
      </c>
      <c r="I1238" t="s">
        <v>398</v>
      </c>
      <c r="J1238" t="s">
        <v>304</v>
      </c>
      <c r="K1238">
        <f>VLOOKUP(I1238,Sheet2!$A$2:$C$1013,3,FALSE)</f>
        <v>284</v>
      </c>
      <c r="L1238" t="str">
        <f t="shared" si="82"/>
        <v>UPDATE m_coa set coa_group_id='284' WHERE code='120502192';</v>
      </c>
    </row>
    <row r="1239" spans="2:12">
      <c r="B1239">
        <v>120502193</v>
      </c>
      <c r="C1239" t="str">
        <f t="shared" ref="C1239:C1245" si="83">CONCATENATE(F1239,E1239,G1239,E1239,I1239,E1239,J1239)</f>
        <v>NCA - Investasi Jangka Panjang - Investasi Pada Asosiasi - PT Cinta Sang Juara</v>
      </c>
      <c r="D1239" s="7" t="str">
        <f t="shared" si="81"/>
        <v>INSERT INTO m_coa (created_at, code, name) values (NOW(),'120502193','NCA - Investasi Jangka Panjang - Investasi Pada Asosiasi - PT Cinta Sang Juara');</v>
      </c>
      <c r="E1239" s="744" t="s">
        <v>60</v>
      </c>
      <c r="F1239" t="s">
        <v>376</v>
      </c>
      <c r="G1239" t="s">
        <v>396</v>
      </c>
      <c r="I1239" t="s">
        <v>398</v>
      </c>
      <c r="J1239" t="s">
        <v>305</v>
      </c>
      <c r="K1239">
        <f>VLOOKUP(I1239,Sheet2!$A$2:$C$1013,3,FALSE)</f>
        <v>284</v>
      </c>
      <c r="L1239" t="str">
        <f t="shared" si="82"/>
        <v>UPDATE m_coa set coa_group_id='284' WHERE code='120502193';</v>
      </c>
    </row>
    <row r="1240" spans="2:12">
      <c r="B1240">
        <v>120502194</v>
      </c>
      <c r="C1240" t="str">
        <f t="shared" si="83"/>
        <v>NCA - Investasi Jangka Panjang - Investasi Pada Asosiasi - PT Kosmos Karisma Karunia (KKK)</v>
      </c>
      <c r="D1240" s="7" t="str">
        <f t="shared" si="81"/>
        <v>INSERT INTO m_coa (created_at, code, name) values (NOW(),'120502194','NCA - Investasi Jangka Panjang - Investasi Pada Asosiasi - PT Kosmos Karisma Karunia (KKK)');</v>
      </c>
      <c r="E1240" s="744" t="s">
        <v>60</v>
      </c>
      <c r="F1240" t="s">
        <v>376</v>
      </c>
      <c r="G1240" t="s">
        <v>396</v>
      </c>
      <c r="I1240" t="s">
        <v>398</v>
      </c>
      <c r="J1240" t="s">
        <v>306</v>
      </c>
      <c r="K1240">
        <f>VLOOKUP(I1240,Sheet2!$A$2:$C$1013,3,FALSE)</f>
        <v>284</v>
      </c>
      <c r="L1240" t="str">
        <f t="shared" si="82"/>
        <v>UPDATE m_coa set coa_group_id='284' WHERE code='120502194';</v>
      </c>
    </row>
    <row r="1241" spans="2:12">
      <c r="B1241">
        <v>120502195</v>
      </c>
      <c r="C1241" t="str">
        <f t="shared" si="83"/>
        <v>NCA - Investasi Jangka Panjang - Investasi Pada Asosiasi - PT Sinergi Digital Teknologi (Lenna)</v>
      </c>
      <c r="D1241" s="7" t="str">
        <f t="shared" si="81"/>
        <v>INSERT INTO m_coa (created_at, code, name) values (NOW(),'120502195','NCA - Investasi Jangka Panjang - Investasi Pada Asosiasi - PT Sinergi Digital Teknologi (Lenna)');</v>
      </c>
      <c r="E1241" s="744" t="s">
        <v>60</v>
      </c>
      <c r="F1241" t="s">
        <v>376</v>
      </c>
      <c r="G1241" t="s">
        <v>396</v>
      </c>
      <c r="I1241" t="s">
        <v>398</v>
      </c>
      <c r="J1241" t="s">
        <v>307</v>
      </c>
      <c r="K1241">
        <f>VLOOKUP(I1241,Sheet2!$A$2:$C$1013,3,FALSE)</f>
        <v>284</v>
      </c>
      <c r="L1241" t="str">
        <f t="shared" si="82"/>
        <v>UPDATE m_coa set coa_group_id='284' WHERE code='120502195';</v>
      </c>
    </row>
    <row r="1242" spans="2:12">
      <c r="B1242">
        <v>120502196</v>
      </c>
      <c r="C1242" t="str">
        <f t="shared" si="83"/>
        <v>NCA - Investasi Jangka Panjang - Investasi Pada Asosiasi - PT Kairos Ekspres Internasional (KEI)</v>
      </c>
      <c r="D1242" s="7" t="str">
        <f t="shared" si="81"/>
        <v>INSERT INTO m_coa (created_at, code, name) values (NOW(),'120502196','NCA - Investasi Jangka Panjang - Investasi Pada Asosiasi - PT Kairos Ekspres Internasional (KEI)');</v>
      </c>
      <c r="E1242" s="744" t="s">
        <v>60</v>
      </c>
      <c r="F1242" t="s">
        <v>376</v>
      </c>
      <c r="G1242" t="s">
        <v>396</v>
      </c>
      <c r="I1242" t="s">
        <v>398</v>
      </c>
      <c r="J1242" t="s">
        <v>308</v>
      </c>
      <c r="K1242">
        <f>VLOOKUP(I1242,Sheet2!$A$2:$C$1013,3,FALSE)</f>
        <v>284</v>
      </c>
      <c r="L1242" t="str">
        <f t="shared" si="82"/>
        <v>UPDATE m_coa set coa_group_id='284' WHERE code='120502196';</v>
      </c>
    </row>
    <row r="1243" spans="2:12">
      <c r="B1243">
        <v>120502197</v>
      </c>
      <c r="C1243" t="str">
        <f t="shared" si="83"/>
        <v>NCA - Investasi Jangka Panjang - Investasi Pada Asosiasi - PT Dua Empat Print (DEP)</v>
      </c>
      <c r="D1243" s="7" t="str">
        <f t="shared" si="81"/>
        <v>INSERT INTO m_coa (created_at, code, name) values (NOW(),'120502197','NCA - Investasi Jangka Panjang - Investasi Pada Asosiasi - PT Dua Empat Print (DEP)');</v>
      </c>
      <c r="E1243" s="744" t="s">
        <v>60</v>
      </c>
      <c r="F1243" t="s">
        <v>376</v>
      </c>
      <c r="G1243" t="s">
        <v>396</v>
      </c>
      <c r="I1243" t="s">
        <v>398</v>
      </c>
      <c r="J1243" t="s">
        <v>309</v>
      </c>
      <c r="K1243">
        <f>VLOOKUP(I1243,Sheet2!$A$2:$C$1013,3,FALSE)</f>
        <v>284</v>
      </c>
      <c r="L1243" t="str">
        <f t="shared" si="82"/>
        <v>UPDATE m_coa set coa_group_id='284' WHERE code='120502197';</v>
      </c>
    </row>
    <row r="1244" spans="2:12">
      <c r="B1244">
        <v>120502198</v>
      </c>
      <c r="C1244" t="str">
        <f t="shared" si="83"/>
        <v>NCA - Investasi Jangka Panjang - Investasi Pada Asosiasi - PT V2 Indonesia (V2)</v>
      </c>
      <c r="D1244" s="7" t="str">
        <f t="shared" si="81"/>
        <v>INSERT INTO m_coa (created_at, code, name) values (NOW(),'120502198','NCA - Investasi Jangka Panjang - Investasi Pada Asosiasi - PT V2 Indonesia (V2)');</v>
      </c>
      <c r="E1244" s="744" t="s">
        <v>60</v>
      </c>
      <c r="F1244" t="s">
        <v>376</v>
      </c>
      <c r="G1244" t="s">
        <v>396</v>
      </c>
      <c r="I1244" t="s">
        <v>398</v>
      </c>
      <c r="J1244" t="s">
        <v>310</v>
      </c>
      <c r="K1244">
        <f>VLOOKUP(I1244,Sheet2!$A$2:$C$1013,3,FALSE)</f>
        <v>284</v>
      </c>
      <c r="L1244" t="str">
        <f t="shared" si="82"/>
        <v>UPDATE m_coa set coa_group_id='284' WHERE code='120502198';</v>
      </c>
    </row>
    <row r="1245" spans="2:12">
      <c r="B1245">
        <v>120502199</v>
      </c>
      <c r="C1245" t="str">
        <f t="shared" si="83"/>
        <v>NCA - Investasi Jangka Panjang - Investasi Pada Asosiasi - PT Makarios Bensu Kopi (MBK)</v>
      </c>
      <c r="D1245" s="7" t="str">
        <f t="shared" si="81"/>
        <v>INSERT INTO m_coa (created_at, code, name) values (NOW(),'120502199','NCA - Investasi Jangka Panjang - Investasi Pada Asosiasi - PT Makarios Bensu Kopi (MBK)');</v>
      </c>
      <c r="E1245" s="744" t="s">
        <v>60</v>
      </c>
      <c r="F1245" t="s">
        <v>376</v>
      </c>
      <c r="G1245" t="s">
        <v>396</v>
      </c>
      <c r="I1245" t="s">
        <v>398</v>
      </c>
      <c r="J1245" t="s">
        <v>311</v>
      </c>
      <c r="K1245">
        <f>VLOOKUP(I1245,Sheet2!$A$2:$C$1013,3,FALSE)</f>
        <v>284</v>
      </c>
      <c r="L1245" t="str">
        <f t="shared" si="82"/>
        <v>UPDATE m_coa set coa_group_id='284' WHERE code='120502199';</v>
      </c>
    </row>
    <row r="1246" spans="2:12">
      <c r="B1246">
        <v>120503001</v>
      </c>
      <c r="C1246" t="str">
        <f t="shared" ref="C1246:C1309" si="84">CONCATENATE(F1246,E1246,G1246,E1246,I1246,E1246,J1246)</f>
        <v>NCA - Investasi Jangka Panjang - Investasi Saham - PT 1 Inti Dot Com</v>
      </c>
      <c r="D1246" s="7" t="str">
        <f t="shared" si="81"/>
        <v>INSERT INTO m_coa (created_at, code, name) values (NOW(),'120503001','NCA - Investasi Jangka Panjang - Investasi Saham - PT 1 Inti Dot Com');</v>
      </c>
      <c r="E1246" s="744" t="s">
        <v>60</v>
      </c>
      <c r="F1246" t="s">
        <v>376</v>
      </c>
      <c r="G1246" t="s">
        <v>396</v>
      </c>
      <c r="I1246" t="s">
        <v>399</v>
      </c>
      <c r="J1246" t="s">
        <v>113</v>
      </c>
      <c r="K1246">
        <f>VLOOKUP(I1246,Sheet2!$A$2:$C$1013,3,FALSE)</f>
        <v>285</v>
      </c>
      <c r="L1246" t="str">
        <f t="shared" si="82"/>
        <v>UPDATE m_coa set coa_group_id='285' WHERE code='120503001';</v>
      </c>
    </row>
    <row r="1247" spans="2:12">
      <c r="B1247">
        <v>120503002</v>
      </c>
      <c r="C1247" t="str">
        <f t="shared" si="84"/>
        <v>NCA - Investasi Jangka Panjang - Investasi Saham - PT Abdi Anugerah Persada (AAP)</v>
      </c>
      <c r="D1247" s="7" t="str">
        <f t="shared" si="81"/>
        <v>INSERT INTO m_coa (created_at, code, name) values (NOW(),'120503002','NCA - Investasi Jangka Panjang - Investasi Saham - PT Abdi Anugerah Persada (AAP)');</v>
      </c>
      <c r="E1247" s="744" t="s">
        <v>60</v>
      </c>
      <c r="F1247" t="s">
        <v>376</v>
      </c>
      <c r="G1247" t="s">
        <v>396</v>
      </c>
      <c r="I1247" t="s">
        <v>399</v>
      </c>
      <c r="J1247" t="s">
        <v>114</v>
      </c>
      <c r="K1247">
        <f>VLOOKUP(I1247,Sheet2!$A$2:$C$1013,3,FALSE)</f>
        <v>285</v>
      </c>
      <c r="L1247" t="str">
        <f t="shared" si="82"/>
        <v>UPDATE m_coa set coa_group_id='285' WHERE code='120503002';</v>
      </c>
    </row>
    <row r="1248" spans="2:12">
      <c r="B1248">
        <v>120503003</v>
      </c>
      <c r="C1248" t="str">
        <f t="shared" si="84"/>
        <v>NCA - Investasi Jangka Panjang - Investasi Saham - PT Agapindo Inti Raya</v>
      </c>
      <c r="D1248" s="7" t="str">
        <f t="shared" si="81"/>
        <v>INSERT INTO m_coa (created_at, code, name) values (NOW(),'120503003','NCA - Investasi Jangka Panjang - Investasi Saham - PT Agapindo Inti Raya');</v>
      </c>
      <c r="E1248" s="744" t="s">
        <v>60</v>
      </c>
      <c r="F1248" t="s">
        <v>376</v>
      </c>
      <c r="G1248" t="s">
        <v>396</v>
      </c>
      <c r="I1248" t="s">
        <v>399</v>
      </c>
      <c r="J1248" t="s">
        <v>115</v>
      </c>
      <c r="K1248">
        <f>VLOOKUP(I1248,Sheet2!$A$2:$C$1013,3,FALSE)</f>
        <v>285</v>
      </c>
      <c r="L1248" t="str">
        <f t="shared" si="82"/>
        <v>UPDATE m_coa set coa_group_id='285' WHERE code='120503003';</v>
      </c>
    </row>
    <row r="1249" spans="2:12">
      <c r="B1249">
        <v>120503004</v>
      </c>
      <c r="C1249" t="str">
        <f t="shared" si="84"/>
        <v>NCA - Investasi Jangka Panjang - Investasi Saham - PT Agapindo Kasih Abadi (AKA)</v>
      </c>
      <c r="D1249" s="7" t="str">
        <f t="shared" si="81"/>
        <v>INSERT INTO m_coa (created_at, code, name) values (NOW(),'120503004','NCA - Investasi Jangka Panjang - Investasi Saham - PT Agapindo Kasih Abadi (AKA)');</v>
      </c>
      <c r="E1249" s="744" t="s">
        <v>60</v>
      </c>
      <c r="F1249" t="s">
        <v>376</v>
      </c>
      <c r="G1249" t="s">
        <v>396</v>
      </c>
      <c r="I1249" t="s">
        <v>399</v>
      </c>
      <c r="J1249" t="s">
        <v>116</v>
      </c>
      <c r="K1249">
        <f>VLOOKUP(I1249,Sheet2!$A$2:$C$1013,3,FALSE)</f>
        <v>285</v>
      </c>
      <c r="L1249" t="str">
        <f t="shared" si="82"/>
        <v>UPDATE m_coa set coa_group_id='285' WHERE code='120503004';</v>
      </c>
    </row>
    <row r="1250" spans="2:12">
      <c r="B1250">
        <v>120503005</v>
      </c>
      <c r="C1250" t="str">
        <f t="shared" si="84"/>
        <v>NCA - Investasi Jangka Panjang - Investasi Saham - PT Alfa Omega Digital (AOD-1)</v>
      </c>
      <c r="D1250" s="7" t="str">
        <f t="shared" si="81"/>
        <v>INSERT INTO m_coa (created_at, code, name) values (NOW(),'120503005','NCA - Investasi Jangka Panjang - Investasi Saham - PT Alfa Omega Digital (AOD-1)');</v>
      </c>
      <c r="E1250" s="744" t="s">
        <v>60</v>
      </c>
      <c r="F1250" t="s">
        <v>376</v>
      </c>
      <c r="G1250" t="s">
        <v>396</v>
      </c>
      <c r="I1250" t="s">
        <v>399</v>
      </c>
      <c r="J1250" t="s">
        <v>117</v>
      </c>
      <c r="K1250">
        <f>VLOOKUP(I1250,Sheet2!$A$2:$C$1013,3,FALSE)</f>
        <v>285</v>
      </c>
      <c r="L1250" t="str">
        <f t="shared" si="82"/>
        <v>UPDATE m_coa set coa_group_id='285' WHERE code='120503005';</v>
      </c>
    </row>
    <row r="1251" spans="2:12">
      <c r="B1251">
        <v>120503006</v>
      </c>
      <c r="C1251" t="str">
        <f t="shared" si="84"/>
        <v>NCA - Investasi Jangka Panjang - Investasi Saham - PT Alfa Omega Digitalindo (AOD-2)</v>
      </c>
      <c r="D1251" s="7" t="str">
        <f t="shared" si="81"/>
        <v>INSERT INTO m_coa (created_at, code, name) values (NOW(),'120503006','NCA - Investasi Jangka Panjang - Investasi Saham - PT Alfa Omega Digitalindo (AOD-2)');</v>
      </c>
      <c r="E1251" s="744" t="s">
        <v>60</v>
      </c>
      <c r="F1251" t="s">
        <v>376</v>
      </c>
      <c r="G1251" t="s">
        <v>396</v>
      </c>
      <c r="I1251" t="s">
        <v>399</v>
      </c>
      <c r="J1251" t="s">
        <v>118</v>
      </c>
      <c r="K1251">
        <f>VLOOKUP(I1251,Sheet2!$A$2:$C$1013,3,FALSE)</f>
        <v>285</v>
      </c>
      <c r="L1251" t="str">
        <f t="shared" si="82"/>
        <v>UPDATE m_coa set coa_group_id='285' WHERE code='120503006';</v>
      </c>
    </row>
    <row r="1252" spans="2:12">
      <c r="B1252">
        <v>120503007</v>
      </c>
      <c r="C1252" t="str">
        <f t="shared" si="84"/>
        <v>NCA - Investasi Jangka Panjang - Investasi Saham - PT Alphanovation Digital Teknindo (Pawoon)</v>
      </c>
      <c r="D1252" s="7" t="str">
        <f t="shared" si="81"/>
        <v>INSERT INTO m_coa (created_at, code, name) values (NOW(),'120503007','NCA - Investasi Jangka Panjang - Investasi Saham - PT Alphanovation Digital Teknindo (Pawoon)');</v>
      </c>
      <c r="E1252" s="744" t="s">
        <v>60</v>
      </c>
      <c r="F1252" t="s">
        <v>376</v>
      </c>
      <c r="G1252" t="s">
        <v>396</v>
      </c>
      <c r="I1252" t="s">
        <v>399</v>
      </c>
      <c r="J1252" t="s">
        <v>119</v>
      </c>
      <c r="K1252">
        <f>VLOOKUP(I1252,Sheet2!$A$2:$C$1013,3,FALSE)</f>
        <v>285</v>
      </c>
      <c r="L1252" t="str">
        <f t="shared" si="82"/>
        <v>UPDATE m_coa set coa_group_id='285' WHERE code='120503007';</v>
      </c>
    </row>
    <row r="1253" spans="2:12">
      <c r="B1253">
        <v>120503008</v>
      </c>
      <c r="C1253" t="str">
        <f t="shared" si="84"/>
        <v>NCA - Investasi Jangka Panjang - Investasi Saham - PT Antares Global Teknologi (AGT)</v>
      </c>
      <c r="D1253" s="7" t="str">
        <f t="shared" si="81"/>
        <v>INSERT INTO m_coa (created_at, code, name) values (NOW(),'120503008','NCA - Investasi Jangka Panjang - Investasi Saham - PT Antares Global Teknologi (AGT)');</v>
      </c>
      <c r="E1253" s="744" t="s">
        <v>60</v>
      </c>
      <c r="F1253" t="s">
        <v>376</v>
      </c>
      <c r="G1253" t="s">
        <v>396</v>
      </c>
      <c r="I1253" t="s">
        <v>399</v>
      </c>
      <c r="J1253" t="s">
        <v>120</v>
      </c>
      <c r="K1253">
        <f>VLOOKUP(I1253,Sheet2!$A$2:$C$1013,3,FALSE)</f>
        <v>285</v>
      </c>
      <c r="L1253" t="str">
        <f t="shared" si="82"/>
        <v>UPDATE m_coa set coa_group_id='285' WHERE code='120503008';</v>
      </c>
    </row>
    <row r="1254" spans="2:12">
      <c r="B1254">
        <v>120503009</v>
      </c>
      <c r="C1254" t="str">
        <f t="shared" si="84"/>
        <v>NCA - Investasi Jangka Panjang - Investasi Saham - PT Anugerah Inti Karisma (AIK)</v>
      </c>
      <c r="D1254" s="7" t="str">
        <f t="shared" si="81"/>
        <v>INSERT INTO m_coa (created_at, code, name) values (NOW(),'120503009','NCA - Investasi Jangka Panjang - Investasi Saham - PT Anugerah Inti Karisma (AIK)');</v>
      </c>
      <c r="E1254" s="744" t="s">
        <v>60</v>
      </c>
      <c r="F1254" t="s">
        <v>376</v>
      </c>
      <c r="G1254" t="s">
        <v>396</v>
      </c>
      <c r="I1254" t="s">
        <v>399</v>
      </c>
      <c r="J1254" t="s">
        <v>121</v>
      </c>
      <c r="K1254">
        <f>VLOOKUP(I1254,Sheet2!$A$2:$C$1013,3,FALSE)</f>
        <v>285</v>
      </c>
      <c r="L1254" t="str">
        <f t="shared" si="82"/>
        <v>UPDATE m_coa set coa_group_id='285' WHERE code='120503009';</v>
      </c>
    </row>
    <row r="1255" spans="2:12">
      <c r="B1255">
        <v>120503010</v>
      </c>
      <c r="C1255" t="str">
        <f t="shared" si="84"/>
        <v>NCA - Investasi Jangka Panjang - Investasi Saham - PT Soteria Wicaksana Investama (SWI)</v>
      </c>
      <c r="D1255" s="7" t="str">
        <f t="shared" si="81"/>
        <v>INSERT INTO m_coa (created_at, code, name) values (NOW(),'120503010','NCA - Investasi Jangka Panjang - Investasi Saham - PT Soteria Wicaksana Investama (SWI)');</v>
      </c>
      <c r="E1255" s="744" t="s">
        <v>60</v>
      </c>
      <c r="F1255" t="s">
        <v>376</v>
      </c>
      <c r="G1255" t="s">
        <v>396</v>
      </c>
      <c r="I1255" t="s">
        <v>399</v>
      </c>
      <c r="J1255" t="s">
        <v>122</v>
      </c>
      <c r="K1255">
        <f>VLOOKUP(I1255,Sheet2!$A$2:$C$1013,3,FALSE)</f>
        <v>285</v>
      </c>
      <c r="L1255" t="str">
        <f t="shared" si="82"/>
        <v>UPDATE m_coa set coa_group_id='285' WHERE code='120503010';</v>
      </c>
    </row>
    <row r="1256" spans="2:12">
      <c r="B1256">
        <v>120503011</v>
      </c>
      <c r="C1256" t="str">
        <f t="shared" si="84"/>
        <v>NCA - Investasi Jangka Panjang - Investasi Saham - PT Anugerah Kopi Digital (AKD)</v>
      </c>
      <c r="D1256" s="7" t="str">
        <f t="shared" si="81"/>
        <v>INSERT INTO m_coa (created_at, code, name) values (NOW(),'120503011','NCA - Investasi Jangka Panjang - Investasi Saham - PT Anugerah Kopi Digital (AKD)');</v>
      </c>
      <c r="E1256" s="744" t="s">
        <v>60</v>
      </c>
      <c r="F1256" t="s">
        <v>376</v>
      </c>
      <c r="G1256" t="s">
        <v>396</v>
      </c>
      <c r="I1256" t="s">
        <v>399</v>
      </c>
      <c r="J1256" t="s">
        <v>123</v>
      </c>
      <c r="K1256">
        <f>VLOOKUP(I1256,Sheet2!$A$2:$C$1013,3,FALSE)</f>
        <v>285</v>
      </c>
      <c r="L1256" t="str">
        <f t="shared" si="82"/>
        <v>UPDATE m_coa set coa_group_id='285' WHERE code='120503011';</v>
      </c>
    </row>
    <row r="1257" spans="2:12">
      <c r="B1257">
        <v>120503012</v>
      </c>
      <c r="C1257" t="str">
        <f t="shared" si="84"/>
        <v>NCA - Investasi Jangka Panjang - Investasi Saham - PT Anugerah Serta Sentosa (ASS1)</v>
      </c>
      <c r="D1257" s="7" t="str">
        <f t="shared" si="81"/>
        <v>INSERT INTO m_coa (created_at, code, name) values (NOW(),'120503012','NCA - Investasi Jangka Panjang - Investasi Saham - PT Anugerah Serta Sentosa (ASS1)');</v>
      </c>
      <c r="E1257" s="744" t="s">
        <v>60</v>
      </c>
      <c r="F1257" t="s">
        <v>376</v>
      </c>
      <c r="G1257" t="s">
        <v>396</v>
      </c>
      <c r="I1257" t="s">
        <v>399</v>
      </c>
      <c r="J1257" t="s">
        <v>124</v>
      </c>
      <c r="K1257">
        <f>VLOOKUP(I1257,Sheet2!$A$2:$C$1013,3,FALSE)</f>
        <v>285</v>
      </c>
      <c r="L1257" t="str">
        <f t="shared" si="82"/>
        <v>UPDATE m_coa set coa_group_id='285' WHERE code='120503012';</v>
      </c>
    </row>
    <row r="1258" spans="2:12">
      <c r="B1258">
        <v>120503013</v>
      </c>
      <c r="C1258" t="str">
        <f t="shared" si="84"/>
        <v>NCA - Investasi Jangka Panjang - Investasi Saham - PT Anugerah Teknologi Mandiri (ATM)</v>
      </c>
      <c r="D1258" s="7" t="str">
        <f t="shared" si="81"/>
        <v>INSERT INTO m_coa (created_at, code, name) values (NOW(),'120503013','NCA - Investasi Jangka Panjang - Investasi Saham - PT Anugerah Teknologi Mandiri (ATM)');</v>
      </c>
      <c r="E1258" s="744" t="s">
        <v>60</v>
      </c>
      <c r="F1258" t="s">
        <v>376</v>
      </c>
      <c r="G1258" t="s">
        <v>396</v>
      </c>
      <c r="I1258" t="s">
        <v>399</v>
      </c>
      <c r="J1258" t="s">
        <v>125</v>
      </c>
      <c r="K1258">
        <f>VLOOKUP(I1258,Sheet2!$A$2:$C$1013,3,FALSE)</f>
        <v>285</v>
      </c>
      <c r="L1258" t="str">
        <f t="shared" si="82"/>
        <v>UPDATE m_coa set coa_group_id='285' WHERE code='120503013';</v>
      </c>
    </row>
    <row r="1259" spans="2:12">
      <c r="B1259">
        <v>120503014</v>
      </c>
      <c r="C1259" t="str">
        <f t="shared" si="84"/>
        <v>NCA - Investasi Jangka Panjang - Investasi Saham - PT Anugerah Wicaksana Digital (AWD)</v>
      </c>
      <c r="D1259" s="7" t="str">
        <f t="shared" si="81"/>
        <v>INSERT INTO m_coa (created_at, code, name) values (NOW(),'120503014','NCA - Investasi Jangka Panjang - Investasi Saham - PT Anugerah Wicaksana Digital (AWD)');</v>
      </c>
      <c r="E1259" s="744" t="s">
        <v>60</v>
      </c>
      <c r="F1259" t="s">
        <v>376</v>
      </c>
      <c r="G1259" t="s">
        <v>396</v>
      </c>
      <c r="I1259" t="s">
        <v>399</v>
      </c>
      <c r="J1259" t="s">
        <v>126</v>
      </c>
      <c r="K1259">
        <f>VLOOKUP(I1259,Sheet2!$A$2:$C$1013,3,FALSE)</f>
        <v>285</v>
      </c>
      <c r="L1259" t="str">
        <f t="shared" si="82"/>
        <v>UPDATE m_coa set coa_group_id='285' WHERE code='120503014';</v>
      </c>
    </row>
    <row r="1260" spans="2:12">
      <c r="B1260">
        <v>120503015</v>
      </c>
      <c r="C1260" t="str">
        <f t="shared" si="84"/>
        <v>NCA - Investasi Jangka Panjang - Investasi Saham - PT Argo Pandu Digital (APD)</v>
      </c>
      <c r="D1260" s="7" t="str">
        <f t="shared" si="81"/>
        <v>INSERT INTO m_coa (created_at, code, name) values (NOW(),'120503015','NCA - Investasi Jangka Panjang - Investasi Saham - PT Argo Pandu Digital (APD)');</v>
      </c>
      <c r="E1260" s="744" t="s">
        <v>60</v>
      </c>
      <c r="F1260" t="s">
        <v>376</v>
      </c>
      <c r="G1260" t="s">
        <v>396</v>
      </c>
      <c r="I1260" t="s">
        <v>399</v>
      </c>
      <c r="J1260" t="s">
        <v>127</v>
      </c>
      <c r="K1260">
        <f>VLOOKUP(I1260,Sheet2!$A$2:$C$1013,3,FALSE)</f>
        <v>285</v>
      </c>
      <c r="L1260" t="str">
        <f t="shared" si="82"/>
        <v>UPDATE m_coa set coa_group_id='285' WHERE code='120503015';</v>
      </c>
    </row>
    <row r="1261" spans="2:12">
      <c r="B1261">
        <v>120503016</v>
      </c>
      <c r="C1261" t="str">
        <f t="shared" si="84"/>
        <v>NCA - Investasi Jangka Panjang - Investasi Saham - PT Berkah Karunia Kreasi (BKK)</v>
      </c>
      <c r="D1261" s="7" t="str">
        <f t="shared" si="81"/>
        <v>INSERT INTO m_coa (created_at, code, name) values (NOW(),'120503016','NCA - Investasi Jangka Panjang - Investasi Saham - PT Berkah Karunia Kreasi (BKK)');</v>
      </c>
      <c r="E1261" s="744" t="s">
        <v>60</v>
      </c>
      <c r="F1261" t="s">
        <v>376</v>
      </c>
      <c r="G1261" t="s">
        <v>396</v>
      </c>
      <c r="I1261" t="s">
        <v>399</v>
      </c>
      <c r="J1261" t="s">
        <v>128</v>
      </c>
      <c r="K1261">
        <f>VLOOKUP(I1261,Sheet2!$A$2:$C$1013,3,FALSE)</f>
        <v>285</v>
      </c>
      <c r="L1261" t="str">
        <f t="shared" si="82"/>
        <v>UPDATE m_coa set coa_group_id='285' WHERE code='120503016';</v>
      </c>
    </row>
    <row r="1262" spans="2:12">
      <c r="B1262">
        <v>120503017</v>
      </c>
      <c r="C1262" t="str">
        <f t="shared" si="84"/>
        <v>NCA - Investasi Jangka Panjang - Investasi Saham - PT Berkah Omega Sukses (BOS)</v>
      </c>
      <c r="D1262" s="7" t="str">
        <f t="shared" si="81"/>
        <v>INSERT INTO m_coa (created_at, code, name) values (NOW(),'120503017','NCA - Investasi Jangka Panjang - Investasi Saham - PT Berkah Omega Sukses (BOS)');</v>
      </c>
      <c r="E1262" s="744" t="s">
        <v>60</v>
      </c>
      <c r="F1262" t="s">
        <v>376</v>
      </c>
      <c r="G1262" t="s">
        <v>396</v>
      </c>
      <c r="I1262" t="s">
        <v>399</v>
      </c>
      <c r="J1262" t="s">
        <v>129</v>
      </c>
      <c r="K1262">
        <f>VLOOKUP(I1262,Sheet2!$A$2:$C$1013,3,FALSE)</f>
        <v>285</v>
      </c>
      <c r="L1262" t="str">
        <f t="shared" si="82"/>
        <v>UPDATE m_coa set coa_group_id='285' WHERE code='120503017';</v>
      </c>
    </row>
    <row r="1263" spans="2:12">
      <c r="B1263">
        <v>120503018</v>
      </c>
      <c r="C1263" t="str">
        <f t="shared" si="84"/>
        <v>NCA - Investasi Jangka Panjang - Investasi Saham - PT Berkah Otentik Sejahtera (BOS)</v>
      </c>
      <c r="D1263" s="7" t="str">
        <f t="shared" si="81"/>
        <v>INSERT INTO m_coa (created_at, code, name) values (NOW(),'120503018','NCA - Investasi Jangka Panjang - Investasi Saham - PT Berkah Otentik Sejahtera (BOS)');</v>
      </c>
      <c r="E1263" s="744" t="s">
        <v>60</v>
      </c>
      <c r="F1263" t="s">
        <v>376</v>
      </c>
      <c r="G1263" t="s">
        <v>396</v>
      </c>
      <c r="I1263" t="s">
        <v>399</v>
      </c>
      <c r="J1263" t="s">
        <v>130</v>
      </c>
      <c r="K1263">
        <f>VLOOKUP(I1263,Sheet2!$A$2:$C$1013,3,FALSE)</f>
        <v>285</v>
      </c>
      <c r="L1263" t="str">
        <f t="shared" si="82"/>
        <v>UPDATE m_coa set coa_group_id='285' WHERE code='120503018';</v>
      </c>
    </row>
    <row r="1264" spans="2:12">
      <c r="B1264">
        <v>120503019</v>
      </c>
      <c r="C1264" t="str">
        <f t="shared" si="84"/>
        <v>NCA - Investasi Jangka Panjang - Investasi Saham - PT Berkah Teknologi Selaras (BTS)</v>
      </c>
      <c r="D1264" s="7" t="str">
        <f t="shared" si="81"/>
        <v>INSERT INTO m_coa (created_at, code, name) values (NOW(),'120503019','NCA - Investasi Jangka Panjang - Investasi Saham - PT Berkah Teknologi Selaras (BTS)');</v>
      </c>
      <c r="E1264" s="744" t="s">
        <v>60</v>
      </c>
      <c r="F1264" t="s">
        <v>376</v>
      </c>
      <c r="G1264" t="s">
        <v>396</v>
      </c>
      <c r="I1264" t="s">
        <v>399</v>
      </c>
      <c r="J1264" t="s">
        <v>131</v>
      </c>
      <c r="K1264">
        <f>VLOOKUP(I1264,Sheet2!$A$2:$C$1013,3,FALSE)</f>
        <v>285</v>
      </c>
      <c r="L1264" t="str">
        <f t="shared" si="82"/>
        <v>UPDATE m_coa set coa_group_id='285' WHERE code='120503019';</v>
      </c>
    </row>
    <row r="1265" spans="2:12">
      <c r="B1265">
        <v>120503020</v>
      </c>
      <c r="C1265" t="str">
        <f t="shared" si="84"/>
        <v>NCA - Investasi Jangka Panjang - Investasi Saham - PT Berkah Teknologi Semesta (BTS)</v>
      </c>
      <c r="D1265" s="7" t="str">
        <f t="shared" si="81"/>
        <v>INSERT INTO m_coa (created_at, code, name) values (NOW(),'120503020','NCA - Investasi Jangka Panjang - Investasi Saham - PT Berkah Teknologi Semesta (BTS)');</v>
      </c>
      <c r="E1265" s="744" t="s">
        <v>60</v>
      </c>
      <c r="F1265" t="s">
        <v>376</v>
      </c>
      <c r="G1265" t="s">
        <v>396</v>
      </c>
      <c r="I1265" t="s">
        <v>399</v>
      </c>
      <c r="J1265" t="s">
        <v>132</v>
      </c>
      <c r="K1265">
        <f>VLOOKUP(I1265,Sheet2!$A$2:$C$1013,3,FALSE)</f>
        <v>285</v>
      </c>
      <c r="L1265" t="str">
        <f t="shared" si="82"/>
        <v>UPDATE m_coa set coa_group_id='285' WHERE code='120503020';</v>
      </c>
    </row>
    <row r="1266" spans="2:12">
      <c r="B1266">
        <v>120503021</v>
      </c>
      <c r="C1266" t="str">
        <f t="shared" si="84"/>
        <v>NCA - Investasi Jangka Panjang - Investasi Saham - PT Berkah Trijaya Indonesia (BTI)</v>
      </c>
      <c r="D1266" s="7" t="str">
        <f t="shared" si="81"/>
        <v>INSERT INTO m_coa (created_at, code, name) values (NOW(),'120503021','NCA - Investasi Jangka Panjang - Investasi Saham - PT Berkah Trijaya Indonesia (BTI)');</v>
      </c>
      <c r="E1266" s="744" t="s">
        <v>60</v>
      </c>
      <c r="F1266" t="s">
        <v>376</v>
      </c>
      <c r="G1266" t="s">
        <v>396</v>
      </c>
      <c r="I1266" t="s">
        <v>399</v>
      </c>
      <c r="J1266" t="s">
        <v>133</v>
      </c>
      <c r="K1266">
        <f>VLOOKUP(I1266,Sheet2!$A$2:$C$1013,3,FALSE)</f>
        <v>285</v>
      </c>
      <c r="L1266" t="str">
        <f t="shared" si="82"/>
        <v>UPDATE m_coa set coa_group_id='285' WHERE code='120503021';</v>
      </c>
    </row>
    <row r="1267" spans="2:12">
      <c r="B1267">
        <v>120503022</v>
      </c>
      <c r="C1267" t="str">
        <f t="shared" si="84"/>
        <v>NCA - Investasi Jangka Panjang - Investasi Saham - PT Bersama Omega Sejahtera (BOS)</v>
      </c>
      <c r="D1267" s="7" t="str">
        <f t="shared" si="81"/>
        <v>INSERT INTO m_coa (created_at, code, name) values (NOW(),'120503022','NCA - Investasi Jangka Panjang - Investasi Saham - PT Bersama Omega Sejahtera (BOS)');</v>
      </c>
      <c r="E1267" s="744" t="s">
        <v>60</v>
      </c>
      <c r="F1267" t="s">
        <v>376</v>
      </c>
      <c r="G1267" t="s">
        <v>396</v>
      </c>
      <c r="I1267" t="s">
        <v>399</v>
      </c>
      <c r="J1267" t="s">
        <v>134</v>
      </c>
      <c r="K1267">
        <f>VLOOKUP(I1267,Sheet2!$A$2:$C$1013,3,FALSE)</f>
        <v>285</v>
      </c>
      <c r="L1267" t="str">
        <f t="shared" si="82"/>
        <v>UPDATE m_coa set coa_group_id='285' WHERE code='120503022';</v>
      </c>
    </row>
    <row r="1268" spans="2:12">
      <c r="B1268">
        <v>120503023</v>
      </c>
      <c r="C1268" t="str">
        <f t="shared" si="84"/>
        <v>NCA - Investasi Jangka Panjang - Investasi Saham - PT Bilik Sinergi Indonesia (BSI)</v>
      </c>
      <c r="D1268" s="7" t="str">
        <f t="shared" si="81"/>
        <v>INSERT INTO m_coa (created_at, code, name) values (NOW(),'120503023','NCA - Investasi Jangka Panjang - Investasi Saham - PT Bilik Sinergi Indonesia (BSI)');</v>
      </c>
      <c r="E1268" s="744" t="s">
        <v>60</v>
      </c>
      <c r="F1268" t="s">
        <v>376</v>
      </c>
      <c r="G1268" t="s">
        <v>396</v>
      </c>
      <c r="I1268" t="s">
        <v>399</v>
      </c>
      <c r="J1268" t="s">
        <v>135</v>
      </c>
      <c r="K1268">
        <f>VLOOKUP(I1268,Sheet2!$A$2:$C$1013,3,FALSE)</f>
        <v>285</v>
      </c>
      <c r="L1268" t="str">
        <f t="shared" si="82"/>
        <v>UPDATE m_coa set coa_group_id='285' WHERE code='120503023';</v>
      </c>
    </row>
    <row r="1269" spans="2:12">
      <c r="B1269">
        <v>120503024</v>
      </c>
      <c r="C1269" t="str">
        <f t="shared" si="84"/>
        <v>NCA - Investasi Jangka Panjang - Investasi Saham - PT Buana Agya Cipta (BAC)</v>
      </c>
      <c r="D1269" s="7" t="str">
        <f t="shared" si="81"/>
        <v>INSERT INTO m_coa (created_at, code, name) values (NOW(),'120503024','NCA - Investasi Jangka Panjang - Investasi Saham - PT Buana Agya Cipta (BAC)');</v>
      </c>
      <c r="E1269" s="744" t="s">
        <v>60</v>
      </c>
      <c r="F1269" t="s">
        <v>376</v>
      </c>
      <c r="G1269" t="s">
        <v>396</v>
      </c>
      <c r="I1269" t="s">
        <v>399</v>
      </c>
      <c r="J1269" t="s">
        <v>136</v>
      </c>
      <c r="K1269">
        <f>VLOOKUP(I1269,Sheet2!$A$2:$C$1013,3,FALSE)</f>
        <v>285</v>
      </c>
      <c r="L1269" t="str">
        <f t="shared" si="82"/>
        <v>UPDATE m_coa set coa_group_id='285' WHERE code='120503024';</v>
      </c>
    </row>
    <row r="1270" spans="2:12">
      <c r="B1270">
        <v>120503025</v>
      </c>
      <c r="C1270" t="str">
        <f t="shared" si="84"/>
        <v>NCA - Investasi Jangka Panjang - Investasi Saham - PT Cakra Ultima Sejahtera (CUS)</v>
      </c>
      <c r="D1270" s="7" t="str">
        <f t="shared" si="81"/>
        <v>INSERT INTO m_coa (created_at, code, name) values (NOW(),'120503025','NCA - Investasi Jangka Panjang - Investasi Saham - PT Cakra Ultima Sejahtera (CUS)');</v>
      </c>
      <c r="E1270" s="744" t="s">
        <v>60</v>
      </c>
      <c r="F1270" t="s">
        <v>376</v>
      </c>
      <c r="G1270" t="s">
        <v>396</v>
      </c>
      <c r="I1270" t="s">
        <v>399</v>
      </c>
      <c r="J1270" t="s">
        <v>137</v>
      </c>
      <c r="K1270">
        <f>VLOOKUP(I1270,Sheet2!$A$2:$C$1013,3,FALSE)</f>
        <v>285</v>
      </c>
      <c r="L1270" t="str">
        <f t="shared" si="82"/>
        <v>UPDATE m_coa set coa_group_id='285' WHERE code='120503025';</v>
      </c>
    </row>
    <row r="1271" spans="2:12">
      <c r="B1271">
        <v>120503026</v>
      </c>
      <c r="C1271" t="str">
        <f t="shared" si="84"/>
        <v>NCA - Investasi Jangka Panjang - Investasi Saham - PT Chat Bot Nusantara (CBN)</v>
      </c>
      <c r="D1271" s="7" t="str">
        <f t="shared" si="81"/>
        <v>INSERT INTO m_coa (created_at, code, name) values (NOW(),'120503026','NCA - Investasi Jangka Panjang - Investasi Saham - PT Chat Bot Nusantara (CBN)');</v>
      </c>
      <c r="E1271" s="744" t="s">
        <v>60</v>
      </c>
      <c r="F1271" t="s">
        <v>376</v>
      </c>
      <c r="G1271" t="s">
        <v>396</v>
      </c>
      <c r="I1271" t="s">
        <v>399</v>
      </c>
      <c r="J1271" t="s">
        <v>138</v>
      </c>
      <c r="K1271">
        <f>VLOOKUP(I1271,Sheet2!$A$2:$C$1013,3,FALSE)</f>
        <v>285</v>
      </c>
      <c r="L1271" t="str">
        <f t="shared" si="82"/>
        <v>UPDATE m_coa set coa_group_id='285' WHERE code='120503026';</v>
      </c>
    </row>
    <row r="1272" spans="2:12">
      <c r="B1272">
        <v>120503027</v>
      </c>
      <c r="C1272" t="str">
        <f t="shared" si="84"/>
        <v>NCA - Investasi Jangka Panjang - Investasi Saham - PT Cyrus Solusi Indonesia (CSI)</v>
      </c>
      <c r="D1272" s="7" t="str">
        <f t="shared" si="81"/>
        <v>INSERT INTO m_coa (created_at, code, name) values (NOW(),'120503027','NCA - Investasi Jangka Panjang - Investasi Saham - PT Cyrus Solusi Indonesia (CSI)');</v>
      </c>
      <c r="E1272" s="744" t="s">
        <v>60</v>
      </c>
      <c r="F1272" t="s">
        <v>376</v>
      </c>
      <c r="G1272" t="s">
        <v>396</v>
      </c>
      <c r="I1272" t="s">
        <v>399</v>
      </c>
      <c r="J1272" t="s">
        <v>139</v>
      </c>
      <c r="K1272">
        <f>VLOOKUP(I1272,Sheet2!$A$2:$C$1013,3,FALSE)</f>
        <v>285</v>
      </c>
      <c r="L1272" t="str">
        <f t="shared" si="82"/>
        <v>UPDATE m_coa set coa_group_id='285' WHERE code='120503027';</v>
      </c>
    </row>
    <row r="1273" spans="2:12">
      <c r="B1273">
        <v>120503028</v>
      </c>
      <c r="C1273" t="str">
        <f t="shared" si="84"/>
        <v>NCA - Investasi Jangka Panjang - Investasi Saham - PT Dam Korporindo Digital (DKD)</v>
      </c>
      <c r="D1273" s="7" t="str">
        <f t="shared" si="81"/>
        <v>INSERT INTO m_coa (created_at, code, name) values (NOW(),'120503028','NCA - Investasi Jangka Panjang - Investasi Saham - PT Dam Korporindo Digital (DKD)');</v>
      </c>
      <c r="E1273" s="744" t="s">
        <v>60</v>
      </c>
      <c r="F1273" t="s">
        <v>376</v>
      </c>
      <c r="G1273" t="s">
        <v>396</v>
      </c>
      <c r="I1273" t="s">
        <v>399</v>
      </c>
      <c r="J1273" t="s">
        <v>140</v>
      </c>
      <c r="K1273">
        <f>VLOOKUP(I1273,Sheet2!$A$2:$C$1013,3,FALSE)</f>
        <v>285</v>
      </c>
      <c r="L1273" t="str">
        <f t="shared" si="82"/>
        <v>UPDATE m_coa set coa_group_id='285' WHERE code='120503028';</v>
      </c>
    </row>
    <row r="1274" spans="2:12">
      <c r="B1274">
        <v>120503029</v>
      </c>
      <c r="C1274" t="str">
        <f t="shared" si="84"/>
        <v>NCA - Investasi Jangka Panjang - Investasi Saham - PT Dapur Kita Indonesia (DKI)</v>
      </c>
      <c r="D1274" s="7" t="str">
        <f t="shared" si="81"/>
        <v>INSERT INTO m_coa (created_at, code, name) values (NOW(),'120503029','NCA - Investasi Jangka Panjang - Investasi Saham - PT Dapur Kita Indonesia (DKI)');</v>
      </c>
      <c r="E1274" s="744" t="s">
        <v>60</v>
      </c>
      <c r="F1274" t="s">
        <v>376</v>
      </c>
      <c r="G1274" t="s">
        <v>396</v>
      </c>
      <c r="I1274" t="s">
        <v>399</v>
      </c>
      <c r="J1274" t="s">
        <v>141</v>
      </c>
      <c r="K1274">
        <f>VLOOKUP(I1274,Sheet2!$A$2:$C$1013,3,FALSE)</f>
        <v>285</v>
      </c>
      <c r="L1274" t="str">
        <f t="shared" si="82"/>
        <v>UPDATE m_coa set coa_group_id='285' WHERE code='120503029';</v>
      </c>
    </row>
    <row r="1275" spans="2:12">
      <c r="B1275">
        <v>120503030</v>
      </c>
      <c r="C1275" t="str">
        <f t="shared" si="84"/>
        <v>NCA - Investasi Jangka Panjang - Investasi Saham - PT Dapur Kloud Digital (DKD)</v>
      </c>
      <c r="D1275" s="7" t="str">
        <f t="shared" si="81"/>
        <v>INSERT INTO m_coa (created_at, code, name) values (NOW(),'120503030','NCA - Investasi Jangka Panjang - Investasi Saham - PT Dapur Kloud Digital (DKD)');</v>
      </c>
      <c r="E1275" s="744" t="s">
        <v>60</v>
      </c>
      <c r="F1275" t="s">
        <v>376</v>
      </c>
      <c r="G1275" t="s">
        <v>396</v>
      </c>
      <c r="I1275" t="s">
        <v>399</v>
      </c>
      <c r="J1275" t="s">
        <v>142</v>
      </c>
      <c r="K1275">
        <f>VLOOKUP(I1275,Sheet2!$A$2:$C$1013,3,FALSE)</f>
        <v>285</v>
      </c>
      <c r="L1275" t="str">
        <f t="shared" si="82"/>
        <v>UPDATE m_coa set coa_group_id='285' WHERE code='120503030';</v>
      </c>
    </row>
    <row r="1276" spans="2:12">
      <c r="B1276">
        <v>120503031</v>
      </c>
      <c r="C1276" t="str">
        <f t="shared" si="84"/>
        <v>NCA - Investasi Jangka Panjang - Investasi Saham - PT Dekodr Solusi Digital Indonesia (DSDI)</v>
      </c>
      <c r="D1276" s="7" t="str">
        <f t="shared" si="81"/>
        <v>INSERT INTO m_coa (created_at, code, name) values (NOW(),'120503031','NCA - Investasi Jangka Panjang - Investasi Saham - PT Dekodr Solusi Digital Indonesia (DSDI)');</v>
      </c>
      <c r="E1276" s="744" t="s">
        <v>60</v>
      </c>
      <c r="F1276" t="s">
        <v>376</v>
      </c>
      <c r="G1276" t="s">
        <v>396</v>
      </c>
      <c r="I1276" t="s">
        <v>399</v>
      </c>
      <c r="J1276" t="s">
        <v>143</v>
      </c>
      <c r="K1276">
        <f>VLOOKUP(I1276,Sheet2!$A$2:$C$1013,3,FALSE)</f>
        <v>285</v>
      </c>
      <c r="L1276" t="str">
        <f t="shared" si="82"/>
        <v>UPDATE m_coa set coa_group_id='285' WHERE code='120503031';</v>
      </c>
    </row>
    <row r="1277" spans="2:12">
      <c r="B1277">
        <v>120503032</v>
      </c>
      <c r="C1277" t="str">
        <f t="shared" si="84"/>
        <v>NCA - Investasi Jangka Panjang - Investasi Saham - PT Digital Berkah Indonesia (DBI)</v>
      </c>
      <c r="D1277" s="7" t="str">
        <f t="shared" si="81"/>
        <v>INSERT INTO m_coa (created_at, code, name) values (NOW(),'120503032','NCA - Investasi Jangka Panjang - Investasi Saham - PT Digital Berkah Indonesia (DBI)');</v>
      </c>
      <c r="E1277" s="744" t="s">
        <v>60</v>
      </c>
      <c r="F1277" t="s">
        <v>376</v>
      </c>
      <c r="G1277" t="s">
        <v>396</v>
      </c>
      <c r="I1277" t="s">
        <v>399</v>
      </c>
      <c r="J1277" t="s">
        <v>144</v>
      </c>
      <c r="K1277">
        <f>VLOOKUP(I1277,Sheet2!$A$2:$C$1013,3,FALSE)</f>
        <v>285</v>
      </c>
      <c r="L1277" t="str">
        <f t="shared" si="82"/>
        <v>UPDATE m_coa set coa_group_id='285' WHERE code='120503032';</v>
      </c>
    </row>
    <row r="1278" spans="2:12">
      <c r="B1278">
        <v>120503033</v>
      </c>
      <c r="C1278" t="str">
        <f t="shared" si="84"/>
        <v>NCA - Investasi Jangka Panjang - Investasi Saham - PT Digital Consumer Engagement (DCE)</v>
      </c>
      <c r="D1278" s="7" t="str">
        <f t="shared" si="81"/>
        <v>INSERT INTO m_coa (created_at, code, name) values (NOW(),'120503033','NCA - Investasi Jangka Panjang - Investasi Saham - PT Digital Consumer Engagement (DCE)');</v>
      </c>
      <c r="E1278" s="744" t="s">
        <v>60</v>
      </c>
      <c r="F1278" t="s">
        <v>376</v>
      </c>
      <c r="G1278" t="s">
        <v>396</v>
      </c>
      <c r="I1278" t="s">
        <v>399</v>
      </c>
      <c r="J1278" t="s">
        <v>145</v>
      </c>
      <c r="K1278">
        <f>VLOOKUP(I1278,Sheet2!$A$2:$C$1013,3,FALSE)</f>
        <v>285</v>
      </c>
      <c r="L1278" t="str">
        <f t="shared" si="82"/>
        <v>UPDATE m_coa set coa_group_id='285' WHERE code='120503033';</v>
      </c>
    </row>
    <row r="1279" spans="2:12">
      <c r="B1279">
        <v>120503034</v>
      </c>
      <c r="C1279" t="str">
        <f t="shared" si="84"/>
        <v>NCA - Investasi Jangka Panjang - Investasi Saham - PT Digital Maksima Karisma (DMK)</v>
      </c>
      <c r="D1279" s="7" t="str">
        <f t="shared" si="81"/>
        <v>INSERT INTO m_coa (created_at, code, name) values (NOW(),'120503034','NCA - Investasi Jangka Panjang - Investasi Saham - PT Digital Maksima Karisma (DMK)');</v>
      </c>
      <c r="E1279" s="744" t="s">
        <v>60</v>
      </c>
      <c r="F1279" t="s">
        <v>376</v>
      </c>
      <c r="G1279" t="s">
        <v>396</v>
      </c>
      <c r="I1279" t="s">
        <v>399</v>
      </c>
      <c r="J1279" t="s">
        <v>146</v>
      </c>
      <c r="K1279">
        <f>VLOOKUP(I1279,Sheet2!$A$2:$C$1013,3,FALSE)</f>
        <v>285</v>
      </c>
      <c r="L1279" t="str">
        <f t="shared" si="82"/>
        <v>UPDATE m_coa set coa_group_id='285' WHERE code='120503034';</v>
      </c>
    </row>
    <row r="1280" spans="2:12">
      <c r="B1280">
        <v>120503035</v>
      </c>
      <c r="C1280" t="str">
        <f t="shared" si="84"/>
        <v>NCA - Investasi Jangka Panjang - Investasi Saham - PT Digital Maxima Indonesia (DMI)</v>
      </c>
      <c r="D1280" s="7" t="str">
        <f t="shared" si="81"/>
        <v>INSERT INTO m_coa (created_at, code, name) values (NOW(),'120503035','NCA - Investasi Jangka Panjang - Investasi Saham - PT Digital Maxima Indonesia (DMI)');</v>
      </c>
      <c r="E1280" s="744" t="s">
        <v>60</v>
      </c>
      <c r="F1280" t="s">
        <v>376</v>
      </c>
      <c r="G1280" t="s">
        <v>396</v>
      </c>
      <c r="I1280" t="s">
        <v>399</v>
      </c>
      <c r="J1280" t="s">
        <v>147</v>
      </c>
      <c r="K1280">
        <f>VLOOKUP(I1280,Sheet2!$A$2:$C$1013,3,FALSE)</f>
        <v>285</v>
      </c>
      <c r="L1280" t="str">
        <f t="shared" si="82"/>
        <v>UPDATE m_coa set coa_group_id='285' WHERE code='120503035';</v>
      </c>
    </row>
    <row r="1281" spans="2:12">
      <c r="B1281">
        <v>120503036</v>
      </c>
      <c r="C1281" t="str">
        <f t="shared" si="84"/>
        <v>NCA - Investasi Jangka Panjang - Investasi Saham - PT Digital Mediatama Maxima Tbk (DMMX)</v>
      </c>
      <c r="D1281" s="7" t="str">
        <f t="shared" si="81"/>
        <v>INSERT INTO m_coa (created_at, code, name) values (NOW(),'120503036','NCA - Investasi Jangka Panjang - Investasi Saham - PT Digital Mediatama Maxima Tbk (DMMX)');</v>
      </c>
      <c r="E1281" s="744" t="s">
        <v>60</v>
      </c>
      <c r="F1281" t="s">
        <v>376</v>
      </c>
      <c r="G1281" t="s">
        <v>396</v>
      </c>
      <c r="I1281" t="s">
        <v>399</v>
      </c>
      <c r="J1281" t="s">
        <v>148</v>
      </c>
      <c r="K1281">
        <f>VLOOKUP(I1281,Sheet2!$A$2:$C$1013,3,FALSE)</f>
        <v>285</v>
      </c>
      <c r="L1281" t="str">
        <f t="shared" si="82"/>
        <v>UPDATE m_coa set coa_group_id='285' WHERE code='120503036';</v>
      </c>
    </row>
    <row r="1282" spans="2:12">
      <c r="B1282">
        <v>120503037</v>
      </c>
      <c r="C1282" t="str">
        <f t="shared" si="84"/>
        <v>NCA - Investasi Jangka Panjang - Investasi Saham - PT Disa Citra Digital (DCD)</v>
      </c>
      <c r="D1282" s="7" t="str">
        <f t="shared" si="81"/>
        <v>INSERT INTO m_coa (created_at, code, name) values (NOW(),'120503037','NCA - Investasi Jangka Panjang - Investasi Saham - PT Disa Citra Digital (DCD)');</v>
      </c>
      <c r="E1282" s="744" t="s">
        <v>60</v>
      </c>
      <c r="F1282" t="s">
        <v>376</v>
      </c>
      <c r="G1282" t="s">
        <v>396</v>
      </c>
      <c r="I1282" t="s">
        <v>399</v>
      </c>
      <c r="J1282" t="s">
        <v>149</v>
      </c>
      <c r="K1282">
        <f>VLOOKUP(I1282,Sheet2!$A$2:$C$1013,3,FALSE)</f>
        <v>285</v>
      </c>
      <c r="L1282" t="str">
        <f t="shared" si="82"/>
        <v>UPDATE m_coa set coa_group_id='285' WHERE code='120503037';</v>
      </c>
    </row>
    <row r="1283" spans="2:12">
      <c r="B1283">
        <v>120503038</v>
      </c>
      <c r="C1283" t="str">
        <f t="shared" si="84"/>
        <v>NCA - Investasi Jangka Panjang - Investasi Saham - PT Disa Citra Mandiri (DCM)</v>
      </c>
      <c r="D1283" s="7" t="str">
        <f t="shared" si="81"/>
        <v>INSERT INTO m_coa (created_at, code, name) values (NOW(),'120503038','NCA - Investasi Jangka Panjang - Investasi Saham - PT Disa Citra Mandiri (DCM)');</v>
      </c>
      <c r="E1283" s="744" t="s">
        <v>60</v>
      </c>
      <c r="F1283" t="s">
        <v>376</v>
      </c>
      <c r="G1283" t="s">
        <v>396</v>
      </c>
      <c r="I1283" t="s">
        <v>399</v>
      </c>
      <c r="J1283" t="s">
        <v>150</v>
      </c>
      <c r="K1283">
        <f>VLOOKUP(I1283,Sheet2!$A$2:$C$1013,3,FALSE)</f>
        <v>285</v>
      </c>
      <c r="L1283" t="str">
        <f t="shared" si="82"/>
        <v>UPDATE m_coa set coa_group_id='285' WHERE code='120503038';</v>
      </c>
    </row>
    <row r="1284" spans="2:12">
      <c r="B1284">
        <v>120503039</v>
      </c>
      <c r="C1284" t="str">
        <f t="shared" si="84"/>
        <v>NCA - Investasi Jangka Panjang - Investasi Saham - PT Distribusi Emitama Anugerah (DEA)</v>
      </c>
      <c r="D1284" s="7" t="str">
        <f t="shared" si="81"/>
        <v>INSERT INTO m_coa (created_at, code, name) values (NOW(),'120503039','NCA - Investasi Jangka Panjang - Investasi Saham - PT Distribusi Emitama Anugerah (DEA)');</v>
      </c>
      <c r="E1284" s="744" t="s">
        <v>60</v>
      </c>
      <c r="F1284" t="s">
        <v>376</v>
      </c>
      <c r="G1284" t="s">
        <v>396</v>
      </c>
      <c r="I1284" t="s">
        <v>399</v>
      </c>
      <c r="J1284" t="s">
        <v>151</v>
      </c>
      <c r="K1284">
        <f>VLOOKUP(I1284,Sheet2!$A$2:$C$1013,3,FALSE)</f>
        <v>285</v>
      </c>
      <c r="L1284" t="str">
        <f t="shared" si="82"/>
        <v>UPDATE m_coa set coa_group_id='285' WHERE code='120503039';</v>
      </c>
    </row>
    <row r="1285" spans="2:12">
      <c r="B1285">
        <v>120503040</v>
      </c>
      <c r="C1285" t="str">
        <f t="shared" si="84"/>
        <v>NCA - Investasi Jangka Panjang - Investasi Saham - PT Distribusi Voucher Nusantara Tbk (DIVA)</v>
      </c>
      <c r="D1285" s="7" t="str">
        <f t="shared" ref="D1285:D1348" si="85">"INSERT INTO m_coa (created_at, code, name) values (NOW(),'"&amp;B1285&amp;"','"&amp;C1285&amp;"');"</f>
        <v>INSERT INTO m_coa (created_at, code, name) values (NOW(),'120503040','NCA - Investasi Jangka Panjang - Investasi Saham - PT Distribusi Voucher Nusantara Tbk (DIVA)');</v>
      </c>
      <c r="E1285" s="744" t="s">
        <v>60</v>
      </c>
      <c r="F1285" t="s">
        <v>376</v>
      </c>
      <c r="G1285" t="s">
        <v>396</v>
      </c>
      <c r="I1285" t="s">
        <v>399</v>
      </c>
      <c r="J1285" t="s">
        <v>152</v>
      </c>
      <c r="K1285">
        <f>VLOOKUP(I1285,Sheet2!$A$2:$C$1013,3,FALSE)</f>
        <v>285</v>
      </c>
      <c r="L1285" t="str">
        <f t="shared" ref="L1285:L1348" si="86">"UPDATE m_coa set coa_group_id='"&amp;K1285&amp;"' WHERE code='"&amp;B1285&amp;"';"</f>
        <v>UPDATE m_coa set coa_group_id='285' WHERE code='120503040';</v>
      </c>
    </row>
    <row r="1286" spans="2:12">
      <c r="B1286">
        <v>120503041</v>
      </c>
      <c r="C1286" t="str">
        <f t="shared" si="84"/>
        <v>NCA - Investasi Jangka Panjang - Investasi Saham - PT Emirindo Dinamika Pratama (EDP)</v>
      </c>
      <c r="D1286" s="7" t="str">
        <f t="shared" si="85"/>
        <v>INSERT INTO m_coa (created_at, code, name) values (NOW(),'120503041','NCA - Investasi Jangka Panjang - Investasi Saham - PT Emirindo Dinamika Pratama (EDP)');</v>
      </c>
      <c r="E1286" s="744" t="s">
        <v>60</v>
      </c>
      <c r="F1286" t="s">
        <v>376</v>
      </c>
      <c r="G1286" t="s">
        <v>396</v>
      </c>
      <c r="I1286" t="s">
        <v>399</v>
      </c>
      <c r="J1286" t="s">
        <v>153</v>
      </c>
      <c r="K1286">
        <f>VLOOKUP(I1286,Sheet2!$A$2:$C$1013,3,FALSE)</f>
        <v>285</v>
      </c>
      <c r="L1286" t="str">
        <f t="shared" si="86"/>
        <v>UPDATE m_coa set coa_group_id='285' WHERE code='120503041';</v>
      </c>
    </row>
    <row r="1287" spans="2:12">
      <c r="B1287">
        <v>120503042</v>
      </c>
      <c r="C1287" t="str">
        <f t="shared" si="84"/>
        <v>NCA - Investasi Jangka Panjang - Investasi Saham - PT Emitama Wahana Mandiri (EWM)</v>
      </c>
      <c r="D1287" s="7" t="str">
        <f t="shared" si="85"/>
        <v>INSERT INTO m_coa (created_at, code, name) values (NOW(),'120503042','NCA - Investasi Jangka Panjang - Investasi Saham - PT Emitama Wahana Mandiri (EWM)');</v>
      </c>
      <c r="E1287" s="744" t="s">
        <v>60</v>
      </c>
      <c r="F1287" t="s">
        <v>376</v>
      </c>
      <c r="G1287" t="s">
        <v>396</v>
      </c>
      <c r="I1287" t="s">
        <v>399</v>
      </c>
      <c r="J1287" t="s">
        <v>154</v>
      </c>
      <c r="K1287">
        <f>VLOOKUP(I1287,Sheet2!$A$2:$C$1013,3,FALSE)</f>
        <v>285</v>
      </c>
      <c r="L1287" t="str">
        <f t="shared" si="86"/>
        <v>UPDATE m_coa set coa_group_id='285' WHERE code='120503042';</v>
      </c>
    </row>
    <row r="1288" spans="2:12">
      <c r="B1288">
        <v>120503043</v>
      </c>
      <c r="C1288" t="str">
        <f t="shared" si="84"/>
        <v>NCA - Investasi Jangka Panjang - Investasi Saham - PT Foodia Indonesia Digital (FID)</v>
      </c>
      <c r="D1288" s="7" t="str">
        <f t="shared" si="85"/>
        <v>INSERT INTO m_coa (created_at, code, name) values (NOW(),'120503043','NCA - Investasi Jangka Panjang - Investasi Saham - PT Foodia Indonesia Digital (FID)');</v>
      </c>
      <c r="E1288" s="744" t="s">
        <v>60</v>
      </c>
      <c r="F1288" t="s">
        <v>376</v>
      </c>
      <c r="G1288" t="s">
        <v>396</v>
      </c>
      <c r="I1288" t="s">
        <v>399</v>
      </c>
      <c r="J1288" t="s">
        <v>155</v>
      </c>
      <c r="K1288">
        <f>VLOOKUP(I1288,Sheet2!$A$2:$C$1013,3,FALSE)</f>
        <v>285</v>
      </c>
      <c r="L1288" t="str">
        <f t="shared" si="86"/>
        <v>UPDATE m_coa set coa_group_id='285' WHERE code='120503043';</v>
      </c>
    </row>
    <row r="1289" spans="2:12">
      <c r="B1289">
        <v>120503044</v>
      </c>
      <c r="C1289" t="str">
        <f t="shared" si="84"/>
        <v>NCA - Investasi Jangka Panjang - Investasi Saham - PT Gowes Teknologi Indonesia (GTI1)</v>
      </c>
      <c r="D1289" s="7" t="str">
        <f t="shared" si="85"/>
        <v>INSERT INTO m_coa (created_at, code, name) values (NOW(),'120503044','NCA - Investasi Jangka Panjang - Investasi Saham - PT Gowes Teknologi Indonesia (GTI1)');</v>
      </c>
      <c r="E1289" s="744" t="s">
        <v>60</v>
      </c>
      <c r="F1289" t="s">
        <v>376</v>
      </c>
      <c r="G1289" t="s">
        <v>396</v>
      </c>
      <c r="I1289" t="s">
        <v>399</v>
      </c>
      <c r="J1289" t="s">
        <v>156</v>
      </c>
      <c r="K1289">
        <f>VLOOKUP(I1289,Sheet2!$A$2:$C$1013,3,FALSE)</f>
        <v>285</v>
      </c>
      <c r="L1289" t="str">
        <f t="shared" si="86"/>
        <v>UPDATE m_coa set coa_group_id='285' WHERE code='120503044';</v>
      </c>
    </row>
    <row r="1290" spans="2:12">
      <c r="B1290">
        <v>120503045</v>
      </c>
      <c r="C1290" t="str">
        <f t="shared" si="84"/>
        <v>NCA - Investasi Jangka Panjang - Investasi Saham - PT Gowithmi Teknologi Indonesia (GTI2)</v>
      </c>
      <c r="D1290" s="7" t="str">
        <f t="shared" si="85"/>
        <v>INSERT INTO m_coa (created_at, code, name) values (NOW(),'120503045','NCA - Investasi Jangka Panjang - Investasi Saham - PT Gowithmi Teknologi Indonesia (GTI2)');</v>
      </c>
      <c r="E1290" s="744" t="s">
        <v>60</v>
      </c>
      <c r="F1290" t="s">
        <v>376</v>
      </c>
      <c r="G1290" t="s">
        <v>396</v>
      </c>
      <c r="I1290" t="s">
        <v>399</v>
      </c>
      <c r="J1290" t="s">
        <v>157</v>
      </c>
      <c r="K1290">
        <f>VLOOKUP(I1290,Sheet2!$A$2:$C$1013,3,FALSE)</f>
        <v>285</v>
      </c>
      <c r="L1290" t="str">
        <f t="shared" si="86"/>
        <v>UPDATE m_coa set coa_group_id='285' WHERE code='120503045';</v>
      </c>
    </row>
    <row r="1291" spans="2:12">
      <c r="B1291">
        <v>120503046</v>
      </c>
      <c r="C1291" t="str">
        <f t="shared" si="84"/>
        <v>NCA - Investasi Jangka Panjang - Investasi Saham - PT Green Sinergy Indonesia (GSI)</v>
      </c>
      <c r="D1291" s="7" t="str">
        <f t="shared" si="85"/>
        <v>INSERT INTO m_coa (created_at, code, name) values (NOW(),'120503046','NCA - Investasi Jangka Panjang - Investasi Saham - PT Green Sinergy Indonesia (GSI)');</v>
      </c>
      <c r="E1291" s="744" t="s">
        <v>60</v>
      </c>
      <c r="F1291" t="s">
        <v>376</v>
      </c>
      <c r="G1291" t="s">
        <v>396</v>
      </c>
      <c r="I1291" t="s">
        <v>399</v>
      </c>
      <c r="J1291" t="s">
        <v>158</v>
      </c>
      <c r="K1291">
        <f>VLOOKUP(I1291,Sheet2!$A$2:$C$1013,3,FALSE)</f>
        <v>285</v>
      </c>
      <c r="L1291" t="str">
        <f t="shared" si="86"/>
        <v>UPDATE m_coa set coa_group_id='285' WHERE code='120503046';</v>
      </c>
    </row>
    <row r="1292" spans="2:12">
      <c r="B1292">
        <v>120503047</v>
      </c>
      <c r="C1292" t="str">
        <f t="shared" si="84"/>
        <v>NCA - Investasi Jangka Panjang - Investasi Saham - PT Harapan Inti Selaras (HIS)</v>
      </c>
      <c r="D1292" s="7" t="str">
        <f t="shared" si="85"/>
        <v>INSERT INTO m_coa (created_at, code, name) values (NOW(),'120503047','NCA - Investasi Jangka Panjang - Investasi Saham - PT Harapan Inti Selaras (HIS)');</v>
      </c>
      <c r="E1292" s="744" t="s">
        <v>60</v>
      </c>
      <c r="F1292" t="s">
        <v>376</v>
      </c>
      <c r="G1292" t="s">
        <v>396</v>
      </c>
      <c r="I1292" t="s">
        <v>399</v>
      </c>
      <c r="J1292" t="s">
        <v>159</v>
      </c>
      <c r="K1292">
        <f>VLOOKUP(I1292,Sheet2!$A$2:$C$1013,3,FALSE)</f>
        <v>285</v>
      </c>
      <c r="L1292" t="str">
        <f t="shared" si="86"/>
        <v>UPDATE m_coa set coa_group_id='285' WHERE code='120503047';</v>
      </c>
    </row>
    <row r="1293" spans="2:12">
      <c r="B1293">
        <v>120503048</v>
      </c>
      <c r="C1293" t="str">
        <f t="shared" si="84"/>
        <v>NCA - Investasi Jangka Panjang - Investasi Saham - PT Hikmat Sukses Sejahtera (HSS)</v>
      </c>
      <c r="D1293" s="7" t="str">
        <f t="shared" si="85"/>
        <v>INSERT INTO m_coa (created_at, code, name) values (NOW(),'120503048','NCA - Investasi Jangka Panjang - Investasi Saham - PT Hikmat Sukses Sejahtera (HSS)');</v>
      </c>
      <c r="E1293" s="744" t="s">
        <v>60</v>
      </c>
      <c r="F1293" t="s">
        <v>376</v>
      </c>
      <c r="G1293" t="s">
        <v>396</v>
      </c>
      <c r="I1293" t="s">
        <v>399</v>
      </c>
      <c r="J1293" t="s">
        <v>160</v>
      </c>
      <c r="K1293">
        <f>VLOOKUP(I1293,Sheet2!$A$2:$C$1013,3,FALSE)</f>
        <v>285</v>
      </c>
      <c r="L1293" t="str">
        <f t="shared" si="86"/>
        <v>UPDATE m_coa set coa_group_id='285' WHERE code='120503048';</v>
      </c>
    </row>
    <row r="1294" spans="2:12">
      <c r="B1294">
        <v>120503049</v>
      </c>
      <c r="C1294" t="str">
        <f t="shared" si="84"/>
        <v>NCA - Investasi Jangka Panjang - Investasi Saham - PT Inova Duapuluh Duapuluh</v>
      </c>
      <c r="D1294" s="7" t="str">
        <f t="shared" si="85"/>
        <v>INSERT INTO m_coa (created_at, code, name) values (NOW(),'120503049','NCA - Investasi Jangka Panjang - Investasi Saham - PT Inova Duapuluh Duapuluh');</v>
      </c>
      <c r="E1294" s="744" t="s">
        <v>60</v>
      </c>
      <c r="F1294" t="s">
        <v>376</v>
      </c>
      <c r="G1294" t="s">
        <v>396</v>
      </c>
      <c r="I1294" t="s">
        <v>399</v>
      </c>
      <c r="J1294" t="s">
        <v>161</v>
      </c>
      <c r="K1294">
        <f>VLOOKUP(I1294,Sheet2!$A$2:$C$1013,3,FALSE)</f>
        <v>285</v>
      </c>
      <c r="L1294" t="str">
        <f t="shared" si="86"/>
        <v>UPDATE m_coa set coa_group_id='285' WHERE code='120503049';</v>
      </c>
    </row>
    <row r="1295" spans="2:12">
      <c r="B1295">
        <v>120503050</v>
      </c>
      <c r="C1295" t="str">
        <f t="shared" si="84"/>
        <v>NCA - Investasi Jangka Panjang - Investasi Saham - PT Inspira Citra Asia (ICA)</v>
      </c>
      <c r="D1295" s="7" t="str">
        <f t="shared" si="85"/>
        <v>INSERT INTO m_coa (created_at, code, name) values (NOW(),'120503050','NCA - Investasi Jangka Panjang - Investasi Saham - PT Inspira Citra Asia (ICA)');</v>
      </c>
      <c r="E1295" s="744" t="s">
        <v>60</v>
      </c>
      <c r="F1295" t="s">
        <v>376</v>
      </c>
      <c r="G1295" t="s">
        <v>396</v>
      </c>
      <c r="I1295" t="s">
        <v>399</v>
      </c>
      <c r="J1295" t="s">
        <v>162</v>
      </c>
      <c r="K1295">
        <f>VLOOKUP(I1295,Sheet2!$A$2:$C$1013,3,FALSE)</f>
        <v>285</v>
      </c>
      <c r="L1295" t="str">
        <f t="shared" si="86"/>
        <v>UPDATE m_coa set coa_group_id='285' WHERE code='120503050';</v>
      </c>
    </row>
    <row r="1296" spans="2:12">
      <c r="B1296">
        <v>120503051</v>
      </c>
      <c r="C1296" t="str">
        <f t="shared" si="84"/>
        <v>NCA - Investasi Jangka Panjang - Investasi Saham - PT Internet Omega Teknologi (IOT)</v>
      </c>
      <c r="D1296" s="7" t="str">
        <f t="shared" si="85"/>
        <v>INSERT INTO m_coa (created_at, code, name) values (NOW(),'120503051','NCA - Investasi Jangka Panjang - Investasi Saham - PT Internet Omega Teknologi (IOT)');</v>
      </c>
      <c r="E1296" s="744" t="s">
        <v>60</v>
      </c>
      <c r="F1296" t="s">
        <v>376</v>
      </c>
      <c r="G1296" t="s">
        <v>396</v>
      </c>
      <c r="I1296" t="s">
        <v>399</v>
      </c>
      <c r="J1296" t="s">
        <v>163</v>
      </c>
      <c r="K1296">
        <f>VLOOKUP(I1296,Sheet2!$A$2:$C$1013,3,FALSE)</f>
        <v>285</v>
      </c>
      <c r="L1296" t="str">
        <f t="shared" si="86"/>
        <v>UPDATE m_coa set coa_group_id='285' WHERE code='120503051';</v>
      </c>
    </row>
    <row r="1297" spans="2:12">
      <c r="B1297">
        <v>120503052</v>
      </c>
      <c r="C1297" t="str">
        <f t="shared" si="84"/>
        <v>NCA - Investasi Jangka Panjang - Investasi Saham - PT Jedidiah Inti Anugerah (JIA)</v>
      </c>
      <c r="D1297" s="7" t="str">
        <f t="shared" si="85"/>
        <v>INSERT INTO m_coa (created_at, code, name) values (NOW(),'120503052','NCA - Investasi Jangka Panjang - Investasi Saham - PT Jedidiah Inti Anugerah (JIA)');</v>
      </c>
      <c r="E1297" s="744" t="s">
        <v>60</v>
      </c>
      <c r="F1297" t="s">
        <v>376</v>
      </c>
      <c r="G1297" t="s">
        <v>396</v>
      </c>
      <c r="I1297" t="s">
        <v>399</v>
      </c>
      <c r="J1297" t="s">
        <v>164</v>
      </c>
      <c r="K1297">
        <f>VLOOKUP(I1297,Sheet2!$A$2:$C$1013,3,FALSE)</f>
        <v>285</v>
      </c>
      <c r="L1297" t="str">
        <f t="shared" si="86"/>
        <v>UPDATE m_coa set coa_group_id='285' WHERE code='120503052';</v>
      </c>
    </row>
    <row r="1298" spans="2:12">
      <c r="B1298">
        <v>120503053</v>
      </c>
      <c r="C1298" t="str">
        <f t="shared" si="84"/>
        <v>NCA - Investasi Jangka Panjang - Investasi Saham - PT Jubileum Musisi Indonesia (JMI)</v>
      </c>
      <c r="D1298" s="7" t="str">
        <f t="shared" si="85"/>
        <v>INSERT INTO m_coa (created_at, code, name) values (NOW(),'120503053','NCA - Investasi Jangka Panjang - Investasi Saham - PT Jubileum Musisi Indonesia (JMI)');</v>
      </c>
      <c r="E1298" s="744" t="s">
        <v>60</v>
      </c>
      <c r="F1298" t="s">
        <v>376</v>
      </c>
      <c r="G1298" t="s">
        <v>396</v>
      </c>
      <c r="I1298" t="s">
        <v>399</v>
      </c>
      <c r="J1298" t="s">
        <v>165</v>
      </c>
      <c r="K1298">
        <f>VLOOKUP(I1298,Sheet2!$A$2:$C$1013,3,FALSE)</f>
        <v>285</v>
      </c>
      <c r="L1298" t="str">
        <f t="shared" si="86"/>
        <v>UPDATE m_coa set coa_group_id='285' WHERE code='120503053';</v>
      </c>
    </row>
    <row r="1299" spans="2:12">
      <c r="B1299">
        <v>120503054</v>
      </c>
      <c r="C1299" t="str">
        <f t="shared" si="84"/>
        <v>NCA - Investasi Jangka Panjang - Investasi Saham - PT Jurnal Digital Indonesia (JDI)</v>
      </c>
      <c r="D1299" s="7" t="str">
        <f t="shared" si="85"/>
        <v>INSERT INTO m_coa (created_at, code, name) values (NOW(),'120503054','NCA - Investasi Jangka Panjang - Investasi Saham - PT Jurnal Digital Indonesia (JDI)');</v>
      </c>
      <c r="E1299" s="744" t="s">
        <v>60</v>
      </c>
      <c r="F1299" t="s">
        <v>376</v>
      </c>
      <c r="G1299" t="s">
        <v>396</v>
      </c>
      <c r="I1299" t="s">
        <v>399</v>
      </c>
      <c r="J1299" t="s">
        <v>166</v>
      </c>
      <c r="K1299">
        <f>VLOOKUP(I1299,Sheet2!$A$2:$C$1013,3,FALSE)</f>
        <v>285</v>
      </c>
      <c r="L1299" t="str">
        <f t="shared" si="86"/>
        <v>UPDATE m_coa set coa_group_id='285' WHERE code='120503054';</v>
      </c>
    </row>
    <row r="1300" spans="2:12">
      <c r="B1300">
        <v>120503055</v>
      </c>
      <c r="C1300" t="str">
        <f t="shared" si="84"/>
        <v>NCA - Investasi Jangka Panjang - Investasi Saham - PT Kasih Anugerah Kharisma (KAK)</v>
      </c>
      <c r="D1300" s="7" t="str">
        <f t="shared" si="85"/>
        <v>INSERT INTO m_coa (created_at, code, name) values (NOW(),'120503055','NCA - Investasi Jangka Panjang - Investasi Saham - PT Kasih Anugerah Kharisma (KAK)');</v>
      </c>
      <c r="E1300" s="744" t="s">
        <v>60</v>
      </c>
      <c r="F1300" t="s">
        <v>376</v>
      </c>
      <c r="G1300" t="s">
        <v>396</v>
      </c>
      <c r="I1300" t="s">
        <v>399</v>
      </c>
      <c r="J1300" t="s">
        <v>167</v>
      </c>
      <c r="K1300">
        <f>VLOOKUP(I1300,Sheet2!$A$2:$C$1013,3,FALSE)</f>
        <v>285</v>
      </c>
      <c r="L1300" t="str">
        <f t="shared" si="86"/>
        <v>UPDATE m_coa set coa_group_id='285' WHERE code='120503055';</v>
      </c>
    </row>
    <row r="1301" spans="2:12">
      <c r="B1301">
        <v>120503056</v>
      </c>
      <c r="C1301" t="str">
        <f t="shared" si="84"/>
        <v>NCA - Investasi Jangka Panjang - Investasi Saham - PT Kavita Dana Asia (KDA)</v>
      </c>
      <c r="D1301" s="7" t="str">
        <f t="shared" si="85"/>
        <v>INSERT INTO m_coa (created_at, code, name) values (NOW(),'120503056','NCA - Investasi Jangka Panjang - Investasi Saham - PT Kavita Dana Asia (KDA)');</v>
      </c>
      <c r="E1301" s="744" t="s">
        <v>60</v>
      </c>
      <c r="F1301" t="s">
        <v>376</v>
      </c>
      <c r="G1301" t="s">
        <v>396</v>
      </c>
      <c r="I1301" t="s">
        <v>399</v>
      </c>
      <c r="J1301" t="s">
        <v>168</v>
      </c>
      <c r="K1301">
        <f>VLOOKUP(I1301,Sheet2!$A$2:$C$1013,3,FALSE)</f>
        <v>285</v>
      </c>
      <c r="L1301" t="str">
        <f t="shared" si="86"/>
        <v>UPDATE m_coa set coa_group_id='285' WHERE code='120503056';</v>
      </c>
    </row>
    <row r="1302" spans="2:12">
      <c r="B1302">
        <v>120503057</v>
      </c>
      <c r="C1302" t="str">
        <f t="shared" si="84"/>
        <v>NCA - Investasi Jangka Panjang - Investasi Saham - PT Kejora Digital Investama (KDI)</v>
      </c>
      <c r="D1302" s="7" t="str">
        <f t="shared" si="85"/>
        <v>INSERT INTO m_coa (created_at, code, name) values (NOW(),'120503057','NCA - Investasi Jangka Panjang - Investasi Saham - PT Kejora Digital Investama (KDI)');</v>
      </c>
      <c r="E1302" s="744" t="s">
        <v>60</v>
      </c>
      <c r="F1302" t="s">
        <v>376</v>
      </c>
      <c r="G1302" t="s">
        <v>396</v>
      </c>
      <c r="I1302" t="s">
        <v>399</v>
      </c>
      <c r="J1302" t="s">
        <v>169</v>
      </c>
      <c r="K1302">
        <f>VLOOKUP(I1302,Sheet2!$A$2:$C$1013,3,FALSE)</f>
        <v>285</v>
      </c>
      <c r="L1302" t="str">
        <f t="shared" si="86"/>
        <v>UPDATE m_coa set coa_group_id='285' WHERE code='120503057';</v>
      </c>
    </row>
    <row r="1303" spans="2:12">
      <c r="B1303">
        <v>120503058</v>
      </c>
      <c r="C1303" t="str">
        <f t="shared" si="84"/>
        <v>NCA - Investasi Jangka Panjang - Investasi Saham - PT Krenpay Digital Indonesia (KDI)</v>
      </c>
      <c r="D1303" s="7" t="str">
        <f t="shared" si="85"/>
        <v>INSERT INTO m_coa (created_at, code, name) values (NOW(),'120503058','NCA - Investasi Jangka Panjang - Investasi Saham - PT Krenpay Digital Indonesia (KDI)');</v>
      </c>
      <c r="E1303" s="744" t="s">
        <v>60</v>
      </c>
      <c r="F1303" t="s">
        <v>376</v>
      </c>
      <c r="G1303" t="s">
        <v>396</v>
      </c>
      <c r="I1303" t="s">
        <v>399</v>
      </c>
      <c r="J1303" t="s">
        <v>170</v>
      </c>
      <c r="K1303">
        <f>VLOOKUP(I1303,Sheet2!$A$2:$C$1013,3,FALSE)</f>
        <v>285</v>
      </c>
      <c r="L1303" t="str">
        <f t="shared" si="86"/>
        <v>UPDATE m_coa set coa_group_id='285' WHERE code='120503058';</v>
      </c>
    </row>
    <row r="1304" spans="2:12">
      <c r="B1304">
        <v>120503059</v>
      </c>
      <c r="C1304" t="str">
        <f t="shared" si="84"/>
        <v>NCA - Investasi Jangka Panjang - Investasi Saham - PT Kubox Teknologi Indonesia (KTI)</v>
      </c>
      <c r="D1304" s="7" t="str">
        <f t="shared" si="85"/>
        <v>INSERT INTO m_coa (created_at, code, name) values (NOW(),'120503059','NCA - Investasi Jangka Panjang - Investasi Saham - PT Kubox Teknologi Indonesia (KTI)');</v>
      </c>
      <c r="E1304" s="744" t="s">
        <v>60</v>
      </c>
      <c r="F1304" t="s">
        <v>376</v>
      </c>
      <c r="G1304" t="s">
        <v>396</v>
      </c>
      <c r="I1304" t="s">
        <v>399</v>
      </c>
      <c r="J1304" t="s">
        <v>171</v>
      </c>
      <c r="K1304">
        <f>VLOOKUP(I1304,Sheet2!$A$2:$C$1013,3,FALSE)</f>
        <v>285</v>
      </c>
      <c r="L1304" t="str">
        <f t="shared" si="86"/>
        <v>UPDATE m_coa set coa_group_id='285' WHERE code='120503059';</v>
      </c>
    </row>
    <row r="1305" spans="2:12">
      <c r="B1305">
        <v>120503060</v>
      </c>
      <c r="C1305" t="str">
        <f t="shared" si="84"/>
        <v>NCA - Investasi Jangka Panjang - Investasi Saham - PT Kuwais Berkah Indonesia (KBI)</v>
      </c>
      <c r="D1305" s="7" t="str">
        <f t="shared" si="85"/>
        <v>INSERT INTO m_coa (created_at, code, name) values (NOW(),'120503060','NCA - Investasi Jangka Panjang - Investasi Saham - PT Kuwais Berkah Indonesia (KBI)');</v>
      </c>
      <c r="E1305" s="744" t="s">
        <v>60</v>
      </c>
      <c r="F1305" t="s">
        <v>376</v>
      </c>
      <c r="G1305" t="s">
        <v>396</v>
      </c>
      <c r="I1305" t="s">
        <v>399</v>
      </c>
      <c r="J1305" t="s">
        <v>172</v>
      </c>
      <c r="K1305">
        <f>VLOOKUP(I1305,Sheet2!$A$2:$C$1013,3,FALSE)</f>
        <v>285</v>
      </c>
      <c r="L1305" t="str">
        <f t="shared" si="86"/>
        <v>UPDATE m_coa set coa_group_id='285' WHERE code='120503060';</v>
      </c>
    </row>
    <row r="1306" spans="2:12">
      <c r="B1306">
        <v>120503061</v>
      </c>
      <c r="C1306" t="str">
        <f t="shared" si="84"/>
        <v>NCA - Investasi Jangka Panjang - Investasi Saham - PT Kwartet Boga Anugerah (KBA)</v>
      </c>
      <c r="D1306" s="7" t="str">
        <f t="shared" si="85"/>
        <v>INSERT INTO m_coa (created_at, code, name) values (NOW(),'120503061','NCA - Investasi Jangka Panjang - Investasi Saham - PT Kwartet Boga Anugerah (KBA)');</v>
      </c>
      <c r="E1306" s="744" t="s">
        <v>60</v>
      </c>
      <c r="F1306" t="s">
        <v>376</v>
      </c>
      <c r="G1306" t="s">
        <v>396</v>
      </c>
      <c r="I1306" t="s">
        <v>399</v>
      </c>
      <c r="J1306" t="s">
        <v>173</v>
      </c>
      <c r="K1306">
        <f>VLOOKUP(I1306,Sheet2!$A$2:$C$1013,3,FALSE)</f>
        <v>285</v>
      </c>
      <c r="L1306" t="str">
        <f t="shared" si="86"/>
        <v>UPDATE m_coa set coa_group_id='285' WHERE code='120503061';</v>
      </c>
    </row>
    <row r="1307" spans="2:12">
      <c r="B1307">
        <v>120503062</v>
      </c>
      <c r="C1307" t="str">
        <f t="shared" si="84"/>
        <v>NCA - Investasi Jangka Panjang - Investasi Saham - PT Lautan Inovasi Teknologi (LIT)</v>
      </c>
      <c r="D1307" s="7" t="str">
        <f t="shared" si="85"/>
        <v>INSERT INTO m_coa (created_at, code, name) values (NOW(),'120503062','NCA - Investasi Jangka Panjang - Investasi Saham - PT Lautan Inovasi Teknologi (LIT)');</v>
      </c>
      <c r="E1307" s="744" t="s">
        <v>60</v>
      </c>
      <c r="F1307" t="s">
        <v>376</v>
      </c>
      <c r="G1307" t="s">
        <v>396</v>
      </c>
      <c r="I1307" t="s">
        <v>399</v>
      </c>
      <c r="J1307" t="s">
        <v>174</v>
      </c>
      <c r="K1307">
        <f>VLOOKUP(I1307,Sheet2!$A$2:$C$1013,3,FALSE)</f>
        <v>285</v>
      </c>
      <c r="L1307" t="str">
        <f t="shared" si="86"/>
        <v>UPDATE m_coa set coa_group_id='285' WHERE code='120503062';</v>
      </c>
    </row>
    <row r="1308" spans="2:12">
      <c r="B1308">
        <v>120503063</v>
      </c>
      <c r="C1308" t="str">
        <f t="shared" si="84"/>
        <v>NCA - Investasi Jangka Panjang - Investasi Saham - PT Lentera Ekosistem Digital (LED)</v>
      </c>
      <c r="D1308" s="7" t="str">
        <f t="shared" si="85"/>
        <v>INSERT INTO m_coa (created_at, code, name) values (NOW(),'120503063','NCA - Investasi Jangka Panjang - Investasi Saham - PT Lentera Ekosistem Digital (LED)');</v>
      </c>
      <c r="E1308" s="744" t="s">
        <v>60</v>
      </c>
      <c r="F1308" t="s">
        <v>376</v>
      </c>
      <c r="G1308" t="s">
        <v>396</v>
      </c>
      <c r="I1308" t="s">
        <v>399</v>
      </c>
      <c r="J1308" t="s">
        <v>175</v>
      </c>
      <c r="K1308">
        <f>VLOOKUP(I1308,Sheet2!$A$2:$C$1013,3,FALSE)</f>
        <v>285</v>
      </c>
      <c r="L1308" t="str">
        <f t="shared" si="86"/>
        <v>UPDATE m_coa set coa_group_id='285' WHERE code='120503063';</v>
      </c>
    </row>
    <row r="1309" spans="2:12">
      <c r="B1309">
        <v>120503064</v>
      </c>
      <c r="C1309" t="str">
        <f t="shared" si="84"/>
        <v>NCA - Investasi Jangka Panjang - Investasi Saham - PT Logitek Digital Nusantara (LDN/DTN)</v>
      </c>
      <c r="D1309" s="7" t="str">
        <f t="shared" si="85"/>
        <v>INSERT INTO m_coa (created_at, code, name) values (NOW(),'120503064','NCA - Investasi Jangka Panjang - Investasi Saham - PT Logitek Digital Nusantara (LDN/DTN)');</v>
      </c>
      <c r="E1309" s="744" t="s">
        <v>60</v>
      </c>
      <c r="F1309" t="s">
        <v>376</v>
      </c>
      <c r="G1309" t="s">
        <v>396</v>
      </c>
      <c r="I1309" t="s">
        <v>399</v>
      </c>
      <c r="J1309" t="s">
        <v>176</v>
      </c>
      <c r="K1309">
        <f>VLOOKUP(I1309,Sheet2!$A$2:$C$1013,3,FALSE)</f>
        <v>285</v>
      </c>
      <c r="L1309" t="str">
        <f t="shared" si="86"/>
        <v>UPDATE m_coa set coa_group_id='285' WHERE code='120503064';</v>
      </c>
    </row>
    <row r="1310" spans="2:12">
      <c r="B1310">
        <v>120503065</v>
      </c>
      <c r="C1310" t="str">
        <f t="shared" ref="C1310:C1373" si="87">CONCATENATE(F1310,E1310,G1310,E1310,I1310,E1310,J1310)</f>
        <v>NCA - Investasi Jangka Panjang - Investasi Saham - PT M Cash Integrasi Tbk (MCAS)</v>
      </c>
      <c r="D1310" s="7" t="str">
        <f t="shared" si="85"/>
        <v>INSERT INTO m_coa (created_at, code, name) values (NOW(),'120503065','NCA - Investasi Jangka Panjang - Investasi Saham - PT M Cash Integrasi Tbk (MCAS)');</v>
      </c>
      <c r="E1310" s="744" t="s">
        <v>60</v>
      </c>
      <c r="F1310" t="s">
        <v>376</v>
      </c>
      <c r="G1310" t="s">
        <v>396</v>
      </c>
      <c r="I1310" t="s">
        <v>399</v>
      </c>
      <c r="J1310" t="s">
        <v>177</v>
      </c>
      <c r="K1310">
        <f>VLOOKUP(I1310,Sheet2!$A$2:$C$1013,3,FALSE)</f>
        <v>285</v>
      </c>
      <c r="L1310" t="str">
        <f t="shared" si="86"/>
        <v>UPDATE m_coa set coa_group_id='285' WHERE code='120503065';</v>
      </c>
    </row>
    <row r="1311" spans="2:12">
      <c r="B1311">
        <v>120503066</v>
      </c>
      <c r="C1311" t="str">
        <f t="shared" si="87"/>
        <v>NCA - Investasi Jangka Panjang - Investasi Saham - PT Digital Maksima Karunia</v>
      </c>
      <c r="D1311" s="7" t="str">
        <f t="shared" si="85"/>
        <v>INSERT INTO m_coa (created_at, code, name) values (NOW(),'120503066','NCA - Investasi Jangka Panjang - Investasi Saham - PT Digital Maksima Karunia');</v>
      </c>
      <c r="E1311" s="744" t="s">
        <v>60</v>
      </c>
      <c r="F1311" t="s">
        <v>376</v>
      </c>
      <c r="G1311" t="s">
        <v>396</v>
      </c>
      <c r="I1311" t="s">
        <v>399</v>
      </c>
      <c r="J1311" t="s">
        <v>178</v>
      </c>
      <c r="K1311">
        <f>VLOOKUP(I1311,Sheet2!$A$2:$C$1013,3,FALSE)</f>
        <v>285</v>
      </c>
      <c r="L1311" t="str">
        <f t="shared" si="86"/>
        <v>UPDATE m_coa set coa_group_id='285' WHERE code='120503066';</v>
      </c>
    </row>
    <row r="1312" spans="2:12">
      <c r="B1312">
        <v>120503067</v>
      </c>
      <c r="C1312" t="str">
        <f t="shared" si="87"/>
        <v>NCA - Investasi Jangka Panjang - Investasi Saham - PT M Cash Ritel Indonesia (MRI)</v>
      </c>
      <c r="D1312" s="7" t="str">
        <f t="shared" si="85"/>
        <v>INSERT INTO m_coa (created_at, code, name) values (NOW(),'120503067','NCA - Investasi Jangka Panjang - Investasi Saham - PT M Cash Ritel Indonesia (MRI)');</v>
      </c>
      <c r="E1312" s="744" t="s">
        <v>60</v>
      </c>
      <c r="F1312" t="s">
        <v>376</v>
      </c>
      <c r="G1312" t="s">
        <v>396</v>
      </c>
      <c r="I1312" t="s">
        <v>399</v>
      </c>
      <c r="J1312" t="s">
        <v>179</v>
      </c>
      <c r="K1312">
        <f>VLOOKUP(I1312,Sheet2!$A$2:$C$1013,3,FALSE)</f>
        <v>285</v>
      </c>
      <c r="L1312" t="str">
        <f t="shared" si="86"/>
        <v>UPDATE m_coa set coa_group_id='285' WHERE code='120503067';</v>
      </c>
    </row>
    <row r="1313" spans="2:12">
      <c r="B1313">
        <v>120503068</v>
      </c>
      <c r="C1313" t="str">
        <f t="shared" si="87"/>
        <v>NCA - Investasi Jangka Panjang - Investasi Saham - PT M Cash Telefast Indonesia (MTI)</v>
      </c>
      <c r="D1313" s="7" t="str">
        <f t="shared" si="85"/>
        <v>INSERT INTO m_coa (created_at, code, name) values (NOW(),'120503068','NCA - Investasi Jangka Panjang - Investasi Saham - PT M Cash Telefast Indonesia (MTI)');</v>
      </c>
      <c r="E1313" s="744" t="s">
        <v>60</v>
      </c>
      <c r="F1313" t="s">
        <v>376</v>
      </c>
      <c r="G1313" t="s">
        <v>396</v>
      </c>
      <c r="I1313" t="s">
        <v>399</v>
      </c>
      <c r="J1313" t="s">
        <v>180</v>
      </c>
      <c r="K1313">
        <f>VLOOKUP(I1313,Sheet2!$A$2:$C$1013,3,FALSE)</f>
        <v>285</v>
      </c>
      <c r="L1313" t="str">
        <f t="shared" si="86"/>
        <v>UPDATE m_coa set coa_group_id='285' WHERE code='120503068';</v>
      </c>
    </row>
    <row r="1314" spans="2:12">
      <c r="B1314">
        <v>120503069</v>
      </c>
      <c r="C1314" t="str">
        <f t="shared" si="87"/>
        <v>NCA - Investasi Jangka Panjang - Investasi Saham - PT Matra Sinema Asia (MSA)</v>
      </c>
      <c r="D1314" s="7" t="str">
        <f t="shared" si="85"/>
        <v>INSERT INTO m_coa (created_at, code, name) values (NOW(),'120503069','NCA - Investasi Jangka Panjang - Investasi Saham - PT Matra Sinema Asia (MSA)');</v>
      </c>
      <c r="E1314" s="744" t="s">
        <v>60</v>
      </c>
      <c r="F1314" t="s">
        <v>376</v>
      </c>
      <c r="G1314" t="s">
        <v>396</v>
      </c>
      <c r="I1314" t="s">
        <v>399</v>
      </c>
      <c r="J1314" t="s">
        <v>181</v>
      </c>
      <c r="K1314">
        <f>VLOOKUP(I1314,Sheet2!$A$2:$C$1013,3,FALSE)</f>
        <v>285</v>
      </c>
      <c r="L1314" t="str">
        <f t="shared" si="86"/>
        <v>UPDATE m_coa set coa_group_id='285' WHERE code='120503069';</v>
      </c>
    </row>
    <row r="1315" spans="2:12">
      <c r="B1315">
        <v>120503070</v>
      </c>
      <c r="C1315" t="str">
        <f t="shared" si="87"/>
        <v>NCA - Investasi Jangka Panjang - Investasi Saham - PT MCash Untuk Indonesia (MUI)</v>
      </c>
      <c r="D1315" s="7" t="str">
        <f t="shared" si="85"/>
        <v>INSERT INTO m_coa (created_at, code, name) values (NOW(),'120503070','NCA - Investasi Jangka Panjang - Investasi Saham - PT MCash Untuk Indonesia (MUI)');</v>
      </c>
      <c r="E1315" s="744" t="s">
        <v>60</v>
      </c>
      <c r="F1315" t="s">
        <v>376</v>
      </c>
      <c r="G1315" t="s">
        <v>396</v>
      </c>
      <c r="I1315" t="s">
        <v>399</v>
      </c>
      <c r="J1315" t="s">
        <v>182</v>
      </c>
      <c r="K1315">
        <f>VLOOKUP(I1315,Sheet2!$A$2:$C$1013,3,FALSE)</f>
        <v>285</v>
      </c>
      <c r="L1315" t="str">
        <f t="shared" si="86"/>
        <v>UPDATE m_coa set coa_group_id='285' WHERE code='120503070';</v>
      </c>
    </row>
    <row r="1316" spans="2:12">
      <c r="B1316">
        <v>120503071</v>
      </c>
      <c r="C1316" t="str">
        <f t="shared" si="87"/>
        <v>NCA - Investasi Jangka Panjang - Investasi Saham - PT Media Karya Nusantara (MKN2)</v>
      </c>
      <c r="D1316" s="7" t="str">
        <f t="shared" si="85"/>
        <v>INSERT INTO m_coa (created_at, code, name) values (NOW(),'120503071','NCA - Investasi Jangka Panjang - Investasi Saham - PT Media Karya Nusantara (MKN2)');</v>
      </c>
      <c r="E1316" s="744" t="s">
        <v>60</v>
      </c>
      <c r="F1316" t="s">
        <v>376</v>
      </c>
      <c r="G1316" t="s">
        <v>396</v>
      </c>
      <c r="I1316" t="s">
        <v>399</v>
      </c>
      <c r="J1316" t="s">
        <v>183</v>
      </c>
      <c r="K1316">
        <f>VLOOKUP(I1316,Sheet2!$A$2:$C$1013,3,FALSE)</f>
        <v>285</v>
      </c>
      <c r="L1316" t="str">
        <f t="shared" si="86"/>
        <v>UPDATE m_coa set coa_group_id='285' WHERE code='120503071';</v>
      </c>
    </row>
    <row r="1317" spans="2:12">
      <c r="B1317">
        <v>120503072</v>
      </c>
      <c r="C1317" t="str">
        <f t="shared" si="87"/>
        <v>NCA - Investasi Jangka Panjang - Investasi Saham - PT Meisys Technology</v>
      </c>
      <c r="D1317" s="7" t="str">
        <f t="shared" si="85"/>
        <v>INSERT INTO m_coa (created_at, code, name) values (NOW(),'120503072','NCA - Investasi Jangka Panjang - Investasi Saham - PT Meisys Technology');</v>
      </c>
      <c r="E1317" s="744" t="s">
        <v>60</v>
      </c>
      <c r="F1317" t="s">
        <v>376</v>
      </c>
      <c r="G1317" t="s">
        <v>396</v>
      </c>
      <c r="I1317" t="s">
        <v>399</v>
      </c>
      <c r="J1317" t="s">
        <v>184</v>
      </c>
      <c r="K1317">
        <f>VLOOKUP(I1317,Sheet2!$A$2:$C$1013,3,FALSE)</f>
        <v>285</v>
      </c>
      <c r="L1317" t="str">
        <f t="shared" si="86"/>
        <v>UPDATE m_coa set coa_group_id='285' WHERE code='120503072';</v>
      </c>
    </row>
    <row r="1318" spans="2:12">
      <c r="B1318">
        <v>120503073</v>
      </c>
      <c r="C1318" t="str">
        <f t="shared" si="87"/>
        <v>NCA - Investasi Jangka Panjang - Investasi Saham - PT Mitra Anugerah Setia Kawan (MASK)</v>
      </c>
      <c r="D1318" s="7" t="str">
        <f t="shared" si="85"/>
        <v>INSERT INTO m_coa (created_at, code, name) values (NOW(),'120503073','NCA - Investasi Jangka Panjang - Investasi Saham - PT Mitra Anugerah Setia Kawan (MASK)');</v>
      </c>
      <c r="E1318" s="744" t="s">
        <v>60</v>
      </c>
      <c r="F1318" t="s">
        <v>376</v>
      </c>
      <c r="G1318" t="s">
        <v>396</v>
      </c>
      <c r="I1318" t="s">
        <v>399</v>
      </c>
      <c r="J1318" t="s">
        <v>185</v>
      </c>
      <c r="K1318">
        <f>VLOOKUP(I1318,Sheet2!$A$2:$C$1013,3,FALSE)</f>
        <v>285</v>
      </c>
      <c r="L1318" t="str">
        <f t="shared" si="86"/>
        <v>UPDATE m_coa set coa_group_id='285' WHERE code='120503073';</v>
      </c>
    </row>
    <row r="1319" spans="2:12">
      <c r="B1319">
        <v>120503074</v>
      </c>
      <c r="C1319" t="str">
        <f t="shared" si="87"/>
        <v>NCA - Investasi Jangka Panjang - Investasi Saham - PT Mitra Artha Teknologi (MAT)</v>
      </c>
      <c r="D1319" s="7" t="str">
        <f t="shared" si="85"/>
        <v>INSERT INTO m_coa (created_at, code, name) values (NOW(),'120503074','NCA - Investasi Jangka Panjang - Investasi Saham - PT Mitra Artha Teknologi (MAT)');</v>
      </c>
      <c r="E1319" s="744" t="s">
        <v>60</v>
      </c>
      <c r="F1319" t="s">
        <v>376</v>
      </c>
      <c r="G1319" t="s">
        <v>396</v>
      </c>
      <c r="I1319" t="s">
        <v>399</v>
      </c>
      <c r="J1319" t="s">
        <v>186</v>
      </c>
      <c r="K1319">
        <f>VLOOKUP(I1319,Sheet2!$A$2:$C$1013,3,FALSE)</f>
        <v>285</v>
      </c>
      <c r="L1319" t="str">
        <f t="shared" si="86"/>
        <v>UPDATE m_coa set coa_group_id='285' WHERE code='120503074';</v>
      </c>
    </row>
    <row r="1320" spans="2:12">
      <c r="B1320">
        <v>120503075</v>
      </c>
      <c r="C1320" t="str">
        <f t="shared" si="87"/>
        <v>NCA - Investasi Jangka Panjang - Investasi Saham - PT Mitra Cipta Teknologi (MCT)</v>
      </c>
      <c r="D1320" s="7" t="str">
        <f t="shared" si="85"/>
        <v>INSERT INTO m_coa (created_at, code, name) values (NOW(),'120503075','NCA - Investasi Jangka Panjang - Investasi Saham - PT Mitra Cipta Teknologi (MCT)');</v>
      </c>
      <c r="E1320" s="744" t="s">
        <v>60</v>
      </c>
      <c r="F1320" t="s">
        <v>376</v>
      </c>
      <c r="G1320" t="s">
        <v>396</v>
      </c>
      <c r="I1320" t="s">
        <v>399</v>
      </c>
      <c r="J1320" t="s">
        <v>187</v>
      </c>
      <c r="K1320">
        <f>VLOOKUP(I1320,Sheet2!$A$2:$C$1013,3,FALSE)</f>
        <v>285</v>
      </c>
      <c r="L1320" t="str">
        <f t="shared" si="86"/>
        <v>UPDATE m_coa set coa_group_id='285' WHERE code='120503075';</v>
      </c>
    </row>
    <row r="1321" spans="2:12">
      <c r="B1321">
        <v>120503076</v>
      </c>
      <c r="C1321" t="str">
        <f t="shared" si="87"/>
        <v>NCA - Investasi Jangka Panjang - Investasi Saham - PT Mitra Citra Anugerah (MCA)</v>
      </c>
      <c r="D1321" s="7" t="str">
        <f t="shared" si="85"/>
        <v>INSERT INTO m_coa (created_at, code, name) values (NOW(),'120503076','NCA - Investasi Jangka Panjang - Investasi Saham - PT Mitra Citra Anugerah (MCA)');</v>
      </c>
      <c r="E1321" s="744" t="s">
        <v>60</v>
      </c>
      <c r="F1321" t="s">
        <v>376</v>
      </c>
      <c r="G1321" t="s">
        <v>396</v>
      </c>
      <c r="I1321" t="s">
        <v>399</v>
      </c>
      <c r="J1321" t="s">
        <v>188</v>
      </c>
      <c r="K1321">
        <f>VLOOKUP(I1321,Sheet2!$A$2:$C$1013,3,FALSE)</f>
        <v>285</v>
      </c>
      <c r="L1321" t="str">
        <f t="shared" si="86"/>
        <v>UPDATE m_coa set coa_group_id='285' WHERE code='120503076';</v>
      </c>
    </row>
    <row r="1322" spans="2:12">
      <c r="B1322">
        <v>120503077</v>
      </c>
      <c r="C1322" t="str">
        <f t="shared" si="87"/>
        <v>NCA - Investasi Jangka Panjang - Investasi Saham - PT Mitra Karunia Nusantara (MKN)</v>
      </c>
      <c r="D1322" s="7" t="str">
        <f t="shared" si="85"/>
        <v>INSERT INTO m_coa (created_at, code, name) values (NOW(),'120503077','NCA - Investasi Jangka Panjang - Investasi Saham - PT Mitra Karunia Nusantara (MKN)');</v>
      </c>
      <c r="E1322" s="744" t="s">
        <v>60</v>
      </c>
      <c r="F1322" t="s">
        <v>376</v>
      </c>
      <c r="G1322" t="s">
        <v>396</v>
      </c>
      <c r="I1322" t="s">
        <v>399</v>
      </c>
      <c r="J1322" t="s">
        <v>189</v>
      </c>
      <c r="K1322">
        <f>VLOOKUP(I1322,Sheet2!$A$2:$C$1013,3,FALSE)</f>
        <v>285</v>
      </c>
      <c r="L1322" t="str">
        <f t="shared" si="86"/>
        <v>UPDATE m_coa set coa_group_id='285' WHERE code='120503077';</v>
      </c>
    </row>
    <row r="1323" spans="2:12">
      <c r="B1323">
        <v>120503078</v>
      </c>
      <c r="C1323" t="str">
        <f t="shared" si="87"/>
        <v>NCA - Investasi Jangka Panjang - Investasi Saham - PT Mitra Kharisma Nusantara (MKN3)</v>
      </c>
      <c r="D1323" s="7" t="str">
        <f t="shared" si="85"/>
        <v>INSERT INTO m_coa (created_at, code, name) values (NOW(),'120503078','NCA - Investasi Jangka Panjang - Investasi Saham - PT Mitra Kharisma Nusantara (MKN3)');</v>
      </c>
      <c r="E1323" s="744" t="s">
        <v>60</v>
      </c>
      <c r="F1323" t="s">
        <v>376</v>
      </c>
      <c r="G1323" t="s">
        <v>396</v>
      </c>
      <c r="I1323" t="s">
        <v>399</v>
      </c>
      <c r="J1323" t="s">
        <v>190</v>
      </c>
      <c r="K1323">
        <f>VLOOKUP(I1323,Sheet2!$A$2:$C$1013,3,FALSE)</f>
        <v>285</v>
      </c>
      <c r="L1323" t="str">
        <f t="shared" si="86"/>
        <v>UPDATE m_coa set coa_group_id='285' WHERE code='120503078';</v>
      </c>
    </row>
    <row r="1324" spans="2:12">
      <c r="B1324">
        <v>120503079</v>
      </c>
      <c r="C1324" t="str">
        <f t="shared" si="87"/>
        <v>NCA - Investasi Jangka Panjang - Investasi Saham - PT Mitra Proteksi Mandiri (MPM)</v>
      </c>
      <c r="D1324" s="7" t="str">
        <f t="shared" si="85"/>
        <v>INSERT INTO m_coa (created_at, code, name) values (NOW(),'120503079','NCA - Investasi Jangka Panjang - Investasi Saham - PT Mitra Proteksi Mandiri (MPM)');</v>
      </c>
      <c r="E1324" s="744" t="s">
        <v>60</v>
      </c>
      <c r="F1324" t="s">
        <v>376</v>
      </c>
      <c r="G1324" t="s">
        <v>396</v>
      </c>
      <c r="I1324" t="s">
        <v>399</v>
      </c>
      <c r="J1324" t="s">
        <v>191</v>
      </c>
      <c r="K1324">
        <f>VLOOKUP(I1324,Sheet2!$A$2:$C$1013,3,FALSE)</f>
        <v>285</v>
      </c>
      <c r="L1324" t="str">
        <f t="shared" si="86"/>
        <v>UPDATE m_coa set coa_group_id='285' WHERE code='120503079';</v>
      </c>
    </row>
    <row r="1325" spans="2:12">
      <c r="B1325">
        <v>120503080</v>
      </c>
      <c r="C1325" t="str">
        <f t="shared" si="87"/>
        <v>NCA - Investasi Jangka Panjang - Investasi Saham - PT Mitra Wicaksana Hopindo (MWH)</v>
      </c>
      <c r="D1325" s="7" t="str">
        <f t="shared" si="85"/>
        <v>INSERT INTO m_coa (created_at, code, name) values (NOW(),'120503080','NCA - Investasi Jangka Panjang - Investasi Saham - PT Mitra Wicaksana Hopindo (MWH)');</v>
      </c>
      <c r="E1325" s="744" t="s">
        <v>60</v>
      </c>
      <c r="F1325" t="s">
        <v>376</v>
      </c>
      <c r="G1325" t="s">
        <v>396</v>
      </c>
      <c r="I1325" t="s">
        <v>399</v>
      </c>
      <c r="J1325" t="s">
        <v>192</v>
      </c>
      <c r="K1325">
        <f>VLOOKUP(I1325,Sheet2!$A$2:$C$1013,3,FALSE)</f>
        <v>285</v>
      </c>
      <c r="L1325" t="str">
        <f t="shared" si="86"/>
        <v>UPDATE m_coa set coa_group_id='285' WHERE code='120503080';</v>
      </c>
    </row>
    <row r="1326" spans="2:12">
      <c r="B1326">
        <v>120503081</v>
      </c>
      <c r="C1326" t="str">
        <f t="shared" si="87"/>
        <v>NCA - Investasi Jangka Panjang - Investasi Saham - PT MKopi Digital Indonesia (MKDI)</v>
      </c>
      <c r="D1326" s="7" t="str">
        <f t="shared" si="85"/>
        <v>INSERT INTO m_coa (created_at, code, name) values (NOW(),'120503081','NCA - Investasi Jangka Panjang - Investasi Saham - PT MKopi Digital Indonesia (MKDI)');</v>
      </c>
      <c r="E1326" s="744" t="s">
        <v>60</v>
      </c>
      <c r="F1326" t="s">
        <v>376</v>
      </c>
      <c r="G1326" t="s">
        <v>396</v>
      </c>
      <c r="I1326" t="s">
        <v>399</v>
      </c>
      <c r="J1326" t="s">
        <v>193</v>
      </c>
      <c r="K1326">
        <f>VLOOKUP(I1326,Sheet2!$A$2:$C$1013,3,FALSE)</f>
        <v>285</v>
      </c>
      <c r="L1326" t="str">
        <f t="shared" si="86"/>
        <v>UPDATE m_coa set coa_group_id='285' WHERE code='120503081';</v>
      </c>
    </row>
    <row r="1327" spans="2:12">
      <c r="B1327">
        <v>120503082</v>
      </c>
      <c r="C1327" t="str">
        <f t="shared" si="87"/>
        <v>NCA - Investasi Jangka Panjang - Investasi Saham - PT Monetix Digital Indonesia (MDI)</v>
      </c>
      <c r="D1327" s="7" t="str">
        <f t="shared" si="85"/>
        <v>INSERT INTO m_coa (created_at, code, name) values (NOW(),'120503082','NCA - Investasi Jangka Panjang - Investasi Saham - PT Monetix Digital Indonesia (MDI)');</v>
      </c>
      <c r="E1327" s="744" t="s">
        <v>60</v>
      </c>
      <c r="F1327" t="s">
        <v>376</v>
      </c>
      <c r="G1327" t="s">
        <v>396</v>
      </c>
      <c r="I1327" t="s">
        <v>399</v>
      </c>
      <c r="J1327" t="s">
        <v>194</v>
      </c>
      <c r="K1327">
        <f>VLOOKUP(I1327,Sheet2!$A$2:$C$1013,3,FALSE)</f>
        <v>285</v>
      </c>
      <c r="L1327" t="str">
        <f t="shared" si="86"/>
        <v>UPDATE m_coa set coa_group_id='285' WHERE code='120503082';</v>
      </c>
    </row>
    <row r="1328" spans="2:12">
      <c r="B1328">
        <v>120503083</v>
      </c>
      <c r="C1328" t="str">
        <f t="shared" si="87"/>
        <v>NCA - Investasi Jangka Panjang - Investasi Saham - PT Muldidaya Dinamika (MDD)</v>
      </c>
      <c r="D1328" s="7" t="str">
        <f t="shared" si="85"/>
        <v>INSERT INTO m_coa (created_at, code, name) values (NOW(),'120503083','NCA - Investasi Jangka Panjang - Investasi Saham - PT Muldidaya Dinamika (MDD)');</v>
      </c>
      <c r="E1328" s="744" t="s">
        <v>60</v>
      </c>
      <c r="F1328" t="s">
        <v>376</v>
      </c>
      <c r="G1328" t="s">
        <v>396</v>
      </c>
      <c r="I1328" t="s">
        <v>399</v>
      </c>
      <c r="J1328" t="s">
        <v>195</v>
      </c>
      <c r="K1328">
        <f>VLOOKUP(I1328,Sheet2!$A$2:$C$1013,3,FALSE)</f>
        <v>285</v>
      </c>
      <c r="L1328" t="str">
        <f t="shared" si="86"/>
        <v>UPDATE m_coa set coa_group_id='285' WHERE code='120503083';</v>
      </c>
    </row>
    <row r="1329" spans="2:12">
      <c r="B1329">
        <v>120503084</v>
      </c>
      <c r="C1329" t="str">
        <f t="shared" si="87"/>
        <v>NCA - Investasi Jangka Panjang - Investasi Saham - PT Natrindo Fajar Cemerlang (NFC)</v>
      </c>
      <c r="D1329" s="7" t="str">
        <f t="shared" si="85"/>
        <v>INSERT INTO m_coa (created_at, code, name) values (NOW(),'120503084','NCA - Investasi Jangka Panjang - Investasi Saham - PT Natrindo Fajar Cemerlang (NFC)');</v>
      </c>
      <c r="E1329" s="744" t="s">
        <v>60</v>
      </c>
      <c r="F1329" t="s">
        <v>376</v>
      </c>
      <c r="G1329" t="s">
        <v>396</v>
      </c>
      <c r="I1329" t="s">
        <v>399</v>
      </c>
      <c r="J1329" t="s">
        <v>196</v>
      </c>
      <c r="K1329">
        <f>VLOOKUP(I1329,Sheet2!$A$2:$C$1013,3,FALSE)</f>
        <v>285</v>
      </c>
      <c r="L1329" t="str">
        <f t="shared" si="86"/>
        <v>UPDATE m_coa set coa_group_id='285' WHERE code='120503084';</v>
      </c>
    </row>
    <row r="1330" spans="2:12">
      <c r="B1330">
        <v>120503085</v>
      </c>
      <c r="C1330" t="str">
        <f t="shared" si="87"/>
        <v>NCA - Investasi Jangka Panjang - Investasi Saham - PT NFC Indonesia Tbk (NFCX)</v>
      </c>
      <c r="D1330" s="7" t="str">
        <f t="shared" si="85"/>
        <v>INSERT INTO m_coa (created_at, code, name) values (NOW(),'120503085','NCA - Investasi Jangka Panjang - Investasi Saham - PT NFC Indonesia Tbk (NFCX)');</v>
      </c>
      <c r="E1330" s="744" t="s">
        <v>60</v>
      </c>
      <c r="F1330" t="s">
        <v>376</v>
      </c>
      <c r="G1330" t="s">
        <v>396</v>
      </c>
      <c r="I1330" t="s">
        <v>399</v>
      </c>
      <c r="J1330" t="s">
        <v>197</v>
      </c>
      <c r="K1330">
        <f>VLOOKUP(I1330,Sheet2!$A$2:$C$1013,3,FALSE)</f>
        <v>285</v>
      </c>
      <c r="L1330" t="str">
        <f t="shared" si="86"/>
        <v>UPDATE m_coa set coa_group_id='285' WHERE code='120503085';</v>
      </c>
    </row>
    <row r="1331" spans="2:12">
      <c r="B1331">
        <v>120503086</v>
      </c>
      <c r="C1331" t="str">
        <f t="shared" si="87"/>
        <v>NCA - Investasi Jangka Panjang - Investasi Saham - PT NFCX Media Teknologi (NMT)</v>
      </c>
      <c r="D1331" s="7" t="str">
        <f t="shared" si="85"/>
        <v>INSERT INTO m_coa (created_at, code, name) values (NOW(),'120503086','NCA - Investasi Jangka Panjang - Investasi Saham - PT NFCX Media Teknologi (NMT)');</v>
      </c>
      <c r="E1331" s="744" t="s">
        <v>60</v>
      </c>
      <c r="F1331" t="s">
        <v>376</v>
      </c>
      <c r="G1331" t="s">
        <v>396</v>
      </c>
      <c r="I1331" t="s">
        <v>399</v>
      </c>
      <c r="J1331" t="s">
        <v>198</v>
      </c>
      <c r="K1331">
        <f>VLOOKUP(I1331,Sheet2!$A$2:$C$1013,3,FALSE)</f>
        <v>285</v>
      </c>
      <c r="L1331" t="str">
        <f t="shared" si="86"/>
        <v>UPDATE m_coa set coa_group_id='285' WHERE code='120503086';</v>
      </c>
    </row>
    <row r="1332" spans="2:12">
      <c r="B1332">
        <v>120503087</v>
      </c>
      <c r="C1332" t="str">
        <f t="shared" si="87"/>
        <v>NCA - Investasi Jangka Panjang - Investasi Saham - PT Nusantara Inti Karunia (NIK)</v>
      </c>
      <c r="D1332" s="7" t="str">
        <f t="shared" si="85"/>
        <v>INSERT INTO m_coa (created_at, code, name) values (NOW(),'120503087','NCA - Investasi Jangka Panjang - Investasi Saham - PT Nusantara Inti Karunia (NIK)');</v>
      </c>
      <c r="E1332" s="744" t="s">
        <v>60</v>
      </c>
      <c r="F1332" t="s">
        <v>376</v>
      </c>
      <c r="G1332" t="s">
        <v>396</v>
      </c>
      <c r="I1332" t="s">
        <v>399</v>
      </c>
      <c r="J1332" t="s">
        <v>199</v>
      </c>
      <c r="K1332">
        <f>VLOOKUP(I1332,Sheet2!$A$2:$C$1013,3,FALSE)</f>
        <v>285</v>
      </c>
      <c r="L1332" t="str">
        <f t="shared" si="86"/>
        <v>UPDATE m_coa set coa_group_id='285' WHERE code='120503087';</v>
      </c>
    </row>
    <row r="1333" spans="2:12">
      <c r="B1333">
        <v>120503088</v>
      </c>
      <c r="C1333" t="str">
        <f t="shared" si="87"/>
        <v>NCA - Investasi Jangka Panjang - Investasi Saham - PT Nusantara Semesta Mandiri (NSM)</v>
      </c>
      <c r="D1333" s="7" t="str">
        <f t="shared" si="85"/>
        <v>INSERT INTO m_coa (created_at, code, name) values (NOW(),'120503088','NCA - Investasi Jangka Panjang - Investasi Saham - PT Nusantara Semesta Mandiri (NSM)');</v>
      </c>
      <c r="E1333" s="744" t="s">
        <v>60</v>
      </c>
      <c r="F1333" t="s">
        <v>376</v>
      </c>
      <c r="G1333" t="s">
        <v>396</v>
      </c>
      <c r="I1333" t="s">
        <v>399</v>
      </c>
      <c r="J1333" t="s">
        <v>200</v>
      </c>
      <c r="K1333">
        <f>VLOOKUP(I1333,Sheet2!$A$2:$C$1013,3,FALSE)</f>
        <v>285</v>
      </c>
      <c r="L1333" t="str">
        <f t="shared" si="86"/>
        <v>UPDATE m_coa set coa_group_id='285' WHERE code='120503088';</v>
      </c>
    </row>
    <row r="1334" spans="2:12">
      <c r="B1334">
        <v>120503089</v>
      </c>
      <c r="C1334" t="str">
        <f t="shared" si="87"/>
        <v>NCA - Investasi Jangka Panjang - Investasi Saham - PT Nusantara Xchange Indonesia (NXI)</v>
      </c>
      <c r="D1334" s="7" t="str">
        <f t="shared" si="85"/>
        <v>INSERT INTO m_coa (created_at, code, name) values (NOW(),'120503089','NCA - Investasi Jangka Panjang - Investasi Saham - PT Nusantara Xchange Indonesia (NXI)');</v>
      </c>
      <c r="E1334" s="744" t="s">
        <v>60</v>
      </c>
      <c r="F1334" t="s">
        <v>376</v>
      </c>
      <c r="G1334" t="s">
        <v>396</v>
      </c>
      <c r="I1334" t="s">
        <v>399</v>
      </c>
      <c r="J1334" t="s">
        <v>201</v>
      </c>
      <c r="K1334">
        <f>VLOOKUP(I1334,Sheet2!$A$2:$C$1013,3,FALSE)</f>
        <v>285</v>
      </c>
      <c r="L1334" t="str">
        <f t="shared" si="86"/>
        <v>UPDATE m_coa set coa_group_id='285' WHERE code='120503089';</v>
      </c>
    </row>
    <row r="1335" spans="2:12">
      <c r="B1335">
        <v>120503090</v>
      </c>
      <c r="C1335" t="str">
        <f t="shared" si="87"/>
        <v>NCA - Investasi Jangka Panjang - Investasi Saham - PT Omega Kreasi Bersama (OKB)</v>
      </c>
      <c r="D1335" s="7" t="str">
        <f t="shared" si="85"/>
        <v>INSERT INTO m_coa (created_at, code, name) values (NOW(),'120503090','NCA - Investasi Jangka Panjang - Investasi Saham - PT Omega Kreasi Bersama (OKB)');</v>
      </c>
      <c r="E1335" s="744" t="s">
        <v>60</v>
      </c>
      <c r="F1335" t="s">
        <v>376</v>
      </c>
      <c r="G1335" t="s">
        <v>396</v>
      </c>
      <c r="I1335" t="s">
        <v>399</v>
      </c>
      <c r="J1335" t="s">
        <v>202</v>
      </c>
      <c r="K1335">
        <f>VLOOKUP(I1335,Sheet2!$A$2:$C$1013,3,FALSE)</f>
        <v>285</v>
      </c>
      <c r="L1335" t="str">
        <f t="shared" si="86"/>
        <v>UPDATE m_coa set coa_group_id='285' WHERE code='120503090';</v>
      </c>
    </row>
    <row r="1336" spans="2:12">
      <c r="B1336">
        <v>120503091</v>
      </c>
      <c r="C1336" t="str">
        <f t="shared" si="87"/>
        <v>NCA - Investasi Jangka Panjang - Investasi Saham - PT Oona Media Indonesia (OMI)</v>
      </c>
      <c r="D1336" s="7" t="str">
        <f t="shared" si="85"/>
        <v>INSERT INTO m_coa (created_at, code, name) values (NOW(),'120503091','NCA - Investasi Jangka Panjang - Investasi Saham - PT Oona Media Indonesia (OMI)');</v>
      </c>
      <c r="E1336" s="744" t="s">
        <v>60</v>
      </c>
      <c r="F1336" t="s">
        <v>376</v>
      </c>
      <c r="G1336" t="s">
        <v>396</v>
      </c>
      <c r="I1336" t="s">
        <v>399</v>
      </c>
      <c r="J1336" t="s">
        <v>203</v>
      </c>
      <c r="K1336">
        <f>VLOOKUP(I1336,Sheet2!$A$2:$C$1013,3,FALSE)</f>
        <v>285</v>
      </c>
      <c r="L1336" t="str">
        <f t="shared" si="86"/>
        <v>UPDATE m_coa set coa_group_id='285' WHERE code='120503091';</v>
      </c>
    </row>
    <row r="1337" spans="2:12">
      <c r="B1337">
        <v>120503092</v>
      </c>
      <c r="C1337" t="str">
        <f t="shared" si="87"/>
        <v>NCA - Investasi Jangka Panjang - Investasi Saham - PT Qerja Manfaat Bangsa (QMB)</v>
      </c>
      <c r="D1337" s="7" t="str">
        <f t="shared" si="85"/>
        <v>INSERT INTO m_coa (created_at, code, name) values (NOW(),'120503092','NCA - Investasi Jangka Panjang - Investasi Saham - PT Qerja Manfaat Bangsa (QMB)');</v>
      </c>
      <c r="E1337" s="744" t="s">
        <v>60</v>
      </c>
      <c r="F1337" t="s">
        <v>376</v>
      </c>
      <c r="G1337" t="s">
        <v>396</v>
      </c>
      <c r="I1337" t="s">
        <v>399</v>
      </c>
      <c r="J1337" t="s">
        <v>204</v>
      </c>
      <c r="K1337">
        <f>VLOOKUP(I1337,Sheet2!$A$2:$C$1013,3,FALSE)</f>
        <v>285</v>
      </c>
      <c r="L1337" t="str">
        <f t="shared" si="86"/>
        <v>UPDATE m_coa set coa_group_id='285' WHERE code='120503092';</v>
      </c>
    </row>
    <row r="1338" spans="2:12">
      <c r="B1338">
        <v>120503093</v>
      </c>
      <c r="C1338" t="str">
        <f t="shared" si="87"/>
        <v>NCA - Investasi Jangka Panjang - Investasi Saham - PT Rahmat Inti Kreasi (RIK)</v>
      </c>
      <c r="D1338" s="7" t="str">
        <f t="shared" si="85"/>
        <v>INSERT INTO m_coa (created_at, code, name) values (NOW(),'120503093','NCA - Investasi Jangka Panjang - Investasi Saham - PT Rahmat Inti Kreasi (RIK)');</v>
      </c>
      <c r="E1338" s="744" t="s">
        <v>60</v>
      </c>
      <c r="F1338" t="s">
        <v>376</v>
      </c>
      <c r="G1338" t="s">
        <v>396</v>
      </c>
      <c r="I1338" t="s">
        <v>399</v>
      </c>
      <c r="J1338" t="s">
        <v>205</v>
      </c>
      <c r="K1338">
        <f>VLOOKUP(I1338,Sheet2!$A$2:$C$1013,3,FALSE)</f>
        <v>285</v>
      </c>
      <c r="L1338" t="str">
        <f t="shared" si="86"/>
        <v>UPDATE m_coa set coa_group_id='285' WHERE code='120503093';</v>
      </c>
    </row>
    <row r="1339" spans="2:12">
      <c r="B1339">
        <v>120503094</v>
      </c>
      <c r="C1339" t="str">
        <f t="shared" si="87"/>
        <v>NCA - Investasi Jangka Panjang - Investasi Saham - PT Red Bean Sukses Indonesia (RBSI)</v>
      </c>
      <c r="D1339" s="7" t="str">
        <f t="shared" si="85"/>
        <v>INSERT INTO m_coa (created_at, code, name) values (NOW(),'120503094','NCA - Investasi Jangka Panjang - Investasi Saham - PT Red Bean Sukses Indonesia (RBSI)');</v>
      </c>
      <c r="E1339" s="744" t="s">
        <v>60</v>
      </c>
      <c r="F1339" t="s">
        <v>376</v>
      </c>
      <c r="G1339" t="s">
        <v>396</v>
      </c>
      <c r="I1339" t="s">
        <v>399</v>
      </c>
      <c r="J1339" t="s">
        <v>206</v>
      </c>
      <c r="K1339">
        <f>VLOOKUP(I1339,Sheet2!$A$2:$C$1013,3,FALSE)</f>
        <v>285</v>
      </c>
      <c r="L1339" t="str">
        <f t="shared" si="86"/>
        <v>UPDATE m_coa set coa_group_id='285' WHERE code='120503094';</v>
      </c>
    </row>
    <row r="1340" spans="2:12">
      <c r="B1340">
        <v>120503095</v>
      </c>
      <c r="C1340" t="str">
        <f t="shared" si="87"/>
        <v>NCA - Investasi Jangka Panjang - Investasi Saham - PT Riset Kecerdasan Buatan (RKB)</v>
      </c>
      <c r="D1340" s="7" t="str">
        <f t="shared" si="85"/>
        <v>INSERT INTO m_coa (created_at, code, name) values (NOW(),'120503095','NCA - Investasi Jangka Panjang - Investasi Saham - PT Riset Kecerdasan Buatan (RKB)');</v>
      </c>
      <c r="E1340" s="744" t="s">
        <v>60</v>
      </c>
      <c r="F1340" t="s">
        <v>376</v>
      </c>
      <c r="G1340" t="s">
        <v>396</v>
      </c>
      <c r="I1340" t="s">
        <v>399</v>
      </c>
      <c r="J1340" t="s">
        <v>207</v>
      </c>
      <c r="K1340">
        <f>VLOOKUP(I1340,Sheet2!$A$2:$C$1013,3,FALSE)</f>
        <v>285</v>
      </c>
      <c r="L1340" t="str">
        <f t="shared" si="86"/>
        <v>UPDATE m_coa set coa_group_id='285' WHERE code='120503095';</v>
      </c>
    </row>
    <row r="1341" spans="2:12">
      <c r="B1341">
        <v>120503096</v>
      </c>
      <c r="C1341" t="str">
        <f t="shared" si="87"/>
        <v>NCA - Investasi Jangka Panjang - Investasi Saham - PT Ritel Cerdas Indonesia (RCI)</v>
      </c>
      <c r="D1341" s="7" t="str">
        <f t="shared" si="85"/>
        <v>INSERT INTO m_coa (created_at, code, name) values (NOW(),'120503096','NCA - Investasi Jangka Panjang - Investasi Saham - PT Ritel Cerdas Indonesia (RCI)');</v>
      </c>
      <c r="E1341" s="744" t="s">
        <v>60</v>
      </c>
      <c r="F1341" t="s">
        <v>376</v>
      </c>
      <c r="G1341" t="s">
        <v>396</v>
      </c>
      <c r="I1341" t="s">
        <v>399</v>
      </c>
      <c r="J1341" t="s">
        <v>208</v>
      </c>
      <c r="K1341">
        <f>VLOOKUP(I1341,Sheet2!$A$2:$C$1013,3,FALSE)</f>
        <v>285</v>
      </c>
      <c r="L1341" t="str">
        <f t="shared" si="86"/>
        <v>UPDATE m_coa set coa_group_id='285' WHERE code='120503096';</v>
      </c>
    </row>
    <row r="1342" spans="2:12">
      <c r="B1342">
        <v>120503097</v>
      </c>
      <c r="C1342" t="str">
        <f t="shared" si="87"/>
        <v>NCA - Investasi Jangka Panjang - Investasi Saham - PT Sahabat Abadi Tunas Indonesia (SATI)</v>
      </c>
      <c r="D1342" s="7" t="str">
        <f t="shared" si="85"/>
        <v>INSERT INTO m_coa (created_at, code, name) values (NOW(),'120503097','NCA - Investasi Jangka Panjang - Investasi Saham - PT Sahabat Abadi Tunas Indonesia (SATI)');</v>
      </c>
      <c r="E1342" s="744" t="s">
        <v>60</v>
      </c>
      <c r="F1342" t="s">
        <v>376</v>
      </c>
      <c r="G1342" t="s">
        <v>396</v>
      </c>
      <c r="I1342" t="s">
        <v>399</v>
      </c>
      <c r="J1342" t="s">
        <v>209</v>
      </c>
      <c r="K1342">
        <f>VLOOKUP(I1342,Sheet2!$A$2:$C$1013,3,FALSE)</f>
        <v>285</v>
      </c>
      <c r="L1342" t="str">
        <f t="shared" si="86"/>
        <v>UPDATE m_coa set coa_group_id='285' WHERE code='120503097';</v>
      </c>
    </row>
    <row r="1343" spans="2:12">
      <c r="B1343">
        <v>120503098</v>
      </c>
      <c r="C1343" t="str">
        <f t="shared" si="87"/>
        <v>NCA - Investasi Jangka Panjang - Investasi Saham - PT Sarana Rahmat Lestari (SRL)</v>
      </c>
      <c r="D1343" s="7" t="str">
        <f t="shared" si="85"/>
        <v>INSERT INTO m_coa (created_at, code, name) values (NOW(),'120503098','NCA - Investasi Jangka Panjang - Investasi Saham - PT Sarana Rahmat Lestari (SRL)');</v>
      </c>
      <c r="E1343" s="744" t="s">
        <v>60</v>
      </c>
      <c r="F1343" t="s">
        <v>376</v>
      </c>
      <c r="G1343" t="s">
        <v>396</v>
      </c>
      <c r="I1343" t="s">
        <v>399</v>
      </c>
      <c r="J1343" t="s">
        <v>210</v>
      </c>
      <c r="K1343">
        <f>VLOOKUP(I1343,Sheet2!$A$2:$C$1013,3,FALSE)</f>
        <v>285</v>
      </c>
      <c r="L1343" t="str">
        <f t="shared" si="86"/>
        <v>UPDATE m_coa set coa_group_id='285' WHERE code='120503098';</v>
      </c>
    </row>
    <row r="1344" spans="2:12">
      <c r="B1344">
        <v>120503099</v>
      </c>
      <c r="C1344" t="str">
        <f t="shared" si="87"/>
        <v>NCA - Investasi Jangka Panjang - Investasi Saham - PT Sejahtera Eka Boga </v>
      </c>
      <c r="D1344" s="7" t="str">
        <f t="shared" si="85"/>
        <v>INSERT INTO m_coa (created_at, code, name) values (NOW(),'120503099','NCA - Investasi Jangka Panjang - Investasi Saham - PT Sejahtera Eka Boga ');</v>
      </c>
      <c r="E1344" s="744" t="s">
        <v>60</v>
      </c>
      <c r="F1344" t="s">
        <v>376</v>
      </c>
      <c r="G1344" t="s">
        <v>396</v>
      </c>
      <c r="I1344" t="s">
        <v>399</v>
      </c>
      <c r="J1344" t="s">
        <v>211</v>
      </c>
      <c r="K1344">
        <f>VLOOKUP(I1344,Sheet2!$A$2:$C$1013,3,FALSE)</f>
        <v>285</v>
      </c>
      <c r="L1344" t="str">
        <f t="shared" si="86"/>
        <v>UPDATE m_coa set coa_group_id='285' WHERE code='120503099';</v>
      </c>
    </row>
    <row r="1345" spans="2:12">
      <c r="B1345">
        <v>120503100</v>
      </c>
      <c r="C1345" t="str">
        <f t="shared" si="87"/>
        <v>NCA - Investasi Jangka Panjang - Investasi Saham - PT Sejahtera Eka Mandiri Investama (SEMI)</v>
      </c>
      <c r="D1345" s="7" t="str">
        <f t="shared" si="85"/>
        <v>INSERT INTO m_coa (created_at, code, name) values (NOW(),'120503100','NCA - Investasi Jangka Panjang - Investasi Saham - PT Sejahtera Eka Mandiri Investama (SEMI)');</v>
      </c>
      <c r="E1345" s="744" t="s">
        <v>60</v>
      </c>
      <c r="F1345" t="s">
        <v>376</v>
      </c>
      <c r="G1345" t="s">
        <v>396</v>
      </c>
      <c r="I1345" t="s">
        <v>399</v>
      </c>
      <c r="J1345" t="s">
        <v>212</v>
      </c>
      <c r="K1345">
        <f>VLOOKUP(I1345,Sheet2!$A$2:$C$1013,3,FALSE)</f>
        <v>285</v>
      </c>
      <c r="L1345" t="str">
        <f t="shared" si="86"/>
        <v>UPDATE m_coa set coa_group_id='285' WHERE code='120503100';</v>
      </c>
    </row>
    <row r="1346" spans="2:12">
      <c r="B1346">
        <v>120503101</v>
      </c>
      <c r="C1346" t="str">
        <f t="shared" si="87"/>
        <v>NCA - Investasi Jangka Panjang - Investasi Saham - PT Seni Teknologi Sejahtera  (STS)</v>
      </c>
      <c r="D1346" s="7" t="str">
        <f t="shared" si="85"/>
        <v>INSERT INTO m_coa (created_at, code, name) values (NOW(),'120503101','NCA - Investasi Jangka Panjang - Investasi Saham - PT Seni Teknologi Sejahtera  (STS)');</v>
      </c>
      <c r="E1346" s="744" t="s">
        <v>60</v>
      </c>
      <c r="F1346" t="s">
        <v>376</v>
      </c>
      <c r="G1346" t="s">
        <v>396</v>
      </c>
      <c r="I1346" t="s">
        <v>399</v>
      </c>
      <c r="J1346" t="s">
        <v>213</v>
      </c>
      <c r="K1346">
        <f>VLOOKUP(I1346,Sheet2!$A$2:$C$1013,3,FALSE)</f>
        <v>285</v>
      </c>
      <c r="L1346" t="str">
        <f t="shared" si="86"/>
        <v>UPDATE m_coa set coa_group_id='285' WHERE code='120503101';</v>
      </c>
    </row>
    <row r="1347" spans="2:12">
      <c r="B1347">
        <v>120503102</v>
      </c>
      <c r="C1347" t="str">
        <f t="shared" si="87"/>
        <v>NCA - Investasi Jangka Panjang - Investasi Saham - PT Sentra Anugerah Lestari (SAL)</v>
      </c>
      <c r="D1347" s="7" t="str">
        <f t="shared" si="85"/>
        <v>INSERT INTO m_coa (created_at, code, name) values (NOW(),'120503102','NCA - Investasi Jangka Panjang - Investasi Saham - PT Sentra Anugerah Lestari (SAL)');</v>
      </c>
      <c r="E1347" s="744" t="s">
        <v>60</v>
      </c>
      <c r="F1347" t="s">
        <v>376</v>
      </c>
      <c r="G1347" t="s">
        <v>396</v>
      </c>
      <c r="I1347" t="s">
        <v>399</v>
      </c>
      <c r="J1347" t="s">
        <v>214</v>
      </c>
      <c r="K1347">
        <f>VLOOKUP(I1347,Sheet2!$A$2:$C$1013,3,FALSE)</f>
        <v>285</v>
      </c>
      <c r="L1347" t="str">
        <f t="shared" si="86"/>
        <v>UPDATE m_coa set coa_group_id='285' WHERE code='120503102';</v>
      </c>
    </row>
    <row r="1348" spans="2:12">
      <c r="B1348">
        <v>120503103</v>
      </c>
      <c r="C1348" t="str">
        <f t="shared" si="87"/>
        <v>NCA - Investasi Jangka Panjang - Investasi Saham - PT Sentra Rejeki Lestari (SRL)</v>
      </c>
      <c r="D1348" s="7" t="str">
        <f t="shared" si="85"/>
        <v>INSERT INTO m_coa (created_at, code, name) values (NOW(),'120503103','NCA - Investasi Jangka Panjang - Investasi Saham - PT Sentra Rejeki Lestari (SRL)');</v>
      </c>
      <c r="E1348" s="744" t="s">
        <v>60</v>
      </c>
      <c r="F1348" t="s">
        <v>376</v>
      </c>
      <c r="G1348" t="s">
        <v>396</v>
      </c>
      <c r="I1348" t="s">
        <v>399</v>
      </c>
      <c r="J1348" t="s">
        <v>215</v>
      </c>
      <c r="K1348">
        <f>VLOOKUP(I1348,Sheet2!$A$2:$C$1013,3,FALSE)</f>
        <v>285</v>
      </c>
      <c r="L1348" t="str">
        <f t="shared" si="86"/>
        <v>UPDATE m_coa set coa_group_id='285' WHERE code='120503103';</v>
      </c>
    </row>
    <row r="1349" spans="2:12">
      <c r="B1349">
        <v>120503104</v>
      </c>
      <c r="C1349" t="str">
        <f t="shared" si="87"/>
        <v>NCA - Investasi Jangka Panjang - Investasi Saham - PT Sentra Wicaksana Anugerah (SWA)</v>
      </c>
      <c r="D1349" s="7" t="str">
        <f t="shared" ref="D1349:D1412" si="88">"INSERT INTO m_coa (created_at, code, name) values (NOW(),'"&amp;B1349&amp;"','"&amp;C1349&amp;"');"</f>
        <v>INSERT INTO m_coa (created_at, code, name) values (NOW(),'120503104','NCA - Investasi Jangka Panjang - Investasi Saham - PT Sentra Wicaksana Anugerah (SWA)');</v>
      </c>
      <c r="E1349" s="744" t="s">
        <v>60</v>
      </c>
      <c r="F1349" t="s">
        <v>376</v>
      </c>
      <c r="G1349" t="s">
        <v>396</v>
      </c>
      <c r="I1349" t="s">
        <v>399</v>
      </c>
      <c r="J1349" t="s">
        <v>216</v>
      </c>
      <c r="K1349">
        <f>VLOOKUP(I1349,Sheet2!$A$2:$C$1013,3,FALSE)</f>
        <v>285</v>
      </c>
      <c r="L1349" t="str">
        <f t="shared" ref="L1349:L1412" si="89">"UPDATE m_coa set coa_group_id='"&amp;K1349&amp;"' WHERE code='"&amp;B1349&amp;"';"</f>
        <v>UPDATE m_coa set coa_group_id='285' WHERE code='120503104';</v>
      </c>
    </row>
    <row r="1350" spans="2:12">
      <c r="B1350">
        <v>120503105</v>
      </c>
      <c r="C1350" t="str">
        <f t="shared" si="87"/>
        <v>NCA - Investasi Jangka Panjang - Investasi Saham - PT Sentral Dapur Pangan (SDP)</v>
      </c>
      <c r="D1350" s="7" t="str">
        <f t="shared" si="88"/>
        <v>INSERT INTO m_coa (created_at, code, name) values (NOW(),'120503105','NCA - Investasi Jangka Panjang - Investasi Saham - PT Sentral Dapur Pangan (SDP)');</v>
      </c>
      <c r="E1350" s="744" t="s">
        <v>60</v>
      </c>
      <c r="F1350" t="s">
        <v>376</v>
      </c>
      <c r="G1350" t="s">
        <v>396</v>
      </c>
      <c r="I1350" t="s">
        <v>399</v>
      </c>
      <c r="J1350" t="s">
        <v>217</v>
      </c>
      <c r="K1350">
        <f>VLOOKUP(I1350,Sheet2!$A$2:$C$1013,3,FALSE)</f>
        <v>285</v>
      </c>
      <c r="L1350" t="str">
        <f t="shared" si="89"/>
        <v>UPDATE m_coa set coa_group_id='285' WHERE code='120503105';</v>
      </c>
    </row>
    <row r="1351" spans="2:12">
      <c r="B1351">
        <v>120503106</v>
      </c>
      <c r="C1351" t="str">
        <f t="shared" si="87"/>
        <v>NCA - Investasi Jangka Panjang - Investasi Saham - PT Sistem Mikroelektronik Cerdas (SMC)</v>
      </c>
      <c r="D1351" s="7" t="str">
        <f t="shared" si="88"/>
        <v>INSERT INTO m_coa (created_at, code, name) values (NOW(),'120503106','NCA - Investasi Jangka Panjang - Investasi Saham - PT Sistem Mikroelektronik Cerdas (SMC)');</v>
      </c>
      <c r="E1351" s="744" t="s">
        <v>60</v>
      </c>
      <c r="F1351" t="s">
        <v>376</v>
      </c>
      <c r="G1351" t="s">
        <v>396</v>
      </c>
      <c r="I1351" t="s">
        <v>399</v>
      </c>
      <c r="J1351" t="s">
        <v>218</v>
      </c>
      <c r="K1351">
        <f>VLOOKUP(I1351,Sheet2!$A$2:$C$1013,3,FALSE)</f>
        <v>285</v>
      </c>
      <c r="L1351" t="str">
        <f t="shared" si="89"/>
        <v>UPDATE m_coa set coa_group_id='285' WHERE code='120503106';</v>
      </c>
    </row>
    <row r="1352" spans="2:12">
      <c r="B1352">
        <v>120503107</v>
      </c>
      <c r="C1352" t="str">
        <f t="shared" si="87"/>
        <v>NCA - Investasi Jangka Panjang - Investasi Saham - PT Solusi Proteksi Mandiri (SPM)</v>
      </c>
      <c r="D1352" s="7" t="str">
        <f t="shared" si="88"/>
        <v>INSERT INTO m_coa (created_at, code, name) values (NOW(),'120503107','NCA - Investasi Jangka Panjang - Investasi Saham - PT Solusi Proteksi Mandiri (SPM)');</v>
      </c>
      <c r="E1352" s="744" t="s">
        <v>60</v>
      </c>
      <c r="F1352" t="s">
        <v>376</v>
      </c>
      <c r="G1352" t="s">
        <v>396</v>
      </c>
      <c r="I1352" t="s">
        <v>399</v>
      </c>
      <c r="J1352" t="s">
        <v>219</v>
      </c>
      <c r="K1352">
        <f>VLOOKUP(I1352,Sheet2!$A$2:$C$1013,3,FALSE)</f>
        <v>285</v>
      </c>
      <c r="L1352" t="str">
        <f t="shared" si="89"/>
        <v>UPDATE m_coa set coa_group_id='285' WHERE code='120503107';</v>
      </c>
    </row>
    <row r="1353" spans="2:12">
      <c r="B1353">
        <v>120503108</v>
      </c>
      <c r="C1353" t="str">
        <f t="shared" si="87"/>
        <v>NCA - Investasi Jangka Panjang - Investasi Saham - PT Surprise Indonesia (SI)</v>
      </c>
      <c r="D1353" s="7" t="str">
        <f t="shared" si="88"/>
        <v>INSERT INTO m_coa (created_at, code, name) values (NOW(),'120503108','NCA - Investasi Jangka Panjang - Investasi Saham - PT Surprise Indonesia (SI)');</v>
      </c>
      <c r="E1353" s="744" t="s">
        <v>60</v>
      </c>
      <c r="F1353" t="s">
        <v>376</v>
      </c>
      <c r="G1353" t="s">
        <v>396</v>
      </c>
      <c r="I1353" t="s">
        <v>399</v>
      </c>
      <c r="J1353" t="s">
        <v>220</v>
      </c>
      <c r="K1353">
        <f>VLOOKUP(I1353,Sheet2!$A$2:$C$1013,3,FALSE)</f>
        <v>285</v>
      </c>
      <c r="L1353" t="str">
        <f t="shared" si="89"/>
        <v>UPDATE m_coa set coa_group_id='285' WHERE code='120503108';</v>
      </c>
    </row>
    <row r="1354" spans="2:12">
      <c r="B1354">
        <v>120503109</v>
      </c>
      <c r="C1354" t="str">
        <f t="shared" si="87"/>
        <v>NCA - Investasi Jangka Panjang - Investasi Saham - PT Surya Teknologi Perkasa (STP)</v>
      </c>
      <c r="D1354" s="7" t="str">
        <f t="shared" si="88"/>
        <v>INSERT INTO m_coa (created_at, code, name) values (NOW(),'120503109','NCA - Investasi Jangka Panjang - Investasi Saham - PT Surya Teknologi Perkasa (STP)');</v>
      </c>
      <c r="E1354" s="744" t="s">
        <v>60</v>
      </c>
      <c r="F1354" t="s">
        <v>376</v>
      </c>
      <c r="G1354" t="s">
        <v>396</v>
      </c>
      <c r="I1354" t="s">
        <v>399</v>
      </c>
      <c r="J1354" t="s">
        <v>221</v>
      </c>
      <c r="K1354">
        <f>VLOOKUP(I1354,Sheet2!$A$2:$C$1013,3,FALSE)</f>
        <v>285</v>
      </c>
      <c r="L1354" t="str">
        <f t="shared" si="89"/>
        <v>UPDATE m_coa set coa_group_id='285' WHERE code='120503109';</v>
      </c>
    </row>
    <row r="1355" spans="2:12">
      <c r="B1355">
        <v>120503110</v>
      </c>
      <c r="C1355" t="str">
        <f t="shared" si="87"/>
        <v>NCA - Investasi Jangka Panjang - Investasi Saham - PT Swap Energi Indonesia (SEI)</v>
      </c>
      <c r="D1355" s="7" t="str">
        <f t="shared" si="88"/>
        <v>INSERT INTO m_coa (created_at, code, name) values (NOW(),'120503110','NCA - Investasi Jangka Panjang - Investasi Saham - PT Swap Energi Indonesia (SEI)');</v>
      </c>
      <c r="E1355" s="744" t="s">
        <v>60</v>
      </c>
      <c r="F1355" t="s">
        <v>376</v>
      </c>
      <c r="G1355" t="s">
        <v>396</v>
      </c>
      <c r="I1355" t="s">
        <v>399</v>
      </c>
      <c r="J1355" t="s">
        <v>222</v>
      </c>
      <c r="K1355">
        <f>VLOOKUP(I1355,Sheet2!$A$2:$C$1013,3,FALSE)</f>
        <v>285</v>
      </c>
      <c r="L1355" t="str">
        <f t="shared" si="89"/>
        <v>UPDATE m_coa set coa_group_id='285' WHERE code='120503110';</v>
      </c>
    </row>
    <row r="1356" spans="2:12">
      <c r="B1356">
        <v>120503111</v>
      </c>
      <c r="C1356" t="str">
        <f t="shared" si="87"/>
        <v>NCA - Investasi Jangka Panjang - Investasi Saham - PT Telefast Indonesia Tbk (TFAS)</v>
      </c>
      <c r="D1356" s="7" t="str">
        <f t="shared" si="88"/>
        <v>INSERT INTO m_coa (created_at, code, name) values (NOW(),'120503111','NCA - Investasi Jangka Panjang - Investasi Saham - PT Telefast Indonesia Tbk (TFAS)');</v>
      </c>
      <c r="E1356" s="744" t="s">
        <v>60</v>
      </c>
      <c r="F1356" t="s">
        <v>376</v>
      </c>
      <c r="G1356" t="s">
        <v>396</v>
      </c>
      <c r="I1356" t="s">
        <v>399</v>
      </c>
      <c r="J1356" t="s">
        <v>223</v>
      </c>
      <c r="K1356">
        <f>VLOOKUP(I1356,Sheet2!$A$2:$C$1013,3,FALSE)</f>
        <v>285</v>
      </c>
      <c r="L1356" t="str">
        <f t="shared" si="89"/>
        <v>UPDATE m_coa set coa_group_id='285' WHERE code='120503111';</v>
      </c>
    </row>
    <row r="1357" spans="2:12">
      <c r="B1357">
        <v>120503112</v>
      </c>
      <c r="C1357" t="str">
        <f t="shared" si="87"/>
        <v>NCA - Investasi Jangka Panjang - Investasi Saham - PT Telefast Investama Indonesia (TII)</v>
      </c>
      <c r="D1357" s="7" t="str">
        <f t="shared" si="88"/>
        <v>INSERT INTO m_coa (created_at, code, name) values (NOW(),'120503112','NCA - Investasi Jangka Panjang - Investasi Saham - PT Telefast Investama Indonesia (TII)');</v>
      </c>
      <c r="E1357" s="744" t="s">
        <v>60</v>
      </c>
      <c r="F1357" t="s">
        <v>376</v>
      </c>
      <c r="G1357" t="s">
        <v>396</v>
      </c>
      <c r="I1357" t="s">
        <v>399</v>
      </c>
      <c r="J1357" t="s">
        <v>224</v>
      </c>
      <c r="K1357">
        <f>VLOOKUP(I1357,Sheet2!$A$2:$C$1013,3,FALSE)</f>
        <v>285</v>
      </c>
      <c r="L1357" t="str">
        <f t="shared" si="89"/>
        <v>UPDATE m_coa set coa_group_id='285' WHERE code='120503112';</v>
      </c>
    </row>
    <row r="1358" spans="2:12">
      <c r="B1358">
        <v>120503113</v>
      </c>
      <c r="C1358" t="str">
        <f t="shared" si="87"/>
        <v>NCA - Investasi Jangka Panjang - Investasi Saham - PT Voucher Express Internasional (VEI)</v>
      </c>
      <c r="D1358" s="7" t="str">
        <f t="shared" si="88"/>
        <v>INSERT INTO m_coa (created_at, code, name) values (NOW(),'120503113','NCA - Investasi Jangka Panjang - Investasi Saham - PT Voucher Express Internasional (VEI)');</v>
      </c>
      <c r="E1358" s="744" t="s">
        <v>60</v>
      </c>
      <c r="F1358" t="s">
        <v>376</v>
      </c>
      <c r="G1358" t="s">
        <v>396</v>
      </c>
      <c r="I1358" t="s">
        <v>399</v>
      </c>
      <c r="J1358" t="s">
        <v>225</v>
      </c>
      <c r="K1358">
        <f>VLOOKUP(I1358,Sheet2!$A$2:$C$1013,3,FALSE)</f>
        <v>285</v>
      </c>
      <c r="L1358" t="str">
        <f t="shared" si="89"/>
        <v>UPDATE m_coa set coa_group_id='285' WHERE code='120503113';</v>
      </c>
    </row>
    <row r="1359" spans="2:12">
      <c r="B1359">
        <v>120503114</v>
      </c>
      <c r="C1359" t="str">
        <f t="shared" si="87"/>
        <v>NCA - Investasi Jangka Panjang - Investasi Saham - PT Wicaksana Anugerah Indonesia (WAI)</v>
      </c>
      <c r="D1359" s="7" t="str">
        <f t="shared" si="88"/>
        <v>INSERT INTO m_coa (created_at, code, name) values (NOW(),'120503114','NCA - Investasi Jangka Panjang - Investasi Saham - PT Wicaksana Anugerah Indonesia (WAI)');</v>
      </c>
      <c r="E1359" s="744" t="s">
        <v>60</v>
      </c>
      <c r="F1359" t="s">
        <v>376</v>
      </c>
      <c r="G1359" t="s">
        <v>396</v>
      </c>
      <c r="I1359" t="s">
        <v>399</v>
      </c>
      <c r="J1359" t="s">
        <v>226</v>
      </c>
      <c r="K1359">
        <f>VLOOKUP(I1359,Sheet2!$A$2:$C$1013,3,FALSE)</f>
        <v>285</v>
      </c>
      <c r="L1359" t="str">
        <f t="shared" si="89"/>
        <v>UPDATE m_coa set coa_group_id='285' WHERE code='120503114';</v>
      </c>
    </row>
    <row r="1360" spans="2:12">
      <c r="B1360">
        <v>120503115</v>
      </c>
      <c r="C1360" t="str">
        <f t="shared" si="87"/>
        <v>NCA - Investasi Jangka Panjang - Investasi Saham - PT Wicaksana Anugerah Nusantara (WAN)</v>
      </c>
      <c r="D1360" s="7" t="str">
        <f t="shared" si="88"/>
        <v>INSERT INTO m_coa (created_at, code, name) values (NOW(),'120503115','NCA - Investasi Jangka Panjang - Investasi Saham - PT Wicaksana Anugerah Nusantara (WAN)');</v>
      </c>
      <c r="E1360" s="744" t="s">
        <v>60</v>
      </c>
      <c r="F1360" t="s">
        <v>376</v>
      </c>
      <c r="G1360" t="s">
        <v>396</v>
      </c>
      <c r="I1360" t="s">
        <v>399</v>
      </c>
      <c r="J1360" t="s">
        <v>227</v>
      </c>
      <c r="K1360">
        <f>VLOOKUP(I1360,Sheet2!$A$2:$C$1013,3,FALSE)</f>
        <v>285</v>
      </c>
      <c r="L1360" t="str">
        <f t="shared" si="89"/>
        <v>UPDATE m_coa set coa_group_id='285' WHERE code='120503115';</v>
      </c>
    </row>
    <row r="1361" spans="2:12">
      <c r="B1361">
        <v>120503116</v>
      </c>
      <c r="C1361" t="str">
        <f t="shared" si="87"/>
        <v>NCA - Investasi Jangka Panjang - Investasi Saham - PT Wicaksana Anugerah Solusindo (WAS)</v>
      </c>
      <c r="D1361" s="7" t="str">
        <f t="shared" si="88"/>
        <v>INSERT INTO m_coa (created_at, code, name) values (NOW(),'120503116','NCA - Investasi Jangka Panjang - Investasi Saham - PT Wicaksana Anugerah Solusindo (WAS)');</v>
      </c>
      <c r="E1361" s="744" t="s">
        <v>60</v>
      </c>
      <c r="F1361" t="s">
        <v>376</v>
      </c>
      <c r="G1361" t="s">
        <v>396</v>
      </c>
      <c r="I1361" t="s">
        <v>399</v>
      </c>
      <c r="J1361" t="s">
        <v>228</v>
      </c>
      <c r="K1361">
        <f>VLOOKUP(I1361,Sheet2!$A$2:$C$1013,3,FALSE)</f>
        <v>285</v>
      </c>
      <c r="L1361" t="str">
        <f t="shared" si="89"/>
        <v>UPDATE m_coa set coa_group_id='285' WHERE code='120503116';</v>
      </c>
    </row>
    <row r="1362" spans="2:12">
      <c r="B1362">
        <v>120503117</v>
      </c>
      <c r="C1362" t="str">
        <f t="shared" si="87"/>
        <v>NCA - Investasi Jangka Panjang - Investasi Saham - PT Agapindo Sejahtera Sukses (ASS2)</v>
      </c>
      <c r="D1362" s="7" t="str">
        <f t="shared" si="88"/>
        <v>INSERT INTO m_coa (created_at, code, name) values (NOW(),'120503117','NCA - Investasi Jangka Panjang - Investasi Saham - PT Agapindo Sejahtera Sukses (ASS2)');</v>
      </c>
      <c r="E1362" s="744" t="s">
        <v>60</v>
      </c>
      <c r="F1362" t="s">
        <v>376</v>
      </c>
      <c r="G1362" t="s">
        <v>396</v>
      </c>
      <c r="I1362" t="s">
        <v>399</v>
      </c>
      <c r="J1362" t="s">
        <v>229</v>
      </c>
      <c r="K1362">
        <f>VLOOKUP(I1362,Sheet2!$A$2:$C$1013,3,FALSE)</f>
        <v>285</v>
      </c>
      <c r="L1362" t="str">
        <f t="shared" si="89"/>
        <v>UPDATE m_coa set coa_group_id='285' WHERE code='120503117';</v>
      </c>
    </row>
    <row r="1363" spans="2:12">
      <c r="B1363">
        <v>120503118</v>
      </c>
      <c r="C1363" t="str">
        <f t="shared" si="87"/>
        <v>NCA - Investasi Jangka Panjang - Investasi Saham - PT Bumilangit Digital Mediatama (BLDX)</v>
      </c>
      <c r="D1363" s="7" t="str">
        <f t="shared" si="88"/>
        <v>INSERT INTO m_coa (created_at, code, name) values (NOW(),'120503118','NCA - Investasi Jangka Panjang - Investasi Saham - PT Bumilangit Digital Mediatama (BLDX)');</v>
      </c>
      <c r="E1363" s="744" t="s">
        <v>60</v>
      </c>
      <c r="F1363" t="s">
        <v>376</v>
      </c>
      <c r="G1363" t="s">
        <v>396</v>
      </c>
      <c r="I1363" t="s">
        <v>399</v>
      </c>
      <c r="J1363" t="s">
        <v>230</v>
      </c>
      <c r="K1363">
        <f>VLOOKUP(I1363,Sheet2!$A$2:$C$1013,3,FALSE)</f>
        <v>285</v>
      </c>
      <c r="L1363" t="str">
        <f t="shared" si="89"/>
        <v>UPDATE m_coa set coa_group_id='285' WHERE code='120503118';</v>
      </c>
    </row>
    <row r="1364" spans="2:12">
      <c r="B1364">
        <v>120503119</v>
      </c>
      <c r="C1364" t="str">
        <f t="shared" si="87"/>
        <v>NCA - Investasi Jangka Panjang - Investasi Saham - PT DMMX Media Maxima</v>
      </c>
      <c r="D1364" s="7" t="str">
        <f t="shared" si="88"/>
        <v>INSERT INTO m_coa (created_at, code, name) values (NOW(),'120503119','NCA - Investasi Jangka Panjang - Investasi Saham - PT DMMX Media Maxima');</v>
      </c>
      <c r="E1364" s="744" t="s">
        <v>60</v>
      </c>
      <c r="F1364" t="s">
        <v>376</v>
      </c>
      <c r="G1364" t="s">
        <v>396</v>
      </c>
      <c r="I1364" t="s">
        <v>399</v>
      </c>
      <c r="J1364" t="s">
        <v>231</v>
      </c>
      <c r="K1364">
        <f>VLOOKUP(I1364,Sheet2!$A$2:$C$1013,3,FALSE)</f>
        <v>285</v>
      </c>
      <c r="L1364" t="str">
        <f t="shared" si="89"/>
        <v>UPDATE m_coa set coa_group_id='285' WHERE code='120503119';</v>
      </c>
    </row>
    <row r="1365" spans="2:12">
      <c r="B1365">
        <v>120503120</v>
      </c>
      <c r="C1365" t="str">
        <f t="shared" si="87"/>
        <v>NCA - Investasi Jangka Panjang - Investasi Saham - PT Mega Harapan Mulia (MHM)</v>
      </c>
      <c r="D1365" s="7" t="str">
        <f t="shared" si="88"/>
        <v>INSERT INTO m_coa (created_at, code, name) values (NOW(),'120503120','NCA - Investasi Jangka Panjang - Investasi Saham - PT Mega Harapan Mulia (MHM)');</v>
      </c>
      <c r="E1365" s="744" t="s">
        <v>60</v>
      </c>
      <c r="F1365" t="s">
        <v>376</v>
      </c>
      <c r="G1365" t="s">
        <v>396</v>
      </c>
      <c r="I1365" t="s">
        <v>399</v>
      </c>
      <c r="J1365" t="s">
        <v>232</v>
      </c>
      <c r="K1365">
        <f>VLOOKUP(I1365,Sheet2!$A$2:$C$1013,3,FALSE)</f>
        <v>285</v>
      </c>
      <c r="L1365" t="str">
        <f t="shared" si="89"/>
        <v>UPDATE m_coa set coa_group_id='285' WHERE code='120503120';</v>
      </c>
    </row>
    <row r="1366" spans="2:12">
      <c r="B1366">
        <v>120503121</v>
      </c>
      <c r="C1366" t="str">
        <f t="shared" si="87"/>
        <v>NCA - Investasi Jangka Panjang - Investasi Saham - PT Code Development Indonesia</v>
      </c>
      <c r="D1366" s="7" t="str">
        <f t="shared" si="88"/>
        <v>INSERT INTO m_coa (created_at, code, name) values (NOW(),'120503121','NCA - Investasi Jangka Panjang - Investasi Saham - PT Code Development Indonesia');</v>
      </c>
      <c r="E1366" s="744" t="s">
        <v>60</v>
      </c>
      <c r="F1366" t="s">
        <v>376</v>
      </c>
      <c r="G1366" t="s">
        <v>396</v>
      </c>
      <c r="I1366" t="s">
        <v>399</v>
      </c>
      <c r="J1366" t="s">
        <v>233</v>
      </c>
      <c r="K1366">
        <f>VLOOKUP(I1366,Sheet2!$A$2:$C$1013,3,FALSE)</f>
        <v>285</v>
      </c>
      <c r="L1366" t="str">
        <f t="shared" si="89"/>
        <v>UPDATE m_coa set coa_group_id='285' WHERE code='120503121';</v>
      </c>
    </row>
    <row r="1367" spans="2:12">
      <c r="B1367">
        <v>120503122</v>
      </c>
      <c r="C1367" t="str">
        <f t="shared" si="87"/>
        <v>NCA - Investasi Jangka Panjang - Investasi Saham - PT Niji Games Studio (NGS)</v>
      </c>
      <c r="D1367" s="7" t="str">
        <f t="shared" si="88"/>
        <v>INSERT INTO m_coa (created_at, code, name) values (NOW(),'120503122','NCA - Investasi Jangka Panjang - Investasi Saham - PT Niji Games Studio (NGS)');</v>
      </c>
      <c r="E1367" s="744" t="s">
        <v>60</v>
      </c>
      <c r="F1367" t="s">
        <v>376</v>
      </c>
      <c r="G1367" t="s">
        <v>396</v>
      </c>
      <c r="I1367" t="s">
        <v>399</v>
      </c>
      <c r="J1367" t="s">
        <v>234</v>
      </c>
      <c r="K1367">
        <f>VLOOKUP(I1367,Sheet2!$A$2:$C$1013,3,FALSE)</f>
        <v>285</v>
      </c>
      <c r="L1367" t="str">
        <f t="shared" si="89"/>
        <v>UPDATE m_coa set coa_group_id='285' WHERE code='120503122';</v>
      </c>
    </row>
    <row r="1368" spans="2:12">
      <c r="B1368">
        <v>120503123</v>
      </c>
      <c r="C1368" t="str">
        <f t="shared" si="87"/>
        <v>NCA - Investasi Jangka Panjang - Investasi Saham - PT Indonesian Cloud (IC)</v>
      </c>
      <c r="D1368" s="7" t="str">
        <f t="shared" si="88"/>
        <v>INSERT INTO m_coa (created_at, code, name) values (NOW(),'120503123','NCA - Investasi Jangka Panjang - Investasi Saham - PT Indonesian Cloud (IC)');</v>
      </c>
      <c r="E1368" s="744" t="s">
        <v>60</v>
      </c>
      <c r="F1368" t="s">
        <v>376</v>
      </c>
      <c r="G1368" t="s">
        <v>396</v>
      </c>
      <c r="I1368" t="s">
        <v>399</v>
      </c>
      <c r="J1368" t="s">
        <v>235</v>
      </c>
      <c r="K1368">
        <f>VLOOKUP(I1368,Sheet2!$A$2:$C$1013,3,FALSE)</f>
        <v>285</v>
      </c>
      <c r="L1368" t="str">
        <f t="shared" si="89"/>
        <v>UPDATE m_coa set coa_group_id='285' WHERE code='120503123';</v>
      </c>
    </row>
    <row r="1369" spans="2:12">
      <c r="B1369">
        <v>120503124</v>
      </c>
      <c r="C1369" t="str">
        <f t="shared" si="87"/>
        <v>NCA - Investasi Jangka Panjang - Investasi Saham - PT Dans Multi Pro (DMP)</v>
      </c>
      <c r="D1369" s="7" t="str">
        <f t="shared" si="88"/>
        <v>INSERT INTO m_coa (created_at, code, name) values (NOW(),'120503124','NCA - Investasi Jangka Panjang - Investasi Saham - PT Dans Multi Pro (DMP)');</v>
      </c>
      <c r="E1369" s="744" t="s">
        <v>60</v>
      </c>
      <c r="F1369" t="s">
        <v>376</v>
      </c>
      <c r="G1369" t="s">
        <v>396</v>
      </c>
      <c r="I1369" t="s">
        <v>399</v>
      </c>
      <c r="J1369" t="s">
        <v>236</v>
      </c>
      <c r="K1369">
        <f>VLOOKUP(I1369,Sheet2!$A$2:$C$1013,3,FALSE)</f>
        <v>285</v>
      </c>
      <c r="L1369" t="str">
        <f t="shared" si="89"/>
        <v>UPDATE m_coa set coa_group_id='285' WHERE code='120503124';</v>
      </c>
    </row>
    <row r="1370" spans="2:12">
      <c r="B1370">
        <v>120503125</v>
      </c>
      <c r="C1370" t="str">
        <f t="shared" si="87"/>
        <v>NCA - Investasi Jangka Panjang - Investasi Saham - PT Cipta Urban Darsana (CUD)</v>
      </c>
      <c r="D1370" s="7" t="str">
        <f t="shared" si="88"/>
        <v>INSERT INTO m_coa (created_at, code, name) values (NOW(),'120503125','NCA - Investasi Jangka Panjang - Investasi Saham - PT Cipta Urban Darsana (CUD)');</v>
      </c>
      <c r="E1370" s="744" t="s">
        <v>60</v>
      </c>
      <c r="F1370" t="s">
        <v>376</v>
      </c>
      <c r="G1370" t="s">
        <v>396</v>
      </c>
      <c r="I1370" t="s">
        <v>399</v>
      </c>
      <c r="J1370" t="s">
        <v>237</v>
      </c>
      <c r="K1370">
        <f>VLOOKUP(I1370,Sheet2!$A$2:$C$1013,3,FALSE)</f>
        <v>285</v>
      </c>
      <c r="L1370" t="str">
        <f t="shared" si="89"/>
        <v>UPDATE m_coa set coa_group_id='285' WHERE code='120503125';</v>
      </c>
    </row>
    <row r="1371" spans="2:12">
      <c r="B1371">
        <v>120503126</v>
      </c>
      <c r="C1371" t="str">
        <f t="shared" si="87"/>
        <v>NCA - Investasi Jangka Panjang - Investasi Saham - PT Dwi Danamitra Kavita (DDK)</v>
      </c>
      <c r="D1371" s="7" t="str">
        <f t="shared" si="88"/>
        <v>INSERT INTO m_coa (created_at, code, name) values (NOW(),'120503126','NCA - Investasi Jangka Panjang - Investasi Saham - PT Dwi Danamitra Kavita (DDK)');</v>
      </c>
      <c r="E1371" s="744" t="s">
        <v>60</v>
      </c>
      <c r="F1371" t="s">
        <v>376</v>
      </c>
      <c r="G1371" t="s">
        <v>396</v>
      </c>
      <c r="I1371" t="s">
        <v>399</v>
      </c>
      <c r="J1371" t="s">
        <v>238</v>
      </c>
      <c r="K1371">
        <f>VLOOKUP(I1371,Sheet2!$A$2:$C$1013,3,FALSE)</f>
        <v>285</v>
      </c>
      <c r="L1371" t="str">
        <f t="shared" si="89"/>
        <v>UPDATE m_coa set coa_group_id='285' WHERE code='120503126';</v>
      </c>
    </row>
    <row r="1372" spans="2:12">
      <c r="B1372">
        <v>120503127</v>
      </c>
      <c r="C1372" t="str">
        <f t="shared" si="87"/>
        <v>NCA - Investasi Jangka Panjang - Investasi Saham - PT Artaka Anugerah Abadi (AAA)</v>
      </c>
      <c r="D1372" s="7" t="str">
        <f t="shared" si="88"/>
        <v>INSERT INTO m_coa (created_at, code, name) values (NOW(),'120503127','NCA - Investasi Jangka Panjang - Investasi Saham - PT Artaka Anugerah Abadi (AAA)');</v>
      </c>
      <c r="E1372" s="744" t="s">
        <v>60</v>
      </c>
      <c r="F1372" t="s">
        <v>376</v>
      </c>
      <c r="G1372" t="s">
        <v>396</v>
      </c>
      <c r="I1372" t="s">
        <v>399</v>
      </c>
      <c r="J1372" t="s">
        <v>239</v>
      </c>
      <c r="K1372">
        <f>VLOOKUP(I1372,Sheet2!$A$2:$C$1013,3,FALSE)</f>
        <v>285</v>
      </c>
      <c r="L1372" t="str">
        <f t="shared" si="89"/>
        <v>UPDATE m_coa set coa_group_id='285' WHERE code='120503127';</v>
      </c>
    </row>
    <row r="1373" spans="2:12">
      <c r="B1373">
        <v>120503128</v>
      </c>
      <c r="C1373" t="str">
        <f t="shared" si="87"/>
        <v>NCA - Investasi Jangka Panjang - Investasi Saham - PT Clodeo Indonesia Jaya (CIJ)</v>
      </c>
      <c r="D1373" s="7" t="str">
        <f t="shared" si="88"/>
        <v>INSERT INTO m_coa (created_at, code, name) values (NOW(),'120503128','NCA - Investasi Jangka Panjang - Investasi Saham - PT Clodeo Indonesia Jaya (CIJ)');</v>
      </c>
      <c r="E1373" s="744" t="s">
        <v>60</v>
      </c>
      <c r="F1373" t="s">
        <v>376</v>
      </c>
      <c r="G1373" t="s">
        <v>396</v>
      </c>
      <c r="I1373" t="s">
        <v>399</v>
      </c>
      <c r="J1373" t="s">
        <v>240</v>
      </c>
      <c r="K1373">
        <f>VLOOKUP(I1373,Sheet2!$A$2:$C$1013,3,FALSE)</f>
        <v>285</v>
      </c>
      <c r="L1373" t="str">
        <f t="shared" si="89"/>
        <v>UPDATE m_coa set coa_group_id='285' WHERE code='120503128';</v>
      </c>
    </row>
    <row r="1374" spans="2:12">
      <c r="B1374">
        <v>120503129</v>
      </c>
      <c r="C1374" t="str">
        <f t="shared" ref="C1374:C1437" si="90">CONCATENATE(F1374,E1374,G1374,E1374,I1374,E1374,J1374)</f>
        <v>NCA - Investasi Jangka Panjang - Investasi Saham - PT Mandiri Terang Harapan (MTH)</v>
      </c>
      <c r="D1374" s="7" t="str">
        <f t="shared" si="88"/>
        <v>INSERT INTO m_coa (created_at, code, name) values (NOW(),'120503129','NCA - Investasi Jangka Panjang - Investasi Saham - PT Mandiri Terang Harapan (MTH)');</v>
      </c>
      <c r="E1374" s="744" t="s">
        <v>60</v>
      </c>
      <c r="F1374" t="s">
        <v>376</v>
      </c>
      <c r="G1374" t="s">
        <v>396</v>
      </c>
      <c r="I1374" t="s">
        <v>399</v>
      </c>
      <c r="J1374" t="s">
        <v>241</v>
      </c>
      <c r="K1374">
        <f>VLOOKUP(I1374,Sheet2!$A$2:$C$1013,3,FALSE)</f>
        <v>285</v>
      </c>
      <c r="L1374" t="str">
        <f t="shared" si="89"/>
        <v>UPDATE m_coa set coa_group_id='285' WHERE code='120503129';</v>
      </c>
    </row>
    <row r="1375" spans="2:12">
      <c r="B1375">
        <v>120503130</v>
      </c>
      <c r="C1375" t="str">
        <f t="shared" si="90"/>
        <v>NCA - Investasi Jangka Panjang - Investasi Saham - PT Aeronusa Inti raya (AIR)</v>
      </c>
      <c r="D1375" s="7" t="str">
        <f t="shared" si="88"/>
        <v>INSERT INTO m_coa (created_at, code, name) values (NOW(),'120503130','NCA - Investasi Jangka Panjang - Investasi Saham - PT Aeronusa Inti raya (AIR)');</v>
      </c>
      <c r="E1375" s="744" t="s">
        <v>60</v>
      </c>
      <c r="F1375" t="s">
        <v>376</v>
      </c>
      <c r="G1375" t="s">
        <v>396</v>
      </c>
      <c r="I1375" t="s">
        <v>399</v>
      </c>
      <c r="J1375" t="s">
        <v>242</v>
      </c>
      <c r="K1375">
        <f>VLOOKUP(I1375,Sheet2!$A$2:$C$1013,3,FALSE)</f>
        <v>285</v>
      </c>
      <c r="L1375" t="str">
        <f t="shared" si="89"/>
        <v>UPDATE m_coa set coa_group_id='285' WHERE code='120503130';</v>
      </c>
    </row>
    <row r="1376" spans="2:12">
      <c r="B1376">
        <v>120503131</v>
      </c>
      <c r="C1376" t="str">
        <f t="shared" si="90"/>
        <v>NCA - Investasi Jangka Panjang - Investasi Saham - PT Solusi Wicaksana Teknologi (SWT)</v>
      </c>
      <c r="D1376" s="7" t="str">
        <f t="shared" si="88"/>
        <v>INSERT INTO m_coa (created_at, code, name) values (NOW(),'120503131','NCA - Investasi Jangka Panjang - Investasi Saham - PT Solusi Wicaksana Teknologi (SWT)');</v>
      </c>
      <c r="E1376" s="744" t="s">
        <v>60</v>
      </c>
      <c r="F1376" t="s">
        <v>376</v>
      </c>
      <c r="G1376" t="s">
        <v>396</v>
      </c>
      <c r="I1376" t="s">
        <v>399</v>
      </c>
      <c r="J1376" t="s">
        <v>243</v>
      </c>
      <c r="K1376">
        <f>VLOOKUP(I1376,Sheet2!$A$2:$C$1013,3,FALSE)</f>
        <v>285</v>
      </c>
      <c r="L1376" t="str">
        <f t="shared" si="89"/>
        <v>UPDATE m_coa set coa_group_id='285' WHERE code='120503131';</v>
      </c>
    </row>
    <row r="1377" spans="2:12">
      <c r="B1377">
        <v>120503132</v>
      </c>
      <c r="C1377" t="str">
        <f t="shared" si="90"/>
        <v>NCA - Investasi Jangka Panjang - Investasi Saham - PT Mitra Pendanaan Mandiri (MPM)</v>
      </c>
      <c r="D1377" s="7" t="str">
        <f t="shared" si="88"/>
        <v>INSERT INTO m_coa (created_at, code, name) values (NOW(),'120503132','NCA - Investasi Jangka Panjang - Investasi Saham - PT Mitra Pendanaan Mandiri (MPM)');</v>
      </c>
      <c r="E1377" s="744" t="s">
        <v>60</v>
      </c>
      <c r="F1377" t="s">
        <v>376</v>
      </c>
      <c r="G1377" t="s">
        <v>396</v>
      </c>
      <c r="I1377" t="s">
        <v>399</v>
      </c>
      <c r="J1377" t="s">
        <v>244</v>
      </c>
      <c r="K1377">
        <f>VLOOKUP(I1377,Sheet2!$A$2:$C$1013,3,FALSE)</f>
        <v>285</v>
      </c>
      <c r="L1377" t="str">
        <f t="shared" si="89"/>
        <v>UPDATE m_coa set coa_group_id='285' WHERE code='120503132';</v>
      </c>
    </row>
    <row r="1378" spans="2:12">
      <c r="B1378">
        <v>120503133</v>
      </c>
      <c r="C1378" t="str">
        <f t="shared" si="90"/>
        <v>NCA - Investasi Jangka Panjang - Investasi Saham - PT Ekosistem Rintisan Digital (ERD)</v>
      </c>
      <c r="D1378" s="7" t="str">
        <f t="shared" si="88"/>
        <v>INSERT INTO m_coa (created_at, code, name) values (NOW(),'120503133','NCA - Investasi Jangka Panjang - Investasi Saham - PT Ekosistem Rintisan Digital (ERD)');</v>
      </c>
      <c r="E1378" s="744" t="s">
        <v>60</v>
      </c>
      <c r="F1378" t="s">
        <v>376</v>
      </c>
      <c r="G1378" t="s">
        <v>396</v>
      </c>
      <c r="I1378" t="s">
        <v>399</v>
      </c>
      <c r="J1378" t="s">
        <v>245</v>
      </c>
      <c r="K1378">
        <f>VLOOKUP(I1378,Sheet2!$A$2:$C$1013,3,FALSE)</f>
        <v>285</v>
      </c>
      <c r="L1378" t="str">
        <f t="shared" si="89"/>
        <v>UPDATE m_coa set coa_group_id='285' WHERE code='120503133';</v>
      </c>
    </row>
    <row r="1379" spans="2:12">
      <c r="B1379">
        <v>120503134</v>
      </c>
      <c r="C1379" t="str">
        <f t="shared" si="90"/>
        <v>NCA - Investasi Jangka Panjang - Investasi Saham - PT Sumber Digital Terpadu (SDT)</v>
      </c>
      <c r="D1379" s="7" t="str">
        <f t="shared" si="88"/>
        <v>INSERT INTO m_coa (created_at, code, name) values (NOW(),'120503134','NCA - Investasi Jangka Panjang - Investasi Saham - PT Sumber Digital Terpadu (SDT)');</v>
      </c>
      <c r="E1379" s="744" t="s">
        <v>60</v>
      </c>
      <c r="F1379" t="s">
        <v>376</v>
      </c>
      <c r="G1379" t="s">
        <v>396</v>
      </c>
      <c r="I1379" t="s">
        <v>399</v>
      </c>
      <c r="J1379" t="s">
        <v>246</v>
      </c>
      <c r="K1379">
        <f>VLOOKUP(I1379,Sheet2!$A$2:$C$1013,3,FALSE)</f>
        <v>285</v>
      </c>
      <c r="L1379" t="str">
        <f t="shared" si="89"/>
        <v>UPDATE m_coa set coa_group_id='285' WHERE code='120503134';</v>
      </c>
    </row>
    <row r="1380" spans="2:12">
      <c r="B1380">
        <v>120503135</v>
      </c>
      <c r="C1380" t="str">
        <f t="shared" si="90"/>
        <v>NCA - Investasi Jangka Panjang - Investasi Saham - PT Elpis Anugerah Andalan (EAA)</v>
      </c>
      <c r="D1380" s="7" t="str">
        <f t="shared" si="88"/>
        <v>INSERT INTO m_coa (created_at, code, name) values (NOW(),'120503135','NCA - Investasi Jangka Panjang - Investasi Saham - PT Elpis Anugerah Andalan (EAA)');</v>
      </c>
      <c r="E1380" s="744" t="s">
        <v>60</v>
      </c>
      <c r="F1380" t="s">
        <v>376</v>
      </c>
      <c r="G1380" t="s">
        <v>396</v>
      </c>
      <c r="I1380" t="s">
        <v>399</v>
      </c>
      <c r="J1380" t="s">
        <v>247</v>
      </c>
      <c r="K1380">
        <f>VLOOKUP(I1380,Sheet2!$A$2:$C$1013,3,FALSE)</f>
        <v>285</v>
      </c>
      <c r="L1380" t="str">
        <f t="shared" si="89"/>
        <v>UPDATE m_coa set coa_group_id='285' WHERE code='120503135';</v>
      </c>
    </row>
    <row r="1381" spans="2:12">
      <c r="B1381">
        <v>120503136</v>
      </c>
      <c r="C1381" t="str">
        <f t="shared" si="90"/>
        <v>NCA - Investasi Jangka Panjang - Investasi Saham - PT DMMX Grosir Digital (DGD)</v>
      </c>
      <c r="D1381" s="7" t="str">
        <f t="shared" si="88"/>
        <v>INSERT INTO m_coa (created_at, code, name) values (NOW(),'120503136','NCA - Investasi Jangka Panjang - Investasi Saham - PT DMMX Grosir Digital (DGD)');</v>
      </c>
      <c r="E1381" s="744" t="s">
        <v>60</v>
      </c>
      <c r="F1381" t="s">
        <v>376</v>
      </c>
      <c r="G1381" t="s">
        <v>396</v>
      </c>
      <c r="I1381" t="s">
        <v>399</v>
      </c>
      <c r="J1381" t="s">
        <v>248</v>
      </c>
      <c r="K1381">
        <f>VLOOKUP(I1381,Sheet2!$A$2:$C$1013,3,FALSE)</f>
        <v>285</v>
      </c>
      <c r="L1381" t="str">
        <f t="shared" si="89"/>
        <v>UPDATE m_coa set coa_group_id='285' WHERE code='120503136';</v>
      </c>
    </row>
    <row r="1382" spans="2:12">
      <c r="B1382">
        <v>120503137</v>
      </c>
      <c r="C1382" t="str">
        <f t="shared" si="90"/>
        <v>NCA - Investasi Jangka Panjang - Investasi Saham - PT DMMX Rans Digital (DRD)</v>
      </c>
      <c r="D1382" s="7" t="str">
        <f t="shared" si="88"/>
        <v>INSERT INTO m_coa (created_at, code, name) values (NOW(),'120503137','NCA - Investasi Jangka Panjang - Investasi Saham - PT DMMX Rans Digital (DRD)');</v>
      </c>
      <c r="E1382" s="744" t="s">
        <v>60</v>
      </c>
      <c r="F1382" t="s">
        <v>376</v>
      </c>
      <c r="G1382" t="s">
        <v>396</v>
      </c>
      <c r="I1382" t="s">
        <v>399</v>
      </c>
      <c r="J1382" t="s">
        <v>249</v>
      </c>
      <c r="K1382">
        <f>VLOOKUP(I1382,Sheet2!$A$2:$C$1013,3,FALSE)</f>
        <v>285</v>
      </c>
      <c r="L1382" t="str">
        <f t="shared" si="89"/>
        <v>UPDATE m_coa set coa_group_id='285' WHERE code='120503137';</v>
      </c>
    </row>
    <row r="1383" spans="2:12">
      <c r="B1383">
        <v>120503138</v>
      </c>
      <c r="C1383" t="str">
        <f t="shared" si="90"/>
        <v>NCA - Investasi Jangka Panjang - Investasi Saham - PT Qerja Akademi Indonesia (QAI)</v>
      </c>
      <c r="D1383" s="7" t="str">
        <f t="shared" si="88"/>
        <v>INSERT INTO m_coa (created_at, code, name) values (NOW(),'120503138','NCA - Investasi Jangka Panjang - Investasi Saham - PT Qerja Akademi Indonesia (QAI)');</v>
      </c>
      <c r="E1383" s="744" t="s">
        <v>60</v>
      </c>
      <c r="F1383" t="s">
        <v>376</v>
      </c>
      <c r="G1383" t="s">
        <v>396</v>
      </c>
      <c r="I1383" t="s">
        <v>399</v>
      </c>
      <c r="J1383" t="s">
        <v>250</v>
      </c>
      <c r="K1383">
        <f>VLOOKUP(I1383,Sheet2!$A$2:$C$1013,3,FALSE)</f>
        <v>285</v>
      </c>
      <c r="L1383" t="str">
        <f t="shared" si="89"/>
        <v>UPDATE m_coa set coa_group_id='285' WHERE code='120503138';</v>
      </c>
    </row>
    <row r="1384" spans="2:12">
      <c r="B1384">
        <v>120503139</v>
      </c>
      <c r="C1384" t="str">
        <f t="shared" si="90"/>
        <v>NCA - Investasi Jangka Panjang - Investasi Saham - PT Tfas Digital Indonesia (TDI)</v>
      </c>
      <c r="D1384" s="7" t="str">
        <f t="shared" si="88"/>
        <v>INSERT INTO m_coa (created_at, code, name) values (NOW(),'120503139','NCA - Investasi Jangka Panjang - Investasi Saham - PT Tfas Digital Indonesia (TDI)');</v>
      </c>
      <c r="E1384" s="744" t="s">
        <v>60</v>
      </c>
      <c r="F1384" t="s">
        <v>376</v>
      </c>
      <c r="G1384" t="s">
        <v>396</v>
      </c>
      <c r="I1384" t="s">
        <v>399</v>
      </c>
      <c r="J1384" t="s">
        <v>251</v>
      </c>
      <c r="K1384">
        <f>VLOOKUP(I1384,Sheet2!$A$2:$C$1013,3,FALSE)</f>
        <v>285</v>
      </c>
      <c r="L1384" t="str">
        <f t="shared" si="89"/>
        <v>UPDATE m_coa set coa_group_id='285' WHERE code='120503139';</v>
      </c>
    </row>
    <row r="1385" spans="2:12">
      <c r="B1385">
        <v>120503140</v>
      </c>
      <c r="C1385" t="str">
        <f t="shared" si="90"/>
        <v>NCA - Investasi Jangka Panjang - Investasi Saham - PT Gemilang Integra Fentura (GIF)</v>
      </c>
      <c r="D1385" s="7" t="str">
        <f t="shared" si="88"/>
        <v>INSERT INTO m_coa (created_at, code, name) values (NOW(),'120503140','NCA - Investasi Jangka Panjang - Investasi Saham - PT Gemilang Integra Fentura (GIF)');</v>
      </c>
      <c r="E1385" s="744" t="s">
        <v>60</v>
      </c>
      <c r="F1385" t="s">
        <v>376</v>
      </c>
      <c r="G1385" t="s">
        <v>396</v>
      </c>
      <c r="I1385" t="s">
        <v>399</v>
      </c>
      <c r="J1385" t="s">
        <v>252</v>
      </c>
      <c r="K1385">
        <f>VLOOKUP(I1385,Sheet2!$A$2:$C$1013,3,FALSE)</f>
        <v>285</v>
      </c>
      <c r="L1385" t="str">
        <f t="shared" si="89"/>
        <v>UPDATE m_coa set coa_group_id='285' WHERE code='120503140';</v>
      </c>
    </row>
    <row r="1386" spans="2:12">
      <c r="B1386">
        <v>120503141</v>
      </c>
      <c r="C1386" t="str">
        <f t="shared" si="90"/>
        <v>NCA - Investasi Jangka Panjang - Investasi Saham - PT Energi Selalu Baru (ESB)</v>
      </c>
      <c r="D1386" s="7" t="str">
        <f t="shared" si="88"/>
        <v>INSERT INTO m_coa (created_at, code, name) values (NOW(),'120503141','NCA - Investasi Jangka Panjang - Investasi Saham - PT Energi Selalu Baru (ESB)');</v>
      </c>
      <c r="E1386" s="744" t="s">
        <v>60</v>
      </c>
      <c r="F1386" t="s">
        <v>376</v>
      </c>
      <c r="G1386" t="s">
        <v>396</v>
      </c>
      <c r="I1386" t="s">
        <v>399</v>
      </c>
      <c r="J1386" t="s">
        <v>253</v>
      </c>
      <c r="K1386">
        <f>VLOOKUP(I1386,Sheet2!$A$2:$C$1013,3,FALSE)</f>
        <v>285</v>
      </c>
      <c r="L1386" t="str">
        <f t="shared" si="89"/>
        <v>UPDATE m_coa set coa_group_id='285' WHERE code='120503141';</v>
      </c>
    </row>
    <row r="1387" spans="2:12">
      <c r="B1387">
        <v>120503142</v>
      </c>
      <c r="C1387" t="str">
        <f t="shared" si="90"/>
        <v>NCA - Investasi Jangka Panjang - Investasi Saham - PT Solic Kreasi Baru (SKB)</v>
      </c>
      <c r="D1387" s="7" t="str">
        <f t="shared" si="88"/>
        <v>INSERT INTO m_coa (created_at, code, name) values (NOW(),'120503142','NCA - Investasi Jangka Panjang - Investasi Saham - PT Solic Kreasi Baru (SKB)');</v>
      </c>
      <c r="E1387" s="744" t="s">
        <v>60</v>
      </c>
      <c r="F1387" t="s">
        <v>376</v>
      </c>
      <c r="G1387" t="s">
        <v>396</v>
      </c>
      <c r="I1387" t="s">
        <v>399</v>
      </c>
      <c r="J1387" t="s">
        <v>254</v>
      </c>
      <c r="K1387">
        <f>VLOOKUP(I1387,Sheet2!$A$2:$C$1013,3,FALSE)</f>
        <v>285</v>
      </c>
      <c r="L1387" t="str">
        <f t="shared" si="89"/>
        <v>UPDATE m_coa set coa_group_id='285' WHERE code='120503142';</v>
      </c>
    </row>
    <row r="1388" spans="2:12">
      <c r="B1388">
        <v>120503143</v>
      </c>
      <c r="C1388" t="str">
        <f t="shared" si="90"/>
        <v>NCA - Investasi Jangka Panjang - Investasi Saham - PT Gembala Rintisan Digital (GRD)</v>
      </c>
      <c r="D1388" s="7" t="str">
        <f t="shared" si="88"/>
        <v>INSERT INTO m_coa (created_at, code, name) values (NOW(),'120503143','NCA - Investasi Jangka Panjang - Investasi Saham - PT Gembala Rintisan Digital (GRD)');</v>
      </c>
      <c r="E1388" s="744" t="s">
        <v>60</v>
      </c>
      <c r="F1388" t="s">
        <v>376</v>
      </c>
      <c r="G1388" t="s">
        <v>396</v>
      </c>
      <c r="I1388" t="s">
        <v>399</v>
      </c>
      <c r="J1388" t="s">
        <v>255</v>
      </c>
      <c r="K1388">
        <f>VLOOKUP(I1388,Sheet2!$A$2:$C$1013,3,FALSE)</f>
        <v>285</v>
      </c>
      <c r="L1388" t="str">
        <f t="shared" si="89"/>
        <v>UPDATE m_coa set coa_group_id='285' WHERE code='120503143';</v>
      </c>
    </row>
    <row r="1389" spans="2:12">
      <c r="B1389">
        <v>120503144</v>
      </c>
      <c r="C1389" t="str">
        <f t="shared" si="90"/>
        <v>NCA - Investasi Jangka Panjang - Investasi Saham - PT Sentral Inti Anugerah (SIA1)</v>
      </c>
      <c r="D1389" s="7" t="str">
        <f t="shared" si="88"/>
        <v>INSERT INTO m_coa (created_at, code, name) values (NOW(),'120503144','NCA - Investasi Jangka Panjang - Investasi Saham - PT Sentral Inti Anugerah (SIA1)');</v>
      </c>
      <c r="E1389" s="744" t="s">
        <v>60</v>
      </c>
      <c r="F1389" t="s">
        <v>376</v>
      </c>
      <c r="G1389" t="s">
        <v>396</v>
      </c>
      <c r="I1389" t="s">
        <v>399</v>
      </c>
      <c r="J1389" t="s">
        <v>256</v>
      </c>
      <c r="K1389">
        <f>VLOOKUP(I1389,Sheet2!$A$2:$C$1013,3,FALSE)</f>
        <v>285</v>
      </c>
      <c r="L1389" t="str">
        <f t="shared" si="89"/>
        <v>UPDATE m_coa set coa_group_id='285' WHERE code='120503144';</v>
      </c>
    </row>
    <row r="1390" spans="2:12">
      <c r="B1390">
        <v>120503145</v>
      </c>
      <c r="C1390" t="str">
        <f t="shared" si="90"/>
        <v>NCA - Investasi Jangka Panjang - Investasi Saham - PT Sarana Cipta Digital (SCD)</v>
      </c>
      <c r="D1390" s="7" t="str">
        <f t="shared" si="88"/>
        <v>INSERT INTO m_coa (created_at, code, name) values (NOW(),'120503145','NCA - Investasi Jangka Panjang - Investasi Saham - PT Sarana Cipta Digital (SCD)');</v>
      </c>
      <c r="E1390" s="744" t="s">
        <v>60</v>
      </c>
      <c r="F1390" t="s">
        <v>376</v>
      </c>
      <c r="G1390" t="s">
        <v>396</v>
      </c>
      <c r="I1390" t="s">
        <v>399</v>
      </c>
      <c r="J1390" t="s">
        <v>257</v>
      </c>
      <c r="K1390">
        <f>VLOOKUP(I1390,Sheet2!$A$2:$C$1013,3,FALSE)</f>
        <v>285</v>
      </c>
      <c r="L1390" t="str">
        <f t="shared" si="89"/>
        <v>UPDATE m_coa set coa_group_id='285' WHERE code='120503145';</v>
      </c>
    </row>
    <row r="1391" spans="2:12">
      <c r="B1391">
        <v>120503146</v>
      </c>
      <c r="C1391" t="str">
        <f t="shared" si="90"/>
        <v>NCA - Investasi Jangka Panjang - Investasi Saham - PT Sejahtera Wahana Teknindo (SWT)</v>
      </c>
      <c r="D1391" s="7" t="str">
        <f t="shared" si="88"/>
        <v>INSERT INTO m_coa (created_at, code, name) values (NOW(),'120503146','NCA - Investasi Jangka Panjang - Investasi Saham - PT Sejahtera Wahana Teknindo (SWT)');</v>
      </c>
      <c r="E1391" s="744" t="s">
        <v>60</v>
      </c>
      <c r="F1391" t="s">
        <v>376</v>
      </c>
      <c r="G1391" t="s">
        <v>396</v>
      </c>
      <c r="I1391" t="s">
        <v>399</v>
      </c>
      <c r="J1391" t="s">
        <v>258</v>
      </c>
      <c r="K1391">
        <f>VLOOKUP(I1391,Sheet2!$A$2:$C$1013,3,FALSE)</f>
        <v>285</v>
      </c>
      <c r="L1391" t="str">
        <f t="shared" si="89"/>
        <v>UPDATE m_coa set coa_group_id='285' WHERE code='120503146';</v>
      </c>
    </row>
    <row r="1392" spans="2:12">
      <c r="B1392">
        <v>120503147</v>
      </c>
      <c r="C1392" t="str">
        <f t="shared" si="90"/>
        <v>NCA - Investasi Jangka Panjang - Investasi Saham - PT Sicepat Mcash Indonesia (SMI)</v>
      </c>
      <c r="D1392" s="7" t="str">
        <f t="shared" si="88"/>
        <v>INSERT INTO m_coa (created_at, code, name) values (NOW(),'120503147','NCA - Investasi Jangka Panjang - Investasi Saham - PT Sicepat Mcash Indonesia (SMI)');</v>
      </c>
      <c r="E1392" s="744" t="s">
        <v>60</v>
      </c>
      <c r="F1392" t="s">
        <v>376</v>
      </c>
      <c r="G1392" t="s">
        <v>396</v>
      </c>
      <c r="I1392" t="s">
        <v>399</v>
      </c>
      <c r="J1392" t="s">
        <v>259</v>
      </c>
      <c r="K1392">
        <f>VLOOKUP(I1392,Sheet2!$A$2:$C$1013,3,FALSE)</f>
        <v>285</v>
      </c>
      <c r="L1392" t="str">
        <f t="shared" si="89"/>
        <v>UPDATE m_coa set coa_group_id='285' WHERE code='120503147';</v>
      </c>
    </row>
    <row r="1393" spans="2:12">
      <c r="B1393">
        <v>120503148</v>
      </c>
      <c r="C1393" t="str">
        <f t="shared" si="90"/>
        <v>NCA - Investasi Jangka Panjang - Investasi Saham - PT TFAS Nusantara Digital (TND)</v>
      </c>
      <c r="D1393" s="7" t="str">
        <f t="shared" si="88"/>
        <v>INSERT INTO m_coa (created_at, code, name) values (NOW(),'120503148','NCA - Investasi Jangka Panjang - Investasi Saham - PT TFAS Nusantara Digital (TND)');</v>
      </c>
      <c r="E1393" s="744" t="s">
        <v>60</v>
      </c>
      <c r="F1393" t="s">
        <v>376</v>
      </c>
      <c r="G1393" t="s">
        <v>396</v>
      </c>
      <c r="I1393" t="s">
        <v>399</v>
      </c>
      <c r="J1393" t="s">
        <v>260</v>
      </c>
      <c r="K1393">
        <f>VLOOKUP(I1393,Sheet2!$A$2:$C$1013,3,FALSE)</f>
        <v>285</v>
      </c>
      <c r="L1393" t="str">
        <f t="shared" si="89"/>
        <v>UPDATE m_coa set coa_group_id='285' WHERE code='120503148';</v>
      </c>
    </row>
    <row r="1394" spans="2:12">
      <c r="B1394">
        <v>120503149</v>
      </c>
      <c r="C1394" t="str">
        <f t="shared" si="90"/>
        <v>NCA - Investasi Jangka Panjang - Investasi Saham - PT Volta Indonesia Semesta (VIS)</v>
      </c>
      <c r="D1394" s="7" t="str">
        <f t="shared" si="88"/>
        <v>INSERT INTO m_coa (created_at, code, name) values (NOW(),'120503149','NCA - Investasi Jangka Panjang - Investasi Saham - PT Volta Indonesia Semesta (VIS)');</v>
      </c>
      <c r="E1394" s="744" t="s">
        <v>60</v>
      </c>
      <c r="F1394" t="s">
        <v>376</v>
      </c>
      <c r="G1394" t="s">
        <v>396</v>
      </c>
      <c r="I1394" t="s">
        <v>399</v>
      </c>
      <c r="J1394" t="s">
        <v>261</v>
      </c>
      <c r="K1394">
        <f>VLOOKUP(I1394,Sheet2!$A$2:$C$1013,3,FALSE)</f>
        <v>285</v>
      </c>
      <c r="L1394" t="str">
        <f t="shared" si="89"/>
        <v>UPDATE m_coa set coa_group_id='285' WHERE code='120503149';</v>
      </c>
    </row>
    <row r="1395" spans="2:12">
      <c r="B1395">
        <v>120503150</v>
      </c>
      <c r="C1395" t="str">
        <f t="shared" si="90"/>
        <v>NCA - Investasi Jangka Panjang - Investasi Saham - PT Solic Inti Anugerah (SIA2)</v>
      </c>
      <c r="D1395" s="7" t="str">
        <f t="shared" si="88"/>
        <v>INSERT INTO m_coa (created_at, code, name) values (NOW(),'120503150','NCA - Investasi Jangka Panjang - Investasi Saham - PT Solic Inti Anugerah (SIA2)');</v>
      </c>
      <c r="E1395" s="744" t="s">
        <v>60</v>
      </c>
      <c r="F1395" t="s">
        <v>376</v>
      </c>
      <c r="G1395" t="s">
        <v>396</v>
      </c>
      <c r="I1395" t="s">
        <v>399</v>
      </c>
      <c r="J1395" t="s">
        <v>262</v>
      </c>
      <c r="K1395">
        <f>VLOOKUP(I1395,Sheet2!$A$2:$C$1013,3,FALSE)</f>
        <v>285</v>
      </c>
      <c r="L1395" t="str">
        <f t="shared" si="89"/>
        <v>UPDATE m_coa set coa_group_id='285' WHERE code='120503150';</v>
      </c>
    </row>
    <row r="1396" spans="2:12">
      <c r="B1396">
        <v>120503151</v>
      </c>
      <c r="C1396" t="str">
        <f t="shared" si="90"/>
        <v>NCA - Investasi Jangka Panjang - Investasi Saham - PT Bumilangit Entertainment Corpora (BCU)</v>
      </c>
      <c r="D1396" s="7" t="str">
        <f t="shared" si="88"/>
        <v>INSERT INTO m_coa (created_at, code, name) values (NOW(),'120503151','NCA - Investasi Jangka Panjang - Investasi Saham - PT Bumilangit Entertainment Corpora (BCU)');</v>
      </c>
      <c r="E1396" s="744" t="s">
        <v>60</v>
      </c>
      <c r="F1396" t="s">
        <v>376</v>
      </c>
      <c r="G1396" t="s">
        <v>396</v>
      </c>
      <c r="I1396" t="s">
        <v>399</v>
      </c>
      <c r="J1396" t="s">
        <v>263</v>
      </c>
      <c r="K1396">
        <f>VLOOKUP(I1396,Sheet2!$A$2:$C$1013,3,FALSE)</f>
        <v>285</v>
      </c>
      <c r="L1396" t="str">
        <f t="shared" si="89"/>
        <v>UPDATE m_coa set coa_group_id='285' WHERE code='120503151';</v>
      </c>
    </row>
    <row r="1397" spans="2:12">
      <c r="B1397">
        <v>120503152</v>
      </c>
      <c r="C1397" t="str">
        <f t="shared" si="90"/>
        <v>NCA - Investasi Jangka Panjang - Investasi Saham - PT Sinergi Maxima Digitalindo (SMD)</v>
      </c>
      <c r="D1397" s="7" t="str">
        <f t="shared" si="88"/>
        <v>INSERT INTO m_coa (created_at, code, name) values (NOW(),'120503152','NCA - Investasi Jangka Panjang - Investasi Saham - PT Sinergi Maxima Digitalindo (SMD)');</v>
      </c>
      <c r="E1397" s="744" t="s">
        <v>60</v>
      </c>
      <c r="F1397" t="s">
        <v>376</v>
      </c>
      <c r="G1397" t="s">
        <v>396</v>
      </c>
      <c r="I1397" t="s">
        <v>399</v>
      </c>
      <c r="J1397" t="s">
        <v>264</v>
      </c>
      <c r="K1397">
        <f>VLOOKUP(I1397,Sheet2!$A$2:$C$1013,3,FALSE)</f>
        <v>285</v>
      </c>
      <c r="L1397" t="str">
        <f t="shared" si="89"/>
        <v>UPDATE m_coa set coa_group_id='285' WHERE code='120503152';</v>
      </c>
    </row>
    <row r="1398" spans="2:12">
      <c r="B1398">
        <v>120503153</v>
      </c>
      <c r="C1398" t="str">
        <f t="shared" si="90"/>
        <v>NCA - Investasi Jangka Panjang - Investasi Saham - PT Kreasi Baru Digital (KBD)</v>
      </c>
      <c r="D1398" s="7" t="str">
        <f t="shared" si="88"/>
        <v>INSERT INTO m_coa (created_at, code, name) values (NOW(),'120503153','NCA - Investasi Jangka Panjang - Investasi Saham - PT Kreasi Baru Digital (KBD)');</v>
      </c>
      <c r="E1398" s="744" t="s">
        <v>60</v>
      </c>
      <c r="F1398" t="s">
        <v>376</v>
      </c>
      <c r="G1398" t="s">
        <v>396</v>
      </c>
      <c r="I1398" t="s">
        <v>399</v>
      </c>
      <c r="J1398" t="s">
        <v>265</v>
      </c>
      <c r="K1398">
        <f>VLOOKUP(I1398,Sheet2!$A$2:$C$1013,3,FALSE)</f>
        <v>285</v>
      </c>
      <c r="L1398" t="str">
        <f t="shared" si="89"/>
        <v>UPDATE m_coa set coa_group_id='285' WHERE code='120503153';</v>
      </c>
    </row>
    <row r="1399" spans="2:12">
      <c r="B1399">
        <v>120503154</v>
      </c>
      <c r="C1399" t="str">
        <f t="shared" si="90"/>
        <v>NCA - Investasi Jangka Panjang - Investasi Saham - PT Solic Inti Digital (SID)</v>
      </c>
      <c r="D1399" s="7" t="str">
        <f t="shared" si="88"/>
        <v>INSERT INTO m_coa (created_at, code, name) values (NOW(),'120503154','NCA - Investasi Jangka Panjang - Investasi Saham - PT Solic Inti Digital (SID)');</v>
      </c>
      <c r="E1399" s="744" t="s">
        <v>60</v>
      </c>
      <c r="F1399" t="s">
        <v>376</v>
      </c>
      <c r="G1399" t="s">
        <v>396</v>
      </c>
      <c r="I1399" t="s">
        <v>399</v>
      </c>
      <c r="J1399" t="s">
        <v>266</v>
      </c>
      <c r="K1399">
        <f>VLOOKUP(I1399,Sheet2!$A$2:$C$1013,3,FALSE)</f>
        <v>285</v>
      </c>
      <c r="L1399" t="str">
        <f t="shared" si="89"/>
        <v>UPDATE m_coa set coa_group_id='285' WHERE code='120503154';</v>
      </c>
    </row>
    <row r="1400" spans="2:12">
      <c r="B1400">
        <v>120503155</v>
      </c>
      <c r="C1400" t="str">
        <f t="shared" si="90"/>
        <v>NCA - Investasi Jangka Panjang - Investasi Saham - PT Hikmat Mulia Sentralindo (HMS)</v>
      </c>
      <c r="D1400" s="7" t="str">
        <f t="shared" si="88"/>
        <v>INSERT INTO m_coa (created_at, code, name) values (NOW(),'120503155','NCA - Investasi Jangka Panjang - Investasi Saham - PT Hikmat Mulia Sentralindo (HMS)');</v>
      </c>
      <c r="E1400" s="744" t="s">
        <v>60</v>
      </c>
      <c r="F1400" t="s">
        <v>376</v>
      </c>
      <c r="G1400" t="s">
        <v>396</v>
      </c>
      <c r="I1400" t="s">
        <v>399</v>
      </c>
      <c r="J1400" t="s">
        <v>267</v>
      </c>
      <c r="K1400">
        <f>VLOOKUP(I1400,Sheet2!$A$2:$C$1013,3,FALSE)</f>
        <v>285</v>
      </c>
      <c r="L1400" t="str">
        <f t="shared" si="89"/>
        <v>UPDATE m_coa set coa_group_id='285' WHERE code='120503155';</v>
      </c>
    </row>
    <row r="1401" spans="2:12">
      <c r="B1401">
        <v>120503156</v>
      </c>
      <c r="C1401" t="str">
        <f t="shared" si="90"/>
        <v>NCA - Investasi Jangka Panjang - Investasi Saham - PT Berkah Digital Distrindo (BDD)</v>
      </c>
      <c r="D1401" s="7" t="str">
        <f t="shared" si="88"/>
        <v>INSERT INTO m_coa (created_at, code, name) values (NOW(),'120503156','NCA - Investasi Jangka Panjang - Investasi Saham - PT Berkah Digital Distrindo (BDD)');</v>
      </c>
      <c r="E1401" s="744" t="s">
        <v>60</v>
      </c>
      <c r="F1401" t="s">
        <v>376</v>
      </c>
      <c r="G1401" t="s">
        <v>396</v>
      </c>
      <c r="I1401" t="s">
        <v>399</v>
      </c>
      <c r="J1401" t="s">
        <v>268</v>
      </c>
      <c r="K1401">
        <f>VLOOKUP(I1401,Sheet2!$A$2:$C$1013,3,FALSE)</f>
        <v>285</v>
      </c>
      <c r="L1401" t="str">
        <f t="shared" si="89"/>
        <v>UPDATE m_coa set coa_group_id='285' WHERE code='120503156';</v>
      </c>
    </row>
    <row r="1402" spans="2:12">
      <c r="B1402">
        <v>120503157</v>
      </c>
      <c r="C1402" t="str">
        <f t="shared" si="90"/>
        <v>NCA - Investasi Jangka Panjang - Investasi Saham - PT DMMX Belanja Digital (BDB)</v>
      </c>
      <c r="D1402" s="7" t="str">
        <f t="shared" si="88"/>
        <v>INSERT INTO m_coa (created_at, code, name) values (NOW(),'120503157','NCA - Investasi Jangka Panjang - Investasi Saham - PT DMMX Belanja Digital (BDB)');</v>
      </c>
      <c r="E1402" s="744" t="s">
        <v>60</v>
      </c>
      <c r="F1402" t="s">
        <v>376</v>
      </c>
      <c r="G1402" t="s">
        <v>396</v>
      </c>
      <c r="I1402" t="s">
        <v>399</v>
      </c>
      <c r="J1402" t="s">
        <v>269</v>
      </c>
      <c r="K1402">
        <f>VLOOKUP(I1402,Sheet2!$A$2:$C$1013,3,FALSE)</f>
        <v>285</v>
      </c>
      <c r="L1402" t="str">
        <f t="shared" si="89"/>
        <v>UPDATE m_coa set coa_group_id='285' WHERE code='120503157';</v>
      </c>
    </row>
    <row r="1403" spans="2:12">
      <c r="B1403">
        <v>120503158</v>
      </c>
      <c r="C1403" t="str">
        <f t="shared" si="90"/>
        <v>NCA - Investasi Jangka Panjang - Investasi Saham - PT Roxy Digital Investama (RDI)</v>
      </c>
      <c r="D1403" s="7" t="str">
        <f t="shared" si="88"/>
        <v>INSERT INTO m_coa (created_at, code, name) values (NOW(),'120503158','NCA - Investasi Jangka Panjang - Investasi Saham - PT Roxy Digital Investama (RDI)');</v>
      </c>
      <c r="E1403" s="744" t="s">
        <v>60</v>
      </c>
      <c r="F1403" t="s">
        <v>376</v>
      </c>
      <c r="G1403" t="s">
        <v>396</v>
      </c>
      <c r="I1403" t="s">
        <v>399</v>
      </c>
      <c r="J1403" t="s">
        <v>270</v>
      </c>
      <c r="K1403">
        <f>VLOOKUP(I1403,Sheet2!$A$2:$C$1013,3,FALSE)</f>
        <v>285</v>
      </c>
      <c r="L1403" t="str">
        <f t="shared" si="89"/>
        <v>UPDATE m_coa set coa_group_id='285' WHERE code='120503158';</v>
      </c>
    </row>
    <row r="1404" spans="2:12">
      <c r="B1404">
        <v>120503159</v>
      </c>
      <c r="C1404" t="str">
        <f t="shared" si="90"/>
        <v>NCA - Investasi Jangka Panjang - Investasi Saham - PT Digisaham Veritas Indonesia (DVI)</v>
      </c>
      <c r="D1404" s="7" t="str">
        <f t="shared" si="88"/>
        <v>INSERT INTO m_coa (created_at, code, name) values (NOW(),'120503159','NCA - Investasi Jangka Panjang - Investasi Saham - PT Digisaham Veritas Indonesia (DVI)');</v>
      </c>
      <c r="E1404" s="744" t="s">
        <v>60</v>
      </c>
      <c r="F1404" t="s">
        <v>376</v>
      </c>
      <c r="G1404" t="s">
        <v>396</v>
      </c>
      <c r="I1404" t="s">
        <v>399</v>
      </c>
      <c r="J1404" t="s">
        <v>271</v>
      </c>
      <c r="K1404">
        <f>VLOOKUP(I1404,Sheet2!$A$2:$C$1013,3,FALSE)</f>
        <v>285</v>
      </c>
      <c r="L1404" t="str">
        <f t="shared" si="89"/>
        <v>UPDATE m_coa set coa_group_id='285' WHERE code='120503159';</v>
      </c>
    </row>
    <row r="1405" spans="2:12">
      <c r="B1405">
        <v>120503160</v>
      </c>
      <c r="C1405" t="str">
        <f t="shared" si="90"/>
        <v>NCA - Investasi Jangka Panjang - Investasi Saham - PT DMMX Smartritel Teknologi (DST)</v>
      </c>
      <c r="D1405" s="7" t="str">
        <f t="shared" si="88"/>
        <v>INSERT INTO m_coa (created_at, code, name) values (NOW(),'120503160','NCA - Investasi Jangka Panjang - Investasi Saham - PT DMMX Smartritel Teknologi (DST)');</v>
      </c>
      <c r="E1405" s="744" t="s">
        <v>60</v>
      </c>
      <c r="F1405" t="s">
        <v>376</v>
      </c>
      <c r="G1405" t="s">
        <v>396</v>
      </c>
      <c r="I1405" t="s">
        <v>399</v>
      </c>
      <c r="J1405" t="s">
        <v>272</v>
      </c>
      <c r="K1405">
        <f>VLOOKUP(I1405,Sheet2!$A$2:$C$1013,3,FALSE)</f>
        <v>285</v>
      </c>
      <c r="L1405" t="str">
        <f t="shared" si="89"/>
        <v>UPDATE m_coa set coa_group_id='285' WHERE code='120503160';</v>
      </c>
    </row>
    <row r="1406" spans="2:12">
      <c r="B1406">
        <v>120503161</v>
      </c>
      <c r="C1406" t="str">
        <f t="shared" si="90"/>
        <v>NCA - Investasi Jangka Panjang - Investasi Saham - PT Panca Global Kapital (PEGE)</v>
      </c>
      <c r="D1406" s="7" t="str">
        <f t="shared" si="88"/>
        <v>INSERT INTO m_coa (created_at, code, name) values (NOW(),'120503161','NCA - Investasi Jangka Panjang - Investasi Saham - PT Panca Global Kapital (PEGE)');</v>
      </c>
      <c r="E1406" s="744" t="s">
        <v>60</v>
      </c>
      <c r="F1406" t="s">
        <v>376</v>
      </c>
      <c r="G1406" t="s">
        <v>396</v>
      </c>
      <c r="I1406" t="s">
        <v>399</v>
      </c>
      <c r="J1406" t="s">
        <v>273</v>
      </c>
      <c r="K1406">
        <f>VLOOKUP(I1406,Sheet2!$A$2:$C$1013,3,FALSE)</f>
        <v>285</v>
      </c>
      <c r="L1406" t="str">
        <f t="shared" si="89"/>
        <v>UPDATE m_coa set coa_group_id='285' WHERE code='120503161';</v>
      </c>
    </row>
    <row r="1407" spans="2:12">
      <c r="B1407">
        <v>120503162</v>
      </c>
      <c r="C1407" t="str">
        <f t="shared" si="90"/>
        <v>NCA - Investasi Jangka Panjang - Investasi Saham - PT Panca Global Sekuritas (PGS)</v>
      </c>
      <c r="D1407" s="7" t="str">
        <f t="shared" si="88"/>
        <v>INSERT INTO m_coa (created_at, code, name) values (NOW(),'120503162','NCA - Investasi Jangka Panjang - Investasi Saham - PT Panca Global Sekuritas (PGS)');</v>
      </c>
      <c r="E1407" s="744" t="s">
        <v>60</v>
      </c>
      <c r="F1407" t="s">
        <v>376</v>
      </c>
      <c r="G1407" t="s">
        <v>396</v>
      </c>
      <c r="I1407" t="s">
        <v>399</v>
      </c>
      <c r="J1407" t="s">
        <v>274</v>
      </c>
      <c r="K1407">
        <f>VLOOKUP(I1407,Sheet2!$A$2:$C$1013,3,FALSE)</f>
        <v>285</v>
      </c>
      <c r="L1407" t="str">
        <f t="shared" si="89"/>
        <v>UPDATE m_coa set coa_group_id='285' WHERE code='120503162';</v>
      </c>
    </row>
    <row r="1408" spans="2:12">
      <c r="B1408">
        <v>120503163</v>
      </c>
      <c r="C1408" t="str">
        <f t="shared" si="90"/>
        <v>NCA - Investasi Jangka Panjang - Investasi Saham - PT Akasia Damcorp Waba (ADW)</v>
      </c>
      <c r="D1408" s="7" t="str">
        <f t="shared" si="88"/>
        <v>INSERT INTO m_coa (created_at, code, name) values (NOW(),'120503163','NCA - Investasi Jangka Panjang - Investasi Saham - PT Akasia Damcorp Waba (ADW)');</v>
      </c>
      <c r="E1408" s="744" t="s">
        <v>60</v>
      </c>
      <c r="F1408" t="s">
        <v>376</v>
      </c>
      <c r="G1408" t="s">
        <v>396</v>
      </c>
      <c r="I1408" t="s">
        <v>399</v>
      </c>
      <c r="J1408" t="s">
        <v>275</v>
      </c>
      <c r="K1408">
        <f>VLOOKUP(I1408,Sheet2!$A$2:$C$1013,3,FALSE)</f>
        <v>285</v>
      </c>
      <c r="L1408" t="str">
        <f t="shared" si="89"/>
        <v>UPDATE m_coa set coa_group_id='285' WHERE code='120503163';</v>
      </c>
    </row>
    <row r="1409" spans="2:12">
      <c r="B1409">
        <v>120503164</v>
      </c>
      <c r="C1409" t="str">
        <f t="shared" si="90"/>
        <v>NCA - Investasi Jangka Panjang - Investasi Saham - PT Edukasi Atlit Internet Digital (EAID)</v>
      </c>
      <c r="D1409" s="7" t="str">
        <f t="shared" si="88"/>
        <v>INSERT INTO m_coa (created_at, code, name) values (NOW(),'120503164','NCA - Investasi Jangka Panjang - Investasi Saham - PT Edukasi Atlit Internet Digital (EAID)');</v>
      </c>
      <c r="E1409" s="744" t="s">
        <v>60</v>
      </c>
      <c r="F1409" t="s">
        <v>376</v>
      </c>
      <c r="G1409" t="s">
        <v>396</v>
      </c>
      <c r="I1409" t="s">
        <v>399</v>
      </c>
      <c r="J1409" t="s">
        <v>276</v>
      </c>
      <c r="K1409">
        <f>VLOOKUP(I1409,Sheet2!$A$2:$C$1013,3,FALSE)</f>
        <v>285</v>
      </c>
      <c r="L1409" t="str">
        <f t="shared" si="89"/>
        <v>UPDATE m_coa set coa_group_id='285' WHERE code='120503164';</v>
      </c>
    </row>
    <row r="1410" spans="2:12">
      <c r="B1410">
        <v>120503165</v>
      </c>
      <c r="C1410" t="str">
        <f t="shared" si="90"/>
        <v>NCA - Investasi Jangka Panjang - Investasi Saham - PT DMMX Hera Sukses (DHS)</v>
      </c>
      <c r="D1410" s="7" t="str">
        <f t="shared" si="88"/>
        <v>INSERT INTO m_coa (created_at, code, name) values (NOW(),'120503165','NCA - Investasi Jangka Panjang - Investasi Saham - PT DMMX Hera Sukses (DHS)');</v>
      </c>
      <c r="E1410" s="744" t="s">
        <v>60</v>
      </c>
      <c r="F1410" t="s">
        <v>376</v>
      </c>
      <c r="G1410" t="s">
        <v>396</v>
      </c>
      <c r="I1410" t="s">
        <v>399</v>
      </c>
      <c r="J1410" t="s">
        <v>277</v>
      </c>
      <c r="K1410">
        <f>VLOOKUP(I1410,Sheet2!$A$2:$C$1013,3,FALSE)</f>
        <v>285</v>
      </c>
      <c r="L1410" t="str">
        <f t="shared" si="89"/>
        <v>UPDATE m_coa set coa_group_id='285' WHERE code='120503165';</v>
      </c>
    </row>
    <row r="1411" spans="2:12">
      <c r="B1411">
        <v>120503166</v>
      </c>
      <c r="C1411" t="str">
        <f t="shared" si="90"/>
        <v>NCA - Investasi Jangka Panjang - Investasi Saham - PT Rans Prestisius Indonesia (RPI)</v>
      </c>
      <c r="D1411" s="7" t="str">
        <f t="shared" si="88"/>
        <v>INSERT INTO m_coa (created_at, code, name) values (NOW(),'120503166','NCA - Investasi Jangka Panjang - Investasi Saham - PT Rans Prestisius Indonesia (RPI)');</v>
      </c>
      <c r="E1411" s="744" t="s">
        <v>60</v>
      </c>
      <c r="F1411" t="s">
        <v>376</v>
      </c>
      <c r="G1411" t="s">
        <v>396</v>
      </c>
      <c r="I1411" t="s">
        <v>399</v>
      </c>
      <c r="J1411" t="s">
        <v>278</v>
      </c>
      <c r="K1411">
        <f>VLOOKUP(I1411,Sheet2!$A$2:$C$1013,3,FALSE)</f>
        <v>285</v>
      </c>
      <c r="L1411" t="str">
        <f t="shared" si="89"/>
        <v>UPDATE m_coa set coa_group_id='285' WHERE code='120503166';</v>
      </c>
    </row>
    <row r="1412" spans="2:12">
      <c r="B1412">
        <v>120503167</v>
      </c>
      <c r="C1412" t="str">
        <f t="shared" si="90"/>
        <v>NCA - Investasi Jangka Panjang - Investasi Saham - PT DMMX Gamindo Global</v>
      </c>
      <c r="D1412" s="7" t="str">
        <f t="shared" si="88"/>
        <v>INSERT INTO m_coa (created_at, code, name) values (NOW(),'120503167','NCA - Investasi Jangka Panjang - Investasi Saham - PT DMMX Gamindo Global');</v>
      </c>
      <c r="E1412" s="744" t="s">
        <v>60</v>
      </c>
      <c r="F1412" t="s">
        <v>376</v>
      </c>
      <c r="G1412" t="s">
        <v>396</v>
      </c>
      <c r="I1412" t="s">
        <v>399</v>
      </c>
      <c r="J1412" t="s">
        <v>279</v>
      </c>
      <c r="K1412">
        <f>VLOOKUP(I1412,Sheet2!$A$2:$C$1013,3,FALSE)</f>
        <v>285</v>
      </c>
      <c r="L1412" t="str">
        <f t="shared" si="89"/>
        <v>UPDATE m_coa set coa_group_id='285' WHERE code='120503167';</v>
      </c>
    </row>
    <row r="1413" spans="2:12">
      <c r="B1413">
        <v>120503168</v>
      </c>
      <c r="C1413" t="str">
        <f t="shared" si="90"/>
        <v>NCA - Investasi Jangka Panjang - Investasi Saham - PT Digital Anugerah Medisindo (DAM)</v>
      </c>
      <c r="D1413" s="7" t="str">
        <f t="shared" ref="D1413:D1476" si="91">"INSERT INTO m_coa (created_at, code, name) values (NOW(),'"&amp;B1413&amp;"','"&amp;C1413&amp;"');"</f>
        <v>INSERT INTO m_coa (created_at, code, name) values (NOW(),'120503168','NCA - Investasi Jangka Panjang - Investasi Saham - PT Digital Anugerah Medisindo (DAM)');</v>
      </c>
      <c r="E1413" s="744" t="s">
        <v>60</v>
      </c>
      <c r="F1413" t="s">
        <v>376</v>
      </c>
      <c r="G1413" t="s">
        <v>396</v>
      </c>
      <c r="I1413" t="s">
        <v>399</v>
      </c>
      <c r="J1413" t="s">
        <v>280</v>
      </c>
      <c r="K1413">
        <f>VLOOKUP(I1413,Sheet2!$A$2:$C$1013,3,FALSE)</f>
        <v>285</v>
      </c>
      <c r="L1413" t="str">
        <f t="shared" ref="L1413:L1476" si="92">"UPDATE m_coa set coa_group_id='"&amp;K1413&amp;"' WHERE code='"&amp;B1413&amp;"';"</f>
        <v>UPDATE m_coa set coa_group_id='285' WHERE code='120503168';</v>
      </c>
    </row>
    <row r="1414" spans="2:12">
      <c r="B1414">
        <v>120503169</v>
      </c>
      <c r="C1414" t="str">
        <f t="shared" si="90"/>
        <v>NCA - Investasi Jangka Panjang - Investasi Saham - PT Zirius Soteria Investama (ZSI)</v>
      </c>
      <c r="D1414" s="7" t="str">
        <f t="shared" si="91"/>
        <v>INSERT INTO m_coa (created_at, code, name) values (NOW(),'120503169','NCA - Investasi Jangka Panjang - Investasi Saham - PT Zirius Soteria Investama (ZSI)');</v>
      </c>
      <c r="E1414" s="744" t="s">
        <v>60</v>
      </c>
      <c r="F1414" t="s">
        <v>376</v>
      </c>
      <c r="G1414" t="s">
        <v>396</v>
      </c>
      <c r="I1414" t="s">
        <v>399</v>
      </c>
      <c r="J1414" t="s">
        <v>281</v>
      </c>
      <c r="K1414">
        <f>VLOOKUP(I1414,Sheet2!$A$2:$C$1013,3,FALSE)</f>
        <v>285</v>
      </c>
      <c r="L1414" t="str">
        <f t="shared" si="92"/>
        <v>UPDATE m_coa set coa_group_id='285' WHERE code='120503169';</v>
      </c>
    </row>
    <row r="1415" spans="2:12">
      <c r="B1415">
        <v>120503170</v>
      </c>
      <c r="C1415" t="str">
        <f t="shared" si="90"/>
        <v>NCA - Investasi Jangka Panjang - Investasi Saham - PT CKL Indonesia Raya (CKL1)</v>
      </c>
      <c r="D1415" s="7" t="str">
        <f t="shared" si="91"/>
        <v>INSERT INTO m_coa (created_at, code, name) values (NOW(),'120503170','NCA - Investasi Jangka Panjang - Investasi Saham - PT CKL Indonesia Raya (CKL1)');</v>
      </c>
      <c r="E1415" s="744" t="s">
        <v>60</v>
      </c>
      <c r="F1415" t="s">
        <v>376</v>
      </c>
      <c r="G1415" t="s">
        <v>396</v>
      </c>
      <c r="I1415" t="s">
        <v>399</v>
      </c>
      <c r="J1415" t="s">
        <v>282</v>
      </c>
      <c r="K1415">
        <f>VLOOKUP(I1415,Sheet2!$A$2:$C$1013,3,FALSE)</f>
        <v>285</v>
      </c>
      <c r="L1415" t="str">
        <f t="shared" si="92"/>
        <v>UPDATE m_coa set coa_group_id='285' WHERE code='120503170';</v>
      </c>
    </row>
    <row r="1416" spans="2:12">
      <c r="B1416">
        <v>120503171</v>
      </c>
      <c r="C1416" t="str">
        <f t="shared" si="90"/>
        <v>NCA - Investasi Jangka Panjang - Investasi Saham - PT Cipta Krida Lestari (CKL2)</v>
      </c>
      <c r="D1416" s="7" t="str">
        <f t="shared" si="91"/>
        <v>INSERT INTO m_coa (created_at, code, name) values (NOW(),'120503171','NCA - Investasi Jangka Panjang - Investasi Saham - PT Cipta Krida Lestari (CKL2)');</v>
      </c>
      <c r="E1416" s="744" t="s">
        <v>60</v>
      </c>
      <c r="F1416" t="s">
        <v>376</v>
      </c>
      <c r="G1416" t="s">
        <v>396</v>
      </c>
      <c r="I1416" t="s">
        <v>399</v>
      </c>
      <c r="J1416" t="s">
        <v>283</v>
      </c>
      <c r="K1416">
        <f>VLOOKUP(I1416,Sheet2!$A$2:$C$1013,3,FALSE)</f>
        <v>285</v>
      </c>
      <c r="L1416" t="str">
        <f t="shared" si="92"/>
        <v>UPDATE m_coa set coa_group_id='285' WHERE code='120503171';</v>
      </c>
    </row>
    <row r="1417" spans="2:12">
      <c r="B1417">
        <v>120503172</v>
      </c>
      <c r="C1417" t="str">
        <f t="shared" si="90"/>
        <v>NCA - Investasi Jangka Panjang - Investasi Saham - PT Abyakta Data Sentosa (ADS)</v>
      </c>
      <c r="D1417" s="7" t="str">
        <f t="shared" si="91"/>
        <v>INSERT INTO m_coa (created_at, code, name) values (NOW(),'120503172','NCA - Investasi Jangka Panjang - Investasi Saham - PT Abyakta Data Sentosa (ADS)');</v>
      </c>
      <c r="E1417" s="744" t="s">
        <v>60</v>
      </c>
      <c r="F1417" t="s">
        <v>376</v>
      </c>
      <c r="G1417" t="s">
        <v>396</v>
      </c>
      <c r="I1417" t="s">
        <v>399</v>
      </c>
      <c r="J1417" t="s">
        <v>284</v>
      </c>
      <c r="K1417">
        <f>VLOOKUP(I1417,Sheet2!$A$2:$C$1013,3,FALSE)</f>
        <v>285</v>
      </c>
      <c r="L1417" t="str">
        <f t="shared" si="92"/>
        <v>UPDATE m_coa set coa_group_id='285' WHERE code='120503172';</v>
      </c>
    </row>
    <row r="1418" spans="2:12">
      <c r="B1418">
        <v>120503173</v>
      </c>
      <c r="C1418" t="str">
        <f t="shared" si="90"/>
        <v>NCA - Investasi Jangka Panjang - Investasi Saham - PT Niji Sicepat Gamindo (NSG)</v>
      </c>
      <c r="D1418" s="7" t="str">
        <f t="shared" si="91"/>
        <v>INSERT INTO m_coa (created_at, code, name) values (NOW(),'120503173','NCA - Investasi Jangka Panjang - Investasi Saham - PT Niji Sicepat Gamindo (NSG)');</v>
      </c>
      <c r="E1418" s="744" t="s">
        <v>60</v>
      </c>
      <c r="F1418" t="s">
        <v>376</v>
      </c>
      <c r="G1418" t="s">
        <v>396</v>
      </c>
      <c r="I1418" t="s">
        <v>399</v>
      </c>
      <c r="J1418" t="s">
        <v>285</v>
      </c>
      <c r="K1418">
        <f>VLOOKUP(I1418,Sheet2!$A$2:$C$1013,3,FALSE)</f>
        <v>285</v>
      </c>
      <c r="L1418" t="str">
        <f t="shared" si="92"/>
        <v>UPDATE m_coa set coa_group_id='285' WHERE code='120503173';</v>
      </c>
    </row>
    <row r="1419" spans="2:12">
      <c r="B1419">
        <v>120503174</v>
      </c>
      <c r="C1419" t="str">
        <f t="shared" si="90"/>
        <v>NCA - Investasi Jangka Panjang - Investasi Saham - PT Mulia Semesta Perkasa (MSP)</v>
      </c>
      <c r="D1419" s="7" t="str">
        <f t="shared" si="91"/>
        <v>INSERT INTO m_coa (created_at, code, name) values (NOW(),'120503174','NCA - Investasi Jangka Panjang - Investasi Saham - PT Mulia Semesta Perkasa (MSP)');</v>
      </c>
      <c r="E1419" s="744" t="s">
        <v>60</v>
      </c>
      <c r="F1419" t="s">
        <v>376</v>
      </c>
      <c r="G1419" t="s">
        <v>396</v>
      </c>
      <c r="I1419" t="s">
        <v>399</v>
      </c>
      <c r="J1419" t="s">
        <v>286</v>
      </c>
      <c r="K1419">
        <f>VLOOKUP(I1419,Sheet2!$A$2:$C$1013,3,FALSE)</f>
        <v>285</v>
      </c>
      <c r="L1419" t="str">
        <f t="shared" si="92"/>
        <v>UPDATE m_coa set coa_group_id='285' WHERE code='120503174';</v>
      </c>
    </row>
    <row r="1420" spans="2:12">
      <c r="B1420">
        <v>120503175</v>
      </c>
      <c r="C1420" t="str">
        <f t="shared" si="90"/>
        <v>NCA - Investasi Jangka Panjang - Investasi Saham - PT Kredit Skor Indonesia (KSI)</v>
      </c>
      <c r="D1420" s="7" t="str">
        <f t="shared" si="91"/>
        <v>INSERT INTO m_coa (created_at, code, name) values (NOW(),'120503175','NCA - Investasi Jangka Panjang - Investasi Saham - PT Kredit Skor Indonesia (KSI)');</v>
      </c>
      <c r="E1420" s="744" t="s">
        <v>60</v>
      </c>
      <c r="F1420" t="s">
        <v>376</v>
      </c>
      <c r="G1420" t="s">
        <v>396</v>
      </c>
      <c r="I1420" t="s">
        <v>399</v>
      </c>
      <c r="J1420" t="s">
        <v>287</v>
      </c>
      <c r="K1420">
        <f>VLOOKUP(I1420,Sheet2!$A$2:$C$1013,3,FALSE)</f>
        <v>285</v>
      </c>
      <c r="L1420" t="str">
        <f t="shared" si="92"/>
        <v>UPDATE m_coa set coa_group_id='285' WHERE code='120503175';</v>
      </c>
    </row>
    <row r="1421" spans="2:12">
      <c r="B1421">
        <v>120503176</v>
      </c>
      <c r="C1421" t="str">
        <f t="shared" si="90"/>
        <v>NCA - Investasi Jangka Panjang - Investasi Saham - PT Caltech Digital Indonesia (CDI)</v>
      </c>
      <c r="D1421" s="7" t="str">
        <f t="shared" si="91"/>
        <v>INSERT INTO m_coa (created_at, code, name) values (NOW(),'120503176','NCA - Investasi Jangka Panjang - Investasi Saham - PT Caltech Digital Indonesia (CDI)');</v>
      </c>
      <c r="E1421" s="744" t="s">
        <v>60</v>
      </c>
      <c r="F1421" t="s">
        <v>376</v>
      </c>
      <c r="G1421" t="s">
        <v>396</v>
      </c>
      <c r="I1421" t="s">
        <v>399</v>
      </c>
      <c r="J1421" t="s">
        <v>288</v>
      </c>
      <c r="K1421">
        <f>VLOOKUP(I1421,Sheet2!$A$2:$C$1013,3,FALSE)</f>
        <v>285</v>
      </c>
      <c r="L1421" t="str">
        <f t="shared" si="92"/>
        <v>UPDATE m_coa set coa_group_id='285' WHERE code='120503176';</v>
      </c>
    </row>
    <row r="1422" spans="2:12">
      <c r="B1422">
        <v>120503177</v>
      </c>
      <c r="C1422" t="str">
        <f t="shared" si="90"/>
        <v>NCA - Investasi Jangka Panjang - Investasi Saham - PT Tfas Energi Indonesia (TEI)</v>
      </c>
      <c r="D1422" s="7" t="str">
        <f t="shared" si="91"/>
        <v>INSERT INTO m_coa (created_at, code, name) values (NOW(),'120503177','NCA - Investasi Jangka Panjang - Investasi Saham - PT Tfas Energi Indonesia (TEI)');</v>
      </c>
      <c r="E1422" s="744" t="s">
        <v>60</v>
      </c>
      <c r="F1422" t="s">
        <v>376</v>
      </c>
      <c r="G1422" t="s">
        <v>396</v>
      </c>
      <c r="I1422" t="s">
        <v>399</v>
      </c>
      <c r="J1422" t="s">
        <v>289</v>
      </c>
      <c r="K1422">
        <f>VLOOKUP(I1422,Sheet2!$A$2:$C$1013,3,FALSE)</f>
        <v>285</v>
      </c>
      <c r="L1422" t="str">
        <f t="shared" si="92"/>
        <v>UPDATE m_coa set coa_group_id='285' WHERE code='120503177';</v>
      </c>
    </row>
    <row r="1423" spans="2:12">
      <c r="B1423">
        <v>120503178</v>
      </c>
      <c r="C1423" t="str">
        <f t="shared" si="90"/>
        <v>NCA - Investasi Jangka Panjang - Investasi Saham - PT Sicepat Inti Sofizo (SIF)</v>
      </c>
      <c r="D1423" s="7" t="str">
        <f t="shared" si="91"/>
        <v>INSERT INTO m_coa (created_at, code, name) values (NOW(),'120503178','NCA - Investasi Jangka Panjang - Investasi Saham - PT Sicepat Inti Sofizo (SIF)');</v>
      </c>
      <c r="E1423" s="744" t="s">
        <v>60</v>
      </c>
      <c r="F1423" t="s">
        <v>376</v>
      </c>
      <c r="G1423" t="s">
        <v>396</v>
      </c>
      <c r="I1423" t="s">
        <v>399</v>
      </c>
      <c r="J1423" t="s">
        <v>290</v>
      </c>
      <c r="K1423">
        <f>VLOOKUP(I1423,Sheet2!$A$2:$C$1013,3,FALSE)</f>
        <v>285</v>
      </c>
      <c r="L1423" t="str">
        <f t="shared" si="92"/>
        <v>UPDATE m_coa set coa_group_id='285' WHERE code='120503178';</v>
      </c>
    </row>
    <row r="1424" spans="2:12">
      <c r="B1424">
        <v>120503179</v>
      </c>
      <c r="C1424" t="str">
        <f t="shared" si="90"/>
        <v>NCA - Investasi Jangka Panjang - Investasi Saham - PT DMMX Dektos Inti (DDI)</v>
      </c>
      <c r="D1424" s="7" t="str">
        <f t="shared" si="91"/>
        <v>INSERT INTO m_coa (created_at, code, name) values (NOW(),'120503179','NCA - Investasi Jangka Panjang - Investasi Saham - PT DMMX Dektos Inti (DDI)');</v>
      </c>
      <c r="E1424" s="744" t="s">
        <v>60</v>
      </c>
      <c r="F1424" t="s">
        <v>376</v>
      </c>
      <c r="G1424" t="s">
        <v>396</v>
      </c>
      <c r="I1424" t="s">
        <v>399</v>
      </c>
      <c r="J1424" t="s">
        <v>291</v>
      </c>
      <c r="K1424">
        <f>VLOOKUP(I1424,Sheet2!$A$2:$C$1013,3,FALSE)</f>
        <v>285</v>
      </c>
      <c r="L1424" t="str">
        <f t="shared" si="92"/>
        <v>UPDATE m_coa set coa_group_id='285' WHERE code='120503179';</v>
      </c>
    </row>
    <row r="1425" spans="2:12">
      <c r="B1425">
        <v>120503180</v>
      </c>
      <c r="C1425" t="str">
        <f t="shared" si="90"/>
        <v>NCA - Investasi Jangka Panjang - Investasi Saham - PT Nugen Farma Medika (NFM)</v>
      </c>
      <c r="D1425" s="7" t="str">
        <f t="shared" si="91"/>
        <v>INSERT INTO m_coa (created_at, code, name) values (NOW(),'120503180','NCA - Investasi Jangka Panjang - Investasi Saham - PT Nugen Farma Medika (NFM)');</v>
      </c>
      <c r="E1425" s="744" t="s">
        <v>60</v>
      </c>
      <c r="F1425" t="s">
        <v>376</v>
      </c>
      <c r="G1425" t="s">
        <v>396</v>
      </c>
      <c r="I1425" t="s">
        <v>399</v>
      </c>
      <c r="J1425" t="s">
        <v>292</v>
      </c>
      <c r="K1425">
        <f>VLOOKUP(I1425,Sheet2!$A$2:$C$1013,3,FALSE)</f>
        <v>285</v>
      </c>
      <c r="L1425" t="str">
        <f t="shared" si="92"/>
        <v>UPDATE m_coa set coa_group_id='285' WHERE code='120503180';</v>
      </c>
    </row>
    <row r="1426" spans="2:12">
      <c r="B1426">
        <v>120503181</v>
      </c>
      <c r="C1426" t="str">
        <f t="shared" si="90"/>
        <v>NCA - Investasi Jangka Panjang - Investasi Saham - PT Sicepat Aset Digital (SAD)</v>
      </c>
      <c r="D1426" s="7" t="str">
        <f t="shared" si="91"/>
        <v>INSERT INTO m_coa (created_at, code, name) values (NOW(),'120503181','NCA - Investasi Jangka Panjang - Investasi Saham - PT Sicepat Aset Digital (SAD)');</v>
      </c>
      <c r="E1426" s="744" t="s">
        <v>60</v>
      </c>
      <c r="F1426" t="s">
        <v>376</v>
      </c>
      <c r="G1426" t="s">
        <v>396</v>
      </c>
      <c r="I1426" t="s">
        <v>399</v>
      </c>
      <c r="J1426" t="s">
        <v>293</v>
      </c>
      <c r="K1426">
        <f>VLOOKUP(I1426,Sheet2!$A$2:$C$1013,3,FALSE)</f>
        <v>285</v>
      </c>
      <c r="L1426" t="str">
        <f t="shared" si="92"/>
        <v>UPDATE m_coa set coa_group_id='285' WHERE code='120503181';</v>
      </c>
    </row>
    <row r="1427" spans="2:12">
      <c r="B1427">
        <v>120503182</v>
      </c>
      <c r="C1427" t="str">
        <f t="shared" si="90"/>
        <v>NCA - Investasi Jangka Panjang - Investasi Saham - PT Royal Investama Sejahtera (RIS)</v>
      </c>
      <c r="D1427" s="7" t="str">
        <f t="shared" si="91"/>
        <v>INSERT INTO m_coa (created_at, code, name) values (NOW(),'120503182','NCA - Investasi Jangka Panjang - Investasi Saham - PT Royal Investama Sejahtera (RIS)');</v>
      </c>
      <c r="E1427" s="744" t="s">
        <v>60</v>
      </c>
      <c r="F1427" t="s">
        <v>376</v>
      </c>
      <c r="G1427" t="s">
        <v>396</v>
      </c>
      <c r="I1427" t="s">
        <v>399</v>
      </c>
      <c r="J1427" t="s">
        <v>294</v>
      </c>
      <c r="K1427">
        <f>VLOOKUP(I1427,Sheet2!$A$2:$C$1013,3,FALSE)</f>
        <v>285</v>
      </c>
      <c r="L1427" t="str">
        <f t="shared" si="92"/>
        <v>UPDATE m_coa set coa_group_id='285' WHERE code='120503182';</v>
      </c>
    </row>
    <row r="1428" spans="2:12">
      <c r="B1428">
        <v>120503183</v>
      </c>
      <c r="C1428" t="str">
        <f t="shared" si="90"/>
        <v>NCA - Investasi Jangka Panjang - Investasi Saham - PT Yudha Harapan Mulia (YHM)</v>
      </c>
      <c r="D1428" s="7" t="str">
        <f t="shared" si="91"/>
        <v>INSERT INTO m_coa (created_at, code, name) values (NOW(),'120503183','NCA - Investasi Jangka Panjang - Investasi Saham - PT Yudha Harapan Mulia (YHM)');</v>
      </c>
      <c r="E1428" s="744" t="s">
        <v>60</v>
      </c>
      <c r="F1428" t="s">
        <v>376</v>
      </c>
      <c r="G1428" t="s">
        <v>396</v>
      </c>
      <c r="I1428" t="s">
        <v>399</v>
      </c>
      <c r="J1428" t="s">
        <v>295</v>
      </c>
      <c r="K1428">
        <f>VLOOKUP(I1428,Sheet2!$A$2:$C$1013,3,FALSE)</f>
        <v>285</v>
      </c>
      <c r="L1428" t="str">
        <f t="shared" si="92"/>
        <v>UPDATE m_coa set coa_group_id='285' WHERE code='120503183';</v>
      </c>
    </row>
    <row r="1429" spans="2:12">
      <c r="B1429">
        <v>120503184</v>
      </c>
      <c r="C1429" t="str">
        <f t="shared" si="90"/>
        <v>NCA - Investasi Jangka Panjang - Investasi Saham - PT DMMX Distribusi Pentabuana (DDP)</v>
      </c>
      <c r="D1429" s="7" t="str">
        <f t="shared" si="91"/>
        <v>INSERT INTO m_coa (created_at, code, name) values (NOW(),'120503184','NCA - Investasi Jangka Panjang - Investasi Saham - PT DMMX Distribusi Pentabuana (DDP)');</v>
      </c>
      <c r="E1429" s="744" t="s">
        <v>60</v>
      </c>
      <c r="F1429" t="s">
        <v>376</v>
      </c>
      <c r="G1429" t="s">
        <v>396</v>
      </c>
      <c r="I1429" t="s">
        <v>399</v>
      </c>
      <c r="J1429" t="s">
        <v>296</v>
      </c>
      <c r="K1429">
        <f>VLOOKUP(I1429,Sheet2!$A$2:$C$1013,3,FALSE)</f>
        <v>285</v>
      </c>
      <c r="L1429" t="str">
        <f t="shared" si="92"/>
        <v>UPDATE m_coa set coa_group_id='285' WHERE code='120503184';</v>
      </c>
    </row>
    <row r="1430" spans="2:12">
      <c r="B1430">
        <v>120503185</v>
      </c>
      <c r="C1430" t="str">
        <f t="shared" si="90"/>
        <v>NCA - Investasi Jangka Panjang - Investasi Saham - PT Dezer Ruang Bicara (DRB)</v>
      </c>
      <c r="D1430" s="7" t="str">
        <f t="shared" si="91"/>
        <v>INSERT INTO m_coa (created_at, code, name) values (NOW(),'120503185','NCA - Investasi Jangka Panjang - Investasi Saham - PT Dezer Ruang Bicara (DRB)');</v>
      </c>
      <c r="E1430" s="744" t="s">
        <v>60</v>
      </c>
      <c r="F1430" t="s">
        <v>376</v>
      </c>
      <c r="G1430" t="s">
        <v>396</v>
      </c>
      <c r="I1430" t="s">
        <v>399</v>
      </c>
      <c r="J1430" t="s">
        <v>297</v>
      </c>
      <c r="K1430">
        <f>VLOOKUP(I1430,Sheet2!$A$2:$C$1013,3,FALSE)</f>
        <v>285</v>
      </c>
      <c r="L1430" t="str">
        <f t="shared" si="92"/>
        <v>UPDATE m_coa set coa_group_id='285' WHERE code='120503185';</v>
      </c>
    </row>
    <row r="1431" spans="2:12">
      <c r="B1431">
        <v>120503186</v>
      </c>
      <c r="C1431" t="str">
        <f t="shared" si="90"/>
        <v>NCA - Investasi Jangka Panjang - Investasi Saham - PT Dektos Digital Corbuzier (DDC)</v>
      </c>
      <c r="D1431" s="7" t="str">
        <f t="shared" si="91"/>
        <v>INSERT INTO m_coa (created_at, code, name) values (NOW(),'120503186','NCA - Investasi Jangka Panjang - Investasi Saham - PT Dektos Digital Corbuzier (DDC)');</v>
      </c>
      <c r="E1431" s="744" t="s">
        <v>60</v>
      </c>
      <c r="F1431" t="s">
        <v>376</v>
      </c>
      <c r="G1431" t="s">
        <v>396</v>
      </c>
      <c r="I1431" t="s">
        <v>399</v>
      </c>
      <c r="J1431" t="s">
        <v>298</v>
      </c>
      <c r="K1431">
        <f>VLOOKUP(I1431,Sheet2!$A$2:$C$1013,3,FALSE)</f>
        <v>285</v>
      </c>
      <c r="L1431" t="str">
        <f t="shared" si="92"/>
        <v>UPDATE m_coa set coa_group_id='285' WHERE code='120503186';</v>
      </c>
    </row>
    <row r="1432" spans="2:12">
      <c r="B1432">
        <v>120503187</v>
      </c>
      <c r="C1432" t="str">
        <f t="shared" si="90"/>
        <v>NCA - Investasi Jangka Panjang - Investasi Saham - PT BLDX Komik Nusantara (BKN)</v>
      </c>
      <c r="D1432" s="7" t="str">
        <f t="shared" si="91"/>
        <v>INSERT INTO m_coa (created_at, code, name) values (NOW(),'120503187','NCA - Investasi Jangka Panjang - Investasi Saham - PT BLDX Komik Nusantara (BKN)');</v>
      </c>
      <c r="E1432" s="744" t="s">
        <v>60</v>
      </c>
      <c r="F1432" t="s">
        <v>376</v>
      </c>
      <c r="G1432" t="s">
        <v>396</v>
      </c>
      <c r="I1432" t="s">
        <v>399</v>
      </c>
      <c r="J1432" t="s">
        <v>299</v>
      </c>
      <c r="K1432">
        <f>VLOOKUP(I1432,Sheet2!$A$2:$C$1013,3,FALSE)</f>
        <v>285</v>
      </c>
      <c r="L1432" t="str">
        <f t="shared" si="92"/>
        <v>UPDATE m_coa set coa_group_id='285' WHERE code='120503187';</v>
      </c>
    </row>
    <row r="1433" spans="2:12">
      <c r="B1433">
        <v>120503188</v>
      </c>
      <c r="C1433" t="str">
        <f t="shared" si="90"/>
        <v>NCA - Investasi Jangka Panjang - Investasi Saham - PT Damcorp Digital Media (DDM)</v>
      </c>
      <c r="D1433" s="7" t="str">
        <f t="shared" si="91"/>
        <v>INSERT INTO m_coa (created_at, code, name) values (NOW(),'120503188','NCA - Investasi Jangka Panjang - Investasi Saham - PT Damcorp Digital Media (DDM)');</v>
      </c>
      <c r="E1433" s="744" t="s">
        <v>60</v>
      </c>
      <c r="F1433" t="s">
        <v>376</v>
      </c>
      <c r="G1433" t="s">
        <v>396</v>
      </c>
      <c r="I1433" t="s">
        <v>399</v>
      </c>
      <c r="J1433" t="s">
        <v>300</v>
      </c>
      <c r="K1433">
        <f>VLOOKUP(I1433,Sheet2!$A$2:$C$1013,3,FALSE)</f>
        <v>285</v>
      </c>
      <c r="L1433" t="str">
        <f t="shared" si="92"/>
        <v>UPDATE m_coa set coa_group_id='285' WHERE code='120503188';</v>
      </c>
    </row>
    <row r="1434" spans="2:12">
      <c r="B1434">
        <v>120503189</v>
      </c>
      <c r="C1434" t="str">
        <f t="shared" si="90"/>
        <v>NCA - Investasi Jangka Panjang - Investasi Saham - PT NFT Digital Indonesia (NDI)</v>
      </c>
      <c r="D1434" s="7" t="str">
        <f t="shared" si="91"/>
        <v>INSERT INTO m_coa (created_at, code, name) values (NOW(),'120503189','NCA - Investasi Jangka Panjang - Investasi Saham - PT NFT Digital Indonesia (NDI)');</v>
      </c>
      <c r="E1434" s="744" t="s">
        <v>60</v>
      </c>
      <c r="F1434" t="s">
        <v>376</v>
      </c>
      <c r="G1434" t="s">
        <v>396</v>
      </c>
      <c r="I1434" t="s">
        <v>399</v>
      </c>
      <c r="J1434" t="s">
        <v>301</v>
      </c>
      <c r="K1434">
        <f>VLOOKUP(I1434,Sheet2!$A$2:$C$1013,3,FALSE)</f>
        <v>285</v>
      </c>
      <c r="L1434" t="str">
        <f t="shared" si="92"/>
        <v>UPDATE m_coa set coa_group_id='285' WHERE code='120503189';</v>
      </c>
    </row>
    <row r="1435" spans="2:12">
      <c r="B1435">
        <v>120503190</v>
      </c>
      <c r="C1435" t="str">
        <f t="shared" si="90"/>
        <v>NCA - Investasi Jangka Panjang - Investasi Saham - PT Meta Verse Indonesia (MVI)</v>
      </c>
      <c r="D1435" s="7" t="str">
        <f t="shared" si="91"/>
        <v>INSERT INTO m_coa (created_at, code, name) values (NOW(),'120503190','NCA - Investasi Jangka Panjang - Investasi Saham - PT Meta Verse Indonesia (MVI)');</v>
      </c>
      <c r="E1435" s="744" t="s">
        <v>60</v>
      </c>
      <c r="F1435" t="s">
        <v>376</v>
      </c>
      <c r="G1435" t="s">
        <v>396</v>
      </c>
      <c r="I1435" t="s">
        <v>399</v>
      </c>
      <c r="J1435" t="s">
        <v>302</v>
      </c>
      <c r="K1435">
        <f>VLOOKUP(I1435,Sheet2!$A$2:$C$1013,3,FALSE)</f>
        <v>285</v>
      </c>
      <c r="L1435" t="str">
        <f t="shared" si="92"/>
        <v>UPDATE m_coa set coa_group_id='285' WHERE code='120503190';</v>
      </c>
    </row>
    <row r="1436" spans="2:12">
      <c r="B1436">
        <v>120503191</v>
      </c>
      <c r="C1436" t="str">
        <f t="shared" si="90"/>
        <v>NCA - Investasi Jangka Panjang - Investasi Saham - PT META PRAVIA DIGITAL (MPD)</v>
      </c>
      <c r="D1436" s="7" t="str">
        <f t="shared" si="91"/>
        <v>INSERT INTO m_coa (created_at, code, name) values (NOW(),'120503191','NCA - Investasi Jangka Panjang - Investasi Saham - PT META PRAVIA DIGITAL (MPD)');</v>
      </c>
      <c r="E1436" s="744" t="s">
        <v>60</v>
      </c>
      <c r="F1436" t="s">
        <v>376</v>
      </c>
      <c r="G1436" t="s">
        <v>396</v>
      </c>
      <c r="I1436" t="s">
        <v>399</v>
      </c>
      <c r="J1436" t="s">
        <v>303</v>
      </c>
      <c r="K1436">
        <f>VLOOKUP(I1436,Sheet2!$A$2:$C$1013,3,FALSE)</f>
        <v>285</v>
      </c>
      <c r="L1436" t="str">
        <f t="shared" si="92"/>
        <v>UPDATE m_coa set coa_group_id='285' WHERE code='120503191';</v>
      </c>
    </row>
    <row r="1437" spans="2:12">
      <c r="B1437">
        <v>120503192</v>
      </c>
      <c r="C1437" t="str">
        <f t="shared" si="90"/>
        <v>NCA - Investasi Jangka Panjang - Investasi Saham - PT DMMX Sentral Imaji</v>
      </c>
      <c r="D1437" s="7" t="str">
        <f t="shared" si="91"/>
        <v>INSERT INTO m_coa (created_at, code, name) values (NOW(),'120503192','NCA - Investasi Jangka Panjang - Investasi Saham - PT DMMX Sentral Imaji');</v>
      </c>
      <c r="E1437" s="744" t="s">
        <v>60</v>
      </c>
      <c r="F1437" t="s">
        <v>376</v>
      </c>
      <c r="G1437" t="s">
        <v>396</v>
      </c>
      <c r="I1437" t="s">
        <v>399</v>
      </c>
      <c r="J1437" t="s">
        <v>304</v>
      </c>
      <c r="K1437">
        <f>VLOOKUP(I1437,Sheet2!$A$2:$C$1013,3,FALSE)</f>
        <v>285</v>
      </c>
      <c r="L1437" t="str">
        <f t="shared" si="92"/>
        <v>UPDATE m_coa set coa_group_id='285' WHERE code='120503192';</v>
      </c>
    </row>
    <row r="1438" spans="2:12">
      <c r="B1438">
        <v>120503193</v>
      </c>
      <c r="C1438" t="str">
        <f t="shared" ref="C1438:C1444" si="93">CONCATENATE(F1438,E1438,G1438,E1438,I1438,E1438,J1438)</f>
        <v>NCA - Investasi Jangka Panjang - Investasi Saham - PT Cinta Sang Juara</v>
      </c>
      <c r="D1438" s="7" t="str">
        <f t="shared" si="91"/>
        <v>INSERT INTO m_coa (created_at, code, name) values (NOW(),'120503193','NCA - Investasi Jangka Panjang - Investasi Saham - PT Cinta Sang Juara');</v>
      </c>
      <c r="E1438" s="744" t="s">
        <v>60</v>
      </c>
      <c r="F1438" t="s">
        <v>376</v>
      </c>
      <c r="G1438" t="s">
        <v>396</v>
      </c>
      <c r="I1438" t="s">
        <v>399</v>
      </c>
      <c r="J1438" t="s">
        <v>305</v>
      </c>
      <c r="K1438">
        <f>VLOOKUP(I1438,Sheet2!$A$2:$C$1013,3,FALSE)</f>
        <v>285</v>
      </c>
      <c r="L1438" t="str">
        <f t="shared" si="92"/>
        <v>UPDATE m_coa set coa_group_id='285' WHERE code='120503193';</v>
      </c>
    </row>
    <row r="1439" spans="2:12">
      <c r="B1439">
        <v>120503194</v>
      </c>
      <c r="C1439" t="str">
        <f t="shared" si="93"/>
        <v>NCA - Investasi Jangka Panjang - Investasi Saham - PT Kosmos Karisma Karunia (KKK)</v>
      </c>
      <c r="D1439" s="7" t="str">
        <f t="shared" si="91"/>
        <v>INSERT INTO m_coa (created_at, code, name) values (NOW(),'120503194','NCA - Investasi Jangka Panjang - Investasi Saham - PT Kosmos Karisma Karunia (KKK)');</v>
      </c>
      <c r="E1439" s="744" t="s">
        <v>60</v>
      </c>
      <c r="F1439" t="s">
        <v>376</v>
      </c>
      <c r="G1439" t="s">
        <v>396</v>
      </c>
      <c r="I1439" t="s">
        <v>399</v>
      </c>
      <c r="J1439" t="s">
        <v>306</v>
      </c>
      <c r="K1439">
        <f>VLOOKUP(I1439,Sheet2!$A$2:$C$1013,3,FALSE)</f>
        <v>285</v>
      </c>
      <c r="L1439" t="str">
        <f t="shared" si="92"/>
        <v>UPDATE m_coa set coa_group_id='285' WHERE code='120503194';</v>
      </c>
    </row>
    <row r="1440" spans="2:12">
      <c r="B1440">
        <v>120503195</v>
      </c>
      <c r="C1440" t="str">
        <f t="shared" si="93"/>
        <v>NCA - Investasi Jangka Panjang - Investasi Saham - PT Sinergi Digital Teknologi (Lenna)</v>
      </c>
      <c r="D1440" s="7" t="str">
        <f t="shared" si="91"/>
        <v>INSERT INTO m_coa (created_at, code, name) values (NOW(),'120503195','NCA - Investasi Jangka Panjang - Investasi Saham - PT Sinergi Digital Teknologi (Lenna)');</v>
      </c>
      <c r="E1440" s="744" t="s">
        <v>60</v>
      </c>
      <c r="F1440" t="s">
        <v>376</v>
      </c>
      <c r="G1440" t="s">
        <v>396</v>
      </c>
      <c r="I1440" t="s">
        <v>399</v>
      </c>
      <c r="J1440" t="s">
        <v>307</v>
      </c>
      <c r="K1440">
        <f>VLOOKUP(I1440,Sheet2!$A$2:$C$1013,3,FALSE)</f>
        <v>285</v>
      </c>
      <c r="L1440" t="str">
        <f t="shared" si="92"/>
        <v>UPDATE m_coa set coa_group_id='285' WHERE code='120503195';</v>
      </c>
    </row>
    <row r="1441" spans="2:12">
      <c r="B1441">
        <v>120503196</v>
      </c>
      <c r="C1441" t="str">
        <f t="shared" si="93"/>
        <v>NCA - Investasi Jangka Panjang - Investasi Saham - PT Kairos Ekspres Internasional (KEI)</v>
      </c>
      <c r="D1441" s="7" t="str">
        <f t="shared" si="91"/>
        <v>INSERT INTO m_coa (created_at, code, name) values (NOW(),'120503196','NCA - Investasi Jangka Panjang - Investasi Saham - PT Kairos Ekspres Internasional (KEI)');</v>
      </c>
      <c r="E1441" s="744" t="s">
        <v>60</v>
      </c>
      <c r="F1441" t="s">
        <v>376</v>
      </c>
      <c r="G1441" t="s">
        <v>396</v>
      </c>
      <c r="I1441" t="s">
        <v>399</v>
      </c>
      <c r="J1441" t="s">
        <v>308</v>
      </c>
      <c r="K1441">
        <f>VLOOKUP(I1441,Sheet2!$A$2:$C$1013,3,FALSE)</f>
        <v>285</v>
      </c>
      <c r="L1441" t="str">
        <f t="shared" si="92"/>
        <v>UPDATE m_coa set coa_group_id='285' WHERE code='120503196';</v>
      </c>
    </row>
    <row r="1442" spans="2:12">
      <c r="B1442">
        <v>120503197</v>
      </c>
      <c r="C1442" t="str">
        <f t="shared" si="93"/>
        <v>NCA - Investasi Jangka Panjang - Investasi Saham - PT Dua Empat Print (DEP)</v>
      </c>
      <c r="D1442" s="7" t="str">
        <f t="shared" si="91"/>
        <v>INSERT INTO m_coa (created_at, code, name) values (NOW(),'120503197','NCA - Investasi Jangka Panjang - Investasi Saham - PT Dua Empat Print (DEP)');</v>
      </c>
      <c r="E1442" s="744" t="s">
        <v>60</v>
      </c>
      <c r="F1442" t="s">
        <v>376</v>
      </c>
      <c r="G1442" t="s">
        <v>396</v>
      </c>
      <c r="I1442" t="s">
        <v>399</v>
      </c>
      <c r="J1442" t="s">
        <v>309</v>
      </c>
      <c r="K1442">
        <f>VLOOKUP(I1442,Sheet2!$A$2:$C$1013,3,FALSE)</f>
        <v>285</v>
      </c>
      <c r="L1442" t="str">
        <f t="shared" si="92"/>
        <v>UPDATE m_coa set coa_group_id='285' WHERE code='120503197';</v>
      </c>
    </row>
    <row r="1443" spans="2:12">
      <c r="B1443">
        <v>120503198</v>
      </c>
      <c r="C1443" t="str">
        <f t="shared" si="93"/>
        <v>NCA - Investasi Jangka Panjang - Investasi Saham - PT V2 Indonesia (V2)</v>
      </c>
      <c r="D1443" s="7" t="str">
        <f t="shared" si="91"/>
        <v>INSERT INTO m_coa (created_at, code, name) values (NOW(),'120503198','NCA - Investasi Jangka Panjang - Investasi Saham - PT V2 Indonesia (V2)');</v>
      </c>
      <c r="E1443" s="744" t="s">
        <v>60</v>
      </c>
      <c r="F1443" t="s">
        <v>376</v>
      </c>
      <c r="G1443" t="s">
        <v>396</v>
      </c>
      <c r="I1443" t="s">
        <v>399</v>
      </c>
      <c r="J1443" t="s">
        <v>310</v>
      </c>
      <c r="K1443">
        <f>VLOOKUP(I1443,Sheet2!$A$2:$C$1013,3,FALSE)</f>
        <v>285</v>
      </c>
      <c r="L1443" t="str">
        <f t="shared" si="92"/>
        <v>UPDATE m_coa set coa_group_id='285' WHERE code='120503198';</v>
      </c>
    </row>
    <row r="1444" spans="2:12">
      <c r="B1444">
        <v>120503199</v>
      </c>
      <c r="C1444" t="str">
        <f t="shared" si="93"/>
        <v>NCA - Investasi Jangka Panjang - Investasi Saham - PT Makarios Bensu Kopi (MBK)</v>
      </c>
      <c r="D1444" s="7" t="str">
        <f t="shared" si="91"/>
        <v>INSERT INTO m_coa (created_at, code, name) values (NOW(),'120503199','NCA - Investasi Jangka Panjang - Investasi Saham - PT Makarios Bensu Kopi (MBK)');</v>
      </c>
      <c r="E1444" s="744" t="s">
        <v>60</v>
      </c>
      <c r="F1444" t="s">
        <v>376</v>
      </c>
      <c r="G1444" t="s">
        <v>396</v>
      </c>
      <c r="I1444" t="s">
        <v>399</v>
      </c>
      <c r="J1444" t="s">
        <v>311</v>
      </c>
      <c r="K1444">
        <f>VLOOKUP(I1444,Sheet2!$A$2:$C$1013,3,FALSE)</f>
        <v>285</v>
      </c>
      <c r="L1444" t="str">
        <f t="shared" si="92"/>
        <v>UPDATE m_coa set coa_group_id='285' WHERE code='120503199';</v>
      </c>
    </row>
    <row r="1445" spans="2:12">
      <c r="B1445">
        <v>120504001</v>
      </c>
      <c r="C1445" t="str">
        <f t="shared" ref="C1445:C1447" si="94">CONCATENATE(F1445,E1445,G1445,E1445,I1445,E1445,J1445)</f>
        <v>NCA - Investasi Jangka Panjang - Investasi Lainnya - Investasi Logam Mulia</v>
      </c>
      <c r="D1445" s="7" t="str">
        <f t="shared" si="91"/>
        <v>INSERT INTO m_coa (created_at, code, name) values (NOW(),'120504001','NCA - Investasi Jangka Panjang - Investasi Lainnya - Investasi Logam Mulia');</v>
      </c>
      <c r="E1445" s="744" t="s">
        <v>60</v>
      </c>
      <c r="F1445" t="s">
        <v>376</v>
      </c>
      <c r="G1445" t="s">
        <v>396</v>
      </c>
      <c r="I1445" t="s">
        <v>400</v>
      </c>
      <c r="J1445" t="s">
        <v>401</v>
      </c>
      <c r="K1445">
        <f>VLOOKUP(I1445,Sheet2!$A$2:$C$1013,3,FALSE)</f>
        <v>286</v>
      </c>
      <c r="L1445" t="str">
        <f t="shared" si="92"/>
        <v>UPDATE m_coa set coa_group_id='286' WHERE code='120504001';</v>
      </c>
    </row>
    <row r="1446" spans="2:12">
      <c r="B1446">
        <v>120504002</v>
      </c>
      <c r="C1446" t="str">
        <f t="shared" si="94"/>
        <v>NCA - Investasi Jangka Panjang - Investasi Lainnya - Investasi Crypto</v>
      </c>
      <c r="D1446" s="7" t="str">
        <f t="shared" si="91"/>
        <v>INSERT INTO m_coa (created_at, code, name) values (NOW(),'120504002','NCA - Investasi Jangka Panjang - Investasi Lainnya - Investasi Crypto');</v>
      </c>
      <c r="E1446" s="744" t="s">
        <v>60</v>
      </c>
      <c r="F1446" t="s">
        <v>376</v>
      </c>
      <c r="G1446" t="s">
        <v>396</v>
      </c>
      <c r="I1446" t="s">
        <v>400</v>
      </c>
      <c r="J1446" t="s">
        <v>402</v>
      </c>
      <c r="K1446">
        <f>VLOOKUP(I1446,Sheet2!$A$2:$C$1013,3,FALSE)</f>
        <v>286</v>
      </c>
      <c r="L1446" t="str">
        <f t="shared" si="92"/>
        <v>UPDATE m_coa set coa_group_id='286' WHERE code='120504002';</v>
      </c>
    </row>
    <row r="1447" spans="2:12">
      <c r="B1447">
        <v>120504003</v>
      </c>
      <c r="C1447" t="str">
        <f t="shared" si="94"/>
        <v>NCA - Investasi Jangka Panjang - Investasi Lainnya - Lain-Lain</v>
      </c>
      <c r="D1447" s="7" t="str">
        <f t="shared" si="91"/>
        <v>INSERT INTO m_coa (created_at, code, name) values (NOW(),'120504003','NCA - Investasi Jangka Panjang - Investasi Lainnya - Lain-Lain');</v>
      </c>
      <c r="E1447" s="744" t="s">
        <v>60</v>
      </c>
      <c r="F1447" t="s">
        <v>376</v>
      </c>
      <c r="G1447" t="s">
        <v>396</v>
      </c>
      <c r="I1447" t="s">
        <v>400</v>
      </c>
      <c r="J1447" t="s">
        <v>351</v>
      </c>
      <c r="K1447">
        <f>VLOOKUP(I1447,Sheet2!$A$2:$C$1013,3,FALSE)</f>
        <v>286</v>
      </c>
      <c r="L1447" t="str">
        <f t="shared" si="92"/>
        <v>UPDATE m_coa set coa_group_id='286' WHERE code='120504003';</v>
      </c>
    </row>
    <row r="1448" customFormat="1" spans="2:12">
      <c r="B1448">
        <v>120601001</v>
      </c>
      <c r="C1448" t="str">
        <f>CONCATENATE(F1448,E1448,G1448,E1448,I1448)</f>
        <v>NCA - Piutang Lain-Lain Pihak Ketiga - Lain-lain</v>
      </c>
      <c r="D1448" s="7" t="str">
        <f t="shared" si="91"/>
        <v>INSERT INTO m_coa (created_at, code, name) values (NOW(),'120601001','NCA - Piutang Lain-Lain Pihak Ketiga - Lain-lain');</v>
      </c>
      <c r="E1448" s="744" t="s">
        <v>60</v>
      </c>
      <c r="F1448" t="s">
        <v>376</v>
      </c>
      <c r="G1448" t="s">
        <v>318</v>
      </c>
      <c r="I1448" t="s">
        <v>364</v>
      </c>
      <c r="K1448">
        <f>VLOOKUP(I1448,Sheet2!$A$2:$C$1013,3,FALSE)</f>
        <v>270</v>
      </c>
      <c r="L1448" t="str">
        <f t="shared" si="92"/>
        <v>UPDATE m_coa set coa_group_id='270' WHERE code='120601001';</v>
      </c>
    </row>
    <row r="1449" customFormat="1" spans="2:12">
      <c r="B1449">
        <v>120601002</v>
      </c>
      <c r="C1449" t="str">
        <f>CONCATENATE(F1449,E1449,G1449,E1449,I1449)</f>
        <v>NCA - Piutang Lain-Lain Pihak Ketiga - PT 2</v>
      </c>
      <c r="D1449" s="7" t="str">
        <f t="shared" si="91"/>
        <v>INSERT INTO m_coa (created_at, code, name) values (NOW(),'120601002','NCA - Piutang Lain-Lain Pihak Ketiga - PT 2');</v>
      </c>
      <c r="E1449" s="744" t="s">
        <v>60</v>
      </c>
      <c r="F1449" t="s">
        <v>376</v>
      </c>
      <c r="G1449" t="s">
        <v>318</v>
      </c>
      <c r="I1449" t="s">
        <v>403</v>
      </c>
      <c r="K1449">
        <f>VLOOKUP(I1449,Sheet2!$A$2:$C$1013,3,FALSE)</f>
        <v>287</v>
      </c>
      <c r="L1449" t="str">
        <f t="shared" si="92"/>
        <v>UPDATE m_coa set coa_group_id='287' WHERE code='120601002';</v>
      </c>
    </row>
    <row r="1450" customFormat="1" spans="2:12">
      <c r="B1450">
        <v>120701001</v>
      </c>
      <c r="C1450" t="str">
        <f t="shared" ref="C1450:C1511" si="95">CONCATENATE(F1450,E1450,G1450,E1450,I1450)</f>
        <v>NCA - Piutang Lain-Lain Pihak Berelasi - PT 1 Inti Dot Com</v>
      </c>
      <c r="D1450" s="7" t="str">
        <f t="shared" si="91"/>
        <v>INSERT INTO m_coa (created_at, code, name) values (NOW(),'120701001','NCA - Piutang Lain-Lain Pihak Berelasi - PT 1 Inti Dot Com');</v>
      </c>
      <c r="E1450" s="744" t="s">
        <v>60</v>
      </c>
      <c r="F1450" t="s">
        <v>376</v>
      </c>
      <c r="G1450" t="s">
        <v>321</v>
      </c>
      <c r="I1450" t="s">
        <v>113</v>
      </c>
      <c r="K1450">
        <f>VLOOKUP(I1450,Sheet2!$A$2:$C$1013,3,FALSE)</f>
        <v>43</v>
      </c>
      <c r="L1450" t="str">
        <f t="shared" si="92"/>
        <v>UPDATE m_coa set coa_group_id='43' WHERE code='120701001';</v>
      </c>
    </row>
    <row r="1451" customFormat="1" spans="2:12">
      <c r="B1451">
        <v>120701002</v>
      </c>
      <c r="C1451" t="str">
        <f t="shared" si="95"/>
        <v>NCA - Piutang Lain-Lain Pihak Berelasi - PT Abdi Anugerah Persada (AAP)</v>
      </c>
      <c r="D1451" s="7" t="str">
        <f t="shared" si="91"/>
        <v>INSERT INTO m_coa (created_at, code, name) values (NOW(),'120701002','NCA - Piutang Lain-Lain Pihak Berelasi - PT Abdi Anugerah Persada (AAP)');</v>
      </c>
      <c r="E1451" s="744" t="s">
        <v>60</v>
      </c>
      <c r="F1451" t="s">
        <v>376</v>
      </c>
      <c r="G1451" t="s">
        <v>321</v>
      </c>
      <c r="I1451" t="s">
        <v>114</v>
      </c>
      <c r="K1451">
        <f>VLOOKUP(I1451,Sheet2!$A$2:$C$1013,3,FALSE)</f>
        <v>44</v>
      </c>
      <c r="L1451" t="str">
        <f t="shared" si="92"/>
        <v>UPDATE m_coa set coa_group_id='44' WHERE code='120701002';</v>
      </c>
    </row>
    <row r="1452" customFormat="1" spans="2:12">
      <c r="B1452">
        <v>120701003</v>
      </c>
      <c r="C1452" t="str">
        <f t="shared" si="95"/>
        <v>NCA - Piutang Lain-Lain Pihak Berelasi - PT Agapindo Inti Raya</v>
      </c>
      <c r="D1452" s="7" t="str">
        <f t="shared" si="91"/>
        <v>INSERT INTO m_coa (created_at, code, name) values (NOW(),'120701003','NCA - Piutang Lain-Lain Pihak Berelasi - PT Agapindo Inti Raya');</v>
      </c>
      <c r="E1452" s="744" t="s">
        <v>60</v>
      </c>
      <c r="F1452" t="s">
        <v>376</v>
      </c>
      <c r="G1452" t="s">
        <v>321</v>
      </c>
      <c r="I1452" t="s">
        <v>115</v>
      </c>
      <c r="K1452">
        <f>VLOOKUP(I1452,Sheet2!$A$2:$C$1013,3,FALSE)</f>
        <v>45</v>
      </c>
      <c r="L1452" t="str">
        <f t="shared" si="92"/>
        <v>UPDATE m_coa set coa_group_id='45' WHERE code='120701003';</v>
      </c>
    </row>
    <row r="1453" customFormat="1" spans="2:12">
      <c r="B1453">
        <v>120701004</v>
      </c>
      <c r="C1453" t="str">
        <f t="shared" si="95"/>
        <v>NCA - Piutang Lain-Lain Pihak Berelasi - PT Agapindo Kasih Abadi (AKA)</v>
      </c>
      <c r="D1453" s="7" t="str">
        <f t="shared" si="91"/>
        <v>INSERT INTO m_coa (created_at, code, name) values (NOW(),'120701004','NCA - Piutang Lain-Lain Pihak Berelasi - PT Agapindo Kasih Abadi (AKA)');</v>
      </c>
      <c r="E1453" s="744" t="s">
        <v>60</v>
      </c>
      <c r="F1453" t="s">
        <v>376</v>
      </c>
      <c r="G1453" t="s">
        <v>321</v>
      </c>
      <c r="I1453" t="s">
        <v>116</v>
      </c>
      <c r="K1453">
        <f>VLOOKUP(I1453,Sheet2!$A$2:$C$1013,3,FALSE)</f>
        <v>46</v>
      </c>
      <c r="L1453" t="str">
        <f t="shared" si="92"/>
        <v>UPDATE m_coa set coa_group_id='46' WHERE code='120701004';</v>
      </c>
    </row>
    <row r="1454" customFormat="1" spans="2:12">
      <c r="B1454">
        <v>120701005</v>
      </c>
      <c r="C1454" t="str">
        <f t="shared" si="95"/>
        <v>NCA - Piutang Lain-Lain Pihak Berelasi - PT Alfa Omega Digital (AOD-1)</v>
      </c>
      <c r="D1454" s="7" t="str">
        <f t="shared" si="91"/>
        <v>INSERT INTO m_coa (created_at, code, name) values (NOW(),'120701005','NCA - Piutang Lain-Lain Pihak Berelasi - PT Alfa Omega Digital (AOD-1)');</v>
      </c>
      <c r="E1454" s="744" t="s">
        <v>60</v>
      </c>
      <c r="F1454" t="s">
        <v>376</v>
      </c>
      <c r="G1454" t="s">
        <v>321</v>
      </c>
      <c r="I1454" t="s">
        <v>117</v>
      </c>
      <c r="K1454">
        <f>VLOOKUP(I1454,Sheet2!$A$2:$C$1013,3,FALSE)</f>
        <v>47</v>
      </c>
      <c r="L1454" t="str">
        <f t="shared" si="92"/>
        <v>UPDATE m_coa set coa_group_id='47' WHERE code='120701005';</v>
      </c>
    </row>
    <row r="1455" customFormat="1" spans="2:12">
      <c r="B1455">
        <v>120701006</v>
      </c>
      <c r="C1455" t="str">
        <f t="shared" si="95"/>
        <v>NCA - Piutang Lain-Lain Pihak Berelasi - PT Alfa Omega Digitalindo (AOD-2)</v>
      </c>
      <c r="D1455" s="7" t="str">
        <f t="shared" si="91"/>
        <v>INSERT INTO m_coa (created_at, code, name) values (NOW(),'120701006','NCA - Piutang Lain-Lain Pihak Berelasi - PT Alfa Omega Digitalindo (AOD-2)');</v>
      </c>
      <c r="E1455" s="744" t="s">
        <v>60</v>
      </c>
      <c r="F1455" t="s">
        <v>376</v>
      </c>
      <c r="G1455" t="s">
        <v>321</v>
      </c>
      <c r="I1455" t="s">
        <v>118</v>
      </c>
      <c r="K1455">
        <f>VLOOKUP(I1455,Sheet2!$A$2:$C$1013,3,FALSE)</f>
        <v>48</v>
      </c>
      <c r="L1455" t="str">
        <f t="shared" si="92"/>
        <v>UPDATE m_coa set coa_group_id='48' WHERE code='120701006';</v>
      </c>
    </row>
    <row r="1456" customFormat="1" spans="2:12">
      <c r="B1456">
        <v>120701007</v>
      </c>
      <c r="C1456" t="str">
        <f t="shared" si="95"/>
        <v>NCA - Piutang Lain-Lain Pihak Berelasi - PT Alphanovation Digital Teknindo (Pawoon)</v>
      </c>
      <c r="D1456" s="7" t="str">
        <f t="shared" si="91"/>
        <v>INSERT INTO m_coa (created_at, code, name) values (NOW(),'120701007','NCA - Piutang Lain-Lain Pihak Berelasi - PT Alphanovation Digital Teknindo (Pawoon)');</v>
      </c>
      <c r="E1456" s="744" t="s">
        <v>60</v>
      </c>
      <c r="F1456" t="s">
        <v>376</v>
      </c>
      <c r="G1456" t="s">
        <v>321</v>
      </c>
      <c r="I1456" t="s">
        <v>119</v>
      </c>
      <c r="K1456">
        <f>VLOOKUP(I1456,Sheet2!$A$2:$C$1013,3,FALSE)</f>
        <v>49</v>
      </c>
      <c r="L1456" t="str">
        <f t="shared" si="92"/>
        <v>UPDATE m_coa set coa_group_id='49' WHERE code='120701007';</v>
      </c>
    </row>
    <row r="1457" customFormat="1" spans="2:12">
      <c r="B1457">
        <v>120701008</v>
      </c>
      <c r="C1457" t="str">
        <f t="shared" si="95"/>
        <v>NCA - Piutang Lain-Lain Pihak Berelasi - PT Antares Global Teknologi (AGT)</v>
      </c>
      <c r="D1457" s="7" t="str">
        <f t="shared" si="91"/>
        <v>INSERT INTO m_coa (created_at, code, name) values (NOW(),'120701008','NCA - Piutang Lain-Lain Pihak Berelasi - PT Antares Global Teknologi (AGT)');</v>
      </c>
      <c r="E1457" s="744" t="s">
        <v>60</v>
      </c>
      <c r="F1457" t="s">
        <v>376</v>
      </c>
      <c r="G1457" t="s">
        <v>321</v>
      </c>
      <c r="I1457" t="s">
        <v>120</v>
      </c>
      <c r="K1457">
        <f>VLOOKUP(I1457,Sheet2!$A$2:$C$1013,3,FALSE)</f>
        <v>50</v>
      </c>
      <c r="L1457" t="str">
        <f t="shared" si="92"/>
        <v>UPDATE m_coa set coa_group_id='50' WHERE code='120701008';</v>
      </c>
    </row>
    <row r="1458" customFormat="1" spans="2:12">
      <c r="B1458">
        <v>120701009</v>
      </c>
      <c r="C1458" t="str">
        <f t="shared" si="95"/>
        <v>NCA - Piutang Lain-Lain Pihak Berelasi - PT Anugerah Inti Karisma (AIK)</v>
      </c>
      <c r="D1458" s="7" t="str">
        <f t="shared" si="91"/>
        <v>INSERT INTO m_coa (created_at, code, name) values (NOW(),'120701009','NCA - Piutang Lain-Lain Pihak Berelasi - PT Anugerah Inti Karisma (AIK)');</v>
      </c>
      <c r="E1458" s="744" t="s">
        <v>60</v>
      </c>
      <c r="F1458" t="s">
        <v>376</v>
      </c>
      <c r="G1458" t="s">
        <v>321</v>
      </c>
      <c r="I1458" t="s">
        <v>121</v>
      </c>
      <c r="K1458">
        <f>VLOOKUP(I1458,Sheet2!$A$2:$C$1013,3,FALSE)</f>
        <v>51</v>
      </c>
      <c r="L1458" t="str">
        <f t="shared" si="92"/>
        <v>UPDATE m_coa set coa_group_id='51' WHERE code='120701009';</v>
      </c>
    </row>
    <row r="1459" customFormat="1" spans="2:12">
      <c r="B1459">
        <v>120701010</v>
      </c>
      <c r="C1459" t="str">
        <f t="shared" si="95"/>
        <v>NCA - Piutang Lain-Lain Pihak Berelasi - PT Soteria Wicaksana Investama (SWI)</v>
      </c>
      <c r="D1459" s="7" t="str">
        <f t="shared" si="91"/>
        <v>INSERT INTO m_coa (created_at, code, name) values (NOW(),'120701010','NCA - Piutang Lain-Lain Pihak Berelasi - PT Soteria Wicaksana Investama (SWI)');</v>
      </c>
      <c r="E1459" s="744" t="s">
        <v>60</v>
      </c>
      <c r="F1459" t="s">
        <v>376</v>
      </c>
      <c r="G1459" t="s">
        <v>321</v>
      </c>
      <c r="I1459" t="s">
        <v>122</v>
      </c>
      <c r="K1459">
        <f>VLOOKUP(I1459,Sheet2!$A$2:$C$1013,3,FALSE)</f>
        <v>52</v>
      </c>
      <c r="L1459" t="str">
        <f t="shared" si="92"/>
        <v>UPDATE m_coa set coa_group_id='52' WHERE code='120701010';</v>
      </c>
    </row>
    <row r="1460" customFormat="1" spans="2:12">
      <c r="B1460">
        <v>120701011</v>
      </c>
      <c r="C1460" t="str">
        <f t="shared" si="95"/>
        <v>NCA - Piutang Lain-Lain Pihak Berelasi - PT Anugerah Kopi Digital (AKD)</v>
      </c>
      <c r="D1460" s="7" t="str">
        <f t="shared" si="91"/>
        <v>INSERT INTO m_coa (created_at, code, name) values (NOW(),'120701011','NCA - Piutang Lain-Lain Pihak Berelasi - PT Anugerah Kopi Digital (AKD)');</v>
      </c>
      <c r="E1460" s="744" t="s">
        <v>60</v>
      </c>
      <c r="F1460" t="s">
        <v>376</v>
      </c>
      <c r="G1460" t="s">
        <v>321</v>
      </c>
      <c r="I1460" t="s">
        <v>123</v>
      </c>
      <c r="K1460">
        <f>VLOOKUP(I1460,Sheet2!$A$2:$C$1013,3,FALSE)</f>
        <v>53</v>
      </c>
      <c r="L1460" t="str">
        <f t="shared" si="92"/>
        <v>UPDATE m_coa set coa_group_id='53' WHERE code='120701011';</v>
      </c>
    </row>
    <row r="1461" customFormat="1" spans="2:12">
      <c r="B1461">
        <v>120701012</v>
      </c>
      <c r="C1461" t="str">
        <f t="shared" si="95"/>
        <v>NCA - Piutang Lain-Lain Pihak Berelasi - PT Anugerah Serta Sentosa (ASS1)</v>
      </c>
      <c r="D1461" s="7" t="str">
        <f t="shared" si="91"/>
        <v>INSERT INTO m_coa (created_at, code, name) values (NOW(),'120701012','NCA - Piutang Lain-Lain Pihak Berelasi - PT Anugerah Serta Sentosa (ASS1)');</v>
      </c>
      <c r="E1461" s="744" t="s">
        <v>60</v>
      </c>
      <c r="F1461" t="s">
        <v>376</v>
      </c>
      <c r="G1461" t="s">
        <v>321</v>
      </c>
      <c r="I1461" t="s">
        <v>124</v>
      </c>
      <c r="K1461">
        <f>VLOOKUP(I1461,Sheet2!$A$2:$C$1013,3,FALSE)</f>
        <v>54</v>
      </c>
      <c r="L1461" t="str">
        <f t="shared" si="92"/>
        <v>UPDATE m_coa set coa_group_id='54' WHERE code='120701012';</v>
      </c>
    </row>
    <row r="1462" customFormat="1" spans="2:12">
      <c r="B1462">
        <v>120701013</v>
      </c>
      <c r="C1462" t="str">
        <f t="shared" si="95"/>
        <v>NCA - Piutang Lain-Lain Pihak Berelasi - PT Anugerah Teknologi Mandiri (ATM)</v>
      </c>
      <c r="D1462" s="7" t="str">
        <f t="shared" si="91"/>
        <v>INSERT INTO m_coa (created_at, code, name) values (NOW(),'120701013','NCA - Piutang Lain-Lain Pihak Berelasi - PT Anugerah Teknologi Mandiri (ATM)');</v>
      </c>
      <c r="E1462" s="744" t="s">
        <v>60</v>
      </c>
      <c r="F1462" t="s">
        <v>376</v>
      </c>
      <c r="G1462" t="s">
        <v>321</v>
      </c>
      <c r="I1462" t="s">
        <v>125</v>
      </c>
      <c r="K1462">
        <f>VLOOKUP(I1462,Sheet2!$A$2:$C$1013,3,FALSE)</f>
        <v>55</v>
      </c>
      <c r="L1462" t="str">
        <f t="shared" si="92"/>
        <v>UPDATE m_coa set coa_group_id='55' WHERE code='120701013';</v>
      </c>
    </row>
    <row r="1463" customFormat="1" spans="2:12">
      <c r="B1463">
        <v>120701014</v>
      </c>
      <c r="C1463" t="str">
        <f t="shared" si="95"/>
        <v>NCA - Piutang Lain-Lain Pihak Berelasi - PT Anugerah Wicaksana Digital (AWD)</v>
      </c>
      <c r="D1463" s="7" t="str">
        <f t="shared" si="91"/>
        <v>INSERT INTO m_coa (created_at, code, name) values (NOW(),'120701014','NCA - Piutang Lain-Lain Pihak Berelasi - PT Anugerah Wicaksana Digital (AWD)');</v>
      </c>
      <c r="E1463" s="744" t="s">
        <v>60</v>
      </c>
      <c r="F1463" t="s">
        <v>376</v>
      </c>
      <c r="G1463" t="s">
        <v>321</v>
      </c>
      <c r="I1463" t="s">
        <v>126</v>
      </c>
      <c r="K1463">
        <f>VLOOKUP(I1463,Sheet2!$A$2:$C$1013,3,FALSE)</f>
        <v>56</v>
      </c>
      <c r="L1463" t="str">
        <f t="shared" si="92"/>
        <v>UPDATE m_coa set coa_group_id='56' WHERE code='120701014';</v>
      </c>
    </row>
    <row r="1464" customFormat="1" spans="2:12">
      <c r="B1464">
        <v>120701015</v>
      </c>
      <c r="C1464" t="str">
        <f t="shared" si="95"/>
        <v>NCA - Piutang Lain-Lain Pihak Berelasi - PT Argo Pandu Digital (APD)</v>
      </c>
      <c r="D1464" s="7" t="str">
        <f t="shared" si="91"/>
        <v>INSERT INTO m_coa (created_at, code, name) values (NOW(),'120701015','NCA - Piutang Lain-Lain Pihak Berelasi - PT Argo Pandu Digital (APD)');</v>
      </c>
      <c r="E1464" s="744" t="s">
        <v>60</v>
      </c>
      <c r="F1464" t="s">
        <v>376</v>
      </c>
      <c r="G1464" t="s">
        <v>321</v>
      </c>
      <c r="I1464" t="s">
        <v>127</v>
      </c>
      <c r="K1464">
        <f>VLOOKUP(I1464,Sheet2!$A$2:$C$1013,3,FALSE)</f>
        <v>57</v>
      </c>
      <c r="L1464" t="str">
        <f t="shared" si="92"/>
        <v>UPDATE m_coa set coa_group_id='57' WHERE code='120701015';</v>
      </c>
    </row>
    <row r="1465" customFormat="1" spans="2:12">
      <c r="B1465">
        <v>120701016</v>
      </c>
      <c r="C1465" t="str">
        <f t="shared" si="95"/>
        <v>NCA - Piutang Lain-Lain Pihak Berelasi - PT Berkah Karunia Kreasi (BKK)</v>
      </c>
      <c r="D1465" s="7" t="str">
        <f t="shared" si="91"/>
        <v>INSERT INTO m_coa (created_at, code, name) values (NOW(),'120701016','NCA - Piutang Lain-Lain Pihak Berelasi - PT Berkah Karunia Kreasi (BKK)');</v>
      </c>
      <c r="E1465" s="744" t="s">
        <v>60</v>
      </c>
      <c r="F1465" t="s">
        <v>376</v>
      </c>
      <c r="G1465" t="s">
        <v>321</v>
      </c>
      <c r="I1465" t="s">
        <v>128</v>
      </c>
      <c r="K1465">
        <f>VLOOKUP(I1465,Sheet2!$A$2:$C$1013,3,FALSE)</f>
        <v>58</v>
      </c>
      <c r="L1465" t="str">
        <f t="shared" si="92"/>
        <v>UPDATE m_coa set coa_group_id='58' WHERE code='120701016';</v>
      </c>
    </row>
    <row r="1466" customFormat="1" spans="2:12">
      <c r="B1466">
        <v>120701017</v>
      </c>
      <c r="C1466" t="str">
        <f t="shared" si="95"/>
        <v>NCA - Piutang Lain-Lain Pihak Berelasi - PT Berkah Omega Sukses (BOS)</v>
      </c>
      <c r="D1466" s="7" t="str">
        <f t="shared" si="91"/>
        <v>INSERT INTO m_coa (created_at, code, name) values (NOW(),'120701017','NCA - Piutang Lain-Lain Pihak Berelasi - PT Berkah Omega Sukses (BOS)');</v>
      </c>
      <c r="E1466" s="744" t="s">
        <v>60</v>
      </c>
      <c r="F1466" t="s">
        <v>376</v>
      </c>
      <c r="G1466" t="s">
        <v>321</v>
      </c>
      <c r="I1466" t="s">
        <v>129</v>
      </c>
      <c r="K1466">
        <f>VLOOKUP(I1466,Sheet2!$A$2:$C$1013,3,FALSE)</f>
        <v>59</v>
      </c>
      <c r="L1466" t="str">
        <f t="shared" si="92"/>
        <v>UPDATE m_coa set coa_group_id='59' WHERE code='120701017';</v>
      </c>
    </row>
    <row r="1467" customFormat="1" spans="2:12">
      <c r="B1467">
        <v>120701018</v>
      </c>
      <c r="C1467" t="str">
        <f t="shared" si="95"/>
        <v>NCA - Piutang Lain-Lain Pihak Berelasi - PT Berkah Otentik Sejahtera (BOS)</v>
      </c>
      <c r="D1467" s="7" t="str">
        <f t="shared" si="91"/>
        <v>INSERT INTO m_coa (created_at, code, name) values (NOW(),'120701018','NCA - Piutang Lain-Lain Pihak Berelasi - PT Berkah Otentik Sejahtera (BOS)');</v>
      </c>
      <c r="E1467" s="744" t="s">
        <v>60</v>
      </c>
      <c r="F1467" t="s">
        <v>376</v>
      </c>
      <c r="G1467" t="s">
        <v>321</v>
      </c>
      <c r="I1467" t="s">
        <v>130</v>
      </c>
      <c r="K1467">
        <f>VLOOKUP(I1467,Sheet2!$A$2:$C$1013,3,FALSE)</f>
        <v>60</v>
      </c>
      <c r="L1467" t="str">
        <f t="shared" si="92"/>
        <v>UPDATE m_coa set coa_group_id='60' WHERE code='120701018';</v>
      </c>
    </row>
    <row r="1468" customFormat="1" spans="2:12">
      <c r="B1468">
        <v>120701019</v>
      </c>
      <c r="C1468" t="str">
        <f t="shared" si="95"/>
        <v>NCA - Piutang Lain-Lain Pihak Berelasi - PT Berkah Teknologi Selaras (BTS)</v>
      </c>
      <c r="D1468" s="7" t="str">
        <f t="shared" si="91"/>
        <v>INSERT INTO m_coa (created_at, code, name) values (NOW(),'120701019','NCA - Piutang Lain-Lain Pihak Berelasi - PT Berkah Teknologi Selaras (BTS)');</v>
      </c>
      <c r="E1468" s="744" t="s">
        <v>60</v>
      </c>
      <c r="F1468" t="s">
        <v>376</v>
      </c>
      <c r="G1468" t="s">
        <v>321</v>
      </c>
      <c r="I1468" t="s">
        <v>131</v>
      </c>
      <c r="K1468">
        <f>VLOOKUP(I1468,Sheet2!$A$2:$C$1013,3,FALSE)</f>
        <v>61</v>
      </c>
      <c r="L1468" t="str">
        <f t="shared" si="92"/>
        <v>UPDATE m_coa set coa_group_id='61' WHERE code='120701019';</v>
      </c>
    </row>
    <row r="1469" customFormat="1" spans="2:12">
      <c r="B1469">
        <v>120701020</v>
      </c>
      <c r="C1469" t="str">
        <f t="shared" si="95"/>
        <v>NCA - Piutang Lain-Lain Pihak Berelasi - PT Berkah Teknologi Semesta (BTS)</v>
      </c>
      <c r="D1469" s="7" t="str">
        <f t="shared" si="91"/>
        <v>INSERT INTO m_coa (created_at, code, name) values (NOW(),'120701020','NCA - Piutang Lain-Lain Pihak Berelasi - PT Berkah Teknologi Semesta (BTS)');</v>
      </c>
      <c r="E1469" s="744" t="s">
        <v>60</v>
      </c>
      <c r="F1469" t="s">
        <v>376</v>
      </c>
      <c r="G1469" t="s">
        <v>321</v>
      </c>
      <c r="I1469" t="s">
        <v>132</v>
      </c>
      <c r="K1469">
        <f>VLOOKUP(I1469,Sheet2!$A$2:$C$1013,3,FALSE)</f>
        <v>62</v>
      </c>
      <c r="L1469" t="str">
        <f t="shared" si="92"/>
        <v>UPDATE m_coa set coa_group_id='62' WHERE code='120701020';</v>
      </c>
    </row>
    <row r="1470" customFormat="1" spans="2:12">
      <c r="B1470">
        <v>120701021</v>
      </c>
      <c r="C1470" t="str">
        <f t="shared" si="95"/>
        <v>NCA - Piutang Lain-Lain Pihak Berelasi - PT Berkah Trijaya Indonesia (BTI)</v>
      </c>
      <c r="D1470" s="7" t="str">
        <f t="shared" si="91"/>
        <v>INSERT INTO m_coa (created_at, code, name) values (NOW(),'120701021','NCA - Piutang Lain-Lain Pihak Berelasi - PT Berkah Trijaya Indonesia (BTI)');</v>
      </c>
      <c r="E1470" s="744" t="s">
        <v>60</v>
      </c>
      <c r="F1470" t="s">
        <v>376</v>
      </c>
      <c r="G1470" t="s">
        <v>321</v>
      </c>
      <c r="I1470" t="s">
        <v>133</v>
      </c>
      <c r="K1470">
        <f>VLOOKUP(I1470,Sheet2!$A$2:$C$1013,3,FALSE)</f>
        <v>63</v>
      </c>
      <c r="L1470" t="str">
        <f t="shared" si="92"/>
        <v>UPDATE m_coa set coa_group_id='63' WHERE code='120701021';</v>
      </c>
    </row>
    <row r="1471" customFormat="1" spans="2:12">
      <c r="B1471">
        <v>120701022</v>
      </c>
      <c r="C1471" t="str">
        <f t="shared" si="95"/>
        <v>NCA - Piutang Lain-Lain Pihak Berelasi - PT Bersama Omega Sejahtera (BOS)</v>
      </c>
      <c r="D1471" s="7" t="str">
        <f t="shared" si="91"/>
        <v>INSERT INTO m_coa (created_at, code, name) values (NOW(),'120701022','NCA - Piutang Lain-Lain Pihak Berelasi - PT Bersama Omega Sejahtera (BOS)');</v>
      </c>
      <c r="E1471" s="744" t="s">
        <v>60</v>
      </c>
      <c r="F1471" t="s">
        <v>376</v>
      </c>
      <c r="G1471" t="s">
        <v>321</v>
      </c>
      <c r="I1471" t="s">
        <v>134</v>
      </c>
      <c r="K1471">
        <f>VLOOKUP(I1471,Sheet2!$A$2:$C$1013,3,FALSE)</f>
        <v>64</v>
      </c>
      <c r="L1471" t="str">
        <f t="shared" si="92"/>
        <v>UPDATE m_coa set coa_group_id='64' WHERE code='120701022';</v>
      </c>
    </row>
    <row r="1472" customFormat="1" spans="2:12">
      <c r="B1472">
        <v>120701023</v>
      </c>
      <c r="C1472" t="str">
        <f t="shared" si="95"/>
        <v>NCA - Piutang Lain-Lain Pihak Berelasi - PT Bilik Sinergi Indonesia (BSI)</v>
      </c>
      <c r="D1472" s="7" t="str">
        <f t="shared" si="91"/>
        <v>INSERT INTO m_coa (created_at, code, name) values (NOW(),'120701023','NCA - Piutang Lain-Lain Pihak Berelasi - PT Bilik Sinergi Indonesia (BSI)');</v>
      </c>
      <c r="E1472" s="744" t="s">
        <v>60</v>
      </c>
      <c r="F1472" t="s">
        <v>376</v>
      </c>
      <c r="G1472" t="s">
        <v>321</v>
      </c>
      <c r="I1472" t="s">
        <v>135</v>
      </c>
      <c r="K1472">
        <f>VLOOKUP(I1472,Sheet2!$A$2:$C$1013,3,FALSE)</f>
        <v>65</v>
      </c>
      <c r="L1472" t="str">
        <f t="shared" si="92"/>
        <v>UPDATE m_coa set coa_group_id='65' WHERE code='120701023';</v>
      </c>
    </row>
    <row r="1473" customFormat="1" spans="2:12">
      <c r="B1473">
        <v>120701024</v>
      </c>
      <c r="C1473" t="str">
        <f t="shared" si="95"/>
        <v>NCA - Piutang Lain-Lain Pihak Berelasi - PT Buana Agya Cipta (BAC)</v>
      </c>
      <c r="D1473" s="7" t="str">
        <f t="shared" si="91"/>
        <v>INSERT INTO m_coa (created_at, code, name) values (NOW(),'120701024','NCA - Piutang Lain-Lain Pihak Berelasi - PT Buana Agya Cipta (BAC)');</v>
      </c>
      <c r="E1473" s="744" t="s">
        <v>60</v>
      </c>
      <c r="F1473" t="s">
        <v>376</v>
      </c>
      <c r="G1473" t="s">
        <v>321</v>
      </c>
      <c r="I1473" t="s">
        <v>136</v>
      </c>
      <c r="K1473">
        <f>VLOOKUP(I1473,Sheet2!$A$2:$C$1013,3,FALSE)</f>
        <v>66</v>
      </c>
      <c r="L1473" t="str">
        <f t="shared" si="92"/>
        <v>UPDATE m_coa set coa_group_id='66' WHERE code='120701024';</v>
      </c>
    </row>
    <row r="1474" customFormat="1" spans="2:12">
      <c r="B1474">
        <v>120701025</v>
      </c>
      <c r="C1474" t="str">
        <f t="shared" si="95"/>
        <v>NCA - Piutang Lain-Lain Pihak Berelasi - PT Cakra Ultima Sejahtera (CUS)</v>
      </c>
      <c r="D1474" s="7" t="str">
        <f t="shared" si="91"/>
        <v>INSERT INTO m_coa (created_at, code, name) values (NOW(),'120701025','NCA - Piutang Lain-Lain Pihak Berelasi - PT Cakra Ultima Sejahtera (CUS)');</v>
      </c>
      <c r="E1474" s="744" t="s">
        <v>60</v>
      </c>
      <c r="F1474" t="s">
        <v>376</v>
      </c>
      <c r="G1474" t="s">
        <v>321</v>
      </c>
      <c r="I1474" t="s">
        <v>137</v>
      </c>
      <c r="K1474">
        <f>VLOOKUP(I1474,Sheet2!$A$2:$C$1013,3,FALSE)</f>
        <v>67</v>
      </c>
      <c r="L1474" t="str">
        <f t="shared" si="92"/>
        <v>UPDATE m_coa set coa_group_id='67' WHERE code='120701025';</v>
      </c>
    </row>
    <row r="1475" customFormat="1" spans="2:12">
      <c r="B1475">
        <v>120701026</v>
      </c>
      <c r="C1475" t="str">
        <f t="shared" si="95"/>
        <v>NCA - Piutang Lain-Lain Pihak Berelasi - PT Chat Bot Nusantara (CBN)</v>
      </c>
      <c r="D1475" s="7" t="str">
        <f t="shared" si="91"/>
        <v>INSERT INTO m_coa (created_at, code, name) values (NOW(),'120701026','NCA - Piutang Lain-Lain Pihak Berelasi - PT Chat Bot Nusantara (CBN)');</v>
      </c>
      <c r="E1475" s="744" t="s">
        <v>60</v>
      </c>
      <c r="F1475" t="s">
        <v>376</v>
      </c>
      <c r="G1475" t="s">
        <v>321</v>
      </c>
      <c r="I1475" t="s">
        <v>138</v>
      </c>
      <c r="K1475">
        <f>VLOOKUP(I1475,Sheet2!$A$2:$C$1013,3,FALSE)</f>
        <v>68</v>
      </c>
      <c r="L1475" t="str">
        <f t="shared" si="92"/>
        <v>UPDATE m_coa set coa_group_id='68' WHERE code='120701026';</v>
      </c>
    </row>
    <row r="1476" customFormat="1" spans="2:12">
      <c r="B1476">
        <v>120701027</v>
      </c>
      <c r="C1476" t="str">
        <f t="shared" si="95"/>
        <v>NCA - Piutang Lain-Lain Pihak Berelasi - PT Cyrus Solusi Indonesia (CSI)</v>
      </c>
      <c r="D1476" s="7" t="str">
        <f t="shared" si="91"/>
        <v>INSERT INTO m_coa (created_at, code, name) values (NOW(),'120701027','NCA - Piutang Lain-Lain Pihak Berelasi - PT Cyrus Solusi Indonesia (CSI)');</v>
      </c>
      <c r="E1476" s="744" t="s">
        <v>60</v>
      </c>
      <c r="F1476" t="s">
        <v>376</v>
      </c>
      <c r="G1476" t="s">
        <v>321</v>
      </c>
      <c r="I1476" t="s">
        <v>139</v>
      </c>
      <c r="K1476">
        <f>VLOOKUP(I1476,Sheet2!$A$2:$C$1013,3,FALSE)</f>
        <v>69</v>
      </c>
      <c r="L1476" t="str">
        <f t="shared" si="92"/>
        <v>UPDATE m_coa set coa_group_id='69' WHERE code='120701027';</v>
      </c>
    </row>
    <row r="1477" customFormat="1" spans="2:12">
      <c r="B1477">
        <v>120701028</v>
      </c>
      <c r="C1477" t="str">
        <f t="shared" si="95"/>
        <v>NCA - Piutang Lain-Lain Pihak Berelasi - PT Dam Korporindo Digital (DKD)</v>
      </c>
      <c r="D1477" s="7" t="str">
        <f t="shared" ref="D1477:D1540" si="96">"INSERT INTO m_coa (created_at, code, name) values (NOW(),'"&amp;B1477&amp;"','"&amp;C1477&amp;"');"</f>
        <v>INSERT INTO m_coa (created_at, code, name) values (NOW(),'120701028','NCA - Piutang Lain-Lain Pihak Berelasi - PT Dam Korporindo Digital (DKD)');</v>
      </c>
      <c r="E1477" s="744" t="s">
        <v>60</v>
      </c>
      <c r="F1477" t="s">
        <v>376</v>
      </c>
      <c r="G1477" t="s">
        <v>321</v>
      </c>
      <c r="I1477" t="s">
        <v>140</v>
      </c>
      <c r="K1477">
        <f>VLOOKUP(I1477,Sheet2!$A$2:$C$1013,3,FALSE)</f>
        <v>70</v>
      </c>
      <c r="L1477" t="str">
        <f t="shared" ref="L1477:L1540" si="97">"UPDATE m_coa set coa_group_id='"&amp;K1477&amp;"' WHERE code='"&amp;B1477&amp;"';"</f>
        <v>UPDATE m_coa set coa_group_id='70' WHERE code='120701028';</v>
      </c>
    </row>
    <row r="1478" customFormat="1" spans="2:12">
      <c r="B1478">
        <v>120701029</v>
      </c>
      <c r="C1478" t="str">
        <f t="shared" si="95"/>
        <v>NCA - Piutang Lain-Lain Pihak Berelasi - PT Dapur Kita Indonesia (DKI)</v>
      </c>
      <c r="D1478" s="7" t="str">
        <f t="shared" si="96"/>
        <v>INSERT INTO m_coa (created_at, code, name) values (NOW(),'120701029','NCA - Piutang Lain-Lain Pihak Berelasi - PT Dapur Kita Indonesia (DKI)');</v>
      </c>
      <c r="E1478" s="744" t="s">
        <v>60</v>
      </c>
      <c r="F1478" t="s">
        <v>376</v>
      </c>
      <c r="G1478" t="s">
        <v>321</v>
      </c>
      <c r="I1478" t="s">
        <v>141</v>
      </c>
      <c r="K1478">
        <f>VLOOKUP(I1478,Sheet2!$A$2:$C$1013,3,FALSE)</f>
        <v>71</v>
      </c>
      <c r="L1478" t="str">
        <f t="shared" si="97"/>
        <v>UPDATE m_coa set coa_group_id='71' WHERE code='120701029';</v>
      </c>
    </row>
    <row r="1479" customFormat="1" spans="2:12">
      <c r="B1479">
        <v>120701030</v>
      </c>
      <c r="C1479" t="str">
        <f t="shared" si="95"/>
        <v>NCA - Piutang Lain-Lain Pihak Berelasi - PT Dapur Kloud Digital (DKD)</v>
      </c>
      <c r="D1479" s="7" t="str">
        <f t="shared" si="96"/>
        <v>INSERT INTO m_coa (created_at, code, name) values (NOW(),'120701030','NCA - Piutang Lain-Lain Pihak Berelasi - PT Dapur Kloud Digital (DKD)');</v>
      </c>
      <c r="E1479" s="744" t="s">
        <v>60</v>
      </c>
      <c r="F1479" t="s">
        <v>376</v>
      </c>
      <c r="G1479" t="s">
        <v>321</v>
      </c>
      <c r="I1479" t="s">
        <v>142</v>
      </c>
      <c r="K1479">
        <f>VLOOKUP(I1479,Sheet2!$A$2:$C$1013,3,FALSE)</f>
        <v>72</v>
      </c>
      <c r="L1479" t="str">
        <f t="shared" si="97"/>
        <v>UPDATE m_coa set coa_group_id='72' WHERE code='120701030';</v>
      </c>
    </row>
    <row r="1480" customFormat="1" spans="2:12">
      <c r="B1480">
        <v>120701031</v>
      </c>
      <c r="C1480" t="str">
        <f t="shared" si="95"/>
        <v>NCA - Piutang Lain-Lain Pihak Berelasi - PT Dekodr Solusi Digital Indonesia (DSDI)</v>
      </c>
      <c r="D1480" s="7" t="str">
        <f t="shared" si="96"/>
        <v>INSERT INTO m_coa (created_at, code, name) values (NOW(),'120701031','NCA - Piutang Lain-Lain Pihak Berelasi - PT Dekodr Solusi Digital Indonesia (DSDI)');</v>
      </c>
      <c r="E1480" s="744" t="s">
        <v>60</v>
      </c>
      <c r="F1480" t="s">
        <v>376</v>
      </c>
      <c r="G1480" t="s">
        <v>321</v>
      </c>
      <c r="I1480" t="s">
        <v>143</v>
      </c>
      <c r="K1480">
        <f>VLOOKUP(I1480,Sheet2!$A$2:$C$1013,3,FALSE)</f>
        <v>73</v>
      </c>
      <c r="L1480" t="str">
        <f t="shared" si="97"/>
        <v>UPDATE m_coa set coa_group_id='73' WHERE code='120701031';</v>
      </c>
    </row>
    <row r="1481" customFormat="1" spans="2:12">
      <c r="B1481">
        <v>120701032</v>
      </c>
      <c r="C1481" t="str">
        <f t="shared" si="95"/>
        <v>NCA - Piutang Lain-Lain Pihak Berelasi - PT Digital Berkah Indonesia (DBI)</v>
      </c>
      <c r="D1481" s="7" t="str">
        <f t="shared" si="96"/>
        <v>INSERT INTO m_coa (created_at, code, name) values (NOW(),'120701032','NCA - Piutang Lain-Lain Pihak Berelasi - PT Digital Berkah Indonesia (DBI)');</v>
      </c>
      <c r="E1481" s="744" t="s">
        <v>60</v>
      </c>
      <c r="F1481" t="s">
        <v>376</v>
      </c>
      <c r="G1481" t="s">
        <v>321</v>
      </c>
      <c r="I1481" t="s">
        <v>144</v>
      </c>
      <c r="K1481">
        <f>VLOOKUP(I1481,Sheet2!$A$2:$C$1013,3,FALSE)</f>
        <v>74</v>
      </c>
      <c r="L1481" t="str">
        <f t="shared" si="97"/>
        <v>UPDATE m_coa set coa_group_id='74' WHERE code='120701032';</v>
      </c>
    </row>
    <row r="1482" customFormat="1" spans="2:12">
      <c r="B1482">
        <v>120701033</v>
      </c>
      <c r="C1482" t="str">
        <f t="shared" si="95"/>
        <v>NCA - Piutang Lain-Lain Pihak Berelasi - PT Digital Consumer Engagement (DCE)</v>
      </c>
      <c r="D1482" s="7" t="str">
        <f t="shared" si="96"/>
        <v>INSERT INTO m_coa (created_at, code, name) values (NOW(),'120701033','NCA - Piutang Lain-Lain Pihak Berelasi - PT Digital Consumer Engagement (DCE)');</v>
      </c>
      <c r="E1482" s="744" t="s">
        <v>60</v>
      </c>
      <c r="F1482" t="s">
        <v>376</v>
      </c>
      <c r="G1482" t="s">
        <v>321</v>
      </c>
      <c r="I1482" t="s">
        <v>145</v>
      </c>
      <c r="K1482">
        <f>VLOOKUP(I1482,Sheet2!$A$2:$C$1013,3,FALSE)</f>
        <v>75</v>
      </c>
      <c r="L1482" t="str">
        <f t="shared" si="97"/>
        <v>UPDATE m_coa set coa_group_id='75' WHERE code='120701033';</v>
      </c>
    </row>
    <row r="1483" customFormat="1" spans="2:12">
      <c r="B1483">
        <v>120701034</v>
      </c>
      <c r="C1483" t="str">
        <f t="shared" si="95"/>
        <v>NCA - Piutang Lain-Lain Pihak Berelasi - PT Digital Maksima Karisma (DMK)</v>
      </c>
      <c r="D1483" s="7" t="str">
        <f t="shared" si="96"/>
        <v>INSERT INTO m_coa (created_at, code, name) values (NOW(),'120701034','NCA - Piutang Lain-Lain Pihak Berelasi - PT Digital Maksima Karisma (DMK)');</v>
      </c>
      <c r="E1483" s="744" t="s">
        <v>60</v>
      </c>
      <c r="F1483" t="s">
        <v>376</v>
      </c>
      <c r="G1483" t="s">
        <v>321</v>
      </c>
      <c r="I1483" t="s">
        <v>146</v>
      </c>
      <c r="K1483">
        <f>VLOOKUP(I1483,Sheet2!$A$2:$C$1013,3,FALSE)</f>
        <v>76</v>
      </c>
      <c r="L1483" t="str">
        <f t="shared" si="97"/>
        <v>UPDATE m_coa set coa_group_id='76' WHERE code='120701034';</v>
      </c>
    </row>
    <row r="1484" customFormat="1" spans="2:12">
      <c r="B1484">
        <v>120701035</v>
      </c>
      <c r="C1484" t="str">
        <f t="shared" si="95"/>
        <v>NCA - Piutang Lain-Lain Pihak Berelasi - PT Digital Maxima Indonesia (DMI)</v>
      </c>
      <c r="D1484" s="7" t="str">
        <f t="shared" si="96"/>
        <v>INSERT INTO m_coa (created_at, code, name) values (NOW(),'120701035','NCA - Piutang Lain-Lain Pihak Berelasi - PT Digital Maxima Indonesia (DMI)');</v>
      </c>
      <c r="E1484" s="744" t="s">
        <v>60</v>
      </c>
      <c r="F1484" t="s">
        <v>376</v>
      </c>
      <c r="G1484" t="s">
        <v>321</v>
      </c>
      <c r="I1484" t="s">
        <v>147</v>
      </c>
      <c r="K1484">
        <f>VLOOKUP(I1484,Sheet2!$A$2:$C$1013,3,FALSE)</f>
        <v>77</v>
      </c>
      <c r="L1484" t="str">
        <f t="shared" si="97"/>
        <v>UPDATE m_coa set coa_group_id='77' WHERE code='120701035';</v>
      </c>
    </row>
    <row r="1485" customFormat="1" spans="2:12">
      <c r="B1485">
        <v>120701036</v>
      </c>
      <c r="C1485" t="str">
        <f t="shared" si="95"/>
        <v>NCA - Piutang Lain-Lain Pihak Berelasi - PT Digital Mediatama Maxima Tbk (DMMX)</v>
      </c>
      <c r="D1485" s="7" t="str">
        <f t="shared" si="96"/>
        <v>INSERT INTO m_coa (created_at, code, name) values (NOW(),'120701036','NCA - Piutang Lain-Lain Pihak Berelasi - PT Digital Mediatama Maxima Tbk (DMMX)');</v>
      </c>
      <c r="E1485" s="744" t="s">
        <v>60</v>
      </c>
      <c r="F1485" t="s">
        <v>376</v>
      </c>
      <c r="G1485" t="s">
        <v>321</v>
      </c>
      <c r="I1485" t="s">
        <v>148</v>
      </c>
      <c r="K1485">
        <f>VLOOKUP(I1485,Sheet2!$A$2:$C$1013,3,FALSE)</f>
        <v>78</v>
      </c>
      <c r="L1485" t="str">
        <f t="shared" si="97"/>
        <v>UPDATE m_coa set coa_group_id='78' WHERE code='120701036';</v>
      </c>
    </row>
    <row r="1486" customFormat="1" spans="2:12">
      <c r="B1486">
        <v>120701037</v>
      </c>
      <c r="C1486" t="str">
        <f t="shared" si="95"/>
        <v>NCA - Piutang Lain-Lain Pihak Berelasi - PT Disa Citra Digital (DCD)</v>
      </c>
      <c r="D1486" s="7" t="str">
        <f t="shared" si="96"/>
        <v>INSERT INTO m_coa (created_at, code, name) values (NOW(),'120701037','NCA - Piutang Lain-Lain Pihak Berelasi - PT Disa Citra Digital (DCD)');</v>
      </c>
      <c r="E1486" s="744" t="s">
        <v>60</v>
      </c>
      <c r="F1486" t="s">
        <v>376</v>
      </c>
      <c r="G1486" t="s">
        <v>321</v>
      </c>
      <c r="I1486" t="s">
        <v>149</v>
      </c>
      <c r="K1486">
        <f>VLOOKUP(I1486,Sheet2!$A$2:$C$1013,3,FALSE)</f>
        <v>79</v>
      </c>
      <c r="L1486" t="str">
        <f t="shared" si="97"/>
        <v>UPDATE m_coa set coa_group_id='79' WHERE code='120701037';</v>
      </c>
    </row>
    <row r="1487" customFormat="1" spans="2:12">
      <c r="B1487">
        <v>120701038</v>
      </c>
      <c r="C1487" t="str">
        <f t="shared" si="95"/>
        <v>NCA - Piutang Lain-Lain Pihak Berelasi - PT Disa Citra Mandiri (DCM)</v>
      </c>
      <c r="D1487" s="7" t="str">
        <f t="shared" si="96"/>
        <v>INSERT INTO m_coa (created_at, code, name) values (NOW(),'120701038','NCA - Piutang Lain-Lain Pihak Berelasi - PT Disa Citra Mandiri (DCM)');</v>
      </c>
      <c r="E1487" s="744" t="s">
        <v>60</v>
      </c>
      <c r="F1487" t="s">
        <v>376</v>
      </c>
      <c r="G1487" t="s">
        <v>321</v>
      </c>
      <c r="I1487" t="s">
        <v>150</v>
      </c>
      <c r="K1487">
        <f>VLOOKUP(I1487,Sheet2!$A$2:$C$1013,3,FALSE)</f>
        <v>80</v>
      </c>
      <c r="L1487" t="str">
        <f t="shared" si="97"/>
        <v>UPDATE m_coa set coa_group_id='80' WHERE code='120701038';</v>
      </c>
    </row>
    <row r="1488" customFormat="1" spans="2:12">
      <c r="B1488">
        <v>120701039</v>
      </c>
      <c r="C1488" t="str">
        <f t="shared" si="95"/>
        <v>NCA - Piutang Lain-Lain Pihak Berelasi - PT Distribusi Emitama Anugerah (DEA)</v>
      </c>
      <c r="D1488" s="7" t="str">
        <f t="shared" si="96"/>
        <v>INSERT INTO m_coa (created_at, code, name) values (NOW(),'120701039','NCA - Piutang Lain-Lain Pihak Berelasi - PT Distribusi Emitama Anugerah (DEA)');</v>
      </c>
      <c r="E1488" s="744" t="s">
        <v>60</v>
      </c>
      <c r="F1488" t="s">
        <v>376</v>
      </c>
      <c r="G1488" t="s">
        <v>321</v>
      </c>
      <c r="I1488" t="s">
        <v>151</v>
      </c>
      <c r="K1488">
        <f>VLOOKUP(I1488,Sheet2!$A$2:$C$1013,3,FALSE)</f>
        <v>81</v>
      </c>
      <c r="L1488" t="str">
        <f t="shared" si="97"/>
        <v>UPDATE m_coa set coa_group_id='81' WHERE code='120701039';</v>
      </c>
    </row>
    <row r="1489" customFormat="1" spans="2:12">
      <c r="B1489">
        <v>120701040</v>
      </c>
      <c r="C1489" t="str">
        <f t="shared" si="95"/>
        <v>NCA - Piutang Lain-Lain Pihak Berelasi - PT Distribusi Voucher Nusantara Tbk (DIVA)</v>
      </c>
      <c r="D1489" s="7" t="str">
        <f t="shared" si="96"/>
        <v>INSERT INTO m_coa (created_at, code, name) values (NOW(),'120701040','NCA - Piutang Lain-Lain Pihak Berelasi - PT Distribusi Voucher Nusantara Tbk (DIVA)');</v>
      </c>
      <c r="E1489" s="744" t="s">
        <v>60</v>
      </c>
      <c r="F1489" t="s">
        <v>376</v>
      </c>
      <c r="G1489" t="s">
        <v>321</v>
      </c>
      <c r="I1489" t="s">
        <v>152</v>
      </c>
      <c r="K1489">
        <f>VLOOKUP(I1489,Sheet2!$A$2:$C$1013,3,FALSE)</f>
        <v>82</v>
      </c>
      <c r="L1489" t="str">
        <f t="shared" si="97"/>
        <v>UPDATE m_coa set coa_group_id='82' WHERE code='120701040';</v>
      </c>
    </row>
    <row r="1490" customFormat="1" spans="2:12">
      <c r="B1490">
        <v>120701041</v>
      </c>
      <c r="C1490" t="str">
        <f t="shared" si="95"/>
        <v>NCA - Piutang Lain-Lain Pihak Berelasi - PT Emirindo Dinamika Pratama (EDP)</v>
      </c>
      <c r="D1490" s="7" t="str">
        <f t="shared" si="96"/>
        <v>INSERT INTO m_coa (created_at, code, name) values (NOW(),'120701041','NCA - Piutang Lain-Lain Pihak Berelasi - PT Emirindo Dinamika Pratama (EDP)');</v>
      </c>
      <c r="E1490" s="744" t="s">
        <v>60</v>
      </c>
      <c r="F1490" t="s">
        <v>376</v>
      </c>
      <c r="G1490" t="s">
        <v>321</v>
      </c>
      <c r="I1490" t="s">
        <v>153</v>
      </c>
      <c r="K1490">
        <f>VLOOKUP(I1490,Sheet2!$A$2:$C$1013,3,FALSE)</f>
        <v>83</v>
      </c>
      <c r="L1490" t="str">
        <f t="shared" si="97"/>
        <v>UPDATE m_coa set coa_group_id='83' WHERE code='120701041';</v>
      </c>
    </row>
    <row r="1491" customFormat="1" spans="2:12">
      <c r="B1491">
        <v>120701042</v>
      </c>
      <c r="C1491" t="str">
        <f t="shared" si="95"/>
        <v>NCA - Piutang Lain-Lain Pihak Berelasi - PT Emitama Wahana Mandiri (EWM)</v>
      </c>
      <c r="D1491" s="7" t="str">
        <f t="shared" si="96"/>
        <v>INSERT INTO m_coa (created_at, code, name) values (NOW(),'120701042','NCA - Piutang Lain-Lain Pihak Berelasi - PT Emitama Wahana Mandiri (EWM)');</v>
      </c>
      <c r="E1491" s="744" t="s">
        <v>60</v>
      </c>
      <c r="F1491" t="s">
        <v>376</v>
      </c>
      <c r="G1491" t="s">
        <v>321</v>
      </c>
      <c r="I1491" t="s">
        <v>154</v>
      </c>
      <c r="K1491">
        <f>VLOOKUP(I1491,Sheet2!$A$2:$C$1013,3,FALSE)</f>
        <v>84</v>
      </c>
      <c r="L1491" t="str">
        <f t="shared" si="97"/>
        <v>UPDATE m_coa set coa_group_id='84' WHERE code='120701042';</v>
      </c>
    </row>
    <row r="1492" customFormat="1" spans="2:12">
      <c r="B1492">
        <v>120701043</v>
      </c>
      <c r="C1492" t="str">
        <f t="shared" si="95"/>
        <v>NCA - Piutang Lain-Lain Pihak Berelasi - PT Foodia Indonesia Digital (FID)</v>
      </c>
      <c r="D1492" s="7" t="str">
        <f t="shared" si="96"/>
        <v>INSERT INTO m_coa (created_at, code, name) values (NOW(),'120701043','NCA - Piutang Lain-Lain Pihak Berelasi - PT Foodia Indonesia Digital (FID)');</v>
      </c>
      <c r="E1492" s="744" t="s">
        <v>60</v>
      </c>
      <c r="F1492" t="s">
        <v>376</v>
      </c>
      <c r="G1492" t="s">
        <v>321</v>
      </c>
      <c r="I1492" t="s">
        <v>155</v>
      </c>
      <c r="K1492">
        <f>VLOOKUP(I1492,Sheet2!$A$2:$C$1013,3,FALSE)</f>
        <v>85</v>
      </c>
      <c r="L1492" t="str">
        <f t="shared" si="97"/>
        <v>UPDATE m_coa set coa_group_id='85' WHERE code='120701043';</v>
      </c>
    </row>
    <row r="1493" customFormat="1" spans="2:12">
      <c r="B1493">
        <v>120701044</v>
      </c>
      <c r="C1493" t="str">
        <f t="shared" si="95"/>
        <v>NCA - Piutang Lain-Lain Pihak Berelasi - PT Gowes Teknologi Indonesia (GTI1)</v>
      </c>
      <c r="D1493" s="7" t="str">
        <f t="shared" si="96"/>
        <v>INSERT INTO m_coa (created_at, code, name) values (NOW(),'120701044','NCA - Piutang Lain-Lain Pihak Berelasi - PT Gowes Teknologi Indonesia (GTI1)');</v>
      </c>
      <c r="E1493" s="744" t="s">
        <v>60</v>
      </c>
      <c r="F1493" t="s">
        <v>376</v>
      </c>
      <c r="G1493" t="s">
        <v>321</v>
      </c>
      <c r="I1493" t="s">
        <v>156</v>
      </c>
      <c r="K1493">
        <f>VLOOKUP(I1493,Sheet2!$A$2:$C$1013,3,FALSE)</f>
        <v>86</v>
      </c>
      <c r="L1493" t="str">
        <f t="shared" si="97"/>
        <v>UPDATE m_coa set coa_group_id='86' WHERE code='120701044';</v>
      </c>
    </row>
    <row r="1494" customFormat="1" spans="2:12">
      <c r="B1494">
        <v>120701045</v>
      </c>
      <c r="C1494" t="str">
        <f t="shared" si="95"/>
        <v>NCA - Piutang Lain-Lain Pihak Berelasi - PT Gowithmi Teknologi Indonesia (GTI2)</v>
      </c>
      <c r="D1494" s="7" t="str">
        <f t="shared" si="96"/>
        <v>INSERT INTO m_coa (created_at, code, name) values (NOW(),'120701045','NCA - Piutang Lain-Lain Pihak Berelasi - PT Gowithmi Teknologi Indonesia (GTI2)');</v>
      </c>
      <c r="E1494" s="744" t="s">
        <v>60</v>
      </c>
      <c r="F1494" t="s">
        <v>376</v>
      </c>
      <c r="G1494" t="s">
        <v>321</v>
      </c>
      <c r="I1494" t="s">
        <v>157</v>
      </c>
      <c r="K1494">
        <f>VLOOKUP(I1494,Sheet2!$A$2:$C$1013,3,FALSE)</f>
        <v>87</v>
      </c>
      <c r="L1494" t="str">
        <f t="shared" si="97"/>
        <v>UPDATE m_coa set coa_group_id='87' WHERE code='120701045';</v>
      </c>
    </row>
    <row r="1495" customFormat="1" spans="2:12">
      <c r="B1495">
        <v>120701046</v>
      </c>
      <c r="C1495" t="str">
        <f t="shared" si="95"/>
        <v>NCA - Piutang Lain-Lain Pihak Berelasi - PT Green Sinergy Indonesia (GSI)</v>
      </c>
      <c r="D1495" s="7" t="str">
        <f t="shared" si="96"/>
        <v>INSERT INTO m_coa (created_at, code, name) values (NOW(),'120701046','NCA - Piutang Lain-Lain Pihak Berelasi - PT Green Sinergy Indonesia (GSI)');</v>
      </c>
      <c r="E1495" s="744" t="s">
        <v>60</v>
      </c>
      <c r="F1495" t="s">
        <v>376</v>
      </c>
      <c r="G1495" t="s">
        <v>321</v>
      </c>
      <c r="I1495" t="s">
        <v>158</v>
      </c>
      <c r="K1495">
        <f>VLOOKUP(I1495,Sheet2!$A$2:$C$1013,3,FALSE)</f>
        <v>88</v>
      </c>
      <c r="L1495" t="str">
        <f t="shared" si="97"/>
        <v>UPDATE m_coa set coa_group_id='88' WHERE code='120701046';</v>
      </c>
    </row>
    <row r="1496" customFormat="1" spans="2:12">
      <c r="B1496">
        <v>120701047</v>
      </c>
      <c r="C1496" t="str">
        <f t="shared" si="95"/>
        <v>NCA - Piutang Lain-Lain Pihak Berelasi - PT Harapan Inti Selaras (HIS)</v>
      </c>
      <c r="D1496" s="7" t="str">
        <f t="shared" si="96"/>
        <v>INSERT INTO m_coa (created_at, code, name) values (NOW(),'120701047','NCA - Piutang Lain-Lain Pihak Berelasi - PT Harapan Inti Selaras (HIS)');</v>
      </c>
      <c r="E1496" s="744" t="s">
        <v>60</v>
      </c>
      <c r="F1496" t="s">
        <v>376</v>
      </c>
      <c r="G1496" t="s">
        <v>321</v>
      </c>
      <c r="I1496" t="s">
        <v>159</v>
      </c>
      <c r="K1496">
        <f>VLOOKUP(I1496,Sheet2!$A$2:$C$1013,3,FALSE)</f>
        <v>89</v>
      </c>
      <c r="L1496" t="str">
        <f t="shared" si="97"/>
        <v>UPDATE m_coa set coa_group_id='89' WHERE code='120701047';</v>
      </c>
    </row>
    <row r="1497" customFormat="1" spans="2:12">
      <c r="B1497">
        <v>120701048</v>
      </c>
      <c r="C1497" t="str">
        <f t="shared" si="95"/>
        <v>NCA - Piutang Lain-Lain Pihak Berelasi - PT Hikmat Sukses Sejahtera (HSS)</v>
      </c>
      <c r="D1497" s="7" t="str">
        <f t="shared" si="96"/>
        <v>INSERT INTO m_coa (created_at, code, name) values (NOW(),'120701048','NCA - Piutang Lain-Lain Pihak Berelasi - PT Hikmat Sukses Sejahtera (HSS)');</v>
      </c>
      <c r="E1497" s="744" t="s">
        <v>60</v>
      </c>
      <c r="F1497" t="s">
        <v>376</v>
      </c>
      <c r="G1497" t="s">
        <v>321</v>
      </c>
      <c r="I1497" t="s">
        <v>160</v>
      </c>
      <c r="K1497">
        <f>VLOOKUP(I1497,Sheet2!$A$2:$C$1013,3,FALSE)</f>
        <v>90</v>
      </c>
      <c r="L1497" t="str">
        <f t="shared" si="97"/>
        <v>UPDATE m_coa set coa_group_id='90' WHERE code='120701048';</v>
      </c>
    </row>
    <row r="1498" customFormat="1" spans="2:12">
      <c r="B1498">
        <v>120701049</v>
      </c>
      <c r="C1498" t="str">
        <f t="shared" si="95"/>
        <v>NCA - Piutang Lain-Lain Pihak Berelasi - PT Inova Duapuluh Duapuluh</v>
      </c>
      <c r="D1498" s="7" t="str">
        <f t="shared" si="96"/>
        <v>INSERT INTO m_coa (created_at, code, name) values (NOW(),'120701049','NCA - Piutang Lain-Lain Pihak Berelasi - PT Inova Duapuluh Duapuluh');</v>
      </c>
      <c r="E1498" s="744" t="s">
        <v>60</v>
      </c>
      <c r="F1498" t="s">
        <v>376</v>
      </c>
      <c r="G1498" t="s">
        <v>321</v>
      </c>
      <c r="I1498" t="s">
        <v>161</v>
      </c>
      <c r="K1498">
        <f>VLOOKUP(I1498,Sheet2!$A$2:$C$1013,3,FALSE)</f>
        <v>91</v>
      </c>
      <c r="L1498" t="str">
        <f t="shared" si="97"/>
        <v>UPDATE m_coa set coa_group_id='91' WHERE code='120701049';</v>
      </c>
    </row>
    <row r="1499" customFormat="1" spans="2:12">
      <c r="B1499">
        <v>120701050</v>
      </c>
      <c r="C1499" t="str">
        <f t="shared" si="95"/>
        <v>NCA - Piutang Lain-Lain Pihak Berelasi - PT Inspira Citra Asia (ICA)</v>
      </c>
      <c r="D1499" s="7" t="str">
        <f t="shared" si="96"/>
        <v>INSERT INTO m_coa (created_at, code, name) values (NOW(),'120701050','NCA - Piutang Lain-Lain Pihak Berelasi - PT Inspira Citra Asia (ICA)');</v>
      </c>
      <c r="E1499" s="744" t="s">
        <v>60</v>
      </c>
      <c r="F1499" t="s">
        <v>376</v>
      </c>
      <c r="G1499" t="s">
        <v>321</v>
      </c>
      <c r="I1499" t="s">
        <v>162</v>
      </c>
      <c r="K1499">
        <f>VLOOKUP(I1499,Sheet2!$A$2:$C$1013,3,FALSE)</f>
        <v>92</v>
      </c>
      <c r="L1499" t="str">
        <f t="shared" si="97"/>
        <v>UPDATE m_coa set coa_group_id='92' WHERE code='120701050';</v>
      </c>
    </row>
    <row r="1500" customFormat="1" spans="2:12">
      <c r="B1500">
        <v>120701051</v>
      </c>
      <c r="C1500" t="str">
        <f t="shared" si="95"/>
        <v>NCA - Piutang Lain-Lain Pihak Berelasi - PT Internet Omega Teknologi (IOT)</v>
      </c>
      <c r="D1500" s="7" t="str">
        <f t="shared" si="96"/>
        <v>INSERT INTO m_coa (created_at, code, name) values (NOW(),'120701051','NCA - Piutang Lain-Lain Pihak Berelasi - PT Internet Omega Teknologi (IOT)');</v>
      </c>
      <c r="E1500" s="744" t="s">
        <v>60</v>
      </c>
      <c r="F1500" t="s">
        <v>376</v>
      </c>
      <c r="G1500" t="s">
        <v>321</v>
      </c>
      <c r="I1500" t="s">
        <v>163</v>
      </c>
      <c r="K1500">
        <f>VLOOKUP(I1500,Sheet2!$A$2:$C$1013,3,FALSE)</f>
        <v>93</v>
      </c>
      <c r="L1500" t="str">
        <f t="shared" si="97"/>
        <v>UPDATE m_coa set coa_group_id='93' WHERE code='120701051';</v>
      </c>
    </row>
    <row r="1501" customFormat="1" spans="2:12">
      <c r="B1501">
        <v>120701052</v>
      </c>
      <c r="C1501" t="str">
        <f t="shared" si="95"/>
        <v>NCA - Piutang Lain-Lain Pihak Berelasi - PT Jedidiah Inti Anugerah (JIA)</v>
      </c>
      <c r="D1501" s="7" t="str">
        <f t="shared" si="96"/>
        <v>INSERT INTO m_coa (created_at, code, name) values (NOW(),'120701052','NCA - Piutang Lain-Lain Pihak Berelasi - PT Jedidiah Inti Anugerah (JIA)');</v>
      </c>
      <c r="E1501" s="744" t="s">
        <v>60</v>
      </c>
      <c r="F1501" t="s">
        <v>376</v>
      </c>
      <c r="G1501" t="s">
        <v>321</v>
      </c>
      <c r="I1501" t="s">
        <v>164</v>
      </c>
      <c r="K1501">
        <f>VLOOKUP(I1501,Sheet2!$A$2:$C$1013,3,FALSE)</f>
        <v>94</v>
      </c>
      <c r="L1501" t="str">
        <f t="shared" si="97"/>
        <v>UPDATE m_coa set coa_group_id='94' WHERE code='120701052';</v>
      </c>
    </row>
    <row r="1502" customFormat="1" spans="2:12">
      <c r="B1502">
        <v>120701053</v>
      </c>
      <c r="C1502" t="str">
        <f t="shared" si="95"/>
        <v>NCA - Piutang Lain-Lain Pihak Berelasi - PT Jubileum Musisi Indonesia (JMI)</v>
      </c>
      <c r="D1502" s="7" t="str">
        <f t="shared" si="96"/>
        <v>INSERT INTO m_coa (created_at, code, name) values (NOW(),'120701053','NCA - Piutang Lain-Lain Pihak Berelasi - PT Jubileum Musisi Indonesia (JMI)');</v>
      </c>
      <c r="E1502" s="744" t="s">
        <v>60</v>
      </c>
      <c r="F1502" t="s">
        <v>376</v>
      </c>
      <c r="G1502" t="s">
        <v>321</v>
      </c>
      <c r="I1502" t="s">
        <v>165</v>
      </c>
      <c r="K1502">
        <f>VLOOKUP(I1502,Sheet2!$A$2:$C$1013,3,FALSE)</f>
        <v>95</v>
      </c>
      <c r="L1502" t="str">
        <f t="shared" si="97"/>
        <v>UPDATE m_coa set coa_group_id='95' WHERE code='120701053';</v>
      </c>
    </row>
    <row r="1503" customFormat="1" spans="2:12">
      <c r="B1503">
        <v>120701054</v>
      </c>
      <c r="C1503" t="str">
        <f t="shared" si="95"/>
        <v>NCA - Piutang Lain-Lain Pihak Berelasi - PT Jurnal Digital Indonesia (JDI)</v>
      </c>
      <c r="D1503" s="7" t="str">
        <f t="shared" si="96"/>
        <v>INSERT INTO m_coa (created_at, code, name) values (NOW(),'120701054','NCA - Piutang Lain-Lain Pihak Berelasi - PT Jurnal Digital Indonesia (JDI)');</v>
      </c>
      <c r="E1503" s="744" t="s">
        <v>60</v>
      </c>
      <c r="F1503" t="s">
        <v>376</v>
      </c>
      <c r="G1503" t="s">
        <v>321</v>
      </c>
      <c r="I1503" t="s">
        <v>166</v>
      </c>
      <c r="K1503">
        <f>VLOOKUP(I1503,Sheet2!$A$2:$C$1013,3,FALSE)</f>
        <v>96</v>
      </c>
      <c r="L1503" t="str">
        <f t="shared" si="97"/>
        <v>UPDATE m_coa set coa_group_id='96' WHERE code='120701054';</v>
      </c>
    </row>
    <row r="1504" customFormat="1" spans="2:12">
      <c r="B1504">
        <v>120701055</v>
      </c>
      <c r="C1504" t="str">
        <f t="shared" si="95"/>
        <v>NCA - Piutang Lain-Lain Pihak Berelasi - PT Kasih Anugerah Kharisma (KAK)</v>
      </c>
      <c r="D1504" s="7" t="str">
        <f t="shared" si="96"/>
        <v>INSERT INTO m_coa (created_at, code, name) values (NOW(),'120701055','NCA - Piutang Lain-Lain Pihak Berelasi - PT Kasih Anugerah Kharisma (KAK)');</v>
      </c>
      <c r="E1504" s="744" t="s">
        <v>60</v>
      </c>
      <c r="F1504" t="s">
        <v>376</v>
      </c>
      <c r="G1504" t="s">
        <v>321</v>
      </c>
      <c r="I1504" t="s">
        <v>167</v>
      </c>
      <c r="K1504">
        <f>VLOOKUP(I1504,Sheet2!$A$2:$C$1013,3,FALSE)</f>
        <v>97</v>
      </c>
      <c r="L1504" t="str">
        <f t="shared" si="97"/>
        <v>UPDATE m_coa set coa_group_id='97' WHERE code='120701055';</v>
      </c>
    </row>
    <row r="1505" customFormat="1" spans="2:12">
      <c r="B1505">
        <v>120701056</v>
      </c>
      <c r="C1505" t="str">
        <f t="shared" si="95"/>
        <v>NCA - Piutang Lain-Lain Pihak Berelasi - PT Kavita Dana Asia (KDA)</v>
      </c>
      <c r="D1505" s="7" t="str">
        <f t="shared" si="96"/>
        <v>INSERT INTO m_coa (created_at, code, name) values (NOW(),'120701056','NCA - Piutang Lain-Lain Pihak Berelasi - PT Kavita Dana Asia (KDA)');</v>
      </c>
      <c r="E1505" s="744" t="s">
        <v>60</v>
      </c>
      <c r="F1505" t="s">
        <v>376</v>
      </c>
      <c r="G1505" t="s">
        <v>321</v>
      </c>
      <c r="I1505" t="s">
        <v>168</v>
      </c>
      <c r="K1505">
        <f>VLOOKUP(I1505,Sheet2!$A$2:$C$1013,3,FALSE)</f>
        <v>98</v>
      </c>
      <c r="L1505" t="str">
        <f t="shared" si="97"/>
        <v>UPDATE m_coa set coa_group_id='98' WHERE code='120701056';</v>
      </c>
    </row>
    <row r="1506" customFormat="1" spans="2:12">
      <c r="B1506">
        <v>120701057</v>
      </c>
      <c r="C1506" t="str">
        <f t="shared" si="95"/>
        <v>NCA - Piutang Lain-Lain Pihak Berelasi - PT Kejora Digital Investama (KDI)</v>
      </c>
      <c r="D1506" s="7" t="str">
        <f t="shared" si="96"/>
        <v>INSERT INTO m_coa (created_at, code, name) values (NOW(),'120701057','NCA - Piutang Lain-Lain Pihak Berelasi - PT Kejora Digital Investama (KDI)');</v>
      </c>
      <c r="E1506" s="744" t="s">
        <v>60</v>
      </c>
      <c r="F1506" t="s">
        <v>376</v>
      </c>
      <c r="G1506" t="s">
        <v>321</v>
      </c>
      <c r="I1506" t="s">
        <v>169</v>
      </c>
      <c r="K1506">
        <f>VLOOKUP(I1506,Sheet2!$A$2:$C$1013,3,FALSE)</f>
        <v>99</v>
      </c>
      <c r="L1506" t="str">
        <f t="shared" si="97"/>
        <v>UPDATE m_coa set coa_group_id='99' WHERE code='120701057';</v>
      </c>
    </row>
    <row r="1507" customFormat="1" spans="2:12">
      <c r="B1507">
        <v>120701058</v>
      </c>
      <c r="C1507" t="str">
        <f t="shared" si="95"/>
        <v>NCA - Piutang Lain-Lain Pihak Berelasi - PT Krenpay Digital Indonesia (KDI)</v>
      </c>
      <c r="D1507" s="7" t="str">
        <f t="shared" si="96"/>
        <v>INSERT INTO m_coa (created_at, code, name) values (NOW(),'120701058','NCA - Piutang Lain-Lain Pihak Berelasi - PT Krenpay Digital Indonesia (KDI)');</v>
      </c>
      <c r="E1507" s="744" t="s">
        <v>60</v>
      </c>
      <c r="F1507" t="s">
        <v>376</v>
      </c>
      <c r="G1507" t="s">
        <v>321</v>
      </c>
      <c r="I1507" t="s">
        <v>170</v>
      </c>
      <c r="K1507">
        <f>VLOOKUP(I1507,Sheet2!$A$2:$C$1013,3,FALSE)</f>
        <v>100</v>
      </c>
      <c r="L1507" t="str">
        <f t="shared" si="97"/>
        <v>UPDATE m_coa set coa_group_id='100' WHERE code='120701058';</v>
      </c>
    </row>
    <row r="1508" customFormat="1" spans="2:12">
      <c r="B1508">
        <v>120701059</v>
      </c>
      <c r="C1508" t="str">
        <f t="shared" si="95"/>
        <v>NCA - Piutang Lain-Lain Pihak Berelasi - PT Kubox Teknologi Indonesia (KTI)</v>
      </c>
      <c r="D1508" s="7" t="str">
        <f t="shared" si="96"/>
        <v>INSERT INTO m_coa (created_at, code, name) values (NOW(),'120701059','NCA - Piutang Lain-Lain Pihak Berelasi - PT Kubox Teknologi Indonesia (KTI)');</v>
      </c>
      <c r="E1508" s="744" t="s">
        <v>60</v>
      </c>
      <c r="F1508" t="s">
        <v>376</v>
      </c>
      <c r="G1508" t="s">
        <v>321</v>
      </c>
      <c r="I1508" t="s">
        <v>171</v>
      </c>
      <c r="K1508">
        <f>VLOOKUP(I1508,Sheet2!$A$2:$C$1013,3,FALSE)</f>
        <v>101</v>
      </c>
      <c r="L1508" t="str">
        <f t="shared" si="97"/>
        <v>UPDATE m_coa set coa_group_id='101' WHERE code='120701059';</v>
      </c>
    </row>
    <row r="1509" customFormat="1" spans="2:12">
      <c r="B1509">
        <v>120701060</v>
      </c>
      <c r="C1509" t="str">
        <f t="shared" si="95"/>
        <v>NCA - Piutang Lain-Lain Pihak Berelasi - PT Kuwais Berkah Indonesia (KBI)</v>
      </c>
      <c r="D1509" s="7" t="str">
        <f t="shared" si="96"/>
        <v>INSERT INTO m_coa (created_at, code, name) values (NOW(),'120701060','NCA - Piutang Lain-Lain Pihak Berelasi - PT Kuwais Berkah Indonesia (KBI)');</v>
      </c>
      <c r="E1509" s="744" t="s">
        <v>60</v>
      </c>
      <c r="F1509" t="s">
        <v>376</v>
      </c>
      <c r="G1509" t="s">
        <v>321</v>
      </c>
      <c r="I1509" t="s">
        <v>172</v>
      </c>
      <c r="K1509">
        <f>VLOOKUP(I1509,Sheet2!$A$2:$C$1013,3,FALSE)</f>
        <v>102</v>
      </c>
      <c r="L1509" t="str">
        <f t="shared" si="97"/>
        <v>UPDATE m_coa set coa_group_id='102' WHERE code='120701060';</v>
      </c>
    </row>
    <row r="1510" customFormat="1" spans="2:12">
      <c r="B1510">
        <v>120701061</v>
      </c>
      <c r="C1510" t="str">
        <f t="shared" si="95"/>
        <v>NCA - Piutang Lain-Lain Pihak Berelasi - PT Kwartet Boga Anugerah (KBA)</v>
      </c>
      <c r="D1510" s="7" t="str">
        <f t="shared" si="96"/>
        <v>INSERT INTO m_coa (created_at, code, name) values (NOW(),'120701061','NCA - Piutang Lain-Lain Pihak Berelasi - PT Kwartet Boga Anugerah (KBA)');</v>
      </c>
      <c r="E1510" s="744" t="s">
        <v>60</v>
      </c>
      <c r="F1510" t="s">
        <v>376</v>
      </c>
      <c r="G1510" t="s">
        <v>321</v>
      </c>
      <c r="I1510" t="s">
        <v>173</v>
      </c>
      <c r="K1510">
        <f>VLOOKUP(I1510,Sheet2!$A$2:$C$1013,3,FALSE)</f>
        <v>103</v>
      </c>
      <c r="L1510" t="str">
        <f t="shared" si="97"/>
        <v>UPDATE m_coa set coa_group_id='103' WHERE code='120701061';</v>
      </c>
    </row>
    <row r="1511" customFormat="1" spans="2:12">
      <c r="B1511">
        <v>120701062</v>
      </c>
      <c r="C1511" t="str">
        <f t="shared" si="95"/>
        <v>NCA - Piutang Lain-Lain Pihak Berelasi - PT Lautan Inovasi Teknologi (LIT)</v>
      </c>
      <c r="D1511" s="7" t="str">
        <f t="shared" si="96"/>
        <v>INSERT INTO m_coa (created_at, code, name) values (NOW(),'120701062','NCA - Piutang Lain-Lain Pihak Berelasi - PT Lautan Inovasi Teknologi (LIT)');</v>
      </c>
      <c r="E1511" s="744" t="s">
        <v>60</v>
      </c>
      <c r="F1511" t="s">
        <v>376</v>
      </c>
      <c r="G1511" t="s">
        <v>321</v>
      </c>
      <c r="I1511" t="s">
        <v>174</v>
      </c>
      <c r="K1511">
        <f>VLOOKUP(I1511,Sheet2!$A$2:$C$1013,3,FALSE)</f>
        <v>104</v>
      </c>
      <c r="L1511" t="str">
        <f t="shared" si="97"/>
        <v>UPDATE m_coa set coa_group_id='104' WHERE code='120701062';</v>
      </c>
    </row>
    <row r="1512" customFormat="1" spans="2:12">
      <c r="B1512">
        <v>120701063</v>
      </c>
      <c r="C1512" t="str">
        <f t="shared" ref="C1512:C1575" si="98">CONCATENATE(F1512,E1512,G1512,E1512,I1512)</f>
        <v>NCA - Piutang Lain-Lain Pihak Berelasi - PT Lentera Ekosistem Digital (LED)</v>
      </c>
      <c r="D1512" s="7" t="str">
        <f t="shared" si="96"/>
        <v>INSERT INTO m_coa (created_at, code, name) values (NOW(),'120701063','NCA - Piutang Lain-Lain Pihak Berelasi - PT Lentera Ekosistem Digital (LED)');</v>
      </c>
      <c r="E1512" s="744" t="s">
        <v>60</v>
      </c>
      <c r="F1512" t="s">
        <v>376</v>
      </c>
      <c r="G1512" t="s">
        <v>321</v>
      </c>
      <c r="I1512" t="s">
        <v>175</v>
      </c>
      <c r="K1512">
        <f>VLOOKUP(I1512,Sheet2!$A$2:$C$1013,3,FALSE)</f>
        <v>105</v>
      </c>
      <c r="L1512" t="str">
        <f t="shared" si="97"/>
        <v>UPDATE m_coa set coa_group_id='105' WHERE code='120701063';</v>
      </c>
    </row>
    <row r="1513" customFormat="1" spans="2:12">
      <c r="B1513">
        <v>120701064</v>
      </c>
      <c r="C1513" t="str">
        <f t="shared" si="98"/>
        <v>NCA - Piutang Lain-Lain Pihak Berelasi - PT Logitek Digital Nusantara (LDN/DTN)</v>
      </c>
      <c r="D1513" s="7" t="str">
        <f t="shared" si="96"/>
        <v>INSERT INTO m_coa (created_at, code, name) values (NOW(),'120701064','NCA - Piutang Lain-Lain Pihak Berelasi - PT Logitek Digital Nusantara (LDN/DTN)');</v>
      </c>
      <c r="E1513" s="744" t="s">
        <v>60</v>
      </c>
      <c r="F1513" t="s">
        <v>376</v>
      </c>
      <c r="G1513" t="s">
        <v>321</v>
      </c>
      <c r="I1513" t="s">
        <v>176</v>
      </c>
      <c r="K1513">
        <f>VLOOKUP(I1513,Sheet2!$A$2:$C$1013,3,FALSE)</f>
        <v>106</v>
      </c>
      <c r="L1513" t="str">
        <f t="shared" si="97"/>
        <v>UPDATE m_coa set coa_group_id='106' WHERE code='120701064';</v>
      </c>
    </row>
    <row r="1514" customFormat="1" spans="2:12">
      <c r="B1514">
        <v>120701065</v>
      </c>
      <c r="C1514" t="str">
        <f t="shared" si="98"/>
        <v>NCA - Piutang Lain-Lain Pihak Berelasi - PT M Cash Integrasi Tbk (MCAS)</v>
      </c>
      <c r="D1514" s="7" t="str">
        <f t="shared" si="96"/>
        <v>INSERT INTO m_coa (created_at, code, name) values (NOW(),'120701065','NCA - Piutang Lain-Lain Pihak Berelasi - PT M Cash Integrasi Tbk (MCAS)');</v>
      </c>
      <c r="E1514" s="744" t="s">
        <v>60</v>
      </c>
      <c r="F1514" t="s">
        <v>376</v>
      </c>
      <c r="G1514" t="s">
        <v>321</v>
      </c>
      <c r="I1514" t="s">
        <v>177</v>
      </c>
      <c r="K1514">
        <f>VLOOKUP(I1514,Sheet2!$A$2:$C$1013,3,FALSE)</f>
        <v>107</v>
      </c>
      <c r="L1514" t="str">
        <f t="shared" si="97"/>
        <v>UPDATE m_coa set coa_group_id='107' WHERE code='120701065';</v>
      </c>
    </row>
    <row r="1515" customFormat="1" spans="2:12">
      <c r="B1515">
        <v>120701066</v>
      </c>
      <c r="C1515" t="str">
        <f t="shared" si="98"/>
        <v>NCA - Piutang Lain-Lain Pihak Berelasi - PT Digital Maksima Karunia</v>
      </c>
      <c r="D1515" s="7" t="str">
        <f t="shared" si="96"/>
        <v>INSERT INTO m_coa (created_at, code, name) values (NOW(),'120701066','NCA - Piutang Lain-Lain Pihak Berelasi - PT Digital Maksima Karunia');</v>
      </c>
      <c r="E1515" s="744" t="s">
        <v>60</v>
      </c>
      <c r="F1515" t="s">
        <v>376</v>
      </c>
      <c r="G1515" t="s">
        <v>321</v>
      </c>
      <c r="I1515" t="s">
        <v>178</v>
      </c>
      <c r="K1515">
        <f>VLOOKUP(I1515,Sheet2!$A$2:$C$1013,3,FALSE)</f>
        <v>108</v>
      </c>
      <c r="L1515" t="str">
        <f t="shared" si="97"/>
        <v>UPDATE m_coa set coa_group_id='108' WHERE code='120701066';</v>
      </c>
    </row>
    <row r="1516" customFormat="1" spans="2:12">
      <c r="B1516">
        <v>120701067</v>
      </c>
      <c r="C1516" t="str">
        <f t="shared" si="98"/>
        <v>NCA - Piutang Lain-Lain Pihak Berelasi - PT M Cash Ritel Indonesia (MRI)</v>
      </c>
      <c r="D1516" s="7" t="str">
        <f t="shared" si="96"/>
        <v>INSERT INTO m_coa (created_at, code, name) values (NOW(),'120701067','NCA - Piutang Lain-Lain Pihak Berelasi - PT M Cash Ritel Indonesia (MRI)');</v>
      </c>
      <c r="E1516" s="744" t="s">
        <v>60</v>
      </c>
      <c r="F1516" t="s">
        <v>376</v>
      </c>
      <c r="G1516" t="s">
        <v>321</v>
      </c>
      <c r="I1516" t="s">
        <v>179</v>
      </c>
      <c r="K1516">
        <f>VLOOKUP(I1516,Sheet2!$A$2:$C$1013,3,FALSE)</f>
        <v>109</v>
      </c>
      <c r="L1516" t="str">
        <f t="shared" si="97"/>
        <v>UPDATE m_coa set coa_group_id='109' WHERE code='120701067';</v>
      </c>
    </row>
    <row r="1517" customFormat="1" spans="2:12">
      <c r="B1517">
        <v>120701068</v>
      </c>
      <c r="C1517" t="str">
        <f t="shared" si="98"/>
        <v>NCA - Piutang Lain-Lain Pihak Berelasi - PT M Cash Telefast Indonesia (MTI)</v>
      </c>
      <c r="D1517" s="7" t="str">
        <f t="shared" si="96"/>
        <v>INSERT INTO m_coa (created_at, code, name) values (NOW(),'120701068','NCA - Piutang Lain-Lain Pihak Berelasi - PT M Cash Telefast Indonesia (MTI)');</v>
      </c>
      <c r="E1517" s="744" t="s">
        <v>60</v>
      </c>
      <c r="F1517" t="s">
        <v>376</v>
      </c>
      <c r="G1517" t="s">
        <v>321</v>
      </c>
      <c r="I1517" t="s">
        <v>180</v>
      </c>
      <c r="K1517">
        <f>VLOOKUP(I1517,Sheet2!$A$2:$C$1013,3,FALSE)</f>
        <v>110</v>
      </c>
      <c r="L1517" t="str">
        <f t="shared" si="97"/>
        <v>UPDATE m_coa set coa_group_id='110' WHERE code='120701068';</v>
      </c>
    </row>
    <row r="1518" customFormat="1" spans="2:12">
      <c r="B1518">
        <v>120701069</v>
      </c>
      <c r="C1518" t="str">
        <f t="shared" si="98"/>
        <v>NCA - Piutang Lain-Lain Pihak Berelasi - PT Matra Sinema Asia (MSA)</v>
      </c>
      <c r="D1518" s="7" t="str">
        <f t="shared" si="96"/>
        <v>INSERT INTO m_coa (created_at, code, name) values (NOW(),'120701069','NCA - Piutang Lain-Lain Pihak Berelasi - PT Matra Sinema Asia (MSA)');</v>
      </c>
      <c r="E1518" s="744" t="s">
        <v>60</v>
      </c>
      <c r="F1518" t="s">
        <v>376</v>
      </c>
      <c r="G1518" t="s">
        <v>321</v>
      </c>
      <c r="I1518" t="s">
        <v>181</v>
      </c>
      <c r="K1518">
        <f>VLOOKUP(I1518,Sheet2!$A$2:$C$1013,3,FALSE)</f>
        <v>111</v>
      </c>
      <c r="L1518" t="str">
        <f t="shared" si="97"/>
        <v>UPDATE m_coa set coa_group_id='111' WHERE code='120701069';</v>
      </c>
    </row>
    <row r="1519" customFormat="1" spans="2:12">
      <c r="B1519">
        <v>120701070</v>
      </c>
      <c r="C1519" t="str">
        <f t="shared" si="98"/>
        <v>NCA - Piutang Lain-Lain Pihak Berelasi - PT MCash Untuk Indonesia (MUI)</v>
      </c>
      <c r="D1519" s="7" t="str">
        <f t="shared" si="96"/>
        <v>INSERT INTO m_coa (created_at, code, name) values (NOW(),'120701070','NCA - Piutang Lain-Lain Pihak Berelasi - PT MCash Untuk Indonesia (MUI)');</v>
      </c>
      <c r="E1519" s="744" t="s">
        <v>60</v>
      </c>
      <c r="F1519" t="s">
        <v>376</v>
      </c>
      <c r="G1519" t="s">
        <v>321</v>
      </c>
      <c r="I1519" t="s">
        <v>182</v>
      </c>
      <c r="K1519">
        <f>VLOOKUP(I1519,Sheet2!$A$2:$C$1013,3,FALSE)</f>
        <v>112</v>
      </c>
      <c r="L1519" t="str">
        <f t="shared" si="97"/>
        <v>UPDATE m_coa set coa_group_id='112' WHERE code='120701070';</v>
      </c>
    </row>
    <row r="1520" customFormat="1" spans="2:12">
      <c r="B1520">
        <v>120701071</v>
      </c>
      <c r="C1520" t="str">
        <f t="shared" si="98"/>
        <v>NCA - Piutang Lain-Lain Pihak Berelasi - PT Media Karya Nusantara (MKN2)</v>
      </c>
      <c r="D1520" s="7" t="str">
        <f t="shared" si="96"/>
        <v>INSERT INTO m_coa (created_at, code, name) values (NOW(),'120701071','NCA - Piutang Lain-Lain Pihak Berelasi - PT Media Karya Nusantara (MKN2)');</v>
      </c>
      <c r="E1520" s="744" t="s">
        <v>60</v>
      </c>
      <c r="F1520" t="s">
        <v>376</v>
      </c>
      <c r="G1520" t="s">
        <v>321</v>
      </c>
      <c r="I1520" t="s">
        <v>183</v>
      </c>
      <c r="K1520">
        <f>VLOOKUP(I1520,Sheet2!$A$2:$C$1013,3,FALSE)</f>
        <v>113</v>
      </c>
      <c r="L1520" t="str">
        <f t="shared" si="97"/>
        <v>UPDATE m_coa set coa_group_id='113' WHERE code='120701071';</v>
      </c>
    </row>
    <row r="1521" customFormat="1" spans="2:12">
      <c r="B1521">
        <v>120701072</v>
      </c>
      <c r="C1521" t="str">
        <f t="shared" si="98"/>
        <v>NCA - Piutang Lain-Lain Pihak Berelasi - PT Meisys Technology</v>
      </c>
      <c r="D1521" s="7" t="str">
        <f t="shared" si="96"/>
        <v>INSERT INTO m_coa (created_at, code, name) values (NOW(),'120701072','NCA - Piutang Lain-Lain Pihak Berelasi - PT Meisys Technology');</v>
      </c>
      <c r="E1521" s="744" t="s">
        <v>60</v>
      </c>
      <c r="F1521" t="s">
        <v>376</v>
      </c>
      <c r="G1521" t="s">
        <v>321</v>
      </c>
      <c r="I1521" t="s">
        <v>184</v>
      </c>
      <c r="K1521">
        <f>VLOOKUP(I1521,Sheet2!$A$2:$C$1013,3,FALSE)</f>
        <v>114</v>
      </c>
      <c r="L1521" t="str">
        <f t="shared" si="97"/>
        <v>UPDATE m_coa set coa_group_id='114' WHERE code='120701072';</v>
      </c>
    </row>
    <row r="1522" customFormat="1" spans="2:12">
      <c r="B1522">
        <v>120701073</v>
      </c>
      <c r="C1522" t="str">
        <f t="shared" si="98"/>
        <v>NCA - Piutang Lain-Lain Pihak Berelasi - PT Mitra Anugerah Setia Kawan (MASK)</v>
      </c>
      <c r="D1522" s="7" t="str">
        <f t="shared" si="96"/>
        <v>INSERT INTO m_coa (created_at, code, name) values (NOW(),'120701073','NCA - Piutang Lain-Lain Pihak Berelasi - PT Mitra Anugerah Setia Kawan (MASK)');</v>
      </c>
      <c r="E1522" s="744" t="s">
        <v>60</v>
      </c>
      <c r="F1522" t="s">
        <v>376</v>
      </c>
      <c r="G1522" t="s">
        <v>321</v>
      </c>
      <c r="I1522" t="s">
        <v>185</v>
      </c>
      <c r="K1522">
        <f>VLOOKUP(I1522,Sheet2!$A$2:$C$1013,3,FALSE)</f>
        <v>115</v>
      </c>
      <c r="L1522" t="str">
        <f t="shared" si="97"/>
        <v>UPDATE m_coa set coa_group_id='115' WHERE code='120701073';</v>
      </c>
    </row>
    <row r="1523" customFormat="1" spans="2:12">
      <c r="B1523">
        <v>120701074</v>
      </c>
      <c r="C1523" t="str">
        <f t="shared" si="98"/>
        <v>NCA - Piutang Lain-Lain Pihak Berelasi - PT Mitra Artha Teknologi (MAT)</v>
      </c>
      <c r="D1523" s="7" t="str">
        <f t="shared" si="96"/>
        <v>INSERT INTO m_coa (created_at, code, name) values (NOW(),'120701074','NCA - Piutang Lain-Lain Pihak Berelasi - PT Mitra Artha Teknologi (MAT)');</v>
      </c>
      <c r="E1523" s="744" t="s">
        <v>60</v>
      </c>
      <c r="F1523" t="s">
        <v>376</v>
      </c>
      <c r="G1523" t="s">
        <v>321</v>
      </c>
      <c r="I1523" t="s">
        <v>186</v>
      </c>
      <c r="K1523">
        <f>VLOOKUP(I1523,Sheet2!$A$2:$C$1013,3,FALSE)</f>
        <v>116</v>
      </c>
      <c r="L1523" t="str">
        <f t="shared" si="97"/>
        <v>UPDATE m_coa set coa_group_id='116' WHERE code='120701074';</v>
      </c>
    </row>
    <row r="1524" customFormat="1" spans="2:12">
      <c r="B1524">
        <v>120701075</v>
      </c>
      <c r="C1524" t="str">
        <f t="shared" si="98"/>
        <v>NCA - Piutang Lain-Lain Pihak Berelasi - PT Mitra Cipta Teknologi (MCT)</v>
      </c>
      <c r="D1524" s="7" t="str">
        <f t="shared" si="96"/>
        <v>INSERT INTO m_coa (created_at, code, name) values (NOW(),'120701075','NCA - Piutang Lain-Lain Pihak Berelasi - PT Mitra Cipta Teknologi (MCT)');</v>
      </c>
      <c r="E1524" s="744" t="s">
        <v>60</v>
      </c>
      <c r="F1524" t="s">
        <v>376</v>
      </c>
      <c r="G1524" t="s">
        <v>321</v>
      </c>
      <c r="I1524" t="s">
        <v>187</v>
      </c>
      <c r="K1524">
        <f>VLOOKUP(I1524,Sheet2!$A$2:$C$1013,3,FALSE)</f>
        <v>117</v>
      </c>
      <c r="L1524" t="str">
        <f t="shared" si="97"/>
        <v>UPDATE m_coa set coa_group_id='117' WHERE code='120701075';</v>
      </c>
    </row>
    <row r="1525" customFormat="1" spans="2:12">
      <c r="B1525">
        <v>120701076</v>
      </c>
      <c r="C1525" t="str">
        <f t="shared" si="98"/>
        <v>NCA - Piutang Lain-Lain Pihak Berelasi - PT Mitra Citra Anugerah (MCA)</v>
      </c>
      <c r="D1525" s="7" t="str">
        <f t="shared" si="96"/>
        <v>INSERT INTO m_coa (created_at, code, name) values (NOW(),'120701076','NCA - Piutang Lain-Lain Pihak Berelasi - PT Mitra Citra Anugerah (MCA)');</v>
      </c>
      <c r="E1525" s="744" t="s">
        <v>60</v>
      </c>
      <c r="F1525" t="s">
        <v>376</v>
      </c>
      <c r="G1525" t="s">
        <v>321</v>
      </c>
      <c r="I1525" t="s">
        <v>188</v>
      </c>
      <c r="K1525">
        <f>VLOOKUP(I1525,Sheet2!$A$2:$C$1013,3,FALSE)</f>
        <v>118</v>
      </c>
      <c r="L1525" t="str">
        <f t="shared" si="97"/>
        <v>UPDATE m_coa set coa_group_id='118' WHERE code='120701076';</v>
      </c>
    </row>
    <row r="1526" customFormat="1" spans="2:12">
      <c r="B1526">
        <v>120701077</v>
      </c>
      <c r="C1526" t="str">
        <f t="shared" si="98"/>
        <v>NCA - Piutang Lain-Lain Pihak Berelasi - PT Mitra Karunia Nusantara (MKN)</v>
      </c>
      <c r="D1526" s="7" t="str">
        <f t="shared" si="96"/>
        <v>INSERT INTO m_coa (created_at, code, name) values (NOW(),'120701077','NCA - Piutang Lain-Lain Pihak Berelasi - PT Mitra Karunia Nusantara (MKN)');</v>
      </c>
      <c r="E1526" s="744" t="s">
        <v>60</v>
      </c>
      <c r="F1526" t="s">
        <v>376</v>
      </c>
      <c r="G1526" t="s">
        <v>321</v>
      </c>
      <c r="I1526" t="s">
        <v>189</v>
      </c>
      <c r="K1526">
        <f>VLOOKUP(I1526,Sheet2!$A$2:$C$1013,3,FALSE)</f>
        <v>119</v>
      </c>
      <c r="L1526" t="str">
        <f t="shared" si="97"/>
        <v>UPDATE m_coa set coa_group_id='119' WHERE code='120701077';</v>
      </c>
    </row>
    <row r="1527" customFormat="1" spans="2:12">
      <c r="B1527">
        <v>120701078</v>
      </c>
      <c r="C1527" t="str">
        <f t="shared" si="98"/>
        <v>NCA - Piutang Lain-Lain Pihak Berelasi - PT Mitra Kharisma Nusantara (MKN3)</v>
      </c>
      <c r="D1527" s="7" t="str">
        <f t="shared" si="96"/>
        <v>INSERT INTO m_coa (created_at, code, name) values (NOW(),'120701078','NCA - Piutang Lain-Lain Pihak Berelasi - PT Mitra Kharisma Nusantara (MKN3)');</v>
      </c>
      <c r="E1527" s="744" t="s">
        <v>60</v>
      </c>
      <c r="F1527" t="s">
        <v>376</v>
      </c>
      <c r="G1527" t="s">
        <v>321</v>
      </c>
      <c r="I1527" t="s">
        <v>190</v>
      </c>
      <c r="K1527">
        <f>VLOOKUP(I1527,Sheet2!$A$2:$C$1013,3,FALSE)</f>
        <v>120</v>
      </c>
      <c r="L1527" t="str">
        <f t="shared" si="97"/>
        <v>UPDATE m_coa set coa_group_id='120' WHERE code='120701078';</v>
      </c>
    </row>
    <row r="1528" customFormat="1" spans="2:12">
      <c r="B1528">
        <v>120701079</v>
      </c>
      <c r="C1528" t="str">
        <f t="shared" si="98"/>
        <v>NCA - Piutang Lain-Lain Pihak Berelasi - PT Mitra Proteksi Mandiri (MPM)</v>
      </c>
      <c r="D1528" s="7" t="str">
        <f t="shared" si="96"/>
        <v>INSERT INTO m_coa (created_at, code, name) values (NOW(),'120701079','NCA - Piutang Lain-Lain Pihak Berelasi - PT Mitra Proteksi Mandiri (MPM)');</v>
      </c>
      <c r="E1528" s="744" t="s">
        <v>60</v>
      </c>
      <c r="F1528" t="s">
        <v>376</v>
      </c>
      <c r="G1528" t="s">
        <v>321</v>
      </c>
      <c r="I1528" t="s">
        <v>191</v>
      </c>
      <c r="K1528">
        <f>VLOOKUP(I1528,Sheet2!$A$2:$C$1013,3,FALSE)</f>
        <v>121</v>
      </c>
      <c r="L1528" t="str">
        <f t="shared" si="97"/>
        <v>UPDATE m_coa set coa_group_id='121' WHERE code='120701079';</v>
      </c>
    </row>
    <row r="1529" customFormat="1" spans="2:12">
      <c r="B1529">
        <v>120701080</v>
      </c>
      <c r="C1529" t="str">
        <f t="shared" si="98"/>
        <v>NCA - Piutang Lain-Lain Pihak Berelasi - PT Mitra Wicaksana Hopindo (MWH)</v>
      </c>
      <c r="D1529" s="7" t="str">
        <f t="shared" si="96"/>
        <v>INSERT INTO m_coa (created_at, code, name) values (NOW(),'120701080','NCA - Piutang Lain-Lain Pihak Berelasi - PT Mitra Wicaksana Hopindo (MWH)');</v>
      </c>
      <c r="E1529" s="744" t="s">
        <v>60</v>
      </c>
      <c r="F1529" t="s">
        <v>376</v>
      </c>
      <c r="G1529" t="s">
        <v>321</v>
      </c>
      <c r="I1529" t="s">
        <v>192</v>
      </c>
      <c r="K1529">
        <f>VLOOKUP(I1529,Sheet2!$A$2:$C$1013,3,FALSE)</f>
        <v>122</v>
      </c>
      <c r="L1529" t="str">
        <f t="shared" si="97"/>
        <v>UPDATE m_coa set coa_group_id='122' WHERE code='120701080';</v>
      </c>
    </row>
    <row r="1530" customFormat="1" spans="2:12">
      <c r="B1530">
        <v>120701081</v>
      </c>
      <c r="C1530" t="str">
        <f t="shared" si="98"/>
        <v>NCA - Piutang Lain-Lain Pihak Berelasi - PT MKopi Digital Indonesia (MKDI)</v>
      </c>
      <c r="D1530" s="7" t="str">
        <f t="shared" si="96"/>
        <v>INSERT INTO m_coa (created_at, code, name) values (NOW(),'120701081','NCA - Piutang Lain-Lain Pihak Berelasi - PT MKopi Digital Indonesia (MKDI)');</v>
      </c>
      <c r="E1530" s="744" t="s">
        <v>60</v>
      </c>
      <c r="F1530" t="s">
        <v>376</v>
      </c>
      <c r="G1530" t="s">
        <v>321</v>
      </c>
      <c r="I1530" t="s">
        <v>193</v>
      </c>
      <c r="K1530">
        <f>VLOOKUP(I1530,Sheet2!$A$2:$C$1013,3,FALSE)</f>
        <v>123</v>
      </c>
      <c r="L1530" t="str">
        <f t="shared" si="97"/>
        <v>UPDATE m_coa set coa_group_id='123' WHERE code='120701081';</v>
      </c>
    </row>
    <row r="1531" customFormat="1" spans="2:12">
      <c r="B1531">
        <v>120701082</v>
      </c>
      <c r="C1531" t="str">
        <f t="shared" si="98"/>
        <v>NCA - Piutang Lain-Lain Pihak Berelasi - PT Monetix Digital Indonesia (MDI)</v>
      </c>
      <c r="D1531" s="7" t="str">
        <f t="shared" si="96"/>
        <v>INSERT INTO m_coa (created_at, code, name) values (NOW(),'120701082','NCA - Piutang Lain-Lain Pihak Berelasi - PT Monetix Digital Indonesia (MDI)');</v>
      </c>
      <c r="E1531" s="744" t="s">
        <v>60</v>
      </c>
      <c r="F1531" t="s">
        <v>376</v>
      </c>
      <c r="G1531" t="s">
        <v>321</v>
      </c>
      <c r="I1531" t="s">
        <v>194</v>
      </c>
      <c r="K1531">
        <f>VLOOKUP(I1531,Sheet2!$A$2:$C$1013,3,FALSE)</f>
        <v>124</v>
      </c>
      <c r="L1531" t="str">
        <f t="shared" si="97"/>
        <v>UPDATE m_coa set coa_group_id='124' WHERE code='120701082';</v>
      </c>
    </row>
    <row r="1532" customFormat="1" spans="2:12">
      <c r="B1532">
        <v>120701083</v>
      </c>
      <c r="C1532" t="str">
        <f t="shared" si="98"/>
        <v>NCA - Piutang Lain-Lain Pihak Berelasi - PT Muldidaya Dinamika (MDD)</v>
      </c>
      <c r="D1532" s="7" t="str">
        <f t="shared" si="96"/>
        <v>INSERT INTO m_coa (created_at, code, name) values (NOW(),'120701083','NCA - Piutang Lain-Lain Pihak Berelasi - PT Muldidaya Dinamika (MDD)');</v>
      </c>
      <c r="E1532" s="744" t="s">
        <v>60</v>
      </c>
      <c r="F1532" t="s">
        <v>376</v>
      </c>
      <c r="G1532" t="s">
        <v>321</v>
      </c>
      <c r="I1532" t="s">
        <v>195</v>
      </c>
      <c r="K1532">
        <f>VLOOKUP(I1532,Sheet2!$A$2:$C$1013,3,FALSE)</f>
        <v>125</v>
      </c>
      <c r="L1532" t="str">
        <f t="shared" si="97"/>
        <v>UPDATE m_coa set coa_group_id='125' WHERE code='120701083';</v>
      </c>
    </row>
    <row r="1533" customFormat="1" spans="2:12">
      <c r="B1533">
        <v>120701084</v>
      </c>
      <c r="C1533" t="str">
        <f t="shared" si="98"/>
        <v>NCA - Piutang Lain-Lain Pihak Berelasi - PT Natrindo Fajar Cemerlang (NFC)</v>
      </c>
      <c r="D1533" s="7" t="str">
        <f t="shared" si="96"/>
        <v>INSERT INTO m_coa (created_at, code, name) values (NOW(),'120701084','NCA - Piutang Lain-Lain Pihak Berelasi - PT Natrindo Fajar Cemerlang (NFC)');</v>
      </c>
      <c r="E1533" s="744" t="s">
        <v>60</v>
      </c>
      <c r="F1533" t="s">
        <v>376</v>
      </c>
      <c r="G1533" t="s">
        <v>321</v>
      </c>
      <c r="I1533" t="s">
        <v>196</v>
      </c>
      <c r="K1533">
        <f>VLOOKUP(I1533,Sheet2!$A$2:$C$1013,3,FALSE)</f>
        <v>126</v>
      </c>
      <c r="L1533" t="str">
        <f t="shared" si="97"/>
        <v>UPDATE m_coa set coa_group_id='126' WHERE code='120701084';</v>
      </c>
    </row>
    <row r="1534" customFormat="1" spans="2:12">
      <c r="B1534">
        <v>120701085</v>
      </c>
      <c r="C1534" t="str">
        <f t="shared" si="98"/>
        <v>NCA - Piutang Lain-Lain Pihak Berelasi - PT NFC Indonesia Tbk (NFCX)</v>
      </c>
      <c r="D1534" s="7" t="str">
        <f t="shared" si="96"/>
        <v>INSERT INTO m_coa (created_at, code, name) values (NOW(),'120701085','NCA - Piutang Lain-Lain Pihak Berelasi - PT NFC Indonesia Tbk (NFCX)');</v>
      </c>
      <c r="E1534" s="744" t="s">
        <v>60</v>
      </c>
      <c r="F1534" t="s">
        <v>376</v>
      </c>
      <c r="G1534" t="s">
        <v>321</v>
      </c>
      <c r="I1534" t="s">
        <v>197</v>
      </c>
      <c r="K1534">
        <f>VLOOKUP(I1534,Sheet2!$A$2:$C$1013,3,FALSE)</f>
        <v>127</v>
      </c>
      <c r="L1534" t="str">
        <f t="shared" si="97"/>
        <v>UPDATE m_coa set coa_group_id='127' WHERE code='120701085';</v>
      </c>
    </row>
    <row r="1535" customFormat="1" spans="2:12">
      <c r="B1535">
        <v>120701086</v>
      </c>
      <c r="C1535" t="str">
        <f t="shared" si="98"/>
        <v>NCA - Piutang Lain-Lain Pihak Berelasi - PT NFCX Media Teknologi (NMT)</v>
      </c>
      <c r="D1535" s="7" t="str">
        <f t="shared" si="96"/>
        <v>INSERT INTO m_coa (created_at, code, name) values (NOW(),'120701086','NCA - Piutang Lain-Lain Pihak Berelasi - PT NFCX Media Teknologi (NMT)');</v>
      </c>
      <c r="E1535" s="744" t="s">
        <v>60</v>
      </c>
      <c r="F1535" t="s">
        <v>376</v>
      </c>
      <c r="G1535" t="s">
        <v>321</v>
      </c>
      <c r="I1535" t="s">
        <v>198</v>
      </c>
      <c r="K1535">
        <f>VLOOKUP(I1535,Sheet2!$A$2:$C$1013,3,FALSE)</f>
        <v>128</v>
      </c>
      <c r="L1535" t="str">
        <f t="shared" si="97"/>
        <v>UPDATE m_coa set coa_group_id='128' WHERE code='120701086';</v>
      </c>
    </row>
    <row r="1536" customFormat="1" spans="2:12">
      <c r="B1536">
        <v>120701087</v>
      </c>
      <c r="C1536" t="str">
        <f t="shared" si="98"/>
        <v>NCA - Piutang Lain-Lain Pihak Berelasi - PT Nusantara Inti Karunia (NIK)</v>
      </c>
      <c r="D1536" s="7" t="str">
        <f t="shared" si="96"/>
        <v>INSERT INTO m_coa (created_at, code, name) values (NOW(),'120701087','NCA - Piutang Lain-Lain Pihak Berelasi - PT Nusantara Inti Karunia (NIK)');</v>
      </c>
      <c r="E1536" s="744" t="s">
        <v>60</v>
      </c>
      <c r="F1536" t="s">
        <v>376</v>
      </c>
      <c r="G1536" t="s">
        <v>321</v>
      </c>
      <c r="I1536" t="s">
        <v>199</v>
      </c>
      <c r="K1536">
        <f>VLOOKUP(I1536,Sheet2!$A$2:$C$1013,3,FALSE)</f>
        <v>129</v>
      </c>
      <c r="L1536" t="str">
        <f t="shared" si="97"/>
        <v>UPDATE m_coa set coa_group_id='129' WHERE code='120701087';</v>
      </c>
    </row>
    <row r="1537" customFormat="1" spans="2:12">
      <c r="B1537">
        <v>120701088</v>
      </c>
      <c r="C1537" t="str">
        <f t="shared" si="98"/>
        <v>NCA - Piutang Lain-Lain Pihak Berelasi - PT Nusantara Semesta Mandiri (NSM)</v>
      </c>
      <c r="D1537" s="7" t="str">
        <f t="shared" si="96"/>
        <v>INSERT INTO m_coa (created_at, code, name) values (NOW(),'120701088','NCA - Piutang Lain-Lain Pihak Berelasi - PT Nusantara Semesta Mandiri (NSM)');</v>
      </c>
      <c r="E1537" s="744" t="s">
        <v>60</v>
      </c>
      <c r="F1537" t="s">
        <v>376</v>
      </c>
      <c r="G1537" t="s">
        <v>321</v>
      </c>
      <c r="I1537" t="s">
        <v>200</v>
      </c>
      <c r="K1537">
        <f>VLOOKUP(I1537,Sheet2!$A$2:$C$1013,3,FALSE)</f>
        <v>130</v>
      </c>
      <c r="L1537" t="str">
        <f t="shared" si="97"/>
        <v>UPDATE m_coa set coa_group_id='130' WHERE code='120701088';</v>
      </c>
    </row>
    <row r="1538" customFormat="1" spans="2:12">
      <c r="B1538">
        <v>120701089</v>
      </c>
      <c r="C1538" t="str">
        <f t="shared" si="98"/>
        <v>NCA - Piutang Lain-Lain Pihak Berelasi - PT Nusantara Xchange Indonesia (NXI)</v>
      </c>
      <c r="D1538" s="7" t="str">
        <f t="shared" si="96"/>
        <v>INSERT INTO m_coa (created_at, code, name) values (NOW(),'120701089','NCA - Piutang Lain-Lain Pihak Berelasi - PT Nusantara Xchange Indonesia (NXI)');</v>
      </c>
      <c r="E1538" s="744" t="s">
        <v>60</v>
      </c>
      <c r="F1538" t="s">
        <v>376</v>
      </c>
      <c r="G1538" t="s">
        <v>321</v>
      </c>
      <c r="I1538" t="s">
        <v>201</v>
      </c>
      <c r="K1538">
        <f>VLOOKUP(I1538,Sheet2!$A$2:$C$1013,3,FALSE)</f>
        <v>131</v>
      </c>
      <c r="L1538" t="str">
        <f t="shared" si="97"/>
        <v>UPDATE m_coa set coa_group_id='131' WHERE code='120701089';</v>
      </c>
    </row>
    <row r="1539" customFormat="1" spans="2:12">
      <c r="B1539">
        <v>120701090</v>
      </c>
      <c r="C1539" t="str">
        <f t="shared" si="98"/>
        <v>NCA - Piutang Lain-Lain Pihak Berelasi - PT Omega Kreasi Bersama (OKB)</v>
      </c>
      <c r="D1539" s="7" t="str">
        <f t="shared" si="96"/>
        <v>INSERT INTO m_coa (created_at, code, name) values (NOW(),'120701090','NCA - Piutang Lain-Lain Pihak Berelasi - PT Omega Kreasi Bersama (OKB)');</v>
      </c>
      <c r="E1539" s="744" t="s">
        <v>60</v>
      </c>
      <c r="F1539" t="s">
        <v>376</v>
      </c>
      <c r="G1539" t="s">
        <v>321</v>
      </c>
      <c r="I1539" t="s">
        <v>202</v>
      </c>
      <c r="K1539">
        <f>VLOOKUP(I1539,Sheet2!$A$2:$C$1013,3,FALSE)</f>
        <v>132</v>
      </c>
      <c r="L1539" t="str">
        <f t="shared" si="97"/>
        <v>UPDATE m_coa set coa_group_id='132' WHERE code='120701090';</v>
      </c>
    </row>
    <row r="1540" customFormat="1" spans="2:12">
      <c r="B1540">
        <v>120701091</v>
      </c>
      <c r="C1540" t="str">
        <f t="shared" si="98"/>
        <v>NCA - Piutang Lain-Lain Pihak Berelasi - PT Oona Media Indonesia (OMI)</v>
      </c>
      <c r="D1540" s="7" t="str">
        <f t="shared" si="96"/>
        <v>INSERT INTO m_coa (created_at, code, name) values (NOW(),'120701091','NCA - Piutang Lain-Lain Pihak Berelasi - PT Oona Media Indonesia (OMI)');</v>
      </c>
      <c r="E1540" s="744" t="s">
        <v>60</v>
      </c>
      <c r="F1540" t="s">
        <v>376</v>
      </c>
      <c r="G1540" t="s">
        <v>321</v>
      </c>
      <c r="I1540" t="s">
        <v>203</v>
      </c>
      <c r="K1540">
        <f>VLOOKUP(I1540,Sheet2!$A$2:$C$1013,3,FALSE)</f>
        <v>133</v>
      </c>
      <c r="L1540" t="str">
        <f t="shared" si="97"/>
        <v>UPDATE m_coa set coa_group_id='133' WHERE code='120701091';</v>
      </c>
    </row>
    <row r="1541" customFormat="1" spans="2:12">
      <c r="B1541">
        <v>120701092</v>
      </c>
      <c r="C1541" t="str">
        <f t="shared" si="98"/>
        <v>NCA - Piutang Lain-Lain Pihak Berelasi - PT Qerja Manfaat Bangsa (QMB)</v>
      </c>
      <c r="D1541" s="7" t="str">
        <f t="shared" ref="D1541:D1604" si="99">"INSERT INTO m_coa (created_at, code, name) values (NOW(),'"&amp;B1541&amp;"','"&amp;C1541&amp;"');"</f>
        <v>INSERT INTO m_coa (created_at, code, name) values (NOW(),'120701092','NCA - Piutang Lain-Lain Pihak Berelasi - PT Qerja Manfaat Bangsa (QMB)');</v>
      </c>
      <c r="E1541" s="744" t="s">
        <v>60</v>
      </c>
      <c r="F1541" t="s">
        <v>376</v>
      </c>
      <c r="G1541" t="s">
        <v>321</v>
      </c>
      <c r="I1541" t="s">
        <v>204</v>
      </c>
      <c r="K1541">
        <f>VLOOKUP(I1541,Sheet2!$A$2:$C$1013,3,FALSE)</f>
        <v>134</v>
      </c>
      <c r="L1541" t="str">
        <f t="shared" ref="L1541:L1604" si="100">"UPDATE m_coa set coa_group_id='"&amp;K1541&amp;"' WHERE code='"&amp;B1541&amp;"';"</f>
        <v>UPDATE m_coa set coa_group_id='134' WHERE code='120701092';</v>
      </c>
    </row>
    <row r="1542" customFormat="1" spans="2:12">
      <c r="B1542">
        <v>120701093</v>
      </c>
      <c r="C1542" t="str">
        <f t="shared" si="98"/>
        <v>NCA - Piutang Lain-Lain Pihak Berelasi - PT Rahmat Inti Kreasi (RIK)</v>
      </c>
      <c r="D1542" s="7" t="str">
        <f t="shared" si="99"/>
        <v>INSERT INTO m_coa (created_at, code, name) values (NOW(),'120701093','NCA - Piutang Lain-Lain Pihak Berelasi - PT Rahmat Inti Kreasi (RIK)');</v>
      </c>
      <c r="E1542" s="744" t="s">
        <v>60</v>
      </c>
      <c r="F1542" t="s">
        <v>376</v>
      </c>
      <c r="G1542" t="s">
        <v>321</v>
      </c>
      <c r="I1542" t="s">
        <v>205</v>
      </c>
      <c r="K1542">
        <f>VLOOKUP(I1542,Sheet2!$A$2:$C$1013,3,FALSE)</f>
        <v>135</v>
      </c>
      <c r="L1542" t="str">
        <f t="shared" si="100"/>
        <v>UPDATE m_coa set coa_group_id='135' WHERE code='120701093';</v>
      </c>
    </row>
    <row r="1543" customFormat="1" spans="2:12">
      <c r="B1543">
        <v>120701094</v>
      </c>
      <c r="C1543" t="str">
        <f t="shared" si="98"/>
        <v>NCA - Piutang Lain-Lain Pihak Berelasi - PT Red Bean Sukses Indonesia (RBSI)</v>
      </c>
      <c r="D1543" s="7" t="str">
        <f t="shared" si="99"/>
        <v>INSERT INTO m_coa (created_at, code, name) values (NOW(),'120701094','NCA - Piutang Lain-Lain Pihak Berelasi - PT Red Bean Sukses Indonesia (RBSI)');</v>
      </c>
      <c r="E1543" s="744" t="s">
        <v>60</v>
      </c>
      <c r="F1543" t="s">
        <v>376</v>
      </c>
      <c r="G1543" t="s">
        <v>321</v>
      </c>
      <c r="I1543" t="s">
        <v>206</v>
      </c>
      <c r="K1543">
        <f>VLOOKUP(I1543,Sheet2!$A$2:$C$1013,3,FALSE)</f>
        <v>136</v>
      </c>
      <c r="L1543" t="str">
        <f t="shared" si="100"/>
        <v>UPDATE m_coa set coa_group_id='136' WHERE code='120701094';</v>
      </c>
    </row>
    <row r="1544" customFormat="1" spans="2:12">
      <c r="B1544">
        <v>120701095</v>
      </c>
      <c r="C1544" t="str">
        <f t="shared" si="98"/>
        <v>NCA - Piutang Lain-Lain Pihak Berelasi - PT Riset Kecerdasan Buatan (RKB)</v>
      </c>
      <c r="D1544" s="7" t="str">
        <f t="shared" si="99"/>
        <v>INSERT INTO m_coa (created_at, code, name) values (NOW(),'120701095','NCA - Piutang Lain-Lain Pihak Berelasi - PT Riset Kecerdasan Buatan (RKB)');</v>
      </c>
      <c r="E1544" s="744" t="s">
        <v>60</v>
      </c>
      <c r="F1544" t="s">
        <v>376</v>
      </c>
      <c r="G1544" t="s">
        <v>321</v>
      </c>
      <c r="I1544" t="s">
        <v>207</v>
      </c>
      <c r="K1544">
        <f>VLOOKUP(I1544,Sheet2!$A$2:$C$1013,3,FALSE)</f>
        <v>137</v>
      </c>
      <c r="L1544" t="str">
        <f t="shared" si="100"/>
        <v>UPDATE m_coa set coa_group_id='137' WHERE code='120701095';</v>
      </c>
    </row>
    <row r="1545" customFormat="1" spans="2:12">
      <c r="B1545">
        <v>120701096</v>
      </c>
      <c r="C1545" t="str">
        <f t="shared" si="98"/>
        <v>NCA - Piutang Lain-Lain Pihak Berelasi - PT Ritel Cerdas Indonesia (RCI)</v>
      </c>
      <c r="D1545" s="7" t="str">
        <f t="shared" si="99"/>
        <v>INSERT INTO m_coa (created_at, code, name) values (NOW(),'120701096','NCA - Piutang Lain-Lain Pihak Berelasi - PT Ritel Cerdas Indonesia (RCI)');</v>
      </c>
      <c r="E1545" s="744" t="s">
        <v>60</v>
      </c>
      <c r="F1545" t="s">
        <v>376</v>
      </c>
      <c r="G1545" t="s">
        <v>321</v>
      </c>
      <c r="I1545" t="s">
        <v>208</v>
      </c>
      <c r="K1545">
        <f>VLOOKUP(I1545,Sheet2!$A$2:$C$1013,3,FALSE)</f>
        <v>138</v>
      </c>
      <c r="L1545" t="str">
        <f t="shared" si="100"/>
        <v>UPDATE m_coa set coa_group_id='138' WHERE code='120701096';</v>
      </c>
    </row>
    <row r="1546" customFormat="1" spans="2:12">
      <c r="B1546">
        <v>120701097</v>
      </c>
      <c r="C1546" t="str">
        <f t="shared" si="98"/>
        <v>NCA - Piutang Lain-Lain Pihak Berelasi - PT Sahabat Abadi Tunas Indonesia (SATI)</v>
      </c>
      <c r="D1546" s="7" t="str">
        <f t="shared" si="99"/>
        <v>INSERT INTO m_coa (created_at, code, name) values (NOW(),'120701097','NCA - Piutang Lain-Lain Pihak Berelasi - PT Sahabat Abadi Tunas Indonesia (SATI)');</v>
      </c>
      <c r="E1546" s="744" t="s">
        <v>60</v>
      </c>
      <c r="F1546" t="s">
        <v>376</v>
      </c>
      <c r="G1546" t="s">
        <v>321</v>
      </c>
      <c r="I1546" t="s">
        <v>209</v>
      </c>
      <c r="K1546">
        <f>VLOOKUP(I1546,Sheet2!$A$2:$C$1013,3,FALSE)</f>
        <v>139</v>
      </c>
      <c r="L1546" t="str">
        <f t="shared" si="100"/>
        <v>UPDATE m_coa set coa_group_id='139' WHERE code='120701097';</v>
      </c>
    </row>
    <row r="1547" customFormat="1" spans="2:12">
      <c r="B1547">
        <v>120701098</v>
      </c>
      <c r="C1547" t="str">
        <f t="shared" si="98"/>
        <v>NCA - Piutang Lain-Lain Pihak Berelasi - PT Sarana Rahmat Lestari (SRL)</v>
      </c>
      <c r="D1547" s="7" t="str">
        <f t="shared" si="99"/>
        <v>INSERT INTO m_coa (created_at, code, name) values (NOW(),'120701098','NCA - Piutang Lain-Lain Pihak Berelasi - PT Sarana Rahmat Lestari (SRL)');</v>
      </c>
      <c r="E1547" s="744" t="s">
        <v>60</v>
      </c>
      <c r="F1547" t="s">
        <v>376</v>
      </c>
      <c r="G1547" t="s">
        <v>321</v>
      </c>
      <c r="I1547" t="s">
        <v>210</v>
      </c>
      <c r="K1547">
        <f>VLOOKUP(I1547,Sheet2!$A$2:$C$1013,3,FALSE)</f>
        <v>140</v>
      </c>
      <c r="L1547" t="str">
        <f t="shared" si="100"/>
        <v>UPDATE m_coa set coa_group_id='140' WHERE code='120701098';</v>
      </c>
    </row>
    <row r="1548" customFormat="1" spans="2:12">
      <c r="B1548">
        <v>120701099</v>
      </c>
      <c r="C1548" t="str">
        <f t="shared" si="98"/>
        <v>NCA - Piutang Lain-Lain Pihak Berelasi - PT Sejahtera Eka Boga </v>
      </c>
      <c r="D1548" s="7" t="str">
        <f t="shared" si="99"/>
        <v>INSERT INTO m_coa (created_at, code, name) values (NOW(),'120701099','NCA - Piutang Lain-Lain Pihak Berelasi - PT Sejahtera Eka Boga ');</v>
      </c>
      <c r="E1548" s="744" t="s">
        <v>60</v>
      </c>
      <c r="F1548" t="s">
        <v>376</v>
      </c>
      <c r="G1548" t="s">
        <v>321</v>
      </c>
      <c r="I1548" t="s">
        <v>211</v>
      </c>
      <c r="K1548">
        <f>VLOOKUP(I1548,Sheet2!$A$2:$C$1013,3,FALSE)</f>
        <v>141</v>
      </c>
      <c r="L1548" t="str">
        <f t="shared" si="100"/>
        <v>UPDATE m_coa set coa_group_id='141' WHERE code='120701099';</v>
      </c>
    </row>
    <row r="1549" customFormat="1" spans="2:12">
      <c r="B1549">
        <v>120701100</v>
      </c>
      <c r="C1549" t="str">
        <f t="shared" si="98"/>
        <v>NCA - Piutang Lain-Lain Pihak Berelasi - PT Sejahtera Eka Mandiri Investama (SEMI)</v>
      </c>
      <c r="D1549" s="7" t="str">
        <f t="shared" si="99"/>
        <v>INSERT INTO m_coa (created_at, code, name) values (NOW(),'120701100','NCA - Piutang Lain-Lain Pihak Berelasi - PT Sejahtera Eka Mandiri Investama (SEMI)');</v>
      </c>
      <c r="E1549" s="744" t="s">
        <v>60</v>
      </c>
      <c r="F1549" t="s">
        <v>376</v>
      </c>
      <c r="G1549" t="s">
        <v>321</v>
      </c>
      <c r="I1549" t="s">
        <v>212</v>
      </c>
      <c r="K1549">
        <f>VLOOKUP(I1549,Sheet2!$A$2:$C$1013,3,FALSE)</f>
        <v>142</v>
      </c>
      <c r="L1549" t="str">
        <f t="shared" si="100"/>
        <v>UPDATE m_coa set coa_group_id='142' WHERE code='120701100';</v>
      </c>
    </row>
    <row r="1550" customFormat="1" spans="2:12">
      <c r="B1550">
        <v>120701101</v>
      </c>
      <c r="C1550" t="str">
        <f t="shared" si="98"/>
        <v>NCA - Piutang Lain-Lain Pihak Berelasi - PT Seni Teknologi Sejahtera  (STS)</v>
      </c>
      <c r="D1550" s="7" t="str">
        <f t="shared" si="99"/>
        <v>INSERT INTO m_coa (created_at, code, name) values (NOW(),'120701101','NCA - Piutang Lain-Lain Pihak Berelasi - PT Seni Teknologi Sejahtera  (STS)');</v>
      </c>
      <c r="E1550" s="744" t="s">
        <v>60</v>
      </c>
      <c r="F1550" t="s">
        <v>376</v>
      </c>
      <c r="G1550" t="s">
        <v>321</v>
      </c>
      <c r="I1550" t="s">
        <v>213</v>
      </c>
      <c r="K1550">
        <f>VLOOKUP(I1550,Sheet2!$A$2:$C$1013,3,FALSE)</f>
        <v>143</v>
      </c>
      <c r="L1550" t="str">
        <f t="shared" si="100"/>
        <v>UPDATE m_coa set coa_group_id='143' WHERE code='120701101';</v>
      </c>
    </row>
    <row r="1551" customFormat="1" spans="2:12">
      <c r="B1551">
        <v>120701102</v>
      </c>
      <c r="C1551" t="str">
        <f t="shared" si="98"/>
        <v>NCA - Piutang Lain-Lain Pihak Berelasi - PT Sentra Anugerah Lestari (SAL)</v>
      </c>
      <c r="D1551" s="7" t="str">
        <f t="shared" si="99"/>
        <v>INSERT INTO m_coa (created_at, code, name) values (NOW(),'120701102','NCA - Piutang Lain-Lain Pihak Berelasi - PT Sentra Anugerah Lestari (SAL)');</v>
      </c>
      <c r="E1551" s="744" t="s">
        <v>60</v>
      </c>
      <c r="F1551" t="s">
        <v>376</v>
      </c>
      <c r="G1551" t="s">
        <v>321</v>
      </c>
      <c r="I1551" t="s">
        <v>214</v>
      </c>
      <c r="K1551">
        <f>VLOOKUP(I1551,Sheet2!$A$2:$C$1013,3,FALSE)</f>
        <v>144</v>
      </c>
      <c r="L1551" t="str">
        <f t="shared" si="100"/>
        <v>UPDATE m_coa set coa_group_id='144' WHERE code='120701102';</v>
      </c>
    </row>
    <row r="1552" customFormat="1" spans="2:12">
      <c r="B1552">
        <v>120701103</v>
      </c>
      <c r="C1552" t="str">
        <f t="shared" si="98"/>
        <v>NCA - Piutang Lain-Lain Pihak Berelasi - PT Sentra Rejeki Lestari (SRL)</v>
      </c>
      <c r="D1552" s="7" t="str">
        <f t="shared" si="99"/>
        <v>INSERT INTO m_coa (created_at, code, name) values (NOW(),'120701103','NCA - Piutang Lain-Lain Pihak Berelasi - PT Sentra Rejeki Lestari (SRL)');</v>
      </c>
      <c r="E1552" s="744" t="s">
        <v>60</v>
      </c>
      <c r="F1552" t="s">
        <v>376</v>
      </c>
      <c r="G1552" t="s">
        <v>321</v>
      </c>
      <c r="I1552" t="s">
        <v>215</v>
      </c>
      <c r="K1552">
        <f>VLOOKUP(I1552,Sheet2!$A$2:$C$1013,3,FALSE)</f>
        <v>145</v>
      </c>
      <c r="L1552" t="str">
        <f t="shared" si="100"/>
        <v>UPDATE m_coa set coa_group_id='145' WHERE code='120701103';</v>
      </c>
    </row>
    <row r="1553" customFormat="1" spans="2:12">
      <c r="B1553">
        <v>120701104</v>
      </c>
      <c r="C1553" t="str">
        <f t="shared" si="98"/>
        <v>NCA - Piutang Lain-Lain Pihak Berelasi - PT Sentra Wicaksana Anugerah (SWA)</v>
      </c>
      <c r="D1553" s="7" t="str">
        <f t="shared" si="99"/>
        <v>INSERT INTO m_coa (created_at, code, name) values (NOW(),'120701104','NCA - Piutang Lain-Lain Pihak Berelasi - PT Sentra Wicaksana Anugerah (SWA)');</v>
      </c>
      <c r="E1553" s="744" t="s">
        <v>60</v>
      </c>
      <c r="F1553" t="s">
        <v>376</v>
      </c>
      <c r="G1553" t="s">
        <v>321</v>
      </c>
      <c r="I1553" t="s">
        <v>216</v>
      </c>
      <c r="K1553">
        <f>VLOOKUP(I1553,Sheet2!$A$2:$C$1013,3,FALSE)</f>
        <v>146</v>
      </c>
      <c r="L1553" t="str">
        <f t="shared" si="100"/>
        <v>UPDATE m_coa set coa_group_id='146' WHERE code='120701104';</v>
      </c>
    </row>
    <row r="1554" customFormat="1" spans="2:12">
      <c r="B1554">
        <v>120701105</v>
      </c>
      <c r="C1554" t="str">
        <f t="shared" si="98"/>
        <v>NCA - Piutang Lain-Lain Pihak Berelasi - PT Sentral Dapur Pangan (SDP)</v>
      </c>
      <c r="D1554" s="7" t="str">
        <f t="shared" si="99"/>
        <v>INSERT INTO m_coa (created_at, code, name) values (NOW(),'120701105','NCA - Piutang Lain-Lain Pihak Berelasi - PT Sentral Dapur Pangan (SDP)');</v>
      </c>
      <c r="E1554" s="744" t="s">
        <v>60</v>
      </c>
      <c r="F1554" t="s">
        <v>376</v>
      </c>
      <c r="G1554" t="s">
        <v>321</v>
      </c>
      <c r="I1554" t="s">
        <v>217</v>
      </c>
      <c r="K1554">
        <f>VLOOKUP(I1554,Sheet2!$A$2:$C$1013,3,FALSE)</f>
        <v>147</v>
      </c>
      <c r="L1554" t="str">
        <f t="shared" si="100"/>
        <v>UPDATE m_coa set coa_group_id='147' WHERE code='120701105';</v>
      </c>
    </row>
    <row r="1555" customFormat="1" spans="2:12">
      <c r="B1555">
        <v>120701106</v>
      </c>
      <c r="C1555" t="str">
        <f t="shared" si="98"/>
        <v>NCA - Piutang Lain-Lain Pihak Berelasi - PT Sistem Mikroelektronik Cerdas (SMC)</v>
      </c>
      <c r="D1555" s="7" t="str">
        <f t="shared" si="99"/>
        <v>INSERT INTO m_coa (created_at, code, name) values (NOW(),'120701106','NCA - Piutang Lain-Lain Pihak Berelasi - PT Sistem Mikroelektronik Cerdas (SMC)');</v>
      </c>
      <c r="E1555" s="744" t="s">
        <v>60</v>
      </c>
      <c r="F1555" t="s">
        <v>376</v>
      </c>
      <c r="G1555" t="s">
        <v>321</v>
      </c>
      <c r="I1555" t="s">
        <v>218</v>
      </c>
      <c r="K1555">
        <f>VLOOKUP(I1555,Sheet2!$A$2:$C$1013,3,FALSE)</f>
        <v>148</v>
      </c>
      <c r="L1555" t="str">
        <f t="shared" si="100"/>
        <v>UPDATE m_coa set coa_group_id='148' WHERE code='120701106';</v>
      </c>
    </row>
    <row r="1556" customFormat="1" spans="2:12">
      <c r="B1556">
        <v>120701107</v>
      </c>
      <c r="C1556" t="str">
        <f t="shared" si="98"/>
        <v>NCA - Piutang Lain-Lain Pihak Berelasi - PT Solusi Proteksi Mandiri (SPM)</v>
      </c>
      <c r="D1556" s="7" t="str">
        <f t="shared" si="99"/>
        <v>INSERT INTO m_coa (created_at, code, name) values (NOW(),'120701107','NCA - Piutang Lain-Lain Pihak Berelasi - PT Solusi Proteksi Mandiri (SPM)');</v>
      </c>
      <c r="E1556" s="744" t="s">
        <v>60</v>
      </c>
      <c r="F1556" t="s">
        <v>376</v>
      </c>
      <c r="G1556" t="s">
        <v>321</v>
      </c>
      <c r="I1556" t="s">
        <v>219</v>
      </c>
      <c r="K1556">
        <f>VLOOKUP(I1556,Sheet2!$A$2:$C$1013,3,FALSE)</f>
        <v>149</v>
      </c>
      <c r="L1556" t="str">
        <f t="shared" si="100"/>
        <v>UPDATE m_coa set coa_group_id='149' WHERE code='120701107';</v>
      </c>
    </row>
    <row r="1557" customFormat="1" spans="2:12">
      <c r="B1557">
        <v>120701108</v>
      </c>
      <c r="C1557" t="str">
        <f t="shared" si="98"/>
        <v>NCA - Piutang Lain-Lain Pihak Berelasi - PT Surprise Indonesia (SI)</v>
      </c>
      <c r="D1557" s="7" t="str">
        <f t="shared" si="99"/>
        <v>INSERT INTO m_coa (created_at, code, name) values (NOW(),'120701108','NCA - Piutang Lain-Lain Pihak Berelasi - PT Surprise Indonesia (SI)');</v>
      </c>
      <c r="E1557" s="744" t="s">
        <v>60</v>
      </c>
      <c r="F1557" t="s">
        <v>376</v>
      </c>
      <c r="G1557" t="s">
        <v>321</v>
      </c>
      <c r="I1557" t="s">
        <v>220</v>
      </c>
      <c r="K1557">
        <f>VLOOKUP(I1557,Sheet2!$A$2:$C$1013,3,FALSE)</f>
        <v>150</v>
      </c>
      <c r="L1557" t="str">
        <f t="shared" si="100"/>
        <v>UPDATE m_coa set coa_group_id='150' WHERE code='120701108';</v>
      </c>
    </row>
    <row r="1558" customFormat="1" spans="2:12">
      <c r="B1558">
        <v>120701109</v>
      </c>
      <c r="C1558" t="str">
        <f t="shared" si="98"/>
        <v>NCA - Piutang Lain-Lain Pihak Berelasi - PT Surya Teknologi Perkasa (STP)</v>
      </c>
      <c r="D1558" s="7" t="str">
        <f t="shared" si="99"/>
        <v>INSERT INTO m_coa (created_at, code, name) values (NOW(),'120701109','NCA - Piutang Lain-Lain Pihak Berelasi - PT Surya Teknologi Perkasa (STP)');</v>
      </c>
      <c r="E1558" s="744" t="s">
        <v>60</v>
      </c>
      <c r="F1558" t="s">
        <v>376</v>
      </c>
      <c r="G1558" t="s">
        <v>321</v>
      </c>
      <c r="I1558" t="s">
        <v>221</v>
      </c>
      <c r="K1558">
        <f>VLOOKUP(I1558,Sheet2!$A$2:$C$1013,3,FALSE)</f>
        <v>151</v>
      </c>
      <c r="L1558" t="str">
        <f t="shared" si="100"/>
        <v>UPDATE m_coa set coa_group_id='151' WHERE code='120701109';</v>
      </c>
    </row>
    <row r="1559" customFormat="1" spans="2:12">
      <c r="B1559">
        <v>120701110</v>
      </c>
      <c r="C1559" t="str">
        <f t="shared" si="98"/>
        <v>NCA - Piutang Lain-Lain Pihak Berelasi - PT Swap Energi Indonesia (SEI)</v>
      </c>
      <c r="D1559" s="7" t="str">
        <f t="shared" si="99"/>
        <v>INSERT INTO m_coa (created_at, code, name) values (NOW(),'120701110','NCA - Piutang Lain-Lain Pihak Berelasi - PT Swap Energi Indonesia (SEI)');</v>
      </c>
      <c r="E1559" s="744" t="s">
        <v>60</v>
      </c>
      <c r="F1559" t="s">
        <v>376</v>
      </c>
      <c r="G1559" t="s">
        <v>321</v>
      </c>
      <c r="I1559" t="s">
        <v>222</v>
      </c>
      <c r="K1559">
        <f>VLOOKUP(I1559,Sheet2!$A$2:$C$1013,3,FALSE)</f>
        <v>152</v>
      </c>
      <c r="L1559" t="str">
        <f t="shared" si="100"/>
        <v>UPDATE m_coa set coa_group_id='152' WHERE code='120701110';</v>
      </c>
    </row>
    <row r="1560" customFormat="1" spans="2:12">
      <c r="B1560">
        <v>120701111</v>
      </c>
      <c r="C1560" t="str">
        <f t="shared" si="98"/>
        <v>NCA - Piutang Lain-Lain Pihak Berelasi - PT Telefast Indonesia Tbk (TFAS)</v>
      </c>
      <c r="D1560" s="7" t="str">
        <f t="shared" si="99"/>
        <v>INSERT INTO m_coa (created_at, code, name) values (NOW(),'120701111','NCA - Piutang Lain-Lain Pihak Berelasi - PT Telefast Indonesia Tbk (TFAS)');</v>
      </c>
      <c r="E1560" s="744" t="s">
        <v>60</v>
      </c>
      <c r="F1560" t="s">
        <v>376</v>
      </c>
      <c r="G1560" t="s">
        <v>321</v>
      </c>
      <c r="I1560" t="s">
        <v>223</v>
      </c>
      <c r="K1560">
        <f>VLOOKUP(I1560,Sheet2!$A$2:$C$1013,3,FALSE)</f>
        <v>153</v>
      </c>
      <c r="L1560" t="str">
        <f t="shared" si="100"/>
        <v>UPDATE m_coa set coa_group_id='153' WHERE code='120701111';</v>
      </c>
    </row>
    <row r="1561" customFormat="1" spans="2:12">
      <c r="B1561">
        <v>120701112</v>
      </c>
      <c r="C1561" t="str">
        <f t="shared" si="98"/>
        <v>NCA - Piutang Lain-Lain Pihak Berelasi - PT Telefast Investama Indonesia (TII)</v>
      </c>
      <c r="D1561" s="7" t="str">
        <f t="shared" si="99"/>
        <v>INSERT INTO m_coa (created_at, code, name) values (NOW(),'120701112','NCA - Piutang Lain-Lain Pihak Berelasi - PT Telefast Investama Indonesia (TII)');</v>
      </c>
      <c r="E1561" s="744" t="s">
        <v>60</v>
      </c>
      <c r="F1561" t="s">
        <v>376</v>
      </c>
      <c r="G1561" t="s">
        <v>321</v>
      </c>
      <c r="I1561" t="s">
        <v>224</v>
      </c>
      <c r="K1561">
        <f>VLOOKUP(I1561,Sheet2!$A$2:$C$1013,3,FALSE)</f>
        <v>154</v>
      </c>
      <c r="L1561" t="str">
        <f t="shared" si="100"/>
        <v>UPDATE m_coa set coa_group_id='154' WHERE code='120701112';</v>
      </c>
    </row>
    <row r="1562" customFormat="1" spans="2:12">
      <c r="B1562">
        <v>120701113</v>
      </c>
      <c r="C1562" t="str">
        <f t="shared" si="98"/>
        <v>NCA - Piutang Lain-Lain Pihak Berelasi - PT Voucher Express Internasional (VEI)</v>
      </c>
      <c r="D1562" s="7" t="str">
        <f t="shared" si="99"/>
        <v>INSERT INTO m_coa (created_at, code, name) values (NOW(),'120701113','NCA - Piutang Lain-Lain Pihak Berelasi - PT Voucher Express Internasional (VEI)');</v>
      </c>
      <c r="E1562" s="744" t="s">
        <v>60</v>
      </c>
      <c r="F1562" t="s">
        <v>376</v>
      </c>
      <c r="G1562" t="s">
        <v>321</v>
      </c>
      <c r="I1562" t="s">
        <v>225</v>
      </c>
      <c r="K1562">
        <f>VLOOKUP(I1562,Sheet2!$A$2:$C$1013,3,FALSE)</f>
        <v>155</v>
      </c>
      <c r="L1562" t="str">
        <f t="shared" si="100"/>
        <v>UPDATE m_coa set coa_group_id='155' WHERE code='120701113';</v>
      </c>
    </row>
    <row r="1563" customFormat="1" spans="2:12">
      <c r="B1563">
        <v>120701114</v>
      </c>
      <c r="C1563" t="str">
        <f t="shared" si="98"/>
        <v>NCA - Piutang Lain-Lain Pihak Berelasi - PT Wicaksana Anugerah Indonesia (WAI)</v>
      </c>
      <c r="D1563" s="7" t="str">
        <f t="shared" si="99"/>
        <v>INSERT INTO m_coa (created_at, code, name) values (NOW(),'120701114','NCA - Piutang Lain-Lain Pihak Berelasi - PT Wicaksana Anugerah Indonesia (WAI)');</v>
      </c>
      <c r="E1563" s="744" t="s">
        <v>60</v>
      </c>
      <c r="F1563" t="s">
        <v>376</v>
      </c>
      <c r="G1563" t="s">
        <v>321</v>
      </c>
      <c r="I1563" t="s">
        <v>226</v>
      </c>
      <c r="K1563">
        <f>VLOOKUP(I1563,Sheet2!$A$2:$C$1013,3,FALSE)</f>
        <v>156</v>
      </c>
      <c r="L1563" t="str">
        <f t="shared" si="100"/>
        <v>UPDATE m_coa set coa_group_id='156' WHERE code='120701114';</v>
      </c>
    </row>
    <row r="1564" customFormat="1" spans="2:12">
      <c r="B1564">
        <v>120701115</v>
      </c>
      <c r="C1564" t="str">
        <f t="shared" si="98"/>
        <v>NCA - Piutang Lain-Lain Pihak Berelasi - PT Wicaksana Anugerah Nusantara (WAN)</v>
      </c>
      <c r="D1564" s="7" t="str">
        <f t="shared" si="99"/>
        <v>INSERT INTO m_coa (created_at, code, name) values (NOW(),'120701115','NCA - Piutang Lain-Lain Pihak Berelasi - PT Wicaksana Anugerah Nusantara (WAN)');</v>
      </c>
      <c r="E1564" s="744" t="s">
        <v>60</v>
      </c>
      <c r="F1564" t="s">
        <v>376</v>
      </c>
      <c r="G1564" t="s">
        <v>321</v>
      </c>
      <c r="I1564" t="s">
        <v>227</v>
      </c>
      <c r="K1564">
        <f>VLOOKUP(I1564,Sheet2!$A$2:$C$1013,3,FALSE)</f>
        <v>157</v>
      </c>
      <c r="L1564" t="str">
        <f t="shared" si="100"/>
        <v>UPDATE m_coa set coa_group_id='157' WHERE code='120701115';</v>
      </c>
    </row>
    <row r="1565" customFormat="1" spans="2:12">
      <c r="B1565">
        <v>120701116</v>
      </c>
      <c r="C1565" t="str">
        <f t="shared" si="98"/>
        <v>NCA - Piutang Lain-Lain Pihak Berelasi - PT Wicaksana Anugerah Solusindo (WAS)</v>
      </c>
      <c r="D1565" s="7" t="str">
        <f t="shared" si="99"/>
        <v>INSERT INTO m_coa (created_at, code, name) values (NOW(),'120701116','NCA - Piutang Lain-Lain Pihak Berelasi - PT Wicaksana Anugerah Solusindo (WAS)');</v>
      </c>
      <c r="E1565" s="744" t="s">
        <v>60</v>
      </c>
      <c r="F1565" t="s">
        <v>376</v>
      </c>
      <c r="G1565" t="s">
        <v>321</v>
      </c>
      <c r="I1565" t="s">
        <v>228</v>
      </c>
      <c r="K1565">
        <f>VLOOKUP(I1565,Sheet2!$A$2:$C$1013,3,FALSE)</f>
        <v>158</v>
      </c>
      <c r="L1565" t="str">
        <f t="shared" si="100"/>
        <v>UPDATE m_coa set coa_group_id='158' WHERE code='120701116';</v>
      </c>
    </row>
    <row r="1566" customFormat="1" spans="2:12">
      <c r="B1566">
        <v>120701117</v>
      </c>
      <c r="C1566" t="str">
        <f t="shared" si="98"/>
        <v>NCA - Piutang Lain-Lain Pihak Berelasi - PT Agapindo Sejahtera Sukses (ASS2)</v>
      </c>
      <c r="D1566" s="7" t="str">
        <f t="shared" si="99"/>
        <v>INSERT INTO m_coa (created_at, code, name) values (NOW(),'120701117','NCA - Piutang Lain-Lain Pihak Berelasi - PT Agapindo Sejahtera Sukses (ASS2)');</v>
      </c>
      <c r="E1566" s="744" t="s">
        <v>60</v>
      </c>
      <c r="F1566" t="s">
        <v>376</v>
      </c>
      <c r="G1566" t="s">
        <v>321</v>
      </c>
      <c r="I1566" t="s">
        <v>229</v>
      </c>
      <c r="K1566">
        <f>VLOOKUP(I1566,Sheet2!$A$2:$C$1013,3,FALSE)</f>
        <v>159</v>
      </c>
      <c r="L1566" t="str">
        <f t="shared" si="100"/>
        <v>UPDATE m_coa set coa_group_id='159' WHERE code='120701117';</v>
      </c>
    </row>
    <row r="1567" customFormat="1" spans="2:12">
      <c r="B1567">
        <v>120701118</v>
      </c>
      <c r="C1567" t="str">
        <f t="shared" si="98"/>
        <v>NCA - Piutang Lain-Lain Pihak Berelasi - PT Bumilangit Digital Mediatama (BLDX)</v>
      </c>
      <c r="D1567" s="7" t="str">
        <f t="shared" si="99"/>
        <v>INSERT INTO m_coa (created_at, code, name) values (NOW(),'120701118','NCA - Piutang Lain-Lain Pihak Berelasi - PT Bumilangit Digital Mediatama (BLDX)');</v>
      </c>
      <c r="E1567" s="744" t="s">
        <v>60</v>
      </c>
      <c r="F1567" t="s">
        <v>376</v>
      </c>
      <c r="G1567" t="s">
        <v>321</v>
      </c>
      <c r="I1567" t="s">
        <v>230</v>
      </c>
      <c r="K1567">
        <f>VLOOKUP(I1567,Sheet2!$A$2:$C$1013,3,FALSE)</f>
        <v>160</v>
      </c>
      <c r="L1567" t="str">
        <f t="shared" si="100"/>
        <v>UPDATE m_coa set coa_group_id='160' WHERE code='120701118';</v>
      </c>
    </row>
    <row r="1568" customFormat="1" spans="2:12">
      <c r="B1568">
        <v>120701119</v>
      </c>
      <c r="C1568" t="str">
        <f t="shared" si="98"/>
        <v>NCA - Piutang Lain-Lain Pihak Berelasi - PT DMMX Media Maxima</v>
      </c>
      <c r="D1568" s="7" t="str">
        <f t="shared" si="99"/>
        <v>INSERT INTO m_coa (created_at, code, name) values (NOW(),'120701119','NCA - Piutang Lain-Lain Pihak Berelasi - PT DMMX Media Maxima');</v>
      </c>
      <c r="E1568" s="744" t="s">
        <v>60</v>
      </c>
      <c r="F1568" t="s">
        <v>376</v>
      </c>
      <c r="G1568" t="s">
        <v>321</v>
      </c>
      <c r="I1568" t="s">
        <v>231</v>
      </c>
      <c r="K1568">
        <f>VLOOKUP(I1568,Sheet2!$A$2:$C$1013,3,FALSE)</f>
        <v>161</v>
      </c>
      <c r="L1568" t="str">
        <f t="shared" si="100"/>
        <v>UPDATE m_coa set coa_group_id='161' WHERE code='120701119';</v>
      </c>
    </row>
    <row r="1569" customFormat="1" spans="2:12">
      <c r="B1569">
        <v>120701120</v>
      </c>
      <c r="C1569" t="str">
        <f t="shared" si="98"/>
        <v>NCA - Piutang Lain-Lain Pihak Berelasi - PT Mega Harapan Mulia (MHM)</v>
      </c>
      <c r="D1569" s="7" t="str">
        <f t="shared" si="99"/>
        <v>INSERT INTO m_coa (created_at, code, name) values (NOW(),'120701120','NCA - Piutang Lain-Lain Pihak Berelasi - PT Mega Harapan Mulia (MHM)');</v>
      </c>
      <c r="E1569" s="744" t="s">
        <v>60</v>
      </c>
      <c r="F1569" t="s">
        <v>376</v>
      </c>
      <c r="G1569" t="s">
        <v>321</v>
      </c>
      <c r="I1569" t="s">
        <v>232</v>
      </c>
      <c r="K1569">
        <f>VLOOKUP(I1569,Sheet2!$A$2:$C$1013,3,FALSE)</f>
        <v>162</v>
      </c>
      <c r="L1569" t="str">
        <f t="shared" si="100"/>
        <v>UPDATE m_coa set coa_group_id='162' WHERE code='120701120';</v>
      </c>
    </row>
    <row r="1570" customFormat="1" spans="2:12">
      <c r="B1570">
        <v>120701121</v>
      </c>
      <c r="C1570" t="str">
        <f t="shared" si="98"/>
        <v>NCA - Piutang Lain-Lain Pihak Berelasi - PT Code Development Indonesia</v>
      </c>
      <c r="D1570" s="7" t="str">
        <f t="shared" si="99"/>
        <v>INSERT INTO m_coa (created_at, code, name) values (NOW(),'120701121','NCA - Piutang Lain-Lain Pihak Berelasi - PT Code Development Indonesia');</v>
      </c>
      <c r="E1570" s="744" t="s">
        <v>60</v>
      </c>
      <c r="F1570" t="s">
        <v>376</v>
      </c>
      <c r="G1570" t="s">
        <v>321</v>
      </c>
      <c r="I1570" t="s">
        <v>233</v>
      </c>
      <c r="K1570">
        <f>VLOOKUP(I1570,Sheet2!$A$2:$C$1013,3,FALSE)</f>
        <v>163</v>
      </c>
      <c r="L1570" t="str">
        <f t="shared" si="100"/>
        <v>UPDATE m_coa set coa_group_id='163' WHERE code='120701121';</v>
      </c>
    </row>
    <row r="1571" customFormat="1" spans="2:12">
      <c r="B1571">
        <v>120701122</v>
      </c>
      <c r="C1571" t="str">
        <f t="shared" si="98"/>
        <v>NCA - Piutang Lain-Lain Pihak Berelasi - PT Niji Games Studio (NGS)</v>
      </c>
      <c r="D1571" s="7" t="str">
        <f t="shared" si="99"/>
        <v>INSERT INTO m_coa (created_at, code, name) values (NOW(),'120701122','NCA - Piutang Lain-Lain Pihak Berelasi - PT Niji Games Studio (NGS)');</v>
      </c>
      <c r="E1571" s="744" t="s">
        <v>60</v>
      </c>
      <c r="F1571" t="s">
        <v>376</v>
      </c>
      <c r="G1571" t="s">
        <v>321</v>
      </c>
      <c r="I1571" t="s">
        <v>234</v>
      </c>
      <c r="K1571">
        <f>VLOOKUP(I1571,Sheet2!$A$2:$C$1013,3,FALSE)</f>
        <v>164</v>
      </c>
      <c r="L1571" t="str">
        <f t="shared" si="100"/>
        <v>UPDATE m_coa set coa_group_id='164' WHERE code='120701122';</v>
      </c>
    </row>
    <row r="1572" customFormat="1" spans="2:12">
      <c r="B1572">
        <v>120701123</v>
      </c>
      <c r="C1572" t="str">
        <f t="shared" si="98"/>
        <v>NCA - Piutang Lain-Lain Pihak Berelasi - PT Indonesian Cloud (IC)</v>
      </c>
      <c r="D1572" s="7" t="str">
        <f t="shared" si="99"/>
        <v>INSERT INTO m_coa (created_at, code, name) values (NOW(),'120701123','NCA - Piutang Lain-Lain Pihak Berelasi - PT Indonesian Cloud (IC)');</v>
      </c>
      <c r="E1572" s="744" t="s">
        <v>60</v>
      </c>
      <c r="F1572" t="s">
        <v>376</v>
      </c>
      <c r="G1572" t="s">
        <v>321</v>
      </c>
      <c r="I1572" t="s">
        <v>235</v>
      </c>
      <c r="K1572">
        <f>VLOOKUP(I1572,Sheet2!$A$2:$C$1013,3,FALSE)</f>
        <v>165</v>
      </c>
      <c r="L1572" t="str">
        <f t="shared" si="100"/>
        <v>UPDATE m_coa set coa_group_id='165' WHERE code='120701123';</v>
      </c>
    </row>
    <row r="1573" customFormat="1" spans="2:12">
      <c r="B1573">
        <v>120701124</v>
      </c>
      <c r="C1573" t="str">
        <f t="shared" si="98"/>
        <v>NCA - Piutang Lain-Lain Pihak Berelasi - PT Dans Multi Pro (DMP)</v>
      </c>
      <c r="D1573" s="7" t="str">
        <f t="shared" si="99"/>
        <v>INSERT INTO m_coa (created_at, code, name) values (NOW(),'120701124','NCA - Piutang Lain-Lain Pihak Berelasi - PT Dans Multi Pro (DMP)');</v>
      </c>
      <c r="E1573" s="744" t="s">
        <v>60</v>
      </c>
      <c r="F1573" t="s">
        <v>376</v>
      </c>
      <c r="G1573" t="s">
        <v>321</v>
      </c>
      <c r="I1573" t="s">
        <v>236</v>
      </c>
      <c r="K1573">
        <f>VLOOKUP(I1573,Sheet2!$A$2:$C$1013,3,FALSE)</f>
        <v>166</v>
      </c>
      <c r="L1573" t="str">
        <f t="shared" si="100"/>
        <v>UPDATE m_coa set coa_group_id='166' WHERE code='120701124';</v>
      </c>
    </row>
    <row r="1574" customFormat="1" spans="2:12">
      <c r="B1574">
        <v>120701125</v>
      </c>
      <c r="C1574" t="str">
        <f t="shared" si="98"/>
        <v>NCA - Piutang Lain-Lain Pihak Berelasi - PT Cipta Urban Darsana (CUD)</v>
      </c>
      <c r="D1574" s="7" t="str">
        <f t="shared" si="99"/>
        <v>INSERT INTO m_coa (created_at, code, name) values (NOW(),'120701125','NCA - Piutang Lain-Lain Pihak Berelasi - PT Cipta Urban Darsana (CUD)');</v>
      </c>
      <c r="E1574" s="744" t="s">
        <v>60</v>
      </c>
      <c r="F1574" t="s">
        <v>376</v>
      </c>
      <c r="G1574" t="s">
        <v>321</v>
      </c>
      <c r="I1574" t="s">
        <v>237</v>
      </c>
      <c r="K1574">
        <f>VLOOKUP(I1574,Sheet2!$A$2:$C$1013,3,FALSE)</f>
        <v>167</v>
      </c>
      <c r="L1574" t="str">
        <f t="shared" si="100"/>
        <v>UPDATE m_coa set coa_group_id='167' WHERE code='120701125';</v>
      </c>
    </row>
    <row r="1575" customFormat="1" spans="2:12">
      <c r="B1575">
        <v>120701126</v>
      </c>
      <c r="C1575" t="str">
        <f t="shared" si="98"/>
        <v>NCA - Piutang Lain-Lain Pihak Berelasi - PT Dwi Danamitra Kavita (DDK)</v>
      </c>
      <c r="D1575" s="7" t="str">
        <f t="shared" si="99"/>
        <v>INSERT INTO m_coa (created_at, code, name) values (NOW(),'120701126','NCA - Piutang Lain-Lain Pihak Berelasi - PT Dwi Danamitra Kavita (DDK)');</v>
      </c>
      <c r="E1575" s="744" t="s">
        <v>60</v>
      </c>
      <c r="F1575" t="s">
        <v>376</v>
      </c>
      <c r="G1575" t="s">
        <v>321</v>
      </c>
      <c r="I1575" t="s">
        <v>238</v>
      </c>
      <c r="K1575">
        <f>VLOOKUP(I1575,Sheet2!$A$2:$C$1013,3,FALSE)</f>
        <v>168</v>
      </c>
      <c r="L1575" t="str">
        <f t="shared" si="100"/>
        <v>UPDATE m_coa set coa_group_id='168' WHERE code='120701126';</v>
      </c>
    </row>
    <row r="1576" customFormat="1" spans="2:12">
      <c r="B1576">
        <v>120701127</v>
      </c>
      <c r="C1576" t="str">
        <f t="shared" ref="C1576:C1639" si="101">CONCATENATE(F1576,E1576,G1576,E1576,I1576)</f>
        <v>NCA - Piutang Lain-Lain Pihak Berelasi - PT Artaka Anugerah Abadi (AAA)</v>
      </c>
      <c r="D1576" s="7" t="str">
        <f t="shared" si="99"/>
        <v>INSERT INTO m_coa (created_at, code, name) values (NOW(),'120701127','NCA - Piutang Lain-Lain Pihak Berelasi - PT Artaka Anugerah Abadi (AAA)');</v>
      </c>
      <c r="E1576" s="744" t="s">
        <v>60</v>
      </c>
      <c r="F1576" t="s">
        <v>376</v>
      </c>
      <c r="G1576" t="s">
        <v>321</v>
      </c>
      <c r="I1576" t="s">
        <v>239</v>
      </c>
      <c r="K1576">
        <f>VLOOKUP(I1576,Sheet2!$A$2:$C$1013,3,FALSE)</f>
        <v>169</v>
      </c>
      <c r="L1576" t="str">
        <f t="shared" si="100"/>
        <v>UPDATE m_coa set coa_group_id='169' WHERE code='120701127';</v>
      </c>
    </row>
    <row r="1577" customFormat="1" spans="2:12">
      <c r="B1577">
        <v>120701128</v>
      </c>
      <c r="C1577" t="str">
        <f t="shared" si="101"/>
        <v>NCA - Piutang Lain-Lain Pihak Berelasi - PT Clodeo Indonesia Jaya (CIJ)</v>
      </c>
      <c r="D1577" s="7" t="str">
        <f t="shared" si="99"/>
        <v>INSERT INTO m_coa (created_at, code, name) values (NOW(),'120701128','NCA - Piutang Lain-Lain Pihak Berelasi - PT Clodeo Indonesia Jaya (CIJ)');</v>
      </c>
      <c r="E1577" s="744" t="s">
        <v>60</v>
      </c>
      <c r="F1577" t="s">
        <v>376</v>
      </c>
      <c r="G1577" t="s">
        <v>321</v>
      </c>
      <c r="I1577" t="s">
        <v>240</v>
      </c>
      <c r="K1577">
        <f>VLOOKUP(I1577,Sheet2!$A$2:$C$1013,3,FALSE)</f>
        <v>170</v>
      </c>
      <c r="L1577" t="str">
        <f t="shared" si="100"/>
        <v>UPDATE m_coa set coa_group_id='170' WHERE code='120701128';</v>
      </c>
    </row>
    <row r="1578" customFormat="1" spans="2:12">
      <c r="B1578">
        <v>120701129</v>
      </c>
      <c r="C1578" t="str">
        <f t="shared" si="101"/>
        <v>NCA - Piutang Lain-Lain Pihak Berelasi - PT Mandiri Terang Harapan (MTH)</v>
      </c>
      <c r="D1578" s="7" t="str">
        <f t="shared" si="99"/>
        <v>INSERT INTO m_coa (created_at, code, name) values (NOW(),'120701129','NCA - Piutang Lain-Lain Pihak Berelasi - PT Mandiri Terang Harapan (MTH)');</v>
      </c>
      <c r="E1578" s="744" t="s">
        <v>60</v>
      </c>
      <c r="F1578" t="s">
        <v>376</v>
      </c>
      <c r="G1578" t="s">
        <v>321</v>
      </c>
      <c r="I1578" t="s">
        <v>241</v>
      </c>
      <c r="K1578">
        <f>VLOOKUP(I1578,Sheet2!$A$2:$C$1013,3,FALSE)</f>
        <v>171</v>
      </c>
      <c r="L1578" t="str">
        <f t="shared" si="100"/>
        <v>UPDATE m_coa set coa_group_id='171' WHERE code='120701129';</v>
      </c>
    </row>
    <row r="1579" customFormat="1" spans="2:12">
      <c r="B1579">
        <v>120701130</v>
      </c>
      <c r="C1579" t="str">
        <f t="shared" si="101"/>
        <v>NCA - Piutang Lain-Lain Pihak Berelasi - PT Aeronusa Inti raya (AIR)</v>
      </c>
      <c r="D1579" s="7" t="str">
        <f t="shared" si="99"/>
        <v>INSERT INTO m_coa (created_at, code, name) values (NOW(),'120701130','NCA - Piutang Lain-Lain Pihak Berelasi - PT Aeronusa Inti raya (AIR)');</v>
      </c>
      <c r="E1579" s="744" t="s">
        <v>60</v>
      </c>
      <c r="F1579" t="s">
        <v>376</v>
      </c>
      <c r="G1579" t="s">
        <v>321</v>
      </c>
      <c r="I1579" t="s">
        <v>242</v>
      </c>
      <c r="K1579">
        <f>VLOOKUP(I1579,Sheet2!$A$2:$C$1013,3,FALSE)</f>
        <v>172</v>
      </c>
      <c r="L1579" t="str">
        <f t="shared" si="100"/>
        <v>UPDATE m_coa set coa_group_id='172' WHERE code='120701130';</v>
      </c>
    </row>
    <row r="1580" customFormat="1" spans="2:12">
      <c r="B1580">
        <v>120701131</v>
      </c>
      <c r="C1580" t="str">
        <f t="shared" si="101"/>
        <v>NCA - Piutang Lain-Lain Pihak Berelasi - PT Solusi Wicaksana Teknologi (SWT)</v>
      </c>
      <c r="D1580" s="7" t="str">
        <f t="shared" si="99"/>
        <v>INSERT INTO m_coa (created_at, code, name) values (NOW(),'120701131','NCA - Piutang Lain-Lain Pihak Berelasi - PT Solusi Wicaksana Teknologi (SWT)');</v>
      </c>
      <c r="E1580" s="744" t="s">
        <v>60</v>
      </c>
      <c r="F1580" t="s">
        <v>376</v>
      </c>
      <c r="G1580" t="s">
        <v>321</v>
      </c>
      <c r="I1580" t="s">
        <v>243</v>
      </c>
      <c r="K1580">
        <f>VLOOKUP(I1580,Sheet2!$A$2:$C$1013,3,FALSE)</f>
        <v>173</v>
      </c>
      <c r="L1580" t="str">
        <f t="shared" si="100"/>
        <v>UPDATE m_coa set coa_group_id='173' WHERE code='120701131';</v>
      </c>
    </row>
    <row r="1581" customFormat="1" spans="2:12">
      <c r="B1581">
        <v>120701132</v>
      </c>
      <c r="C1581" t="str">
        <f t="shared" si="101"/>
        <v>NCA - Piutang Lain-Lain Pihak Berelasi - PT Mitra Pendanaan Mandiri (MPM)</v>
      </c>
      <c r="D1581" s="7" t="str">
        <f t="shared" si="99"/>
        <v>INSERT INTO m_coa (created_at, code, name) values (NOW(),'120701132','NCA - Piutang Lain-Lain Pihak Berelasi - PT Mitra Pendanaan Mandiri (MPM)');</v>
      </c>
      <c r="E1581" s="744" t="s">
        <v>60</v>
      </c>
      <c r="F1581" t="s">
        <v>376</v>
      </c>
      <c r="G1581" t="s">
        <v>321</v>
      </c>
      <c r="I1581" t="s">
        <v>244</v>
      </c>
      <c r="K1581">
        <f>VLOOKUP(I1581,Sheet2!$A$2:$C$1013,3,FALSE)</f>
        <v>174</v>
      </c>
      <c r="L1581" t="str">
        <f t="shared" si="100"/>
        <v>UPDATE m_coa set coa_group_id='174' WHERE code='120701132';</v>
      </c>
    </row>
    <row r="1582" customFormat="1" spans="2:12">
      <c r="B1582">
        <v>120701133</v>
      </c>
      <c r="C1582" t="str">
        <f t="shared" si="101"/>
        <v>NCA - Piutang Lain-Lain Pihak Berelasi - PT Ekosistem Rintisan Digital (ERD)</v>
      </c>
      <c r="D1582" s="7" t="str">
        <f t="shared" si="99"/>
        <v>INSERT INTO m_coa (created_at, code, name) values (NOW(),'120701133','NCA - Piutang Lain-Lain Pihak Berelasi - PT Ekosistem Rintisan Digital (ERD)');</v>
      </c>
      <c r="E1582" s="744" t="s">
        <v>60</v>
      </c>
      <c r="F1582" t="s">
        <v>376</v>
      </c>
      <c r="G1582" t="s">
        <v>321</v>
      </c>
      <c r="I1582" t="s">
        <v>245</v>
      </c>
      <c r="K1582">
        <f>VLOOKUP(I1582,Sheet2!$A$2:$C$1013,3,FALSE)</f>
        <v>175</v>
      </c>
      <c r="L1582" t="str">
        <f t="shared" si="100"/>
        <v>UPDATE m_coa set coa_group_id='175' WHERE code='120701133';</v>
      </c>
    </row>
    <row r="1583" customFormat="1" spans="2:12">
      <c r="B1583">
        <v>120701134</v>
      </c>
      <c r="C1583" t="str">
        <f t="shared" si="101"/>
        <v>NCA - Piutang Lain-Lain Pihak Berelasi - PT Sumber Digital Terpadu (SDT)</v>
      </c>
      <c r="D1583" s="7" t="str">
        <f t="shared" si="99"/>
        <v>INSERT INTO m_coa (created_at, code, name) values (NOW(),'120701134','NCA - Piutang Lain-Lain Pihak Berelasi - PT Sumber Digital Terpadu (SDT)');</v>
      </c>
      <c r="E1583" s="744" t="s">
        <v>60</v>
      </c>
      <c r="F1583" t="s">
        <v>376</v>
      </c>
      <c r="G1583" t="s">
        <v>321</v>
      </c>
      <c r="I1583" t="s">
        <v>246</v>
      </c>
      <c r="K1583">
        <f>VLOOKUP(I1583,Sheet2!$A$2:$C$1013,3,FALSE)</f>
        <v>176</v>
      </c>
      <c r="L1583" t="str">
        <f t="shared" si="100"/>
        <v>UPDATE m_coa set coa_group_id='176' WHERE code='120701134';</v>
      </c>
    </row>
    <row r="1584" customFormat="1" spans="2:12">
      <c r="B1584">
        <v>120701135</v>
      </c>
      <c r="C1584" t="str">
        <f t="shared" si="101"/>
        <v>NCA - Piutang Lain-Lain Pihak Berelasi - PT Elpis Anugerah Andalan (EAA)</v>
      </c>
      <c r="D1584" s="7" t="str">
        <f t="shared" si="99"/>
        <v>INSERT INTO m_coa (created_at, code, name) values (NOW(),'120701135','NCA - Piutang Lain-Lain Pihak Berelasi - PT Elpis Anugerah Andalan (EAA)');</v>
      </c>
      <c r="E1584" s="744" t="s">
        <v>60</v>
      </c>
      <c r="F1584" t="s">
        <v>376</v>
      </c>
      <c r="G1584" t="s">
        <v>321</v>
      </c>
      <c r="I1584" t="s">
        <v>247</v>
      </c>
      <c r="K1584">
        <f>VLOOKUP(I1584,Sheet2!$A$2:$C$1013,3,FALSE)</f>
        <v>177</v>
      </c>
      <c r="L1584" t="str">
        <f t="shared" si="100"/>
        <v>UPDATE m_coa set coa_group_id='177' WHERE code='120701135';</v>
      </c>
    </row>
    <row r="1585" customFormat="1" spans="2:12">
      <c r="B1585">
        <v>120701136</v>
      </c>
      <c r="C1585" t="str">
        <f t="shared" si="101"/>
        <v>NCA - Piutang Lain-Lain Pihak Berelasi - PT DMMX Grosir Digital (DGD)</v>
      </c>
      <c r="D1585" s="7" t="str">
        <f t="shared" si="99"/>
        <v>INSERT INTO m_coa (created_at, code, name) values (NOW(),'120701136','NCA - Piutang Lain-Lain Pihak Berelasi - PT DMMX Grosir Digital (DGD)');</v>
      </c>
      <c r="E1585" s="744" t="s">
        <v>60</v>
      </c>
      <c r="F1585" t="s">
        <v>376</v>
      </c>
      <c r="G1585" t="s">
        <v>321</v>
      </c>
      <c r="I1585" t="s">
        <v>248</v>
      </c>
      <c r="K1585">
        <f>VLOOKUP(I1585,Sheet2!$A$2:$C$1013,3,FALSE)</f>
        <v>178</v>
      </c>
      <c r="L1585" t="str">
        <f t="shared" si="100"/>
        <v>UPDATE m_coa set coa_group_id='178' WHERE code='120701136';</v>
      </c>
    </row>
    <row r="1586" customFormat="1" spans="2:12">
      <c r="B1586">
        <v>120701137</v>
      </c>
      <c r="C1586" t="str">
        <f t="shared" si="101"/>
        <v>NCA - Piutang Lain-Lain Pihak Berelasi - PT DMMX Rans Digital (DRD)</v>
      </c>
      <c r="D1586" s="7" t="str">
        <f t="shared" si="99"/>
        <v>INSERT INTO m_coa (created_at, code, name) values (NOW(),'120701137','NCA - Piutang Lain-Lain Pihak Berelasi - PT DMMX Rans Digital (DRD)');</v>
      </c>
      <c r="E1586" s="744" t="s">
        <v>60</v>
      </c>
      <c r="F1586" t="s">
        <v>376</v>
      </c>
      <c r="G1586" t="s">
        <v>321</v>
      </c>
      <c r="I1586" t="s">
        <v>249</v>
      </c>
      <c r="K1586">
        <f>VLOOKUP(I1586,Sheet2!$A$2:$C$1013,3,FALSE)</f>
        <v>179</v>
      </c>
      <c r="L1586" t="str">
        <f t="shared" si="100"/>
        <v>UPDATE m_coa set coa_group_id='179' WHERE code='120701137';</v>
      </c>
    </row>
    <row r="1587" customFormat="1" spans="2:12">
      <c r="B1587">
        <v>120701138</v>
      </c>
      <c r="C1587" t="str">
        <f t="shared" si="101"/>
        <v>NCA - Piutang Lain-Lain Pihak Berelasi - PT Qerja Akademi Indonesia (QAI)</v>
      </c>
      <c r="D1587" s="7" t="str">
        <f t="shared" si="99"/>
        <v>INSERT INTO m_coa (created_at, code, name) values (NOW(),'120701138','NCA - Piutang Lain-Lain Pihak Berelasi - PT Qerja Akademi Indonesia (QAI)');</v>
      </c>
      <c r="E1587" s="744" t="s">
        <v>60</v>
      </c>
      <c r="F1587" t="s">
        <v>376</v>
      </c>
      <c r="G1587" t="s">
        <v>321</v>
      </c>
      <c r="I1587" t="s">
        <v>250</v>
      </c>
      <c r="K1587">
        <f>VLOOKUP(I1587,Sheet2!$A$2:$C$1013,3,FALSE)</f>
        <v>180</v>
      </c>
      <c r="L1587" t="str">
        <f t="shared" si="100"/>
        <v>UPDATE m_coa set coa_group_id='180' WHERE code='120701138';</v>
      </c>
    </row>
    <row r="1588" customFormat="1" spans="2:12">
      <c r="B1588">
        <v>120701139</v>
      </c>
      <c r="C1588" t="str">
        <f t="shared" si="101"/>
        <v>NCA - Piutang Lain-Lain Pihak Berelasi - PT Tfas Digital Indonesia (TDI)</v>
      </c>
      <c r="D1588" s="7" t="str">
        <f t="shared" si="99"/>
        <v>INSERT INTO m_coa (created_at, code, name) values (NOW(),'120701139','NCA - Piutang Lain-Lain Pihak Berelasi - PT Tfas Digital Indonesia (TDI)');</v>
      </c>
      <c r="E1588" s="744" t="s">
        <v>60</v>
      </c>
      <c r="F1588" t="s">
        <v>376</v>
      </c>
      <c r="G1588" t="s">
        <v>321</v>
      </c>
      <c r="I1588" t="s">
        <v>251</v>
      </c>
      <c r="K1588">
        <f>VLOOKUP(I1588,Sheet2!$A$2:$C$1013,3,FALSE)</f>
        <v>181</v>
      </c>
      <c r="L1588" t="str">
        <f t="shared" si="100"/>
        <v>UPDATE m_coa set coa_group_id='181' WHERE code='120701139';</v>
      </c>
    </row>
    <row r="1589" customFormat="1" spans="2:12">
      <c r="B1589">
        <v>120701140</v>
      </c>
      <c r="C1589" t="str">
        <f t="shared" si="101"/>
        <v>NCA - Piutang Lain-Lain Pihak Berelasi - PT Gemilang Integra Fentura (GIF)</v>
      </c>
      <c r="D1589" s="7" t="str">
        <f t="shared" si="99"/>
        <v>INSERT INTO m_coa (created_at, code, name) values (NOW(),'120701140','NCA - Piutang Lain-Lain Pihak Berelasi - PT Gemilang Integra Fentura (GIF)');</v>
      </c>
      <c r="E1589" s="744" t="s">
        <v>60</v>
      </c>
      <c r="F1589" t="s">
        <v>376</v>
      </c>
      <c r="G1589" t="s">
        <v>321</v>
      </c>
      <c r="I1589" t="s">
        <v>252</v>
      </c>
      <c r="K1589">
        <f>VLOOKUP(I1589,Sheet2!$A$2:$C$1013,3,FALSE)</f>
        <v>182</v>
      </c>
      <c r="L1589" t="str">
        <f t="shared" si="100"/>
        <v>UPDATE m_coa set coa_group_id='182' WHERE code='120701140';</v>
      </c>
    </row>
    <row r="1590" customFormat="1" spans="2:12">
      <c r="B1590">
        <v>120701141</v>
      </c>
      <c r="C1590" t="str">
        <f t="shared" si="101"/>
        <v>NCA - Piutang Lain-Lain Pihak Berelasi - PT Energi Selalu Baru (ESB)</v>
      </c>
      <c r="D1590" s="7" t="str">
        <f t="shared" si="99"/>
        <v>INSERT INTO m_coa (created_at, code, name) values (NOW(),'120701141','NCA - Piutang Lain-Lain Pihak Berelasi - PT Energi Selalu Baru (ESB)');</v>
      </c>
      <c r="E1590" s="744" t="s">
        <v>60</v>
      </c>
      <c r="F1590" t="s">
        <v>376</v>
      </c>
      <c r="G1590" t="s">
        <v>321</v>
      </c>
      <c r="I1590" t="s">
        <v>253</v>
      </c>
      <c r="K1590">
        <f>VLOOKUP(I1590,Sheet2!$A$2:$C$1013,3,FALSE)</f>
        <v>183</v>
      </c>
      <c r="L1590" t="str">
        <f t="shared" si="100"/>
        <v>UPDATE m_coa set coa_group_id='183' WHERE code='120701141';</v>
      </c>
    </row>
    <row r="1591" customFormat="1" spans="2:12">
      <c r="B1591">
        <v>120701142</v>
      </c>
      <c r="C1591" t="str">
        <f t="shared" si="101"/>
        <v>NCA - Piutang Lain-Lain Pihak Berelasi - PT Solic Kreasi Baru (SKB)</v>
      </c>
      <c r="D1591" s="7" t="str">
        <f t="shared" si="99"/>
        <v>INSERT INTO m_coa (created_at, code, name) values (NOW(),'120701142','NCA - Piutang Lain-Lain Pihak Berelasi - PT Solic Kreasi Baru (SKB)');</v>
      </c>
      <c r="E1591" s="744" t="s">
        <v>60</v>
      </c>
      <c r="F1591" t="s">
        <v>376</v>
      </c>
      <c r="G1591" t="s">
        <v>321</v>
      </c>
      <c r="I1591" t="s">
        <v>254</v>
      </c>
      <c r="K1591">
        <f>VLOOKUP(I1591,Sheet2!$A$2:$C$1013,3,FALSE)</f>
        <v>184</v>
      </c>
      <c r="L1591" t="str">
        <f t="shared" si="100"/>
        <v>UPDATE m_coa set coa_group_id='184' WHERE code='120701142';</v>
      </c>
    </row>
    <row r="1592" customFormat="1" spans="2:12">
      <c r="B1592">
        <v>120701143</v>
      </c>
      <c r="C1592" t="str">
        <f t="shared" si="101"/>
        <v>NCA - Piutang Lain-Lain Pihak Berelasi - PT Gembala Rintisan Digital (GRD)</v>
      </c>
      <c r="D1592" s="7" t="str">
        <f t="shared" si="99"/>
        <v>INSERT INTO m_coa (created_at, code, name) values (NOW(),'120701143','NCA - Piutang Lain-Lain Pihak Berelasi - PT Gembala Rintisan Digital (GRD)');</v>
      </c>
      <c r="E1592" s="744" t="s">
        <v>60</v>
      </c>
      <c r="F1592" t="s">
        <v>376</v>
      </c>
      <c r="G1592" t="s">
        <v>321</v>
      </c>
      <c r="I1592" t="s">
        <v>255</v>
      </c>
      <c r="K1592">
        <f>VLOOKUP(I1592,Sheet2!$A$2:$C$1013,3,FALSE)</f>
        <v>185</v>
      </c>
      <c r="L1592" t="str">
        <f t="shared" si="100"/>
        <v>UPDATE m_coa set coa_group_id='185' WHERE code='120701143';</v>
      </c>
    </row>
    <row r="1593" customFormat="1" spans="2:12">
      <c r="B1593">
        <v>120701144</v>
      </c>
      <c r="C1593" t="str">
        <f t="shared" si="101"/>
        <v>NCA - Piutang Lain-Lain Pihak Berelasi - PT Sentral Inti Anugerah (SIA1)</v>
      </c>
      <c r="D1593" s="7" t="str">
        <f t="shared" si="99"/>
        <v>INSERT INTO m_coa (created_at, code, name) values (NOW(),'120701144','NCA - Piutang Lain-Lain Pihak Berelasi - PT Sentral Inti Anugerah (SIA1)');</v>
      </c>
      <c r="E1593" s="744" t="s">
        <v>60</v>
      </c>
      <c r="F1593" t="s">
        <v>376</v>
      </c>
      <c r="G1593" t="s">
        <v>321</v>
      </c>
      <c r="I1593" t="s">
        <v>256</v>
      </c>
      <c r="K1593">
        <f>VLOOKUP(I1593,Sheet2!$A$2:$C$1013,3,FALSE)</f>
        <v>186</v>
      </c>
      <c r="L1593" t="str">
        <f t="shared" si="100"/>
        <v>UPDATE m_coa set coa_group_id='186' WHERE code='120701144';</v>
      </c>
    </row>
    <row r="1594" customFormat="1" spans="2:12">
      <c r="B1594">
        <v>120701145</v>
      </c>
      <c r="C1594" t="str">
        <f t="shared" si="101"/>
        <v>NCA - Piutang Lain-Lain Pihak Berelasi - PT Sarana Cipta Digital (SCD)</v>
      </c>
      <c r="D1594" s="7" t="str">
        <f t="shared" si="99"/>
        <v>INSERT INTO m_coa (created_at, code, name) values (NOW(),'120701145','NCA - Piutang Lain-Lain Pihak Berelasi - PT Sarana Cipta Digital (SCD)');</v>
      </c>
      <c r="E1594" s="744" t="s">
        <v>60</v>
      </c>
      <c r="F1594" t="s">
        <v>376</v>
      </c>
      <c r="G1594" t="s">
        <v>321</v>
      </c>
      <c r="I1594" t="s">
        <v>257</v>
      </c>
      <c r="K1594">
        <f>VLOOKUP(I1594,Sheet2!$A$2:$C$1013,3,FALSE)</f>
        <v>187</v>
      </c>
      <c r="L1594" t="str">
        <f t="shared" si="100"/>
        <v>UPDATE m_coa set coa_group_id='187' WHERE code='120701145';</v>
      </c>
    </row>
    <row r="1595" customFormat="1" spans="2:12">
      <c r="B1595">
        <v>120701146</v>
      </c>
      <c r="C1595" t="str">
        <f t="shared" si="101"/>
        <v>NCA - Piutang Lain-Lain Pihak Berelasi - PT Sejahtera Wahana Teknindo (SWT)</v>
      </c>
      <c r="D1595" s="7" t="str">
        <f t="shared" si="99"/>
        <v>INSERT INTO m_coa (created_at, code, name) values (NOW(),'120701146','NCA - Piutang Lain-Lain Pihak Berelasi - PT Sejahtera Wahana Teknindo (SWT)');</v>
      </c>
      <c r="E1595" s="744" t="s">
        <v>60</v>
      </c>
      <c r="F1595" t="s">
        <v>376</v>
      </c>
      <c r="G1595" t="s">
        <v>321</v>
      </c>
      <c r="I1595" t="s">
        <v>258</v>
      </c>
      <c r="K1595">
        <f>VLOOKUP(I1595,Sheet2!$A$2:$C$1013,3,FALSE)</f>
        <v>188</v>
      </c>
      <c r="L1595" t="str">
        <f t="shared" si="100"/>
        <v>UPDATE m_coa set coa_group_id='188' WHERE code='120701146';</v>
      </c>
    </row>
    <row r="1596" customFormat="1" spans="2:12">
      <c r="B1596">
        <v>120701147</v>
      </c>
      <c r="C1596" t="str">
        <f t="shared" si="101"/>
        <v>NCA - Piutang Lain-Lain Pihak Berelasi - PT Sicepat Mcash Indonesia (SMI)</v>
      </c>
      <c r="D1596" s="7" t="str">
        <f t="shared" si="99"/>
        <v>INSERT INTO m_coa (created_at, code, name) values (NOW(),'120701147','NCA - Piutang Lain-Lain Pihak Berelasi - PT Sicepat Mcash Indonesia (SMI)');</v>
      </c>
      <c r="E1596" s="744" t="s">
        <v>60</v>
      </c>
      <c r="F1596" t="s">
        <v>376</v>
      </c>
      <c r="G1596" t="s">
        <v>321</v>
      </c>
      <c r="I1596" t="s">
        <v>259</v>
      </c>
      <c r="K1596">
        <f>VLOOKUP(I1596,Sheet2!$A$2:$C$1013,3,FALSE)</f>
        <v>189</v>
      </c>
      <c r="L1596" t="str">
        <f t="shared" si="100"/>
        <v>UPDATE m_coa set coa_group_id='189' WHERE code='120701147';</v>
      </c>
    </row>
    <row r="1597" customFormat="1" spans="2:12">
      <c r="B1597">
        <v>120701148</v>
      </c>
      <c r="C1597" t="str">
        <f t="shared" si="101"/>
        <v>NCA - Piutang Lain-Lain Pihak Berelasi - PT TFAS Nusantara Digital (TND)</v>
      </c>
      <c r="D1597" s="7" t="str">
        <f t="shared" si="99"/>
        <v>INSERT INTO m_coa (created_at, code, name) values (NOW(),'120701148','NCA - Piutang Lain-Lain Pihak Berelasi - PT TFAS Nusantara Digital (TND)');</v>
      </c>
      <c r="E1597" s="744" t="s">
        <v>60</v>
      </c>
      <c r="F1597" t="s">
        <v>376</v>
      </c>
      <c r="G1597" t="s">
        <v>321</v>
      </c>
      <c r="I1597" t="s">
        <v>260</v>
      </c>
      <c r="K1597">
        <f>VLOOKUP(I1597,Sheet2!$A$2:$C$1013,3,FALSE)</f>
        <v>190</v>
      </c>
      <c r="L1597" t="str">
        <f t="shared" si="100"/>
        <v>UPDATE m_coa set coa_group_id='190' WHERE code='120701148';</v>
      </c>
    </row>
    <row r="1598" customFormat="1" spans="2:12">
      <c r="B1598">
        <v>120701149</v>
      </c>
      <c r="C1598" t="str">
        <f t="shared" si="101"/>
        <v>NCA - Piutang Lain-Lain Pihak Berelasi - PT Volta Indonesia Semesta (VIS)</v>
      </c>
      <c r="D1598" s="7" t="str">
        <f t="shared" si="99"/>
        <v>INSERT INTO m_coa (created_at, code, name) values (NOW(),'120701149','NCA - Piutang Lain-Lain Pihak Berelasi - PT Volta Indonesia Semesta (VIS)');</v>
      </c>
      <c r="E1598" s="744" t="s">
        <v>60</v>
      </c>
      <c r="F1598" t="s">
        <v>376</v>
      </c>
      <c r="G1598" t="s">
        <v>321</v>
      </c>
      <c r="I1598" t="s">
        <v>261</v>
      </c>
      <c r="K1598">
        <f>VLOOKUP(I1598,Sheet2!$A$2:$C$1013,3,FALSE)</f>
        <v>191</v>
      </c>
      <c r="L1598" t="str">
        <f t="shared" si="100"/>
        <v>UPDATE m_coa set coa_group_id='191' WHERE code='120701149';</v>
      </c>
    </row>
    <row r="1599" customFormat="1" spans="2:12">
      <c r="B1599">
        <v>120701150</v>
      </c>
      <c r="C1599" t="str">
        <f t="shared" si="101"/>
        <v>NCA - Piutang Lain-Lain Pihak Berelasi - PT Solic Inti Anugerah (SIA2)</v>
      </c>
      <c r="D1599" s="7" t="str">
        <f t="shared" si="99"/>
        <v>INSERT INTO m_coa (created_at, code, name) values (NOW(),'120701150','NCA - Piutang Lain-Lain Pihak Berelasi - PT Solic Inti Anugerah (SIA2)');</v>
      </c>
      <c r="E1599" s="744" t="s">
        <v>60</v>
      </c>
      <c r="F1599" t="s">
        <v>376</v>
      </c>
      <c r="G1599" t="s">
        <v>321</v>
      </c>
      <c r="I1599" t="s">
        <v>262</v>
      </c>
      <c r="K1599">
        <f>VLOOKUP(I1599,Sheet2!$A$2:$C$1013,3,FALSE)</f>
        <v>192</v>
      </c>
      <c r="L1599" t="str">
        <f t="shared" si="100"/>
        <v>UPDATE m_coa set coa_group_id='192' WHERE code='120701150';</v>
      </c>
    </row>
    <row r="1600" customFormat="1" spans="2:12">
      <c r="B1600">
        <v>120701151</v>
      </c>
      <c r="C1600" t="str">
        <f t="shared" si="101"/>
        <v>NCA - Piutang Lain-Lain Pihak Berelasi - PT Bumilangit Entertainment Corpora (BCU)</v>
      </c>
      <c r="D1600" s="7" t="str">
        <f t="shared" si="99"/>
        <v>INSERT INTO m_coa (created_at, code, name) values (NOW(),'120701151','NCA - Piutang Lain-Lain Pihak Berelasi - PT Bumilangit Entertainment Corpora (BCU)');</v>
      </c>
      <c r="E1600" s="744" t="s">
        <v>60</v>
      </c>
      <c r="F1600" t="s">
        <v>376</v>
      </c>
      <c r="G1600" t="s">
        <v>321</v>
      </c>
      <c r="I1600" t="s">
        <v>263</v>
      </c>
      <c r="K1600">
        <f>VLOOKUP(I1600,Sheet2!$A$2:$C$1013,3,FALSE)</f>
        <v>193</v>
      </c>
      <c r="L1600" t="str">
        <f t="shared" si="100"/>
        <v>UPDATE m_coa set coa_group_id='193' WHERE code='120701151';</v>
      </c>
    </row>
    <row r="1601" customFormat="1" spans="2:12">
      <c r="B1601">
        <v>120701152</v>
      </c>
      <c r="C1601" t="str">
        <f t="shared" si="101"/>
        <v>NCA - Piutang Lain-Lain Pihak Berelasi - PT Sinergi Maxima Digitalindo (SMD)</v>
      </c>
      <c r="D1601" s="7" t="str">
        <f t="shared" si="99"/>
        <v>INSERT INTO m_coa (created_at, code, name) values (NOW(),'120701152','NCA - Piutang Lain-Lain Pihak Berelasi - PT Sinergi Maxima Digitalindo (SMD)');</v>
      </c>
      <c r="E1601" s="744" t="s">
        <v>60</v>
      </c>
      <c r="F1601" t="s">
        <v>376</v>
      </c>
      <c r="G1601" t="s">
        <v>321</v>
      </c>
      <c r="I1601" t="s">
        <v>264</v>
      </c>
      <c r="K1601">
        <f>VLOOKUP(I1601,Sheet2!$A$2:$C$1013,3,FALSE)</f>
        <v>194</v>
      </c>
      <c r="L1601" t="str">
        <f t="shared" si="100"/>
        <v>UPDATE m_coa set coa_group_id='194' WHERE code='120701152';</v>
      </c>
    </row>
    <row r="1602" customFormat="1" spans="2:12">
      <c r="B1602">
        <v>120701153</v>
      </c>
      <c r="C1602" t="str">
        <f t="shared" si="101"/>
        <v>NCA - Piutang Lain-Lain Pihak Berelasi - PT Kreasi Baru Digital (KBD)</v>
      </c>
      <c r="D1602" s="7" t="str">
        <f t="shared" si="99"/>
        <v>INSERT INTO m_coa (created_at, code, name) values (NOW(),'120701153','NCA - Piutang Lain-Lain Pihak Berelasi - PT Kreasi Baru Digital (KBD)');</v>
      </c>
      <c r="E1602" s="744" t="s">
        <v>60</v>
      </c>
      <c r="F1602" t="s">
        <v>376</v>
      </c>
      <c r="G1602" t="s">
        <v>321</v>
      </c>
      <c r="I1602" t="s">
        <v>265</v>
      </c>
      <c r="K1602">
        <f>VLOOKUP(I1602,Sheet2!$A$2:$C$1013,3,FALSE)</f>
        <v>195</v>
      </c>
      <c r="L1602" t="str">
        <f t="shared" si="100"/>
        <v>UPDATE m_coa set coa_group_id='195' WHERE code='120701153';</v>
      </c>
    </row>
    <row r="1603" customFormat="1" spans="2:12">
      <c r="B1603">
        <v>120701154</v>
      </c>
      <c r="C1603" t="str">
        <f t="shared" si="101"/>
        <v>NCA - Piutang Lain-Lain Pihak Berelasi - PT Solic Inti Digital (SID)</v>
      </c>
      <c r="D1603" s="7" t="str">
        <f t="shared" si="99"/>
        <v>INSERT INTO m_coa (created_at, code, name) values (NOW(),'120701154','NCA - Piutang Lain-Lain Pihak Berelasi - PT Solic Inti Digital (SID)');</v>
      </c>
      <c r="E1603" s="744" t="s">
        <v>60</v>
      </c>
      <c r="F1603" t="s">
        <v>376</v>
      </c>
      <c r="G1603" t="s">
        <v>321</v>
      </c>
      <c r="I1603" t="s">
        <v>266</v>
      </c>
      <c r="K1603">
        <f>VLOOKUP(I1603,Sheet2!$A$2:$C$1013,3,FALSE)</f>
        <v>196</v>
      </c>
      <c r="L1603" t="str">
        <f t="shared" si="100"/>
        <v>UPDATE m_coa set coa_group_id='196' WHERE code='120701154';</v>
      </c>
    </row>
    <row r="1604" customFormat="1" spans="2:12">
      <c r="B1604">
        <v>120701155</v>
      </c>
      <c r="C1604" t="str">
        <f t="shared" si="101"/>
        <v>NCA - Piutang Lain-Lain Pihak Berelasi - PT Hikmat Mulia Sentralindo (HMS)</v>
      </c>
      <c r="D1604" s="7" t="str">
        <f t="shared" si="99"/>
        <v>INSERT INTO m_coa (created_at, code, name) values (NOW(),'120701155','NCA - Piutang Lain-Lain Pihak Berelasi - PT Hikmat Mulia Sentralindo (HMS)');</v>
      </c>
      <c r="E1604" s="744" t="s">
        <v>60</v>
      </c>
      <c r="F1604" t="s">
        <v>376</v>
      </c>
      <c r="G1604" t="s">
        <v>321</v>
      </c>
      <c r="I1604" t="s">
        <v>267</v>
      </c>
      <c r="K1604">
        <f>VLOOKUP(I1604,Sheet2!$A$2:$C$1013,3,FALSE)</f>
        <v>197</v>
      </c>
      <c r="L1604" t="str">
        <f t="shared" si="100"/>
        <v>UPDATE m_coa set coa_group_id='197' WHERE code='120701155';</v>
      </c>
    </row>
    <row r="1605" customFormat="1" spans="2:12">
      <c r="B1605">
        <v>120701156</v>
      </c>
      <c r="C1605" t="str">
        <f t="shared" si="101"/>
        <v>NCA - Piutang Lain-Lain Pihak Berelasi - PT Berkah Digital Distrindo (BDD)</v>
      </c>
      <c r="D1605" s="7" t="str">
        <f t="shared" ref="D1605:D1668" si="102">"INSERT INTO m_coa (created_at, code, name) values (NOW(),'"&amp;B1605&amp;"','"&amp;C1605&amp;"');"</f>
        <v>INSERT INTO m_coa (created_at, code, name) values (NOW(),'120701156','NCA - Piutang Lain-Lain Pihak Berelasi - PT Berkah Digital Distrindo (BDD)');</v>
      </c>
      <c r="E1605" s="744" t="s">
        <v>60</v>
      </c>
      <c r="F1605" t="s">
        <v>376</v>
      </c>
      <c r="G1605" t="s">
        <v>321</v>
      </c>
      <c r="I1605" t="s">
        <v>268</v>
      </c>
      <c r="K1605">
        <f>VLOOKUP(I1605,Sheet2!$A$2:$C$1013,3,FALSE)</f>
        <v>198</v>
      </c>
      <c r="L1605" t="str">
        <f t="shared" ref="L1605:L1668" si="103">"UPDATE m_coa set coa_group_id='"&amp;K1605&amp;"' WHERE code='"&amp;B1605&amp;"';"</f>
        <v>UPDATE m_coa set coa_group_id='198' WHERE code='120701156';</v>
      </c>
    </row>
    <row r="1606" customFormat="1" spans="2:12">
      <c r="B1606">
        <v>120701157</v>
      </c>
      <c r="C1606" t="str">
        <f t="shared" si="101"/>
        <v>NCA - Piutang Lain-Lain Pihak Berelasi - PT DMMX Belanja Digital (BDB)</v>
      </c>
      <c r="D1606" s="7" t="str">
        <f t="shared" si="102"/>
        <v>INSERT INTO m_coa (created_at, code, name) values (NOW(),'120701157','NCA - Piutang Lain-Lain Pihak Berelasi - PT DMMX Belanja Digital (BDB)');</v>
      </c>
      <c r="E1606" s="744" t="s">
        <v>60</v>
      </c>
      <c r="F1606" t="s">
        <v>376</v>
      </c>
      <c r="G1606" t="s">
        <v>321</v>
      </c>
      <c r="I1606" t="s">
        <v>269</v>
      </c>
      <c r="K1606">
        <f>VLOOKUP(I1606,Sheet2!$A$2:$C$1013,3,FALSE)</f>
        <v>199</v>
      </c>
      <c r="L1606" t="str">
        <f t="shared" si="103"/>
        <v>UPDATE m_coa set coa_group_id='199' WHERE code='120701157';</v>
      </c>
    </row>
    <row r="1607" customFormat="1" spans="2:12">
      <c r="B1607">
        <v>120701158</v>
      </c>
      <c r="C1607" t="str">
        <f t="shared" si="101"/>
        <v>NCA - Piutang Lain-Lain Pihak Berelasi - PT Roxy Digital Investama (RDI)</v>
      </c>
      <c r="D1607" s="7" t="str">
        <f t="shared" si="102"/>
        <v>INSERT INTO m_coa (created_at, code, name) values (NOW(),'120701158','NCA - Piutang Lain-Lain Pihak Berelasi - PT Roxy Digital Investama (RDI)');</v>
      </c>
      <c r="E1607" s="744" t="s">
        <v>60</v>
      </c>
      <c r="F1607" t="s">
        <v>376</v>
      </c>
      <c r="G1607" t="s">
        <v>321</v>
      </c>
      <c r="I1607" t="s">
        <v>270</v>
      </c>
      <c r="K1607">
        <f>VLOOKUP(I1607,Sheet2!$A$2:$C$1013,3,FALSE)</f>
        <v>200</v>
      </c>
      <c r="L1607" t="str">
        <f t="shared" si="103"/>
        <v>UPDATE m_coa set coa_group_id='200' WHERE code='120701158';</v>
      </c>
    </row>
    <row r="1608" customFormat="1" spans="2:12">
      <c r="B1608">
        <v>120701159</v>
      </c>
      <c r="C1608" t="str">
        <f t="shared" si="101"/>
        <v>NCA - Piutang Lain-Lain Pihak Berelasi - PT Digisaham Veritas Indonesia (DVI)</v>
      </c>
      <c r="D1608" s="7" t="str">
        <f t="shared" si="102"/>
        <v>INSERT INTO m_coa (created_at, code, name) values (NOW(),'120701159','NCA - Piutang Lain-Lain Pihak Berelasi - PT Digisaham Veritas Indonesia (DVI)');</v>
      </c>
      <c r="E1608" s="744" t="s">
        <v>60</v>
      </c>
      <c r="F1608" t="s">
        <v>376</v>
      </c>
      <c r="G1608" t="s">
        <v>321</v>
      </c>
      <c r="I1608" t="s">
        <v>271</v>
      </c>
      <c r="K1608">
        <f>VLOOKUP(I1608,Sheet2!$A$2:$C$1013,3,FALSE)</f>
        <v>201</v>
      </c>
      <c r="L1608" t="str">
        <f t="shared" si="103"/>
        <v>UPDATE m_coa set coa_group_id='201' WHERE code='120701159';</v>
      </c>
    </row>
    <row r="1609" customFormat="1" spans="2:12">
      <c r="B1609">
        <v>120701160</v>
      </c>
      <c r="C1609" t="str">
        <f t="shared" si="101"/>
        <v>NCA - Piutang Lain-Lain Pihak Berelasi - PT DMMX Smartritel Teknologi (DST)</v>
      </c>
      <c r="D1609" s="7" t="str">
        <f t="shared" si="102"/>
        <v>INSERT INTO m_coa (created_at, code, name) values (NOW(),'120701160','NCA - Piutang Lain-Lain Pihak Berelasi - PT DMMX Smartritel Teknologi (DST)');</v>
      </c>
      <c r="E1609" s="744" t="s">
        <v>60</v>
      </c>
      <c r="F1609" t="s">
        <v>376</v>
      </c>
      <c r="G1609" t="s">
        <v>321</v>
      </c>
      <c r="I1609" t="s">
        <v>272</v>
      </c>
      <c r="K1609">
        <f>VLOOKUP(I1609,Sheet2!$A$2:$C$1013,3,FALSE)</f>
        <v>202</v>
      </c>
      <c r="L1609" t="str">
        <f t="shared" si="103"/>
        <v>UPDATE m_coa set coa_group_id='202' WHERE code='120701160';</v>
      </c>
    </row>
    <row r="1610" customFormat="1" spans="2:12">
      <c r="B1610">
        <v>120701161</v>
      </c>
      <c r="C1610" t="str">
        <f t="shared" si="101"/>
        <v>NCA - Piutang Lain-Lain Pihak Berelasi - PT Panca Global Kapital (PEGE)</v>
      </c>
      <c r="D1610" s="7" t="str">
        <f t="shared" si="102"/>
        <v>INSERT INTO m_coa (created_at, code, name) values (NOW(),'120701161','NCA - Piutang Lain-Lain Pihak Berelasi - PT Panca Global Kapital (PEGE)');</v>
      </c>
      <c r="E1610" s="744" t="s">
        <v>60</v>
      </c>
      <c r="F1610" t="s">
        <v>376</v>
      </c>
      <c r="G1610" t="s">
        <v>321</v>
      </c>
      <c r="I1610" t="s">
        <v>273</v>
      </c>
      <c r="K1610">
        <f>VLOOKUP(I1610,Sheet2!$A$2:$C$1013,3,FALSE)</f>
        <v>203</v>
      </c>
      <c r="L1610" t="str">
        <f t="shared" si="103"/>
        <v>UPDATE m_coa set coa_group_id='203' WHERE code='120701161';</v>
      </c>
    </row>
    <row r="1611" customFormat="1" spans="2:12">
      <c r="B1611">
        <v>120701162</v>
      </c>
      <c r="C1611" t="str">
        <f t="shared" si="101"/>
        <v>NCA - Piutang Lain-Lain Pihak Berelasi - PT Panca Global Sekuritas (PGS)</v>
      </c>
      <c r="D1611" s="7" t="str">
        <f t="shared" si="102"/>
        <v>INSERT INTO m_coa (created_at, code, name) values (NOW(),'120701162','NCA - Piutang Lain-Lain Pihak Berelasi - PT Panca Global Sekuritas (PGS)');</v>
      </c>
      <c r="E1611" s="744" t="s">
        <v>60</v>
      </c>
      <c r="F1611" t="s">
        <v>376</v>
      </c>
      <c r="G1611" t="s">
        <v>321</v>
      </c>
      <c r="I1611" t="s">
        <v>274</v>
      </c>
      <c r="K1611">
        <f>VLOOKUP(I1611,Sheet2!$A$2:$C$1013,3,FALSE)</f>
        <v>204</v>
      </c>
      <c r="L1611" t="str">
        <f t="shared" si="103"/>
        <v>UPDATE m_coa set coa_group_id='204' WHERE code='120701162';</v>
      </c>
    </row>
    <row r="1612" customFormat="1" spans="2:12">
      <c r="B1612">
        <v>120701163</v>
      </c>
      <c r="C1612" t="str">
        <f t="shared" si="101"/>
        <v>NCA - Piutang Lain-Lain Pihak Berelasi - PT Akasia Damcorp Waba (ADW)</v>
      </c>
      <c r="D1612" s="7" t="str">
        <f t="shared" si="102"/>
        <v>INSERT INTO m_coa (created_at, code, name) values (NOW(),'120701163','NCA - Piutang Lain-Lain Pihak Berelasi - PT Akasia Damcorp Waba (ADW)');</v>
      </c>
      <c r="E1612" s="744" t="s">
        <v>60</v>
      </c>
      <c r="F1612" t="s">
        <v>376</v>
      </c>
      <c r="G1612" t="s">
        <v>321</v>
      </c>
      <c r="I1612" t="s">
        <v>275</v>
      </c>
      <c r="K1612">
        <f>VLOOKUP(I1612,Sheet2!$A$2:$C$1013,3,FALSE)</f>
        <v>205</v>
      </c>
      <c r="L1612" t="str">
        <f t="shared" si="103"/>
        <v>UPDATE m_coa set coa_group_id='205' WHERE code='120701163';</v>
      </c>
    </row>
    <row r="1613" customFormat="1" spans="2:12">
      <c r="B1613">
        <v>120701164</v>
      </c>
      <c r="C1613" t="str">
        <f t="shared" si="101"/>
        <v>NCA - Piutang Lain-Lain Pihak Berelasi - PT Edukasi Atlit Internet Digital (EAID)</v>
      </c>
      <c r="D1613" s="7" t="str">
        <f t="shared" si="102"/>
        <v>INSERT INTO m_coa (created_at, code, name) values (NOW(),'120701164','NCA - Piutang Lain-Lain Pihak Berelasi - PT Edukasi Atlit Internet Digital (EAID)');</v>
      </c>
      <c r="E1613" s="744" t="s">
        <v>60</v>
      </c>
      <c r="F1613" t="s">
        <v>376</v>
      </c>
      <c r="G1613" t="s">
        <v>321</v>
      </c>
      <c r="I1613" t="s">
        <v>276</v>
      </c>
      <c r="K1613">
        <f>VLOOKUP(I1613,Sheet2!$A$2:$C$1013,3,FALSE)</f>
        <v>206</v>
      </c>
      <c r="L1613" t="str">
        <f t="shared" si="103"/>
        <v>UPDATE m_coa set coa_group_id='206' WHERE code='120701164';</v>
      </c>
    </row>
    <row r="1614" customFormat="1" spans="2:12">
      <c r="B1614">
        <v>120701165</v>
      </c>
      <c r="C1614" t="str">
        <f t="shared" si="101"/>
        <v>NCA - Piutang Lain-Lain Pihak Berelasi - PT DMMX Hera Sukses (DHS)</v>
      </c>
      <c r="D1614" s="7" t="str">
        <f t="shared" si="102"/>
        <v>INSERT INTO m_coa (created_at, code, name) values (NOW(),'120701165','NCA - Piutang Lain-Lain Pihak Berelasi - PT DMMX Hera Sukses (DHS)');</v>
      </c>
      <c r="E1614" s="744" t="s">
        <v>60</v>
      </c>
      <c r="F1614" t="s">
        <v>376</v>
      </c>
      <c r="G1614" t="s">
        <v>321</v>
      </c>
      <c r="I1614" t="s">
        <v>277</v>
      </c>
      <c r="K1614">
        <f>VLOOKUP(I1614,Sheet2!$A$2:$C$1013,3,FALSE)</f>
        <v>207</v>
      </c>
      <c r="L1614" t="str">
        <f t="shared" si="103"/>
        <v>UPDATE m_coa set coa_group_id='207' WHERE code='120701165';</v>
      </c>
    </row>
    <row r="1615" customFormat="1" spans="2:12">
      <c r="B1615">
        <v>120701166</v>
      </c>
      <c r="C1615" t="str">
        <f t="shared" si="101"/>
        <v>NCA - Piutang Lain-Lain Pihak Berelasi - PT Rans Prestisius Indonesia (RPI)</v>
      </c>
      <c r="D1615" s="7" t="str">
        <f t="shared" si="102"/>
        <v>INSERT INTO m_coa (created_at, code, name) values (NOW(),'120701166','NCA - Piutang Lain-Lain Pihak Berelasi - PT Rans Prestisius Indonesia (RPI)');</v>
      </c>
      <c r="E1615" s="744" t="s">
        <v>60</v>
      </c>
      <c r="F1615" t="s">
        <v>376</v>
      </c>
      <c r="G1615" t="s">
        <v>321</v>
      </c>
      <c r="I1615" t="s">
        <v>278</v>
      </c>
      <c r="K1615">
        <f>VLOOKUP(I1615,Sheet2!$A$2:$C$1013,3,FALSE)</f>
        <v>208</v>
      </c>
      <c r="L1615" t="str">
        <f t="shared" si="103"/>
        <v>UPDATE m_coa set coa_group_id='208' WHERE code='120701166';</v>
      </c>
    </row>
    <row r="1616" customFormat="1" spans="2:12">
      <c r="B1616">
        <v>120701167</v>
      </c>
      <c r="C1616" t="str">
        <f t="shared" si="101"/>
        <v>NCA - Piutang Lain-Lain Pihak Berelasi - PT DMMX Gamindo Global</v>
      </c>
      <c r="D1616" s="7" t="str">
        <f t="shared" si="102"/>
        <v>INSERT INTO m_coa (created_at, code, name) values (NOW(),'120701167','NCA - Piutang Lain-Lain Pihak Berelasi - PT DMMX Gamindo Global');</v>
      </c>
      <c r="E1616" s="744" t="s">
        <v>60</v>
      </c>
      <c r="F1616" t="s">
        <v>376</v>
      </c>
      <c r="G1616" t="s">
        <v>321</v>
      </c>
      <c r="I1616" t="s">
        <v>279</v>
      </c>
      <c r="K1616">
        <f>VLOOKUP(I1616,Sheet2!$A$2:$C$1013,3,FALSE)</f>
        <v>209</v>
      </c>
      <c r="L1616" t="str">
        <f t="shared" si="103"/>
        <v>UPDATE m_coa set coa_group_id='209' WHERE code='120701167';</v>
      </c>
    </row>
    <row r="1617" customFormat="1" spans="2:12">
      <c r="B1617">
        <v>120701168</v>
      </c>
      <c r="C1617" t="str">
        <f t="shared" si="101"/>
        <v>NCA - Piutang Lain-Lain Pihak Berelasi - PT Digital Anugerah Medisindo (DAM)</v>
      </c>
      <c r="D1617" s="7" t="str">
        <f t="shared" si="102"/>
        <v>INSERT INTO m_coa (created_at, code, name) values (NOW(),'120701168','NCA - Piutang Lain-Lain Pihak Berelasi - PT Digital Anugerah Medisindo (DAM)');</v>
      </c>
      <c r="E1617" s="744" t="s">
        <v>60</v>
      </c>
      <c r="F1617" t="s">
        <v>376</v>
      </c>
      <c r="G1617" t="s">
        <v>321</v>
      </c>
      <c r="I1617" t="s">
        <v>280</v>
      </c>
      <c r="K1617">
        <f>VLOOKUP(I1617,Sheet2!$A$2:$C$1013,3,FALSE)</f>
        <v>210</v>
      </c>
      <c r="L1617" t="str">
        <f t="shared" si="103"/>
        <v>UPDATE m_coa set coa_group_id='210' WHERE code='120701168';</v>
      </c>
    </row>
    <row r="1618" customFormat="1" spans="2:12">
      <c r="B1618">
        <v>120701169</v>
      </c>
      <c r="C1618" t="str">
        <f t="shared" si="101"/>
        <v>NCA - Piutang Lain-Lain Pihak Berelasi - PT Zirius Soteria Investama (ZSI)</v>
      </c>
      <c r="D1618" s="7" t="str">
        <f t="shared" si="102"/>
        <v>INSERT INTO m_coa (created_at, code, name) values (NOW(),'120701169','NCA - Piutang Lain-Lain Pihak Berelasi - PT Zirius Soteria Investama (ZSI)');</v>
      </c>
      <c r="E1618" s="744" t="s">
        <v>60</v>
      </c>
      <c r="F1618" t="s">
        <v>376</v>
      </c>
      <c r="G1618" t="s">
        <v>321</v>
      </c>
      <c r="I1618" t="s">
        <v>281</v>
      </c>
      <c r="K1618">
        <f>VLOOKUP(I1618,Sheet2!$A$2:$C$1013,3,FALSE)</f>
        <v>211</v>
      </c>
      <c r="L1618" t="str">
        <f t="shared" si="103"/>
        <v>UPDATE m_coa set coa_group_id='211' WHERE code='120701169';</v>
      </c>
    </row>
    <row r="1619" customFormat="1" spans="2:12">
      <c r="B1619">
        <v>120701170</v>
      </c>
      <c r="C1619" t="str">
        <f t="shared" si="101"/>
        <v>NCA - Piutang Lain-Lain Pihak Berelasi - PT CKL Indonesia Raya (CKL1)</v>
      </c>
      <c r="D1619" s="7" t="str">
        <f t="shared" si="102"/>
        <v>INSERT INTO m_coa (created_at, code, name) values (NOW(),'120701170','NCA - Piutang Lain-Lain Pihak Berelasi - PT CKL Indonesia Raya (CKL1)');</v>
      </c>
      <c r="E1619" s="744" t="s">
        <v>60</v>
      </c>
      <c r="F1619" t="s">
        <v>376</v>
      </c>
      <c r="G1619" t="s">
        <v>321</v>
      </c>
      <c r="I1619" t="s">
        <v>282</v>
      </c>
      <c r="K1619">
        <f>VLOOKUP(I1619,Sheet2!$A$2:$C$1013,3,FALSE)</f>
        <v>212</v>
      </c>
      <c r="L1619" t="str">
        <f t="shared" si="103"/>
        <v>UPDATE m_coa set coa_group_id='212' WHERE code='120701170';</v>
      </c>
    </row>
    <row r="1620" customFormat="1" spans="2:12">
      <c r="B1620">
        <v>120701171</v>
      </c>
      <c r="C1620" t="str">
        <f t="shared" si="101"/>
        <v>NCA - Piutang Lain-Lain Pihak Berelasi - PT Cipta Krida Lestari (CKL2)</v>
      </c>
      <c r="D1620" s="7" t="str">
        <f t="shared" si="102"/>
        <v>INSERT INTO m_coa (created_at, code, name) values (NOW(),'120701171','NCA - Piutang Lain-Lain Pihak Berelasi - PT Cipta Krida Lestari (CKL2)');</v>
      </c>
      <c r="E1620" s="744" t="s">
        <v>60</v>
      </c>
      <c r="F1620" t="s">
        <v>376</v>
      </c>
      <c r="G1620" t="s">
        <v>321</v>
      </c>
      <c r="I1620" t="s">
        <v>283</v>
      </c>
      <c r="K1620">
        <f>VLOOKUP(I1620,Sheet2!$A$2:$C$1013,3,FALSE)</f>
        <v>213</v>
      </c>
      <c r="L1620" t="str">
        <f t="shared" si="103"/>
        <v>UPDATE m_coa set coa_group_id='213' WHERE code='120701171';</v>
      </c>
    </row>
    <row r="1621" customFormat="1" spans="2:12">
      <c r="B1621">
        <v>120701172</v>
      </c>
      <c r="C1621" t="str">
        <f t="shared" si="101"/>
        <v>NCA - Piutang Lain-Lain Pihak Berelasi - PT Abyakta Data Sentosa (ADS)</v>
      </c>
      <c r="D1621" s="7" t="str">
        <f t="shared" si="102"/>
        <v>INSERT INTO m_coa (created_at, code, name) values (NOW(),'120701172','NCA - Piutang Lain-Lain Pihak Berelasi - PT Abyakta Data Sentosa (ADS)');</v>
      </c>
      <c r="E1621" s="744" t="s">
        <v>60</v>
      </c>
      <c r="F1621" t="s">
        <v>376</v>
      </c>
      <c r="G1621" t="s">
        <v>321</v>
      </c>
      <c r="I1621" t="s">
        <v>284</v>
      </c>
      <c r="K1621">
        <f>VLOOKUP(I1621,Sheet2!$A$2:$C$1013,3,FALSE)</f>
        <v>214</v>
      </c>
      <c r="L1621" t="str">
        <f t="shared" si="103"/>
        <v>UPDATE m_coa set coa_group_id='214' WHERE code='120701172';</v>
      </c>
    </row>
    <row r="1622" customFormat="1" spans="2:12">
      <c r="B1622">
        <v>120701173</v>
      </c>
      <c r="C1622" t="str">
        <f t="shared" si="101"/>
        <v>NCA - Piutang Lain-Lain Pihak Berelasi - PT Niji Sicepat Gamindo (NSG)</v>
      </c>
      <c r="D1622" s="7" t="str">
        <f t="shared" si="102"/>
        <v>INSERT INTO m_coa (created_at, code, name) values (NOW(),'120701173','NCA - Piutang Lain-Lain Pihak Berelasi - PT Niji Sicepat Gamindo (NSG)');</v>
      </c>
      <c r="E1622" s="744" t="s">
        <v>60</v>
      </c>
      <c r="F1622" t="s">
        <v>376</v>
      </c>
      <c r="G1622" t="s">
        <v>321</v>
      </c>
      <c r="I1622" t="s">
        <v>285</v>
      </c>
      <c r="K1622">
        <f>VLOOKUP(I1622,Sheet2!$A$2:$C$1013,3,FALSE)</f>
        <v>215</v>
      </c>
      <c r="L1622" t="str">
        <f t="shared" si="103"/>
        <v>UPDATE m_coa set coa_group_id='215' WHERE code='120701173';</v>
      </c>
    </row>
    <row r="1623" customFormat="1" spans="2:12">
      <c r="B1623">
        <v>120701174</v>
      </c>
      <c r="C1623" t="str">
        <f t="shared" si="101"/>
        <v>NCA - Piutang Lain-Lain Pihak Berelasi - PT Mulia Semesta Perkasa (MSP)</v>
      </c>
      <c r="D1623" s="7" t="str">
        <f t="shared" si="102"/>
        <v>INSERT INTO m_coa (created_at, code, name) values (NOW(),'120701174','NCA - Piutang Lain-Lain Pihak Berelasi - PT Mulia Semesta Perkasa (MSP)');</v>
      </c>
      <c r="E1623" s="744" t="s">
        <v>60</v>
      </c>
      <c r="F1623" t="s">
        <v>376</v>
      </c>
      <c r="G1623" t="s">
        <v>321</v>
      </c>
      <c r="I1623" t="s">
        <v>286</v>
      </c>
      <c r="K1623">
        <f>VLOOKUP(I1623,Sheet2!$A$2:$C$1013,3,FALSE)</f>
        <v>216</v>
      </c>
      <c r="L1623" t="str">
        <f t="shared" si="103"/>
        <v>UPDATE m_coa set coa_group_id='216' WHERE code='120701174';</v>
      </c>
    </row>
    <row r="1624" customFormat="1" spans="2:12">
      <c r="B1624">
        <v>120701175</v>
      </c>
      <c r="C1624" t="str">
        <f t="shared" si="101"/>
        <v>NCA - Piutang Lain-Lain Pihak Berelasi - PT Kredit Skor Indonesia (KSI)</v>
      </c>
      <c r="D1624" s="7" t="str">
        <f t="shared" si="102"/>
        <v>INSERT INTO m_coa (created_at, code, name) values (NOW(),'120701175','NCA - Piutang Lain-Lain Pihak Berelasi - PT Kredit Skor Indonesia (KSI)');</v>
      </c>
      <c r="E1624" s="744" t="s">
        <v>60</v>
      </c>
      <c r="F1624" t="s">
        <v>376</v>
      </c>
      <c r="G1624" t="s">
        <v>321</v>
      </c>
      <c r="I1624" t="s">
        <v>287</v>
      </c>
      <c r="K1624">
        <f>VLOOKUP(I1624,Sheet2!$A$2:$C$1013,3,FALSE)</f>
        <v>217</v>
      </c>
      <c r="L1624" t="str">
        <f t="shared" si="103"/>
        <v>UPDATE m_coa set coa_group_id='217' WHERE code='120701175';</v>
      </c>
    </row>
    <row r="1625" customFormat="1" spans="2:12">
      <c r="B1625">
        <v>120701176</v>
      </c>
      <c r="C1625" t="str">
        <f t="shared" si="101"/>
        <v>NCA - Piutang Lain-Lain Pihak Berelasi - PT Caltech Digital Indonesia (CDI)</v>
      </c>
      <c r="D1625" s="7" t="str">
        <f t="shared" si="102"/>
        <v>INSERT INTO m_coa (created_at, code, name) values (NOW(),'120701176','NCA - Piutang Lain-Lain Pihak Berelasi - PT Caltech Digital Indonesia (CDI)');</v>
      </c>
      <c r="E1625" s="744" t="s">
        <v>60</v>
      </c>
      <c r="F1625" t="s">
        <v>376</v>
      </c>
      <c r="G1625" t="s">
        <v>321</v>
      </c>
      <c r="I1625" t="s">
        <v>288</v>
      </c>
      <c r="K1625">
        <f>VLOOKUP(I1625,Sheet2!$A$2:$C$1013,3,FALSE)</f>
        <v>218</v>
      </c>
      <c r="L1625" t="str">
        <f t="shared" si="103"/>
        <v>UPDATE m_coa set coa_group_id='218' WHERE code='120701176';</v>
      </c>
    </row>
    <row r="1626" customFormat="1" spans="2:12">
      <c r="B1626">
        <v>120701177</v>
      </c>
      <c r="C1626" t="str">
        <f t="shared" si="101"/>
        <v>NCA - Piutang Lain-Lain Pihak Berelasi - PT Tfas Energi Indonesia (TEI)</v>
      </c>
      <c r="D1626" s="7" t="str">
        <f t="shared" si="102"/>
        <v>INSERT INTO m_coa (created_at, code, name) values (NOW(),'120701177','NCA - Piutang Lain-Lain Pihak Berelasi - PT Tfas Energi Indonesia (TEI)');</v>
      </c>
      <c r="E1626" s="744" t="s">
        <v>60</v>
      </c>
      <c r="F1626" t="s">
        <v>376</v>
      </c>
      <c r="G1626" t="s">
        <v>321</v>
      </c>
      <c r="I1626" t="s">
        <v>289</v>
      </c>
      <c r="K1626">
        <f>VLOOKUP(I1626,Sheet2!$A$2:$C$1013,3,FALSE)</f>
        <v>219</v>
      </c>
      <c r="L1626" t="str">
        <f t="shared" si="103"/>
        <v>UPDATE m_coa set coa_group_id='219' WHERE code='120701177';</v>
      </c>
    </row>
    <row r="1627" customFormat="1" spans="2:12">
      <c r="B1627">
        <v>120701178</v>
      </c>
      <c r="C1627" t="str">
        <f t="shared" si="101"/>
        <v>NCA - Piutang Lain-Lain Pihak Berelasi - PT Sicepat Inti Sofizo (SIF)</v>
      </c>
      <c r="D1627" s="7" t="str">
        <f t="shared" si="102"/>
        <v>INSERT INTO m_coa (created_at, code, name) values (NOW(),'120701178','NCA - Piutang Lain-Lain Pihak Berelasi - PT Sicepat Inti Sofizo (SIF)');</v>
      </c>
      <c r="E1627" s="744" t="s">
        <v>60</v>
      </c>
      <c r="F1627" t="s">
        <v>376</v>
      </c>
      <c r="G1627" t="s">
        <v>321</v>
      </c>
      <c r="I1627" t="s">
        <v>290</v>
      </c>
      <c r="K1627">
        <f>VLOOKUP(I1627,Sheet2!$A$2:$C$1013,3,FALSE)</f>
        <v>220</v>
      </c>
      <c r="L1627" t="str">
        <f t="shared" si="103"/>
        <v>UPDATE m_coa set coa_group_id='220' WHERE code='120701178';</v>
      </c>
    </row>
    <row r="1628" customFormat="1" spans="2:12">
      <c r="B1628">
        <v>120701179</v>
      </c>
      <c r="C1628" t="str">
        <f t="shared" si="101"/>
        <v>NCA - Piutang Lain-Lain Pihak Berelasi - PT DMMX Dektos Inti (DDI)</v>
      </c>
      <c r="D1628" s="7" t="str">
        <f t="shared" si="102"/>
        <v>INSERT INTO m_coa (created_at, code, name) values (NOW(),'120701179','NCA - Piutang Lain-Lain Pihak Berelasi - PT DMMX Dektos Inti (DDI)');</v>
      </c>
      <c r="E1628" s="744" t="s">
        <v>60</v>
      </c>
      <c r="F1628" t="s">
        <v>376</v>
      </c>
      <c r="G1628" t="s">
        <v>321</v>
      </c>
      <c r="I1628" t="s">
        <v>291</v>
      </c>
      <c r="K1628">
        <f>VLOOKUP(I1628,Sheet2!$A$2:$C$1013,3,FALSE)</f>
        <v>221</v>
      </c>
      <c r="L1628" t="str">
        <f t="shared" si="103"/>
        <v>UPDATE m_coa set coa_group_id='221' WHERE code='120701179';</v>
      </c>
    </row>
    <row r="1629" customFormat="1" spans="2:12">
      <c r="B1629">
        <v>120701180</v>
      </c>
      <c r="C1629" t="str">
        <f t="shared" si="101"/>
        <v>NCA - Piutang Lain-Lain Pihak Berelasi - PT Nugen Farma Medika (NFM)</v>
      </c>
      <c r="D1629" s="7" t="str">
        <f t="shared" si="102"/>
        <v>INSERT INTO m_coa (created_at, code, name) values (NOW(),'120701180','NCA - Piutang Lain-Lain Pihak Berelasi - PT Nugen Farma Medika (NFM)');</v>
      </c>
      <c r="E1629" s="744" t="s">
        <v>60</v>
      </c>
      <c r="F1629" t="s">
        <v>376</v>
      </c>
      <c r="G1629" t="s">
        <v>321</v>
      </c>
      <c r="I1629" t="s">
        <v>292</v>
      </c>
      <c r="K1629">
        <f>VLOOKUP(I1629,Sheet2!$A$2:$C$1013,3,FALSE)</f>
        <v>222</v>
      </c>
      <c r="L1629" t="str">
        <f t="shared" si="103"/>
        <v>UPDATE m_coa set coa_group_id='222' WHERE code='120701180';</v>
      </c>
    </row>
    <row r="1630" customFormat="1" spans="2:12">
      <c r="B1630">
        <v>120701181</v>
      </c>
      <c r="C1630" t="str">
        <f t="shared" si="101"/>
        <v>NCA - Piutang Lain-Lain Pihak Berelasi - PT Sicepat Aset Digital (SAD)</v>
      </c>
      <c r="D1630" s="7" t="str">
        <f t="shared" si="102"/>
        <v>INSERT INTO m_coa (created_at, code, name) values (NOW(),'120701181','NCA - Piutang Lain-Lain Pihak Berelasi - PT Sicepat Aset Digital (SAD)');</v>
      </c>
      <c r="E1630" s="744" t="s">
        <v>60</v>
      </c>
      <c r="F1630" t="s">
        <v>376</v>
      </c>
      <c r="G1630" t="s">
        <v>321</v>
      </c>
      <c r="I1630" t="s">
        <v>293</v>
      </c>
      <c r="K1630">
        <f>VLOOKUP(I1630,Sheet2!$A$2:$C$1013,3,FALSE)</f>
        <v>223</v>
      </c>
      <c r="L1630" t="str">
        <f t="shared" si="103"/>
        <v>UPDATE m_coa set coa_group_id='223' WHERE code='120701181';</v>
      </c>
    </row>
    <row r="1631" customFormat="1" spans="2:12">
      <c r="B1631">
        <v>120701182</v>
      </c>
      <c r="C1631" t="str">
        <f t="shared" si="101"/>
        <v>NCA - Piutang Lain-Lain Pihak Berelasi - PT Royal Investama Sejahtera (RIS)</v>
      </c>
      <c r="D1631" s="7" t="str">
        <f t="shared" si="102"/>
        <v>INSERT INTO m_coa (created_at, code, name) values (NOW(),'120701182','NCA - Piutang Lain-Lain Pihak Berelasi - PT Royal Investama Sejahtera (RIS)');</v>
      </c>
      <c r="E1631" s="744" t="s">
        <v>60</v>
      </c>
      <c r="F1631" t="s">
        <v>376</v>
      </c>
      <c r="G1631" t="s">
        <v>321</v>
      </c>
      <c r="I1631" t="s">
        <v>294</v>
      </c>
      <c r="K1631">
        <f>VLOOKUP(I1631,Sheet2!$A$2:$C$1013,3,FALSE)</f>
        <v>224</v>
      </c>
      <c r="L1631" t="str">
        <f t="shared" si="103"/>
        <v>UPDATE m_coa set coa_group_id='224' WHERE code='120701182';</v>
      </c>
    </row>
    <row r="1632" customFormat="1" spans="2:12">
      <c r="B1632">
        <v>120701183</v>
      </c>
      <c r="C1632" t="str">
        <f t="shared" si="101"/>
        <v>NCA - Piutang Lain-Lain Pihak Berelasi - PT Yudha Harapan Mulia (YHM)</v>
      </c>
      <c r="D1632" s="7" t="str">
        <f t="shared" si="102"/>
        <v>INSERT INTO m_coa (created_at, code, name) values (NOW(),'120701183','NCA - Piutang Lain-Lain Pihak Berelasi - PT Yudha Harapan Mulia (YHM)');</v>
      </c>
      <c r="E1632" s="744" t="s">
        <v>60</v>
      </c>
      <c r="F1632" t="s">
        <v>376</v>
      </c>
      <c r="G1632" t="s">
        <v>321</v>
      </c>
      <c r="I1632" t="s">
        <v>295</v>
      </c>
      <c r="K1632">
        <f>VLOOKUP(I1632,Sheet2!$A$2:$C$1013,3,FALSE)</f>
        <v>225</v>
      </c>
      <c r="L1632" t="str">
        <f t="shared" si="103"/>
        <v>UPDATE m_coa set coa_group_id='225' WHERE code='120701183';</v>
      </c>
    </row>
    <row r="1633" customFormat="1" spans="2:12">
      <c r="B1633">
        <v>120701184</v>
      </c>
      <c r="C1633" t="str">
        <f t="shared" si="101"/>
        <v>NCA - Piutang Lain-Lain Pihak Berelasi - PT DMMX Distribusi Pentabuana (DDP)</v>
      </c>
      <c r="D1633" s="7" t="str">
        <f t="shared" si="102"/>
        <v>INSERT INTO m_coa (created_at, code, name) values (NOW(),'120701184','NCA - Piutang Lain-Lain Pihak Berelasi - PT DMMX Distribusi Pentabuana (DDP)');</v>
      </c>
      <c r="E1633" s="744" t="s">
        <v>60</v>
      </c>
      <c r="F1633" t="s">
        <v>376</v>
      </c>
      <c r="G1633" t="s">
        <v>321</v>
      </c>
      <c r="I1633" t="s">
        <v>296</v>
      </c>
      <c r="K1633">
        <f>VLOOKUP(I1633,Sheet2!$A$2:$C$1013,3,FALSE)</f>
        <v>226</v>
      </c>
      <c r="L1633" t="str">
        <f t="shared" si="103"/>
        <v>UPDATE m_coa set coa_group_id='226' WHERE code='120701184';</v>
      </c>
    </row>
    <row r="1634" customFormat="1" spans="2:12">
      <c r="B1634">
        <v>120701185</v>
      </c>
      <c r="C1634" t="str">
        <f t="shared" si="101"/>
        <v>NCA - Piutang Lain-Lain Pihak Berelasi - PT Dezer Ruang Bicara (DRB)</v>
      </c>
      <c r="D1634" s="7" t="str">
        <f t="shared" si="102"/>
        <v>INSERT INTO m_coa (created_at, code, name) values (NOW(),'120701185','NCA - Piutang Lain-Lain Pihak Berelasi - PT Dezer Ruang Bicara (DRB)');</v>
      </c>
      <c r="E1634" s="744" t="s">
        <v>60</v>
      </c>
      <c r="F1634" t="s">
        <v>376</v>
      </c>
      <c r="G1634" t="s">
        <v>321</v>
      </c>
      <c r="I1634" t="s">
        <v>297</v>
      </c>
      <c r="K1634">
        <f>VLOOKUP(I1634,Sheet2!$A$2:$C$1013,3,FALSE)</f>
        <v>227</v>
      </c>
      <c r="L1634" t="str">
        <f t="shared" si="103"/>
        <v>UPDATE m_coa set coa_group_id='227' WHERE code='120701185';</v>
      </c>
    </row>
    <row r="1635" customFormat="1" spans="2:12">
      <c r="B1635">
        <v>120701186</v>
      </c>
      <c r="C1635" t="str">
        <f t="shared" si="101"/>
        <v>NCA - Piutang Lain-Lain Pihak Berelasi - PT Dektos Digital Corbuzier (DDC)</v>
      </c>
      <c r="D1635" s="7" t="str">
        <f t="shared" si="102"/>
        <v>INSERT INTO m_coa (created_at, code, name) values (NOW(),'120701186','NCA - Piutang Lain-Lain Pihak Berelasi - PT Dektos Digital Corbuzier (DDC)');</v>
      </c>
      <c r="E1635" s="744" t="s">
        <v>60</v>
      </c>
      <c r="F1635" t="s">
        <v>376</v>
      </c>
      <c r="G1635" t="s">
        <v>321</v>
      </c>
      <c r="I1635" t="s">
        <v>298</v>
      </c>
      <c r="K1635">
        <f>VLOOKUP(I1635,Sheet2!$A$2:$C$1013,3,FALSE)</f>
        <v>228</v>
      </c>
      <c r="L1635" t="str">
        <f t="shared" si="103"/>
        <v>UPDATE m_coa set coa_group_id='228' WHERE code='120701186';</v>
      </c>
    </row>
    <row r="1636" customFormat="1" spans="2:12">
      <c r="B1636">
        <v>120701187</v>
      </c>
      <c r="C1636" t="str">
        <f t="shared" si="101"/>
        <v>NCA - Piutang Lain-Lain Pihak Berelasi - PT BLDX Komik Nusantara (BKN)</v>
      </c>
      <c r="D1636" s="7" t="str">
        <f t="shared" si="102"/>
        <v>INSERT INTO m_coa (created_at, code, name) values (NOW(),'120701187','NCA - Piutang Lain-Lain Pihak Berelasi - PT BLDX Komik Nusantara (BKN)');</v>
      </c>
      <c r="E1636" s="744" t="s">
        <v>60</v>
      </c>
      <c r="F1636" t="s">
        <v>376</v>
      </c>
      <c r="G1636" t="s">
        <v>321</v>
      </c>
      <c r="I1636" t="s">
        <v>299</v>
      </c>
      <c r="K1636">
        <f>VLOOKUP(I1636,Sheet2!$A$2:$C$1013,3,FALSE)</f>
        <v>229</v>
      </c>
      <c r="L1636" t="str">
        <f t="shared" si="103"/>
        <v>UPDATE m_coa set coa_group_id='229' WHERE code='120701187';</v>
      </c>
    </row>
    <row r="1637" customFormat="1" spans="2:12">
      <c r="B1637">
        <v>120701188</v>
      </c>
      <c r="C1637" t="str">
        <f t="shared" si="101"/>
        <v>NCA - Piutang Lain-Lain Pihak Berelasi - PT Damcorp Digital Media (DDM)</v>
      </c>
      <c r="D1637" s="7" t="str">
        <f t="shared" si="102"/>
        <v>INSERT INTO m_coa (created_at, code, name) values (NOW(),'120701188','NCA - Piutang Lain-Lain Pihak Berelasi - PT Damcorp Digital Media (DDM)');</v>
      </c>
      <c r="E1637" s="744" t="s">
        <v>60</v>
      </c>
      <c r="F1637" t="s">
        <v>376</v>
      </c>
      <c r="G1637" t="s">
        <v>321</v>
      </c>
      <c r="I1637" t="s">
        <v>300</v>
      </c>
      <c r="K1637">
        <f>VLOOKUP(I1637,Sheet2!$A$2:$C$1013,3,FALSE)</f>
        <v>230</v>
      </c>
      <c r="L1637" t="str">
        <f t="shared" si="103"/>
        <v>UPDATE m_coa set coa_group_id='230' WHERE code='120701188';</v>
      </c>
    </row>
    <row r="1638" customFormat="1" spans="2:12">
      <c r="B1638">
        <v>120701189</v>
      </c>
      <c r="C1638" t="str">
        <f t="shared" si="101"/>
        <v>NCA - Piutang Lain-Lain Pihak Berelasi - PT NFT Digital Indonesia (NDI)</v>
      </c>
      <c r="D1638" s="7" t="str">
        <f t="shared" si="102"/>
        <v>INSERT INTO m_coa (created_at, code, name) values (NOW(),'120701189','NCA - Piutang Lain-Lain Pihak Berelasi - PT NFT Digital Indonesia (NDI)');</v>
      </c>
      <c r="E1638" s="744" t="s">
        <v>60</v>
      </c>
      <c r="F1638" t="s">
        <v>376</v>
      </c>
      <c r="G1638" t="s">
        <v>321</v>
      </c>
      <c r="I1638" t="s">
        <v>301</v>
      </c>
      <c r="K1638">
        <f>VLOOKUP(I1638,Sheet2!$A$2:$C$1013,3,FALSE)</f>
        <v>231</v>
      </c>
      <c r="L1638" t="str">
        <f t="shared" si="103"/>
        <v>UPDATE m_coa set coa_group_id='231' WHERE code='120701189';</v>
      </c>
    </row>
    <row r="1639" customFormat="1" spans="2:12">
      <c r="B1639">
        <v>120701190</v>
      </c>
      <c r="C1639" t="str">
        <f t="shared" si="101"/>
        <v>NCA - Piutang Lain-Lain Pihak Berelasi - PT Meta Verse Indonesia (MVI)</v>
      </c>
      <c r="D1639" s="7" t="str">
        <f t="shared" si="102"/>
        <v>INSERT INTO m_coa (created_at, code, name) values (NOW(),'120701190','NCA - Piutang Lain-Lain Pihak Berelasi - PT Meta Verse Indonesia (MVI)');</v>
      </c>
      <c r="E1639" s="744" t="s">
        <v>60</v>
      </c>
      <c r="F1639" t="s">
        <v>376</v>
      </c>
      <c r="G1639" t="s">
        <v>321</v>
      </c>
      <c r="I1639" t="s">
        <v>302</v>
      </c>
      <c r="K1639">
        <f>VLOOKUP(I1639,Sheet2!$A$2:$C$1013,3,FALSE)</f>
        <v>232</v>
      </c>
      <c r="L1639" t="str">
        <f t="shared" si="103"/>
        <v>UPDATE m_coa set coa_group_id='232' WHERE code='120701190';</v>
      </c>
    </row>
    <row r="1640" customFormat="1" spans="2:12">
      <c r="B1640">
        <v>120701191</v>
      </c>
      <c r="C1640" t="str">
        <f t="shared" ref="C1640:C1654" si="104">CONCATENATE(F1640,E1640,G1640,E1640,I1640)</f>
        <v>NCA - Piutang Lain-Lain Pihak Berelasi - PT META PRAVIA DIGITAL (MPD)</v>
      </c>
      <c r="D1640" s="7" t="str">
        <f t="shared" si="102"/>
        <v>INSERT INTO m_coa (created_at, code, name) values (NOW(),'120701191','NCA - Piutang Lain-Lain Pihak Berelasi - PT META PRAVIA DIGITAL (MPD)');</v>
      </c>
      <c r="E1640" s="744" t="s">
        <v>60</v>
      </c>
      <c r="F1640" t="s">
        <v>376</v>
      </c>
      <c r="G1640" t="s">
        <v>321</v>
      </c>
      <c r="I1640" t="s">
        <v>303</v>
      </c>
      <c r="K1640">
        <f>VLOOKUP(I1640,Sheet2!$A$2:$C$1013,3,FALSE)</f>
        <v>233</v>
      </c>
      <c r="L1640" t="str">
        <f t="shared" si="103"/>
        <v>UPDATE m_coa set coa_group_id='233' WHERE code='120701191';</v>
      </c>
    </row>
    <row r="1641" customFormat="1" spans="2:12">
      <c r="B1641">
        <v>120701192</v>
      </c>
      <c r="C1641" t="str">
        <f t="shared" si="104"/>
        <v>NCA - Piutang Lain-Lain Pihak Berelasi - PT DMMX Sentral Imaji</v>
      </c>
      <c r="D1641" s="7" t="str">
        <f t="shared" si="102"/>
        <v>INSERT INTO m_coa (created_at, code, name) values (NOW(),'120701192','NCA - Piutang Lain-Lain Pihak Berelasi - PT DMMX Sentral Imaji');</v>
      </c>
      <c r="E1641" s="744" t="s">
        <v>60</v>
      </c>
      <c r="F1641" t="s">
        <v>376</v>
      </c>
      <c r="G1641" t="s">
        <v>321</v>
      </c>
      <c r="I1641" t="s">
        <v>304</v>
      </c>
      <c r="K1641">
        <f>VLOOKUP(I1641,Sheet2!$A$2:$C$1013,3,FALSE)</f>
        <v>234</v>
      </c>
      <c r="L1641" t="str">
        <f t="shared" si="103"/>
        <v>UPDATE m_coa set coa_group_id='234' WHERE code='120701192';</v>
      </c>
    </row>
    <row r="1642" customFormat="1" spans="2:12">
      <c r="B1642">
        <v>120701193</v>
      </c>
      <c r="C1642" t="str">
        <f t="shared" si="104"/>
        <v>NCA - Piutang Lain-Lain Pihak Berelasi - PT Cinta Sang Juara</v>
      </c>
      <c r="D1642" s="7" t="str">
        <f t="shared" si="102"/>
        <v>INSERT INTO m_coa (created_at, code, name) values (NOW(),'120701193','NCA - Piutang Lain-Lain Pihak Berelasi - PT Cinta Sang Juara');</v>
      </c>
      <c r="E1642" s="744" t="s">
        <v>60</v>
      </c>
      <c r="F1642" t="s">
        <v>376</v>
      </c>
      <c r="G1642" t="s">
        <v>321</v>
      </c>
      <c r="I1642" t="s">
        <v>305</v>
      </c>
      <c r="K1642">
        <f>VLOOKUP(I1642,Sheet2!$A$2:$C$1013,3,FALSE)</f>
        <v>235</v>
      </c>
      <c r="L1642" t="str">
        <f t="shared" si="103"/>
        <v>UPDATE m_coa set coa_group_id='235' WHERE code='120701193';</v>
      </c>
    </row>
    <row r="1643" customFormat="1" spans="2:12">
      <c r="B1643">
        <v>120701194</v>
      </c>
      <c r="C1643" t="str">
        <f t="shared" si="104"/>
        <v>NCA - Piutang Lain-Lain Pihak Berelasi - PT Kosmos Karisma Karunia (KKK)</v>
      </c>
      <c r="D1643" s="7" t="str">
        <f t="shared" si="102"/>
        <v>INSERT INTO m_coa (created_at, code, name) values (NOW(),'120701194','NCA - Piutang Lain-Lain Pihak Berelasi - PT Kosmos Karisma Karunia (KKK)');</v>
      </c>
      <c r="E1643" s="744" t="s">
        <v>60</v>
      </c>
      <c r="F1643" t="s">
        <v>376</v>
      </c>
      <c r="G1643" t="s">
        <v>321</v>
      </c>
      <c r="I1643" t="s">
        <v>306</v>
      </c>
      <c r="K1643">
        <f>VLOOKUP(I1643,Sheet2!$A$2:$C$1013,3,FALSE)</f>
        <v>236</v>
      </c>
      <c r="L1643" t="str">
        <f t="shared" si="103"/>
        <v>UPDATE m_coa set coa_group_id='236' WHERE code='120701194';</v>
      </c>
    </row>
    <row r="1644" customFormat="1" spans="2:12">
      <c r="B1644">
        <v>120701195</v>
      </c>
      <c r="C1644" t="str">
        <f t="shared" si="104"/>
        <v>NCA - Piutang Lain-Lain Pihak Berelasi - PT Sinergi Digital Teknologi (Lenna)</v>
      </c>
      <c r="D1644" s="7" t="str">
        <f t="shared" si="102"/>
        <v>INSERT INTO m_coa (created_at, code, name) values (NOW(),'120701195','NCA - Piutang Lain-Lain Pihak Berelasi - PT Sinergi Digital Teknologi (Lenna)');</v>
      </c>
      <c r="E1644" s="744" t="s">
        <v>60</v>
      </c>
      <c r="F1644" t="s">
        <v>376</v>
      </c>
      <c r="G1644" t="s">
        <v>321</v>
      </c>
      <c r="I1644" t="s">
        <v>307</v>
      </c>
      <c r="K1644">
        <f>VLOOKUP(I1644,Sheet2!$A$2:$C$1013,3,FALSE)</f>
        <v>237</v>
      </c>
      <c r="L1644" t="str">
        <f t="shared" si="103"/>
        <v>UPDATE m_coa set coa_group_id='237' WHERE code='120701195';</v>
      </c>
    </row>
    <row r="1645" customFormat="1" spans="2:12">
      <c r="B1645">
        <v>120701196</v>
      </c>
      <c r="C1645" t="str">
        <f t="shared" si="104"/>
        <v>NCA - Piutang Lain-Lain Pihak Berelasi - PT Kairos Ekspres Internasional (KEI)</v>
      </c>
      <c r="D1645" s="7" t="str">
        <f t="shared" si="102"/>
        <v>INSERT INTO m_coa (created_at, code, name) values (NOW(),'120701196','NCA - Piutang Lain-Lain Pihak Berelasi - PT Kairos Ekspres Internasional (KEI)');</v>
      </c>
      <c r="E1645" s="744" t="s">
        <v>60</v>
      </c>
      <c r="F1645" t="s">
        <v>376</v>
      </c>
      <c r="G1645" t="s">
        <v>321</v>
      </c>
      <c r="I1645" t="s">
        <v>308</v>
      </c>
      <c r="K1645">
        <f>VLOOKUP(I1645,Sheet2!$A$2:$C$1013,3,FALSE)</f>
        <v>238</v>
      </c>
      <c r="L1645" t="str">
        <f t="shared" si="103"/>
        <v>UPDATE m_coa set coa_group_id='238' WHERE code='120701196';</v>
      </c>
    </row>
    <row r="1646" customFormat="1" spans="2:12">
      <c r="B1646">
        <v>120701197</v>
      </c>
      <c r="C1646" t="str">
        <f t="shared" si="104"/>
        <v>NCA - Piutang Lain-Lain Pihak Berelasi - PT Dua Empat Print (DEP)</v>
      </c>
      <c r="D1646" s="7" t="str">
        <f t="shared" si="102"/>
        <v>INSERT INTO m_coa (created_at, code, name) values (NOW(),'120701197','NCA - Piutang Lain-Lain Pihak Berelasi - PT Dua Empat Print (DEP)');</v>
      </c>
      <c r="E1646" s="744" t="s">
        <v>60</v>
      </c>
      <c r="F1646" t="s">
        <v>376</v>
      </c>
      <c r="G1646" t="s">
        <v>321</v>
      </c>
      <c r="I1646" t="s">
        <v>309</v>
      </c>
      <c r="K1646">
        <f>VLOOKUP(I1646,Sheet2!$A$2:$C$1013,3,FALSE)</f>
        <v>239</v>
      </c>
      <c r="L1646" t="str">
        <f t="shared" si="103"/>
        <v>UPDATE m_coa set coa_group_id='239' WHERE code='120701197';</v>
      </c>
    </row>
    <row r="1647" customFormat="1" spans="2:12">
      <c r="B1647">
        <v>120701198</v>
      </c>
      <c r="C1647" t="str">
        <f t="shared" si="104"/>
        <v>NCA - Piutang Lain-Lain Pihak Berelasi - PT V2 Indonesia (V2)</v>
      </c>
      <c r="D1647" s="7" t="str">
        <f t="shared" si="102"/>
        <v>INSERT INTO m_coa (created_at, code, name) values (NOW(),'120701198','NCA - Piutang Lain-Lain Pihak Berelasi - PT V2 Indonesia (V2)');</v>
      </c>
      <c r="E1647" s="744" t="s">
        <v>60</v>
      </c>
      <c r="F1647" t="s">
        <v>376</v>
      </c>
      <c r="G1647" t="s">
        <v>321</v>
      </c>
      <c r="I1647" t="s">
        <v>310</v>
      </c>
      <c r="K1647">
        <f>VLOOKUP(I1647,Sheet2!$A$2:$C$1013,3,FALSE)</f>
        <v>240</v>
      </c>
      <c r="L1647" t="str">
        <f t="shared" si="103"/>
        <v>UPDATE m_coa set coa_group_id='240' WHERE code='120701198';</v>
      </c>
    </row>
    <row r="1648" customFormat="1" spans="2:12">
      <c r="B1648">
        <v>120701199</v>
      </c>
      <c r="C1648" t="str">
        <f t="shared" si="104"/>
        <v>NCA - Piutang Lain-Lain Pihak Berelasi - PT Makarios Bensu Kopi (MBK)</v>
      </c>
      <c r="D1648" s="7" t="str">
        <f t="shared" si="102"/>
        <v>INSERT INTO m_coa (created_at, code, name) values (NOW(),'120701199','NCA - Piutang Lain-Lain Pihak Berelasi - PT Makarios Bensu Kopi (MBK)');</v>
      </c>
      <c r="E1648" s="744" t="s">
        <v>60</v>
      </c>
      <c r="F1648" t="s">
        <v>376</v>
      </c>
      <c r="G1648" t="s">
        <v>321</v>
      </c>
      <c r="I1648" t="s">
        <v>311</v>
      </c>
      <c r="K1648">
        <f>VLOOKUP(I1648,Sheet2!$A$2:$C$1013,3,FALSE)</f>
        <v>241</v>
      </c>
      <c r="L1648" t="str">
        <f t="shared" si="103"/>
        <v>UPDATE m_coa set coa_group_id='241' WHERE code='120701199';</v>
      </c>
    </row>
    <row r="1649" customFormat="1" spans="2:12">
      <c r="B1649">
        <v>120701200</v>
      </c>
      <c r="C1649" t="str">
        <f t="shared" si="104"/>
        <v>NCA - Piutang Lain-Lain Pihak Berelasi - PT Mahaka Media Tbk (ABBA)</v>
      </c>
      <c r="D1649" s="7" t="str">
        <f t="shared" si="102"/>
        <v>INSERT INTO m_coa (created_at, code, name) values (NOW(),'120701200','NCA - Piutang Lain-Lain Pihak Berelasi - PT Mahaka Media Tbk (ABBA)');</v>
      </c>
      <c r="E1649" s="744" t="s">
        <v>60</v>
      </c>
      <c r="F1649" t="s">
        <v>376</v>
      </c>
      <c r="G1649" t="s">
        <v>321</v>
      </c>
      <c r="I1649" t="s">
        <v>312</v>
      </c>
      <c r="K1649">
        <f>VLOOKUP(I1649,Sheet2!$A$2:$C$1013,3,FALSE)</f>
        <v>242</v>
      </c>
      <c r="L1649" t="str">
        <f t="shared" si="103"/>
        <v>UPDATE m_coa set coa_group_id='242' WHERE code='120701200';</v>
      </c>
    </row>
    <row r="1650" customFormat="1" spans="2:12">
      <c r="B1650">
        <v>120701201</v>
      </c>
      <c r="C1650" t="str">
        <f t="shared" si="104"/>
        <v>NCA - Piutang Lain-Lain Pihak Berelasi - PT Sinergi Teknologi Mandiri (STM)</v>
      </c>
      <c r="D1650" s="7" t="str">
        <f t="shared" si="102"/>
        <v>INSERT INTO m_coa (created_at, code, name) values (NOW(),'120701201','NCA - Piutang Lain-Lain Pihak Berelasi - PT Sinergi Teknologi Mandiri (STM)');</v>
      </c>
      <c r="E1650" s="744" t="s">
        <v>60</v>
      </c>
      <c r="F1650" t="s">
        <v>376</v>
      </c>
      <c r="G1650" t="s">
        <v>321</v>
      </c>
      <c r="I1650" t="s">
        <v>313</v>
      </c>
      <c r="K1650">
        <f>VLOOKUP(I1650,Sheet2!$A$2:$C$1013,3,FALSE)</f>
        <v>243</v>
      </c>
      <c r="L1650" t="str">
        <f t="shared" si="103"/>
        <v>UPDATE m_coa set coa_group_id='243' WHERE code='120701201';</v>
      </c>
    </row>
    <row r="1651" customFormat="1" spans="2:12">
      <c r="B1651">
        <v>120701202</v>
      </c>
      <c r="C1651" t="str">
        <f t="shared" si="104"/>
        <v>NCA - Piutang Lain-Lain Pihak Berelasi - PT Jaya Distribusi Ritel (JDR)</v>
      </c>
      <c r="D1651" s="7" t="str">
        <f t="shared" si="102"/>
        <v>INSERT INTO m_coa (created_at, code, name) values (NOW(),'120701202','NCA - Piutang Lain-Lain Pihak Berelasi - PT Jaya Distribusi Ritel (JDR)');</v>
      </c>
      <c r="E1651" s="744" t="s">
        <v>60</v>
      </c>
      <c r="F1651" t="s">
        <v>376</v>
      </c>
      <c r="G1651" t="s">
        <v>321</v>
      </c>
      <c r="I1651" t="s">
        <v>314</v>
      </c>
      <c r="K1651">
        <f>VLOOKUP(I1651,Sheet2!$A$2:$C$1013,3,FALSE)</f>
        <v>244</v>
      </c>
      <c r="L1651" t="str">
        <f t="shared" si="103"/>
        <v>UPDATE m_coa set coa_group_id='244' WHERE code='120701202';</v>
      </c>
    </row>
    <row r="1652" customFormat="1" spans="2:12">
      <c r="B1652">
        <v>120701203</v>
      </c>
      <c r="C1652" t="str">
        <f t="shared" si="104"/>
        <v>NCA - Piutang Lain-Lain Pihak Berelasi - Martin Suharlie</v>
      </c>
      <c r="D1652" s="7" t="str">
        <f t="shared" si="102"/>
        <v>INSERT INTO m_coa (created_at, code, name) values (NOW(),'120701203','NCA - Piutang Lain-Lain Pihak Berelasi - Martin Suharlie');</v>
      </c>
      <c r="E1652" s="744" t="s">
        <v>60</v>
      </c>
      <c r="F1652" t="s">
        <v>376</v>
      </c>
      <c r="G1652" t="s">
        <v>321</v>
      </c>
      <c r="I1652" t="s">
        <v>315</v>
      </c>
      <c r="K1652">
        <f>VLOOKUP(I1652,Sheet2!$A$2:$C$1013,3,FALSE)</f>
        <v>245</v>
      </c>
      <c r="L1652" t="str">
        <f t="shared" si="103"/>
        <v>UPDATE m_coa set coa_group_id='245' WHERE code='120701203';</v>
      </c>
    </row>
    <row r="1653" customFormat="1" spans="2:12">
      <c r="B1653">
        <v>120701204</v>
      </c>
      <c r="C1653" t="str">
        <f t="shared" si="104"/>
        <v>NCA - Piutang Lain-Lain Pihak Berelasi - Suryandy Jahja</v>
      </c>
      <c r="D1653" s="7" t="str">
        <f t="shared" si="102"/>
        <v>INSERT INTO m_coa (created_at, code, name) values (NOW(),'120701204','NCA - Piutang Lain-Lain Pihak Berelasi - Suryandy Jahja');</v>
      </c>
      <c r="E1653" s="744" t="s">
        <v>60</v>
      </c>
      <c r="F1653" t="s">
        <v>376</v>
      </c>
      <c r="G1653" t="s">
        <v>321</v>
      </c>
      <c r="I1653" t="s">
        <v>316</v>
      </c>
      <c r="K1653">
        <f>VLOOKUP(I1653,Sheet2!$A$2:$C$1013,3,FALSE)</f>
        <v>246</v>
      </c>
      <c r="L1653" t="str">
        <f t="shared" si="103"/>
        <v>UPDATE m_coa set coa_group_id='246' WHERE code='120701204';</v>
      </c>
    </row>
    <row r="1654" customFormat="1" spans="2:12">
      <c r="B1654">
        <v>120701205</v>
      </c>
      <c r="C1654" t="str">
        <f t="shared" si="104"/>
        <v>NCA - Piutang Lain-Lain Pihak Berelasi - Berelasi lainnya</v>
      </c>
      <c r="D1654" s="7" t="str">
        <f t="shared" si="102"/>
        <v>INSERT INTO m_coa (created_at, code, name) values (NOW(),'120701205','NCA - Piutang Lain-Lain Pihak Berelasi - Berelasi lainnya');</v>
      </c>
      <c r="E1654" s="744" t="s">
        <v>60</v>
      </c>
      <c r="F1654" t="s">
        <v>376</v>
      </c>
      <c r="G1654" t="s">
        <v>321</v>
      </c>
      <c r="I1654" t="s">
        <v>317</v>
      </c>
      <c r="K1654">
        <f>VLOOKUP(I1654,Sheet2!$A$2:$C$1013,3,FALSE)</f>
        <v>247</v>
      </c>
      <c r="L1654" t="str">
        <f t="shared" si="103"/>
        <v>UPDATE m_coa set coa_group_id='247' WHERE code='120701205';</v>
      </c>
    </row>
    <row r="1655" customFormat="1" spans="2:12">
      <c r="B1655">
        <v>120801001</v>
      </c>
      <c r="C1655" t="str">
        <f t="shared" ref="C1655:C1718" si="105">CONCATENATE(F1655,E1655,G1655,E1655,I1655)</f>
        <v>NCA - Piutang Pihak Berelasi - PT 1 Inti Dot Com</v>
      </c>
      <c r="D1655" s="7" t="str">
        <f t="shared" si="102"/>
        <v>INSERT INTO m_coa (created_at, code, name) values (NOW(),'120801001','NCA - Piutang Pihak Berelasi - PT 1 Inti Dot Com');</v>
      </c>
      <c r="E1655" s="744" t="s">
        <v>60</v>
      </c>
      <c r="F1655" t="s">
        <v>376</v>
      </c>
      <c r="G1655" t="s">
        <v>373</v>
      </c>
      <c r="I1655" t="s">
        <v>113</v>
      </c>
      <c r="K1655">
        <f>VLOOKUP(I1655,Sheet2!$A$2:$C$1013,3,FALSE)</f>
        <v>43</v>
      </c>
      <c r="L1655" t="str">
        <f t="shared" si="103"/>
        <v>UPDATE m_coa set coa_group_id='43' WHERE code='120801001';</v>
      </c>
    </row>
    <row r="1656" customFormat="1" spans="2:12">
      <c r="B1656">
        <v>120801002</v>
      </c>
      <c r="C1656" t="str">
        <f t="shared" si="105"/>
        <v>NCA - Piutang Pihak Berelasi - PT Abdi Anugerah Persada (AAP)</v>
      </c>
      <c r="D1656" s="7" t="str">
        <f t="shared" si="102"/>
        <v>INSERT INTO m_coa (created_at, code, name) values (NOW(),'120801002','NCA - Piutang Pihak Berelasi - PT Abdi Anugerah Persada (AAP)');</v>
      </c>
      <c r="E1656" s="744" t="s">
        <v>60</v>
      </c>
      <c r="F1656" t="s">
        <v>376</v>
      </c>
      <c r="G1656" t="s">
        <v>373</v>
      </c>
      <c r="I1656" t="s">
        <v>114</v>
      </c>
      <c r="K1656">
        <f>VLOOKUP(I1656,Sheet2!$A$2:$C$1013,3,FALSE)</f>
        <v>44</v>
      </c>
      <c r="L1656" t="str">
        <f t="shared" si="103"/>
        <v>UPDATE m_coa set coa_group_id='44' WHERE code='120801002';</v>
      </c>
    </row>
    <row r="1657" customFormat="1" spans="2:12">
      <c r="B1657">
        <v>120801003</v>
      </c>
      <c r="C1657" t="str">
        <f t="shared" si="105"/>
        <v>NCA - Piutang Pihak Berelasi - PT Agapindo Inti Raya</v>
      </c>
      <c r="D1657" s="7" t="str">
        <f t="shared" si="102"/>
        <v>INSERT INTO m_coa (created_at, code, name) values (NOW(),'120801003','NCA - Piutang Pihak Berelasi - PT Agapindo Inti Raya');</v>
      </c>
      <c r="E1657" s="744" t="s">
        <v>60</v>
      </c>
      <c r="F1657" t="s">
        <v>376</v>
      </c>
      <c r="G1657" t="s">
        <v>373</v>
      </c>
      <c r="I1657" t="s">
        <v>115</v>
      </c>
      <c r="K1657">
        <f>VLOOKUP(I1657,Sheet2!$A$2:$C$1013,3,FALSE)</f>
        <v>45</v>
      </c>
      <c r="L1657" t="str">
        <f t="shared" si="103"/>
        <v>UPDATE m_coa set coa_group_id='45' WHERE code='120801003';</v>
      </c>
    </row>
    <row r="1658" customFormat="1" spans="2:12">
      <c r="B1658">
        <v>120801004</v>
      </c>
      <c r="C1658" t="str">
        <f t="shared" si="105"/>
        <v>NCA - Piutang Pihak Berelasi - PT Agapindo Kasih Abadi (AKA)</v>
      </c>
      <c r="D1658" s="7" t="str">
        <f t="shared" si="102"/>
        <v>INSERT INTO m_coa (created_at, code, name) values (NOW(),'120801004','NCA - Piutang Pihak Berelasi - PT Agapindo Kasih Abadi (AKA)');</v>
      </c>
      <c r="E1658" s="744" t="s">
        <v>60</v>
      </c>
      <c r="F1658" t="s">
        <v>376</v>
      </c>
      <c r="G1658" t="s">
        <v>373</v>
      </c>
      <c r="I1658" t="s">
        <v>116</v>
      </c>
      <c r="K1658">
        <f>VLOOKUP(I1658,Sheet2!$A$2:$C$1013,3,FALSE)</f>
        <v>46</v>
      </c>
      <c r="L1658" t="str">
        <f t="shared" si="103"/>
        <v>UPDATE m_coa set coa_group_id='46' WHERE code='120801004';</v>
      </c>
    </row>
    <row r="1659" customFormat="1" spans="2:12">
      <c r="B1659">
        <v>120801005</v>
      </c>
      <c r="C1659" t="str">
        <f t="shared" si="105"/>
        <v>NCA - Piutang Pihak Berelasi - PT Alfa Omega Digital (AOD-1)</v>
      </c>
      <c r="D1659" s="7" t="str">
        <f t="shared" si="102"/>
        <v>INSERT INTO m_coa (created_at, code, name) values (NOW(),'120801005','NCA - Piutang Pihak Berelasi - PT Alfa Omega Digital (AOD-1)');</v>
      </c>
      <c r="E1659" s="744" t="s">
        <v>60</v>
      </c>
      <c r="F1659" t="s">
        <v>376</v>
      </c>
      <c r="G1659" t="s">
        <v>373</v>
      </c>
      <c r="I1659" t="s">
        <v>117</v>
      </c>
      <c r="K1659">
        <f>VLOOKUP(I1659,Sheet2!$A$2:$C$1013,3,FALSE)</f>
        <v>47</v>
      </c>
      <c r="L1659" t="str">
        <f t="shared" si="103"/>
        <v>UPDATE m_coa set coa_group_id='47' WHERE code='120801005';</v>
      </c>
    </row>
    <row r="1660" customFormat="1" spans="2:12">
      <c r="B1660">
        <v>120801006</v>
      </c>
      <c r="C1660" t="str">
        <f t="shared" si="105"/>
        <v>NCA - Piutang Pihak Berelasi - PT Alfa Omega Digitalindo (AOD-2)</v>
      </c>
      <c r="D1660" s="7" t="str">
        <f t="shared" si="102"/>
        <v>INSERT INTO m_coa (created_at, code, name) values (NOW(),'120801006','NCA - Piutang Pihak Berelasi - PT Alfa Omega Digitalindo (AOD-2)');</v>
      </c>
      <c r="E1660" s="744" t="s">
        <v>60</v>
      </c>
      <c r="F1660" t="s">
        <v>376</v>
      </c>
      <c r="G1660" t="s">
        <v>373</v>
      </c>
      <c r="I1660" t="s">
        <v>118</v>
      </c>
      <c r="K1660">
        <f>VLOOKUP(I1660,Sheet2!$A$2:$C$1013,3,FALSE)</f>
        <v>48</v>
      </c>
      <c r="L1660" t="str">
        <f t="shared" si="103"/>
        <v>UPDATE m_coa set coa_group_id='48' WHERE code='120801006';</v>
      </c>
    </row>
    <row r="1661" customFormat="1" spans="2:12">
      <c r="B1661">
        <v>120801007</v>
      </c>
      <c r="C1661" t="str">
        <f t="shared" si="105"/>
        <v>NCA - Piutang Pihak Berelasi - PT Alphanovation Digital Teknindo (Pawoon)</v>
      </c>
      <c r="D1661" s="7" t="str">
        <f t="shared" si="102"/>
        <v>INSERT INTO m_coa (created_at, code, name) values (NOW(),'120801007','NCA - Piutang Pihak Berelasi - PT Alphanovation Digital Teknindo (Pawoon)');</v>
      </c>
      <c r="E1661" s="744" t="s">
        <v>60</v>
      </c>
      <c r="F1661" t="s">
        <v>376</v>
      </c>
      <c r="G1661" t="s">
        <v>373</v>
      </c>
      <c r="I1661" t="s">
        <v>119</v>
      </c>
      <c r="K1661">
        <f>VLOOKUP(I1661,Sheet2!$A$2:$C$1013,3,FALSE)</f>
        <v>49</v>
      </c>
      <c r="L1661" t="str">
        <f t="shared" si="103"/>
        <v>UPDATE m_coa set coa_group_id='49' WHERE code='120801007';</v>
      </c>
    </row>
    <row r="1662" customFormat="1" spans="2:12">
      <c r="B1662">
        <v>120801008</v>
      </c>
      <c r="C1662" t="str">
        <f t="shared" si="105"/>
        <v>NCA - Piutang Pihak Berelasi - PT Antares Global Teknologi (AGT)</v>
      </c>
      <c r="D1662" s="7" t="str">
        <f t="shared" si="102"/>
        <v>INSERT INTO m_coa (created_at, code, name) values (NOW(),'120801008','NCA - Piutang Pihak Berelasi - PT Antares Global Teknologi (AGT)');</v>
      </c>
      <c r="E1662" s="744" t="s">
        <v>60</v>
      </c>
      <c r="F1662" t="s">
        <v>376</v>
      </c>
      <c r="G1662" t="s">
        <v>373</v>
      </c>
      <c r="I1662" t="s">
        <v>120</v>
      </c>
      <c r="K1662">
        <f>VLOOKUP(I1662,Sheet2!$A$2:$C$1013,3,FALSE)</f>
        <v>50</v>
      </c>
      <c r="L1662" t="str">
        <f t="shared" si="103"/>
        <v>UPDATE m_coa set coa_group_id='50' WHERE code='120801008';</v>
      </c>
    </row>
    <row r="1663" customFormat="1" spans="2:12">
      <c r="B1663">
        <v>120801009</v>
      </c>
      <c r="C1663" t="str">
        <f t="shared" si="105"/>
        <v>NCA - Piutang Pihak Berelasi - PT Anugerah Inti Karisma (AIK)</v>
      </c>
      <c r="D1663" s="7" t="str">
        <f t="shared" si="102"/>
        <v>INSERT INTO m_coa (created_at, code, name) values (NOW(),'120801009','NCA - Piutang Pihak Berelasi - PT Anugerah Inti Karisma (AIK)');</v>
      </c>
      <c r="E1663" s="744" t="s">
        <v>60</v>
      </c>
      <c r="F1663" t="s">
        <v>376</v>
      </c>
      <c r="G1663" t="s">
        <v>373</v>
      </c>
      <c r="I1663" t="s">
        <v>121</v>
      </c>
      <c r="K1663">
        <f>VLOOKUP(I1663,Sheet2!$A$2:$C$1013,3,FALSE)</f>
        <v>51</v>
      </c>
      <c r="L1663" t="str">
        <f t="shared" si="103"/>
        <v>UPDATE m_coa set coa_group_id='51' WHERE code='120801009';</v>
      </c>
    </row>
    <row r="1664" customFormat="1" spans="2:12">
      <c r="B1664">
        <v>120801010</v>
      </c>
      <c r="C1664" t="str">
        <f t="shared" si="105"/>
        <v>NCA - Piutang Pihak Berelasi - PT Soteria Wicaksana Investama (SWI)</v>
      </c>
      <c r="D1664" s="7" t="str">
        <f t="shared" si="102"/>
        <v>INSERT INTO m_coa (created_at, code, name) values (NOW(),'120801010','NCA - Piutang Pihak Berelasi - PT Soteria Wicaksana Investama (SWI)');</v>
      </c>
      <c r="E1664" s="744" t="s">
        <v>60</v>
      </c>
      <c r="F1664" t="s">
        <v>376</v>
      </c>
      <c r="G1664" t="s">
        <v>373</v>
      </c>
      <c r="I1664" t="s">
        <v>122</v>
      </c>
      <c r="K1664">
        <f>VLOOKUP(I1664,Sheet2!$A$2:$C$1013,3,FALSE)</f>
        <v>52</v>
      </c>
      <c r="L1664" t="str">
        <f t="shared" si="103"/>
        <v>UPDATE m_coa set coa_group_id='52' WHERE code='120801010';</v>
      </c>
    </row>
    <row r="1665" customFormat="1" spans="2:12">
      <c r="B1665">
        <v>120801011</v>
      </c>
      <c r="C1665" t="str">
        <f t="shared" si="105"/>
        <v>NCA - Piutang Pihak Berelasi - PT Anugerah Kopi Digital (AKD)</v>
      </c>
      <c r="D1665" s="7" t="str">
        <f t="shared" si="102"/>
        <v>INSERT INTO m_coa (created_at, code, name) values (NOW(),'120801011','NCA - Piutang Pihak Berelasi - PT Anugerah Kopi Digital (AKD)');</v>
      </c>
      <c r="E1665" s="744" t="s">
        <v>60</v>
      </c>
      <c r="F1665" t="s">
        <v>376</v>
      </c>
      <c r="G1665" t="s">
        <v>373</v>
      </c>
      <c r="I1665" t="s">
        <v>123</v>
      </c>
      <c r="K1665">
        <f>VLOOKUP(I1665,Sheet2!$A$2:$C$1013,3,FALSE)</f>
        <v>53</v>
      </c>
      <c r="L1665" t="str">
        <f t="shared" si="103"/>
        <v>UPDATE m_coa set coa_group_id='53' WHERE code='120801011';</v>
      </c>
    </row>
    <row r="1666" customFormat="1" spans="2:12">
      <c r="B1666">
        <v>120801012</v>
      </c>
      <c r="C1666" t="str">
        <f t="shared" si="105"/>
        <v>NCA - Piutang Pihak Berelasi - PT Anugerah Serta Sentosa (ASS1)</v>
      </c>
      <c r="D1666" s="7" t="str">
        <f t="shared" si="102"/>
        <v>INSERT INTO m_coa (created_at, code, name) values (NOW(),'120801012','NCA - Piutang Pihak Berelasi - PT Anugerah Serta Sentosa (ASS1)');</v>
      </c>
      <c r="E1666" s="744" t="s">
        <v>60</v>
      </c>
      <c r="F1666" t="s">
        <v>376</v>
      </c>
      <c r="G1666" t="s">
        <v>373</v>
      </c>
      <c r="I1666" t="s">
        <v>124</v>
      </c>
      <c r="K1666">
        <f>VLOOKUP(I1666,Sheet2!$A$2:$C$1013,3,FALSE)</f>
        <v>54</v>
      </c>
      <c r="L1666" t="str">
        <f t="shared" si="103"/>
        <v>UPDATE m_coa set coa_group_id='54' WHERE code='120801012';</v>
      </c>
    </row>
    <row r="1667" customFormat="1" spans="2:12">
      <c r="B1667">
        <v>120801013</v>
      </c>
      <c r="C1667" t="str">
        <f t="shared" si="105"/>
        <v>NCA - Piutang Pihak Berelasi - PT Anugerah Teknologi Mandiri (ATM)</v>
      </c>
      <c r="D1667" s="7" t="str">
        <f t="shared" si="102"/>
        <v>INSERT INTO m_coa (created_at, code, name) values (NOW(),'120801013','NCA - Piutang Pihak Berelasi - PT Anugerah Teknologi Mandiri (ATM)');</v>
      </c>
      <c r="E1667" s="744" t="s">
        <v>60</v>
      </c>
      <c r="F1667" t="s">
        <v>376</v>
      </c>
      <c r="G1667" t="s">
        <v>373</v>
      </c>
      <c r="I1667" t="s">
        <v>125</v>
      </c>
      <c r="K1667">
        <f>VLOOKUP(I1667,Sheet2!$A$2:$C$1013,3,FALSE)</f>
        <v>55</v>
      </c>
      <c r="L1667" t="str">
        <f t="shared" si="103"/>
        <v>UPDATE m_coa set coa_group_id='55' WHERE code='120801013';</v>
      </c>
    </row>
    <row r="1668" customFormat="1" spans="2:12">
      <c r="B1668">
        <v>120801014</v>
      </c>
      <c r="C1668" t="str">
        <f t="shared" si="105"/>
        <v>NCA - Piutang Pihak Berelasi - PT Anugerah Wicaksana Digital (AWD)</v>
      </c>
      <c r="D1668" s="7" t="str">
        <f t="shared" si="102"/>
        <v>INSERT INTO m_coa (created_at, code, name) values (NOW(),'120801014','NCA - Piutang Pihak Berelasi - PT Anugerah Wicaksana Digital (AWD)');</v>
      </c>
      <c r="E1668" s="744" t="s">
        <v>60</v>
      </c>
      <c r="F1668" t="s">
        <v>376</v>
      </c>
      <c r="G1668" t="s">
        <v>373</v>
      </c>
      <c r="I1668" t="s">
        <v>126</v>
      </c>
      <c r="K1668">
        <f>VLOOKUP(I1668,Sheet2!$A$2:$C$1013,3,FALSE)</f>
        <v>56</v>
      </c>
      <c r="L1668" t="str">
        <f t="shared" si="103"/>
        <v>UPDATE m_coa set coa_group_id='56' WHERE code='120801014';</v>
      </c>
    </row>
    <row r="1669" customFormat="1" spans="2:12">
      <c r="B1669">
        <v>120801015</v>
      </c>
      <c r="C1669" t="str">
        <f t="shared" si="105"/>
        <v>NCA - Piutang Pihak Berelasi - PT Argo Pandu Digital (APD)</v>
      </c>
      <c r="D1669" s="7" t="str">
        <f t="shared" ref="D1669:D1732" si="106">"INSERT INTO m_coa (created_at, code, name) values (NOW(),'"&amp;B1669&amp;"','"&amp;C1669&amp;"');"</f>
        <v>INSERT INTO m_coa (created_at, code, name) values (NOW(),'120801015','NCA - Piutang Pihak Berelasi - PT Argo Pandu Digital (APD)');</v>
      </c>
      <c r="E1669" s="744" t="s">
        <v>60</v>
      </c>
      <c r="F1669" t="s">
        <v>376</v>
      </c>
      <c r="G1669" t="s">
        <v>373</v>
      </c>
      <c r="I1669" t="s">
        <v>127</v>
      </c>
      <c r="K1669">
        <f>VLOOKUP(I1669,Sheet2!$A$2:$C$1013,3,FALSE)</f>
        <v>57</v>
      </c>
      <c r="L1669" t="str">
        <f t="shared" ref="L1669:L1732" si="107">"UPDATE m_coa set coa_group_id='"&amp;K1669&amp;"' WHERE code='"&amp;B1669&amp;"';"</f>
        <v>UPDATE m_coa set coa_group_id='57' WHERE code='120801015';</v>
      </c>
    </row>
    <row r="1670" customFormat="1" spans="2:12">
      <c r="B1670">
        <v>120801016</v>
      </c>
      <c r="C1670" t="str">
        <f t="shared" si="105"/>
        <v>NCA - Piutang Pihak Berelasi - PT Berkah Karunia Kreasi (BKK)</v>
      </c>
      <c r="D1670" s="7" t="str">
        <f t="shared" si="106"/>
        <v>INSERT INTO m_coa (created_at, code, name) values (NOW(),'120801016','NCA - Piutang Pihak Berelasi - PT Berkah Karunia Kreasi (BKK)');</v>
      </c>
      <c r="E1670" s="744" t="s">
        <v>60</v>
      </c>
      <c r="F1670" t="s">
        <v>376</v>
      </c>
      <c r="G1670" t="s">
        <v>373</v>
      </c>
      <c r="I1670" t="s">
        <v>128</v>
      </c>
      <c r="K1670">
        <f>VLOOKUP(I1670,Sheet2!$A$2:$C$1013,3,FALSE)</f>
        <v>58</v>
      </c>
      <c r="L1670" t="str">
        <f t="shared" si="107"/>
        <v>UPDATE m_coa set coa_group_id='58' WHERE code='120801016';</v>
      </c>
    </row>
    <row r="1671" customFormat="1" spans="2:12">
      <c r="B1671">
        <v>120801017</v>
      </c>
      <c r="C1671" t="str">
        <f t="shared" si="105"/>
        <v>NCA - Piutang Pihak Berelasi - PT Berkah Omega Sukses (BOS)</v>
      </c>
      <c r="D1671" s="7" t="str">
        <f t="shared" si="106"/>
        <v>INSERT INTO m_coa (created_at, code, name) values (NOW(),'120801017','NCA - Piutang Pihak Berelasi - PT Berkah Omega Sukses (BOS)');</v>
      </c>
      <c r="E1671" s="744" t="s">
        <v>60</v>
      </c>
      <c r="F1671" t="s">
        <v>376</v>
      </c>
      <c r="G1671" t="s">
        <v>373</v>
      </c>
      <c r="I1671" t="s">
        <v>129</v>
      </c>
      <c r="K1671">
        <f>VLOOKUP(I1671,Sheet2!$A$2:$C$1013,3,FALSE)</f>
        <v>59</v>
      </c>
      <c r="L1671" t="str">
        <f t="shared" si="107"/>
        <v>UPDATE m_coa set coa_group_id='59' WHERE code='120801017';</v>
      </c>
    </row>
    <row r="1672" customFormat="1" spans="2:12">
      <c r="B1672">
        <v>120801018</v>
      </c>
      <c r="C1672" t="str">
        <f t="shared" si="105"/>
        <v>NCA - Piutang Pihak Berelasi - PT Berkah Otentik Sejahtera (BOS)</v>
      </c>
      <c r="D1672" s="7" t="str">
        <f t="shared" si="106"/>
        <v>INSERT INTO m_coa (created_at, code, name) values (NOW(),'120801018','NCA - Piutang Pihak Berelasi - PT Berkah Otentik Sejahtera (BOS)');</v>
      </c>
      <c r="E1672" s="744" t="s">
        <v>60</v>
      </c>
      <c r="F1672" t="s">
        <v>376</v>
      </c>
      <c r="G1672" t="s">
        <v>373</v>
      </c>
      <c r="I1672" t="s">
        <v>130</v>
      </c>
      <c r="K1672">
        <f>VLOOKUP(I1672,Sheet2!$A$2:$C$1013,3,FALSE)</f>
        <v>60</v>
      </c>
      <c r="L1672" t="str">
        <f t="shared" si="107"/>
        <v>UPDATE m_coa set coa_group_id='60' WHERE code='120801018';</v>
      </c>
    </row>
    <row r="1673" customFormat="1" spans="2:12">
      <c r="B1673">
        <v>120801019</v>
      </c>
      <c r="C1673" t="str">
        <f t="shared" si="105"/>
        <v>NCA - Piutang Pihak Berelasi - PT Berkah Teknologi Selaras (BTS)</v>
      </c>
      <c r="D1673" s="7" t="str">
        <f t="shared" si="106"/>
        <v>INSERT INTO m_coa (created_at, code, name) values (NOW(),'120801019','NCA - Piutang Pihak Berelasi - PT Berkah Teknologi Selaras (BTS)');</v>
      </c>
      <c r="E1673" s="744" t="s">
        <v>60</v>
      </c>
      <c r="F1673" t="s">
        <v>376</v>
      </c>
      <c r="G1673" t="s">
        <v>373</v>
      </c>
      <c r="I1673" t="s">
        <v>131</v>
      </c>
      <c r="K1673">
        <f>VLOOKUP(I1673,Sheet2!$A$2:$C$1013,3,FALSE)</f>
        <v>61</v>
      </c>
      <c r="L1673" t="str">
        <f t="shared" si="107"/>
        <v>UPDATE m_coa set coa_group_id='61' WHERE code='120801019';</v>
      </c>
    </row>
    <row r="1674" customFormat="1" spans="2:12">
      <c r="B1674">
        <v>120801020</v>
      </c>
      <c r="C1674" t="str">
        <f t="shared" si="105"/>
        <v>NCA - Piutang Pihak Berelasi - PT Berkah Teknologi Semesta (BTS)</v>
      </c>
      <c r="D1674" s="7" t="str">
        <f t="shared" si="106"/>
        <v>INSERT INTO m_coa (created_at, code, name) values (NOW(),'120801020','NCA - Piutang Pihak Berelasi - PT Berkah Teknologi Semesta (BTS)');</v>
      </c>
      <c r="E1674" s="744" t="s">
        <v>60</v>
      </c>
      <c r="F1674" t="s">
        <v>376</v>
      </c>
      <c r="G1674" t="s">
        <v>373</v>
      </c>
      <c r="I1674" t="s">
        <v>132</v>
      </c>
      <c r="K1674">
        <f>VLOOKUP(I1674,Sheet2!$A$2:$C$1013,3,FALSE)</f>
        <v>62</v>
      </c>
      <c r="L1674" t="str">
        <f t="shared" si="107"/>
        <v>UPDATE m_coa set coa_group_id='62' WHERE code='120801020';</v>
      </c>
    </row>
    <row r="1675" customFormat="1" spans="2:12">
      <c r="B1675">
        <v>120801021</v>
      </c>
      <c r="C1675" t="str">
        <f t="shared" si="105"/>
        <v>NCA - Piutang Pihak Berelasi - PT Berkah Trijaya Indonesia (BTI)</v>
      </c>
      <c r="D1675" s="7" t="str">
        <f t="shared" si="106"/>
        <v>INSERT INTO m_coa (created_at, code, name) values (NOW(),'120801021','NCA - Piutang Pihak Berelasi - PT Berkah Trijaya Indonesia (BTI)');</v>
      </c>
      <c r="E1675" s="744" t="s">
        <v>60</v>
      </c>
      <c r="F1675" t="s">
        <v>376</v>
      </c>
      <c r="G1675" t="s">
        <v>373</v>
      </c>
      <c r="I1675" t="s">
        <v>133</v>
      </c>
      <c r="K1675">
        <f>VLOOKUP(I1675,Sheet2!$A$2:$C$1013,3,FALSE)</f>
        <v>63</v>
      </c>
      <c r="L1675" t="str">
        <f t="shared" si="107"/>
        <v>UPDATE m_coa set coa_group_id='63' WHERE code='120801021';</v>
      </c>
    </row>
    <row r="1676" customFormat="1" spans="2:12">
      <c r="B1676">
        <v>120801022</v>
      </c>
      <c r="C1676" t="str">
        <f t="shared" si="105"/>
        <v>NCA - Piutang Pihak Berelasi - PT Bersama Omega Sejahtera (BOS)</v>
      </c>
      <c r="D1676" s="7" t="str">
        <f t="shared" si="106"/>
        <v>INSERT INTO m_coa (created_at, code, name) values (NOW(),'120801022','NCA - Piutang Pihak Berelasi - PT Bersama Omega Sejahtera (BOS)');</v>
      </c>
      <c r="E1676" s="744" t="s">
        <v>60</v>
      </c>
      <c r="F1676" t="s">
        <v>376</v>
      </c>
      <c r="G1676" t="s">
        <v>373</v>
      </c>
      <c r="I1676" t="s">
        <v>134</v>
      </c>
      <c r="K1676">
        <f>VLOOKUP(I1676,Sheet2!$A$2:$C$1013,3,FALSE)</f>
        <v>64</v>
      </c>
      <c r="L1676" t="str">
        <f t="shared" si="107"/>
        <v>UPDATE m_coa set coa_group_id='64' WHERE code='120801022';</v>
      </c>
    </row>
    <row r="1677" customFormat="1" spans="2:12">
      <c r="B1677">
        <v>120801023</v>
      </c>
      <c r="C1677" t="str">
        <f t="shared" si="105"/>
        <v>NCA - Piutang Pihak Berelasi - PT Bilik Sinergi Indonesia (BSI)</v>
      </c>
      <c r="D1677" s="7" t="str">
        <f t="shared" si="106"/>
        <v>INSERT INTO m_coa (created_at, code, name) values (NOW(),'120801023','NCA - Piutang Pihak Berelasi - PT Bilik Sinergi Indonesia (BSI)');</v>
      </c>
      <c r="E1677" s="744" t="s">
        <v>60</v>
      </c>
      <c r="F1677" t="s">
        <v>376</v>
      </c>
      <c r="G1677" t="s">
        <v>373</v>
      </c>
      <c r="I1677" t="s">
        <v>135</v>
      </c>
      <c r="K1677">
        <f>VLOOKUP(I1677,Sheet2!$A$2:$C$1013,3,FALSE)</f>
        <v>65</v>
      </c>
      <c r="L1677" t="str">
        <f t="shared" si="107"/>
        <v>UPDATE m_coa set coa_group_id='65' WHERE code='120801023';</v>
      </c>
    </row>
    <row r="1678" customFormat="1" spans="2:12">
      <c r="B1678">
        <v>120801024</v>
      </c>
      <c r="C1678" t="str">
        <f t="shared" si="105"/>
        <v>NCA - Piutang Pihak Berelasi - PT Buana Agya Cipta (BAC)</v>
      </c>
      <c r="D1678" s="7" t="str">
        <f t="shared" si="106"/>
        <v>INSERT INTO m_coa (created_at, code, name) values (NOW(),'120801024','NCA - Piutang Pihak Berelasi - PT Buana Agya Cipta (BAC)');</v>
      </c>
      <c r="E1678" s="744" t="s">
        <v>60</v>
      </c>
      <c r="F1678" t="s">
        <v>376</v>
      </c>
      <c r="G1678" t="s">
        <v>373</v>
      </c>
      <c r="I1678" t="s">
        <v>136</v>
      </c>
      <c r="K1678">
        <f>VLOOKUP(I1678,Sheet2!$A$2:$C$1013,3,FALSE)</f>
        <v>66</v>
      </c>
      <c r="L1678" t="str">
        <f t="shared" si="107"/>
        <v>UPDATE m_coa set coa_group_id='66' WHERE code='120801024';</v>
      </c>
    </row>
    <row r="1679" customFormat="1" spans="2:12">
      <c r="B1679">
        <v>120801025</v>
      </c>
      <c r="C1679" t="str">
        <f t="shared" si="105"/>
        <v>NCA - Piutang Pihak Berelasi - PT Cakra Ultima Sejahtera (CUS)</v>
      </c>
      <c r="D1679" s="7" t="str">
        <f t="shared" si="106"/>
        <v>INSERT INTO m_coa (created_at, code, name) values (NOW(),'120801025','NCA - Piutang Pihak Berelasi - PT Cakra Ultima Sejahtera (CUS)');</v>
      </c>
      <c r="E1679" s="744" t="s">
        <v>60</v>
      </c>
      <c r="F1679" t="s">
        <v>376</v>
      </c>
      <c r="G1679" t="s">
        <v>373</v>
      </c>
      <c r="I1679" t="s">
        <v>137</v>
      </c>
      <c r="K1679">
        <f>VLOOKUP(I1679,Sheet2!$A$2:$C$1013,3,FALSE)</f>
        <v>67</v>
      </c>
      <c r="L1679" t="str">
        <f t="shared" si="107"/>
        <v>UPDATE m_coa set coa_group_id='67' WHERE code='120801025';</v>
      </c>
    </row>
    <row r="1680" customFormat="1" spans="2:12">
      <c r="B1680">
        <v>120801026</v>
      </c>
      <c r="C1680" t="str">
        <f t="shared" si="105"/>
        <v>NCA - Piutang Pihak Berelasi - PT Chat Bot Nusantara (CBN)</v>
      </c>
      <c r="D1680" s="7" t="str">
        <f t="shared" si="106"/>
        <v>INSERT INTO m_coa (created_at, code, name) values (NOW(),'120801026','NCA - Piutang Pihak Berelasi - PT Chat Bot Nusantara (CBN)');</v>
      </c>
      <c r="E1680" s="744" t="s">
        <v>60</v>
      </c>
      <c r="F1680" t="s">
        <v>376</v>
      </c>
      <c r="G1680" t="s">
        <v>373</v>
      </c>
      <c r="I1680" t="s">
        <v>138</v>
      </c>
      <c r="K1680">
        <f>VLOOKUP(I1680,Sheet2!$A$2:$C$1013,3,FALSE)</f>
        <v>68</v>
      </c>
      <c r="L1680" t="str">
        <f t="shared" si="107"/>
        <v>UPDATE m_coa set coa_group_id='68' WHERE code='120801026';</v>
      </c>
    </row>
    <row r="1681" customFormat="1" spans="2:12">
      <c r="B1681">
        <v>120801027</v>
      </c>
      <c r="C1681" t="str">
        <f t="shared" si="105"/>
        <v>NCA - Piutang Pihak Berelasi - PT Cyrus Solusi Indonesia (CSI)</v>
      </c>
      <c r="D1681" s="7" t="str">
        <f t="shared" si="106"/>
        <v>INSERT INTO m_coa (created_at, code, name) values (NOW(),'120801027','NCA - Piutang Pihak Berelasi - PT Cyrus Solusi Indonesia (CSI)');</v>
      </c>
      <c r="E1681" s="744" t="s">
        <v>60</v>
      </c>
      <c r="F1681" t="s">
        <v>376</v>
      </c>
      <c r="G1681" t="s">
        <v>373</v>
      </c>
      <c r="I1681" t="s">
        <v>139</v>
      </c>
      <c r="K1681">
        <f>VLOOKUP(I1681,Sheet2!$A$2:$C$1013,3,FALSE)</f>
        <v>69</v>
      </c>
      <c r="L1681" t="str">
        <f t="shared" si="107"/>
        <v>UPDATE m_coa set coa_group_id='69' WHERE code='120801027';</v>
      </c>
    </row>
    <row r="1682" customFormat="1" spans="2:12">
      <c r="B1682">
        <v>120801028</v>
      </c>
      <c r="C1682" t="str">
        <f t="shared" si="105"/>
        <v>NCA - Piutang Pihak Berelasi - PT Dam Korporindo Digital (DKD)</v>
      </c>
      <c r="D1682" s="7" t="str">
        <f t="shared" si="106"/>
        <v>INSERT INTO m_coa (created_at, code, name) values (NOW(),'120801028','NCA - Piutang Pihak Berelasi - PT Dam Korporindo Digital (DKD)');</v>
      </c>
      <c r="E1682" s="744" t="s">
        <v>60</v>
      </c>
      <c r="F1682" t="s">
        <v>376</v>
      </c>
      <c r="G1682" t="s">
        <v>373</v>
      </c>
      <c r="I1682" t="s">
        <v>140</v>
      </c>
      <c r="K1682">
        <f>VLOOKUP(I1682,Sheet2!$A$2:$C$1013,3,FALSE)</f>
        <v>70</v>
      </c>
      <c r="L1682" t="str">
        <f t="shared" si="107"/>
        <v>UPDATE m_coa set coa_group_id='70' WHERE code='120801028';</v>
      </c>
    </row>
    <row r="1683" customFormat="1" spans="2:12">
      <c r="B1683">
        <v>120801029</v>
      </c>
      <c r="C1683" t="str">
        <f t="shared" si="105"/>
        <v>NCA - Piutang Pihak Berelasi - PT Dapur Kita Indonesia (DKI)</v>
      </c>
      <c r="D1683" s="7" t="str">
        <f t="shared" si="106"/>
        <v>INSERT INTO m_coa (created_at, code, name) values (NOW(),'120801029','NCA - Piutang Pihak Berelasi - PT Dapur Kita Indonesia (DKI)');</v>
      </c>
      <c r="E1683" s="744" t="s">
        <v>60</v>
      </c>
      <c r="F1683" t="s">
        <v>376</v>
      </c>
      <c r="G1683" t="s">
        <v>373</v>
      </c>
      <c r="I1683" t="s">
        <v>141</v>
      </c>
      <c r="K1683">
        <f>VLOOKUP(I1683,Sheet2!$A$2:$C$1013,3,FALSE)</f>
        <v>71</v>
      </c>
      <c r="L1683" t="str">
        <f t="shared" si="107"/>
        <v>UPDATE m_coa set coa_group_id='71' WHERE code='120801029';</v>
      </c>
    </row>
    <row r="1684" customFormat="1" spans="2:12">
      <c r="B1684">
        <v>120801030</v>
      </c>
      <c r="C1684" t="str">
        <f t="shared" si="105"/>
        <v>NCA - Piutang Pihak Berelasi - PT Dapur Kloud Digital (DKD)</v>
      </c>
      <c r="D1684" s="7" t="str">
        <f t="shared" si="106"/>
        <v>INSERT INTO m_coa (created_at, code, name) values (NOW(),'120801030','NCA - Piutang Pihak Berelasi - PT Dapur Kloud Digital (DKD)');</v>
      </c>
      <c r="E1684" s="744" t="s">
        <v>60</v>
      </c>
      <c r="F1684" t="s">
        <v>376</v>
      </c>
      <c r="G1684" t="s">
        <v>373</v>
      </c>
      <c r="I1684" t="s">
        <v>142</v>
      </c>
      <c r="K1684">
        <f>VLOOKUP(I1684,Sheet2!$A$2:$C$1013,3,FALSE)</f>
        <v>72</v>
      </c>
      <c r="L1684" t="str">
        <f t="shared" si="107"/>
        <v>UPDATE m_coa set coa_group_id='72' WHERE code='120801030';</v>
      </c>
    </row>
    <row r="1685" customFormat="1" spans="2:12">
      <c r="B1685">
        <v>120801031</v>
      </c>
      <c r="C1685" t="str">
        <f t="shared" si="105"/>
        <v>NCA - Piutang Pihak Berelasi - PT Dekodr Solusi Digital Indonesia (DSDI)</v>
      </c>
      <c r="D1685" s="7" t="str">
        <f t="shared" si="106"/>
        <v>INSERT INTO m_coa (created_at, code, name) values (NOW(),'120801031','NCA - Piutang Pihak Berelasi - PT Dekodr Solusi Digital Indonesia (DSDI)');</v>
      </c>
      <c r="E1685" s="744" t="s">
        <v>60</v>
      </c>
      <c r="F1685" t="s">
        <v>376</v>
      </c>
      <c r="G1685" t="s">
        <v>373</v>
      </c>
      <c r="I1685" t="s">
        <v>143</v>
      </c>
      <c r="K1685">
        <f>VLOOKUP(I1685,Sheet2!$A$2:$C$1013,3,FALSE)</f>
        <v>73</v>
      </c>
      <c r="L1685" t="str">
        <f t="shared" si="107"/>
        <v>UPDATE m_coa set coa_group_id='73' WHERE code='120801031';</v>
      </c>
    </row>
    <row r="1686" customFormat="1" spans="2:12">
      <c r="B1686">
        <v>120801032</v>
      </c>
      <c r="C1686" t="str">
        <f t="shared" si="105"/>
        <v>NCA - Piutang Pihak Berelasi - PT Digital Berkah Indonesia (DBI)</v>
      </c>
      <c r="D1686" s="7" t="str">
        <f t="shared" si="106"/>
        <v>INSERT INTO m_coa (created_at, code, name) values (NOW(),'120801032','NCA - Piutang Pihak Berelasi - PT Digital Berkah Indonesia (DBI)');</v>
      </c>
      <c r="E1686" s="744" t="s">
        <v>60</v>
      </c>
      <c r="F1686" t="s">
        <v>376</v>
      </c>
      <c r="G1686" t="s">
        <v>373</v>
      </c>
      <c r="I1686" t="s">
        <v>144</v>
      </c>
      <c r="K1686">
        <f>VLOOKUP(I1686,Sheet2!$A$2:$C$1013,3,FALSE)</f>
        <v>74</v>
      </c>
      <c r="L1686" t="str">
        <f t="shared" si="107"/>
        <v>UPDATE m_coa set coa_group_id='74' WHERE code='120801032';</v>
      </c>
    </row>
    <row r="1687" customFormat="1" spans="2:12">
      <c r="B1687">
        <v>120801033</v>
      </c>
      <c r="C1687" t="str">
        <f t="shared" si="105"/>
        <v>NCA - Piutang Pihak Berelasi - PT Digital Consumer Engagement (DCE)</v>
      </c>
      <c r="D1687" s="7" t="str">
        <f t="shared" si="106"/>
        <v>INSERT INTO m_coa (created_at, code, name) values (NOW(),'120801033','NCA - Piutang Pihak Berelasi - PT Digital Consumer Engagement (DCE)');</v>
      </c>
      <c r="E1687" s="744" t="s">
        <v>60</v>
      </c>
      <c r="F1687" t="s">
        <v>376</v>
      </c>
      <c r="G1687" t="s">
        <v>373</v>
      </c>
      <c r="I1687" t="s">
        <v>145</v>
      </c>
      <c r="K1687">
        <f>VLOOKUP(I1687,Sheet2!$A$2:$C$1013,3,FALSE)</f>
        <v>75</v>
      </c>
      <c r="L1687" t="str">
        <f t="shared" si="107"/>
        <v>UPDATE m_coa set coa_group_id='75' WHERE code='120801033';</v>
      </c>
    </row>
    <row r="1688" customFormat="1" spans="2:12">
      <c r="B1688">
        <v>120801034</v>
      </c>
      <c r="C1688" t="str">
        <f t="shared" si="105"/>
        <v>NCA - Piutang Pihak Berelasi - PT Digital Maksima Karisma (DMK)</v>
      </c>
      <c r="D1688" s="7" t="str">
        <f t="shared" si="106"/>
        <v>INSERT INTO m_coa (created_at, code, name) values (NOW(),'120801034','NCA - Piutang Pihak Berelasi - PT Digital Maksima Karisma (DMK)');</v>
      </c>
      <c r="E1688" s="744" t="s">
        <v>60</v>
      </c>
      <c r="F1688" t="s">
        <v>376</v>
      </c>
      <c r="G1688" t="s">
        <v>373</v>
      </c>
      <c r="I1688" t="s">
        <v>146</v>
      </c>
      <c r="K1688">
        <f>VLOOKUP(I1688,Sheet2!$A$2:$C$1013,3,FALSE)</f>
        <v>76</v>
      </c>
      <c r="L1688" t="str">
        <f t="shared" si="107"/>
        <v>UPDATE m_coa set coa_group_id='76' WHERE code='120801034';</v>
      </c>
    </row>
    <row r="1689" customFormat="1" spans="2:12">
      <c r="B1689">
        <v>120801035</v>
      </c>
      <c r="C1689" t="str">
        <f t="shared" si="105"/>
        <v>NCA - Piutang Pihak Berelasi - PT Digital Maxima Indonesia (DMI)</v>
      </c>
      <c r="D1689" s="7" t="str">
        <f t="shared" si="106"/>
        <v>INSERT INTO m_coa (created_at, code, name) values (NOW(),'120801035','NCA - Piutang Pihak Berelasi - PT Digital Maxima Indonesia (DMI)');</v>
      </c>
      <c r="E1689" s="744" t="s">
        <v>60</v>
      </c>
      <c r="F1689" t="s">
        <v>376</v>
      </c>
      <c r="G1689" t="s">
        <v>373</v>
      </c>
      <c r="I1689" t="s">
        <v>147</v>
      </c>
      <c r="K1689">
        <f>VLOOKUP(I1689,Sheet2!$A$2:$C$1013,3,FALSE)</f>
        <v>77</v>
      </c>
      <c r="L1689" t="str">
        <f t="shared" si="107"/>
        <v>UPDATE m_coa set coa_group_id='77' WHERE code='120801035';</v>
      </c>
    </row>
    <row r="1690" customFormat="1" spans="2:12">
      <c r="B1690">
        <v>120801036</v>
      </c>
      <c r="C1690" t="str">
        <f t="shared" si="105"/>
        <v>NCA - Piutang Pihak Berelasi - PT Digital Mediatama Maxima Tbk (DMMX)</v>
      </c>
      <c r="D1690" s="7" t="str">
        <f t="shared" si="106"/>
        <v>INSERT INTO m_coa (created_at, code, name) values (NOW(),'120801036','NCA - Piutang Pihak Berelasi - PT Digital Mediatama Maxima Tbk (DMMX)');</v>
      </c>
      <c r="E1690" s="744" t="s">
        <v>60</v>
      </c>
      <c r="F1690" t="s">
        <v>376</v>
      </c>
      <c r="G1690" t="s">
        <v>373</v>
      </c>
      <c r="I1690" t="s">
        <v>148</v>
      </c>
      <c r="K1690">
        <f>VLOOKUP(I1690,Sheet2!$A$2:$C$1013,3,FALSE)</f>
        <v>78</v>
      </c>
      <c r="L1690" t="str">
        <f t="shared" si="107"/>
        <v>UPDATE m_coa set coa_group_id='78' WHERE code='120801036';</v>
      </c>
    </row>
    <row r="1691" customFormat="1" spans="2:12">
      <c r="B1691">
        <v>120801037</v>
      </c>
      <c r="C1691" t="str">
        <f t="shared" si="105"/>
        <v>NCA - Piutang Pihak Berelasi - PT Disa Citra Digital (DCD)</v>
      </c>
      <c r="D1691" s="7" t="str">
        <f t="shared" si="106"/>
        <v>INSERT INTO m_coa (created_at, code, name) values (NOW(),'120801037','NCA - Piutang Pihak Berelasi - PT Disa Citra Digital (DCD)');</v>
      </c>
      <c r="E1691" s="744" t="s">
        <v>60</v>
      </c>
      <c r="F1691" t="s">
        <v>376</v>
      </c>
      <c r="G1691" t="s">
        <v>373</v>
      </c>
      <c r="I1691" t="s">
        <v>149</v>
      </c>
      <c r="K1691">
        <f>VLOOKUP(I1691,Sheet2!$A$2:$C$1013,3,FALSE)</f>
        <v>79</v>
      </c>
      <c r="L1691" t="str">
        <f t="shared" si="107"/>
        <v>UPDATE m_coa set coa_group_id='79' WHERE code='120801037';</v>
      </c>
    </row>
    <row r="1692" customFormat="1" spans="2:12">
      <c r="B1692">
        <v>120801038</v>
      </c>
      <c r="C1692" t="str">
        <f t="shared" si="105"/>
        <v>NCA - Piutang Pihak Berelasi - PT Disa Citra Mandiri (DCM)</v>
      </c>
      <c r="D1692" s="7" t="str">
        <f t="shared" si="106"/>
        <v>INSERT INTO m_coa (created_at, code, name) values (NOW(),'120801038','NCA - Piutang Pihak Berelasi - PT Disa Citra Mandiri (DCM)');</v>
      </c>
      <c r="E1692" s="744" t="s">
        <v>60</v>
      </c>
      <c r="F1692" t="s">
        <v>376</v>
      </c>
      <c r="G1692" t="s">
        <v>373</v>
      </c>
      <c r="I1692" t="s">
        <v>150</v>
      </c>
      <c r="K1692">
        <f>VLOOKUP(I1692,Sheet2!$A$2:$C$1013,3,FALSE)</f>
        <v>80</v>
      </c>
      <c r="L1692" t="str">
        <f t="shared" si="107"/>
        <v>UPDATE m_coa set coa_group_id='80' WHERE code='120801038';</v>
      </c>
    </row>
    <row r="1693" customFormat="1" spans="2:12">
      <c r="B1693">
        <v>120801039</v>
      </c>
      <c r="C1693" t="str">
        <f t="shared" si="105"/>
        <v>NCA - Piutang Pihak Berelasi - PT Distribusi Emitama Anugerah (DEA)</v>
      </c>
      <c r="D1693" s="7" t="str">
        <f t="shared" si="106"/>
        <v>INSERT INTO m_coa (created_at, code, name) values (NOW(),'120801039','NCA - Piutang Pihak Berelasi - PT Distribusi Emitama Anugerah (DEA)');</v>
      </c>
      <c r="E1693" s="744" t="s">
        <v>60</v>
      </c>
      <c r="F1693" t="s">
        <v>376</v>
      </c>
      <c r="G1693" t="s">
        <v>373</v>
      </c>
      <c r="I1693" t="s">
        <v>151</v>
      </c>
      <c r="K1693">
        <f>VLOOKUP(I1693,Sheet2!$A$2:$C$1013,3,FALSE)</f>
        <v>81</v>
      </c>
      <c r="L1693" t="str">
        <f t="shared" si="107"/>
        <v>UPDATE m_coa set coa_group_id='81' WHERE code='120801039';</v>
      </c>
    </row>
    <row r="1694" customFormat="1" spans="2:12">
      <c r="B1694">
        <v>120801040</v>
      </c>
      <c r="C1694" t="str">
        <f t="shared" si="105"/>
        <v>NCA - Piutang Pihak Berelasi - PT Distribusi Voucher Nusantara Tbk (DIVA)</v>
      </c>
      <c r="D1694" s="7" t="str">
        <f t="shared" si="106"/>
        <v>INSERT INTO m_coa (created_at, code, name) values (NOW(),'120801040','NCA - Piutang Pihak Berelasi - PT Distribusi Voucher Nusantara Tbk (DIVA)');</v>
      </c>
      <c r="E1694" s="744" t="s">
        <v>60</v>
      </c>
      <c r="F1694" t="s">
        <v>376</v>
      </c>
      <c r="G1694" t="s">
        <v>373</v>
      </c>
      <c r="I1694" t="s">
        <v>152</v>
      </c>
      <c r="K1694">
        <f>VLOOKUP(I1694,Sheet2!$A$2:$C$1013,3,FALSE)</f>
        <v>82</v>
      </c>
      <c r="L1694" t="str">
        <f t="shared" si="107"/>
        <v>UPDATE m_coa set coa_group_id='82' WHERE code='120801040';</v>
      </c>
    </row>
    <row r="1695" customFormat="1" spans="2:12">
      <c r="B1695">
        <v>120801041</v>
      </c>
      <c r="C1695" t="str">
        <f t="shared" si="105"/>
        <v>NCA - Piutang Pihak Berelasi - PT Emirindo Dinamika Pratama (EDP)</v>
      </c>
      <c r="D1695" s="7" t="str">
        <f t="shared" si="106"/>
        <v>INSERT INTO m_coa (created_at, code, name) values (NOW(),'120801041','NCA - Piutang Pihak Berelasi - PT Emirindo Dinamika Pratama (EDP)');</v>
      </c>
      <c r="E1695" s="744" t="s">
        <v>60</v>
      </c>
      <c r="F1695" t="s">
        <v>376</v>
      </c>
      <c r="G1695" t="s">
        <v>373</v>
      </c>
      <c r="I1695" t="s">
        <v>153</v>
      </c>
      <c r="K1695">
        <f>VLOOKUP(I1695,Sheet2!$A$2:$C$1013,3,FALSE)</f>
        <v>83</v>
      </c>
      <c r="L1695" t="str">
        <f t="shared" si="107"/>
        <v>UPDATE m_coa set coa_group_id='83' WHERE code='120801041';</v>
      </c>
    </row>
    <row r="1696" customFormat="1" spans="2:12">
      <c r="B1696">
        <v>120801042</v>
      </c>
      <c r="C1696" t="str">
        <f t="shared" si="105"/>
        <v>NCA - Piutang Pihak Berelasi - PT Emitama Wahana Mandiri (EWM)</v>
      </c>
      <c r="D1696" s="7" t="str">
        <f t="shared" si="106"/>
        <v>INSERT INTO m_coa (created_at, code, name) values (NOW(),'120801042','NCA - Piutang Pihak Berelasi - PT Emitama Wahana Mandiri (EWM)');</v>
      </c>
      <c r="E1696" s="744" t="s">
        <v>60</v>
      </c>
      <c r="F1696" t="s">
        <v>376</v>
      </c>
      <c r="G1696" t="s">
        <v>373</v>
      </c>
      <c r="I1696" t="s">
        <v>154</v>
      </c>
      <c r="K1696">
        <f>VLOOKUP(I1696,Sheet2!$A$2:$C$1013,3,FALSE)</f>
        <v>84</v>
      </c>
      <c r="L1696" t="str">
        <f t="shared" si="107"/>
        <v>UPDATE m_coa set coa_group_id='84' WHERE code='120801042';</v>
      </c>
    </row>
    <row r="1697" customFormat="1" spans="2:12">
      <c r="B1697">
        <v>120801043</v>
      </c>
      <c r="C1697" t="str">
        <f t="shared" si="105"/>
        <v>NCA - Piutang Pihak Berelasi - PT Foodia Indonesia Digital (FID)</v>
      </c>
      <c r="D1697" s="7" t="str">
        <f t="shared" si="106"/>
        <v>INSERT INTO m_coa (created_at, code, name) values (NOW(),'120801043','NCA - Piutang Pihak Berelasi - PT Foodia Indonesia Digital (FID)');</v>
      </c>
      <c r="E1697" s="744" t="s">
        <v>60</v>
      </c>
      <c r="F1697" t="s">
        <v>376</v>
      </c>
      <c r="G1697" t="s">
        <v>373</v>
      </c>
      <c r="I1697" t="s">
        <v>155</v>
      </c>
      <c r="K1697">
        <f>VLOOKUP(I1697,Sheet2!$A$2:$C$1013,3,FALSE)</f>
        <v>85</v>
      </c>
      <c r="L1697" t="str">
        <f t="shared" si="107"/>
        <v>UPDATE m_coa set coa_group_id='85' WHERE code='120801043';</v>
      </c>
    </row>
    <row r="1698" customFormat="1" spans="2:12">
      <c r="B1698">
        <v>120801044</v>
      </c>
      <c r="C1698" t="str">
        <f t="shared" si="105"/>
        <v>NCA - Piutang Pihak Berelasi - PT Gowes Teknologi Indonesia (GTI1)</v>
      </c>
      <c r="D1698" s="7" t="str">
        <f t="shared" si="106"/>
        <v>INSERT INTO m_coa (created_at, code, name) values (NOW(),'120801044','NCA - Piutang Pihak Berelasi - PT Gowes Teknologi Indonesia (GTI1)');</v>
      </c>
      <c r="E1698" s="744" t="s">
        <v>60</v>
      </c>
      <c r="F1698" t="s">
        <v>376</v>
      </c>
      <c r="G1698" t="s">
        <v>373</v>
      </c>
      <c r="I1698" t="s">
        <v>156</v>
      </c>
      <c r="K1698">
        <f>VLOOKUP(I1698,Sheet2!$A$2:$C$1013,3,FALSE)</f>
        <v>86</v>
      </c>
      <c r="L1698" t="str">
        <f t="shared" si="107"/>
        <v>UPDATE m_coa set coa_group_id='86' WHERE code='120801044';</v>
      </c>
    </row>
    <row r="1699" customFormat="1" spans="2:12">
      <c r="B1699">
        <v>120801045</v>
      </c>
      <c r="C1699" t="str">
        <f t="shared" si="105"/>
        <v>NCA - Piutang Pihak Berelasi - PT Gowithmi Teknologi Indonesia (GTI2)</v>
      </c>
      <c r="D1699" s="7" t="str">
        <f t="shared" si="106"/>
        <v>INSERT INTO m_coa (created_at, code, name) values (NOW(),'120801045','NCA - Piutang Pihak Berelasi - PT Gowithmi Teknologi Indonesia (GTI2)');</v>
      </c>
      <c r="E1699" s="744" t="s">
        <v>60</v>
      </c>
      <c r="F1699" t="s">
        <v>376</v>
      </c>
      <c r="G1699" t="s">
        <v>373</v>
      </c>
      <c r="I1699" t="s">
        <v>157</v>
      </c>
      <c r="K1699">
        <f>VLOOKUP(I1699,Sheet2!$A$2:$C$1013,3,FALSE)</f>
        <v>87</v>
      </c>
      <c r="L1699" t="str">
        <f t="shared" si="107"/>
        <v>UPDATE m_coa set coa_group_id='87' WHERE code='120801045';</v>
      </c>
    </row>
    <row r="1700" customFormat="1" spans="2:12">
      <c r="B1700">
        <v>120801046</v>
      </c>
      <c r="C1700" t="str">
        <f t="shared" si="105"/>
        <v>NCA - Piutang Pihak Berelasi - PT Green Sinergy Indonesia (GSI)</v>
      </c>
      <c r="D1700" s="7" t="str">
        <f t="shared" si="106"/>
        <v>INSERT INTO m_coa (created_at, code, name) values (NOW(),'120801046','NCA - Piutang Pihak Berelasi - PT Green Sinergy Indonesia (GSI)');</v>
      </c>
      <c r="E1700" s="744" t="s">
        <v>60</v>
      </c>
      <c r="F1700" t="s">
        <v>376</v>
      </c>
      <c r="G1700" t="s">
        <v>373</v>
      </c>
      <c r="I1700" t="s">
        <v>158</v>
      </c>
      <c r="K1700">
        <f>VLOOKUP(I1700,Sheet2!$A$2:$C$1013,3,FALSE)</f>
        <v>88</v>
      </c>
      <c r="L1700" t="str">
        <f t="shared" si="107"/>
        <v>UPDATE m_coa set coa_group_id='88' WHERE code='120801046';</v>
      </c>
    </row>
    <row r="1701" customFormat="1" spans="2:12">
      <c r="B1701">
        <v>120801047</v>
      </c>
      <c r="C1701" t="str">
        <f t="shared" si="105"/>
        <v>NCA - Piutang Pihak Berelasi - PT Harapan Inti Selaras (HIS)</v>
      </c>
      <c r="D1701" s="7" t="str">
        <f t="shared" si="106"/>
        <v>INSERT INTO m_coa (created_at, code, name) values (NOW(),'120801047','NCA - Piutang Pihak Berelasi - PT Harapan Inti Selaras (HIS)');</v>
      </c>
      <c r="E1701" s="744" t="s">
        <v>60</v>
      </c>
      <c r="F1701" t="s">
        <v>376</v>
      </c>
      <c r="G1701" t="s">
        <v>373</v>
      </c>
      <c r="I1701" t="s">
        <v>159</v>
      </c>
      <c r="K1701">
        <f>VLOOKUP(I1701,Sheet2!$A$2:$C$1013,3,FALSE)</f>
        <v>89</v>
      </c>
      <c r="L1701" t="str">
        <f t="shared" si="107"/>
        <v>UPDATE m_coa set coa_group_id='89' WHERE code='120801047';</v>
      </c>
    </row>
    <row r="1702" customFormat="1" spans="2:12">
      <c r="B1702">
        <v>120801048</v>
      </c>
      <c r="C1702" t="str">
        <f t="shared" si="105"/>
        <v>NCA - Piutang Pihak Berelasi - PT Hikmat Sukses Sejahtera (HSS)</v>
      </c>
      <c r="D1702" s="7" t="str">
        <f t="shared" si="106"/>
        <v>INSERT INTO m_coa (created_at, code, name) values (NOW(),'120801048','NCA - Piutang Pihak Berelasi - PT Hikmat Sukses Sejahtera (HSS)');</v>
      </c>
      <c r="E1702" s="744" t="s">
        <v>60</v>
      </c>
      <c r="F1702" t="s">
        <v>376</v>
      </c>
      <c r="G1702" t="s">
        <v>373</v>
      </c>
      <c r="I1702" t="s">
        <v>160</v>
      </c>
      <c r="K1702">
        <f>VLOOKUP(I1702,Sheet2!$A$2:$C$1013,3,FALSE)</f>
        <v>90</v>
      </c>
      <c r="L1702" t="str">
        <f t="shared" si="107"/>
        <v>UPDATE m_coa set coa_group_id='90' WHERE code='120801048';</v>
      </c>
    </row>
    <row r="1703" customFormat="1" spans="2:12">
      <c r="B1703">
        <v>120801049</v>
      </c>
      <c r="C1703" t="str">
        <f t="shared" si="105"/>
        <v>NCA - Piutang Pihak Berelasi - PT Inova Duapuluh Duapuluh</v>
      </c>
      <c r="D1703" s="7" t="str">
        <f t="shared" si="106"/>
        <v>INSERT INTO m_coa (created_at, code, name) values (NOW(),'120801049','NCA - Piutang Pihak Berelasi - PT Inova Duapuluh Duapuluh');</v>
      </c>
      <c r="E1703" s="744" t="s">
        <v>60</v>
      </c>
      <c r="F1703" t="s">
        <v>376</v>
      </c>
      <c r="G1703" t="s">
        <v>373</v>
      </c>
      <c r="I1703" t="s">
        <v>161</v>
      </c>
      <c r="K1703">
        <f>VLOOKUP(I1703,Sheet2!$A$2:$C$1013,3,FALSE)</f>
        <v>91</v>
      </c>
      <c r="L1703" t="str">
        <f t="shared" si="107"/>
        <v>UPDATE m_coa set coa_group_id='91' WHERE code='120801049';</v>
      </c>
    </row>
    <row r="1704" customFormat="1" spans="2:12">
      <c r="B1704">
        <v>120801050</v>
      </c>
      <c r="C1704" t="str">
        <f t="shared" si="105"/>
        <v>NCA - Piutang Pihak Berelasi - PT Inspira Citra Asia (ICA)</v>
      </c>
      <c r="D1704" s="7" t="str">
        <f t="shared" si="106"/>
        <v>INSERT INTO m_coa (created_at, code, name) values (NOW(),'120801050','NCA - Piutang Pihak Berelasi - PT Inspira Citra Asia (ICA)');</v>
      </c>
      <c r="E1704" s="744" t="s">
        <v>60</v>
      </c>
      <c r="F1704" t="s">
        <v>376</v>
      </c>
      <c r="G1704" t="s">
        <v>373</v>
      </c>
      <c r="I1704" t="s">
        <v>162</v>
      </c>
      <c r="K1704">
        <f>VLOOKUP(I1704,Sheet2!$A$2:$C$1013,3,FALSE)</f>
        <v>92</v>
      </c>
      <c r="L1704" t="str">
        <f t="shared" si="107"/>
        <v>UPDATE m_coa set coa_group_id='92' WHERE code='120801050';</v>
      </c>
    </row>
    <row r="1705" customFormat="1" spans="2:12">
      <c r="B1705">
        <v>120801051</v>
      </c>
      <c r="C1705" t="str">
        <f t="shared" si="105"/>
        <v>NCA - Piutang Pihak Berelasi - PT Internet Omega Teknologi (IOT)</v>
      </c>
      <c r="D1705" s="7" t="str">
        <f t="shared" si="106"/>
        <v>INSERT INTO m_coa (created_at, code, name) values (NOW(),'120801051','NCA - Piutang Pihak Berelasi - PT Internet Omega Teknologi (IOT)');</v>
      </c>
      <c r="E1705" s="744" t="s">
        <v>60</v>
      </c>
      <c r="F1705" t="s">
        <v>376</v>
      </c>
      <c r="G1705" t="s">
        <v>373</v>
      </c>
      <c r="I1705" t="s">
        <v>163</v>
      </c>
      <c r="K1705">
        <f>VLOOKUP(I1705,Sheet2!$A$2:$C$1013,3,FALSE)</f>
        <v>93</v>
      </c>
      <c r="L1705" t="str">
        <f t="shared" si="107"/>
        <v>UPDATE m_coa set coa_group_id='93' WHERE code='120801051';</v>
      </c>
    </row>
    <row r="1706" customFormat="1" spans="2:12">
      <c r="B1706">
        <v>120801052</v>
      </c>
      <c r="C1706" t="str">
        <f t="shared" si="105"/>
        <v>NCA - Piutang Pihak Berelasi - PT Jedidiah Inti Anugerah (JIA)</v>
      </c>
      <c r="D1706" s="7" t="str">
        <f t="shared" si="106"/>
        <v>INSERT INTO m_coa (created_at, code, name) values (NOW(),'120801052','NCA - Piutang Pihak Berelasi - PT Jedidiah Inti Anugerah (JIA)');</v>
      </c>
      <c r="E1706" s="744" t="s">
        <v>60</v>
      </c>
      <c r="F1706" t="s">
        <v>376</v>
      </c>
      <c r="G1706" t="s">
        <v>373</v>
      </c>
      <c r="I1706" t="s">
        <v>164</v>
      </c>
      <c r="K1706">
        <f>VLOOKUP(I1706,Sheet2!$A$2:$C$1013,3,FALSE)</f>
        <v>94</v>
      </c>
      <c r="L1706" t="str">
        <f t="shared" si="107"/>
        <v>UPDATE m_coa set coa_group_id='94' WHERE code='120801052';</v>
      </c>
    </row>
    <row r="1707" customFormat="1" spans="2:12">
      <c r="B1707">
        <v>120801053</v>
      </c>
      <c r="C1707" t="str">
        <f t="shared" si="105"/>
        <v>NCA - Piutang Pihak Berelasi - PT Jubileum Musisi Indonesia (JMI)</v>
      </c>
      <c r="D1707" s="7" t="str">
        <f t="shared" si="106"/>
        <v>INSERT INTO m_coa (created_at, code, name) values (NOW(),'120801053','NCA - Piutang Pihak Berelasi - PT Jubileum Musisi Indonesia (JMI)');</v>
      </c>
      <c r="E1707" s="744" t="s">
        <v>60</v>
      </c>
      <c r="F1707" t="s">
        <v>376</v>
      </c>
      <c r="G1707" t="s">
        <v>373</v>
      </c>
      <c r="I1707" t="s">
        <v>165</v>
      </c>
      <c r="K1707">
        <f>VLOOKUP(I1707,Sheet2!$A$2:$C$1013,3,FALSE)</f>
        <v>95</v>
      </c>
      <c r="L1707" t="str">
        <f t="shared" si="107"/>
        <v>UPDATE m_coa set coa_group_id='95' WHERE code='120801053';</v>
      </c>
    </row>
    <row r="1708" customFormat="1" spans="2:12">
      <c r="B1708">
        <v>120801054</v>
      </c>
      <c r="C1708" t="str">
        <f t="shared" si="105"/>
        <v>NCA - Piutang Pihak Berelasi - PT Jurnal Digital Indonesia (JDI)</v>
      </c>
      <c r="D1708" s="7" t="str">
        <f t="shared" si="106"/>
        <v>INSERT INTO m_coa (created_at, code, name) values (NOW(),'120801054','NCA - Piutang Pihak Berelasi - PT Jurnal Digital Indonesia (JDI)');</v>
      </c>
      <c r="E1708" s="744" t="s">
        <v>60</v>
      </c>
      <c r="F1708" t="s">
        <v>376</v>
      </c>
      <c r="G1708" t="s">
        <v>373</v>
      </c>
      <c r="I1708" t="s">
        <v>166</v>
      </c>
      <c r="K1708">
        <f>VLOOKUP(I1708,Sheet2!$A$2:$C$1013,3,FALSE)</f>
        <v>96</v>
      </c>
      <c r="L1708" t="str">
        <f t="shared" si="107"/>
        <v>UPDATE m_coa set coa_group_id='96' WHERE code='120801054';</v>
      </c>
    </row>
    <row r="1709" customFormat="1" spans="2:12">
      <c r="B1709">
        <v>120801055</v>
      </c>
      <c r="C1709" t="str">
        <f t="shared" si="105"/>
        <v>NCA - Piutang Pihak Berelasi - PT Kasih Anugerah Kharisma (KAK)</v>
      </c>
      <c r="D1709" s="7" t="str">
        <f t="shared" si="106"/>
        <v>INSERT INTO m_coa (created_at, code, name) values (NOW(),'120801055','NCA - Piutang Pihak Berelasi - PT Kasih Anugerah Kharisma (KAK)');</v>
      </c>
      <c r="E1709" s="744" t="s">
        <v>60</v>
      </c>
      <c r="F1709" t="s">
        <v>376</v>
      </c>
      <c r="G1709" t="s">
        <v>373</v>
      </c>
      <c r="I1709" t="s">
        <v>167</v>
      </c>
      <c r="K1709">
        <f>VLOOKUP(I1709,Sheet2!$A$2:$C$1013,3,FALSE)</f>
        <v>97</v>
      </c>
      <c r="L1709" t="str">
        <f t="shared" si="107"/>
        <v>UPDATE m_coa set coa_group_id='97' WHERE code='120801055';</v>
      </c>
    </row>
    <row r="1710" customFormat="1" spans="2:12">
      <c r="B1710">
        <v>120801056</v>
      </c>
      <c r="C1710" t="str">
        <f t="shared" si="105"/>
        <v>NCA - Piutang Pihak Berelasi - PT Kavita Dana Asia (KDA)</v>
      </c>
      <c r="D1710" s="7" t="str">
        <f t="shared" si="106"/>
        <v>INSERT INTO m_coa (created_at, code, name) values (NOW(),'120801056','NCA - Piutang Pihak Berelasi - PT Kavita Dana Asia (KDA)');</v>
      </c>
      <c r="E1710" s="744" t="s">
        <v>60</v>
      </c>
      <c r="F1710" t="s">
        <v>376</v>
      </c>
      <c r="G1710" t="s">
        <v>373</v>
      </c>
      <c r="I1710" t="s">
        <v>168</v>
      </c>
      <c r="K1710">
        <f>VLOOKUP(I1710,Sheet2!$A$2:$C$1013,3,FALSE)</f>
        <v>98</v>
      </c>
      <c r="L1710" t="str">
        <f t="shared" si="107"/>
        <v>UPDATE m_coa set coa_group_id='98' WHERE code='120801056';</v>
      </c>
    </row>
    <row r="1711" customFormat="1" spans="2:12">
      <c r="B1711">
        <v>120801057</v>
      </c>
      <c r="C1711" t="str">
        <f t="shared" si="105"/>
        <v>NCA - Piutang Pihak Berelasi - PT Kejora Digital Investama (KDI)</v>
      </c>
      <c r="D1711" s="7" t="str">
        <f t="shared" si="106"/>
        <v>INSERT INTO m_coa (created_at, code, name) values (NOW(),'120801057','NCA - Piutang Pihak Berelasi - PT Kejora Digital Investama (KDI)');</v>
      </c>
      <c r="E1711" s="744" t="s">
        <v>60</v>
      </c>
      <c r="F1711" t="s">
        <v>376</v>
      </c>
      <c r="G1711" t="s">
        <v>373</v>
      </c>
      <c r="I1711" t="s">
        <v>169</v>
      </c>
      <c r="K1711">
        <f>VLOOKUP(I1711,Sheet2!$A$2:$C$1013,3,FALSE)</f>
        <v>99</v>
      </c>
      <c r="L1711" t="str">
        <f t="shared" si="107"/>
        <v>UPDATE m_coa set coa_group_id='99' WHERE code='120801057';</v>
      </c>
    </row>
    <row r="1712" customFormat="1" spans="2:12">
      <c r="B1712">
        <v>120801058</v>
      </c>
      <c r="C1712" t="str">
        <f t="shared" si="105"/>
        <v>NCA - Piutang Pihak Berelasi - PT Krenpay Digital Indonesia (KDI)</v>
      </c>
      <c r="D1712" s="7" t="str">
        <f t="shared" si="106"/>
        <v>INSERT INTO m_coa (created_at, code, name) values (NOW(),'120801058','NCA - Piutang Pihak Berelasi - PT Krenpay Digital Indonesia (KDI)');</v>
      </c>
      <c r="E1712" s="744" t="s">
        <v>60</v>
      </c>
      <c r="F1712" t="s">
        <v>376</v>
      </c>
      <c r="G1712" t="s">
        <v>373</v>
      </c>
      <c r="I1712" t="s">
        <v>170</v>
      </c>
      <c r="K1712">
        <f>VLOOKUP(I1712,Sheet2!$A$2:$C$1013,3,FALSE)</f>
        <v>100</v>
      </c>
      <c r="L1712" t="str">
        <f t="shared" si="107"/>
        <v>UPDATE m_coa set coa_group_id='100' WHERE code='120801058';</v>
      </c>
    </row>
    <row r="1713" customFormat="1" spans="2:12">
      <c r="B1713">
        <v>120801059</v>
      </c>
      <c r="C1713" t="str">
        <f t="shared" si="105"/>
        <v>NCA - Piutang Pihak Berelasi - PT Kubox Teknologi Indonesia (KTI)</v>
      </c>
      <c r="D1713" s="7" t="str">
        <f t="shared" si="106"/>
        <v>INSERT INTO m_coa (created_at, code, name) values (NOW(),'120801059','NCA - Piutang Pihak Berelasi - PT Kubox Teknologi Indonesia (KTI)');</v>
      </c>
      <c r="E1713" s="744" t="s">
        <v>60</v>
      </c>
      <c r="F1713" t="s">
        <v>376</v>
      </c>
      <c r="G1713" t="s">
        <v>373</v>
      </c>
      <c r="I1713" t="s">
        <v>171</v>
      </c>
      <c r="K1713">
        <f>VLOOKUP(I1713,Sheet2!$A$2:$C$1013,3,FALSE)</f>
        <v>101</v>
      </c>
      <c r="L1713" t="str">
        <f t="shared" si="107"/>
        <v>UPDATE m_coa set coa_group_id='101' WHERE code='120801059';</v>
      </c>
    </row>
    <row r="1714" customFormat="1" spans="2:12">
      <c r="B1714">
        <v>120801060</v>
      </c>
      <c r="C1714" t="str">
        <f t="shared" si="105"/>
        <v>NCA - Piutang Pihak Berelasi - PT Kuwais Berkah Indonesia (KBI)</v>
      </c>
      <c r="D1714" s="7" t="str">
        <f t="shared" si="106"/>
        <v>INSERT INTO m_coa (created_at, code, name) values (NOW(),'120801060','NCA - Piutang Pihak Berelasi - PT Kuwais Berkah Indonesia (KBI)');</v>
      </c>
      <c r="E1714" s="744" t="s">
        <v>60</v>
      </c>
      <c r="F1714" t="s">
        <v>376</v>
      </c>
      <c r="G1714" t="s">
        <v>373</v>
      </c>
      <c r="I1714" t="s">
        <v>172</v>
      </c>
      <c r="K1714">
        <f>VLOOKUP(I1714,Sheet2!$A$2:$C$1013,3,FALSE)</f>
        <v>102</v>
      </c>
      <c r="L1714" t="str">
        <f t="shared" si="107"/>
        <v>UPDATE m_coa set coa_group_id='102' WHERE code='120801060';</v>
      </c>
    </row>
    <row r="1715" customFormat="1" spans="2:12">
      <c r="B1715">
        <v>120801061</v>
      </c>
      <c r="C1715" t="str">
        <f t="shared" si="105"/>
        <v>NCA - Piutang Pihak Berelasi - PT Kwartet Boga Anugerah (KBA)</v>
      </c>
      <c r="D1715" s="7" t="str">
        <f t="shared" si="106"/>
        <v>INSERT INTO m_coa (created_at, code, name) values (NOW(),'120801061','NCA - Piutang Pihak Berelasi - PT Kwartet Boga Anugerah (KBA)');</v>
      </c>
      <c r="E1715" s="744" t="s">
        <v>60</v>
      </c>
      <c r="F1715" t="s">
        <v>376</v>
      </c>
      <c r="G1715" t="s">
        <v>373</v>
      </c>
      <c r="I1715" t="s">
        <v>173</v>
      </c>
      <c r="K1715">
        <f>VLOOKUP(I1715,Sheet2!$A$2:$C$1013,3,FALSE)</f>
        <v>103</v>
      </c>
      <c r="L1715" t="str">
        <f t="shared" si="107"/>
        <v>UPDATE m_coa set coa_group_id='103' WHERE code='120801061';</v>
      </c>
    </row>
    <row r="1716" customFormat="1" spans="2:12">
      <c r="B1716">
        <v>120801062</v>
      </c>
      <c r="C1716" t="str">
        <f t="shared" si="105"/>
        <v>NCA - Piutang Pihak Berelasi - PT Lautan Inovasi Teknologi (LIT)</v>
      </c>
      <c r="D1716" s="7" t="str">
        <f t="shared" si="106"/>
        <v>INSERT INTO m_coa (created_at, code, name) values (NOW(),'120801062','NCA - Piutang Pihak Berelasi - PT Lautan Inovasi Teknologi (LIT)');</v>
      </c>
      <c r="E1716" s="744" t="s">
        <v>60</v>
      </c>
      <c r="F1716" t="s">
        <v>376</v>
      </c>
      <c r="G1716" t="s">
        <v>373</v>
      </c>
      <c r="I1716" t="s">
        <v>174</v>
      </c>
      <c r="K1716">
        <f>VLOOKUP(I1716,Sheet2!$A$2:$C$1013,3,FALSE)</f>
        <v>104</v>
      </c>
      <c r="L1716" t="str">
        <f t="shared" si="107"/>
        <v>UPDATE m_coa set coa_group_id='104' WHERE code='120801062';</v>
      </c>
    </row>
    <row r="1717" customFormat="1" spans="2:12">
      <c r="B1717">
        <v>120801063</v>
      </c>
      <c r="C1717" t="str">
        <f t="shared" si="105"/>
        <v>NCA - Piutang Pihak Berelasi - PT Lentera Ekosistem Digital (LED)</v>
      </c>
      <c r="D1717" s="7" t="str">
        <f t="shared" si="106"/>
        <v>INSERT INTO m_coa (created_at, code, name) values (NOW(),'120801063','NCA - Piutang Pihak Berelasi - PT Lentera Ekosistem Digital (LED)');</v>
      </c>
      <c r="E1717" s="744" t="s">
        <v>60</v>
      </c>
      <c r="F1717" t="s">
        <v>376</v>
      </c>
      <c r="G1717" t="s">
        <v>373</v>
      </c>
      <c r="I1717" t="s">
        <v>175</v>
      </c>
      <c r="K1717">
        <f>VLOOKUP(I1717,Sheet2!$A$2:$C$1013,3,FALSE)</f>
        <v>105</v>
      </c>
      <c r="L1717" t="str">
        <f t="shared" si="107"/>
        <v>UPDATE m_coa set coa_group_id='105' WHERE code='120801063';</v>
      </c>
    </row>
    <row r="1718" customFormat="1" spans="2:12">
      <c r="B1718">
        <v>120801064</v>
      </c>
      <c r="C1718" t="str">
        <f t="shared" si="105"/>
        <v>NCA - Piutang Pihak Berelasi - PT Logitek Digital Nusantara (LDN/DTN)</v>
      </c>
      <c r="D1718" s="7" t="str">
        <f t="shared" si="106"/>
        <v>INSERT INTO m_coa (created_at, code, name) values (NOW(),'120801064','NCA - Piutang Pihak Berelasi - PT Logitek Digital Nusantara (LDN/DTN)');</v>
      </c>
      <c r="E1718" s="744" t="s">
        <v>60</v>
      </c>
      <c r="F1718" t="s">
        <v>376</v>
      </c>
      <c r="G1718" t="s">
        <v>373</v>
      </c>
      <c r="I1718" t="s">
        <v>176</v>
      </c>
      <c r="K1718">
        <f>VLOOKUP(I1718,Sheet2!$A$2:$C$1013,3,FALSE)</f>
        <v>106</v>
      </c>
      <c r="L1718" t="str">
        <f t="shared" si="107"/>
        <v>UPDATE m_coa set coa_group_id='106' WHERE code='120801064';</v>
      </c>
    </row>
    <row r="1719" customFormat="1" spans="2:12">
      <c r="B1719">
        <v>120801065</v>
      </c>
      <c r="C1719" t="str">
        <f t="shared" ref="C1719:C1782" si="108">CONCATENATE(F1719,E1719,G1719,E1719,I1719)</f>
        <v>NCA - Piutang Pihak Berelasi - PT M Cash Integrasi Tbk (MCAS)</v>
      </c>
      <c r="D1719" s="7" t="str">
        <f t="shared" si="106"/>
        <v>INSERT INTO m_coa (created_at, code, name) values (NOW(),'120801065','NCA - Piutang Pihak Berelasi - PT M Cash Integrasi Tbk (MCAS)');</v>
      </c>
      <c r="E1719" s="744" t="s">
        <v>60</v>
      </c>
      <c r="F1719" t="s">
        <v>376</v>
      </c>
      <c r="G1719" t="s">
        <v>373</v>
      </c>
      <c r="I1719" t="s">
        <v>177</v>
      </c>
      <c r="K1719">
        <f>VLOOKUP(I1719,Sheet2!$A$2:$C$1013,3,FALSE)</f>
        <v>107</v>
      </c>
      <c r="L1719" t="str">
        <f t="shared" si="107"/>
        <v>UPDATE m_coa set coa_group_id='107' WHERE code='120801065';</v>
      </c>
    </row>
    <row r="1720" customFormat="1" spans="2:12">
      <c r="B1720">
        <v>120801066</v>
      </c>
      <c r="C1720" t="str">
        <f t="shared" si="108"/>
        <v>NCA - Piutang Pihak Berelasi - PT Digital Maksima Karunia</v>
      </c>
      <c r="D1720" s="7" t="str">
        <f t="shared" si="106"/>
        <v>INSERT INTO m_coa (created_at, code, name) values (NOW(),'120801066','NCA - Piutang Pihak Berelasi - PT Digital Maksima Karunia');</v>
      </c>
      <c r="E1720" s="744" t="s">
        <v>60</v>
      </c>
      <c r="F1720" t="s">
        <v>376</v>
      </c>
      <c r="G1720" t="s">
        <v>373</v>
      </c>
      <c r="I1720" t="s">
        <v>178</v>
      </c>
      <c r="K1720">
        <f>VLOOKUP(I1720,Sheet2!$A$2:$C$1013,3,FALSE)</f>
        <v>108</v>
      </c>
      <c r="L1720" t="str">
        <f t="shared" si="107"/>
        <v>UPDATE m_coa set coa_group_id='108' WHERE code='120801066';</v>
      </c>
    </row>
    <row r="1721" customFormat="1" spans="2:12">
      <c r="B1721">
        <v>120801067</v>
      </c>
      <c r="C1721" t="str">
        <f t="shared" si="108"/>
        <v>NCA - Piutang Pihak Berelasi - PT M Cash Ritel Indonesia (MRI)</v>
      </c>
      <c r="D1721" s="7" t="str">
        <f t="shared" si="106"/>
        <v>INSERT INTO m_coa (created_at, code, name) values (NOW(),'120801067','NCA - Piutang Pihak Berelasi - PT M Cash Ritel Indonesia (MRI)');</v>
      </c>
      <c r="E1721" s="744" t="s">
        <v>60</v>
      </c>
      <c r="F1721" t="s">
        <v>376</v>
      </c>
      <c r="G1721" t="s">
        <v>373</v>
      </c>
      <c r="I1721" t="s">
        <v>179</v>
      </c>
      <c r="K1721">
        <f>VLOOKUP(I1721,Sheet2!$A$2:$C$1013,3,FALSE)</f>
        <v>109</v>
      </c>
      <c r="L1721" t="str">
        <f t="shared" si="107"/>
        <v>UPDATE m_coa set coa_group_id='109' WHERE code='120801067';</v>
      </c>
    </row>
    <row r="1722" customFormat="1" spans="2:12">
      <c r="B1722">
        <v>120801068</v>
      </c>
      <c r="C1722" t="str">
        <f t="shared" si="108"/>
        <v>NCA - Piutang Pihak Berelasi - PT M Cash Telefast Indonesia (MTI)</v>
      </c>
      <c r="D1722" s="7" t="str">
        <f t="shared" si="106"/>
        <v>INSERT INTO m_coa (created_at, code, name) values (NOW(),'120801068','NCA - Piutang Pihak Berelasi - PT M Cash Telefast Indonesia (MTI)');</v>
      </c>
      <c r="E1722" s="744" t="s">
        <v>60</v>
      </c>
      <c r="F1722" t="s">
        <v>376</v>
      </c>
      <c r="G1722" t="s">
        <v>373</v>
      </c>
      <c r="I1722" t="s">
        <v>180</v>
      </c>
      <c r="K1722">
        <f>VLOOKUP(I1722,Sheet2!$A$2:$C$1013,3,FALSE)</f>
        <v>110</v>
      </c>
      <c r="L1722" t="str">
        <f t="shared" si="107"/>
        <v>UPDATE m_coa set coa_group_id='110' WHERE code='120801068';</v>
      </c>
    </row>
    <row r="1723" customFormat="1" spans="2:12">
      <c r="B1723">
        <v>120801069</v>
      </c>
      <c r="C1723" t="str">
        <f t="shared" si="108"/>
        <v>NCA - Piutang Pihak Berelasi - PT Matra Sinema Asia (MSA)</v>
      </c>
      <c r="D1723" s="7" t="str">
        <f t="shared" si="106"/>
        <v>INSERT INTO m_coa (created_at, code, name) values (NOW(),'120801069','NCA - Piutang Pihak Berelasi - PT Matra Sinema Asia (MSA)');</v>
      </c>
      <c r="E1723" s="744" t="s">
        <v>60</v>
      </c>
      <c r="F1723" t="s">
        <v>376</v>
      </c>
      <c r="G1723" t="s">
        <v>373</v>
      </c>
      <c r="I1723" t="s">
        <v>181</v>
      </c>
      <c r="K1723">
        <f>VLOOKUP(I1723,Sheet2!$A$2:$C$1013,3,FALSE)</f>
        <v>111</v>
      </c>
      <c r="L1723" t="str">
        <f t="shared" si="107"/>
        <v>UPDATE m_coa set coa_group_id='111' WHERE code='120801069';</v>
      </c>
    </row>
    <row r="1724" customFormat="1" spans="2:12">
      <c r="B1724">
        <v>120801070</v>
      </c>
      <c r="C1724" t="str">
        <f t="shared" si="108"/>
        <v>NCA - Piutang Pihak Berelasi - PT MCash Untuk Indonesia (MUI)</v>
      </c>
      <c r="D1724" s="7" t="str">
        <f t="shared" si="106"/>
        <v>INSERT INTO m_coa (created_at, code, name) values (NOW(),'120801070','NCA - Piutang Pihak Berelasi - PT MCash Untuk Indonesia (MUI)');</v>
      </c>
      <c r="E1724" s="744" t="s">
        <v>60</v>
      </c>
      <c r="F1724" t="s">
        <v>376</v>
      </c>
      <c r="G1724" t="s">
        <v>373</v>
      </c>
      <c r="I1724" t="s">
        <v>182</v>
      </c>
      <c r="K1724">
        <f>VLOOKUP(I1724,Sheet2!$A$2:$C$1013,3,FALSE)</f>
        <v>112</v>
      </c>
      <c r="L1724" t="str">
        <f t="shared" si="107"/>
        <v>UPDATE m_coa set coa_group_id='112' WHERE code='120801070';</v>
      </c>
    </row>
    <row r="1725" customFormat="1" spans="2:12">
      <c r="B1725">
        <v>120801071</v>
      </c>
      <c r="C1725" t="str">
        <f t="shared" si="108"/>
        <v>NCA - Piutang Pihak Berelasi - PT Media Karya Nusantara (MKN2)</v>
      </c>
      <c r="D1725" s="7" t="str">
        <f t="shared" si="106"/>
        <v>INSERT INTO m_coa (created_at, code, name) values (NOW(),'120801071','NCA - Piutang Pihak Berelasi - PT Media Karya Nusantara (MKN2)');</v>
      </c>
      <c r="E1725" s="744" t="s">
        <v>60</v>
      </c>
      <c r="F1725" t="s">
        <v>376</v>
      </c>
      <c r="G1725" t="s">
        <v>373</v>
      </c>
      <c r="I1725" t="s">
        <v>183</v>
      </c>
      <c r="K1725">
        <f>VLOOKUP(I1725,Sheet2!$A$2:$C$1013,3,FALSE)</f>
        <v>113</v>
      </c>
      <c r="L1725" t="str">
        <f t="shared" si="107"/>
        <v>UPDATE m_coa set coa_group_id='113' WHERE code='120801071';</v>
      </c>
    </row>
    <row r="1726" customFormat="1" spans="2:12">
      <c r="B1726">
        <v>120801072</v>
      </c>
      <c r="C1726" t="str">
        <f t="shared" si="108"/>
        <v>NCA - Piutang Pihak Berelasi - PT Meisys Technology</v>
      </c>
      <c r="D1726" s="7" t="str">
        <f t="shared" si="106"/>
        <v>INSERT INTO m_coa (created_at, code, name) values (NOW(),'120801072','NCA - Piutang Pihak Berelasi - PT Meisys Technology');</v>
      </c>
      <c r="E1726" s="744" t="s">
        <v>60</v>
      </c>
      <c r="F1726" t="s">
        <v>376</v>
      </c>
      <c r="G1726" t="s">
        <v>373</v>
      </c>
      <c r="I1726" t="s">
        <v>184</v>
      </c>
      <c r="K1726">
        <f>VLOOKUP(I1726,Sheet2!$A$2:$C$1013,3,FALSE)</f>
        <v>114</v>
      </c>
      <c r="L1726" t="str">
        <f t="shared" si="107"/>
        <v>UPDATE m_coa set coa_group_id='114' WHERE code='120801072';</v>
      </c>
    </row>
    <row r="1727" customFormat="1" spans="2:12">
      <c r="B1727">
        <v>120801073</v>
      </c>
      <c r="C1727" t="str">
        <f t="shared" si="108"/>
        <v>NCA - Piutang Pihak Berelasi - PT Mitra Anugerah Setia Kawan (MASK)</v>
      </c>
      <c r="D1727" s="7" t="str">
        <f t="shared" si="106"/>
        <v>INSERT INTO m_coa (created_at, code, name) values (NOW(),'120801073','NCA - Piutang Pihak Berelasi - PT Mitra Anugerah Setia Kawan (MASK)');</v>
      </c>
      <c r="E1727" s="744" t="s">
        <v>60</v>
      </c>
      <c r="F1727" t="s">
        <v>376</v>
      </c>
      <c r="G1727" t="s">
        <v>373</v>
      </c>
      <c r="I1727" t="s">
        <v>185</v>
      </c>
      <c r="K1727">
        <f>VLOOKUP(I1727,Sheet2!$A$2:$C$1013,3,FALSE)</f>
        <v>115</v>
      </c>
      <c r="L1727" t="str">
        <f t="shared" si="107"/>
        <v>UPDATE m_coa set coa_group_id='115' WHERE code='120801073';</v>
      </c>
    </row>
    <row r="1728" customFormat="1" spans="2:12">
      <c r="B1728">
        <v>120801074</v>
      </c>
      <c r="C1728" t="str">
        <f t="shared" si="108"/>
        <v>NCA - Piutang Pihak Berelasi - PT Mitra Artha Teknologi (MAT)</v>
      </c>
      <c r="D1728" s="7" t="str">
        <f t="shared" si="106"/>
        <v>INSERT INTO m_coa (created_at, code, name) values (NOW(),'120801074','NCA - Piutang Pihak Berelasi - PT Mitra Artha Teknologi (MAT)');</v>
      </c>
      <c r="E1728" s="744" t="s">
        <v>60</v>
      </c>
      <c r="F1728" t="s">
        <v>376</v>
      </c>
      <c r="G1728" t="s">
        <v>373</v>
      </c>
      <c r="I1728" t="s">
        <v>186</v>
      </c>
      <c r="K1728">
        <f>VLOOKUP(I1728,Sheet2!$A$2:$C$1013,3,FALSE)</f>
        <v>116</v>
      </c>
      <c r="L1728" t="str">
        <f t="shared" si="107"/>
        <v>UPDATE m_coa set coa_group_id='116' WHERE code='120801074';</v>
      </c>
    </row>
    <row r="1729" customFormat="1" spans="2:12">
      <c r="B1729">
        <v>120801075</v>
      </c>
      <c r="C1729" t="str">
        <f t="shared" si="108"/>
        <v>NCA - Piutang Pihak Berelasi - PT Mitra Cipta Teknologi (MCT)</v>
      </c>
      <c r="D1729" s="7" t="str">
        <f t="shared" si="106"/>
        <v>INSERT INTO m_coa (created_at, code, name) values (NOW(),'120801075','NCA - Piutang Pihak Berelasi - PT Mitra Cipta Teknologi (MCT)');</v>
      </c>
      <c r="E1729" s="744" t="s">
        <v>60</v>
      </c>
      <c r="F1729" t="s">
        <v>376</v>
      </c>
      <c r="G1729" t="s">
        <v>373</v>
      </c>
      <c r="I1729" t="s">
        <v>187</v>
      </c>
      <c r="K1729">
        <f>VLOOKUP(I1729,Sheet2!$A$2:$C$1013,3,FALSE)</f>
        <v>117</v>
      </c>
      <c r="L1729" t="str">
        <f t="shared" si="107"/>
        <v>UPDATE m_coa set coa_group_id='117' WHERE code='120801075';</v>
      </c>
    </row>
    <row r="1730" customFormat="1" spans="2:12">
      <c r="B1730">
        <v>120801076</v>
      </c>
      <c r="C1730" t="str">
        <f t="shared" si="108"/>
        <v>NCA - Piutang Pihak Berelasi - PT Mitra Citra Anugerah (MCA)</v>
      </c>
      <c r="D1730" s="7" t="str">
        <f t="shared" si="106"/>
        <v>INSERT INTO m_coa (created_at, code, name) values (NOW(),'120801076','NCA - Piutang Pihak Berelasi - PT Mitra Citra Anugerah (MCA)');</v>
      </c>
      <c r="E1730" s="744" t="s">
        <v>60</v>
      </c>
      <c r="F1730" t="s">
        <v>376</v>
      </c>
      <c r="G1730" t="s">
        <v>373</v>
      </c>
      <c r="I1730" t="s">
        <v>188</v>
      </c>
      <c r="K1730">
        <f>VLOOKUP(I1730,Sheet2!$A$2:$C$1013,3,FALSE)</f>
        <v>118</v>
      </c>
      <c r="L1730" t="str">
        <f t="shared" si="107"/>
        <v>UPDATE m_coa set coa_group_id='118' WHERE code='120801076';</v>
      </c>
    </row>
    <row r="1731" customFormat="1" spans="2:12">
      <c r="B1731">
        <v>120801077</v>
      </c>
      <c r="C1731" t="str">
        <f t="shared" si="108"/>
        <v>NCA - Piutang Pihak Berelasi - PT Mitra Karunia Nusantara (MKN)</v>
      </c>
      <c r="D1731" s="7" t="str">
        <f t="shared" si="106"/>
        <v>INSERT INTO m_coa (created_at, code, name) values (NOW(),'120801077','NCA - Piutang Pihak Berelasi - PT Mitra Karunia Nusantara (MKN)');</v>
      </c>
      <c r="E1731" s="744" t="s">
        <v>60</v>
      </c>
      <c r="F1731" t="s">
        <v>376</v>
      </c>
      <c r="G1731" t="s">
        <v>373</v>
      </c>
      <c r="I1731" t="s">
        <v>189</v>
      </c>
      <c r="K1731">
        <f>VLOOKUP(I1731,Sheet2!$A$2:$C$1013,3,FALSE)</f>
        <v>119</v>
      </c>
      <c r="L1731" t="str">
        <f t="shared" si="107"/>
        <v>UPDATE m_coa set coa_group_id='119' WHERE code='120801077';</v>
      </c>
    </row>
    <row r="1732" customFormat="1" spans="2:12">
      <c r="B1732">
        <v>120801078</v>
      </c>
      <c r="C1732" t="str">
        <f t="shared" si="108"/>
        <v>NCA - Piutang Pihak Berelasi - PT Mitra Kharisma Nusantara (MKN3)</v>
      </c>
      <c r="D1732" s="7" t="str">
        <f t="shared" si="106"/>
        <v>INSERT INTO m_coa (created_at, code, name) values (NOW(),'120801078','NCA - Piutang Pihak Berelasi - PT Mitra Kharisma Nusantara (MKN3)');</v>
      </c>
      <c r="E1732" s="744" t="s">
        <v>60</v>
      </c>
      <c r="F1732" t="s">
        <v>376</v>
      </c>
      <c r="G1732" t="s">
        <v>373</v>
      </c>
      <c r="I1732" t="s">
        <v>190</v>
      </c>
      <c r="K1732">
        <f>VLOOKUP(I1732,Sheet2!$A$2:$C$1013,3,FALSE)</f>
        <v>120</v>
      </c>
      <c r="L1732" t="str">
        <f t="shared" si="107"/>
        <v>UPDATE m_coa set coa_group_id='120' WHERE code='120801078';</v>
      </c>
    </row>
    <row r="1733" customFormat="1" spans="2:12">
      <c r="B1733">
        <v>120801079</v>
      </c>
      <c r="C1733" t="str">
        <f t="shared" si="108"/>
        <v>NCA - Piutang Pihak Berelasi - PT Mitra Proteksi Mandiri (MPM)</v>
      </c>
      <c r="D1733" s="7" t="str">
        <f t="shared" ref="D1733:D1796" si="109">"INSERT INTO m_coa (created_at, code, name) values (NOW(),'"&amp;B1733&amp;"','"&amp;C1733&amp;"');"</f>
        <v>INSERT INTO m_coa (created_at, code, name) values (NOW(),'120801079','NCA - Piutang Pihak Berelasi - PT Mitra Proteksi Mandiri (MPM)');</v>
      </c>
      <c r="E1733" s="744" t="s">
        <v>60</v>
      </c>
      <c r="F1733" t="s">
        <v>376</v>
      </c>
      <c r="G1733" t="s">
        <v>373</v>
      </c>
      <c r="I1733" t="s">
        <v>191</v>
      </c>
      <c r="K1733">
        <f>VLOOKUP(I1733,Sheet2!$A$2:$C$1013,3,FALSE)</f>
        <v>121</v>
      </c>
      <c r="L1733" t="str">
        <f t="shared" ref="L1733:L1796" si="110">"UPDATE m_coa set coa_group_id='"&amp;K1733&amp;"' WHERE code='"&amp;B1733&amp;"';"</f>
        <v>UPDATE m_coa set coa_group_id='121' WHERE code='120801079';</v>
      </c>
    </row>
    <row r="1734" customFormat="1" spans="2:12">
      <c r="B1734">
        <v>120801080</v>
      </c>
      <c r="C1734" t="str">
        <f t="shared" si="108"/>
        <v>NCA - Piutang Pihak Berelasi - PT Mitra Wicaksana Hopindo (MWH)</v>
      </c>
      <c r="D1734" s="7" t="str">
        <f t="shared" si="109"/>
        <v>INSERT INTO m_coa (created_at, code, name) values (NOW(),'120801080','NCA - Piutang Pihak Berelasi - PT Mitra Wicaksana Hopindo (MWH)');</v>
      </c>
      <c r="E1734" s="744" t="s">
        <v>60</v>
      </c>
      <c r="F1734" t="s">
        <v>376</v>
      </c>
      <c r="G1734" t="s">
        <v>373</v>
      </c>
      <c r="I1734" t="s">
        <v>192</v>
      </c>
      <c r="K1734">
        <f>VLOOKUP(I1734,Sheet2!$A$2:$C$1013,3,FALSE)</f>
        <v>122</v>
      </c>
      <c r="L1734" t="str">
        <f t="shared" si="110"/>
        <v>UPDATE m_coa set coa_group_id='122' WHERE code='120801080';</v>
      </c>
    </row>
    <row r="1735" customFormat="1" spans="2:12">
      <c r="B1735">
        <v>120801081</v>
      </c>
      <c r="C1735" t="str">
        <f t="shared" si="108"/>
        <v>NCA - Piutang Pihak Berelasi - PT MKopi Digital Indonesia (MKDI)</v>
      </c>
      <c r="D1735" s="7" t="str">
        <f t="shared" si="109"/>
        <v>INSERT INTO m_coa (created_at, code, name) values (NOW(),'120801081','NCA - Piutang Pihak Berelasi - PT MKopi Digital Indonesia (MKDI)');</v>
      </c>
      <c r="E1735" s="744" t="s">
        <v>60</v>
      </c>
      <c r="F1735" t="s">
        <v>376</v>
      </c>
      <c r="G1735" t="s">
        <v>373</v>
      </c>
      <c r="I1735" t="s">
        <v>193</v>
      </c>
      <c r="K1735">
        <f>VLOOKUP(I1735,Sheet2!$A$2:$C$1013,3,FALSE)</f>
        <v>123</v>
      </c>
      <c r="L1735" t="str">
        <f t="shared" si="110"/>
        <v>UPDATE m_coa set coa_group_id='123' WHERE code='120801081';</v>
      </c>
    </row>
    <row r="1736" customFormat="1" spans="2:12">
      <c r="B1736">
        <v>120801082</v>
      </c>
      <c r="C1736" t="str">
        <f t="shared" si="108"/>
        <v>NCA - Piutang Pihak Berelasi - PT Monetix Digital Indonesia (MDI)</v>
      </c>
      <c r="D1736" s="7" t="str">
        <f t="shared" si="109"/>
        <v>INSERT INTO m_coa (created_at, code, name) values (NOW(),'120801082','NCA - Piutang Pihak Berelasi - PT Monetix Digital Indonesia (MDI)');</v>
      </c>
      <c r="E1736" s="744" t="s">
        <v>60</v>
      </c>
      <c r="F1736" t="s">
        <v>376</v>
      </c>
      <c r="G1736" t="s">
        <v>373</v>
      </c>
      <c r="I1736" t="s">
        <v>194</v>
      </c>
      <c r="K1736">
        <f>VLOOKUP(I1736,Sheet2!$A$2:$C$1013,3,FALSE)</f>
        <v>124</v>
      </c>
      <c r="L1736" t="str">
        <f t="shared" si="110"/>
        <v>UPDATE m_coa set coa_group_id='124' WHERE code='120801082';</v>
      </c>
    </row>
    <row r="1737" customFormat="1" spans="2:12">
      <c r="B1737">
        <v>120801083</v>
      </c>
      <c r="C1737" t="str">
        <f t="shared" si="108"/>
        <v>NCA - Piutang Pihak Berelasi - PT Muldidaya Dinamika (MDD)</v>
      </c>
      <c r="D1737" s="7" t="str">
        <f t="shared" si="109"/>
        <v>INSERT INTO m_coa (created_at, code, name) values (NOW(),'120801083','NCA - Piutang Pihak Berelasi - PT Muldidaya Dinamika (MDD)');</v>
      </c>
      <c r="E1737" s="744" t="s">
        <v>60</v>
      </c>
      <c r="F1737" t="s">
        <v>376</v>
      </c>
      <c r="G1737" t="s">
        <v>373</v>
      </c>
      <c r="I1737" t="s">
        <v>195</v>
      </c>
      <c r="K1737">
        <f>VLOOKUP(I1737,Sheet2!$A$2:$C$1013,3,FALSE)</f>
        <v>125</v>
      </c>
      <c r="L1737" t="str">
        <f t="shared" si="110"/>
        <v>UPDATE m_coa set coa_group_id='125' WHERE code='120801083';</v>
      </c>
    </row>
    <row r="1738" customFormat="1" spans="2:12">
      <c r="B1738">
        <v>120801084</v>
      </c>
      <c r="C1738" t="str">
        <f t="shared" si="108"/>
        <v>NCA - Piutang Pihak Berelasi - PT Natrindo Fajar Cemerlang (NFC)</v>
      </c>
      <c r="D1738" s="7" t="str">
        <f t="shared" si="109"/>
        <v>INSERT INTO m_coa (created_at, code, name) values (NOW(),'120801084','NCA - Piutang Pihak Berelasi - PT Natrindo Fajar Cemerlang (NFC)');</v>
      </c>
      <c r="E1738" s="744" t="s">
        <v>60</v>
      </c>
      <c r="F1738" t="s">
        <v>376</v>
      </c>
      <c r="G1738" t="s">
        <v>373</v>
      </c>
      <c r="I1738" t="s">
        <v>196</v>
      </c>
      <c r="K1738">
        <f>VLOOKUP(I1738,Sheet2!$A$2:$C$1013,3,FALSE)</f>
        <v>126</v>
      </c>
      <c r="L1738" t="str">
        <f t="shared" si="110"/>
        <v>UPDATE m_coa set coa_group_id='126' WHERE code='120801084';</v>
      </c>
    </row>
    <row r="1739" customFormat="1" spans="2:12">
      <c r="B1739">
        <v>120801085</v>
      </c>
      <c r="C1739" t="str">
        <f t="shared" si="108"/>
        <v>NCA - Piutang Pihak Berelasi - PT NFC Indonesia Tbk (NFCX)</v>
      </c>
      <c r="D1739" s="7" t="str">
        <f t="shared" si="109"/>
        <v>INSERT INTO m_coa (created_at, code, name) values (NOW(),'120801085','NCA - Piutang Pihak Berelasi - PT NFC Indonesia Tbk (NFCX)');</v>
      </c>
      <c r="E1739" s="744" t="s">
        <v>60</v>
      </c>
      <c r="F1739" t="s">
        <v>376</v>
      </c>
      <c r="G1739" t="s">
        <v>373</v>
      </c>
      <c r="I1739" t="s">
        <v>197</v>
      </c>
      <c r="K1739">
        <f>VLOOKUP(I1739,Sheet2!$A$2:$C$1013,3,FALSE)</f>
        <v>127</v>
      </c>
      <c r="L1739" t="str">
        <f t="shared" si="110"/>
        <v>UPDATE m_coa set coa_group_id='127' WHERE code='120801085';</v>
      </c>
    </row>
    <row r="1740" customFormat="1" spans="2:12">
      <c r="B1740">
        <v>120801086</v>
      </c>
      <c r="C1740" t="str">
        <f t="shared" si="108"/>
        <v>NCA - Piutang Pihak Berelasi - PT NFCX Media Teknologi (NMT)</v>
      </c>
      <c r="D1740" s="7" t="str">
        <f t="shared" si="109"/>
        <v>INSERT INTO m_coa (created_at, code, name) values (NOW(),'120801086','NCA - Piutang Pihak Berelasi - PT NFCX Media Teknologi (NMT)');</v>
      </c>
      <c r="E1740" s="744" t="s">
        <v>60</v>
      </c>
      <c r="F1740" t="s">
        <v>376</v>
      </c>
      <c r="G1740" t="s">
        <v>373</v>
      </c>
      <c r="I1740" t="s">
        <v>198</v>
      </c>
      <c r="K1740">
        <f>VLOOKUP(I1740,Sheet2!$A$2:$C$1013,3,FALSE)</f>
        <v>128</v>
      </c>
      <c r="L1740" t="str">
        <f t="shared" si="110"/>
        <v>UPDATE m_coa set coa_group_id='128' WHERE code='120801086';</v>
      </c>
    </row>
    <row r="1741" customFormat="1" spans="2:12">
      <c r="B1741">
        <v>120801087</v>
      </c>
      <c r="C1741" t="str">
        <f t="shared" si="108"/>
        <v>NCA - Piutang Pihak Berelasi - PT Nusantara Inti Karunia (NIK)</v>
      </c>
      <c r="D1741" s="7" t="str">
        <f t="shared" si="109"/>
        <v>INSERT INTO m_coa (created_at, code, name) values (NOW(),'120801087','NCA - Piutang Pihak Berelasi - PT Nusantara Inti Karunia (NIK)');</v>
      </c>
      <c r="E1741" s="744" t="s">
        <v>60</v>
      </c>
      <c r="F1741" t="s">
        <v>376</v>
      </c>
      <c r="G1741" t="s">
        <v>373</v>
      </c>
      <c r="I1741" t="s">
        <v>199</v>
      </c>
      <c r="K1741">
        <f>VLOOKUP(I1741,Sheet2!$A$2:$C$1013,3,FALSE)</f>
        <v>129</v>
      </c>
      <c r="L1741" t="str">
        <f t="shared" si="110"/>
        <v>UPDATE m_coa set coa_group_id='129' WHERE code='120801087';</v>
      </c>
    </row>
    <row r="1742" customFormat="1" spans="2:12">
      <c r="B1742">
        <v>120801088</v>
      </c>
      <c r="C1742" t="str">
        <f t="shared" si="108"/>
        <v>NCA - Piutang Pihak Berelasi - PT Nusantara Semesta Mandiri (NSM)</v>
      </c>
      <c r="D1742" s="7" t="str">
        <f t="shared" si="109"/>
        <v>INSERT INTO m_coa (created_at, code, name) values (NOW(),'120801088','NCA - Piutang Pihak Berelasi - PT Nusantara Semesta Mandiri (NSM)');</v>
      </c>
      <c r="E1742" s="744" t="s">
        <v>60</v>
      </c>
      <c r="F1742" t="s">
        <v>376</v>
      </c>
      <c r="G1742" t="s">
        <v>373</v>
      </c>
      <c r="I1742" t="s">
        <v>200</v>
      </c>
      <c r="K1742">
        <f>VLOOKUP(I1742,Sheet2!$A$2:$C$1013,3,FALSE)</f>
        <v>130</v>
      </c>
      <c r="L1742" t="str">
        <f t="shared" si="110"/>
        <v>UPDATE m_coa set coa_group_id='130' WHERE code='120801088';</v>
      </c>
    </row>
    <row r="1743" customFormat="1" spans="2:12">
      <c r="B1743">
        <v>120801089</v>
      </c>
      <c r="C1743" t="str">
        <f t="shared" si="108"/>
        <v>NCA - Piutang Pihak Berelasi - PT Nusantara Xchange Indonesia (NXI)</v>
      </c>
      <c r="D1743" s="7" t="str">
        <f t="shared" si="109"/>
        <v>INSERT INTO m_coa (created_at, code, name) values (NOW(),'120801089','NCA - Piutang Pihak Berelasi - PT Nusantara Xchange Indonesia (NXI)');</v>
      </c>
      <c r="E1743" s="744" t="s">
        <v>60</v>
      </c>
      <c r="F1743" t="s">
        <v>376</v>
      </c>
      <c r="G1743" t="s">
        <v>373</v>
      </c>
      <c r="I1743" t="s">
        <v>201</v>
      </c>
      <c r="K1743">
        <f>VLOOKUP(I1743,Sheet2!$A$2:$C$1013,3,FALSE)</f>
        <v>131</v>
      </c>
      <c r="L1743" t="str">
        <f t="shared" si="110"/>
        <v>UPDATE m_coa set coa_group_id='131' WHERE code='120801089';</v>
      </c>
    </row>
    <row r="1744" customFormat="1" spans="2:12">
      <c r="B1744">
        <v>120801090</v>
      </c>
      <c r="C1744" t="str">
        <f t="shared" si="108"/>
        <v>NCA - Piutang Pihak Berelasi - PT Omega Kreasi Bersama (OKB)</v>
      </c>
      <c r="D1744" s="7" t="str">
        <f t="shared" si="109"/>
        <v>INSERT INTO m_coa (created_at, code, name) values (NOW(),'120801090','NCA - Piutang Pihak Berelasi - PT Omega Kreasi Bersama (OKB)');</v>
      </c>
      <c r="E1744" s="744" t="s">
        <v>60</v>
      </c>
      <c r="F1744" t="s">
        <v>376</v>
      </c>
      <c r="G1744" t="s">
        <v>373</v>
      </c>
      <c r="I1744" t="s">
        <v>202</v>
      </c>
      <c r="K1744">
        <f>VLOOKUP(I1744,Sheet2!$A$2:$C$1013,3,FALSE)</f>
        <v>132</v>
      </c>
      <c r="L1744" t="str">
        <f t="shared" si="110"/>
        <v>UPDATE m_coa set coa_group_id='132' WHERE code='120801090';</v>
      </c>
    </row>
    <row r="1745" customFormat="1" spans="2:12">
      <c r="B1745">
        <v>120801091</v>
      </c>
      <c r="C1745" t="str">
        <f t="shared" si="108"/>
        <v>NCA - Piutang Pihak Berelasi - PT Oona Media Indonesia (OMI)</v>
      </c>
      <c r="D1745" s="7" t="str">
        <f t="shared" si="109"/>
        <v>INSERT INTO m_coa (created_at, code, name) values (NOW(),'120801091','NCA - Piutang Pihak Berelasi - PT Oona Media Indonesia (OMI)');</v>
      </c>
      <c r="E1745" s="744" t="s">
        <v>60</v>
      </c>
      <c r="F1745" t="s">
        <v>376</v>
      </c>
      <c r="G1745" t="s">
        <v>373</v>
      </c>
      <c r="I1745" t="s">
        <v>203</v>
      </c>
      <c r="K1745">
        <f>VLOOKUP(I1745,Sheet2!$A$2:$C$1013,3,FALSE)</f>
        <v>133</v>
      </c>
      <c r="L1745" t="str">
        <f t="shared" si="110"/>
        <v>UPDATE m_coa set coa_group_id='133' WHERE code='120801091';</v>
      </c>
    </row>
    <row r="1746" customFormat="1" spans="2:12">
      <c r="B1746">
        <v>120801092</v>
      </c>
      <c r="C1746" t="str">
        <f t="shared" si="108"/>
        <v>NCA - Piutang Pihak Berelasi - PT Qerja Manfaat Bangsa (QMB)</v>
      </c>
      <c r="D1746" s="7" t="str">
        <f t="shared" si="109"/>
        <v>INSERT INTO m_coa (created_at, code, name) values (NOW(),'120801092','NCA - Piutang Pihak Berelasi - PT Qerja Manfaat Bangsa (QMB)');</v>
      </c>
      <c r="E1746" s="744" t="s">
        <v>60</v>
      </c>
      <c r="F1746" t="s">
        <v>376</v>
      </c>
      <c r="G1746" t="s">
        <v>373</v>
      </c>
      <c r="I1746" t="s">
        <v>204</v>
      </c>
      <c r="K1746">
        <f>VLOOKUP(I1746,Sheet2!$A$2:$C$1013,3,FALSE)</f>
        <v>134</v>
      </c>
      <c r="L1746" t="str">
        <f t="shared" si="110"/>
        <v>UPDATE m_coa set coa_group_id='134' WHERE code='120801092';</v>
      </c>
    </row>
    <row r="1747" customFormat="1" spans="2:12">
      <c r="B1747">
        <v>120801093</v>
      </c>
      <c r="C1747" t="str">
        <f t="shared" si="108"/>
        <v>NCA - Piutang Pihak Berelasi - PT Rahmat Inti Kreasi (RIK)</v>
      </c>
      <c r="D1747" s="7" t="str">
        <f t="shared" si="109"/>
        <v>INSERT INTO m_coa (created_at, code, name) values (NOW(),'120801093','NCA - Piutang Pihak Berelasi - PT Rahmat Inti Kreasi (RIK)');</v>
      </c>
      <c r="E1747" s="744" t="s">
        <v>60</v>
      </c>
      <c r="F1747" t="s">
        <v>376</v>
      </c>
      <c r="G1747" t="s">
        <v>373</v>
      </c>
      <c r="I1747" t="s">
        <v>205</v>
      </c>
      <c r="K1747">
        <f>VLOOKUP(I1747,Sheet2!$A$2:$C$1013,3,FALSE)</f>
        <v>135</v>
      </c>
      <c r="L1747" t="str">
        <f t="shared" si="110"/>
        <v>UPDATE m_coa set coa_group_id='135' WHERE code='120801093';</v>
      </c>
    </row>
    <row r="1748" customFormat="1" spans="2:12">
      <c r="B1748">
        <v>120801094</v>
      </c>
      <c r="C1748" t="str">
        <f t="shared" si="108"/>
        <v>NCA - Piutang Pihak Berelasi - PT Red Bean Sukses Indonesia (RBSI)</v>
      </c>
      <c r="D1748" s="7" t="str">
        <f t="shared" si="109"/>
        <v>INSERT INTO m_coa (created_at, code, name) values (NOW(),'120801094','NCA - Piutang Pihak Berelasi - PT Red Bean Sukses Indonesia (RBSI)');</v>
      </c>
      <c r="E1748" s="744" t="s">
        <v>60</v>
      </c>
      <c r="F1748" t="s">
        <v>376</v>
      </c>
      <c r="G1748" t="s">
        <v>373</v>
      </c>
      <c r="I1748" t="s">
        <v>206</v>
      </c>
      <c r="K1748">
        <f>VLOOKUP(I1748,Sheet2!$A$2:$C$1013,3,FALSE)</f>
        <v>136</v>
      </c>
      <c r="L1748" t="str">
        <f t="shared" si="110"/>
        <v>UPDATE m_coa set coa_group_id='136' WHERE code='120801094';</v>
      </c>
    </row>
    <row r="1749" customFormat="1" spans="2:12">
      <c r="B1749">
        <v>120801095</v>
      </c>
      <c r="C1749" t="str">
        <f t="shared" si="108"/>
        <v>NCA - Piutang Pihak Berelasi - PT Riset Kecerdasan Buatan (RKB)</v>
      </c>
      <c r="D1749" s="7" t="str">
        <f t="shared" si="109"/>
        <v>INSERT INTO m_coa (created_at, code, name) values (NOW(),'120801095','NCA - Piutang Pihak Berelasi - PT Riset Kecerdasan Buatan (RKB)');</v>
      </c>
      <c r="E1749" s="744" t="s">
        <v>60</v>
      </c>
      <c r="F1749" t="s">
        <v>376</v>
      </c>
      <c r="G1749" t="s">
        <v>373</v>
      </c>
      <c r="I1749" t="s">
        <v>207</v>
      </c>
      <c r="K1749">
        <f>VLOOKUP(I1749,Sheet2!$A$2:$C$1013,3,FALSE)</f>
        <v>137</v>
      </c>
      <c r="L1749" t="str">
        <f t="shared" si="110"/>
        <v>UPDATE m_coa set coa_group_id='137' WHERE code='120801095';</v>
      </c>
    </row>
    <row r="1750" customFormat="1" spans="2:12">
      <c r="B1750">
        <v>120801096</v>
      </c>
      <c r="C1750" t="str">
        <f t="shared" si="108"/>
        <v>NCA - Piutang Pihak Berelasi - PT Ritel Cerdas Indonesia (RCI)</v>
      </c>
      <c r="D1750" s="7" t="str">
        <f t="shared" si="109"/>
        <v>INSERT INTO m_coa (created_at, code, name) values (NOW(),'120801096','NCA - Piutang Pihak Berelasi - PT Ritel Cerdas Indonesia (RCI)');</v>
      </c>
      <c r="E1750" s="744" t="s">
        <v>60</v>
      </c>
      <c r="F1750" t="s">
        <v>376</v>
      </c>
      <c r="G1750" t="s">
        <v>373</v>
      </c>
      <c r="I1750" t="s">
        <v>208</v>
      </c>
      <c r="K1750">
        <f>VLOOKUP(I1750,Sheet2!$A$2:$C$1013,3,FALSE)</f>
        <v>138</v>
      </c>
      <c r="L1750" t="str">
        <f t="shared" si="110"/>
        <v>UPDATE m_coa set coa_group_id='138' WHERE code='120801096';</v>
      </c>
    </row>
    <row r="1751" customFormat="1" spans="2:12">
      <c r="B1751">
        <v>120801097</v>
      </c>
      <c r="C1751" t="str">
        <f t="shared" si="108"/>
        <v>NCA - Piutang Pihak Berelasi - PT Sahabat Abadi Tunas Indonesia (SATI)</v>
      </c>
      <c r="D1751" s="7" t="str">
        <f t="shared" si="109"/>
        <v>INSERT INTO m_coa (created_at, code, name) values (NOW(),'120801097','NCA - Piutang Pihak Berelasi - PT Sahabat Abadi Tunas Indonesia (SATI)');</v>
      </c>
      <c r="E1751" s="744" t="s">
        <v>60</v>
      </c>
      <c r="F1751" t="s">
        <v>376</v>
      </c>
      <c r="G1751" t="s">
        <v>373</v>
      </c>
      <c r="I1751" t="s">
        <v>209</v>
      </c>
      <c r="K1751">
        <f>VLOOKUP(I1751,Sheet2!$A$2:$C$1013,3,FALSE)</f>
        <v>139</v>
      </c>
      <c r="L1751" t="str">
        <f t="shared" si="110"/>
        <v>UPDATE m_coa set coa_group_id='139' WHERE code='120801097';</v>
      </c>
    </row>
    <row r="1752" customFormat="1" spans="2:12">
      <c r="B1752">
        <v>120801098</v>
      </c>
      <c r="C1752" t="str">
        <f t="shared" si="108"/>
        <v>NCA - Piutang Pihak Berelasi - PT Sarana Rahmat Lestari (SRL)</v>
      </c>
      <c r="D1752" s="7" t="str">
        <f t="shared" si="109"/>
        <v>INSERT INTO m_coa (created_at, code, name) values (NOW(),'120801098','NCA - Piutang Pihak Berelasi - PT Sarana Rahmat Lestari (SRL)');</v>
      </c>
      <c r="E1752" s="744" t="s">
        <v>60</v>
      </c>
      <c r="F1752" t="s">
        <v>376</v>
      </c>
      <c r="G1752" t="s">
        <v>373</v>
      </c>
      <c r="I1752" t="s">
        <v>210</v>
      </c>
      <c r="K1752">
        <f>VLOOKUP(I1752,Sheet2!$A$2:$C$1013,3,FALSE)</f>
        <v>140</v>
      </c>
      <c r="L1752" t="str">
        <f t="shared" si="110"/>
        <v>UPDATE m_coa set coa_group_id='140' WHERE code='120801098';</v>
      </c>
    </row>
    <row r="1753" customFormat="1" spans="2:12">
      <c r="B1753">
        <v>120801099</v>
      </c>
      <c r="C1753" t="str">
        <f t="shared" si="108"/>
        <v>NCA - Piutang Pihak Berelasi - PT Sejahtera Eka Boga </v>
      </c>
      <c r="D1753" s="7" t="str">
        <f t="shared" si="109"/>
        <v>INSERT INTO m_coa (created_at, code, name) values (NOW(),'120801099','NCA - Piutang Pihak Berelasi - PT Sejahtera Eka Boga ');</v>
      </c>
      <c r="E1753" s="744" t="s">
        <v>60</v>
      </c>
      <c r="F1753" t="s">
        <v>376</v>
      </c>
      <c r="G1753" t="s">
        <v>373</v>
      </c>
      <c r="I1753" t="s">
        <v>211</v>
      </c>
      <c r="K1753">
        <f>VLOOKUP(I1753,Sheet2!$A$2:$C$1013,3,FALSE)</f>
        <v>141</v>
      </c>
      <c r="L1753" t="str">
        <f t="shared" si="110"/>
        <v>UPDATE m_coa set coa_group_id='141' WHERE code='120801099';</v>
      </c>
    </row>
    <row r="1754" customFormat="1" spans="2:12">
      <c r="B1754">
        <v>120801100</v>
      </c>
      <c r="C1754" t="str">
        <f t="shared" si="108"/>
        <v>NCA - Piutang Pihak Berelasi - PT Sejahtera Eka Mandiri Investama (SEMI)</v>
      </c>
      <c r="D1754" s="7" t="str">
        <f t="shared" si="109"/>
        <v>INSERT INTO m_coa (created_at, code, name) values (NOW(),'120801100','NCA - Piutang Pihak Berelasi - PT Sejahtera Eka Mandiri Investama (SEMI)');</v>
      </c>
      <c r="E1754" s="744" t="s">
        <v>60</v>
      </c>
      <c r="F1754" t="s">
        <v>376</v>
      </c>
      <c r="G1754" t="s">
        <v>373</v>
      </c>
      <c r="I1754" t="s">
        <v>212</v>
      </c>
      <c r="K1754">
        <f>VLOOKUP(I1754,Sheet2!$A$2:$C$1013,3,FALSE)</f>
        <v>142</v>
      </c>
      <c r="L1754" t="str">
        <f t="shared" si="110"/>
        <v>UPDATE m_coa set coa_group_id='142' WHERE code='120801100';</v>
      </c>
    </row>
    <row r="1755" customFormat="1" spans="2:12">
      <c r="B1755">
        <v>120801101</v>
      </c>
      <c r="C1755" t="str">
        <f t="shared" si="108"/>
        <v>NCA - Piutang Pihak Berelasi - PT Seni Teknologi Sejahtera  (STS)</v>
      </c>
      <c r="D1755" s="7" t="str">
        <f t="shared" si="109"/>
        <v>INSERT INTO m_coa (created_at, code, name) values (NOW(),'120801101','NCA - Piutang Pihak Berelasi - PT Seni Teknologi Sejahtera  (STS)');</v>
      </c>
      <c r="E1755" s="744" t="s">
        <v>60</v>
      </c>
      <c r="F1755" t="s">
        <v>376</v>
      </c>
      <c r="G1755" t="s">
        <v>373</v>
      </c>
      <c r="I1755" t="s">
        <v>213</v>
      </c>
      <c r="K1755">
        <f>VLOOKUP(I1755,Sheet2!$A$2:$C$1013,3,FALSE)</f>
        <v>143</v>
      </c>
      <c r="L1755" t="str">
        <f t="shared" si="110"/>
        <v>UPDATE m_coa set coa_group_id='143' WHERE code='120801101';</v>
      </c>
    </row>
    <row r="1756" customFormat="1" spans="2:12">
      <c r="B1756">
        <v>120801102</v>
      </c>
      <c r="C1756" t="str">
        <f t="shared" si="108"/>
        <v>NCA - Piutang Pihak Berelasi - PT Sentra Anugerah Lestari (SAL)</v>
      </c>
      <c r="D1756" s="7" t="str">
        <f t="shared" si="109"/>
        <v>INSERT INTO m_coa (created_at, code, name) values (NOW(),'120801102','NCA - Piutang Pihak Berelasi - PT Sentra Anugerah Lestari (SAL)');</v>
      </c>
      <c r="E1756" s="744" t="s">
        <v>60</v>
      </c>
      <c r="F1756" t="s">
        <v>376</v>
      </c>
      <c r="G1756" t="s">
        <v>373</v>
      </c>
      <c r="I1756" t="s">
        <v>214</v>
      </c>
      <c r="K1756">
        <f>VLOOKUP(I1756,Sheet2!$A$2:$C$1013,3,FALSE)</f>
        <v>144</v>
      </c>
      <c r="L1756" t="str">
        <f t="shared" si="110"/>
        <v>UPDATE m_coa set coa_group_id='144' WHERE code='120801102';</v>
      </c>
    </row>
    <row r="1757" customFormat="1" spans="2:12">
      <c r="B1757">
        <v>120801103</v>
      </c>
      <c r="C1757" t="str">
        <f t="shared" si="108"/>
        <v>NCA - Piutang Pihak Berelasi - PT Sentra Rejeki Lestari (SRL)</v>
      </c>
      <c r="D1757" s="7" t="str">
        <f t="shared" si="109"/>
        <v>INSERT INTO m_coa (created_at, code, name) values (NOW(),'120801103','NCA - Piutang Pihak Berelasi - PT Sentra Rejeki Lestari (SRL)');</v>
      </c>
      <c r="E1757" s="744" t="s">
        <v>60</v>
      </c>
      <c r="F1757" t="s">
        <v>376</v>
      </c>
      <c r="G1757" t="s">
        <v>373</v>
      </c>
      <c r="I1757" t="s">
        <v>215</v>
      </c>
      <c r="K1757">
        <f>VLOOKUP(I1757,Sheet2!$A$2:$C$1013,3,FALSE)</f>
        <v>145</v>
      </c>
      <c r="L1757" t="str">
        <f t="shared" si="110"/>
        <v>UPDATE m_coa set coa_group_id='145' WHERE code='120801103';</v>
      </c>
    </row>
    <row r="1758" customFormat="1" spans="2:12">
      <c r="B1758">
        <v>120801104</v>
      </c>
      <c r="C1758" t="str">
        <f t="shared" si="108"/>
        <v>NCA - Piutang Pihak Berelasi - PT Sentra Wicaksana Anugerah (SWA)</v>
      </c>
      <c r="D1758" s="7" t="str">
        <f t="shared" si="109"/>
        <v>INSERT INTO m_coa (created_at, code, name) values (NOW(),'120801104','NCA - Piutang Pihak Berelasi - PT Sentra Wicaksana Anugerah (SWA)');</v>
      </c>
      <c r="E1758" s="744" t="s">
        <v>60</v>
      </c>
      <c r="F1758" t="s">
        <v>376</v>
      </c>
      <c r="G1758" t="s">
        <v>373</v>
      </c>
      <c r="I1758" t="s">
        <v>216</v>
      </c>
      <c r="K1758">
        <f>VLOOKUP(I1758,Sheet2!$A$2:$C$1013,3,FALSE)</f>
        <v>146</v>
      </c>
      <c r="L1758" t="str">
        <f t="shared" si="110"/>
        <v>UPDATE m_coa set coa_group_id='146' WHERE code='120801104';</v>
      </c>
    </row>
    <row r="1759" customFormat="1" spans="2:12">
      <c r="B1759">
        <v>120801105</v>
      </c>
      <c r="C1759" t="str">
        <f t="shared" si="108"/>
        <v>NCA - Piutang Pihak Berelasi - PT Sentral Dapur Pangan (SDP)</v>
      </c>
      <c r="D1759" s="7" t="str">
        <f t="shared" si="109"/>
        <v>INSERT INTO m_coa (created_at, code, name) values (NOW(),'120801105','NCA - Piutang Pihak Berelasi - PT Sentral Dapur Pangan (SDP)');</v>
      </c>
      <c r="E1759" s="744" t="s">
        <v>60</v>
      </c>
      <c r="F1759" t="s">
        <v>376</v>
      </c>
      <c r="G1759" t="s">
        <v>373</v>
      </c>
      <c r="I1759" t="s">
        <v>217</v>
      </c>
      <c r="K1759">
        <f>VLOOKUP(I1759,Sheet2!$A$2:$C$1013,3,FALSE)</f>
        <v>147</v>
      </c>
      <c r="L1759" t="str">
        <f t="shared" si="110"/>
        <v>UPDATE m_coa set coa_group_id='147' WHERE code='120801105';</v>
      </c>
    </row>
    <row r="1760" customFormat="1" spans="2:12">
      <c r="B1760">
        <v>120801106</v>
      </c>
      <c r="C1760" t="str">
        <f t="shared" si="108"/>
        <v>NCA - Piutang Pihak Berelasi - PT Sistem Mikroelektronik Cerdas (SMC)</v>
      </c>
      <c r="D1760" s="7" t="str">
        <f t="shared" si="109"/>
        <v>INSERT INTO m_coa (created_at, code, name) values (NOW(),'120801106','NCA - Piutang Pihak Berelasi - PT Sistem Mikroelektronik Cerdas (SMC)');</v>
      </c>
      <c r="E1760" s="744" t="s">
        <v>60</v>
      </c>
      <c r="F1760" t="s">
        <v>376</v>
      </c>
      <c r="G1760" t="s">
        <v>373</v>
      </c>
      <c r="I1760" t="s">
        <v>218</v>
      </c>
      <c r="K1760">
        <f>VLOOKUP(I1760,Sheet2!$A$2:$C$1013,3,FALSE)</f>
        <v>148</v>
      </c>
      <c r="L1760" t="str">
        <f t="shared" si="110"/>
        <v>UPDATE m_coa set coa_group_id='148' WHERE code='120801106';</v>
      </c>
    </row>
    <row r="1761" customFormat="1" spans="2:12">
      <c r="B1761">
        <v>120801107</v>
      </c>
      <c r="C1761" t="str">
        <f t="shared" si="108"/>
        <v>NCA - Piutang Pihak Berelasi - PT Solusi Proteksi Mandiri (SPM)</v>
      </c>
      <c r="D1761" s="7" t="str">
        <f t="shared" si="109"/>
        <v>INSERT INTO m_coa (created_at, code, name) values (NOW(),'120801107','NCA - Piutang Pihak Berelasi - PT Solusi Proteksi Mandiri (SPM)');</v>
      </c>
      <c r="E1761" s="744" t="s">
        <v>60</v>
      </c>
      <c r="F1761" t="s">
        <v>376</v>
      </c>
      <c r="G1761" t="s">
        <v>373</v>
      </c>
      <c r="I1761" t="s">
        <v>219</v>
      </c>
      <c r="K1761">
        <f>VLOOKUP(I1761,Sheet2!$A$2:$C$1013,3,FALSE)</f>
        <v>149</v>
      </c>
      <c r="L1761" t="str">
        <f t="shared" si="110"/>
        <v>UPDATE m_coa set coa_group_id='149' WHERE code='120801107';</v>
      </c>
    </row>
    <row r="1762" customFormat="1" spans="2:12">
      <c r="B1762">
        <v>120801108</v>
      </c>
      <c r="C1762" t="str">
        <f t="shared" si="108"/>
        <v>NCA - Piutang Pihak Berelasi - PT Surprise Indonesia (SI)</v>
      </c>
      <c r="D1762" s="7" t="str">
        <f t="shared" si="109"/>
        <v>INSERT INTO m_coa (created_at, code, name) values (NOW(),'120801108','NCA - Piutang Pihak Berelasi - PT Surprise Indonesia (SI)');</v>
      </c>
      <c r="E1762" s="744" t="s">
        <v>60</v>
      </c>
      <c r="F1762" t="s">
        <v>376</v>
      </c>
      <c r="G1762" t="s">
        <v>373</v>
      </c>
      <c r="I1762" t="s">
        <v>220</v>
      </c>
      <c r="K1762">
        <f>VLOOKUP(I1762,Sheet2!$A$2:$C$1013,3,FALSE)</f>
        <v>150</v>
      </c>
      <c r="L1762" t="str">
        <f t="shared" si="110"/>
        <v>UPDATE m_coa set coa_group_id='150' WHERE code='120801108';</v>
      </c>
    </row>
    <row r="1763" customFormat="1" spans="2:12">
      <c r="B1763">
        <v>120801109</v>
      </c>
      <c r="C1763" t="str">
        <f t="shared" si="108"/>
        <v>NCA - Piutang Pihak Berelasi - PT Surya Teknologi Perkasa (STP)</v>
      </c>
      <c r="D1763" s="7" t="str">
        <f t="shared" si="109"/>
        <v>INSERT INTO m_coa (created_at, code, name) values (NOW(),'120801109','NCA - Piutang Pihak Berelasi - PT Surya Teknologi Perkasa (STP)');</v>
      </c>
      <c r="E1763" s="744" t="s">
        <v>60</v>
      </c>
      <c r="F1763" t="s">
        <v>376</v>
      </c>
      <c r="G1763" t="s">
        <v>373</v>
      </c>
      <c r="I1763" t="s">
        <v>221</v>
      </c>
      <c r="K1763">
        <f>VLOOKUP(I1763,Sheet2!$A$2:$C$1013,3,FALSE)</f>
        <v>151</v>
      </c>
      <c r="L1763" t="str">
        <f t="shared" si="110"/>
        <v>UPDATE m_coa set coa_group_id='151' WHERE code='120801109';</v>
      </c>
    </row>
    <row r="1764" customFormat="1" spans="2:12">
      <c r="B1764">
        <v>120801110</v>
      </c>
      <c r="C1764" t="str">
        <f t="shared" si="108"/>
        <v>NCA - Piutang Pihak Berelasi - PT Swap Energi Indonesia (SEI)</v>
      </c>
      <c r="D1764" s="7" t="str">
        <f t="shared" si="109"/>
        <v>INSERT INTO m_coa (created_at, code, name) values (NOW(),'120801110','NCA - Piutang Pihak Berelasi - PT Swap Energi Indonesia (SEI)');</v>
      </c>
      <c r="E1764" s="744" t="s">
        <v>60</v>
      </c>
      <c r="F1764" t="s">
        <v>376</v>
      </c>
      <c r="G1764" t="s">
        <v>373</v>
      </c>
      <c r="I1764" t="s">
        <v>222</v>
      </c>
      <c r="K1764">
        <f>VLOOKUP(I1764,Sheet2!$A$2:$C$1013,3,FALSE)</f>
        <v>152</v>
      </c>
      <c r="L1764" t="str">
        <f t="shared" si="110"/>
        <v>UPDATE m_coa set coa_group_id='152' WHERE code='120801110';</v>
      </c>
    </row>
    <row r="1765" customFormat="1" spans="2:12">
      <c r="B1765">
        <v>120801111</v>
      </c>
      <c r="C1765" t="str">
        <f t="shared" si="108"/>
        <v>NCA - Piutang Pihak Berelasi - PT Telefast Indonesia Tbk (TFAS)</v>
      </c>
      <c r="D1765" s="7" t="str">
        <f t="shared" si="109"/>
        <v>INSERT INTO m_coa (created_at, code, name) values (NOW(),'120801111','NCA - Piutang Pihak Berelasi - PT Telefast Indonesia Tbk (TFAS)');</v>
      </c>
      <c r="E1765" s="744" t="s">
        <v>60</v>
      </c>
      <c r="F1765" t="s">
        <v>376</v>
      </c>
      <c r="G1765" t="s">
        <v>373</v>
      </c>
      <c r="I1765" t="s">
        <v>223</v>
      </c>
      <c r="K1765">
        <f>VLOOKUP(I1765,Sheet2!$A$2:$C$1013,3,FALSE)</f>
        <v>153</v>
      </c>
      <c r="L1765" t="str">
        <f t="shared" si="110"/>
        <v>UPDATE m_coa set coa_group_id='153' WHERE code='120801111';</v>
      </c>
    </row>
    <row r="1766" customFormat="1" spans="2:12">
      <c r="B1766">
        <v>120801112</v>
      </c>
      <c r="C1766" t="str">
        <f t="shared" si="108"/>
        <v>NCA - Piutang Pihak Berelasi - PT Telefast Investama Indonesia (TII)</v>
      </c>
      <c r="D1766" s="7" t="str">
        <f t="shared" si="109"/>
        <v>INSERT INTO m_coa (created_at, code, name) values (NOW(),'120801112','NCA - Piutang Pihak Berelasi - PT Telefast Investama Indonesia (TII)');</v>
      </c>
      <c r="E1766" s="744" t="s">
        <v>60</v>
      </c>
      <c r="F1766" t="s">
        <v>376</v>
      </c>
      <c r="G1766" t="s">
        <v>373</v>
      </c>
      <c r="I1766" t="s">
        <v>224</v>
      </c>
      <c r="K1766">
        <f>VLOOKUP(I1766,Sheet2!$A$2:$C$1013,3,FALSE)</f>
        <v>154</v>
      </c>
      <c r="L1766" t="str">
        <f t="shared" si="110"/>
        <v>UPDATE m_coa set coa_group_id='154' WHERE code='120801112';</v>
      </c>
    </row>
    <row r="1767" customFormat="1" spans="2:12">
      <c r="B1767">
        <v>120801113</v>
      </c>
      <c r="C1767" t="str">
        <f t="shared" si="108"/>
        <v>NCA - Piutang Pihak Berelasi - PT Voucher Express Internasional (VEI)</v>
      </c>
      <c r="D1767" s="7" t="str">
        <f t="shared" si="109"/>
        <v>INSERT INTO m_coa (created_at, code, name) values (NOW(),'120801113','NCA - Piutang Pihak Berelasi - PT Voucher Express Internasional (VEI)');</v>
      </c>
      <c r="E1767" s="744" t="s">
        <v>60</v>
      </c>
      <c r="F1767" t="s">
        <v>376</v>
      </c>
      <c r="G1767" t="s">
        <v>373</v>
      </c>
      <c r="I1767" t="s">
        <v>225</v>
      </c>
      <c r="K1767">
        <f>VLOOKUP(I1767,Sheet2!$A$2:$C$1013,3,FALSE)</f>
        <v>155</v>
      </c>
      <c r="L1767" t="str">
        <f t="shared" si="110"/>
        <v>UPDATE m_coa set coa_group_id='155' WHERE code='120801113';</v>
      </c>
    </row>
    <row r="1768" customFormat="1" spans="2:12">
      <c r="B1768">
        <v>120801114</v>
      </c>
      <c r="C1768" t="str">
        <f t="shared" si="108"/>
        <v>NCA - Piutang Pihak Berelasi - PT Wicaksana Anugerah Indonesia (WAI)</v>
      </c>
      <c r="D1768" s="7" t="str">
        <f t="shared" si="109"/>
        <v>INSERT INTO m_coa (created_at, code, name) values (NOW(),'120801114','NCA - Piutang Pihak Berelasi - PT Wicaksana Anugerah Indonesia (WAI)');</v>
      </c>
      <c r="E1768" s="744" t="s">
        <v>60</v>
      </c>
      <c r="F1768" t="s">
        <v>376</v>
      </c>
      <c r="G1768" t="s">
        <v>373</v>
      </c>
      <c r="I1768" t="s">
        <v>226</v>
      </c>
      <c r="K1768">
        <f>VLOOKUP(I1768,Sheet2!$A$2:$C$1013,3,FALSE)</f>
        <v>156</v>
      </c>
      <c r="L1768" t="str">
        <f t="shared" si="110"/>
        <v>UPDATE m_coa set coa_group_id='156' WHERE code='120801114';</v>
      </c>
    </row>
    <row r="1769" customFormat="1" spans="2:12">
      <c r="B1769">
        <v>120801115</v>
      </c>
      <c r="C1769" t="str">
        <f t="shared" si="108"/>
        <v>NCA - Piutang Pihak Berelasi - PT Wicaksana Anugerah Nusantara (WAN)</v>
      </c>
      <c r="D1769" s="7" t="str">
        <f t="shared" si="109"/>
        <v>INSERT INTO m_coa (created_at, code, name) values (NOW(),'120801115','NCA - Piutang Pihak Berelasi - PT Wicaksana Anugerah Nusantara (WAN)');</v>
      </c>
      <c r="E1769" s="744" t="s">
        <v>60</v>
      </c>
      <c r="F1769" t="s">
        <v>376</v>
      </c>
      <c r="G1769" t="s">
        <v>373</v>
      </c>
      <c r="I1769" t="s">
        <v>227</v>
      </c>
      <c r="K1769">
        <f>VLOOKUP(I1769,Sheet2!$A$2:$C$1013,3,FALSE)</f>
        <v>157</v>
      </c>
      <c r="L1769" t="str">
        <f t="shared" si="110"/>
        <v>UPDATE m_coa set coa_group_id='157' WHERE code='120801115';</v>
      </c>
    </row>
    <row r="1770" customFormat="1" spans="2:12">
      <c r="B1770">
        <v>120801116</v>
      </c>
      <c r="C1770" t="str">
        <f t="shared" si="108"/>
        <v>NCA - Piutang Pihak Berelasi - PT Wicaksana Anugerah Solusindo (WAS)</v>
      </c>
      <c r="D1770" s="7" t="str">
        <f t="shared" si="109"/>
        <v>INSERT INTO m_coa (created_at, code, name) values (NOW(),'120801116','NCA - Piutang Pihak Berelasi - PT Wicaksana Anugerah Solusindo (WAS)');</v>
      </c>
      <c r="E1770" s="744" t="s">
        <v>60</v>
      </c>
      <c r="F1770" t="s">
        <v>376</v>
      </c>
      <c r="G1770" t="s">
        <v>373</v>
      </c>
      <c r="I1770" t="s">
        <v>228</v>
      </c>
      <c r="K1770">
        <f>VLOOKUP(I1770,Sheet2!$A$2:$C$1013,3,FALSE)</f>
        <v>158</v>
      </c>
      <c r="L1770" t="str">
        <f t="shared" si="110"/>
        <v>UPDATE m_coa set coa_group_id='158' WHERE code='120801116';</v>
      </c>
    </row>
    <row r="1771" customFormat="1" spans="2:12">
      <c r="B1771">
        <v>120801117</v>
      </c>
      <c r="C1771" t="str">
        <f t="shared" si="108"/>
        <v>NCA - Piutang Pihak Berelasi - PT Agapindo Sejahtera Sukses (ASS2)</v>
      </c>
      <c r="D1771" s="7" t="str">
        <f t="shared" si="109"/>
        <v>INSERT INTO m_coa (created_at, code, name) values (NOW(),'120801117','NCA - Piutang Pihak Berelasi - PT Agapindo Sejahtera Sukses (ASS2)');</v>
      </c>
      <c r="E1771" s="744" t="s">
        <v>60</v>
      </c>
      <c r="F1771" t="s">
        <v>376</v>
      </c>
      <c r="G1771" t="s">
        <v>373</v>
      </c>
      <c r="I1771" t="s">
        <v>229</v>
      </c>
      <c r="K1771">
        <f>VLOOKUP(I1771,Sheet2!$A$2:$C$1013,3,FALSE)</f>
        <v>159</v>
      </c>
      <c r="L1771" t="str">
        <f t="shared" si="110"/>
        <v>UPDATE m_coa set coa_group_id='159' WHERE code='120801117';</v>
      </c>
    </row>
    <row r="1772" customFormat="1" spans="2:12">
      <c r="B1772">
        <v>120801118</v>
      </c>
      <c r="C1772" t="str">
        <f t="shared" si="108"/>
        <v>NCA - Piutang Pihak Berelasi - PT Bumilangit Digital Mediatama (BLDX)</v>
      </c>
      <c r="D1772" s="7" t="str">
        <f t="shared" si="109"/>
        <v>INSERT INTO m_coa (created_at, code, name) values (NOW(),'120801118','NCA - Piutang Pihak Berelasi - PT Bumilangit Digital Mediatama (BLDX)');</v>
      </c>
      <c r="E1772" s="744" t="s">
        <v>60</v>
      </c>
      <c r="F1772" t="s">
        <v>376</v>
      </c>
      <c r="G1772" t="s">
        <v>373</v>
      </c>
      <c r="I1772" t="s">
        <v>230</v>
      </c>
      <c r="K1772">
        <f>VLOOKUP(I1772,Sheet2!$A$2:$C$1013,3,FALSE)</f>
        <v>160</v>
      </c>
      <c r="L1772" t="str">
        <f t="shared" si="110"/>
        <v>UPDATE m_coa set coa_group_id='160' WHERE code='120801118';</v>
      </c>
    </row>
    <row r="1773" customFormat="1" spans="2:12">
      <c r="B1773">
        <v>120801119</v>
      </c>
      <c r="C1773" t="str">
        <f t="shared" si="108"/>
        <v>NCA - Piutang Pihak Berelasi - PT DMMX Media Maxima</v>
      </c>
      <c r="D1773" s="7" t="str">
        <f t="shared" si="109"/>
        <v>INSERT INTO m_coa (created_at, code, name) values (NOW(),'120801119','NCA - Piutang Pihak Berelasi - PT DMMX Media Maxima');</v>
      </c>
      <c r="E1773" s="744" t="s">
        <v>60</v>
      </c>
      <c r="F1773" t="s">
        <v>376</v>
      </c>
      <c r="G1773" t="s">
        <v>373</v>
      </c>
      <c r="I1773" t="s">
        <v>231</v>
      </c>
      <c r="K1773">
        <f>VLOOKUP(I1773,Sheet2!$A$2:$C$1013,3,FALSE)</f>
        <v>161</v>
      </c>
      <c r="L1773" t="str">
        <f t="shared" si="110"/>
        <v>UPDATE m_coa set coa_group_id='161' WHERE code='120801119';</v>
      </c>
    </row>
    <row r="1774" customFormat="1" spans="2:12">
      <c r="B1774">
        <v>120801120</v>
      </c>
      <c r="C1774" t="str">
        <f t="shared" si="108"/>
        <v>NCA - Piutang Pihak Berelasi - PT Mega Harapan Mulia (MHM)</v>
      </c>
      <c r="D1774" s="7" t="str">
        <f t="shared" si="109"/>
        <v>INSERT INTO m_coa (created_at, code, name) values (NOW(),'120801120','NCA - Piutang Pihak Berelasi - PT Mega Harapan Mulia (MHM)');</v>
      </c>
      <c r="E1774" s="744" t="s">
        <v>60</v>
      </c>
      <c r="F1774" t="s">
        <v>376</v>
      </c>
      <c r="G1774" t="s">
        <v>373</v>
      </c>
      <c r="I1774" t="s">
        <v>232</v>
      </c>
      <c r="K1774">
        <f>VLOOKUP(I1774,Sheet2!$A$2:$C$1013,3,FALSE)</f>
        <v>162</v>
      </c>
      <c r="L1774" t="str">
        <f t="shared" si="110"/>
        <v>UPDATE m_coa set coa_group_id='162' WHERE code='120801120';</v>
      </c>
    </row>
    <row r="1775" customFormat="1" spans="2:12">
      <c r="B1775">
        <v>120801121</v>
      </c>
      <c r="C1775" t="str">
        <f t="shared" si="108"/>
        <v>NCA - Piutang Pihak Berelasi - PT Code Development Indonesia</v>
      </c>
      <c r="D1775" s="7" t="str">
        <f t="shared" si="109"/>
        <v>INSERT INTO m_coa (created_at, code, name) values (NOW(),'120801121','NCA - Piutang Pihak Berelasi - PT Code Development Indonesia');</v>
      </c>
      <c r="E1775" s="744" t="s">
        <v>60</v>
      </c>
      <c r="F1775" t="s">
        <v>376</v>
      </c>
      <c r="G1775" t="s">
        <v>373</v>
      </c>
      <c r="I1775" t="s">
        <v>233</v>
      </c>
      <c r="K1775">
        <f>VLOOKUP(I1775,Sheet2!$A$2:$C$1013,3,FALSE)</f>
        <v>163</v>
      </c>
      <c r="L1775" t="str">
        <f t="shared" si="110"/>
        <v>UPDATE m_coa set coa_group_id='163' WHERE code='120801121';</v>
      </c>
    </row>
    <row r="1776" customFormat="1" spans="2:12">
      <c r="B1776">
        <v>120801122</v>
      </c>
      <c r="C1776" t="str">
        <f t="shared" si="108"/>
        <v>NCA - Piutang Pihak Berelasi - PT Niji Games Studio (NGS)</v>
      </c>
      <c r="D1776" s="7" t="str">
        <f t="shared" si="109"/>
        <v>INSERT INTO m_coa (created_at, code, name) values (NOW(),'120801122','NCA - Piutang Pihak Berelasi - PT Niji Games Studio (NGS)');</v>
      </c>
      <c r="E1776" s="744" t="s">
        <v>60</v>
      </c>
      <c r="F1776" t="s">
        <v>376</v>
      </c>
      <c r="G1776" t="s">
        <v>373</v>
      </c>
      <c r="I1776" t="s">
        <v>234</v>
      </c>
      <c r="K1776">
        <f>VLOOKUP(I1776,Sheet2!$A$2:$C$1013,3,FALSE)</f>
        <v>164</v>
      </c>
      <c r="L1776" t="str">
        <f t="shared" si="110"/>
        <v>UPDATE m_coa set coa_group_id='164' WHERE code='120801122';</v>
      </c>
    </row>
    <row r="1777" customFormat="1" spans="2:12">
      <c r="B1777">
        <v>120801123</v>
      </c>
      <c r="C1777" t="str">
        <f t="shared" si="108"/>
        <v>NCA - Piutang Pihak Berelasi - PT Indonesian Cloud (IC)</v>
      </c>
      <c r="D1777" s="7" t="str">
        <f t="shared" si="109"/>
        <v>INSERT INTO m_coa (created_at, code, name) values (NOW(),'120801123','NCA - Piutang Pihak Berelasi - PT Indonesian Cloud (IC)');</v>
      </c>
      <c r="E1777" s="744" t="s">
        <v>60</v>
      </c>
      <c r="F1777" t="s">
        <v>376</v>
      </c>
      <c r="G1777" t="s">
        <v>373</v>
      </c>
      <c r="I1777" t="s">
        <v>235</v>
      </c>
      <c r="K1777">
        <f>VLOOKUP(I1777,Sheet2!$A$2:$C$1013,3,FALSE)</f>
        <v>165</v>
      </c>
      <c r="L1777" t="str">
        <f t="shared" si="110"/>
        <v>UPDATE m_coa set coa_group_id='165' WHERE code='120801123';</v>
      </c>
    </row>
    <row r="1778" customFormat="1" spans="2:12">
      <c r="B1778">
        <v>120801124</v>
      </c>
      <c r="C1778" t="str">
        <f t="shared" si="108"/>
        <v>NCA - Piutang Pihak Berelasi - PT Dans Multi Pro (DMP)</v>
      </c>
      <c r="D1778" s="7" t="str">
        <f t="shared" si="109"/>
        <v>INSERT INTO m_coa (created_at, code, name) values (NOW(),'120801124','NCA - Piutang Pihak Berelasi - PT Dans Multi Pro (DMP)');</v>
      </c>
      <c r="E1778" s="744" t="s">
        <v>60</v>
      </c>
      <c r="F1778" t="s">
        <v>376</v>
      </c>
      <c r="G1778" t="s">
        <v>373</v>
      </c>
      <c r="I1778" t="s">
        <v>236</v>
      </c>
      <c r="K1778">
        <f>VLOOKUP(I1778,Sheet2!$A$2:$C$1013,3,FALSE)</f>
        <v>166</v>
      </c>
      <c r="L1778" t="str">
        <f t="shared" si="110"/>
        <v>UPDATE m_coa set coa_group_id='166' WHERE code='120801124';</v>
      </c>
    </row>
    <row r="1779" customFormat="1" spans="2:12">
      <c r="B1779">
        <v>120801125</v>
      </c>
      <c r="C1779" t="str">
        <f t="shared" si="108"/>
        <v>NCA - Piutang Pihak Berelasi - PT Cipta Urban Darsana (CUD)</v>
      </c>
      <c r="D1779" s="7" t="str">
        <f t="shared" si="109"/>
        <v>INSERT INTO m_coa (created_at, code, name) values (NOW(),'120801125','NCA - Piutang Pihak Berelasi - PT Cipta Urban Darsana (CUD)');</v>
      </c>
      <c r="E1779" s="744" t="s">
        <v>60</v>
      </c>
      <c r="F1779" t="s">
        <v>376</v>
      </c>
      <c r="G1779" t="s">
        <v>373</v>
      </c>
      <c r="I1779" t="s">
        <v>237</v>
      </c>
      <c r="K1779">
        <f>VLOOKUP(I1779,Sheet2!$A$2:$C$1013,3,FALSE)</f>
        <v>167</v>
      </c>
      <c r="L1779" t="str">
        <f t="shared" si="110"/>
        <v>UPDATE m_coa set coa_group_id='167' WHERE code='120801125';</v>
      </c>
    </row>
    <row r="1780" customFormat="1" spans="2:12">
      <c r="B1780">
        <v>120801126</v>
      </c>
      <c r="C1780" t="str">
        <f t="shared" si="108"/>
        <v>NCA - Piutang Pihak Berelasi - PT Dwi Danamitra Kavita (DDK)</v>
      </c>
      <c r="D1780" s="7" t="str">
        <f t="shared" si="109"/>
        <v>INSERT INTO m_coa (created_at, code, name) values (NOW(),'120801126','NCA - Piutang Pihak Berelasi - PT Dwi Danamitra Kavita (DDK)');</v>
      </c>
      <c r="E1780" s="744" t="s">
        <v>60</v>
      </c>
      <c r="F1780" t="s">
        <v>376</v>
      </c>
      <c r="G1780" t="s">
        <v>373</v>
      </c>
      <c r="I1780" t="s">
        <v>238</v>
      </c>
      <c r="K1780">
        <f>VLOOKUP(I1780,Sheet2!$A$2:$C$1013,3,FALSE)</f>
        <v>168</v>
      </c>
      <c r="L1780" t="str">
        <f t="shared" si="110"/>
        <v>UPDATE m_coa set coa_group_id='168' WHERE code='120801126';</v>
      </c>
    </row>
    <row r="1781" customFormat="1" spans="2:12">
      <c r="B1781">
        <v>120801127</v>
      </c>
      <c r="C1781" t="str">
        <f t="shared" si="108"/>
        <v>NCA - Piutang Pihak Berelasi - PT Artaka Anugerah Abadi (AAA)</v>
      </c>
      <c r="D1781" s="7" t="str">
        <f t="shared" si="109"/>
        <v>INSERT INTO m_coa (created_at, code, name) values (NOW(),'120801127','NCA - Piutang Pihak Berelasi - PT Artaka Anugerah Abadi (AAA)');</v>
      </c>
      <c r="E1781" s="744" t="s">
        <v>60</v>
      </c>
      <c r="F1781" t="s">
        <v>376</v>
      </c>
      <c r="G1781" t="s">
        <v>373</v>
      </c>
      <c r="I1781" t="s">
        <v>239</v>
      </c>
      <c r="K1781">
        <f>VLOOKUP(I1781,Sheet2!$A$2:$C$1013,3,FALSE)</f>
        <v>169</v>
      </c>
      <c r="L1781" t="str">
        <f t="shared" si="110"/>
        <v>UPDATE m_coa set coa_group_id='169' WHERE code='120801127';</v>
      </c>
    </row>
    <row r="1782" customFormat="1" spans="2:12">
      <c r="B1782">
        <v>120801128</v>
      </c>
      <c r="C1782" t="str">
        <f t="shared" si="108"/>
        <v>NCA - Piutang Pihak Berelasi - PT Clodeo Indonesia Jaya (CIJ)</v>
      </c>
      <c r="D1782" s="7" t="str">
        <f t="shared" si="109"/>
        <v>INSERT INTO m_coa (created_at, code, name) values (NOW(),'120801128','NCA - Piutang Pihak Berelasi - PT Clodeo Indonesia Jaya (CIJ)');</v>
      </c>
      <c r="E1782" s="744" t="s">
        <v>60</v>
      </c>
      <c r="F1782" t="s">
        <v>376</v>
      </c>
      <c r="G1782" t="s">
        <v>373</v>
      </c>
      <c r="I1782" t="s">
        <v>240</v>
      </c>
      <c r="K1782">
        <f>VLOOKUP(I1782,Sheet2!$A$2:$C$1013,3,FALSE)</f>
        <v>170</v>
      </c>
      <c r="L1782" t="str">
        <f t="shared" si="110"/>
        <v>UPDATE m_coa set coa_group_id='170' WHERE code='120801128';</v>
      </c>
    </row>
    <row r="1783" customFormat="1" spans="2:12">
      <c r="B1783">
        <v>120801129</v>
      </c>
      <c r="C1783" t="str">
        <f t="shared" ref="C1783:C1846" si="111">CONCATENATE(F1783,E1783,G1783,E1783,I1783)</f>
        <v>NCA - Piutang Pihak Berelasi - PT Mandiri Terang Harapan (MTH)</v>
      </c>
      <c r="D1783" s="7" t="str">
        <f t="shared" si="109"/>
        <v>INSERT INTO m_coa (created_at, code, name) values (NOW(),'120801129','NCA - Piutang Pihak Berelasi - PT Mandiri Terang Harapan (MTH)');</v>
      </c>
      <c r="E1783" s="744" t="s">
        <v>60</v>
      </c>
      <c r="F1783" t="s">
        <v>376</v>
      </c>
      <c r="G1783" t="s">
        <v>373</v>
      </c>
      <c r="I1783" t="s">
        <v>241</v>
      </c>
      <c r="K1783">
        <f>VLOOKUP(I1783,Sheet2!$A$2:$C$1013,3,FALSE)</f>
        <v>171</v>
      </c>
      <c r="L1783" t="str">
        <f t="shared" si="110"/>
        <v>UPDATE m_coa set coa_group_id='171' WHERE code='120801129';</v>
      </c>
    </row>
    <row r="1784" customFormat="1" spans="2:12">
      <c r="B1784">
        <v>120801130</v>
      </c>
      <c r="C1784" t="str">
        <f t="shared" si="111"/>
        <v>NCA - Piutang Pihak Berelasi - PT Aeronusa Inti raya (AIR)</v>
      </c>
      <c r="D1784" s="7" t="str">
        <f t="shared" si="109"/>
        <v>INSERT INTO m_coa (created_at, code, name) values (NOW(),'120801130','NCA - Piutang Pihak Berelasi - PT Aeronusa Inti raya (AIR)');</v>
      </c>
      <c r="E1784" s="744" t="s">
        <v>60</v>
      </c>
      <c r="F1784" t="s">
        <v>376</v>
      </c>
      <c r="G1784" t="s">
        <v>373</v>
      </c>
      <c r="I1784" t="s">
        <v>242</v>
      </c>
      <c r="K1784">
        <f>VLOOKUP(I1784,Sheet2!$A$2:$C$1013,3,FALSE)</f>
        <v>172</v>
      </c>
      <c r="L1784" t="str">
        <f t="shared" si="110"/>
        <v>UPDATE m_coa set coa_group_id='172' WHERE code='120801130';</v>
      </c>
    </row>
    <row r="1785" customFormat="1" spans="2:12">
      <c r="B1785">
        <v>120801131</v>
      </c>
      <c r="C1785" t="str">
        <f t="shared" si="111"/>
        <v>NCA - Piutang Pihak Berelasi - PT Solusi Wicaksana Teknologi (SWT)</v>
      </c>
      <c r="D1785" s="7" t="str">
        <f t="shared" si="109"/>
        <v>INSERT INTO m_coa (created_at, code, name) values (NOW(),'120801131','NCA - Piutang Pihak Berelasi - PT Solusi Wicaksana Teknologi (SWT)');</v>
      </c>
      <c r="E1785" s="744" t="s">
        <v>60</v>
      </c>
      <c r="F1785" t="s">
        <v>376</v>
      </c>
      <c r="G1785" t="s">
        <v>373</v>
      </c>
      <c r="I1785" t="s">
        <v>243</v>
      </c>
      <c r="K1785">
        <f>VLOOKUP(I1785,Sheet2!$A$2:$C$1013,3,FALSE)</f>
        <v>173</v>
      </c>
      <c r="L1785" t="str">
        <f t="shared" si="110"/>
        <v>UPDATE m_coa set coa_group_id='173' WHERE code='120801131';</v>
      </c>
    </row>
    <row r="1786" customFormat="1" spans="2:12">
      <c r="B1786">
        <v>120801132</v>
      </c>
      <c r="C1786" t="str">
        <f t="shared" si="111"/>
        <v>NCA - Piutang Pihak Berelasi - PT Mitra Pendanaan Mandiri (MPM)</v>
      </c>
      <c r="D1786" s="7" t="str">
        <f t="shared" si="109"/>
        <v>INSERT INTO m_coa (created_at, code, name) values (NOW(),'120801132','NCA - Piutang Pihak Berelasi - PT Mitra Pendanaan Mandiri (MPM)');</v>
      </c>
      <c r="E1786" s="744" t="s">
        <v>60</v>
      </c>
      <c r="F1786" t="s">
        <v>376</v>
      </c>
      <c r="G1786" t="s">
        <v>373</v>
      </c>
      <c r="I1786" t="s">
        <v>244</v>
      </c>
      <c r="K1786">
        <f>VLOOKUP(I1786,Sheet2!$A$2:$C$1013,3,FALSE)</f>
        <v>174</v>
      </c>
      <c r="L1786" t="str">
        <f t="shared" si="110"/>
        <v>UPDATE m_coa set coa_group_id='174' WHERE code='120801132';</v>
      </c>
    </row>
    <row r="1787" customFormat="1" spans="2:12">
      <c r="B1787">
        <v>120801133</v>
      </c>
      <c r="C1787" t="str">
        <f t="shared" si="111"/>
        <v>NCA - Piutang Pihak Berelasi - PT Ekosistem Rintisan Digital (ERD)</v>
      </c>
      <c r="D1787" s="7" t="str">
        <f t="shared" si="109"/>
        <v>INSERT INTO m_coa (created_at, code, name) values (NOW(),'120801133','NCA - Piutang Pihak Berelasi - PT Ekosistem Rintisan Digital (ERD)');</v>
      </c>
      <c r="E1787" s="744" t="s">
        <v>60</v>
      </c>
      <c r="F1787" t="s">
        <v>376</v>
      </c>
      <c r="G1787" t="s">
        <v>373</v>
      </c>
      <c r="I1787" t="s">
        <v>245</v>
      </c>
      <c r="K1787">
        <f>VLOOKUP(I1787,Sheet2!$A$2:$C$1013,3,FALSE)</f>
        <v>175</v>
      </c>
      <c r="L1787" t="str">
        <f t="shared" si="110"/>
        <v>UPDATE m_coa set coa_group_id='175' WHERE code='120801133';</v>
      </c>
    </row>
    <row r="1788" customFormat="1" spans="2:12">
      <c r="B1788">
        <v>120801134</v>
      </c>
      <c r="C1788" t="str">
        <f t="shared" si="111"/>
        <v>NCA - Piutang Pihak Berelasi - PT Sumber Digital Terpadu (SDT)</v>
      </c>
      <c r="D1788" s="7" t="str">
        <f t="shared" si="109"/>
        <v>INSERT INTO m_coa (created_at, code, name) values (NOW(),'120801134','NCA - Piutang Pihak Berelasi - PT Sumber Digital Terpadu (SDT)');</v>
      </c>
      <c r="E1788" s="744" t="s">
        <v>60</v>
      </c>
      <c r="F1788" t="s">
        <v>376</v>
      </c>
      <c r="G1788" t="s">
        <v>373</v>
      </c>
      <c r="I1788" t="s">
        <v>246</v>
      </c>
      <c r="K1788">
        <f>VLOOKUP(I1788,Sheet2!$A$2:$C$1013,3,FALSE)</f>
        <v>176</v>
      </c>
      <c r="L1788" t="str">
        <f t="shared" si="110"/>
        <v>UPDATE m_coa set coa_group_id='176' WHERE code='120801134';</v>
      </c>
    </row>
    <row r="1789" customFormat="1" spans="2:12">
      <c r="B1789">
        <v>120801135</v>
      </c>
      <c r="C1789" t="str">
        <f t="shared" si="111"/>
        <v>NCA - Piutang Pihak Berelasi - PT Elpis Anugerah Andalan (EAA)</v>
      </c>
      <c r="D1789" s="7" t="str">
        <f t="shared" si="109"/>
        <v>INSERT INTO m_coa (created_at, code, name) values (NOW(),'120801135','NCA - Piutang Pihak Berelasi - PT Elpis Anugerah Andalan (EAA)');</v>
      </c>
      <c r="E1789" s="744" t="s">
        <v>60</v>
      </c>
      <c r="F1789" t="s">
        <v>376</v>
      </c>
      <c r="G1789" t="s">
        <v>373</v>
      </c>
      <c r="I1789" t="s">
        <v>247</v>
      </c>
      <c r="K1789">
        <f>VLOOKUP(I1789,Sheet2!$A$2:$C$1013,3,FALSE)</f>
        <v>177</v>
      </c>
      <c r="L1789" t="str">
        <f t="shared" si="110"/>
        <v>UPDATE m_coa set coa_group_id='177' WHERE code='120801135';</v>
      </c>
    </row>
    <row r="1790" customFormat="1" spans="2:12">
      <c r="B1790">
        <v>120801136</v>
      </c>
      <c r="C1790" t="str">
        <f t="shared" si="111"/>
        <v>NCA - Piutang Pihak Berelasi - PT DMMX Grosir Digital (DGD)</v>
      </c>
      <c r="D1790" s="7" t="str">
        <f t="shared" si="109"/>
        <v>INSERT INTO m_coa (created_at, code, name) values (NOW(),'120801136','NCA - Piutang Pihak Berelasi - PT DMMX Grosir Digital (DGD)');</v>
      </c>
      <c r="E1790" s="744" t="s">
        <v>60</v>
      </c>
      <c r="F1790" t="s">
        <v>376</v>
      </c>
      <c r="G1790" t="s">
        <v>373</v>
      </c>
      <c r="I1790" t="s">
        <v>248</v>
      </c>
      <c r="K1790">
        <f>VLOOKUP(I1790,Sheet2!$A$2:$C$1013,3,FALSE)</f>
        <v>178</v>
      </c>
      <c r="L1790" t="str">
        <f t="shared" si="110"/>
        <v>UPDATE m_coa set coa_group_id='178' WHERE code='120801136';</v>
      </c>
    </row>
    <row r="1791" customFormat="1" spans="2:12">
      <c r="B1791">
        <v>120801137</v>
      </c>
      <c r="C1791" t="str">
        <f t="shared" si="111"/>
        <v>NCA - Piutang Pihak Berelasi - PT DMMX Rans Digital (DRD)</v>
      </c>
      <c r="D1791" s="7" t="str">
        <f t="shared" si="109"/>
        <v>INSERT INTO m_coa (created_at, code, name) values (NOW(),'120801137','NCA - Piutang Pihak Berelasi - PT DMMX Rans Digital (DRD)');</v>
      </c>
      <c r="E1791" s="744" t="s">
        <v>60</v>
      </c>
      <c r="F1791" t="s">
        <v>376</v>
      </c>
      <c r="G1791" t="s">
        <v>373</v>
      </c>
      <c r="I1791" t="s">
        <v>249</v>
      </c>
      <c r="K1791">
        <f>VLOOKUP(I1791,Sheet2!$A$2:$C$1013,3,FALSE)</f>
        <v>179</v>
      </c>
      <c r="L1791" t="str">
        <f t="shared" si="110"/>
        <v>UPDATE m_coa set coa_group_id='179' WHERE code='120801137';</v>
      </c>
    </row>
    <row r="1792" customFormat="1" spans="2:12">
      <c r="B1792">
        <v>120801138</v>
      </c>
      <c r="C1792" t="str">
        <f t="shared" si="111"/>
        <v>NCA - Piutang Pihak Berelasi - PT Qerja Akademi Indonesia (QAI)</v>
      </c>
      <c r="D1792" s="7" t="str">
        <f t="shared" si="109"/>
        <v>INSERT INTO m_coa (created_at, code, name) values (NOW(),'120801138','NCA - Piutang Pihak Berelasi - PT Qerja Akademi Indonesia (QAI)');</v>
      </c>
      <c r="E1792" s="744" t="s">
        <v>60</v>
      </c>
      <c r="F1792" t="s">
        <v>376</v>
      </c>
      <c r="G1792" t="s">
        <v>373</v>
      </c>
      <c r="I1792" t="s">
        <v>250</v>
      </c>
      <c r="K1792">
        <f>VLOOKUP(I1792,Sheet2!$A$2:$C$1013,3,FALSE)</f>
        <v>180</v>
      </c>
      <c r="L1792" t="str">
        <f t="shared" si="110"/>
        <v>UPDATE m_coa set coa_group_id='180' WHERE code='120801138';</v>
      </c>
    </row>
    <row r="1793" customFormat="1" spans="2:12">
      <c r="B1793">
        <v>120801139</v>
      </c>
      <c r="C1793" t="str">
        <f t="shared" si="111"/>
        <v>NCA - Piutang Pihak Berelasi - PT Tfas Digital Indonesia (TDI)</v>
      </c>
      <c r="D1793" s="7" t="str">
        <f t="shared" si="109"/>
        <v>INSERT INTO m_coa (created_at, code, name) values (NOW(),'120801139','NCA - Piutang Pihak Berelasi - PT Tfas Digital Indonesia (TDI)');</v>
      </c>
      <c r="E1793" s="744" t="s">
        <v>60</v>
      </c>
      <c r="F1793" t="s">
        <v>376</v>
      </c>
      <c r="G1793" t="s">
        <v>373</v>
      </c>
      <c r="I1793" t="s">
        <v>251</v>
      </c>
      <c r="K1793">
        <f>VLOOKUP(I1793,Sheet2!$A$2:$C$1013,3,FALSE)</f>
        <v>181</v>
      </c>
      <c r="L1793" t="str">
        <f t="shared" si="110"/>
        <v>UPDATE m_coa set coa_group_id='181' WHERE code='120801139';</v>
      </c>
    </row>
    <row r="1794" customFormat="1" spans="2:12">
      <c r="B1794">
        <v>120801140</v>
      </c>
      <c r="C1794" t="str">
        <f t="shared" si="111"/>
        <v>NCA - Piutang Pihak Berelasi - PT Gemilang Integra Fentura (GIF)</v>
      </c>
      <c r="D1794" s="7" t="str">
        <f t="shared" si="109"/>
        <v>INSERT INTO m_coa (created_at, code, name) values (NOW(),'120801140','NCA - Piutang Pihak Berelasi - PT Gemilang Integra Fentura (GIF)');</v>
      </c>
      <c r="E1794" s="744" t="s">
        <v>60</v>
      </c>
      <c r="F1794" t="s">
        <v>376</v>
      </c>
      <c r="G1794" t="s">
        <v>373</v>
      </c>
      <c r="I1794" t="s">
        <v>252</v>
      </c>
      <c r="K1794">
        <f>VLOOKUP(I1794,Sheet2!$A$2:$C$1013,3,FALSE)</f>
        <v>182</v>
      </c>
      <c r="L1794" t="str">
        <f t="shared" si="110"/>
        <v>UPDATE m_coa set coa_group_id='182' WHERE code='120801140';</v>
      </c>
    </row>
    <row r="1795" customFormat="1" spans="2:12">
      <c r="B1795">
        <v>120801141</v>
      </c>
      <c r="C1795" t="str">
        <f t="shared" si="111"/>
        <v>NCA - Piutang Pihak Berelasi - PT Energi Selalu Baru (ESB)</v>
      </c>
      <c r="D1795" s="7" t="str">
        <f t="shared" si="109"/>
        <v>INSERT INTO m_coa (created_at, code, name) values (NOW(),'120801141','NCA - Piutang Pihak Berelasi - PT Energi Selalu Baru (ESB)');</v>
      </c>
      <c r="E1795" s="744" t="s">
        <v>60</v>
      </c>
      <c r="F1795" t="s">
        <v>376</v>
      </c>
      <c r="G1795" t="s">
        <v>373</v>
      </c>
      <c r="I1795" t="s">
        <v>253</v>
      </c>
      <c r="K1795">
        <f>VLOOKUP(I1795,Sheet2!$A$2:$C$1013,3,FALSE)</f>
        <v>183</v>
      </c>
      <c r="L1795" t="str">
        <f t="shared" si="110"/>
        <v>UPDATE m_coa set coa_group_id='183' WHERE code='120801141';</v>
      </c>
    </row>
    <row r="1796" customFormat="1" spans="2:12">
      <c r="B1796">
        <v>120801142</v>
      </c>
      <c r="C1796" t="str">
        <f t="shared" si="111"/>
        <v>NCA - Piutang Pihak Berelasi - PT Solic Kreasi Baru (SKB)</v>
      </c>
      <c r="D1796" s="7" t="str">
        <f t="shared" si="109"/>
        <v>INSERT INTO m_coa (created_at, code, name) values (NOW(),'120801142','NCA - Piutang Pihak Berelasi - PT Solic Kreasi Baru (SKB)');</v>
      </c>
      <c r="E1796" s="744" t="s">
        <v>60</v>
      </c>
      <c r="F1796" t="s">
        <v>376</v>
      </c>
      <c r="G1796" t="s">
        <v>373</v>
      </c>
      <c r="I1796" t="s">
        <v>254</v>
      </c>
      <c r="K1796">
        <f>VLOOKUP(I1796,Sheet2!$A$2:$C$1013,3,FALSE)</f>
        <v>184</v>
      </c>
      <c r="L1796" t="str">
        <f t="shared" si="110"/>
        <v>UPDATE m_coa set coa_group_id='184' WHERE code='120801142';</v>
      </c>
    </row>
    <row r="1797" customFormat="1" spans="2:12">
      <c r="B1797">
        <v>120801143</v>
      </c>
      <c r="C1797" t="str">
        <f t="shared" si="111"/>
        <v>NCA - Piutang Pihak Berelasi - PT Gembala Rintisan Digital (GRD)</v>
      </c>
      <c r="D1797" s="7" t="str">
        <f t="shared" ref="D1797:D1860" si="112">"INSERT INTO m_coa (created_at, code, name) values (NOW(),'"&amp;B1797&amp;"','"&amp;C1797&amp;"');"</f>
        <v>INSERT INTO m_coa (created_at, code, name) values (NOW(),'120801143','NCA - Piutang Pihak Berelasi - PT Gembala Rintisan Digital (GRD)');</v>
      </c>
      <c r="E1797" s="744" t="s">
        <v>60</v>
      </c>
      <c r="F1797" t="s">
        <v>376</v>
      </c>
      <c r="G1797" t="s">
        <v>373</v>
      </c>
      <c r="I1797" t="s">
        <v>255</v>
      </c>
      <c r="K1797">
        <f>VLOOKUP(I1797,Sheet2!$A$2:$C$1013,3,FALSE)</f>
        <v>185</v>
      </c>
      <c r="L1797" t="str">
        <f t="shared" ref="L1797:L1860" si="113">"UPDATE m_coa set coa_group_id='"&amp;K1797&amp;"' WHERE code='"&amp;B1797&amp;"';"</f>
        <v>UPDATE m_coa set coa_group_id='185' WHERE code='120801143';</v>
      </c>
    </row>
    <row r="1798" customFormat="1" spans="2:12">
      <c r="B1798">
        <v>120801144</v>
      </c>
      <c r="C1798" t="str">
        <f t="shared" si="111"/>
        <v>NCA - Piutang Pihak Berelasi - PT Sentral Inti Anugerah (SIA1)</v>
      </c>
      <c r="D1798" s="7" t="str">
        <f t="shared" si="112"/>
        <v>INSERT INTO m_coa (created_at, code, name) values (NOW(),'120801144','NCA - Piutang Pihak Berelasi - PT Sentral Inti Anugerah (SIA1)');</v>
      </c>
      <c r="E1798" s="744" t="s">
        <v>60</v>
      </c>
      <c r="F1798" t="s">
        <v>376</v>
      </c>
      <c r="G1798" t="s">
        <v>373</v>
      </c>
      <c r="I1798" t="s">
        <v>256</v>
      </c>
      <c r="K1798">
        <f>VLOOKUP(I1798,Sheet2!$A$2:$C$1013,3,FALSE)</f>
        <v>186</v>
      </c>
      <c r="L1798" t="str">
        <f t="shared" si="113"/>
        <v>UPDATE m_coa set coa_group_id='186' WHERE code='120801144';</v>
      </c>
    </row>
    <row r="1799" customFormat="1" spans="2:12">
      <c r="B1799">
        <v>120801145</v>
      </c>
      <c r="C1799" t="str">
        <f t="shared" si="111"/>
        <v>NCA - Piutang Pihak Berelasi - PT Sarana Cipta Digital (SCD)</v>
      </c>
      <c r="D1799" s="7" t="str">
        <f t="shared" si="112"/>
        <v>INSERT INTO m_coa (created_at, code, name) values (NOW(),'120801145','NCA - Piutang Pihak Berelasi - PT Sarana Cipta Digital (SCD)');</v>
      </c>
      <c r="E1799" s="744" t="s">
        <v>60</v>
      </c>
      <c r="F1799" t="s">
        <v>376</v>
      </c>
      <c r="G1799" t="s">
        <v>373</v>
      </c>
      <c r="I1799" t="s">
        <v>257</v>
      </c>
      <c r="K1799">
        <f>VLOOKUP(I1799,Sheet2!$A$2:$C$1013,3,FALSE)</f>
        <v>187</v>
      </c>
      <c r="L1799" t="str">
        <f t="shared" si="113"/>
        <v>UPDATE m_coa set coa_group_id='187' WHERE code='120801145';</v>
      </c>
    </row>
    <row r="1800" customFormat="1" spans="2:12">
      <c r="B1800">
        <v>120801146</v>
      </c>
      <c r="C1800" t="str">
        <f t="shared" si="111"/>
        <v>NCA - Piutang Pihak Berelasi - PT Sejahtera Wahana Teknindo (SWT)</v>
      </c>
      <c r="D1800" s="7" t="str">
        <f t="shared" si="112"/>
        <v>INSERT INTO m_coa (created_at, code, name) values (NOW(),'120801146','NCA - Piutang Pihak Berelasi - PT Sejahtera Wahana Teknindo (SWT)');</v>
      </c>
      <c r="E1800" s="744" t="s">
        <v>60</v>
      </c>
      <c r="F1800" t="s">
        <v>376</v>
      </c>
      <c r="G1800" t="s">
        <v>373</v>
      </c>
      <c r="I1800" t="s">
        <v>258</v>
      </c>
      <c r="K1800">
        <f>VLOOKUP(I1800,Sheet2!$A$2:$C$1013,3,FALSE)</f>
        <v>188</v>
      </c>
      <c r="L1800" t="str">
        <f t="shared" si="113"/>
        <v>UPDATE m_coa set coa_group_id='188' WHERE code='120801146';</v>
      </c>
    </row>
    <row r="1801" customFormat="1" spans="2:12">
      <c r="B1801">
        <v>120801147</v>
      </c>
      <c r="C1801" t="str">
        <f t="shared" si="111"/>
        <v>NCA - Piutang Pihak Berelasi - PT Sicepat Mcash Indonesia (SMI)</v>
      </c>
      <c r="D1801" s="7" t="str">
        <f t="shared" si="112"/>
        <v>INSERT INTO m_coa (created_at, code, name) values (NOW(),'120801147','NCA - Piutang Pihak Berelasi - PT Sicepat Mcash Indonesia (SMI)');</v>
      </c>
      <c r="E1801" s="744" t="s">
        <v>60</v>
      </c>
      <c r="F1801" t="s">
        <v>376</v>
      </c>
      <c r="G1801" t="s">
        <v>373</v>
      </c>
      <c r="I1801" t="s">
        <v>259</v>
      </c>
      <c r="K1801">
        <f>VLOOKUP(I1801,Sheet2!$A$2:$C$1013,3,FALSE)</f>
        <v>189</v>
      </c>
      <c r="L1801" t="str">
        <f t="shared" si="113"/>
        <v>UPDATE m_coa set coa_group_id='189' WHERE code='120801147';</v>
      </c>
    </row>
    <row r="1802" customFormat="1" spans="2:12">
      <c r="B1802">
        <v>120801148</v>
      </c>
      <c r="C1802" t="str">
        <f t="shared" si="111"/>
        <v>NCA - Piutang Pihak Berelasi - PT TFAS Nusantara Digital (TND)</v>
      </c>
      <c r="D1802" s="7" t="str">
        <f t="shared" si="112"/>
        <v>INSERT INTO m_coa (created_at, code, name) values (NOW(),'120801148','NCA - Piutang Pihak Berelasi - PT TFAS Nusantara Digital (TND)');</v>
      </c>
      <c r="E1802" s="744" t="s">
        <v>60</v>
      </c>
      <c r="F1802" t="s">
        <v>376</v>
      </c>
      <c r="G1802" t="s">
        <v>373</v>
      </c>
      <c r="I1802" t="s">
        <v>260</v>
      </c>
      <c r="K1802">
        <f>VLOOKUP(I1802,Sheet2!$A$2:$C$1013,3,FALSE)</f>
        <v>190</v>
      </c>
      <c r="L1802" t="str">
        <f t="shared" si="113"/>
        <v>UPDATE m_coa set coa_group_id='190' WHERE code='120801148';</v>
      </c>
    </row>
    <row r="1803" customFormat="1" spans="2:12">
      <c r="B1803">
        <v>120801149</v>
      </c>
      <c r="C1803" t="str">
        <f t="shared" si="111"/>
        <v>NCA - Piutang Pihak Berelasi - PT Volta Indonesia Semesta (VIS)</v>
      </c>
      <c r="D1803" s="7" t="str">
        <f t="shared" si="112"/>
        <v>INSERT INTO m_coa (created_at, code, name) values (NOW(),'120801149','NCA - Piutang Pihak Berelasi - PT Volta Indonesia Semesta (VIS)');</v>
      </c>
      <c r="E1803" s="744" t="s">
        <v>60</v>
      </c>
      <c r="F1803" t="s">
        <v>376</v>
      </c>
      <c r="G1803" t="s">
        <v>373</v>
      </c>
      <c r="I1803" t="s">
        <v>261</v>
      </c>
      <c r="K1803">
        <f>VLOOKUP(I1803,Sheet2!$A$2:$C$1013,3,FALSE)</f>
        <v>191</v>
      </c>
      <c r="L1803" t="str">
        <f t="shared" si="113"/>
        <v>UPDATE m_coa set coa_group_id='191' WHERE code='120801149';</v>
      </c>
    </row>
    <row r="1804" customFormat="1" spans="2:12">
      <c r="B1804">
        <v>120801150</v>
      </c>
      <c r="C1804" t="str">
        <f t="shared" si="111"/>
        <v>NCA - Piutang Pihak Berelasi - PT Solic Inti Anugerah (SIA2)</v>
      </c>
      <c r="D1804" s="7" t="str">
        <f t="shared" si="112"/>
        <v>INSERT INTO m_coa (created_at, code, name) values (NOW(),'120801150','NCA - Piutang Pihak Berelasi - PT Solic Inti Anugerah (SIA2)');</v>
      </c>
      <c r="E1804" s="744" t="s">
        <v>60</v>
      </c>
      <c r="F1804" t="s">
        <v>376</v>
      </c>
      <c r="G1804" t="s">
        <v>373</v>
      </c>
      <c r="I1804" t="s">
        <v>262</v>
      </c>
      <c r="K1804">
        <f>VLOOKUP(I1804,Sheet2!$A$2:$C$1013,3,FALSE)</f>
        <v>192</v>
      </c>
      <c r="L1804" t="str">
        <f t="shared" si="113"/>
        <v>UPDATE m_coa set coa_group_id='192' WHERE code='120801150';</v>
      </c>
    </row>
    <row r="1805" customFormat="1" spans="2:12">
      <c r="B1805">
        <v>120801151</v>
      </c>
      <c r="C1805" t="str">
        <f t="shared" si="111"/>
        <v>NCA - Piutang Pihak Berelasi - PT Bumilangit Entertainment Corpora (BCU)</v>
      </c>
      <c r="D1805" s="7" t="str">
        <f t="shared" si="112"/>
        <v>INSERT INTO m_coa (created_at, code, name) values (NOW(),'120801151','NCA - Piutang Pihak Berelasi - PT Bumilangit Entertainment Corpora (BCU)');</v>
      </c>
      <c r="E1805" s="744" t="s">
        <v>60</v>
      </c>
      <c r="F1805" t="s">
        <v>376</v>
      </c>
      <c r="G1805" t="s">
        <v>373</v>
      </c>
      <c r="I1805" t="s">
        <v>263</v>
      </c>
      <c r="K1805">
        <f>VLOOKUP(I1805,Sheet2!$A$2:$C$1013,3,FALSE)</f>
        <v>193</v>
      </c>
      <c r="L1805" t="str">
        <f t="shared" si="113"/>
        <v>UPDATE m_coa set coa_group_id='193' WHERE code='120801151';</v>
      </c>
    </row>
    <row r="1806" customFormat="1" spans="2:12">
      <c r="B1806">
        <v>120801152</v>
      </c>
      <c r="C1806" t="str">
        <f t="shared" si="111"/>
        <v>NCA - Piutang Pihak Berelasi - PT Sinergi Maxima Digitalindo (SMD)</v>
      </c>
      <c r="D1806" s="7" t="str">
        <f t="shared" si="112"/>
        <v>INSERT INTO m_coa (created_at, code, name) values (NOW(),'120801152','NCA - Piutang Pihak Berelasi - PT Sinergi Maxima Digitalindo (SMD)');</v>
      </c>
      <c r="E1806" s="744" t="s">
        <v>60</v>
      </c>
      <c r="F1806" t="s">
        <v>376</v>
      </c>
      <c r="G1806" t="s">
        <v>373</v>
      </c>
      <c r="I1806" t="s">
        <v>264</v>
      </c>
      <c r="K1806">
        <f>VLOOKUP(I1806,Sheet2!$A$2:$C$1013,3,FALSE)</f>
        <v>194</v>
      </c>
      <c r="L1806" t="str">
        <f t="shared" si="113"/>
        <v>UPDATE m_coa set coa_group_id='194' WHERE code='120801152';</v>
      </c>
    </row>
    <row r="1807" customFormat="1" spans="2:12">
      <c r="B1807">
        <v>120801153</v>
      </c>
      <c r="C1807" t="str">
        <f t="shared" si="111"/>
        <v>NCA - Piutang Pihak Berelasi - PT Kreasi Baru Digital (KBD)</v>
      </c>
      <c r="D1807" s="7" t="str">
        <f t="shared" si="112"/>
        <v>INSERT INTO m_coa (created_at, code, name) values (NOW(),'120801153','NCA - Piutang Pihak Berelasi - PT Kreasi Baru Digital (KBD)');</v>
      </c>
      <c r="E1807" s="744" t="s">
        <v>60</v>
      </c>
      <c r="F1807" t="s">
        <v>376</v>
      </c>
      <c r="G1807" t="s">
        <v>373</v>
      </c>
      <c r="I1807" t="s">
        <v>265</v>
      </c>
      <c r="K1807">
        <f>VLOOKUP(I1807,Sheet2!$A$2:$C$1013,3,FALSE)</f>
        <v>195</v>
      </c>
      <c r="L1807" t="str">
        <f t="shared" si="113"/>
        <v>UPDATE m_coa set coa_group_id='195' WHERE code='120801153';</v>
      </c>
    </row>
    <row r="1808" customFormat="1" spans="2:12">
      <c r="B1808">
        <v>120801154</v>
      </c>
      <c r="C1808" t="str">
        <f t="shared" si="111"/>
        <v>NCA - Piutang Pihak Berelasi - PT Solic Inti Digital (SID)</v>
      </c>
      <c r="D1808" s="7" t="str">
        <f t="shared" si="112"/>
        <v>INSERT INTO m_coa (created_at, code, name) values (NOW(),'120801154','NCA - Piutang Pihak Berelasi - PT Solic Inti Digital (SID)');</v>
      </c>
      <c r="E1808" s="744" t="s">
        <v>60</v>
      </c>
      <c r="F1808" t="s">
        <v>376</v>
      </c>
      <c r="G1808" t="s">
        <v>373</v>
      </c>
      <c r="I1808" t="s">
        <v>266</v>
      </c>
      <c r="K1808">
        <f>VLOOKUP(I1808,Sheet2!$A$2:$C$1013,3,FALSE)</f>
        <v>196</v>
      </c>
      <c r="L1808" t="str">
        <f t="shared" si="113"/>
        <v>UPDATE m_coa set coa_group_id='196' WHERE code='120801154';</v>
      </c>
    </row>
    <row r="1809" customFormat="1" spans="2:12">
      <c r="B1809">
        <v>120801155</v>
      </c>
      <c r="C1809" t="str">
        <f t="shared" si="111"/>
        <v>NCA - Piutang Pihak Berelasi - PT Hikmat Mulia Sentralindo (HMS)</v>
      </c>
      <c r="D1809" s="7" t="str">
        <f t="shared" si="112"/>
        <v>INSERT INTO m_coa (created_at, code, name) values (NOW(),'120801155','NCA - Piutang Pihak Berelasi - PT Hikmat Mulia Sentralindo (HMS)');</v>
      </c>
      <c r="E1809" s="744" t="s">
        <v>60</v>
      </c>
      <c r="F1809" t="s">
        <v>376</v>
      </c>
      <c r="G1809" t="s">
        <v>373</v>
      </c>
      <c r="I1809" t="s">
        <v>267</v>
      </c>
      <c r="K1809">
        <f>VLOOKUP(I1809,Sheet2!$A$2:$C$1013,3,FALSE)</f>
        <v>197</v>
      </c>
      <c r="L1809" t="str">
        <f t="shared" si="113"/>
        <v>UPDATE m_coa set coa_group_id='197' WHERE code='120801155';</v>
      </c>
    </row>
    <row r="1810" customFormat="1" spans="2:12">
      <c r="B1810">
        <v>120801156</v>
      </c>
      <c r="C1810" t="str">
        <f t="shared" si="111"/>
        <v>NCA - Piutang Pihak Berelasi - PT Berkah Digital Distrindo (BDD)</v>
      </c>
      <c r="D1810" s="7" t="str">
        <f t="shared" si="112"/>
        <v>INSERT INTO m_coa (created_at, code, name) values (NOW(),'120801156','NCA - Piutang Pihak Berelasi - PT Berkah Digital Distrindo (BDD)');</v>
      </c>
      <c r="E1810" s="744" t="s">
        <v>60</v>
      </c>
      <c r="F1810" t="s">
        <v>376</v>
      </c>
      <c r="G1810" t="s">
        <v>373</v>
      </c>
      <c r="I1810" t="s">
        <v>268</v>
      </c>
      <c r="K1810">
        <f>VLOOKUP(I1810,Sheet2!$A$2:$C$1013,3,FALSE)</f>
        <v>198</v>
      </c>
      <c r="L1810" t="str">
        <f t="shared" si="113"/>
        <v>UPDATE m_coa set coa_group_id='198' WHERE code='120801156';</v>
      </c>
    </row>
    <row r="1811" customFormat="1" spans="2:12">
      <c r="B1811">
        <v>120801157</v>
      </c>
      <c r="C1811" t="str">
        <f t="shared" si="111"/>
        <v>NCA - Piutang Pihak Berelasi - PT DMMX Belanja Digital (BDB)</v>
      </c>
      <c r="D1811" s="7" t="str">
        <f t="shared" si="112"/>
        <v>INSERT INTO m_coa (created_at, code, name) values (NOW(),'120801157','NCA - Piutang Pihak Berelasi - PT DMMX Belanja Digital (BDB)');</v>
      </c>
      <c r="E1811" s="744" t="s">
        <v>60</v>
      </c>
      <c r="F1811" t="s">
        <v>376</v>
      </c>
      <c r="G1811" t="s">
        <v>373</v>
      </c>
      <c r="I1811" t="s">
        <v>269</v>
      </c>
      <c r="K1811">
        <f>VLOOKUP(I1811,Sheet2!$A$2:$C$1013,3,FALSE)</f>
        <v>199</v>
      </c>
      <c r="L1811" t="str">
        <f t="shared" si="113"/>
        <v>UPDATE m_coa set coa_group_id='199' WHERE code='120801157';</v>
      </c>
    </row>
    <row r="1812" customFormat="1" spans="2:12">
      <c r="B1812">
        <v>120801158</v>
      </c>
      <c r="C1812" t="str">
        <f t="shared" si="111"/>
        <v>NCA - Piutang Pihak Berelasi - PT Roxy Digital Investama (RDI)</v>
      </c>
      <c r="D1812" s="7" t="str">
        <f t="shared" si="112"/>
        <v>INSERT INTO m_coa (created_at, code, name) values (NOW(),'120801158','NCA - Piutang Pihak Berelasi - PT Roxy Digital Investama (RDI)');</v>
      </c>
      <c r="E1812" s="744" t="s">
        <v>60</v>
      </c>
      <c r="F1812" t="s">
        <v>376</v>
      </c>
      <c r="G1812" t="s">
        <v>373</v>
      </c>
      <c r="I1812" t="s">
        <v>270</v>
      </c>
      <c r="K1812">
        <f>VLOOKUP(I1812,Sheet2!$A$2:$C$1013,3,FALSE)</f>
        <v>200</v>
      </c>
      <c r="L1812" t="str">
        <f t="shared" si="113"/>
        <v>UPDATE m_coa set coa_group_id='200' WHERE code='120801158';</v>
      </c>
    </row>
    <row r="1813" customFormat="1" spans="2:12">
      <c r="B1813">
        <v>120801159</v>
      </c>
      <c r="C1813" t="str">
        <f t="shared" si="111"/>
        <v>NCA - Piutang Pihak Berelasi - PT Digisaham Veritas Indonesia (DVI)</v>
      </c>
      <c r="D1813" s="7" t="str">
        <f t="shared" si="112"/>
        <v>INSERT INTO m_coa (created_at, code, name) values (NOW(),'120801159','NCA - Piutang Pihak Berelasi - PT Digisaham Veritas Indonesia (DVI)');</v>
      </c>
      <c r="E1813" s="744" t="s">
        <v>60</v>
      </c>
      <c r="F1813" t="s">
        <v>376</v>
      </c>
      <c r="G1813" t="s">
        <v>373</v>
      </c>
      <c r="I1813" t="s">
        <v>271</v>
      </c>
      <c r="K1813">
        <f>VLOOKUP(I1813,Sheet2!$A$2:$C$1013,3,FALSE)</f>
        <v>201</v>
      </c>
      <c r="L1813" t="str">
        <f t="shared" si="113"/>
        <v>UPDATE m_coa set coa_group_id='201' WHERE code='120801159';</v>
      </c>
    </row>
    <row r="1814" customFormat="1" spans="2:12">
      <c r="B1814">
        <v>120801160</v>
      </c>
      <c r="C1814" t="str">
        <f t="shared" si="111"/>
        <v>NCA - Piutang Pihak Berelasi - PT DMMX Smartritel Teknologi (DST)</v>
      </c>
      <c r="D1814" s="7" t="str">
        <f t="shared" si="112"/>
        <v>INSERT INTO m_coa (created_at, code, name) values (NOW(),'120801160','NCA - Piutang Pihak Berelasi - PT DMMX Smartritel Teknologi (DST)');</v>
      </c>
      <c r="E1814" s="744" t="s">
        <v>60</v>
      </c>
      <c r="F1814" t="s">
        <v>376</v>
      </c>
      <c r="G1814" t="s">
        <v>373</v>
      </c>
      <c r="I1814" t="s">
        <v>272</v>
      </c>
      <c r="K1814">
        <f>VLOOKUP(I1814,Sheet2!$A$2:$C$1013,3,FALSE)</f>
        <v>202</v>
      </c>
      <c r="L1814" t="str">
        <f t="shared" si="113"/>
        <v>UPDATE m_coa set coa_group_id='202' WHERE code='120801160';</v>
      </c>
    </row>
    <row r="1815" customFormat="1" spans="2:12">
      <c r="B1815">
        <v>120801161</v>
      </c>
      <c r="C1815" t="str">
        <f t="shared" si="111"/>
        <v>NCA - Piutang Pihak Berelasi - PT Panca Global Kapital (PEGE)</v>
      </c>
      <c r="D1815" s="7" t="str">
        <f t="shared" si="112"/>
        <v>INSERT INTO m_coa (created_at, code, name) values (NOW(),'120801161','NCA - Piutang Pihak Berelasi - PT Panca Global Kapital (PEGE)');</v>
      </c>
      <c r="E1815" s="744" t="s">
        <v>60</v>
      </c>
      <c r="F1815" t="s">
        <v>376</v>
      </c>
      <c r="G1815" t="s">
        <v>373</v>
      </c>
      <c r="I1815" t="s">
        <v>273</v>
      </c>
      <c r="K1815">
        <f>VLOOKUP(I1815,Sheet2!$A$2:$C$1013,3,FALSE)</f>
        <v>203</v>
      </c>
      <c r="L1815" t="str">
        <f t="shared" si="113"/>
        <v>UPDATE m_coa set coa_group_id='203' WHERE code='120801161';</v>
      </c>
    </row>
    <row r="1816" customFormat="1" spans="2:12">
      <c r="B1816">
        <v>120801162</v>
      </c>
      <c r="C1816" t="str">
        <f t="shared" si="111"/>
        <v>NCA - Piutang Pihak Berelasi - PT Panca Global Sekuritas (PGS)</v>
      </c>
      <c r="D1816" s="7" t="str">
        <f t="shared" si="112"/>
        <v>INSERT INTO m_coa (created_at, code, name) values (NOW(),'120801162','NCA - Piutang Pihak Berelasi - PT Panca Global Sekuritas (PGS)');</v>
      </c>
      <c r="E1816" s="744" t="s">
        <v>60</v>
      </c>
      <c r="F1816" t="s">
        <v>376</v>
      </c>
      <c r="G1816" t="s">
        <v>373</v>
      </c>
      <c r="I1816" t="s">
        <v>274</v>
      </c>
      <c r="K1816">
        <f>VLOOKUP(I1816,Sheet2!$A$2:$C$1013,3,FALSE)</f>
        <v>204</v>
      </c>
      <c r="L1816" t="str">
        <f t="shared" si="113"/>
        <v>UPDATE m_coa set coa_group_id='204' WHERE code='120801162';</v>
      </c>
    </row>
    <row r="1817" customFormat="1" spans="2:12">
      <c r="B1817">
        <v>120801163</v>
      </c>
      <c r="C1817" t="str">
        <f t="shared" si="111"/>
        <v>NCA - Piutang Pihak Berelasi - PT Akasia Damcorp Waba (ADW)</v>
      </c>
      <c r="D1817" s="7" t="str">
        <f t="shared" si="112"/>
        <v>INSERT INTO m_coa (created_at, code, name) values (NOW(),'120801163','NCA - Piutang Pihak Berelasi - PT Akasia Damcorp Waba (ADW)');</v>
      </c>
      <c r="E1817" s="744" t="s">
        <v>60</v>
      </c>
      <c r="F1817" t="s">
        <v>376</v>
      </c>
      <c r="G1817" t="s">
        <v>373</v>
      </c>
      <c r="I1817" t="s">
        <v>275</v>
      </c>
      <c r="K1817">
        <f>VLOOKUP(I1817,Sheet2!$A$2:$C$1013,3,FALSE)</f>
        <v>205</v>
      </c>
      <c r="L1817" t="str">
        <f t="shared" si="113"/>
        <v>UPDATE m_coa set coa_group_id='205' WHERE code='120801163';</v>
      </c>
    </row>
    <row r="1818" customFormat="1" spans="2:12">
      <c r="B1818">
        <v>120801164</v>
      </c>
      <c r="C1818" t="str">
        <f t="shared" si="111"/>
        <v>NCA - Piutang Pihak Berelasi - PT Edukasi Atlit Internet Digital (EAID)</v>
      </c>
      <c r="D1818" s="7" t="str">
        <f t="shared" si="112"/>
        <v>INSERT INTO m_coa (created_at, code, name) values (NOW(),'120801164','NCA - Piutang Pihak Berelasi - PT Edukasi Atlit Internet Digital (EAID)');</v>
      </c>
      <c r="E1818" s="744" t="s">
        <v>60</v>
      </c>
      <c r="F1818" t="s">
        <v>376</v>
      </c>
      <c r="G1818" t="s">
        <v>373</v>
      </c>
      <c r="I1818" t="s">
        <v>276</v>
      </c>
      <c r="K1818">
        <f>VLOOKUP(I1818,Sheet2!$A$2:$C$1013,3,FALSE)</f>
        <v>206</v>
      </c>
      <c r="L1818" t="str">
        <f t="shared" si="113"/>
        <v>UPDATE m_coa set coa_group_id='206' WHERE code='120801164';</v>
      </c>
    </row>
    <row r="1819" customFormat="1" spans="2:12">
      <c r="B1819">
        <v>120801165</v>
      </c>
      <c r="C1819" t="str">
        <f t="shared" si="111"/>
        <v>NCA - Piutang Pihak Berelasi - PT DMMX Hera Sukses (DHS)</v>
      </c>
      <c r="D1819" s="7" t="str">
        <f t="shared" si="112"/>
        <v>INSERT INTO m_coa (created_at, code, name) values (NOW(),'120801165','NCA - Piutang Pihak Berelasi - PT DMMX Hera Sukses (DHS)');</v>
      </c>
      <c r="E1819" s="744" t="s">
        <v>60</v>
      </c>
      <c r="F1819" t="s">
        <v>376</v>
      </c>
      <c r="G1819" t="s">
        <v>373</v>
      </c>
      <c r="I1819" t="s">
        <v>277</v>
      </c>
      <c r="K1819">
        <f>VLOOKUP(I1819,Sheet2!$A$2:$C$1013,3,FALSE)</f>
        <v>207</v>
      </c>
      <c r="L1819" t="str">
        <f t="shared" si="113"/>
        <v>UPDATE m_coa set coa_group_id='207' WHERE code='120801165';</v>
      </c>
    </row>
    <row r="1820" customFormat="1" spans="2:12">
      <c r="B1820">
        <v>120801166</v>
      </c>
      <c r="C1820" t="str">
        <f t="shared" si="111"/>
        <v>NCA - Piutang Pihak Berelasi - PT Rans Prestisius Indonesia (RPI)</v>
      </c>
      <c r="D1820" s="7" t="str">
        <f t="shared" si="112"/>
        <v>INSERT INTO m_coa (created_at, code, name) values (NOW(),'120801166','NCA - Piutang Pihak Berelasi - PT Rans Prestisius Indonesia (RPI)');</v>
      </c>
      <c r="E1820" s="744" t="s">
        <v>60</v>
      </c>
      <c r="F1820" t="s">
        <v>376</v>
      </c>
      <c r="G1820" t="s">
        <v>373</v>
      </c>
      <c r="I1820" t="s">
        <v>278</v>
      </c>
      <c r="K1820">
        <f>VLOOKUP(I1820,Sheet2!$A$2:$C$1013,3,FALSE)</f>
        <v>208</v>
      </c>
      <c r="L1820" t="str">
        <f t="shared" si="113"/>
        <v>UPDATE m_coa set coa_group_id='208' WHERE code='120801166';</v>
      </c>
    </row>
    <row r="1821" customFormat="1" spans="2:12">
      <c r="B1821">
        <v>120801167</v>
      </c>
      <c r="C1821" t="str">
        <f t="shared" si="111"/>
        <v>NCA - Piutang Pihak Berelasi - PT DMMX Gamindo Global</v>
      </c>
      <c r="D1821" s="7" t="str">
        <f t="shared" si="112"/>
        <v>INSERT INTO m_coa (created_at, code, name) values (NOW(),'120801167','NCA - Piutang Pihak Berelasi - PT DMMX Gamindo Global');</v>
      </c>
      <c r="E1821" s="744" t="s">
        <v>60</v>
      </c>
      <c r="F1821" t="s">
        <v>376</v>
      </c>
      <c r="G1821" t="s">
        <v>373</v>
      </c>
      <c r="I1821" t="s">
        <v>279</v>
      </c>
      <c r="K1821">
        <f>VLOOKUP(I1821,Sheet2!$A$2:$C$1013,3,FALSE)</f>
        <v>209</v>
      </c>
      <c r="L1821" t="str">
        <f t="shared" si="113"/>
        <v>UPDATE m_coa set coa_group_id='209' WHERE code='120801167';</v>
      </c>
    </row>
    <row r="1822" customFormat="1" spans="2:12">
      <c r="B1822">
        <v>120801168</v>
      </c>
      <c r="C1822" t="str">
        <f t="shared" si="111"/>
        <v>NCA - Piutang Pihak Berelasi - PT Digital Anugerah Medisindo (DAM)</v>
      </c>
      <c r="D1822" s="7" t="str">
        <f t="shared" si="112"/>
        <v>INSERT INTO m_coa (created_at, code, name) values (NOW(),'120801168','NCA - Piutang Pihak Berelasi - PT Digital Anugerah Medisindo (DAM)');</v>
      </c>
      <c r="E1822" s="744" t="s">
        <v>60</v>
      </c>
      <c r="F1822" t="s">
        <v>376</v>
      </c>
      <c r="G1822" t="s">
        <v>373</v>
      </c>
      <c r="I1822" t="s">
        <v>280</v>
      </c>
      <c r="K1822">
        <f>VLOOKUP(I1822,Sheet2!$A$2:$C$1013,3,FALSE)</f>
        <v>210</v>
      </c>
      <c r="L1822" t="str">
        <f t="shared" si="113"/>
        <v>UPDATE m_coa set coa_group_id='210' WHERE code='120801168';</v>
      </c>
    </row>
    <row r="1823" customFormat="1" spans="2:12">
      <c r="B1823">
        <v>120801169</v>
      </c>
      <c r="C1823" t="str">
        <f t="shared" si="111"/>
        <v>NCA - Piutang Pihak Berelasi - PT Zirius Soteria Investama (ZSI)</v>
      </c>
      <c r="D1823" s="7" t="str">
        <f t="shared" si="112"/>
        <v>INSERT INTO m_coa (created_at, code, name) values (NOW(),'120801169','NCA - Piutang Pihak Berelasi - PT Zirius Soteria Investama (ZSI)');</v>
      </c>
      <c r="E1823" s="744" t="s">
        <v>60</v>
      </c>
      <c r="F1823" t="s">
        <v>376</v>
      </c>
      <c r="G1823" t="s">
        <v>373</v>
      </c>
      <c r="I1823" t="s">
        <v>281</v>
      </c>
      <c r="K1823">
        <f>VLOOKUP(I1823,Sheet2!$A$2:$C$1013,3,FALSE)</f>
        <v>211</v>
      </c>
      <c r="L1823" t="str">
        <f t="shared" si="113"/>
        <v>UPDATE m_coa set coa_group_id='211' WHERE code='120801169';</v>
      </c>
    </row>
    <row r="1824" customFormat="1" spans="2:12">
      <c r="B1824">
        <v>120801170</v>
      </c>
      <c r="C1824" t="str">
        <f t="shared" si="111"/>
        <v>NCA - Piutang Pihak Berelasi - PT CKL Indonesia Raya (CKL1)</v>
      </c>
      <c r="D1824" s="7" t="str">
        <f t="shared" si="112"/>
        <v>INSERT INTO m_coa (created_at, code, name) values (NOW(),'120801170','NCA - Piutang Pihak Berelasi - PT CKL Indonesia Raya (CKL1)');</v>
      </c>
      <c r="E1824" s="744" t="s">
        <v>60</v>
      </c>
      <c r="F1824" t="s">
        <v>376</v>
      </c>
      <c r="G1824" t="s">
        <v>373</v>
      </c>
      <c r="I1824" t="s">
        <v>282</v>
      </c>
      <c r="K1824">
        <f>VLOOKUP(I1824,Sheet2!$A$2:$C$1013,3,FALSE)</f>
        <v>212</v>
      </c>
      <c r="L1824" t="str">
        <f t="shared" si="113"/>
        <v>UPDATE m_coa set coa_group_id='212' WHERE code='120801170';</v>
      </c>
    </row>
    <row r="1825" customFormat="1" spans="2:12">
      <c r="B1825">
        <v>120801171</v>
      </c>
      <c r="C1825" t="str">
        <f t="shared" si="111"/>
        <v>NCA - Piutang Pihak Berelasi - PT Cipta Krida Lestari (CKL2)</v>
      </c>
      <c r="D1825" s="7" t="str">
        <f t="shared" si="112"/>
        <v>INSERT INTO m_coa (created_at, code, name) values (NOW(),'120801171','NCA - Piutang Pihak Berelasi - PT Cipta Krida Lestari (CKL2)');</v>
      </c>
      <c r="E1825" s="744" t="s">
        <v>60</v>
      </c>
      <c r="F1825" t="s">
        <v>376</v>
      </c>
      <c r="G1825" t="s">
        <v>373</v>
      </c>
      <c r="I1825" t="s">
        <v>283</v>
      </c>
      <c r="K1825">
        <f>VLOOKUP(I1825,Sheet2!$A$2:$C$1013,3,FALSE)</f>
        <v>213</v>
      </c>
      <c r="L1825" t="str">
        <f t="shared" si="113"/>
        <v>UPDATE m_coa set coa_group_id='213' WHERE code='120801171';</v>
      </c>
    </row>
    <row r="1826" customFormat="1" spans="2:12">
      <c r="B1826">
        <v>120801172</v>
      </c>
      <c r="C1826" t="str">
        <f t="shared" si="111"/>
        <v>NCA - Piutang Pihak Berelasi - PT Abyakta Data Sentosa (ADS)</v>
      </c>
      <c r="D1826" s="7" t="str">
        <f t="shared" si="112"/>
        <v>INSERT INTO m_coa (created_at, code, name) values (NOW(),'120801172','NCA - Piutang Pihak Berelasi - PT Abyakta Data Sentosa (ADS)');</v>
      </c>
      <c r="E1826" s="744" t="s">
        <v>60</v>
      </c>
      <c r="F1826" t="s">
        <v>376</v>
      </c>
      <c r="G1826" t="s">
        <v>373</v>
      </c>
      <c r="I1826" t="s">
        <v>284</v>
      </c>
      <c r="K1826">
        <f>VLOOKUP(I1826,Sheet2!$A$2:$C$1013,3,FALSE)</f>
        <v>214</v>
      </c>
      <c r="L1826" t="str">
        <f t="shared" si="113"/>
        <v>UPDATE m_coa set coa_group_id='214' WHERE code='120801172';</v>
      </c>
    </row>
    <row r="1827" customFormat="1" spans="2:12">
      <c r="B1827">
        <v>120801173</v>
      </c>
      <c r="C1827" t="str">
        <f t="shared" si="111"/>
        <v>NCA - Piutang Pihak Berelasi - PT Niji Sicepat Gamindo (NSG)</v>
      </c>
      <c r="D1827" s="7" t="str">
        <f t="shared" si="112"/>
        <v>INSERT INTO m_coa (created_at, code, name) values (NOW(),'120801173','NCA - Piutang Pihak Berelasi - PT Niji Sicepat Gamindo (NSG)');</v>
      </c>
      <c r="E1827" s="744" t="s">
        <v>60</v>
      </c>
      <c r="F1827" t="s">
        <v>376</v>
      </c>
      <c r="G1827" t="s">
        <v>373</v>
      </c>
      <c r="I1827" t="s">
        <v>285</v>
      </c>
      <c r="K1827">
        <f>VLOOKUP(I1827,Sheet2!$A$2:$C$1013,3,FALSE)</f>
        <v>215</v>
      </c>
      <c r="L1827" t="str">
        <f t="shared" si="113"/>
        <v>UPDATE m_coa set coa_group_id='215' WHERE code='120801173';</v>
      </c>
    </row>
    <row r="1828" customFormat="1" spans="2:12">
      <c r="B1828">
        <v>120801174</v>
      </c>
      <c r="C1828" t="str">
        <f t="shared" si="111"/>
        <v>NCA - Piutang Pihak Berelasi - PT Mulia Semesta Perkasa (MSP)</v>
      </c>
      <c r="D1828" s="7" t="str">
        <f t="shared" si="112"/>
        <v>INSERT INTO m_coa (created_at, code, name) values (NOW(),'120801174','NCA - Piutang Pihak Berelasi - PT Mulia Semesta Perkasa (MSP)');</v>
      </c>
      <c r="E1828" s="744" t="s">
        <v>60</v>
      </c>
      <c r="F1828" t="s">
        <v>376</v>
      </c>
      <c r="G1828" t="s">
        <v>373</v>
      </c>
      <c r="I1828" t="s">
        <v>286</v>
      </c>
      <c r="K1828">
        <f>VLOOKUP(I1828,Sheet2!$A$2:$C$1013,3,FALSE)</f>
        <v>216</v>
      </c>
      <c r="L1828" t="str">
        <f t="shared" si="113"/>
        <v>UPDATE m_coa set coa_group_id='216' WHERE code='120801174';</v>
      </c>
    </row>
    <row r="1829" customFormat="1" spans="2:12">
      <c r="B1829">
        <v>120801175</v>
      </c>
      <c r="C1829" t="str">
        <f t="shared" si="111"/>
        <v>NCA - Piutang Pihak Berelasi - PT Kredit Skor Indonesia (KSI)</v>
      </c>
      <c r="D1829" s="7" t="str">
        <f t="shared" si="112"/>
        <v>INSERT INTO m_coa (created_at, code, name) values (NOW(),'120801175','NCA - Piutang Pihak Berelasi - PT Kredit Skor Indonesia (KSI)');</v>
      </c>
      <c r="E1829" s="744" t="s">
        <v>60</v>
      </c>
      <c r="F1829" t="s">
        <v>376</v>
      </c>
      <c r="G1829" t="s">
        <v>373</v>
      </c>
      <c r="I1829" t="s">
        <v>287</v>
      </c>
      <c r="K1829">
        <f>VLOOKUP(I1829,Sheet2!$A$2:$C$1013,3,FALSE)</f>
        <v>217</v>
      </c>
      <c r="L1829" t="str">
        <f t="shared" si="113"/>
        <v>UPDATE m_coa set coa_group_id='217' WHERE code='120801175';</v>
      </c>
    </row>
    <row r="1830" customFormat="1" spans="2:12">
      <c r="B1830">
        <v>120801176</v>
      </c>
      <c r="C1830" t="str">
        <f t="shared" si="111"/>
        <v>NCA - Piutang Pihak Berelasi - PT Caltech Digital Indonesia (CDI)</v>
      </c>
      <c r="D1830" s="7" t="str">
        <f t="shared" si="112"/>
        <v>INSERT INTO m_coa (created_at, code, name) values (NOW(),'120801176','NCA - Piutang Pihak Berelasi - PT Caltech Digital Indonesia (CDI)');</v>
      </c>
      <c r="E1830" s="744" t="s">
        <v>60</v>
      </c>
      <c r="F1830" t="s">
        <v>376</v>
      </c>
      <c r="G1830" t="s">
        <v>373</v>
      </c>
      <c r="I1830" t="s">
        <v>288</v>
      </c>
      <c r="K1830">
        <f>VLOOKUP(I1830,Sheet2!$A$2:$C$1013,3,FALSE)</f>
        <v>218</v>
      </c>
      <c r="L1830" t="str">
        <f t="shared" si="113"/>
        <v>UPDATE m_coa set coa_group_id='218' WHERE code='120801176';</v>
      </c>
    </row>
    <row r="1831" customFormat="1" spans="2:12">
      <c r="B1831">
        <v>120801177</v>
      </c>
      <c r="C1831" t="str">
        <f t="shared" si="111"/>
        <v>NCA - Piutang Pihak Berelasi - PT Tfas Energi Indonesia (TEI)</v>
      </c>
      <c r="D1831" s="7" t="str">
        <f t="shared" si="112"/>
        <v>INSERT INTO m_coa (created_at, code, name) values (NOW(),'120801177','NCA - Piutang Pihak Berelasi - PT Tfas Energi Indonesia (TEI)');</v>
      </c>
      <c r="E1831" s="744" t="s">
        <v>60</v>
      </c>
      <c r="F1831" t="s">
        <v>376</v>
      </c>
      <c r="G1831" t="s">
        <v>373</v>
      </c>
      <c r="I1831" t="s">
        <v>289</v>
      </c>
      <c r="K1831">
        <f>VLOOKUP(I1831,Sheet2!$A$2:$C$1013,3,FALSE)</f>
        <v>219</v>
      </c>
      <c r="L1831" t="str">
        <f t="shared" si="113"/>
        <v>UPDATE m_coa set coa_group_id='219' WHERE code='120801177';</v>
      </c>
    </row>
    <row r="1832" customFormat="1" spans="2:12">
      <c r="B1832">
        <v>120801178</v>
      </c>
      <c r="C1832" t="str">
        <f t="shared" si="111"/>
        <v>NCA - Piutang Pihak Berelasi - PT Sicepat Inti Sofizo (SIF)</v>
      </c>
      <c r="D1832" s="7" t="str">
        <f t="shared" si="112"/>
        <v>INSERT INTO m_coa (created_at, code, name) values (NOW(),'120801178','NCA - Piutang Pihak Berelasi - PT Sicepat Inti Sofizo (SIF)');</v>
      </c>
      <c r="E1832" s="744" t="s">
        <v>60</v>
      </c>
      <c r="F1832" t="s">
        <v>376</v>
      </c>
      <c r="G1832" t="s">
        <v>373</v>
      </c>
      <c r="I1832" t="s">
        <v>290</v>
      </c>
      <c r="K1832">
        <f>VLOOKUP(I1832,Sheet2!$A$2:$C$1013,3,FALSE)</f>
        <v>220</v>
      </c>
      <c r="L1832" t="str">
        <f t="shared" si="113"/>
        <v>UPDATE m_coa set coa_group_id='220' WHERE code='120801178';</v>
      </c>
    </row>
    <row r="1833" customFormat="1" spans="2:12">
      <c r="B1833">
        <v>120801179</v>
      </c>
      <c r="C1833" t="str">
        <f t="shared" si="111"/>
        <v>NCA - Piutang Pihak Berelasi - PT DMMX Dektos Inti (DDI)</v>
      </c>
      <c r="D1833" s="7" t="str">
        <f t="shared" si="112"/>
        <v>INSERT INTO m_coa (created_at, code, name) values (NOW(),'120801179','NCA - Piutang Pihak Berelasi - PT DMMX Dektos Inti (DDI)');</v>
      </c>
      <c r="E1833" s="744" t="s">
        <v>60</v>
      </c>
      <c r="F1833" t="s">
        <v>376</v>
      </c>
      <c r="G1833" t="s">
        <v>373</v>
      </c>
      <c r="I1833" t="s">
        <v>291</v>
      </c>
      <c r="K1833">
        <f>VLOOKUP(I1833,Sheet2!$A$2:$C$1013,3,FALSE)</f>
        <v>221</v>
      </c>
      <c r="L1833" t="str">
        <f t="shared" si="113"/>
        <v>UPDATE m_coa set coa_group_id='221' WHERE code='120801179';</v>
      </c>
    </row>
    <row r="1834" customFormat="1" spans="2:12">
      <c r="B1834">
        <v>120801180</v>
      </c>
      <c r="C1834" t="str">
        <f t="shared" si="111"/>
        <v>NCA - Piutang Pihak Berelasi - PT Nugen Farma Medika (NFM)</v>
      </c>
      <c r="D1834" s="7" t="str">
        <f t="shared" si="112"/>
        <v>INSERT INTO m_coa (created_at, code, name) values (NOW(),'120801180','NCA - Piutang Pihak Berelasi - PT Nugen Farma Medika (NFM)');</v>
      </c>
      <c r="E1834" s="744" t="s">
        <v>60</v>
      </c>
      <c r="F1834" t="s">
        <v>376</v>
      </c>
      <c r="G1834" t="s">
        <v>373</v>
      </c>
      <c r="I1834" t="s">
        <v>292</v>
      </c>
      <c r="K1834">
        <f>VLOOKUP(I1834,Sheet2!$A$2:$C$1013,3,FALSE)</f>
        <v>222</v>
      </c>
      <c r="L1834" t="str">
        <f t="shared" si="113"/>
        <v>UPDATE m_coa set coa_group_id='222' WHERE code='120801180';</v>
      </c>
    </row>
    <row r="1835" customFormat="1" spans="2:12">
      <c r="B1835">
        <v>120801181</v>
      </c>
      <c r="C1835" t="str">
        <f t="shared" si="111"/>
        <v>NCA - Piutang Pihak Berelasi - PT Sicepat Aset Digital (SAD)</v>
      </c>
      <c r="D1835" s="7" t="str">
        <f t="shared" si="112"/>
        <v>INSERT INTO m_coa (created_at, code, name) values (NOW(),'120801181','NCA - Piutang Pihak Berelasi - PT Sicepat Aset Digital (SAD)');</v>
      </c>
      <c r="E1835" s="744" t="s">
        <v>60</v>
      </c>
      <c r="F1835" t="s">
        <v>376</v>
      </c>
      <c r="G1835" t="s">
        <v>373</v>
      </c>
      <c r="I1835" t="s">
        <v>293</v>
      </c>
      <c r="K1835">
        <f>VLOOKUP(I1835,Sheet2!$A$2:$C$1013,3,FALSE)</f>
        <v>223</v>
      </c>
      <c r="L1835" t="str">
        <f t="shared" si="113"/>
        <v>UPDATE m_coa set coa_group_id='223' WHERE code='120801181';</v>
      </c>
    </row>
    <row r="1836" customFormat="1" spans="2:12">
      <c r="B1836">
        <v>120801182</v>
      </c>
      <c r="C1836" t="str">
        <f t="shared" si="111"/>
        <v>NCA - Piutang Pihak Berelasi - PT Royal Investama Sejahtera (RIS)</v>
      </c>
      <c r="D1836" s="7" t="str">
        <f t="shared" si="112"/>
        <v>INSERT INTO m_coa (created_at, code, name) values (NOW(),'120801182','NCA - Piutang Pihak Berelasi - PT Royal Investama Sejahtera (RIS)');</v>
      </c>
      <c r="E1836" s="744" t="s">
        <v>60</v>
      </c>
      <c r="F1836" t="s">
        <v>376</v>
      </c>
      <c r="G1836" t="s">
        <v>373</v>
      </c>
      <c r="I1836" t="s">
        <v>294</v>
      </c>
      <c r="K1836">
        <f>VLOOKUP(I1836,Sheet2!$A$2:$C$1013,3,FALSE)</f>
        <v>224</v>
      </c>
      <c r="L1836" t="str">
        <f t="shared" si="113"/>
        <v>UPDATE m_coa set coa_group_id='224' WHERE code='120801182';</v>
      </c>
    </row>
    <row r="1837" customFormat="1" spans="2:12">
      <c r="B1837">
        <v>120801183</v>
      </c>
      <c r="C1837" t="str">
        <f t="shared" si="111"/>
        <v>NCA - Piutang Pihak Berelasi - PT Yudha Harapan Mulia (YHM)</v>
      </c>
      <c r="D1837" s="7" t="str">
        <f t="shared" si="112"/>
        <v>INSERT INTO m_coa (created_at, code, name) values (NOW(),'120801183','NCA - Piutang Pihak Berelasi - PT Yudha Harapan Mulia (YHM)');</v>
      </c>
      <c r="E1837" s="744" t="s">
        <v>60</v>
      </c>
      <c r="F1837" t="s">
        <v>376</v>
      </c>
      <c r="G1837" t="s">
        <v>373</v>
      </c>
      <c r="I1837" t="s">
        <v>295</v>
      </c>
      <c r="K1837">
        <f>VLOOKUP(I1837,Sheet2!$A$2:$C$1013,3,FALSE)</f>
        <v>225</v>
      </c>
      <c r="L1837" t="str">
        <f t="shared" si="113"/>
        <v>UPDATE m_coa set coa_group_id='225' WHERE code='120801183';</v>
      </c>
    </row>
    <row r="1838" customFormat="1" spans="2:12">
      <c r="B1838">
        <v>120801184</v>
      </c>
      <c r="C1838" t="str">
        <f t="shared" si="111"/>
        <v>NCA - Piutang Pihak Berelasi - PT DMMX Distribusi Pentabuana (DDP)</v>
      </c>
      <c r="D1838" s="7" t="str">
        <f t="shared" si="112"/>
        <v>INSERT INTO m_coa (created_at, code, name) values (NOW(),'120801184','NCA - Piutang Pihak Berelasi - PT DMMX Distribusi Pentabuana (DDP)');</v>
      </c>
      <c r="E1838" s="744" t="s">
        <v>60</v>
      </c>
      <c r="F1838" t="s">
        <v>376</v>
      </c>
      <c r="G1838" t="s">
        <v>373</v>
      </c>
      <c r="I1838" t="s">
        <v>296</v>
      </c>
      <c r="K1838">
        <f>VLOOKUP(I1838,Sheet2!$A$2:$C$1013,3,FALSE)</f>
        <v>226</v>
      </c>
      <c r="L1838" t="str">
        <f t="shared" si="113"/>
        <v>UPDATE m_coa set coa_group_id='226' WHERE code='120801184';</v>
      </c>
    </row>
    <row r="1839" customFormat="1" spans="2:12">
      <c r="B1839">
        <v>120801185</v>
      </c>
      <c r="C1839" t="str">
        <f t="shared" si="111"/>
        <v>NCA - Piutang Pihak Berelasi - PT Dezer Ruang Bicara (DRB)</v>
      </c>
      <c r="D1839" s="7" t="str">
        <f t="shared" si="112"/>
        <v>INSERT INTO m_coa (created_at, code, name) values (NOW(),'120801185','NCA - Piutang Pihak Berelasi - PT Dezer Ruang Bicara (DRB)');</v>
      </c>
      <c r="E1839" s="744" t="s">
        <v>60</v>
      </c>
      <c r="F1839" t="s">
        <v>376</v>
      </c>
      <c r="G1839" t="s">
        <v>373</v>
      </c>
      <c r="I1839" t="s">
        <v>297</v>
      </c>
      <c r="K1839">
        <f>VLOOKUP(I1839,Sheet2!$A$2:$C$1013,3,FALSE)</f>
        <v>227</v>
      </c>
      <c r="L1839" t="str">
        <f t="shared" si="113"/>
        <v>UPDATE m_coa set coa_group_id='227' WHERE code='120801185';</v>
      </c>
    </row>
    <row r="1840" customFormat="1" spans="2:12">
      <c r="B1840">
        <v>120801186</v>
      </c>
      <c r="C1840" t="str">
        <f t="shared" si="111"/>
        <v>NCA - Piutang Pihak Berelasi - PT Dektos Digital Corbuzier (DDC)</v>
      </c>
      <c r="D1840" s="7" t="str">
        <f t="shared" si="112"/>
        <v>INSERT INTO m_coa (created_at, code, name) values (NOW(),'120801186','NCA - Piutang Pihak Berelasi - PT Dektos Digital Corbuzier (DDC)');</v>
      </c>
      <c r="E1840" s="744" t="s">
        <v>60</v>
      </c>
      <c r="F1840" t="s">
        <v>376</v>
      </c>
      <c r="G1840" t="s">
        <v>373</v>
      </c>
      <c r="I1840" t="s">
        <v>298</v>
      </c>
      <c r="K1840">
        <f>VLOOKUP(I1840,Sheet2!$A$2:$C$1013,3,FALSE)</f>
        <v>228</v>
      </c>
      <c r="L1840" t="str">
        <f t="shared" si="113"/>
        <v>UPDATE m_coa set coa_group_id='228' WHERE code='120801186';</v>
      </c>
    </row>
    <row r="1841" customFormat="1" spans="2:12">
      <c r="B1841">
        <v>120801187</v>
      </c>
      <c r="C1841" t="str">
        <f t="shared" si="111"/>
        <v>NCA - Piutang Pihak Berelasi - PT BLDX Komik Nusantara (BKN)</v>
      </c>
      <c r="D1841" s="7" t="str">
        <f t="shared" si="112"/>
        <v>INSERT INTO m_coa (created_at, code, name) values (NOW(),'120801187','NCA - Piutang Pihak Berelasi - PT BLDX Komik Nusantara (BKN)');</v>
      </c>
      <c r="E1841" s="744" t="s">
        <v>60</v>
      </c>
      <c r="F1841" t="s">
        <v>376</v>
      </c>
      <c r="G1841" t="s">
        <v>373</v>
      </c>
      <c r="I1841" t="s">
        <v>299</v>
      </c>
      <c r="K1841">
        <f>VLOOKUP(I1841,Sheet2!$A$2:$C$1013,3,FALSE)</f>
        <v>229</v>
      </c>
      <c r="L1841" t="str">
        <f t="shared" si="113"/>
        <v>UPDATE m_coa set coa_group_id='229' WHERE code='120801187';</v>
      </c>
    </row>
    <row r="1842" customFormat="1" spans="2:12">
      <c r="B1842">
        <v>120801188</v>
      </c>
      <c r="C1842" t="str">
        <f t="shared" si="111"/>
        <v>NCA - Piutang Pihak Berelasi - PT Damcorp Digital Media (DDM)</v>
      </c>
      <c r="D1842" s="7" t="str">
        <f t="shared" si="112"/>
        <v>INSERT INTO m_coa (created_at, code, name) values (NOW(),'120801188','NCA - Piutang Pihak Berelasi - PT Damcorp Digital Media (DDM)');</v>
      </c>
      <c r="E1842" s="744" t="s">
        <v>60</v>
      </c>
      <c r="F1842" t="s">
        <v>376</v>
      </c>
      <c r="G1842" t="s">
        <v>373</v>
      </c>
      <c r="I1842" t="s">
        <v>300</v>
      </c>
      <c r="K1842">
        <f>VLOOKUP(I1842,Sheet2!$A$2:$C$1013,3,FALSE)</f>
        <v>230</v>
      </c>
      <c r="L1842" t="str">
        <f t="shared" si="113"/>
        <v>UPDATE m_coa set coa_group_id='230' WHERE code='120801188';</v>
      </c>
    </row>
    <row r="1843" customFormat="1" spans="2:12">
      <c r="B1843">
        <v>120801189</v>
      </c>
      <c r="C1843" t="str">
        <f t="shared" si="111"/>
        <v>NCA - Piutang Pihak Berelasi - PT NFT Digital Indonesia (NDI)</v>
      </c>
      <c r="D1843" s="7" t="str">
        <f t="shared" si="112"/>
        <v>INSERT INTO m_coa (created_at, code, name) values (NOW(),'120801189','NCA - Piutang Pihak Berelasi - PT NFT Digital Indonesia (NDI)');</v>
      </c>
      <c r="E1843" s="744" t="s">
        <v>60</v>
      </c>
      <c r="F1843" t="s">
        <v>376</v>
      </c>
      <c r="G1843" t="s">
        <v>373</v>
      </c>
      <c r="I1843" t="s">
        <v>301</v>
      </c>
      <c r="K1843">
        <f>VLOOKUP(I1843,Sheet2!$A$2:$C$1013,3,FALSE)</f>
        <v>231</v>
      </c>
      <c r="L1843" t="str">
        <f t="shared" si="113"/>
        <v>UPDATE m_coa set coa_group_id='231' WHERE code='120801189';</v>
      </c>
    </row>
    <row r="1844" customFormat="1" spans="2:12">
      <c r="B1844">
        <v>120801190</v>
      </c>
      <c r="C1844" t="str">
        <f t="shared" si="111"/>
        <v>NCA - Piutang Pihak Berelasi - PT Meta Verse Indonesia (MVI)</v>
      </c>
      <c r="D1844" s="7" t="str">
        <f t="shared" si="112"/>
        <v>INSERT INTO m_coa (created_at, code, name) values (NOW(),'120801190','NCA - Piutang Pihak Berelasi - PT Meta Verse Indonesia (MVI)');</v>
      </c>
      <c r="E1844" s="744" t="s">
        <v>60</v>
      </c>
      <c r="F1844" t="s">
        <v>376</v>
      </c>
      <c r="G1844" t="s">
        <v>373</v>
      </c>
      <c r="I1844" t="s">
        <v>302</v>
      </c>
      <c r="K1844">
        <f>VLOOKUP(I1844,Sheet2!$A$2:$C$1013,3,FALSE)</f>
        <v>232</v>
      </c>
      <c r="L1844" t="str">
        <f t="shared" si="113"/>
        <v>UPDATE m_coa set coa_group_id='232' WHERE code='120801190';</v>
      </c>
    </row>
    <row r="1845" customFormat="1" spans="2:12">
      <c r="B1845">
        <v>120801191</v>
      </c>
      <c r="C1845" t="str">
        <f t="shared" si="111"/>
        <v>NCA - Piutang Pihak Berelasi - PT META PRAVIA DIGITAL (MPD)</v>
      </c>
      <c r="D1845" s="7" t="str">
        <f t="shared" si="112"/>
        <v>INSERT INTO m_coa (created_at, code, name) values (NOW(),'120801191','NCA - Piutang Pihak Berelasi - PT META PRAVIA DIGITAL (MPD)');</v>
      </c>
      <c r="E1845" s="744" t="s">
        <v>60</v>
      </c>
      <c r="F1845" t="s">
        <v>376</v>
      </c>
      <c r="G1845" t="s">
        <v>373</v>
      </c>
      <c r="I1845" t="s">
        <v>303</v>
      </c>
      <c r="K1845">
        <f>VLOOKUP(I1845,Sheet2!$A$2:$C$1013,3,FALSE)</f>
        <v>233</v>
      </c>
      <c r="L1845" t="str">
        <f t="shared" si="113"/>
        <v>UPDATE m_coa set coa_group_id='233' WHERE code='120801191';</v>
      </c>
    </row>
    <row r="1846" customFormat="1" spans="2:12">
      <c r="B1846">
        <v>120801192</v>
      </c>
      <c r="C1846" t="str">
        <f t="shared" si="111"/>
        <v>NCA - Piutang Pihak Berelasi - PT DMMX Sentral Imaji</v>
      </c>
      <c r="D1846" s="7" t="str">
        <f t="shared" si="112"/>
        <v>INSERT INTO m_coa (created_at, code, name) values (NOW(),'120801192','NCA - Piutang Pihak Berelasi - PT DMMX Sentral Imaji');</v>
      </c>
      <c r="E1846" s="744" t="s">
        <v>60</v>
      </c>
      <c r="F1846" t="s">
        <v>376</v>
      </c>
      <c r="G1846" t="s">
        <v>373</v>
      </c>
      <c r="I1846" t="s">
        <v>304</v>
      </c>
      <c r="K1846">
        <f>VLOOKUP(I1846,Sheet2!$A$2:$C$1013,3,FALSE)</f>
        <v>234</v>
      </c>
      <c r="L1846" t="str">
        <f t="shared" si="113"/>
        <v>UPDATE m_coa set coa_group_id='234' WHERE code='120801192';</v>
      </c>
    </row>
    <row r="1847" customFormat="1" spans="2:12">
      <c r="B1847">
        <v>120801193</v>
      </c>
      <c r="C1847" t="str">
        <f t="shared" ref="C1847:C1861" si="114">CONCATENATE(F1847,E1847,G1847,E1847,I1847)</f>
        <v>NCA - Piutang Pihak Berelasi - PT Cinta Sang Juara</v>
      </c>
      <c r="D1847" s="7" t="str">
        <f t="shared" si="112"/>
        <v>INSERT INTO m_coa (created_at, code, name) values (NOW(),'120801193','NCA - Piutang Pihak Berelasi - PT Cinta Sang Juara');</v>
      </c>
      <c r="E1847" s="744" t="s">
        <v>60</v>
      </c>
      <c r="F1847" t="s">
        <v>376</v>
      </c>
      <c r="G1847" t="s">
        <v>373</v>
      </c>
      <c r="I1847" t="s">
        <v>305</v>
      </c>
      <c r="K1847">
        <f>VLOOKUP(I1847,Sheet2!$A$2:$C$1013,3,FALSE)</f>
        <v>235</v>
      </c>
      <c r="L1847" t="str">
        <f t="shared" si="113"/>
        <v>UPDATE m_coa set coa_group_id='235' WHERE code='120801193';</v>
      </c>
    </row>
    <row r="1848" customFormat="1" spans="2:12">
      <c r="B1848">
        <v>120801194</v>
      </c>
      <c r="C1848" t="str">
        <f t="shared" si="114"/>
        <v>NCA - Piutang Pihak Berelasi - PT Kosmos Karisma Karunia (KKK)</v>
      </c>
      <c r="D1848" s="7" t="str">
        <f t="shared" si="112"/>
        <v>INSERT INTO m_coa (created_at, code, name) values (NOW(),'120801194','NCA - Piutang Pihak Berelasi - PT Kosmos Karisma Karunia (KKK)');</v>
      </c>
      <c r="E1848" s="744" t="s">
        <v>60</v>
      </c>
      <c r="F1848" t="s">
        <v>376</v>
      </c>
      <c r="G1848" t="s">
        <v>373</v>
      </c>
      <c r="I1848" t="s">
        <v>306</v>
      </c>
      <c r="K1848">
        <f>VLOOKUP(I1848,Sheet2!$A$2:$C$1013,3,FALSE)</f>
        <v>236</v>
      </c>
      <c r="L1848" t="str">
        <f t="shared" si="113"/>
        <v>UPDATE m_coa set coa_group_id='236' WHERE code='120801194';</v>
      </c>
    </row>
    <row r="1849" customFormat="1" spans="2:12">
      <c r="B1849">
        <v>120801195</v>
      </c>
      <c r="C1849" t="str">
        <f t="shared" si="114"/>
        <v>NCA - Piutang Pihak Berelasi - PT Sinergi Digital Teknologi (Lenna)</v>
      </c>
      <c r="D1849" s="7" t="str">
        <f t="shared" si="112"/>
        <v>INSERT INTO m_coa (created_at, code, name) values (NOW(),'120801195','NCA - Piutang Pihak Berelasi - PT Sinergi Digital Teknologi (Lenna)');</v>
      </c>
      <c r="E1849" s="744" t="s">
        <v>60</v>
      </c>
      <c r="F1849" t="s">
        <v>376</v>
      </c>
      <c r="G1849" t="s">
        <v>373</v>
      </c>
      <c r="I1849" t="s">
        <v>307</v>
      </c>
      <c r="K1849">
        <f>VLOOKUP(I1849,Sheet2!$A$2:$C$1013,3,FALSE)</f>
        <v>237</v>
      </c>
      <c r="L1849" t="str">
        <f t="shared" si="113"/>
        <v>UPDATE m_coa set coa_group_id='237' WHERE code='120801195';</v>
      </c>
    </row>
    <row r="1850" customFormat="1" spans="2:12">
      <c r="B1850">
        <v>120801196</v>
      </c>
      <c r="C1850" t="str">
        <f t="shared" si="114"/>
        <v>NCA - Piutang Pihak Berelasi - PT Kairos Ekspres Internasional (KEI)</v>
      </c>
      <c r="D1850" s="7" t="str">
        <f t="shared" si="112"/>
        <v>INSERT INTO m_coa (created_at, code, name) values (NOW(),'120801196','NCA - Piutang Pihak Berelasi - PT Kairos Ekspres Internasional (KEI)');</v>
      </c>
      <c r="E1850" s="744" t="s">
        <v>60</v>
      </c>
      <c r="F1850" t="s">
        <v>376</v>
      </c>
      <c r="G1850" t="s">
        <v>373</v>
      </c>
      <c r="I1850" t="s">
        <v>308</v>
      </c>
      <c r="K1850">
        <f>VLOOKUP(I1850,Sheet2!$A$2:$C$1013,3,FALSE)</f>
        <v>238</v>
      </c>
      <c r="L1850" t="str">
        <f t="shared" si="113"/>
        <v>UPDATE m_coa set coa_group_id='238' WHERE code='120801196';</v>
      </c>
    </row>
    <row r="1851" customFormat="1" spans="2:12">
      <c r="B1851">
        <v>120801197</v>
      </c>
      <c r="C1851" t="str">
        <f t="shared" si="114"/>
        <v>NCA - Piutang Pihak Berelasi - PT Dua Empat Print (DEP)</v>
      </c>
      <c r="D1851" s="7" t="str">
        <f t="shared" si="112"/>
        <v>INSERT INTO m_coa (created_at, code, name) values (NOW(),'120801197','NCA - Piutang Pihak Berelasi - PT Dua Empat Print (DEP)');</v>
      </c>
      <c r="E1851" s="744" t="s">
        <v>60</v>
      </c>
      <c r="F1851" t="s">
        <v>376</v>
      </c>
      <c r="G1851" t="s">
        <v>373</v>
      </c>
      <c r="I1851" t="s">
        <v>309</v>
      </c>
      <c r="K1851">
        <f>VLOOKUP(I1851,Sheet2!$A$2:$C$1013,3,FALSE)</f>
        <v>239</v>
      </c>
      <c r="L1851" t="str">
        <f t="shared" si="113"/>
        <v>UPDATE m_coa set coa_group_id='239' WHERE code='120801197';</v>
      </c>
    </row>
    <row r="1852" customFormat="1" spans="2:12">
      <c r="B1852">
        <v>120801198</v>
      </c>
      <c r="C1852" t="str">
        <f t="shared" si="114"/>
        <v>NCA - Piutang Pihak Berelasi - PT V2 Indonesia (V2)</v>
      </c>
      <c r="D1852" s="7" t="str">
        <f t="shared" si="112"/>
        <v>INSERT INTO m_coa (created_at, code, name) values (NOW(),'120801198','NCA - Piutang Pihak Berelasi - PT V2 Indonesia (V2)');</v>
      </c>
      <c r="E1852" s="744" t="s">
        <v>60</v>
      </c>
      <c r="F1852" t="s">
        <v>376</v>
      </c>
      <c r="G1852" t="s">
        <v>373</v>
      </c>
      <c r="I1852" t="s">
        <v>310</v>
      </c>
      <c r="K1852">
        <f>VLOOKUP(I1852,Sheet2!$A$2:$C$1013,3,FALSE)</f>
        <v>240</v>
      </c>
      <c r="L1852" t="str">
        <f t="shared" si="113"/>
        <v>UPDATE m_coa set coa_group_id='240' WHERE code='120801198';</v>
      </c>
    </row>
    <row r="1853" customFormat="1" spans="2:12">
      <c r="B1853">
        <v>120801199</v>
      </c>
      <c r="C1853" t="str">
        <f t="shared" si="114"/>
        <v>NCA - Piutang Pihak Berelasi - PT Makarios Bensu Kopi (MBK)</v>
      </c>
      <c r="D1853" s="7" t="str">
        <f t="shared" si="112"/>
        <v>INSERT INTO m_coa (created_at, code, name) values (NOW(),'120801199','NCA - Piutang Pihak Berelasi - PT Makarios Bensu Kopi (MBK)');</v>
      </c>
      <c r="E1853" s="744" t="s">
        <v>60</v>
      </c>
      <c r="F1853" t="s">
        <v>376</v>
      </c>
      <c r="G1853" t="s">
        <v>373</v>
      </c>
      <c r="I1853" t="s">
        <v>311</v>
      </c>
      <c r="K1853">
        <f>VLOOKUP(I1853,Sheet2!$A$2:$C$1013,3,FALSE)</f>
        <v>241</v>
      </c>
      <c r="L1853" t="str">
        <f t="shared" si="113"/>
        <v>UPDATE m_coa set coa_group_id='241' WHERE code='120801199';</v>
      </c>
    </row>
    <row r="1854" customFormat="1" spans="2:12">
      <c r="B1854">
        <v>120801200</v>
      </c>
      <c r="C1854" t="str">
        <f t="shared" si="114"/>
        <v>NCA - Piutang Pihak Berelasi - PT Mahaka Media Tbk (ABBA)</v>
      </c>
      <c r="D1854" s="7" t="str">
        <f t="shared" si="112"/>
        <v>INSERT INTO m_coa (created_at, code, name) values (NOW(),'120801200','NCA - Piutang Pihak Berelasi - PT Mahaka Media Tbk (ABBA)');</v>
      </c>
      <c r="E1854" s="744" t="s">
        <v>60</v>
      </c>
      <c r="F1854" t="s">
        <v>376</v>
      </c>
      <c r="G1854" t="s">
        <v>373</v>
      </c>
      <c r="I1854" t="s">
        <v>312</v>
      </c>
      <c r="K1854">
        <f>VLOOKUP(I1854,Sheet2!$A$2:$C$1013,3,FALSE)</f>
        <v>242</v>
      </c>
      <c r="L1854" t="str">
        <f t="shared" si="113"/>
        <v>UPDATE m_coa set coa_group_id='242' WHERE code='120801200';</v>
      </c>
    </row>
    <row r="1855" customFormat="1" spans="2:12">
      <c r="B1855">
        <v>120801201</v>
      </c>
      <c r="C1855" t="str">
        <f t="shared" si="114"/>
        <v>NCA - Piutang Pihak Berelasi - PT Sinergi Teknologi Mandiri (STM)</v>
      </c>
      <c r="D1855" s="7" t="str">
        <f t="shared" si="112"/>
        <v>INSERT INTO m_coa (created_at, code, name) values (NOW(),'120801201','NCA - Piutang Pihak Berelasi - PT Sinergi Teknologi Mandiri (STM)');</v>
      </c>
      <c r="E1855" s="744" t="s">
        <v>60</v>
      </c>
      <c r="F1855" t="s">
        <v>376</v>
      </c>
      <c r="G1855" t="s">
        <v>373</v>
      </c>
      <c r="I1855" t="s">
        <v>313</v>
      </c>
      <c r="K1855">
        <f>VLOOKUP(I1855,Sheet2!$A$2:$C$1013,3,FALSE)</f>
        <v>243</v>
      </c>
      <c r="L1855" t="str">
        <f t="shared" si="113"/>
        <v>UPDATE m_coa set coa_group_id='243' WHERE code='120801201';</v>
      </c>
    </row>
    <row r="1856" customFormat="1" spans="2:12">
      <c r="B1856">
        <v>120801202</v>
      </c>
      <c r="C1856" t="str">
        <f t="shared" si="114"/>
        <v>NCA - Piutang Pihak Berelasi - PT Jaya Distribusi Ritel (JDR)</v>
      </c>
      <c r="D1856" s="7" t="str">
        <f t="shared" si="112"/>
        <v>INSERT INTO m_coa (created_at, code, name) values (NOW(),'120801202','NCA - Piutang Pihak Berelasi - PT Jaya Distribusi Ritel (JDR)');</v>
      </c>
      <c r="E1856" s="744" t="s">
        <v>60</v>
      </c>
      <c r="F1856" t="s">
        <v>376</v>
      </c>
      <c r="G1856" t="s">
        <v>373</v>
      </c>
      <c r="I1856" t="s">
        <v>314</v>
      </c>
      <c r="K1856">
        <f>VLOOKUP(I1856,Sheet2!$A$2:$C$1013,3,FALSE)</f>
        <v>244</v>
      </c>
      <c r="L1856" t="str">
        <f t="shared" si="113"/>
        <v>UPDATE m_coa set coa_group_id='244' WHERE code='120801202';</v>
      </c>
    </row>
    <row r="1857" customFormat="1" spans="2:12">
      <c r="B1857">
        <v>120801203</v>
      </c>
      <c r="C1857" t="str">
        <f t="shared" si="114"/>
        <v>NCA - Piutang Pihak Berelasi - Martin Suharlie</v>
      </c>
      <c r="D1857" s="7" t="str">
        <f t="shared" si="112"/>
        <v>INSERT INTO m_coa (created_at, code, name) values (NOW(),'120801203','NCA - Piutang Pihak Berelasi - Martin Suharlie');</v>
      </c>
      <c r="E1857" s="744" t="s">
        <v>60</v>
      </c>
      <c r="F1857" t="s">
        <v>376</v>
      </c>
      <c r="G1857" t="s">
        <v>373</v>
      </c>
      <c r="I1857" t="s">
        <v>315</v>
      </c>
      <c r="K1857">
        <f>VLOOKUP(I1857,Sheet2!$A$2:$C$1013,3,FALSE)</f>
        <v>245</v>
      </c>
      <c r="L1857" t="str">
        <f t="shared" si="113"/>
        <v>UPDATE m_coa set coa_group_id='245' WHERE code='120801203';</v>
      </c>
    </row>
    <row r="1858" customFormat="1" spans="2:12">
      <c r="B1858">
        <v>120801204</v>
      </c>
      <c r="C1858" t="str">
        <f t="shared" si="114"/>
        <v>NCA - Piutang Pihak Berelasi - Suryandy Jahja</v>
      </c>
      <c r="D1858" s="7" t="str">
        <f t="shared" si="112"/>
        <v>INSERT INTO m_coa (created_at, code, name) values (NOW(),'120801204','NCA - Piutang Pihak Berelasi - Suryandy Jahja');</v>
      </c>
      <c r="E1858" s="744" t="s">
        <v>60</v>
      </c>
      <c r="F1858" t="s">
        <v>376</v>
      </c>
      <c r="G1858" t="s">
        <v>373</v>
      </c>
      <c r="I1858" t="s">
        <v>316</v>
      </c>
      <c r="K1858">
        <f>VLOOKUP(I1858,Sheet2!$A$2:$C$1013,3,FALSE)</f>
        <v>246</v>
      </c>
      <c r="L1858" t="str">
        <f t="shared" si="113"/>
        <v>UPDATE m_coa set coa_group_id='246' WHERE code='120801204';</v>
      </c>
    </row>
    <row r="1859" customFormat="1" spans="2:12">
      <c r="B1859">
        <v>120801205</v>
      </c>
      <c r="C1859" t="str">
        <f t="shared" si="114"/>
        <v>NCA - Piutang Pihak Berelasi - Berelasi lainnya</v>
      </c>
      <c r="D1859" s="7" t="str">
        <f t="shared" si="112"/>
        <v>INSERT INTO m_coa (created_at, code, name) values (NOW(),'120801205','NCA - Piutang Pihak Berelasi - Berelasi lainnya');</v>
      </c>
      <c r="E1859" s="744" t="s">
        <v>60</v>
      </c>
      <c r="F1859" t="s">
        <v>376</v>
      </c>
      <c r="G1859" t="s">
        <v>373</v>
      </c>
      <c r="I1859" t="s">
        <v>317</v>
      </c>
      <c r="K1859">
        <f>VLOOKUP(I1859,Sheet2!$A$2:$C$1013,3,FALSE)</f>
        <v>247</v>
      </c>
      <c r="L1859" t="str">
        <f t="shared" si="113"/>
        <v>UPDATE m_coa set coa_group_id='247' WHERE code='120801205';</v>
      </c>
    </row>
    <row r="1860" customFormat="1" spans="2:12">
      <c r="B1860">
        <v>120901001</v>
      </c>
      <c r="C1860" t="str">
        <f t="shared" si="114"/>
        <v>NCA - DTA - Aset Pajak Tangguhan</v>
      </c>
      <c r="D1860" s="7" t="str">
        <f t="shared" si="112"/>
        <v>INSERT INTO m_coa (created_at, code, name) values (NOW(),'120901001','NCA - DTA - Aset Pajak Tangguhan');</v>
      </c>
      <c r="E1860" s="744" t="s">
        <v>60</v>
      </c>
      <c r="F1860" t="s">
        <v>376</v>
      </c>
      <c r="G1860" t="s">
        <v>404</v>
      </c>
      <c r="I1860" t="s">
        <v>405</v>
      </c>
      <c r="K1860">
        <f>VLOOKUP(I1860,Sheet2!$A$2:$C$1013,3,FALSE)</f>
        <v>288</v>
      </c>
      <c r="L1860" t="str">
        <f t="shared" si="113"/>
        <v>UPDATE m_coa set coa_group_id='288' WHERE code='120901001';</v>
      </c>
    </row>
    <row r="1861" customFormat="1" spans="2:12">
      <c r="B1861">
        <v>121001001</v>
      </c>
      <c r="C1861" t="str">
        <f t="shared" si="114"/>
        <v>NCA - Taksiran Tagihan Pajak - Claim For Tax Refund</v>
      </c>
      <c r="D1861" s="7" t="str">
        <f t="shared" ref="D1861:D1924" si="115">"INSERT INTO m_coa (created_at, code, name) values (NOW(),'"&amp;B1861&amp;"','"&amp;C1861&amp;"');"</f>
        <v>INSERT INTO m_coa (created_at, code, name) values (NOW(),'121001001','NCA - Taksiran Tagihan Pajak - Claim For Tax Refund');</v>
      </c>
      <c r="E1861" s="744" t="s">
        <v>60</v>
      </c>
      <c r="F1861" t="s">
        <v>376</v>
      </c>
      <c r="G1861" t="s">
        <v>406</v>
      </c>
      <c r="I1861" t="s">
        <v>340</v>
      </c>
      <c r="K1861">
        <f>VLOOKUP(I1861,Sheet2!$A$2:$C$1013,3,FALSE)</f>
        <v>266</v>
      </c>
      <c r="L1861" t="str">
        <f t="shared" ref="L1861:L1924" si="116">"UPDATE m_coa set coa_group_id='"&amp;K1861&amp;"' WHERE code='"&amp;B1861&amp;"';"</f>
        <v>UPDATE m_coa set coa_group_id='266' WHERE code='121001001';</v>
      </c>
    </row>
    <row r="1862" customFormat="1" spans="2:12">
      <c r="B1862">
        <v>121101001</v>
      </c>
      <c r="C1862" t="str">
        <f t="shared" ref="C1862:C1886" si="117">CONCATENATE(F1862,E1862,G1862,E1862,H1862,E1862,I1862)</f>
        <v>NCA - Restricted Deposits - IDR - PT BANK CENTRAL ASIA</v>
      </c>
      <c r="D1862" s="7" t="str">
        <f t="shared" si="115"/>
        <v>INSERT INTO m_coa (created_at, code, name) values (NOW(),'121101001','NCA - Restricted Deposits - IDR - PT BANK CENTRAL ASIA');</v>
      </c>
      <c r="E1862" s="744" t="s">
        <v>60</v>
      </c>
      <c r="F1862" t="s">
        <v>376</v>
      </c>
      <c r="G1862" t="s">
        <v>368</v>
      </c>
      <c r="H1862" t="s">
        <v>63</v>
      </c>
      <c r="I1862" t="s">
        <v>70</v>
      </c>
      <c r="K1862">
        <f>VLOOKUP(I1862,Sheet2!$A$2:$C$1013,3,FALSE)</f>
        <v>4</v>
      </c>
      <c r="L1862" t="str">
        <f t="shared" si="116"/>
        <v>UPDATE m_coa set coa_group_id='4' WHERE code='121101001';</v>
      </c>
    </row>
    <row r="1863" customFormat="1" spans="2:12">
      <c r="B1863">
        <v>121101002</v>
      </c>
      <c r="C1863" t="str">
        <f t="shared" si="117"/>
        <v>NCA - Restricted Deposits - IDR - PT BANK MANDIRI (PERSERO)</v>
      </c>
      <c r="D1863" s="7" t="str">
        <f t="shared" si="115"/>
        <v>INSERT INTO m_coa (created_at, code, name) values (NOW(),'121101002','NCA - Restricted Deposits - IDR - PT BANK MANDIRI (PERSERO)');</v>
      </c>
      <c r="E1863" s="744" t="s">
        <v>60</v>
      </c>
      <c r="F1863" t="s">
        <v>376</v>
      </c>
      <c r="G1863" t="s">
        <v>368</v>
      </c>
      <c r="H1863" t="s">
        <v>63</v>
      </c>
      <c r="I1863" t="s">
        <v>71</v>
      </c>
      <c r="K1863">
        <f>VLOOKUP(I1863,Sheet2!$A$2:$C$1013,3,FALSE)</f>
        <v>5</v>
      </c>
      <c r="L1863" t="str">
        <f t="shared" si="116"/>
        <v>UPDATE m_coa set coa_group_id='5' WHERE code='121101002';</v>
      </c>
    </row>
    <row r="1864" customFormat="1" spans="2:12">
      <c r="B1864">
        <v>121101003</v>
      </c>
      <c r="C1864" t="str">
        <f t="shared" si="117"/>
        <v>NCA - Restricted Deposits - IDR - PT BANK NEGARA INDONESIA (PERSERO)</v>
      </c>
      <c r="D1864" s="7" t="str">
        <f t="shared" si="115"/>
        <v>INSERT INTO m_coa (created_at, code, name) values (NOW(),'121101003','NCA - Restricted Deposits - IDR - PT BANK NEGARA INDONESIA (PERSERO)');</v>
      </c>
      <c r="E1864" s="744" t="s">
        <v>60</v>
      </c>
      <c r="F1864" t="s">
        <v>376</v>
      </c>
      <c r="G1864" t="s">
        <v>368</v>
      </c>
      <c r="H1864" t="s">
        <v>63</v>
      </c>
      <c r="I1864" t="s">
        <v>72</v>
      </c>
      <c r="K1864">
        <f>VLOOKUP(I1864,Sheet2!$A$2:$C$1013,3,FALSE)</f>
        <v>6</v>
      </c>
      <c r="L1864" t="str">
        <f t="shared" si="116"/>
        <v>UPDATE m_coa set coa_group_id='6' WHERE code='121101003';</v>
      </c>
    </row>
    <row r="1865" customFormat="1" spans="2:12">
      <c r="B1865">
        <v>121101004</v>
      </c>
      <c r="C1865" t="str">
        <f t="shared" si="117"/>
        <v>NCA - Restricted Deposits - IDR - PT BANK CIMB NIAGA</v>
      </c>
      <c r="D1865" s="7" t="str">
        <f t="shared" si="115"/>
        <v>INSERT INTO m_coa (created_at, code, name) values (NOW(),'121101004','NCA - Restricted Deposits - IDR - PT BANK CIMB NIAGA');</v>
      </c>
      <c r="E1865" s="744" t="s">
        <v>60</v>
      </c>
      <c r="F1865" t="s">
        <v>376</v>
      </c>
      <c r="G1865" t="s">
        <v>368</v>
      </c>
      <c r="H1865" t="s">
        <v>63</v>
      </c>
      <c r="I1865" t="s">
        <v>73</v>
      </c>
      <c r="K1865">
        <f>VLOOKUP(I1865,Sheet2!$A$2:$C$1013,3,FALSE)</f>
        <v>7</v>
      </c>
      <c r="L1865" t="str">
        <f t="shared" si="116"/>
        <v>UPDATE m_coa set coa_group_id='7' WHERE code='121101004';</v>
      </c>
    </row>
    <row r="1866" customFormat="1" spans="2:12">
      <c r="B1866">
        <v>121101005</v>
      </c>
      <c r="C1866" t="str">
        <f t="shared" si="117"/>
        <v>NCA - Restricted Deposits - IDR - PT BANK QNB INDONESIA</v>
      </c>
      <c r="D1866" s="7" t="str">
        <f t="shared" si="115"/>
        <v>INSERT INTO m_coa (created_at, code, name) values (NOW(),'121101005','NCA - Restricted Deposits - IDR - PT BANK QNB INDONESIA');</v>
      </c>
      <c r="E1866" s="744" t="s">
        <v>60</v>
      </c>
      <c r="F1866" t="s">
        <v>376</v>
      </c>
      <c r="G1866" t="s">
        <v>368</v>
      </c>
      <c r="H1866" t="s">
        <v>63</v>
      </c>
      <c r="I1866" t="s">
        <v>74</v>
      </c>
      <c r="K1866">
        <f>VLOOKUP(I1866,Sheet2!$A$2:$C$1013,3,FALSE)</f>
        <v>8</v>
      </c>
      <c r="L1866" t="str">
        <f t="shared" si="116"/>
        <v>UPDATE m_coa set coa_group_id='8' WHERE code='121101005';</v>
      </c>
    </row>
    <row r="1867" customFormat="1" spans="2:12">
      <c r="B1867">
        <v>121101006</v>
      </c>
      <c r="C1867" t="str">
        <f t="shared" si="117"/>
        <v>NCA - Restricted Deposits - IDR - PT BANK RAKYAT INDONESIA (PERSERO)</v>
      </c>
      <c r="D1867" s="7" t="str">
        <f t="shared" si="115"/>
        <v>INSERT INTO m_coa (created_at, code, name) values (NOW(),'121101006','NCA - Restricted Deposits - IDR - PT BANK RAKYAT INDONESIA (PERSERO)');</v>
      </c>
      <c r="E1867" s="744" t="s">
        <v>60</v>
      </c>
      <c r="F1867" t="s">
        <v>376</v>
      </c>
      <c r="G1867" t="s">
        <v>368</v>
      </c>
      <c r="H1867" t="s">
        <v>63</v>
      </c>
      <c r="I1867" t="s">
        <v>75</v>
      </c>
      <c r="K1867">
        <f>VLOOKUP(I1867,Sheet2!$A$2:$C$1013,3,FALSE)</f>
        <v>9</v>
      </c>
      <c r="L1867" t="str">
        <f t="shared" si="116"/>
        <v>UPDATE m_coa set coa_group_id='9' WHERE code='121101006';</v>
      </c>
    </row>
    <row r="1868" customFormat="1" spans="2:12">
      <c r="B1868">
        <v>121101007</v>
      </c>
      <c r="C1868" t="str">
        <f t="shared" si="117"/>
        <v>NCA - Restricted Deposits - IDR - PT BANK PERMATA</v>
      </c>
      <c r="D1868" s="7" t="str">
        <f t="shared" si="115"/>
        <v>INSERT INTO m_coa (created_at, code, name) values (NOW(),'121101007','NCA - Restricted Deposits - IDR - PT BANK PERMATA');</v>
      </c>
      <c r="E1868" s="744" t="s">
        <v>60</v>
      </c>
      <c r="F1868" t="s">
        <v>376</v>
      </c>
      <c r="G1868" t="s">
        <v>368</v>
      </c>
      <c r="H1868" t="s">
        <v>63</v>
      </c>
      <c r="I1868" t="s">
        <v>76</v>
      </c>
      <c r="K1868">
        <f>VLOOKUP(I1868,Sheet2!$A$2:$C$1013,3,FALSE)</f>
        <v>10</v>
      </c>
      <c r="L1868" t="str">
        <f t="shared" si="116"/>
        <v>UPDATE m_coa set coa_group_id='10' WHERE code='121101007';</v>
      </c>
    </row>
    <row r="1869" customFormat="1" spans="2:12">
      <c r="B1869">
        <v>121101008</v>
      </c>
      <c r="C1869" t="str">
        <f t="shared" si="117"/>
        <v>NCA - Restricted Deposits - IDR - PT BANK UOB INDONESIA</v>
      </c>
      <c r="D1869" s="7" t="str">
        <f t="shared" si="115"/>
        <v>INSERT INTO m_coa (created_at, code, name) values (NOW(),'121101008','NCA - Restricted Deposits - IDR - PT BANK UOB INDONESIA');</v>
      </c>
      <c r="E1869" s="744" t="s">
        <v>60</v>
      </c>
      <c r="F1869" t="s">
        <v>376</v>
      </c>
      <c r="G1869" t="s">
        <v>368</v>
      </c>
      <c r="H1869" t="s">
        <v>63</v>
      </c>
      <c r="I1869" t="s">
        <v>77</v>
      </c>
      <c r="K1869">
        <f>VLOOKUP(I1869,Sheet2!$A$2:$C$1013,3,FALSE)</f>
        <v>11</v>
      </c>
      <c r="L1869" t="str">
        <f t="shared" si="116"/>
        <v>UPDATE m_coa set coa_group_id='11' WHERE code='121101008';</v>
      </c>
    </row>
    <row r="1870" customFormat="1" spans="2:12">
      <c r="B1870">
        <v>121101009</v>
      </c>
      <c r="C1870" t="str">
        <f t="shared" si="117"/>
        <v>NCA - Restricted Deposits - IDR - PT BANK DKI</v>
      </c>
      <c r="D1870" s="7" t="str">
        <f t="shared" si="115"/>
        <v>INSERT INTO m_coa (created_at, code, name) values (NOW(),'121101009','NCA - Restricted Deposits - IDR - PT BANK DKI');</v>
      </c>
      <c r="E1870" s="744" t="s">
        <v>60</v>
      </c>
      <c r="F1870" t="s">
        <v>376</v>
      </c>
      <c r="G1870" t="s">
        <v>368</v>
      </c>
      <c r="H1870" t="s">
        <v>63</v>
      </c>
      <c r="I1870" t="s">
        <v>78</v>
      </c>
      <c r="K1870">
        <f>VLOOKUP(I1870,Sheet2!$A$2:$C$1013,3,FALSE)</f>
        <v>12</v>
      </c>
      <c r="L1870" t="str">
        <f t="shared" si="116"/>
        <v>UPDATE m_coa set coa_group_id='12' WHERE code='121101009';</v>
      </c>
    </row>
    <row r="1871" customFormat="1" spans="2:12">
      <c r="B1871">
        <v>121101010</v>
      </c>
      <c r="C1871" t="str">
        <f t="shared" si="117"/>
        <v>NCA - Restricted Deposits - IDR - PT BANK JTRUST INDONESIA</v>
      </c>
      <c r="D1871" s="7" t="str">
        <f t="shared" si="115"/>
        <v>INSERT INTO m_coa (created_at, code, name) values (NOW(),'121101010','NCA - Restricted Deposits - IDR - PT BANK JTRUST INDONESIA');</v>
      </c>
      <c r="E1871" s="744" t="s">
        <v>60</v>
      </c>
      <c r="F1871" t="s">
        <v>376</v>
      </c>
      <c r="G1871" t="s">
        <v>368</v>
      </c>
      <c r="H1871" t="s">
        <v>63</v>
      </c>
      <c r="I1871" t="s">
        <v>79</v>
      </c>
      <c r="K1871">
        <f>VLOOKUP(I1871,Sheet2!$A$2:$C$1013,3,FALSE)</f>
        <v>13</v>
      </c>
      <c r="L1871" t="str">
        <f t="shared" si="116"/>
        <v>UPDATE m_coa set coa_group_id='13' WHERE code='121101010';</v>
      </c>
    </row>
    <row r="1872" customFormat="1" spans="2:12">
      <c r="B1872">
        <v>121101011</v>
      </c>
      <c r="C1872" t="str">
        <f t="shared" si="117"/>
        <v>NCA - Restricted Deposits - IDR - PT BANK DANAMON INDONESIA</v>
      </c>
      <c r="D1872" s="7" t="str">
        <f t="shared" si="115"/>
        <v>INSERT INTO m_coa (created_at, code, name) values (NOW(),'121101011','NCA - Restricted Deposits - IDR - PT BANK DANAMON INDONESIA');</v>
      </c>
      <c r="E1872" s="744" t="s">
        <v>60</v>
      </c>
      <c r="F1872" t="s">
        <v>376</v>
      </c>
      <c r="G1872" t="s">
        <v>368</v>
      </c>
      <c r="H1872" t="s">
        <v>63</v>
      </c>
      <c r="I1872" t="s">
        <v>80</v>
      </c>
      <c r="K1872">
        <f>VLOOKUP(I1872,Sheet2!$A$2:$C$1013,3,FALSE)</f>
        <v>14</v>
      </c>
      <c r="L1872" t="str">
        <f t="shared" si="116"/>
        <v>UPDATE m_coa set coa_group_id='14' WHERE code='121101011';</v>
      </c>
    </row>
    <row r="1873" customFormat="1" spans="2:12">
      <c r="B1873">
        <v>121101012</v>
      </c>
      <c r="C1873" t="str">
        <f t="shared" si="117"/>
        <v>NCA - Restricted Deposits - IDR - PT BANK SYARIAH INDONESIA</v>
      </c>
      <c r="D1873" s="7" t="str">
        <f t="shared" si="115"/>
        <v>INSERT INTO m_coa (created_at, code, name) values (NOW(),'121101012','NCA - Restricted Deposits - IDR - PT BANK SYARIAH INDONESIA');</v>
      </c>
      <c r="E1873" s="744" t="s">
        <v>60</v>
      </c>
      <c r="F1873" t="s">
        <v>376</v>
      </c>
      <c r="G1873" t="s">
        <v>368</v>
      </c>
      <c r="H1873" t="s">
        <v>63</v>
      </c>
      <c r="I1873" t="s">
        <v>81</v>
      </c>
      <c r="K1873">
        <f>VLOOKUP(I1873,Sheet2!$A$2:$C$1013,3,FALSE)</f>
        <v>15</v>
      </c>
      <c r="L1873" t="str">
        <f t="shared" si="116"/>
        <v>UPDATE m_coa set coa_group_id='15' WHERE code='121101012';</v>
      </c>
    </row>
    <row r="1874" customFormat="1" spans="2:12">
      <c r="B1874">
        <v>121101013</v>
      </c>
      <c r="C1874" t="str">
        <f t="shared" si="117"/>
        <v>NCA - Restricted Deposits - IDR - PT BANK CAPITAL INDONESIA </v>
      </c>
      <c r="D1874" s="7" t="str">
        <f t="shared" si="115"/>
        <v>INSERT INTO m_coa (created_at, code, name) values (NOW(),'121101013','NCA - Restricted Deposits - IDR - PT BANK CAPITAL INDONESIA ');</v>
      </c>
      <c r="E1874" s="744" t="s">
        <v>60</v>
      </c>
      <c r="F1874" t="s">
        <v>376</v>
      </c>
      <c r="G1874" t="s">
        <v>368</v>
      </c>
      <c r="H1874" t="s">
        <v>63</v>
      </c>
      <c r="I1874" t="s">
        <v>82</v>
      </c>
      <c r="K1874">
        <f>VLOOKUP(I1874,Sheet2!$A$2:$C$1013,3,FALSE)</f>
        <v>16</v>
      </c>
      <c r="L1874" t="str">
        <f t="shared" si="116"/>
        <v>UPDATE m_coa set coa_group_id='16' WHERE code='121101013';</v>
      </c>
    </row>
    <row r="1875" customFormat="1" spans="2:12">
      <c r="B1875">
        <v>121101014</v>
      </c>
      <c r="C1875" t="str">
        <f t="shared" si="117"/>
        <v>NCA - Restricted Deposits - IDR - PT BANK MNC INTERNASIONAL</v>
      </c>
      <c r="D1875" s="7" t="str">
        <f t="shared" si="115"/>
        <v>INSERT INTO m_coa (created_at, code, name) values (NOW(),'121101014','NCA - Restricted Deposits - IDR - PT BANK MNC INTERNASIONAL');</v>
      </c>
      <c r="E1875" s="744" t="s">
        <v>60</v>
      </c>
      <c r="F1875" t="s">
        <v>376</v>
      </c>
      <c r="G1875" t="s">
        <v>368</v>
      </c>
      <c r="H1875" t="s">
        <v>63</v>
      </c>
      <c r="I1875" t="s">
        <v>83</v>
      </c>
      <c r="K1875">
        <f>VLOOKUP(I1875,Sheet2!$A$2:$C$1013,3,FALSE)</f>
        <v>17</v>
      </c>
      <c r="L1875" t="str">
        <f t="shared" si="116"/>
        <v>UPDATE m_coa set coa_group_id='17' WHERE code='121101014';</v>
      </c>
    </row>
    <row r="1876" customFormat="1" spans="2:12">
      <c r="B1876">
        <v>121101015</v>
      </c>
      <c r="C1876" t="str">
        <f t="shared" si="117"/>
        <v>NCA - Restricted Deposits - IDR - PT BANK OCBC NISP</v>
      </c>
      <c r="D1876" s="7" t="str">
        <f t="shared" si="115"/>
        <v>INSERT INTO m_coa (created_at, code, name) values (NOW(),'121101015','NCA - Restricted Deposits - IDR - PT BANK OCBC NISP');</v>
      </c>
      <c r="E1876" s="744" t="s">
        <v>60</v>
      </c>
      <c r="F1876" t="s">
        <v>376</v>
      </c>
      <c r="G1876" t="s">
        <v>368</v>
      </c>
      <c r="H1876" t="s">
        <v>63</v>
      </c>
      <c r="I1876" t="s">
        <v>84</v>
      </c>
      <c r="K1876">
        <f>VLOOKUP(I1876,Sheet2!$A$2:$C$1013,3,FALSE)</f>
        <v>18</v>
      </c>
      <c r="L1876" t="str">
        <f t="shared" si="116"/>
        <v>UPDATE m_coa set coa_group_id='18' WHERE code='121101015';</v>
      </c>
    </row>
    <row r="1877" customFormat="1" spans="2:12">
      <c r="B1877">
        <v>121101016</v>
      </c>
      <c r="C1877" t="str">
        <f t="shared" si="117"/>
        <v>NCA - Restricted Deposits - IDR - PT BANK MEGA</v>
      </c>
      <c r="D1877" s="7" t="str">
        <f t="shared" si="115"/>
        <v>INSERT INTO m_coa (created_at, code, name) values (NOW(),'121101016','NCA - Restricted Deposits - IDR - PT BANK MEGA');</v>
      </c>
      <c r="E1877" s="744" t="s">
        <v>60</v>
      </c>
      <c r="F1877" t="s">
        <v>376</v>
      </c>
      <c r="G1877" t="s">
        <v>368</v>
      </c>
      <c r="H1877" t="s">
        <v>63</v>
      </c>
      <c r="I1877" t="s">
        <v>85</v>
      </c>
      <c r="K1877">
        <f>VLOOKUP(I1877,Sheet2!$A$2:$C$1013,3,FALSE)</f>
        <v>19</v>
      </c>
      <c r="L1877" t="str">
        <f t="shared" si="116"/>
        <v>UPDATE m_coa set coa_group_id='19' WHERE code='121101016';</v>
      </c>
    </row>
    <row r="1878" customFormat="1" spans="2:12">
      <c r="B1878">
        <v>121101017</v>
      </c>
      <c r="C1878" t="str">
        <f t="shared" si="117"/>
        <v>NCA - Restricted Deposits - IDR - PT BANK PEMBANGUNAN DAERAH JAWA TENGAH</v>
      </c>
      <c r="D1878" s="7" t="str">
        <f t="shared" si="115"/>
        <v>INSERT INTO m_coa (created_at, code, name) values (NOW(),'121101017','NCA - Restricted Deposits - IDR - PT BANK PEMBANGUNAN DAERAH JAWA TENGAH');</v>
      </c>
      <c r="E1878" s="744" t="s">
        <v>60</v>
      </c>
      <c r="F1878" t="s">
        <v>376</v>
      </c>
      <c r="G1878" t="s">
        <v>368</v>
      </c>
      <c r="H1878" t="s">
        <v>63</v>
      </c>
      <c r="I1878" t="s">
        <v>86</v>
      </c>
      <c r="K1878">
        <f>VLOOKUP(I1878,Sheet2!$A$2:$C$1013,3,FALSE)</f>
        <v>20</v>
      </c>
      <c r="L1878" t="str">
        <f t="shared" si="116"/>
        <v>UPDATE m_coa set coa_group_id='20' WHERE code='121101017';</v>
      </c>
    </row>
    <row r="1879" customFormat="1" spans="2:12">
      <c r="B1879">
        <v>121101018</v>
      </c>
      <c r="C1879" t="str">
        <f t="shared" si="117"/>
        <v>NCA - Restricted Deposits - IDR - PT BANK PEMBANGUNAN DAERAH JAWA TIMUR</v>
      </c>
      <c r="D1879" s="7" t="str">
        <f t="shared" si="115"/>
        <v>INSERT INTO m_coa (created_at, code, name) values (NOW(),'121101018','NCA - Restricted Deposits - IDR - PT BANK PEMBANGUNAN DAERAH JAWA TIMUR');</v>
      </c>
      <c r="E1879" s="744" t="s">
        <v>60</v>
      </c>
      <c r="F1879" t="s">
        <v>376</v>
      </c>
      <c r="G1879" t="s">
        <v>368</v>
      </c>
      <c r="H1879" t="s">
        <v>63</v>
      </c>
      <c r="I1879" t="s">
        <v>87</v>
      </c>
      <c r="K1879">
        <f>VLOOKUP(I1879,Sheet2!$A$2:$C$1013,3,FALSE)</f>
        <v>21</v>
      </c>
      <c r="L1879" t="str">
        <f t="shared" si="116"/>
        <v>UPDATE m_coa set coa_group_id='21' WHERE code='121101018';</v>
      </c>
    </row>
    <row r="1880" customFormat="1" spans="2:12">
      <c r="B1880">
        <v>121101019</v>
      </c>
      <c r="C1880" t="str">
        <f t="shared" si="117"/>
        <v>NCA - Restricted Deposits - IDR - PT BANK MAYBANK INDONESIA</v>
      </c>
      <c r="D1880" s="7" t="str">
        <f t="shared" si="115"/>
        <v>INSERT INTO m_coa (created_at, code, name) values (NOW(),'121101019','NCA - Restricted Deposits - IDR - PT BANK MAYBANK INDONESIA');</v>
      </c>
      <c r="E1880" s="744" t="s">
        <v>60</v>
      </c>
      <c r="F1880" t="s">
        <v>376</v>
      </c>
      <c r="G1880" t="s">
        <v>368</v>
      </c>
      <c r="H1880" t="s">
        <v>63</v>
      </c>
      <c r="I1880" t="s">
        <v>88</v>
      </c>
      <c r="K1880">
        <f>VLOOKUP(I1880,Sheet2!$A$2:$C$1013,3,FALSE)</f>
        <v>22</v>
      </c>
      <c r="L1880" t="str">
        <f t="shared" si="116"/>
        <v>UPDATE m_coa set coa_group_id='22' WHERE code='121101019';</v>
      </c>
    </row>
    <row r="1881" customFormat="1" spans="2:12">
      <c r="B1881">
        <v>121101020</v>
      </c>
      <c r="C1881" t="str">
        <f t="shared" si="117"/>
        <v>NCA - Restricted Deposits - IDR - PT BANK MUAMALAT INDONESIA</v>
      </c>
      <c r="D1881" s="7" t="str">
        <f t="shared" si="115"/>
        <v>INSERT INTO m_coa (created_at, code, name) values (NOW(),'121101020','NCA - Restricted Deposits - IDR - PT BANK MUAMALAT INDONESIA');</v>
      </c>
      <c r="E1881" s="744" t="s">
        <v>60</v>
      </c>
      <c r="F1881" t="s">
        <v>376</v>
      </c>
      <c r="G1881" t="s">
        <v>368</v>
      </c>
      <c r="H1881" t="s">
        <v>63</v>
      </c>
      <c r="I1881" t="s">
        <v>89</v>
      </c>
      <c r="K1881">
        <f>VLOOKUP(I1881,Sheet2!$A$2:$C$1013,3,FALSE)</f>
        <v>23</v>
      </c>
      <c r="L1881" t="str">
        <f t="shared" si="116"/>
        <v>UPDATE m_coa set coa_group_id='23' WHERE code='121101020';</v>
      </c>
    </row>
    <row r="1882" customFormat="1" spans="2:12">
      <c r="B1882">
        <v>121101021</v>
      </c>
      <c r="C1882" t="str">
        <f t="shared" si="117"/>
        <v>NCA - Restricted Deposits - IDR - PT BANK DBS INDONESIA</v>
      </c>
      <c r="D1882" s="7" t="str">
        <f t="shared" si="115"/>
        <v>INSERT INTO m_coa (created_at, code, name) values (NOW(),'121101021','NCA - Restricted Deposits - IDR - PT BANK DBS INDONESIA');</v>
      </c>
      <c r="E1882" s="744" t="s">
        <v>60</v>
      </c>
      <c r="F1882" t="s">
        <v>376</v>
      </c>
      <c r="G1882" t="s">
        <v>368</v>
      </c>
      <c r="H1882" t="s">
        <v>63</v>
      </c>
      <c r="I1882" t="s">
        <v>90</v>
      </c>
      <c r="K1882">
        <f>VLOOKUP(I1882,Sheet2!$A$2:$C$1013,3,FALSE)</f>
        <v>24</v>
      </c>
      <c r="L1882" t="str">
        <f t="shared" si="116"/>
        <v>UPDATE m_coa set coa_group_id='24' WHERE code='121101021';</v>
      </c>
    </row>
    <row r="1883" customFormat="1" spans="2:12">
      <c r="B1883">
        <v>121101022</v>
      </c>
      <c r="C1883" t="str">
        <f t="shared" si="117"/>
        <v>NCA - Restricted Deposits - IDR - PT BANK MASPION INDONESIA</v>
      </c>
      <c r="D1883" s="7" t="str">
        <f t="shared" si="115"/>
        <v>INSERT INTO m_coa (created_at, code, name) values (NOW(),'121101022','NCA - Restricted Deposits - IDR - PT BANK MASPION INDONESIA');</v>
      </c>
      <c r="E1883" s="744" t="s">
        <v>60</v>
      </c>
      <c r="F1883" t="s">
        <v>376</v>
      </c>
      <c r="G1883" t="s">
        <v>368</v>
      </c>
      <c r="H1883" t="s">
        <v>63</v>
      </c>
      <c r="I1883" t="s">
        <v>91</v>
      </c>
      <c r="K1883">
        <f>VLOOKUP(I1883,Sheet2!$A$2:$C$1013,3,FALSE)</f>
        <v>25</v>
      </c>
      <c r="L1883" t="str">
        <f t="shared" si="116"/>
        <v>UPDATE m_coa set coa_group_id='25' WHERE code='121101022';</v>
      </c>
    </row>
    <row r="1884" customFormat="1" spans="2:12">
      <c r="B1884">
        <v>121101023</v>
      </c>
      <c r="C1884" t="str">
        <f t="shared" si="117"/>
        <v>NCA - Restricted Deposits - IDR - PT BANK PAN INDONESIA</v>
      </c>
      <c r="D1884" s="7" t="str">
        <f t="shared" si="115"/>
        <v>INSERT INTO m_coa (created_at, code, name) values (NOW(),'121101023','NCA - Restricted Deposits - IDR - PT BANK PAN INDONESIA');</v>
      </c>
      <c r="E1884" s="744" t="s">
        <v>60</v>
      </c>
      <c r="F1884" t="s">
        <v>376</v>
      </c>
      <c r="G1884" t="s">
        <v>368</v>
      </c>
      <c r="H1884" t="s">
        <v>63</v>
      </c>
      <c r="I1884" t="s">
        <v>92</v>
      </c>
      <c r="K1884">
        <f>VLOOKUP(I1884,Sheet2!$A$2:$C$1013,3,FALSE)</f>
        <v>26</v>
      </c>
      <c r="L1884" t="str">
        <f t="shared" si="116"/>
        <v>UPDATE m_coa set coa_group_id='26' WHERE code='121101023';</v>
      </c>
    </row>
    <row r="1885" customFormat="1" spans="2:12">
      <c r="B1885">
        <v>121101024</v>
      </c>
      <c r="C1885" t="str">
        <f t="shared" si="117"/>
        <v>NCA - Restricted Deposits - IDR - PT BANK TABUNGAN PENSIUNAN NASIONAL</v>
      </c>
      <c r="D1885" s="7" t="str">
        <f t="shared" si="115"/>
        <v>INSERT INTO m_coa (created_at, code, name) values (NOW(),'121101024','NCA - Restricted Deposits - IDR - PT BANK TABUNGAN PENSIUNAN NASIONAL');</v>
      </c>
      <c r="E1885" s="744" t="s">
        <v>60</v>
      </c>
      <c r="F1885" t="s">
        <v>376</v>
      </c>
      <c r="G1885" t="s">
        <v>368</v>
      </c>
      <c r="H1885" t="s">
        <v>63</v>
      </c>
      <c r="I1885" t="s">
        <v>93</v>
      </c>
      <c r="K1885">
        <f>VLOOKUP(I1885,Sheet2!$A$2:$C$1013,3,FALSE)</f>
        <v>27</v>
      </c>
      <c r="L1885" t="str">
        <f t="shared" si="116"/>
        <v>UPDATE m_coa set coa_group_id='27' WHERE code='121101024';</v>
      </c>
    </row>
    <row r="1886" customFormat="1" spans="2:12">
      <c r="B1886">
        <v>121101025</v>
      </c>
      <c r="C1886" t="str">
        <f t="shared" si="117"/>
        <v>NCA - Restricted Deposits - IDR - PT BANK TABUNGAN NEGARA</v>
      </c>
      <c r="D1886" s="7" t="str">
        <f t="shared" si="115"/>
        <v>INSERT INTO m_coa (created_at, code, name) values (NOW(),'121101025','NCA - Restricted Deposits - IDR - PT BANK TABUNGAN NEGARA');</v>
      </c>
      <c r="E1886" s="744" t="s">
        <v>60</v>
      </c>
      <c r="F1886" t="s">
        <v>376</v>
      </c>
      <c r="G1886" t="s">
        <v>368</v>
      </c>
      <c r="H1886" t="s">
        <v>63</v>
      </c>
      <c r="I1886" t="s">
        <v>94</v>
      </c>
      <c r="K1886">
        <f>VLOOKUP(I1886,Sheet2!$A$2:$C$1013,3,FALSE)</f>
        <v>28</v>
      </c>
      <c r="L1886" t="str">
        <f t="shared" si="116"/>
        <v>UPDATE m_coa set coa_group_id='28' WHERE code='121101025';</v>
      </c>
    </row>
    <row r="1887" customFormat="1" spans="2:12">
      <c r="B1887">
        <v>121201001</v>
      </c>
      <c r="C1887" t="str">
        <f t="shared" ref="C1887:C1891" si="118">CONCATENATE(F1887,E1887,G1887,E1887,I1887)</f>
        <v>NCA - Goodwill - PT Surprise Indonesia</v>
      </c>
      <c r="D1887" s="7" t="str">
        <f t="shared" si="115"/>
        <v>INSERT INTO m_coa (created_at, code, name) values (NOW(),'121201001','NCA - Goodwill - PT Surprise Indonesia');</v>
      </c>
      <c r="E1887" s="744" t="s">
        <v>60</v>
      </c>
      <c r="F1887" t="s">
        <v>376</v>
      </c>
      <c r="G1887" t="s">
        <v>407</v>
      </c>
      <c r="I1887" t="s">
        <v>408</v>
      </c>
      <c r="K1887">
        <f>VLOOKUP(I1887,Sheet2!$A$2:$C$1013,3,FALSE)</f>
        <v>289</v>
      </c>
      <c r="L1887" t="str">
        <f t="shared" si="116"/>
        <v>UPDATE m_coa set coa_group_id='289' WHERE code='121201001';</v>
      </c>
    </row>
    <row r="1888" customFormat="1" spans="2:12">
      <c r="B1888">
        <v>121201002</v>
      </c>
      <c r="C1888" t="str">
        <f t="shared" si="118"/>
        <v>NCA - Goodwill - PT Multidaya Dinamika</v>
      </c>
      <c r="D1888" s="7" t="str">
        <f t="shared" si="115"/>
        <v>INSERT INTO m_coa (created_at, code, name) values (NOW(),'121201002','NCA - Goodwill - PT Multidaya Dinamika');</v>
      </c>
      <c r="E1888" s="744" t="s">
        <v>60</v>
      </c>
      <c r="F1888" t="s">
        <v>376</v>
      </c>
      <c r="G1888" t="s">
        <v>407</v>
      </c>
      <c r="I1888" t="s">
        <v>409</v>
      </c>
      <c r="K1888">
        <f>VLOOKUP(I1888,Sheet2!$A$2:$C$1013,3,FALSE)</f>
        <v>290</v>
      </c>
      <c r="L1888" t="str">
        <f t="shared" si="116"/>
        <v>UPDATE m_coa set coa_group_id='290' WHERE code='121201002';</v>
      </c>
    </row>
    <row r="1889" customFormat="1" spans="2:12">
      <c r="B1889">
        <v>121201003</v>
      </c>
      <c r="C1889" t="str">
        <f t="shared" si="118"/>
        <v>NCA - Goodwill - PT Alphanovation Digital Teknindo (Pawoon)</v>
      </c>
      <c r="D1889" s="7" t="str">
        <f t="shared" si="115"/>
        <v>INSERT INTO m_coa (created_at, code, name) values (NOW(),'121201003','NCA - Goodwill - PT Alphanovation Digital Teknindo (Pawoon)');</v>
      </c>
      <c r="E1889" s="744" t="s">
        <v>60</v>
      </c>
      <c r="F1889" t="s">
        <v>376</v>
      </c>
      <c r="G1889" t="s">
        <v>407</v>
      </c>
      <c r="I1889" t="s">
        <v>119</v>
      </c>
      <c r="K1889">
        <f>VLOOKUP(I1889,Sheet2!$A$2:$C$1013,3,FALSE)</f>
        <v>49</v>
      </c>
      <c r="L1889" t="str">
        <f t="shared" si="116"/>
        <v>UPDATE m_coa set coa_group_id='49' WHERE code='121201003';</v>
      </c>
    </row>
    <row r="1890" customFormat="1" spans="2:12">
      <c r="B1890">
        <v>121201004</v>
      </c>
      <c r="C1890" t="str">
        <f t="shared" si="118"/>
        <v>NCA - Goodwill - PT Dam Korporindo Digital</v>
      </c>
      <c r="D1890" s="7" t="str">
        <f t="shared" si="115"/>
        <v>INSERT INTO m_coa (created_at, code, name) values (NOW(),'121201004','NCA - Goodwill - PT Dam Korporindo Digital');</v>
      </c>
      <c r="E1890" s="744" t="s">
        <v>60</v>
      </c>
      <c r="F1890" t="s">
        <v>376</v>
      </c>
      <c r="G1890" t="s">
        <v>407</v>
      </c>
      <c r="I1890" t="s">
        <v>410</v>
      </c>
      <c r="K1890">
        <f>VLOOKUP(I1890,Sheet2!$A$2:$C$1013,3,FALSE)</f>
        <v>291</v>
      </c>
      <c r="L1890" t="str">
        <f t="shared" si="116"/>
        <v>UPDATE m_coa set coa_group_id='291' WHERE code='121201004';</v>
      </c>
    </row>
    <row r="1891" customFormat="1" spans="2:12">
      <c r="B1891">
        <v>121201005</v>
      </c>
      <c r="C1891" t="str">
        <f t="shared" si="118"/>
        <v>NCA - Goodwill - Lainnya</v>
      </c>
      <c r="D1891" s="7" t="str">
        <f t="shared" si="115"/>
        <v>INSERT INTO m_coa (created_at, code, name) values (NOW(),'121201005','NCA - Goodwill - Lainnya');</v>
      </c>
      <c r="E1891" s="744" t="s">
        <v>60</v>
      </c>
      <c r="F1891" t="s">
        <v>376</v>
      </c>
      <c r="G1891" t="s">
        <v>407</v>
      </c>
      <c r="I1891" t="s">
        <v>411</v>
      </c>
      <c r="K1891">
        <f>VLOOKUP(I1891,Sheet2!$A$2:$C$1013,3,FALSE)</f>
        <v>292</v>
      </c>
      <c r="L1891" t="str">
        <f t="shared" si="116"/>
        <v>UPDATE m_coa set coa_group_id='292' WHERE code='121201005';</v>
      </c>
    </row>
    <row r="1892" customFormat="1" spans="2:12">
      <c r="B1892">
        <v>121301001</v>
      </c>
      <c r="C1892" t="str">
        <f t="shared" ref="C1892:C1894" si="119">CONCATENATE(F1892,E1892,G1892,E1892,I1892)</f>
        <v>NCA - Aset Tidak Lancar Lainnya - Rent Deposit</v>
      </c>
      <c r="D1892" s="7" t="str">
        <f t="shared" si="115"/>
        <v>INSERT INTO m_coa (created_at, code, name) values (NOW(),'121301001','NCA - Aset Tidak Lancar Lainnya - Rent Deposit');</v>
      </c>
      <c r="E1892" s="744" t="s">
        <v>60</v>
      </c>
      <c r="F1892" t="s">
        <v>376</v>
      </c>
      <c r="G1892" t="s">
        <v>412</v>
      </c>
      <c r="I1892" t="s">
        <v>413</v>
      </c>
      <c r="K1892">
        <f>VLOOKUP(I1892,Sheet2!$A$2:$C$1013,3,FALSE)</f>
        <v>293</v>
      </c>
      <c r="L1892" t="str">
        <f t="shared" si="116"/>
        <v>UPDATE m_coa set coa_group_id='293' WHERE code='121301001';</v>
      </c>
    </row>
    <row r="1893" customFormat="1" spans="2:12">
      <c r="B1893">
        <v>121301002</v>
      </c>
      <c r="C1893" t="str">
        <f t="shared" si="119"/>
        <v>NCA - Aset Tidak Lancar Lainnya - Trade Deposit</v>
      </c>
      <c r="D1893" s="7" t="str">
        <f t="shared" si="115"/>
        <v>INSERT INTO m_coa (created_at, code, name) values (NOW(),'121301002','NCA - Aset Tidak Lancar Lainnya - Trade Deposit');</v>
      </c>
      <c r="E1893" s="744" t="s">
        <v>60</v>
      </c>
      <c r="F1893" t="s">
        <v>376</v>
      </c>
      <c r="G1893" t="s">
        <v>412</v>
      </c>
      <c r="I1893" t="s">
        <v>414</v>
      </c>
      <c r="K1893">
        <f>VLOOKUP(I1893,Sheet2!$A$2:$C$1013,3,FALSE)</f>
        <v>294</v>
      </c>
      <c r="L1893" t="str">
        <f t="shared" si="116"/>
        <v>UPDATE m_coa set coa_group_id='294' WHERE code='121301002';</v>
      </c>
    </row>
    <row r="1894" customFormat="1" spans="2:12">
      <c r="B1894">
        <v>121301003</v>
      </c>
      <c r="C1894" t="str">
        <f t="shared" si="119"/>
        <v>NCA - Aset Tidak Lancar Lainnya - Lain-lain</v>
      </c>
      <c r="D1894" s="7" t="str">
        <f t="shared" si="115"/>
        <v>INSERT INTO m_coa (created_at, code, name) values (NOW(),'121301003','NCA - Aset Tidak Lancar Lainnya - Lain-lain');</v>
      </c>
      <c r="E1894" s="744" t="s">
        <v>60</v>
      </c>
      <c r="F1894" t="s">
        <v>376</v>
      </c>
      <c r="G1894" t="s">
        <v>412</v>
      </c>
      <c r="I1894" t="s">
        <v>364</v>
      </c>
      <c r="K1894">
        <f>VLOOKUP(I1894,Sheet2!$A$2:$C$1013,3,FALSE)</f>
        <v>270</v>
      </c>
      <c r="L1894" t="str">
        <f t="shared" si="116"/>
        <v>UPDATE m_coa set coa_group_id='270' WHERE code='121301003';</v>
      </c>
    </row>
    <row r="1895" customFormat="1" spans="2:12">
      <c r="B1895">
        <v>210101001</v>
      </c>
      <c r="C1895" t="str">
        <f t="shared" ref="C1895:C1919" si="120">CONCATENATE(F1895,E1895,G1895,E1895,I1895)</f>
        <v>CL - Short-Term Bank Loan - PT BANK CENTRAL ASIA</v>
      </c>
      <c r="D1895" s="7" t="str">
        <f t="shared" si="115"/>
        <v>INSERT INTO m_coa (created_at, code, name) values (NOW(),'210101001','CL - Short-Term Bank Loan - PT BANK CENTRAL ASIA');</v>
      </c>
      <c r="E1895" s="744" t="s">
        <v>60</v>
      </c>
      <c r="F1895" t="s">
        <v>415</v>
      </c>
      <c r="G1895" t="s">
        <v>416</v>
      </c>
      <c r="I1895" t="s">
        <v>70</v>
      </c>
      <c r="K1895">
        <f>VLOOKUP(I1895,Sheet2!$A$2:$C$1013,3,FALSE)</f>
        <v>4</v>
      </c>
      <c r="L1895" t="str">
        <f t="shared" si="116"/>
        <v>UPDATE m_coa set coa_group_id='4' WHERE code='210101001';</v>
      </c>
    </row>
    <row r="1896" customFormat="1" spans="2:12">
      <c r="B1896">
        <v>210101002</v>
      </c>
      <c r="C1896" t="str">
        <f t="shared" si="120"/>
        <v>CL - Short-Term Bank Loan - PT BANK MANDIRI (PERSERO)</v>
      </c>
      <c r="D1896" s="7" t="str">
        <f t="shared" si="115"/>
        <v>INSERT INTO m_coa (created_at, code, name) values (NOW(),'210101002','CL - Short-Term Bank Loan - PT BANK MANDIRI (PERSERO)');</v>
      </c>
      <c r="E1896" s="744" t="s">
        <v>60</v>
      </c>
      <c r="F1896" t="s">
        <v>415</v>
      </c>
      <c r="G1896" t="s">
        <v>416</v>
      </c>
      <c r="I1896" t="s">
        <v>71</v>
      </c>
      <c r="K1896">
        <f>VLOOKUP(I1896,Sheet2!$A$2:$C$1013,3,FALSE)</f>
        <v>5</v>
      </c>
      <c r="L1896" t="str">
        <f t="shared" si="116"/>
        <v>UPDATE m_coa set coa_group_id='5' WHERE code='210101002';</v>
      </c>
    </row>
    <row r="1897" customFormat="1" spans="2:12">
      <c r="B1897">
        <v>210101003</v>
      </c>
      <c r="C1897" t="str">
        <f t="shared" si="120"/>
        <v>CL - Short-Term Bank Loan - PT BANK NEGARA INDONESIA (PERSERO)</v>
      </c>
      <c r="D1897" s="7" t="str">
        <f t="shared" si="115"/>
        <v>INSERT INTO m_coa (created_at, code, name) values (NOW(),'210101003','CL - Short-Term Bank Loan - PT BANK NEGARA INDONESIA (PERSERO)');</v>
      </c>
      <c r="E1897" s="744" t="s">
        <v>60</v>
      </c>
      <c r="F1897" t="s">
        <v>415</v>
      </c>
      <c r="G1897" t="s">
        <v>416</v>
      </c>
      <c r="I1897" t="s">
        <v>72</v>
      </c>
      <c r="K1897">
        <f>VLOOKUP(I1897,Sheet2!$A$2:$C$1013,3,FALSE)</f>
        <v>6</v>
      </c>
      <c r="L1897" t="str">
        <f t="shared" si="116"/>
        <v>UPDATE m_coa set coa_group_id='6' WHERE code='210101003';</v>
      </c>
    </row>
    <row r="1898" customFormat="1" spans="2:12">
      <c r="B1898">
        <v>210101004</v>
      </c>
      <c r="C1898" t="str">
        <f t="shared" si="120"/>
        <v>CL - Short-Term Bank Loan - PT BANK CIMB NIAGA</v>
      </c>
      <c r="D1898" s="7" t="str">
        <f t="shared" si="115"/>
        <v>INSERT INTO m_coa (created_at, code, name) values (NOW(),'210101004','CL - Short-Term Bank Loan - PT BANK CIMB NIAGA');</v>
      </c>
      <c r="E1898" s="744" t="s">
        <v>60</v>
      </c>
      <c r="F1898" t="s">
        <v>415</v>
      </c>
      <c r="G1898" t="s">
        <v>416</v>
      </c>
      <c r="I1898" t="s">
        <v>73</v>
      </c>
      <c r="K1898">
        <f>VLOOKUP(I1898,Sheet2!$A$2:$C$1013,3,FALSE)</f>
        <v>7</v>
      </c>
      <c r="L1898" t="str">
        <f t="shared" si="116"/>
        <v>UPDATE m_coa set coa_group_id='7' WHERE code='210101004';</v>
      </c>
    </row>
    <row r="1899" customFormat="1" spans="2:12">
      <c r="B1899">
        <v>210101005</v>
      </c>
      <c r="C1899" t="str">
        <f t="shared" si="120"/>
        <v>CL - Short-Term Bank Loan - PT BANK QNB INDONESIA</v>
      </c>
      <c r="D1899" s="7" t="str">
        <f t="shared" si="115"/>
        <v>INSERT INTO m_coa (created_at, code, name) values (NOW(),'210101005','CL - Short-Term Bank Loan - PT BANK QNB INDONESIA');</v>
      </c>
      <c r="E1899" s="744" t="s">
        <v>60</v>
      </c>
      <c r="F1899" t="s">
        <v>415</v>
      </c>
      <c r="G1899" t="s">
        <v>416</v>
      </c>
      <c r="I1899" t="s">
        <v>74</v>
      </c>
      <c r="K1899">
        <f>VLOOKUP(I1899,Sheet2!$A$2:$C$1013,3,FALSE)</f>
        <v>8</v>
      </c>
      <c r="L1899" t="str">
        <f t="shared" si="116"/>
        <v>UPDATE m_coa set coa_group_id='8' WHERE code='210101005';</v>
      </c>
    </row>
    <row r="1900" customFormat="1" spans="2:12">
      <c r="B1900">
        <v>210101006</v>
      </c>
      <c r="C1900" t="str">
        <f t="shared" si="120"/>
        <v>CL - Short-Term Bank Loan - PT BANK RAKYAT INDONESIA (PERSERO)</v>
      </c>
      <c r="D1900" s="7" t="str">
        <f t="shared" si="115"/>
        <v>INSERT INTO m_coa (created_at, code, name) values (NOW(),'210101006','CL - Short-Term Bank Loan - PT BANK RAKYAT INDONESIA (PERSERO)');</v>
      </c>
      <c r="E1900" s="744" t="s">
        <v>60</v>
      </c>
      <c r="F1900" t="s">
        <v>415</v>
      </c>
      <c r="G1900" t="s">
        <v>416</v>
      </c>
      <c r="I1900" t="s">
        <v>75</v>
      </c>
      <c r="K1900">
        <f>VLOOKUP(I1900,Sheet2!$A$2:$C$1013,3,FALSE)</f>
        <v>9</v>
      </c>
      <c r="L1900" t="str">
        <f t="shared" si="116"/>
        <v>UPDATE m_coa set coa_group_id='9' WHERE code='210101006';</v>
      </c>
    </row>
    <row r="1901" customFormat="1" spans="2:12">
      <c r="B1901">
        <v>210101007</v>
      </c>
      <c r="C1901" t="str">
        <f t="shared" si="120"/>
        <v>CL - Short-Term Bank Loan - PT BANK PERMATA</v>
      </c>
      <c r="D1901" s="7" t="str">
        <f t="shared" si="115"/>
        <v>INSERT INTO m_coa (created_at, code, name) values (NOW(),'210101007','CL - Short-Term Bank Loan - PT BANK PERMATA');</v>
      </c>
      <c r="E1901" s="744" t="s">
        <v>60</v>
      </c>
      <c r="F1901" t="s">
        <v>415</v>
      </c>
      <c r="G1901" t="s">
        <v>416</v>
      </c>
      <c r="I1901" t="s">
        <v>76</v>
      </c>
      <c r="K1901">
        <f>VLOOKUP(I1901,Sheet2!$A$2:$C$1013,3,FALSE)</f>
        <v>10</v>
      </c>
      <c r="L1901" t="str">
        <f t="shared" si="116"/>
        <v>UPDATE m_coa set coa_group_id='10' WHERE code='210101007';</v>
      </c>
    </row>
    <row r="1902" customFormat="1" spans="2:12">
      <c r="B1902">
        <v>210101008</v>
      </c>
      <c r="C1902" t="str">
        <f t="shared" si="120"/>
        <v>CL - Short-Term Bank Loan - PT BANK UOB INDONESIA</v>
      </c>
      <c r="D1902" s="7" t="str">
        <f t="shared" si="115"/>
        <v>INSERT INTO m_coa (created_at, code, name) values (NOW(),'210101008','CL - Short-Term Bank Loan - PT BANK UOB INDONESIA');</v>
      </c>
      <c r="E1902" s="744" t="s">
        <v>60</v>
      </c>
      <c r="F1902" t="s">
        <v>415</v>
      </c>
      <c r="G1902" t="s">
        <v>416</v>
      </c>
      <c r="I1902" t="s">
        <v>77</v>
      </c>
      <c r="K1902">
        <f>VLOOKUP(I1902,Sheet2!$A$2:$C$1013,3,FALSE)</f>
        <v>11</v>
      </c>
      <c r="L1902" t="str">
        <f t="shared" si="116"/>
        <v>UPDATE m_coa set coa_group_id='11' WHERE code='210101008';</v>
      </c>
    </row>
    <row r="1903" customFormat="1" spans="2:12">
      <c r="B1903">
        <v>210101009</v>
      </c>
      <c r="C1903" t="str">
        <f t="shared" si="120"/>
        <v>CL - Short-Term Bank Loan - PT BANK DKI</v>
      </c>
      <c r="D1903" s="7" t="str">
        <f t="shared" si="115"/>
        <v>INSERT INTO m_coa (created_at, code, name) values (NOW(),'210101009','CL - Short-Term Bank Loan - PT BANK DKI');</v>
      </c>
      <c r="E1903" s="744" t="s">
        <v>60</v>
      </c>
      <c r="F1903" t="s">
        <v>415</v>
      </c>
      <c r="G1903" t="s">
        <v>416</v>
      </c>
      <c r="I1903" t="s">
        <v>78</v>
      </c>
      <c r="K1903">
        <f>VLOOKUP(I1903,Sheet2!$A$2:$C$1013,3,FALSE)</f>
        <v>12</v>
      </c>
      <c r="L1903" t="str">
        <f t="shared" si="116"/>
        <v>UPDATE m_coa set coa_group_id='12' WHERE code='210101009';</v>
      </c>
    </row>
    <row r="1904" customFormat="1" spans="2:12">
      <c r="B1904">
        <v>210101010</v>
      </c>
      <c r="C1904" t="str">
        <f t="shared" si="120"/>
        <v>CL - Short-Term Bank Loan - PT BANK JTRUST INDONESIA</v>
      </c>
      <c r="D1904" s="7" t="str">
        <f t="shared" si="115"/>
        <v>INSERT INTO m_coa (created_at, code, name) values (NOW(),'210101010','CL - Short-Term Bank Loan - PT BANK JTRUST INDONESIA');</v>
      </c>
      <c r="E1904" s="744" t="s">
        <v>60</v>
      </c>
      <c r="F1904" t="s">
        <v>415</v>
      </c>
      <c r="G1904" t="s">
        <v>416</v>
      </c>
      <c r="I1904" t="s">
        <v>79</v>
      </c>
      <c r="K1904">
        <f>VLOOKUP(I1904,Sheet2!$A$2:$C$1013,3,FALSE)</f>
        <v>13</v>
      </c>
      <c r="L1904" t="str">
        <f t="shared" si="116"/>
        <v>UPDATE m_coa set coa_group_id='13' WHERE code='210101010';</v>
      </c>
    </row>
    <row r="1905" customFormat="1" spans="2:12">
      <c r="B1905">
        <v>210101011</v>
      </c>
      <c r="C1905" t="str">
        <f t="shared" si="120"/>
        <v>CL - Short-Term Bank Loan - PT BANK DANAMON INDONESIA</v>
      </c>
      <c r="D1905" s="7" t="str">
        <f t="shared" si="115"/>
        <v>INSERT INTO m_coa (created_at, code, name) values (NOW(),'210101011','CL - Short-Term Bank Loan - PT BANK DANAMON INDONESIA');</v>
      </c>
      <c r="E1905" s="744" t="s">
        <v>60</v>
      </c>
      <c r="F1905" t="s">
        <v>415</v>
      </c>
      <c r="G1905" t="s">
        <v>416</v>
      </c>
      <c r="I1905" t="s">
        <v>80</v>
      </c>
      <c r="K1905">
        <f>VLOOKUP(I1905,Sheet2!$A$2:$C$1013,3,FALSE)</f>
        <v>14</v>
      </c>
      <c r="L1905" t="str">
        <f t="shared" si="116"/>
        <v>UPDATE m_coa set coa_group_id='14' WHERE code='210101011';</v>
      </c>
    </row>
    <row r="1906" customFormat="1" spans="2:12">
      <c r="B1906">
        <v>210101012</v>
      </c>
      <c r="C1906" t="str">
        <f t="shared" si="120"/>
        <v>CL - Short-Term Bank Loan - PT BANK SYARIAH INDONESIA</v>
      </c>
      <c r="D1906" s="7" t="str">
        <f t="shared" si="115"/>
        <v>INSERT INTO m_coa (created_at, code, name) values (NOW(),'210101012','CL - Short-Term Bank Loan - PT BANK SYARIAH INDONESIA');</v>
      </c>
      <c r="E1906" s="744" t="s">
        <v>60</v>
      </c>
      <c r="F1906" t="s">
        <v>415</v>
      </c>
      <c r="G1906" t="s">
        <v>416</v>
      </c>
      <c r="I1906" t="s">
        <v>81</v>
      </c>
      <c r="K1906">
        <f>VLOOKUP(I1906,Sheet2!$A$2:$C$1013,3,FALSE)</f>
        <v>15</v>
      </c>
      <c r="L1906" t="str">
        <f t="shared" si="116"/>
        <v>UPDATE m_coa set coa_group_id='15' WHERE code='210101012';</v>
      </c>
    </row>
    <row r="1907" customFormat="1" spans="2:12">
      <c r="B1907">
        <v>210101013</v>
      </c>
      <c r="C1907" t="str">
        <f t="shared" si="120"/>
        <v>CL - Short-Term Bank Loan - PT BANK CAPITAL INDONESIA </v>
      </c>
      <c r="D1907" s="7" t="str">
        <f t="shared" si="115"/>
        <v>INSERT INTO m_coa (created_at, code, name) values (NOW(),'210101013','CL - Short-Term Bank Loan - PT BANK CAPITAL INDONESIA ');</v>
      </c>
      <c r="E1907" s="744" t="s">
        <v>60</v>
      </c>
      <c r="F1907" t="s">
        <v>415</v>
      </c>
      <c r="G1907" t="s">
        <v>416</v>
      </c>
      <c r="I1907" t="s">
        <v>82</v>
      </c>
      <c r="K1907">
        <f>VLOOKUP(I1907,Sheet2!$A$2:$C$1013,3,FALSE)</f>
        <v>16</v>
      </c>
      <c r="L1907" t="str">
        <f t="shared" si="116"/>
        <v>UPDATE m_coa set coa_group_id='16' WHERE code='210101013';</v>
      </c>
    </row>
    <row r="1908" customFormat="1" spans="2:12">
      <c r="B1908">
        <v>210101014</v>
      </c>
      <c r="C1908" t="str">
        <f t="shared" si="120"/>
        <v>CL - Short-Term Bank Loan - PT BANK MNC INTERNASIONAL</v>
      </c>
      <c r="D1908" s="7" t="str">
        <f t="shared" si="115"/>
        <v>INSERT INTO m_coa (created_at, code, name) values (NOW(),'210101014','CL - Short-Term Bank Loan - PT BANK MNC INTERNASIONAL');</v>
      </c>
      <c r="E1908" s="744" t="s">
        <v>60</v>
      </c>
      <c r="F1908" t="s">
        <v>415</v>
      </c>
      <c r="G1908" t="s">
        <v>416</v>
      </c>
      <c r="I1908" t="s">
        <v>83</v>
      </c>
      <c r="K1908">
        <f>VLOOKUP(I1908,Sheet2!$A$2:$C$1013,3,FALSE)</f>
        <v>17</v>
      </c>
      <c r="L1908" t="str">
        <f t="shared" si="116"/>
        <v>UPDATE m_coa set coa_group_id='17' WHERE code='210101014';</v>
      </c>
    </row>
    <row r="1909" customFormat="1" spans="2:12">
      <c r="B1909">
        <v>210101015</v>
      </c>
      <c r="C1909" t="str">
        <f t="shared" si="120"/>
        <v>CL - Short-Term Bank Loan - PT BANK OCBC NISP</v>
      </c>
      <c r="D1909" s="7" t="str">
        <f t="shared" si="115"/>
        <v>INSERT INTO m_coa (created_at, code, name) values (NOW(),'210101015','CL - Short-Term Bank Loan - PT BANK OCBC NISP');</v>
      </c>
      <c r="E1909" s="744" t="s">
        <v>60</v>
      </c>
      <c r="F1909" t="s">
        <v>415</v>
      </c>
      <c r="G1909" t="s">
        <v>416</v>
      </c>
      <c r="I1909" t="s">
        <v>84</v>
      </c>
      <c r="K1909">
        <f>VLOOKUP(I1909,Sheet2!$A$2:$C$1013,3,FALSE)</f>
        <v>18</v>
      </c>
      <c r="L1909" t="str">
        <f t="shared" si="116"/>
        <v>UPDATE m_coa set coa_group_id='18' WHERE code='210101015';</v>
      </c>
    </row>
    <row r="1910" customFormat="1" spans="2:12">
      <c r="B1910">
        <v>210101016</v>
      </c>
      <c r="C1910" t="str">
        <f t="shared" si="120"/>
        <v>CL - Short-Term Bank Loan - PT BANK MEGA</v>
      </c>
      <c r="D1910" s="7" t="str">
        <f t="shared" si="115"/>
        <v>INSERT INTO m_coa (created_at, code, name) values (NOW(),'210101016','CL - Short-Term Bank Loan - PT BANK MEGA');</v>
      </c>
      <c r="E1910" s="744" t="s">
        <v>60</v>
      </c>
      <c r="F1910" t="s">
        <v>415</v>
      </c>
      <c r="G1910" t="s">
        <v>416</v>
      </c>
      <c r="I1910" t="s">
        <v>85</v>
      </c>
      <c r="K1910">
        <f>VLOOKUP(I1910,Sheet2!$A$2:$C$1013,3,FALSE)</f>
        <v>19</v>
      </c>
      <c r="L1910" t="str">
        <f t="shared" si="116"/>
        <v>UPDATE m_coa set coa_group_id='19' WHERE code='210101016';</v>
      </c>
    </row>
    <row r="1911" customFormat="1" spans="2:12">
      <c r="B1911">
        <v>210101017</v>
      </c>
      <c r="C1911" t="str">
        <f t="shared" si="120"/>
        <v>CL - Short-Term Bank Loan - PT BANK PEMBANGUNAN DAERAH JAWA TENGAH</v>
      </c>
      <c r="D1911" s="7" t="str">
        <f t="shared" si="115"/>
        <v>INSERT INTO m_coa (created_at, code, name) values (NOW(),'210101017','CL - Short-Term Bank Loan - PT BANK PEMBANGUNAN DAERAH JAWA TENGAH');</v>
      </c>
      <c r="E1911" s="744" t="s">
        <v>60</v>
      </c>
      <c r="F1911" t="s">
        <v>415</v>
      </c>
      <c r="G1911" t="s">
        <v>416</v>
      </c>
      <c r="I1911" t="s">
        <v>86</v>
      </c>
      <c r="K1911">
        <f>VLOOKUP(I1911,Sheet2!$A$2:$C$1013,3,FALSE)</f>
        <v>20</v>
      </c>
      <c r="L1911" t="str">
        <f t="shared" si="116"/>
        <v>UPDATE m_coa set coa_group_id='20' WHERE code='210101017';</v>
      </c>
    </row>
    <row r="1912" customFormat="1" spans="2:12">
      <c r="B1912">
        <v>210101018</v>
      </c>
      <c r="C1912" t="str">
        <f t="shared" si="120"/>
        <v>CL - Short-Term Bank Loan - PT BANK PEMBANGUNAN DAERAH JAWA TIMUR</v>
      </c>
      <c r="D1912" s="7" t="str">
        <f t="shared" si="115"/>
        <v>INSERT INTO m_coa (created_at, code, name) values (NOW(),'210101018','CL - Short-Term Bank Loan - PT BANK PEMBANGUNAN DAERAH JAWA TIMUR');</v>
      </c>
      <c r="E1912" s="744" t="s">
        <v>60</v>
      </c>
      <c r="F1912" t="s">
        <v>415</v>
      </c>
      <c r="G1912" t="s">
        <v>416</v>
      </c>
      <c r="I1912" t="s">
        <v>87</v>
      </c>
      <c r="K1912">
        <f>VLOOKUP(I1912,Sheet2!$A$2:$C$1013,3,FALSE)</f>
        <v>21</v>
      </c>
      <c r="L1912" t="str">
        <f t="shared" si="116"/>
        <v>UPDATE m_coa set coa_group_id='21' WHERE code='210101018';</v>
      </c>
    </row>
    <row r="1913" customFormat="1" spans="2:12">
      <c r="B1913">
        <v>210101019</v>
      </c>
      <c r="C1913" t="str">
        <f t="shared" si="120"/>
        <v>CL - Short-Term Bank Loan - PT BANK MAYBANK INDONESIA</v>
      </c>
      <c r="D1913" s="7" t="str">
        <f t="shared" si="115"/>
        <v>INSERT INTO m_coa (created_at, code, name) values (NOW(),'210101019','CL - Short-Term Bank Loan - PT BANK MAYBANK INDONESIA');</v>
      </c>
      <c r="E1913" s="744" t="s">
        <v>60</v>
      </c>
      <c r="F1913" t="s">
        <v>415</v>
      </c>
      <c r="G1913" t="s">
        <v>416</v>
      </c>
      <c r="I1913" t="s">
        <v>88</v>
      </c>
      <c r="K1913">
        <f>VLOOKUP(I1913,Sheet2!$A$2:$C$1013,3,FALSE)</f>
        <v>22</v>
      </c>
      <c r="L1913" t="str">
        <f t="shared" si="116"/>
        <v>UPDATE m_coa set coa_group_id='22' WHERE code='210101019';</v>
      </c>
    </row>
    <row r="1914" customFormat="1" spans="2:12">
      <c r="B1914">
        <v>210101020</v>
      </c>
      <c r="C1914" t="str">
        <f t="shared" si="120"/>
        <v>CL - Short-Term Bank Loan - PT BANK MUAMALAT INDONESIA</v>
      </c>
      <c r="D1914" s="7" t="str">
        <f t="shared" si="115"/>
        <v>INSERT INTO m_coa (created_at, code, name) values (NOW(),'210101020','CL - Short-Term Bank Loan - PT BANK MUAMALAT INDONESIA');</v>
      </c>
      <c r="E1914" s="744" t="s">
        <v>60</v>
      </c>
      <c r="F1914" t="s">
        <v>415</v>
      </c>
      <c r="G1914" t="s">
        <v>416</v>
      </c>
      <c r="I1914" t="s">
        <v>89</v>
      </c>
      <c r="K1914">
        <f>VLOOKUP(I1914,Sheet2!$A$2:$C$1013,3,FALSE)</f>
        <v>23</v>
      </c>
      <c r="L1914" t="str">
        <f t="shared" si="116"/>
        <v>UPDATE m_coa set coa_group_id='23' WHERE code='210101020';</v>
      </c>
    </row>
    <row r="1915" customFormat="1" spans="2:12">
      <c r="B1915">
        <v>210101021</v>
      </c>
      <c r="C1915" t="str">
        <f t="shared" si="120"/>
        <v>CL - Short-Term Bank Loan - PT BANK DBS INDONESIA</v>
      </c>
      <c r="D1915" s="7" t="str">
        <f t="shared" si="115"/>
        <v>INSERT INTO m_coa (created_at, code, name) values (NOW(),'210101021','CL - Short-Term Bank Loan - PT BANK DBS INDONESIA');</v>
      </c>
      <c r="E1915" s="744" t="s">
        <v>60</v>
      </c>
      <c r="F1915" t="s">
        <v>415</v>
      </c>
      <c r="G1915" t="s">
        <v>416</v>
      </c>
      <c r="I1915" t="s">
        <v>90</v>
      </c>
      <c r="K1915">
        <f>VLOOKUP(I1915,Sheet2!$A$2:$C$1013,3,FALSE)</f>
        <v>24</v>
      </c>
      <c r="L1915" t="str">
        <f t="shared" si="116"/>
        <v>UPDATE m_coa set coa_group_id='24' WHERE code='210101021';</v>
      </c>
    </row>
    <row r="1916" customFormat="1" spans="2:12">
      <c r="B1916">
        <v>210101022</v>
      </c>
      <c r="C1916" t="str">
        <f t="shared" si="120"/>
        <v>CL - Short-Term Bank Loan - PT BANK MASPION INDONESIA</v>
      </c>
      <c r="D1916" s="7" t="str">
        <f t="shared" si="115"/>
        <v>INSERT INTO m_coa (created_at, code, name) values (NOW(),'210101022','CL - Short-Term Bank Loan - PT BANK MASPION INDONESIA');</v>
      </c>
      <c r="E1916" s="744" t="s">
        <v>60</v>
      </c>
      <c r="F1916" t="s">
        <v>415</v>
      </c>
      <c r="G1916" t="s">
        <v>416</v>
      </c>
      <c r="I1916" t="s">
        <v>91</v>
      </c>
      <c r="K1916">
        <f>VLOOKUP(I1916,Sheet2!$A$2:$C$1013,3,FALSE)</f>
        <v>25</v>
      </c>
      <c r="L1916" t="str">
        <f t="shared" si="116"/>
        <v>UPDATE m_coa set coa_group_id='25' WHERE code='210101022';</v>
      </c>
    </row>
    <row r="1917" customFormat="1" spans="2:12">
      <c r="B1917">
        <v>210101023</v>
      </c>
      <c r="C1917" t="str">
        <f t="shared" si="120"/>
        <v>CL - Short-Term Bank Loan - PT BANK PAN INDONESIA</v>
      </c>
      <c r="D1917" s="7" t="str">
        <f t="shared" si="115"/>
        <v>INSERT INTO m_coa (created_at, code, name) values (NOW(),'210101023','CL - Short-Term Bank Loan - PT BANK PAN INDONESIA');</v>
      </c>
      <c r="E1917" s="744" t="s">
        <v>60</v>
      </c>
      <c r="F1917" t="s">
        <v>415</v>
      </c>
      <c r="G1917" t="s">
        <v>416</v>
      </c>
      <c r="I1917" t="s">
        <v>92</v>
      </c>
      <c r="K1917">
        <f>VLOOKUP(I1917,Sheet2!$A$2:$C$1013,3,FALSE)</f>
        <v>26</v>
      </c>
      <c r="L1917" t="str">
        <f t="shared" si="116"/>
        <v>UPDATE m_coa set coa_group_id='26' WHERE code='210101023';</v>
      </c>
    </row>
    <row r="1918" customFormat="1" spans="2:12">
      <c r="B1918">
        <v>210101024</v>
      </c>
      <c r="C1918" t="str">
        <f t="shared" si="120"/>
        <v>CL - Short-Term Bank Loan - PT BANK TABUNGAN PENSIUNAN NASIONAL</v>
      </c>
      <c r="D1918" s="7" t="str">
        <f t="shared" si="115"/>
        <v>INSERT INTO m_coa (created_at, code, name) values (NOW(),'210101024','CL - Short-Term Bank Loan - PT BANK TABUNGAN PENSIUNAN NASIONAL');</v>
      </c>
      <c r="E1918" s="744" t="s">
        <v>60</v>
      </c>
      <c r="F1918" t="s">
        <v>415</v>
      </c>
      <c r="G1918" t="s">
        <v>416</v>
      </c>
      <c r="I1918" t="s">
        <v>93</v>
      </c>
      <c r="K1918">
        <f>VLOOKUP(I1918,Sheet2!$A$2:$C$1013,3,FALSE)</f>
        <v>27</v>
      </c>
      <c r="L1918" t="str">
        <f t="shared" si="116"/>
        <v>UPDATE m_coa set coa_group_id='27' WHERE code='210101024';</v>
      </c>
    </row>
    <row r="1919" customFormat="1" spans="2:12">
      <c r="B1919">
        <v>210101025</v>
      </c>
      <c r="C1919" t="str">
        <f t="shared" si="120"/>
        <v>CL - Short-Term Bank Loan - PT BANK TABUNGAN NEGARA</v>
      </c>
      <c r="D1919" s="7" t="str">
        <f t="shared" si="115"/>
        <v>INSERT INTO m_coa (created_at, code, name) values (NOW(),'210101025','CL - Short-Term Bank Loan - PT BANK TABUNGAN NEGARA');</v>
      </c>
      <c r="E1919" s="744" t="s">
        <v>60</v>
      </c>
      <c r="F1919" t="s">
        <v>415</v>
      </c>
      <c r="G1919" t="s">
        <v>416</v>
      </c>
      <c r="I1919" t="s">
        <v>94</v>
      </c>
      <c r="K1919">
        <f>VLOOKUP(I1919,Sheet2!$A$2:$C$1013,3,FALSE)</f>
        <v>28</v>
      </c>
      <c r="L1919" t="str">
        <f t="shared" si="116"/>
        <v>UPDATE m_coa set coa_group_id='28' WHERE code='210101025';</v>
      </c>
    </row>
    <row r="1920" customFormat="1" spans="2:12">
      <c r="B1920">
        <v>210201001</v>
      </c>
      <c r="C1920" t="str">
        <f t="shared" ref="C1920:C1923" si="121">CONCATENATE(F1920,E1920,G1920,E1920,I1920)</f>
        <v>CL - Utang Usaha Pihak Ketiga - PT Telekomunikasi Selular</v>
      </c>
      <c r="D1920" s="7" t="str">
        <f t="shared" si="115"/>
        <v>INSERT INTO m_coa (created_at, code, name) values (NOW(),'210201001','CL - Utang Usaha Pihak Ketiga - PT Telekomunikasi Selular');</v>
      </c>
      <c r="E1920" s="744" t="s">
        <v>60</v>
      </c>
      <c r="F1920" t="s">
        <v>415</v>
      </c>
      <c r="G1920" t="s">
        <v>417</v>
      </c>
      <c r="I1920" t="s">
        <v>107</v>
      </c>
      <c r="K1920">
        <f>VLOOKUP(I1920,Sheet2!$A$2:$C$1013,3,FALSE)</f>
        <v>38</v>
      </c>
      <c r="L1920" t="str">
        <f t="shared" si="116"/>
        <v>UPDATE m_coa set coa_group_id='38' WHERE code='210201001';</v>
      </c>
    </row>
    <row r="1921" customFormat="1" spans="2:12">
      <c r="B1921">
        <v>210201002</v>
      </c>
      <c r="C1921" t="str">
        <f t="shared" si="121"/>
        <v>CL - Utang Usaha Pihak Ketiga - PT Indosat Tbk</v>
      </c>
      <c r="D1921" s="7" t="str">
        <f t="shared" si="115"/>
        <v>INSERT INTO m_coa (created_at, code, name) values (NOW(),'210201002','CL - Utang Usaha Pihak Ketiga - PT Indosat Tbk');</v>
      </c>
      <c r="E1921" s="744" t="s">
        <v>60</v>
      </c>
      <c r="F1921" t="s">
        <v>415</v>
      </c>
      <c r="G1921" t="s">
        <v>417</v>
      </c>
      <c r="I1921" t="s">
        <v>108</v>
      </c>
      <c r="K1921">
        <f>VLOOKUP(I1921,Sheet2!$A$2:$C$1013,3,FALSE)</f>
        <v>39</v>
      </c>
      <c r="L1921" t="str">
        <f t="shared" si="116"/>
        <v>UPDATE m_coa set coa_group_id='39' WHERE code='210201002';</v>
      </c>
    </row>
    <row r="1922" customFormat="1" spans="2:12">
      <c r="B1922">
        <v>210201003</v>
      </c>
      <c r="C1922" t="str">
        <f t="shared" si="121"/>
        <v>CL - Utang Usaha Pihak Ketiga - PT Xl Axiata Tbk</v>
      </c>
      <c r="D1922" s="7" t="str">
        <f t="shared" si="115"/>
        <v>INSERT INTO m_coa (created_at, code, name) values (NOW(),'210201003','CL - Utang Usaha Pihak Ketiga - PT Xl Axiata Tbk');</v>
      </c>
      <c r="E1922" s="744" t="s">
        <v>60</v>
      </c>
      <c r="F1922" t="s">
        <v>415</v>
      </c>
      <c r="G1922" t="s">
        <v>417</v>
      </c>
      <c r="I1922" t="s">
        <v>109</v>
      </c>
      <c r="K1922">
        <f>VLOOKUP(I1922,Sheet2!$A$2:$C$1013,3,FALSE)</f>
        <v>40</v>
      </c>
      <c r="L1922" t="str">
        <f t="shared" si="116"/>
        <v>UPDATE m_coa set coa_group_id='40' WHERE code='210201003';</v>
      </c>
    </row>
    <row r="1923" customFormat="1" spans="2:12">
      <c r="B1923">
        <v>210201004</v>
      </c>
      <c r="C1923" t="str">
        <f t="shared" si="121"/>
        <v>CL - Utang Usaha Pihak Ketiga - Lainnya</v>
      </c>
      <c r="D1923" s="7" t="str">
        <f t="shared" si="115"/>
        <v>INSERT INTO m_coa (created_at, code, name) values (NOW(),'210201004','CL - Utang Usaha Pihak Ketiga - Lainnya');</v>
      </c>
      <c r="E1923" s="744" t="s">
        <v>60</v>
      </c>
      <c r="F1923" t="s">
        <v>415</v>
      </c>
      <c r="G1923" t="s">
        <v>417</v>
      </c>
      <c r="I1923" t="s">
        <v>411</v>
      </c>
      <c r="K1923">
        <f>VLOOKUP(I1923,Sheet2!$A$2:$C$1013,3,FALSE)</f>
        <v>292</v>
      </c>
      <c r="L1923" t="str">
        <f t="shared" si="116"/>
        <v>UPDATE m_coa set coa_group_id='292' WHERE code='210201004';</v>
      </c>
    </row>
    <row r="1924" customFormat="1" spans="2:12">
      <c r="B1924">
        <v>210301001</v>
      </c>
      <c r="C1924" t="str">
        <f t="shared" ref="C1924:C1987" si="122">CONCATENATE(F1924,E1924,G1924,E1924,I1924)</f>
        <v>CL - Utang Usaha Pihak Berelasi - PT 1 Inti Dot Com</v>
      </c>
      <c r="D1924" s="7" t="str">
        <f t="shared" si="115"/>
        <v>INSERT INTO m_coa (created_at, code, name) values (NOW(),'210301001','CL - Utang Usaha Pihak Berelasi - PT 1 Inti Dot Com');</v>
      </c>
      <c r="E1924" s="744" t="s">
        <v>60</v>
      </c>
      <c r="F1924" t="s">
        <v>415</v>
      </c>
      <c r="G1924" t="s">
        <v>418</v>
      </c>
      <c r="I1924" t="s">
        <v>113</v>
      </c>
      <c r="K1924">
        <f>VLOOKUP(I1924,Sheet2!$A$2:$C$1013,3,FALSE)</f>
        <v>43</v>
      </c>
      <c r="L1924" t="str">
        <f t="shared" si="116"/>
        <v>UPDATE m_coa set coa_group_id='43' WHERE code='210301001';</v>
      </c>
    </row>
    <row r="1925" customFormat="1" spans="2:12">
      <c r="B1925">
        <v>210301002</v>
      </c>
      <c r="C1925" t="str">
        <f t="shared" si="122"/>
        <v>CL - Utang Usaha Pihak Berelasi - PT Abdi Anugerah Persada (AAP)</v>
      </c>
      <c r="D1925" s="7" t="str">
        <f t="shared" ref="D1925:D1988" si="123">"INSERT INTO m_coa (created_at, code, name) values (NOW(),'"&amp;B1925&amp;"','"&amp;C1925&amp;"');"</f>
        <v>INSERT INTO m_coa (created_at, code, name) values (NOW(),'210301002','CL - Utang Usaha Pihak Berelasi - PT Abdi Anugerah Persada (AAP)');</v>
      </c>
      <c r="E1925" s="744" t="s">
        <v>60</v>
      </c>
      <c r="F1925" t="s">
        <v>415</v>
      </c>
      <c r="G1925" t="s">
        <v>418</v>
      </c>
      <c r="I1925" t="s">
        <v>114</v>
      </c>
      <c r="K1925">
        <f>VLOOKUP(I1925,Sheet2!$A$2:$C$1013,3,FALSE)</f>
        <v>44</v>
      </c>
      <c r="L1925" t="str">
        <f t="shared" ref="L1925:L1988" si="124">"UPDATE m_coa set coa_group_id='"&amp;K1925&amp;"' WHERE code='"&amp;B1925&amp;"';"</f>
        <v>UPDATE m_coa set coa_group_id='44' WHERE code='210301002';</v>
      </c>
    </row>
    <row r="1926" customFormat="1" spans="2:12">
      <c r="B1926">
        <v>210301003</v>
      </c>
      <c r="C1926" t="str">
        <f t="shared" si="122"/>
        <v>CL - Utang Usaha Pihak Berelasi - PT Agapindo Inti Raya</v>
      </c>
      <c r="D1926" s="7" t="str">
        <f t="shared" si="123"/>
        <v>INSERT INTO m_coa (created_at, code, name) values (NOW(),'210301003','CL - Utang Usaha Pihak Berelasi - PT Agapindo Inti Raya');</v>
      </c>
      <c r="E1926" s="744" t="s">
        <v>60</v>
      </c>
      <c r="F1926" t="s">
        <v>415</v>
      </c>
      <c r="G1926" t="s">
        <v>418</v>
      </c>
      <c r="I1926" t="s">
        <v>115</v>
      </c>
      <c r="K1926">
        <f>VLOOKUP(I1926,Sheet2!$A$2:$C$1013,3,FALSE)</f>
        <v>45</v>
      </c>
      <c r="L1926" t="str">
        <f t="shared" si="124"/>
        <v>UPDATE m_coa set coa_group_id='45' WHERE code='210301003';</v>
      </c>
    </row>
    <row r="1927" customFormat="1" spans="2:12">
      <c r="B1927">
        <v>210301004</v>
      </c>
      <c r="C1927" t="str">
        <f t="shared" si="122"/>
        <v>CL - Utang Usaha Pihak Berelasi - PT Agapindo Kasih Abadi (AKA)</v>
      </c>
      <c r="D1927" s="7" t="str">
        <f t="shared" si="123"/>
        <v>INSERT INTO m_coa (created_at, code, name) values (NOW(),'210301004','CL - Utang Usaha Pihak Berelasi - PT Agapindo Kasih Abadi (AKA)');</v>
      </c>
      <c r="E1927" s="744" t="s">
        <v>60</v>
      </c>
      <c r="F1927" t="s">
        <v>415</v>
      </c>
      <c r="G1927" t="s">
        <v>418</v>
      </c>
      <c r="I1927" t="s">
        <v>116</v>
      </c>
      <c r="K1927">
        <f>VLOOKUP(I1927,Sheet2!$A$2:$C$1013,3,FALSE)</f>
        <v>46</v>
      </c>
      <c r="L1927" t="str">
        <f t="shared" si="124"/>
        <v>UPDATE m_coa set coa_group_id='46' WHERE code='210301004';</v>
      </c>
    </row>
    <row r="1928" customFormat="1" spans="2:12">
      <c r="B1928">
        <v>210301005</v>
      </c>
      <c r="C1928" t="str">
        <f t="shared" si="122"/>
        <v>CL - Utang Usaha Pihak Berelasi - PT Alfa Omega Digital (AOD-1)</v>
      </c>
      <c r="D1928" s="7" t="str">
        <f t="shared" si="123"/>
        <v>INSERT INTO m_coa (created_at, code, name) values (NOW(),'210301005','CL - Utang Usaha Pihak Berelasi - PT Alfa Omega Digital (AOD-1)');</v>
      </c>
      <c r="E1928" s="744" t="s">
        <v>60</v>
      </c>
      <c r="F1928" t="s">
        <v>415</v>
      </c>
      <c r="G1928" t="s">
        <v>418</v>
      </c>
      <c r="I1928" t="s">
        <v>117</v>
      </c>
      <c r="K1928">
        <f>VLOOKUP(I1928,Sheet2!$A$2:$C$1013,3,FALSE)</f>
        <v>47</v>
      </c>
      <c r="L1928" t="str">
        <f t="shared" si="124"/>
        <v>UPDATE m_coa set coa_group_id='47' WHERE code='210301005';</v>
      </c>
    </row>
    <row r="1929" customFormat="1" spans="2:12">
      <c r="B1929">
        <v>210301006</v>
      </c>
      <c r="C1929" t="str">
        <f t="shared" si="122"/>
        <v>CL - Utang Usaha Pihak Berelasi - PT Alfa Omega Digitalindo (AOD-2)</v>
      </c>
      <c r="D1929" s="7" t="str">
        <f t="shared" si="123"/>
        <v>INSERT INTO m_coa (created_at, code, name) values (NOW(),'210301006','CL - Utang Usaha Pihak Berelasi - PT Alfa Omega Digitalindo (AOD-2)');</v>
      </c>
      <c r="E1929" s="744" t="s">
        <v>60</v>
      </c>
      <c r="F1929" t="s">
        <v>415</v>
      </c>
      <c r="G1929" t="s">
        <v>418</v>
      </c>
      <c r="I1929" t="s">
        <v>118</v>
      </c>
      <c r="K1929">
        <f>VLOOKUP(I1929,Sheet2!$A$2:$C$1013,3,FALSE)</f>
        <v>48</v>
      </c>
      <c r="L1929" t="str">
        <f t="shared" si="124"/>
        <v>UPDATE m_coa set coa_group_id='48' WHERE code='210301006';</v>
      </c>
    </row>
    <row r="1930" customFormat="1" spans="2:12">
      <c r="B1930">
        <v>210301007</v>
      </c>
      <c r="C1930" t="str">
        <f t="shared" si="122"/>
        <v>CL - Utang Usaha Pihak Berelasi - PT Alphanovation Digital Teknindo (Pawoon)</v>
      </c>
      <c r="D1930" s="7" t="str">
        <f t="shared" si="123"/>
        <v>INSERT INTO m_coa (created_at, code, name) values (NOW(),'210301007','CL - Utang Usaha Pihak Berelasi - PT Alphanovation Digital Teknindo (Pawoon)');</v>
      </c>
      <c r="E1930" s="744" t="s">
        <v>60</v>
      </c>
      <c r="F1930" t="s">
        <v>415</v>
      </c>
      <c r="G1930" t="s">
        <v>418</v>
      </c>
      <c r="I1930" t="s">
        <v>119</v>
      </c>
      <c r="K1930">
        <f>VLOOKUP(I1930,Sheet2!$A$2:$C$1013,3,FALSE)</f>
        <v>49</v>
      </c>
      <c r="L1930" t="str">
        <f t="shared" si="124"/>
        <v>UPDATE m_coa set coa_group_id='49' WHERE code='210301007';</v>
      </c>
    </row>
    <row r="1931" customFormat="1" spans="2:12">
      <c r="B1931">
        <v>210301008</v>
      </c>
      <c r="C1931" t="str">
        <f t="shared" si="122"/>
        <v>CL - Utang Usaha Pihak Berelasi - PT Antares Global Teknologi (AGT)</v>
      </c>
      <c r="D1931" s="7" t="str">
        <f t="shared" si="123"/>
        <v>INSERT INTO m_coa (created_at, code, name) values (NOW(),'210301008','CL - Utang Usaha Pihak Berelasi - PT Antares Global Teknologi (AGT)');</v>
      </c>
      <c r="E1931" s="744" t="s">
        <v>60</v>
      </c>
      <c r="F1931" t="s">
        <v>415</v>
      </c>
      <c r="G1931" t="s">
        <v>418</v>
      </c>
      <c r="I1931" t="s">
        <v>120</v>
      </c>
      <c r="K1931">
        <f>VLOOKUP(I1931,Sheet2!$A$2:$C$1013,3,FALSE)</f>
        <v>50</v>
      </c>
      <c r="L1931" t="str">
        <f t="shared" si="124"/>
        <v>UPDATE m_coa set coa_group_id='50' WHERE code='210301008';</v>
      </c>
    </row>
    <row r="1932" customFormat="1" spans="2:12">
      <c r="B1932">
        <v>210301009</v>
      </c>
      <c r="C1932" t="str">
        <f t="shared" si="122"/>
        <v>CL - Utang Usaha Pihak Berelasi - PT Anugerah Inti Karisma (AIK)</v>
      </c>
      <c r="D1932" s="7" t="str">
        <f t="shared" si="123"/>
        <v>INSERT INTO m_coa (created_at, code, name) values (NOW(),'210301009','CL - Utang Usaha Pihak Berelasi - PT Anugerah Inti Karisma (AIK)');</v>
      </c>
      <c r="E1932" s="744" t="s">
        <v>60</v>
      </c>
      <c r="F1932" t="s">
        <v>415</v>
      </c>
      <c r="G1932" t="s">
        <v>418</v>
      </c>
      <c r="I1932" t="s">
        <v>121</v>
      </c>
      <c r="K1932">
        <f>VLOOKUP(I1932,Sheet2!$A$2:$C$1013,3,FALSE)</f>
        <v>51</v>
      </c>
      <c r="L1932" t="str">
        <f t="shared" si="124"/>
        <v>UPDATE m_coa set coa_group_id='51' WHERE code='210301009';</v>
      </c>
    </row>
    <row r="1933" customFormat="1" spans="2:12">
      <c r="B1933">
        <v>210301010</v>
      </c>
      <c r="C1933" t="str">
        <f t="shared" si="122"/>
        <v>CL - Utang Usaha Pihak Berelasi - PT Soteria Wicaksana Investama (SWI)</v>
      </c>
      <c r="D1933" s="7" t="str">
        <f t="shared" si="123"/>
        <v>INSERT INTO m_coa (created_at, code, name) values (NOW(),'210301010','CL - Utang Usaha Pihak Berelasi - PT Soteria Wicaksana Investama (SWI)');</v>
      </c>
      <c r="E1933" s="744" t="s">
        <v>60</v>
      </c>
      <c r="F1933" t="s">
        <v>415</v>
      </c>
      <c r="G1933" t="s">
        <v>418</v>
      </c>
      <c r="I1933" t="s">
        <v>122</v>
      </c>
      <c r="K1933">
        <f>VLOOKUP(I1933,Sheet2!$A$2:$C$1013,3,FALSE)</f>
        <v>52</v>
      </c>
      <c r="L1933" t="str">
        <f t="shared" si="124"/>
        <v>UPDATE m_coa set coa_group_id='52' WHERE code='210301010';</v>
      </c>
    </row>
    <row r="1934" customFormat="1" spans="2:12">
      <c r="B1934">
        <v>210301011</v>
      </c>
      <c r="C1934" t="str">
        <f t="shared" si="122"/>
        <v>CL - Utang Usaha Pihak Berelasi - PT Anugerah Kopi Digital (AKD)</v>
      </c>
      <c r="D1934" s="7" t="str">
        <f t="shared" si="123"/>
        <v>INSERT INTO m_coa (created_at, code, name) values (NOW(),'210301011','CL - Utang Usaha Pihak Berelasi - PT Anugerah Kopi Digital (AKD)');</v>
      </c>
      <c r="E1934" s="744" t="s">
        <v>60</v>
      </c>
      <c r="F1934" t="s">
        <v>415</v>
      </c>
      <c r="G1934" t="s">
        <v>418</v>
      </c>
      <c r="I1934" t="s">
        <v>123</v>
      </c>
      <c r="K1934">
        <f>VLOOKUP(I1934,Sheet2!$A$2:$C$1013,3,FALSE)</f>
        <v>53</v>
      </c>
      <c r="L1934" t="str">
        <f t="shared" si="124"/>
        <v>UPDATE m_coa set coa_group_id='53' WHERE code='210301011';</v>
      </c>
    </row>
    <row r="1935" customFormat="1" spans="2:12">
      <c r="B1935">
        <v>210301012</v>
      </c>
      <c r="C1935" t="str">
        <f t="shared" si="122"/>
        <v>CL - Utang Usaha Pihak Berelasi - PT Anugerah Serta Sentosa (ASS1)</v>
      </c>
      <c r="D1935" s="7" t="str">
        <f t="shared" si="123"/>
        <v>INSERT INTO m_coa (created_at, code, name) values (NOW(),'210301012','CL - Utang Usaha Pihak Berelasi - PT Anugerah Serta Sentosa (ASS1)');</v>
      </c>
      <c r="E1935" s="744" t="s">
        <v>60</v>
      </c>
      <c r="F1935" t="s">
        <v>415</v>
      </c>
      <c r="G1935" t="s">
        <v>418</v>
      </c>
      <c r="I1935" t="s">
        <v>124</v>
      </c>
      <c r="K1935">
        <f>VLOOKUP(I1935,Sheet2!$A$2:$C$1013,3,FALSE)</f>
        <v>54</v>
      </c>
      <c r="L1935" t="str">
        <f t="shared" si="124"/>
        <v>UPDATE m_coa set coa_group_id='54' WHERE code='210301012';</v>
      </c>
    </row>
    <row r="1936" customFormat="1" spans="2:12">
      <c r="B1936">
        <v>210301013</v>
      </c>
      <c r="C1936" t="str">
        <f t="shared" si="122"/>
        <v>CL - Utang Usaha Pihak Berelasi - PT Anugerah Teknologi Mandiri (ATM)</v>
      </c>
      <c r="D1936" s="7" t="str">
        <f t="shared" si="123"/>
        <v>INSERT INTO m_coa (created_at, code, name) values (NOW(),'210301013','CL - Utang Usaha Pihak Berelasi - PT Anugerah Teknologi Mandiri (ATM)');</v>
      </c>
      <c r="E1936" s="744" t="s">
        <v>60</v>
      </c>
      <c r="F1936" t="s">
        <v>415</v>
      </c>
      <c r="G1936" t="s">
        <v>418</v>
      </c>
      <c r="I1936" t="s">
        <v>125</v>
      </c>
      <c r="K1936">
        <f>VLOOKUP(I1936,Sheet2!$A$2:$C$1013,3,FALSE)</f>
        <v>55</v>
      </c>
      <c r="L1936" t="str">
        <f t="shared" si="124"/>
        <v>UPDATE m_coa set coa_group_id='55' WHERE code='210301013';</v>
      </c>
    </row>
    <row r="1937" customFormat="1" spans="2:12">
      <c r="B1937">
        <v>210301014</v>
      </c>
      <c r="C1937" t="str">
        <f t="shared" si="122"/>
        <v>CL - Utang Usaha Pihak Berelasi - PT Anugerah Wicaksana Digital (AWD)</v>
      </c>
      <c r="D1937" s="7" t="str">
        <f t="shared" si="123"/>
        <v>INSERT INTO m_coa (created_at, code, name) values (NOW(),'210301014','CL - Utang Usaha Pihak Berelasi - PT Anugerah Wicaksana Digital (AWD)');</v>
      </c>
      <c r="E1937" s="744" t="s">
        <v>60</v>
      </c>
      <c r="F1937" t="s">
        <v>415</v>
      </c>
      <c r="G1937" t="s">
        <v>418</v>
      </c>
      <c r="I1937" t="s">
        <v>126</v>
      </c>
      <c r="K1937">
        <f>VLOOKUP(I1937,Sheet2!$A$2:$C$1013,3,FALSE)</f>
        <v>56</v>
      </c>
      <c r="L1937" t="str">
        <f t="shared" si="124"/>
        <v>UPDATE m_coa set coa_group_id='56' WHERE code='210301014';</v>
      </c>
    </row>
    <row r="1938" customFormat="1" spans="2:12">
      <c r="B1938">
        <v>210301015</v>
      </c>
      <c r="C1938" t="str">
        <f t="shared" si="122"/>
        <v>CL - Utang Usaha Pihak Berelasi - PT Argo Pandu Digital (APD)</v>
      </c>
      <c r="D1938" s="7" t="str">
        <f t="shared" si="123"/>
        <v>INSERT INTO m_coa (created_at, code, name) values (NOW(),'210301015','CL - Utang Usaha Pihak Berelasi - PT Argo Pandu Digital (APD)');</v>
      </c>
      <c r="E1938" s="744" t="s">
        <v>60</v>
      </c>
      <c r="F1938" t="s">
        <v>415</v>
      </c>
      <c r="G1938" t="s">
        <v>418</v>
      </c>
      <c r="I1938" t="s">
        <v>127</v>
      </c>
      <c r="K1938">
        <f>VLOOKUP(I1938,Sheet2!$A$2:$C$1013,3,FALSE)</f>
        <v>57</v>
      </c>
      <c r="L1938" t="str">
        <f t="shared" si="124"/>
        <v>UPDATE m_coa set coa_group_id='57' WHERE code='210301015';</v>
      </c>
    </row>
    <row r="1939" customFormat="1" spans="2:12">
      <c r="B1939">
        <v>210301016</v>
      </c>
      <c r="C1939" t="str">
        <f t="shared" si="122"/>
        <v>CL - Utang Usaha Pihak Berelasi - PT Berkah Karunia Kreasi (BKK)</v>
      </c>
      <c r="D1939" s="7" t="str">
        <f t="shared" si="123"/>
        <v>INSERT INTO m_coa (created_at, code, name) values (NOW(),'210301016','CL - Utang Usaha Pihak Berelasi - PT Berkah Karunia Kreasi (BKK)');</v>
      </c>
      <c r="E1939" s="744" t="s">
        <v>60</v>
      </c>
      <c r="F1939" t="s">
        <v>415</v>
      </c>
      <c r="G1939" t="s">
        <v>418</v>
      </c>
      <c r="I1939" t="s">
        <v>128</v>
      </c>
      <c r="K1939">
        <f>VLOOKUP(I1939,Sheet2!$A$2:$C$1013,3,FALSE)</f>
        <v>58</v>
      </c>
      <c r="L1939" t="str">
        <f t="shared" si="124"/>
        <v>UPDATE m_coa set coa_group_id='58' WHERE code='210301016';</v>
      </c>
    </row>
    <row r="1940" customFormat="1" spans="2:12">
      <c r="B1940">
        <v>210301017</v>
      </c>
      <c r="C1940" t="str">
        <f t="shared" si="122"/>
        <v>CL - Utang Usaha Pihak Berelasi - PT Berkah Omega Sukses (BOS)</v>
      </c>
      <c r="D1940" s="7" t="str">
        <f t="shared" si="123"/>
        <v>INSERT INTO m_coa (created_at, code, name) values (NOW(),'210301017','CL - Utang Usaha Pihak Berelasi - PT Berkah Omega Sukses (BOS)');</v>
      </c>
      <c r="E1940" s="744" t="s">
        <v>60</v>
      </c>
      <c r="F1940" t="s">
        <v>415</v>
      </c>
      <c r="G1940" t="s">
        <v>418</v>
      </c>
      <c r="I1940" t="s">
        <v>129</v>
      </c>
      <c r="K1940">
        <f>VLOOKUP(I1940,Sheet2!$A$2:$C$1013,3,FALSE)</f>
        <v>59</v>
      </c>
      <c r="L1940" t="str">
        <f t="shared" si="124"/>
        <v>UPDATE m_coa set coa_group_id='59' WHERE code='210301017';</v>
      </c>
    </row>
    <row r="1941" customFormat="1" spans="2:12">
      <c r="B1941">
        <v>210301018</v>
      </c>
      <c r="C1941" t="str">
        <f t="shared" si="122"/>
        <v>CL - Utang Usaha Pihak Berelasi - PT Berkah Otentik Sejahtera (BOS)</v>
      </c>
      <c r="D1941" s="7" t="str">
        <f t="shared" si="123"/>
        <v>INSERT INTO m_coa (created_at, code, name) values (NOW(),'210301018','CL - Utang Usaha Pihak Berelasi - PT Berkah Otentik Sejahtera (BOS)');</v>
      </c>
      <c r="E1941" s="744" t="s">
        <v>60</v>
      </c>
      <c r="F1941" t="s">
        <v>415</v>
      </c>
      <c r="G1941" t="s">
        <v>418</v>
      </c>
      <c r="I1941" t="s">
        <v>130</v>
      </c>
      <c r="K1941">
        <f>VLOOKUP(I1941,Sheet2!$A$2:$C$1013,3,FALSE)</f>
        <v>60</v>
      </c>
      <c r="L1941" t="str">
        <f t="shared" si="124"/>
        <v>UPDATE m_coa set coa_group_id='60' WHERE code='210301018';</v>
      </c>
    </row>
    <row r="1942" customFormat="1" spans="2:12">
      <c r="B1942">
        <v>210301019</v>
      </c>
      <c r="C1942" t="str">
        <f t="shared" si="122"/>
        <v>CL - Utang Usaha Pihak Berelasi - PT Berkah Teknologi Selaras (BTS)</v>
      </c>
      <c r="D1942" s="7" t="str">
        <f t="shared" si="123"/>
        <v>INSERT INTO m_coa (created_at, code, name) values (NOW(),'210301019','CL - Utang Usaha Pihak Berelasi - PT Berkah Teknologi Selaras (BTS)');</v>
      </c>
      <c r="E1942" s="744" t="s">
        <v>60</v>
      </c>
      <c r="F1942" t="s">
        <v>415</v>
      </c>
      <c r="G1942" t="s">
        <v>418</v>
      </c>
      <c r="I1942" t="s">
        <v>131</v>
      </c>
      <c r="K1942">
        <f>VLOOKUP(I1942,Sheet2!$A$2:$C$1013,3,FALSE)</f>
        <v>61</v>
      </c>
      <c r="L1942" t="str">
        <f t="shared" si="124"/>
        <v>UPDATE m_coa set coa_group_id='61' WHERE code='210301019';</v>
      </c>
    </row>
    <row r="1943" customFormat="1" spans="2:12">
      <c r="B1943">
        <v>210301020</v>
      </c>
      <c r="C1943" t="str">
        <f t="shared" si="122"/>
        <v>CL - Utang Usaha Pihak Berelasi - PT Berkah Teknologi Semesta (BTS)</v>
      </c>
      <c r="D1943" s="7" t="str">
        <f t="shared" si="123"/>
        <v>INSERT INTO m_coa (created_at, code, name) values (NOW(),'210301020','CL - Utang Usaha Pihak Berelasi - PT Berkah Teknologi Semesta (BTS)');</v>
      </c>
      <c r="E1943" s="744" t="s">
        <v>60</v>
      </c>
      <c r="F1943" t="s">
        <v>415</v>
      </c>
      <c r="G1943" t="s">
        <v>418</v>
      </c>
      <c r="I1943" t="s">
        <v>132</v>
      </c>
      <c r="K1943">
        <f>VLOOKUP(I1943,Sheet2!$A$2:$C$1013,3,FALSE)</f>
        <v>62</v>
      </c>
      <c r="L1943" t="str">
        <f t="shared" si="124"/>
        <v>UPDATE m_coa set coa_group_id='62' WHERE code='210301020';</v>
      </c>
    </row>
    <row r="1944" customFormat="1" spans="2:12">
      <c r="B1944">
        <v>210301021</v>
      </c>
      <c r="C1944" t="str">
        <f t="shared" si="122"/>
        <v>CL - Utang Usaha Pihak Berelasi - PT Berkah Trijaya Indonesia (BTI)</v>
      </c>
      <c r="D1944" s="7" t="str">
        <f t="shared" si="123"/>
        <v>INSERT INTO m_coa (created_at, code, name) values (NOW(),'210301021','CL - Utang Usaha Pihak Berelasi - PT Berkah Trijaya Indonesia (BTI)');</v>
      </c>
      <c r="E1944" s="744" t="s">
        <v>60</v>
      </c>
      <c r="F1944" t="s">
        <v>415</v>
      </c>
      <c r="G1944" t="s">
        <v>418</v>
      </c>
      <c r="I1944" t="s">
        <v>133</v>
      </c>
      <c r="K1944">
        <f>VLOOKUP(I1944,Sheet2!$A$2:$C$1013,3,FALSE)</f>
        <v>63</v>
      </c>
      <c r="L1944" t="str">
        <f t="shared" si="124"/>
        <v>UPDATE m_coa set coa_group_id='63' WHERE code='210301021';</v>
      </c>
    </row>
    <row r="1945" customFormat="1" spans="2:12">
      <c r="B1945">
        <v>210301022</v>
      </c>
      <c r="C1945" t="str">
        <f t="shared" si="122"/>
        <v>CL - Utang Usaha Pihak Berelasi - PT Bersama Omega Sejahtera (BOS)</v>
      </c>
      <c r="D1945" s="7" t="str">
        <f t="shared" si="123"/>
        <v>INSERT INTO m_coa (created_at, code, name) values (NOW(),'210301022','CL - Utang Usaha Pihak Berelasi - PT Bersama Omega Sejahtera (BOS)');</v>
      </c>
      <c r="E1945" s="744" t="s">
        <v>60</v>
      </c>
      <c r="F1945" t="s">
        <v>415</v>
      </c>
      <c r="G1945" t="s">
        <v>418</v>
      </c>
      <c r="I1945" t="s">
        <v>134</v>
      </c>
      <c r="K1945">
        <f>VLOOKUP(I1945,Sheet2!$A$2:$C$1013,3,FALSE)</f>
        <v>64</v>
      </c>
      <c r="L1945" t="str">
        <f t="shared" si="124"/>
        <v>UPDATE m_coa set coa_group_id='64' WHERE code='210301022';</v>
      </c>
    </row>
    <row r="1946" customFormat="1" spans="2:12">
      <c r="B1946">
        <v>210301023</v>
      </c>
      <c r="C1946" t="str">
        <f t="shared" si="122"/>
        <v>CL - Utang Usaha Pihak Berelasi - PT Bilik Sinergi Indonesia (BSI)</v>
      </c>
      <c r="D1946" s="7" t="str">
        <f t="shared" si="123"/>
        <v>INSERT INTO m_coa (created_at, code, name) values (NOW(),'210301023','CL - Utang Usaha Pihak Berelasi - PT Bilik Sinergi Indonesia (BSI)');</v>
      </c>
      <c r="E1946" s="744" t="s">
        <v>60</v>
      </c>
      <c r="F1946" t="s">
        <v>415</v>
      </c>
      <c r="G1946" t="s">
        <v>418</v>
      </c>
      <c r="I1946" t="s">
        <v>135</v>
      </c>
      <c r="K1946">
        <f>VLOOKUP(I1946,Sheet2!$A$2:$C$1013,3,FALSE)</f>
        <v>65</v>
      </c>
      <c r="L1946" t="str">
        <f t="shared" si="124"/>
        <v>UPDATE m_coa set coa_group_id='65' WHERE code='210301023';</v>
      </c>
    </row>
    <row r="1947" customFormat="1" spans="2:12">
      <c r="B1947">
        <v>210301024</v>
      </c>
      <c r="C1947" t="str">
        <f t="shared" si="122"/>
        <v>CL - Utang Usaha Pihak Berelasi - PT Buana Agya Cipta (BAC)</v>
      </c>
      <c r="D1947" s="7" t="str">
        <f t="shared" si="123"/>
        <v>INSERT INTO m_coa (created_at, code, name) values (NOW(),'210301024','CL - Utang Usaha Pihak Berelasi - PT Buana Agya Cipta (BAC)');</v>
      </c>
      <c r="E1947" s="744" t="s">
        <v>60</v>
      </c>
      <c r="F1947" t="s">
        <v>415</v>
      </c>
      <c r="G1947" t="s">
        <v>418</v>
      </c>
      <c r="I1947" t="s">
        <v>136</v>
      </c>
      <c r="K1947">
        <f>VLOOKUP(I1947,Sheet2!$A$2:$C$1013,3,FALSE)</f>
        <v>66</v>
      </c>
      <c r="L1947" t="str">
        <f t="shared" si="124"/>
        <v>UPDATE m_coa set coa_group_id='66' WHERE code='210301024';</v>
      </c>
    </row>
    <row r="1948" customFormat="1" spans="2:12">
      <c r="B1948">
        <v>210301025</v>
      </c>
      <c r="C1948" t="str">
        <f t="shared" si="122"/>
        <v>CL - Utang Usaha Pihak Berelasi - PT Cakra Ultima Sejahtera (CUS)</v>
      </c>
      <c r="D1948" s="7" t="str">
        <f t="shared" si="123"/>
        <v>INSERT INTO m_coa (created_at, code, name) values (NOW(),'210301025','CL - Utang Usaha Pihak Berelasi - PT Cakra Ultima Sejahtera (CUS)');</v>
      </c>
      <c r="E1948" s="744" t="s">
        <v>60</v>
      </c>
      <c r="F1948" t="s">
        <v>415</v>
      </c>
      <c r="G1948" t="s">
        <v>418</v>
      </c>
      <c r="I1948" t="s">
        <v>137</v>
      </c>
      <c r="K1948">
        <f>VLOOKUP(I1948,Sheet2!$A$2:$C$1013,3,FALSE)</f>
        <v>67</v>
      </c>
      <c r="L1948" t="str">
        <f t="shared" si="124"/>
        <v>UPDATE m_coa set coa_group_id='67' WHERE code='210301025';</v>
      </c>
    </row>
    <row r="1949" customFormat="1" spans="2:12">
      <c r="B1949">
        <v>210301026</v>
      </c>
      <c r="C1949" t="str">
        <f t="shared" si="122"/>
        <v>CL - Utang Usaha Pihak Berelasi - PT Chat Bot Nusantara (CBN)</v>
      </c>
      <c r="D1949" s="7" t="str">
        <f t="shared" si="123"/>
        <v>INSERT INTO m_coa (created_at, code, name) values (NOW(),'210301026','CL - Utang Usaha Pihak Berelasi - PT Chat Bot Nusantara (CBN)');</v>
      </c>
      <c r="E1949" s="744" t="s">
        <v>60</v>
      </c>
      <c r="F1949" t="s">
        <v>415</v>
      </c>
      <c r="G1949" t="s">
        <v>418</v>
      </c>
      <c r="I1949" t="s">
        <v>138</v>
      </c>
      <c r="K1949">
        <f>VLOOKUP(I1949,Sheet2!$A$2:$C$1013,3,FALSE)</f>
        <v>68</v>
      </c>
      <c r="L1949" t="str">
        <f t="shared" si="124"/>
        <v>UPDATE m_coa set coa_group_id='68' WHERE code='210301026';</v>
      </c>
    </row>
    <row r="1950" customFormat="1" spans="2:12">
      <c r="B1950">
        <v>210301027</v>
      </c>
      <c r="C1950" t="str">
        <f t="shared" si="122"/>
        <v>CL - Utang Usaha Pihak Berelasi - PT Cyrus Solusi Indonesia (CSI)</v>
      </c>
      <c r="D1950" s="7" t="str">
        <f t="shared" si="123"/>
        <v>INSERT INTO m_coa (created_at, code, name) values (NOW(),'210301027','CL - Utang Usaha Pihak Berelasi - PT Cyrus Solusi Indonesia (CSI)');</v>
      </c>
      <c r="E1950" s="744" t="s">
        <v>60</v>
      </c>
      <c r="F1950" t="s">
        <v>415</v>
      </c>
      <c r="G1950" t="s">
        <v>418</v>
      </c>
      <c r="I1950" t="s">
        <v>139</v>
      </c>
      <c r="K1950">
        <f>VLOOKUP(I1950,Sheet2!$A$2:$C$1013,3,FALSE)</f>
        <v>69</v>
      </c>
      <c r="L1950" t="str">
        <f t="shared" si="124"/>
        <v>UPDATE m_coa set coa_group_id='69' WHERE code='210301027';</v>
      </c>
    </row>
    <row r="1951" customFormat="1" spans="2:12">
      <c r="B1951">
        <v>210301028</v>
      </c>
      <c r="C1951" t="str">
        <f t="shared" si="122"/>
        <v>CL - Utang Usaha Pihak Berelasi - PT Dam Korporindo Digital (DKD)</v>
      </c>
      <c r="D1951" s="7" t="str">
        <f t="shared" si="123"/>
        <v>INSERT INTO m_coa (created_at, code, name) values (NOW(),'210301028','CL - Utang Usaha Pihak Berelasi - PT Dam Korporindo Digital (DKD)');</v>
      </c>
      <c r="E1951" s="744" t="s">
        <v>60</v>
      </c>
      <c r="F1951" t="s">
        <v>415</v>
      </c>
      <c r="G1951" t="s">
        <v>418</v>
      </c>
      <c r="I1951" t="s">
        <v>140</v>
      </c>
      <c r="K1951">
        <f>VLOOKUP(I1951,Sheet2!$A$2:$C$1013,3,FALSE)</f>
        <v>70</v>
      </c>
      <c r="L1951" t="str">
        <f t="shared" si="124"/>
        <v>UPDATE m_coa set coa_group_id='70' WHERE code='210301028';</v>
      </c>
    </row>
    <row r="1952" customFormat="1" spans="2:12">
      <c r="B1952">
        <v>210301029</v>
      </c>
      <c r="C1952" t="str">
        <f t="shared" si="122"/>
        <v>CL - Utang Usaha Pihak Berelasi - PT Dapur Kita Indonesia (DKI)</v>
      </c>
      <c r="D1952" s="7" t="str">
        <f t="shared" si="123"/>
        <v>INSERT INTO m_coa (created_at, code, name) values (NOW(),'210301029','CL - Utang Usaha Pihak Berelasi - PT Dapur Kita Indonesia (DKI)');</v>
      </c>
      <c r="E1952" s="744" t="s">
        <v>60</v>
      </c>
      <c r="F1952" t="s">
        <v>415</v>
      </c>
      <c r="G1952" t="s">
        <v>418</v>
      </c>
      <c r="I1952" t="s">
        <v>141</v>
      </c>
      <c r="K1952">
        <f>VLOOKUP(I1952,Sheet2!$A$2:$C$1013,3,FALSE)</f>
        <v>71</v>
      </c>
      <c r="L1952" t="str">
        <f t="shared" si="124"/>
        <v>UPDATE m_coa set coa_group_id='71' WHERE code='210301029';</v>
      </c>
    </row>
    <row r="1953" customFormat="1" spans="2:12">
      <c r="B1953">
        <v>210301030</v>
      </c>
      <c r="C1953" t="str">
        <f t="shared" si="122"/>
        <v>CL - Utang Usaha Pihak Berelasi - PT Dapur Kloud Digital (DKD)</v>
      </c>
      <c r="D1953" s="7" t="str">
        <f t="shared" si="123"/>
        <v>INSERT INTO m_coa (created_at, code, name) values (NOW(),'210301030','CL - Utang Usaha Pihak Berelasi - PT Dapur Kloud Digital (DKD)');</v>
      </c>
      <c r="E1953" s="744" t="s">
        <v>60</v>
      </c>
      <c r="F1953" t="s">
        <v>415</v>
      </c>
      <c r="G1953" t="s">
        <v>418</v>
      </c>
      <c r="I1953" t="s">
        <v>142</v>
      </c>
      <c r="K1953">
        <f>VLOOKUP(I1953,Sheet2!$A$2:$C$1013,3,FALSE)</f>
        <v>72</v>
      </c>
      <c r="L1953" t="str">
        <f t="shared" si="124"/>
        <v>UPDATE m_coa set coa_group_id='72' WHERE code='210301030';</v>
      </c>
    </row>
    <row r="1954" customFormat="1" spans="2:12">
      <c r="B1954">
        <v>210301031</v>
      </c>
      <c r="C1954" t="str">
        <f t="shared" si="122"/>
        <v>CL - Utang Usaha Pihak Berelasi - PT Dekodr Solusi Digital Indonesia (DSDI)</v>
      </c>
      <c r="D1954" s="7" t="str">
        <f t="shared" si="123"/>
        <v>INSERT INTO m_coa (created_at, code, name) values (NOW(),'210301031','CL - Utang Usaha Pihak Berelasi - PT Dekodr Solusi Digital Indonesia (DSDI)');</v>
      </c>
      <c r="E1954" s="744" t="s">
        <v>60</v>
      </c>
      <c r="F1954" t="s">
        <v>415</v>
      </c>
      <c r="G1954" t="s">
        <v>418</v>
      </c>
      <c r="I1954" t="s">
        <v>143</v>
      </c>
      <c r="K1954">
        <f>VLOOKUP(I1954,Sheet2!$A$2:$C$1013,3,FALSE)</f>
        <v>73</v>
      </c>
      <c r="L1954" t="str">
        <f t="shared" si="124"/>
        <v>UPDATE m_coa set coa_group_id='73' WHERE code='210301031';</v>
      </c>
    </row>
    <row r="1955" customFormat="1" spans="2:12">
      <c r="B1955">
        <v>210301032</v>
      </c>
      <c r="C1955" t="str">
        <f t="shared" si="122"/>
        <v>CL - Utang Usaha Pihak Berelasi - PT Digital Berkah Indonesia (DBI)</v>
      </c>
      <c r="D1955" s="7" t="str">
        <f t="shared" si="123"/>
        <v>INSERT INTO m_coa (created_at, code, name) values (NOW(),'210301032','CL - Utang Usaha Pihak Berelasi - PT Digital Berkah Indonesia (DBI)');</v>
      </c>
      <c r="E1955" s="744" t="s">
        <v>60</v>
      </c>
      <c r="F1955" t="s">
        <v>415</v>
      </c>
      <c r="G1955" t="s">
        <v>418</v>
      </c>
      <c r="I1955" t="s">
        <v>144</v>
      </c>
      <c r="K1955">
        <f>VLOOKUP(I1955,Sheet2!$A$2:$C$1013,3,FALSE)</f>
        <v>74</v>
      </c>
      <c r="L1955" t="str">
        <f t="shared" si="124"/>
        <v>UPDATE m_coa set coa_group_id='74' WHERE code='210301032';</v>
      </c>
    </row>
    <row r="1956" customFormat="1" spans="2:12">
      <c r="B1956">
        <v>210301033</v>
      </c>
      <c r="C1956" t="str">
        <f t="shared" si="122"/>
        <v>CL - Utang Usaha Pihak Berelasi - PT Digital Consumer Engagement (DCE)</v>
      </c>
      <c r="D1956" s="7" t="str">
        <f t="shared" si="123"/>
        <v>INSERT INTO m_coa (created_at, code, name) values (NOW(),'210301033','CL - Utang Usaha Pihak Berelasi - PT Digital Consumer Engagement (DCE)');</v>
      </c>
      <c r="E1956" s="744" t="s">
        <v>60</v>
      </c>
      <c r="F1956" t="s">
        <v>415</v>
      </c>
      <c r="G1956" t="s">
        <v>418</v>
      </c>
      <c r="I1956" t="s">
        <v>145</v>
      </c>
      <c r="K1956">
        <f>VLOOKUP(I1956,Sheet2!$A$2:$C$1013,3,FALSE)</f>
        <v>75</v>
      </c>
      <c r="L1956" t="str">
        <f t="shared" si="124"/>
        <v>UPDATE m_coa set coa_group_id='75' WHERE code='210301033';</v>
      </c>
    </row>
    <row r="1957" customFormat="1" spans="2:12">
      <c r="B1957">
        <v>210301034</v>
      </c>
      <c r="C1957" t="str">
        <f t="shared" si="122"/>
        <v>CL - Utang Usaha Pihak Berelasi - PT Digital Maksima Karisma (DMK)</v>
      </c>
      <c r="D1957" s="7" t="str">
        <f t="shared" si="123"/>
        <v>INSERT INTO m_coa (created_at, code, name) values (NOW(),'210301034','CL - Utang Usaha Pihak Berelasi - PT Digital Maksima Karisma (DMK)');</v>
      </c>
      <c r="E1957" s="744" t="s">
        <v>60</v>
      </c>
      <c r="F1957" t="s">
        <v>415</v>
      </c>
      <c r="G1957" t="s">
        <v>418</v>
      </c>
      <c r="I1957" t="s">
        <v>146</v>
      </c>
      <c r="K1957">
        <f>VLOOKUP(I1957,Sheet2!$A$2:$C$1013,3,FALSE)</f>
        <v>76</v>
      </c>
      <c r="L1957" t="str">
        <f t="shared" si="124"/>
        <v>UPDATE m_coa set coa_group_id='76' WHERE code='210301034';</v>
      </c>
    </row>
    <row r="1958" customFormat="1" spans="2:12">
      <c r="B1958">
        <v>210301035</v>
      </c>
      <c r="C1958" t="str">
        <f t="shared" si="122"/>
        <v>CL - Utang Usaha Pihak Berelasi - PT Digital Maxima Indonesia (DMI)</v>
      </c>
      <c r="D1958" s="7" t="str">
        <f t="shared" si="123"/>
        <v>INSERT INTO m_coa (created_at, code, name) values (NOW(),'210301035','CL - Utang Usaha Pihak Berelasi - PT Digital Maxima Indonesia (DMI)');</v>
      </c>
      <c r="E1958" s="744" t="s">
        <v>60</v>
      </c>
      <c r="F1958" t="s">
        <v>415</v>
      </c>
      <c r="G1958" t="s">
        <v>418</v>
      </c>
      <c r="I1958" t="s">
        <v>147</v>
      </c>
      <c r="K1958">
        <f>VLOOKUP(I1958,Sheet2!$A$2:$C$1013,3,FALSE)</f>
        <v>77</v>
      </c>
      <c r="L1958" t="str">
        <f t="shared" si="124"/>
        <v>UPDATE m_coa set coa_group_id='77' WHERE code='210301035';</v>
      </c>
    </row>
    <row r="1959" customFormat="1" spans="2:12">
      <c r="B1959">
        <v>210301036</v>
      </c>
      <c r="C1959" t="str">
        <f t="shared" si="122"/>
        <v>CL - Utang Usaha Pihak Berelasi - PT Digital Mediatama Maxima Tbk (DMMX)</v>
      </c>
      <c r="D1959" s="7" t="str">
        <f t="shared" si="123"/>
        <v>INSERT INTO m_coa (created_at, code, name) values (NOW(),'210301036','CL - Utang Usaha Pihak Berelasi - PT Digital Mediatama Maxima Tbk (DMMX)');</v>
      </c>
      <c r="E1959" s="744" t="s">
        <v>60</v>
      </c>
      <c r="F1959" t="s">
        <v>415</v>
      </c>
      <c r="G1959" t="s">
        <v>418</v>
      </c>
      <c r="I1959" t="s">
        <v>148</v>
      </c>
      <c r="K1959">
        <f>VLOOKUP(I1959,Sheet2!$A$2:$C$1013,3,FALSE)</f>
        <v>78</v>
      </c>
      <c r="L1959" t="str">
        <f t="shared" si="124"/>
        <v>UPDATE m_coa set coa_group_id='78' WHERE code='210301036';</v>
      </c>
    </row>
    <row r="1960" customFormat="1" spans="2:12">
      <c r="B1960">
        <v>210301037</v>
      </c>
      <c r="C1960" t="str">
        <f t="shared" si="122"/>
        <v>CL - Utang Usaha Pihak Berelasi - PT Disa Citra Digital (DCD)</v>
      </c>
      <c r="D1960" s="7" t="str">
        <f t="shared" si="123"/>
        <v>INSERT INTO m_coa (created_at, code, name) values (NOW(),'210301037','CL - Utang Usaha Pihak Berelasi - PT Disa Citra Digital (DCD)');</v>
      </c>
      <c r="E1960" s="744" t="s">
        <v>60</v>
      </c>
      <c r="F1960" t="s">
        <v>415</v>
      </c>
      <c r="G1960" t="s">
        <v>418</v>
      </c>
      <c r="I1960" t="s">
        <v>149</v>
      </c>
      <c r="K1960">
        <f>VLOOKUP(I1960,Sheet2!$A$2:$C$1013,3,FALSE)</f>
        <v>79</v>
      </c>
      <c r="L1960" t="str">
        <f t="shared" si="124"/>
        <v>UPDATE m_coa set coa_group_id='79' WHERE code='210301037';</v>
      </c>
    </row>
    <row r="1961" customFormat="1" spans="2:12">
      <c r="B1961">
        <v>210301038</v>
      </c>
      <c r="C1961" t="str">
        <f t="shared" si="122"/>
        <v>CL - Utang Usaha Pihak Berelasi - PT Disa Citra Mandiri (DCM)</v>
      </c>
      <c r="D1961" s="7" t="str">
        <f t="shared" si="123"/>
        <v>INSERT INTO m_coa (created_at, code, name) values (NOW(),'210301038','CL - Utang Usaha Pihak Berelasi - PT Disa Citra Mandiri (DCM)');</v>
      </c>
      <c r="E1961" s="744" t="s">
        <v>60</v>
      </c>
      <c r="F1961" t="s">
        <v>415</v>
      </c>
      <c r="G1961" t="s">
        <v>418</v>
      </c>
      <c r="I1961" t="s">
        <v>150</v>
      </c>
      <c r="K1961">
        <f>VLOOKUP(I1961,Sheet2!$A$2:$C$1013,3,FALSE)</f>
        <v>80</v>
      </c>
      <c r="L1961" t="str">
        <f t="shared" si="124"/>
        <v>UPDATE m_coa set coa_group_id='80' WHERE code='210301038';</v>
      </c>
    </row>
    <row r="1962" customFormat="1" spans="2:12">
      <c r="B1962">
        <v>210301039</v>
      </c>
      <c r="C1962" t="str">
        <f t="shared" si="122"/>
        <v>CL - Utang Usaha Pihak Berelasi - PT Distribusi Emitama Anugerah (DEA)</v>
      </c>
      <c r="D1962" s="7" t="str">
        <f t="shared" si="123"/>
        <v>INSERT INTO m_coa (created_at, code, name) values (NOW(),'210301039','CL - Utang Usaha Pihak Berelasi - PT Distribusi Emitama Anugerah (DEA)');</v>
      </c>
      <c r="E1962" s="744" t="s">
        <v>60</v>
      </c>
      <c r="F1962" t="s">
        <v>415</v>
      </c>
      <c r="G1962" t="s">
        <v>418</v>
      </c>
      <c r="I1962" t="s">
        <v>151</v>
      </c>
      <c r="K1962">
        <f>VLOOKUP(I1962,Sheet2!$A$2:$C$1013,3,FALSE)</f>
        <v>81</v>
      </c>
      <c r="L1962" t="str">
        <f t="shared" si="124"/>
        <v>UPDATE m_coa set coa_group_id='81' WHERE code='210301039';</v>
      </c>
    </row>
    <row r="1963" customFormat="1" spans="2:12">
      <c r="B1963">
        <v>210301040</v>
      </c>
      <c r="C1963" t="str">
        <f t="shared" si="122"/>
        <v>CL - Utang Usaha Pihak Berelasi - PT Distribusi Voucher Nusantara Tbk (DIVA)</v>
      </c>
      <c r="D1963" s="7" t="str">
        <f t="shared" si="123"/>
        <v>INSERT INTO m_coa (created_at, code, name) values (NOW(),'210301040','CL - Utang Usaha Pihak Berelasi - PT Distribusi Voucher Nusantara Tbk (DIVA)');</v>
      </c>
      <c r="E1963" s="744" t="s">
        <v>60</v>
      </c>
      <c r="F1963" t="s">
        <v>415</v>
      </c>
      <c r="G1963" t="s">
        <v>418</v>
      </c>
      <c r="I1963" t="s">
        <v>152</v>
      </c>
      <c r="K1963">
        <f>VLOOKUP(I1963,Sheet2!$A$2:$C$1013,3,FALSE)</f>
        <v>82</v>
      </c>
      <c r="L1963" t="str">
        <f t="shared" si="124"/>
        <v>UPDATE m_coa set coa_group_id='82' WHERE code='210301040';</v>
      </c>
    </row>
    <row r="1964" customFormat="1" spans="2:12">
      <c r="B1964">
        <v>210301041</v>
      </c>
      <c r="C1964" t="str">
        <f t="shared" si="122"/>
        <v>CL - Utang Usaha Pihak Berelasi - PT Emirindo Dinamika Pratama (EDP)</v>
      </c>
      <c r="D1964" s="7" t="str">
        <f t="shared" si="123"/>
        <v>INSERT INTO m_coa (created_at, code, name) values (NOW(),'210301041','CL - Utang Usaha Pihak Berelasi - PT Emirindo Dinamika Pratama (EDP)');</v>
      </c>
      <c r="E1964" s="744" t="s">
        <v>60</v>
      </c>
      <c r="F1964" t="s">
        <v>415</v>
      </c>
      <c r="G1964" t="s">
        <v>418</v>
      </c>
      <c r="I1964" t="s">
        <v>153</v>
      </c>
      <c r="K1964">
        <f>VLOOKUP(I1964,Sheet2!$A$2:$C$1013,3,FALSE)</f>
        <v>83</v>
      </c>
      <c r="L1964" t="str">
        <f t="shared" si="124"/>
        <v>UPDATE m_coa set coa_group_id='83' WHERE code='210301041';</v>
      </c>
    </row>
    <row r="1965" customFormat="1" spans="2:12">
      <c r="B1965">
        <v>210301042</v>
      </c>
      <c r="C1965" t="str">
        <f t="shared" si="122"/>
        <v>CL - Utang Usaha Pihak Berelasi - PT Emitama Wahana Mandiri (EWM)</v>
      </c>
      <c r="D1965" s="7" t="str">
        <f t="shared" si="123"/>
        <v>INSERT INTO m_coa (created_at, code, name) values (NOW(),'210301042','CL - Utang Usaha Pihak Berelasi - PT Emitama Wahana Mandiri (EWM)');</v>
      </c>
      <c r="E1965" s="744" t="s">
        <v>60</v>
      </c>
      <c r="F1965" t="s">
        <v>415</v>
      </c>
      <c r="G1965" t="s">
        <v>418</v>
      </c>
      <c r="I1965" t="s">
        <v>154</v>
      </c>
      <c r="K1965">
        <f>VLOOKUP(I1965,Sheet2!$A$2:$C$1013,3,FALSE)</f>
        <v>84</v>
      </c>
      <c r="L1965" t="str">
        <f t="shared" si="124"/>
        <v>UPDATE m_coa set coa_group_id='84' WHERE code='210301042';</v>
      </c>
    </row>
    <row r="1966" customFormat="1" spans="2:12">
      <c r="B1966">
        <v>210301043</v>
      </c>
      <c r="C1966" t="str">
        <f t="shared" si="122"/>
        <v>CL - Utang Usaha Pihak Berelasi - PT Foodia Indonesia Digital (FID)</v>
      </c>
      <c r="D1966" s="7" t="str">
        <f t="shared" si="123"/>
        <v>INSERT INTO m_coa (created_at, code, name) values (NOW(),'210301043','CL - Utang Usaha Pihak Berelasi - PT Foodia Indonesia Digital (FID)');</v>
      </c>
      <c r="E1966" s="744" t="s">
        <v>60</v>
      </c>
      <c r="F1966" t="s">
        <v>415</v>
      </c>
      <c r="G1966" t="s">
        <v>418</v>
      </c>
      <c r="I1966" t="s">
        <v>155</v>
      </c>
      <c r="K1966">
        <f>VLOOKUP(I1966,Sheet2!$A$2:$C$1013,3,FALSE)</f>
        <v>85</v>
      </c>
      <c r="L1966" t="str">
        <f t="shared" si="124"/>
        <v>UPDATE m_coa set coa_group_id='85' WHERE code='210301043';</v>
      </c>
    </row>
    <row r="1967" customFormat="1" spans="2:12">
      <c r="B1967">
        <v>210301044</v>
      </c>
      <c r="C1967" t="str">
        <f t="shared" si="122"/>
        <v>CL - Utang Usaha Pihak Berelasi - PT Gowes Teknologi Indonesia (GTI1)</v>
      </c>
      <c r="D1967" s="7" t="str">
        <f t="shared" si="123"/>
        <v>INSERT INTO m_coa (created_at, code, name) values (NOW(),'210301044','CL - Utang Usaha Pihak Berelasi - PT Gowes Teknologi Indonesia (GTI1)');</v>
      </c>
      <c r="E1967" s="744" t="s">
        <v>60</v>
      </c>
      <c r="F1967" t="s">
        <v>415</v>
      </c>
      <c r="G1967" t="s">
        <v>418</v>
      </c>
      <c r="I1967" t="s">
        <v>156</v>
      </c>
      <c r="K1967">
        <f>VLOOKUP(I1967,Sheet2!$A$2:$C$1013,3,FALSE)</f>
        <v>86</v>
      </c>
      <c r="L1967" t="str">
        <f t="shared" si="124"/>
        <v>UPDATE m_coa set coa_group_id='86' WHERE code='210301044';</v>
      </c>
    </row>
    <row r="1968" customFormat="1" spans="2:12">
      <c r="B1968">
        <v>210301045</v>
      </c>
      <c r="C1968" t="str">
        <f t="shared" si="122"/>
        <v>CL - Utang Usaha Pihak Berelasi - PT Gowithmi Teknologi Indonesia (GTI2)</v>
      </c>
      <c r="D1968" s="7" t="str">
        <f t="shared" si="123"/>
        <v>INSERT INTO m_coa (created_at, code, name) values (NOW(),'210301045','CL - Utang Usaha Pihak Berelasi - PT Gowithmi Teknologi Indonesia (GTI2)');</v>
      </c>
      <c r="E1968" s="744" t="s">
        <v>60</v>
      </c>
      <c r="F1968" t="s">
        <v>415</v>
      </c>
      <c r="G1968" t="s">
        <v>418</v>
      </c>
      <c r="I1968" t="s">
        <v>157</v>
      </c>
      <c r="K1968">
        <f>VLOOKUP(I1968,Sheet2!$A$2:$C$1013,3,FALSE)</f>
        <v>87</v>
      </c>
      <c r="L1968" t="str">
        <f t="shared" si="124"/>
        <v>UPDATE m_coa set coa_group_id='87' WHERE code='210301045';</v>
      </c>
    </row>
    <row r="1969" customFormat="1" spans="2:12">
      <c r="B1969">
        <v>210301046</v>
      </c>
      <c r="C1969" t="str">
        <f t="shared" si="122"/>
        <v>CL - Utang Usaha Pihak Berelasi - PT Green Sinergy Indonesia (GSI)</v>
      </c>
      <c r="D1969" s="7" t="str">
        <f t="shared" si="123"/>
        <v>INSERT INTO m_coa (created_at, code, name) values (NOW(),'210301046','CL - Utang Usaha Pihak Berelasi - PT Green Sinergy Indonesia (GSI)');</v>
      </c>
      <c r="E1969" s="744" t="s">
        <v>60</v>
      </c>
      <c r="F1969" t="s">
        <v>415</v>
      </c>
      <c r="G1969" t="s">
        <v>418</v>
      </c>
      <c r="I1969" t="s">
        <v>158</v>
      </c>
      <c r="K1969">
        <f>VLOOKUP(I1969,Sheet2!$A$2:$C$1013,3,FALSE)</f>
        <v>88</v>
      </c>
      <c r="L1969" t="str">
        <f t="shared" si="124"/>
        <v>UPDATE m_coa set coa_group_id='88' WHERE code='210301046';</v>
      </c>
    </row>
    <row r="1970" customFormat="1" spans="2:12">
      <c r="B1970">
        <v>210301047</v>
      </c>
      <c r="C1970" t="str">
        <f t="shared" si="122"/>
        <v>CL - Utang Usaha Pihak Berelasi - PT Harapan Inti Selaras (HIS)</v>
      </c>
      <c r="D1970" s="7" t="str">
        <f t="shared" si="123"/>
        <v>INSERT INTO m_coa (created_at, code, name) values (NOW(),'210301047','CL - Utang Usaha Pihak Berelasi - PT Harapan Inti Selaras (HIS)');</v>
      </c>
      <c r="E1970" s="744" t="s">
        <v>60</v>
      </c>
      <c r="F1970" t="s">
        <v>415</v>
      </c>
      <c r="G1970" t="s">
        <v>418</v>
      </c>
      <c r="I1970" t="s">
        <v>159</v>
      </c>
      <c r="K1970">
        <f>VLOOKUP(I1970,Sheet2!$A$2:$C$1013,3,FALSE)</f>
        <v>89</v>
      </c>
      <c r="L1970" t="str">
        <f t="shared" si="124"/>
        <v>UPDATE m_coa set coa_group_id='89' WHERE code='210301047';</v>
      </c>
    </row>
    <row r="1971" customFormat="1" spans="2:12">
      <c r="B1971">
        <v>210301048</v>
      </c>
      <c r="C1971" t="str">
        <f t="shared" si="122"/>
        <v>CL - Utang Usaha Pihak Berelasi - PT Hikmat Sukses Sejahtera (HSS)</v>
      </c>
      <c r="D1971" s="7" t="str">
        <f t="shared" si="123"/>
        <v>INSERT INTO m_coa (created_at, code, name) values (NOW(),'210301048','CL - Utang Usaha Pihak Berelasi - PT Hikmat Sukses Sejahtera (HSS)');</v>
      </c>
      <c r="E1971" s="744" t="s">
        <v>60</v>
      </c>
      <c r="F1971" t="s">
        <v>415</v>
      </c>
      <c r="G1971" t="s">
        <v>418</v>
      </c>
      <c r="I1971" t="s">
        <v>160</v>
      </c>
      <c r="K1971">
        <f>VLOOKUP(I1971,Sheet2!$A$2:$C$1013,3,FALSE)</f>
        <v>90</v>
      </c>
      <c r="L1971" t="str">
        <f t="shared" si="124"/>
        <v>UPDATE m_coa set coa_group_id='90' WHERE code='210301048';</v>
      </c>
    </row>
    <row r="1972" customFormat="1" spans="2:12">
      <c r="B1972">
        <v>210301049</v>
      </c>
      <c r="C1972" t="str">
        <f t="shared" si="122"/>
        <v>CL - Utang Usaha Pihak Berelasi - PT Inova Duapuluh Duapuluh</v>
      </c>
      <c r="D1972" s="7" t="str">
        <f t="shared" si="123"/>
        <v>INSERT INTO m_coa (created_at, code, name) values (NOW(),'210301049','CL - Utang Usaha Pihak Berelasi - PT Inova Duapuluh Duapuluh');</v>
      </c>
      <c r="E1972" s="744" t="s">
        <v>60</v>
      </c>
      <c r="F1972" t="s">
        <v>415</v>
      </c>
      <c r="G1972" t="s">
        <v>418</v>
      </c>
      <c r="I1972" t="s">
        <v>161</v>
      </c>
      <c r="K1972">
        <f>VLOOKUP(I1972,Sheet2!$A$2:$C$1013,3,FALSE)</f>
        <v>91</v>
      </c>
      <c r="L1972" t="str">
        <f t="shared" si="124"/>
        <v>UPDATE m_coa set coa_group_id='91' WHERE code='210301049';</v>
      </c>
    </row>
    <row r="1973" customFormat="1" spans="2:12">
      <c r="B1973">
        <v>210301050</v>
      </c>
      <c r="C1973" t="str">
        <f t="shared" si="122"/>
        <v>CL - Utang Usaha Pihak Berelasi - PT Inspira Citra Asia (ICA)</v>
      </c>
      <c r="D1973" s="7" t="str">
        <f t="shared" si="123"/>
        <v>INSERT INTO m_coa (created_at, code, name) values (NOW(),'210301050','CL - Utang Usaha Pihak Berelasi - PT Inspira Citra Asia (ICA)');</v>
      </c>
      <c r="E1973" s="744" t="s">
        <v>60</v>
      </c>
      <c r="F1973" t="s">
        <v>415</v>
      </c>
      <c r="G1973" t="s">
        <v>418</v>
      </c>
      <c r="I1973" t="s">
        <v>162</v>
      </c>
      <c r="K1973">
        <f>VLOOKUP(I1973,Sheet2!$A$2:$C$1013,3,FALSE)</f>
        <v>92</v>
      </c>
      <c r="L1973" t="str">
        <f t="shared" si="124"/>
        <v>UPDATE m_coa set coa_group_id='92' WHERE code='210301050';</v>
      </c>
    </row>
    <row r="1974" customFormat="1" spans="2:12">
      <c r="B1974">
        <v>210301051</v>
      </c>
      <c r="C1974" t="str">
        <f t="shared" si="122"/>
        <v>CL - Utang Usaha Pihak Berelasi - PT Internet Omega Teknologi (IOT)</v>
      </c>
      <c r="D1974" s="7" t="str">
        <f t="shared" si="123"/>
        <v>INSERT INTO m_coa (created_at, code, name) values (NOW(),'210301051','CL - Utang Usaha Pihak Berelasi - PT Internet Omega Teknologi (IOT)');</v>
      </c>
      <c r="E1974" s="744" t="s">
        <v>60</v>
      </c>
      <c r="F1974" t="s">
        <v>415</v>
      </c>
      <c r="G1974" t="s">
        <v>418</v>
      </c>
      <c r="I1974" t="s">
        <v>163</v>
      </c>
      <c r="K1974">
        <f>VLOOKUP(I1974,Sheet2!$A$2:$C$1013,3,FALSE)</f>
        <v>93</v>
      </c>
      <c r="L1974" t="str">
        <f t="shared" si="124"/>
        <v>UPDATE m_coa set coa_group_id='93' WHERE code='210301051';</v>
      </c>
    </row>
    <row r="1975" customFormat="1" spans="2:12">
      <c r="B1975">
        <v>210301052</v>
      </c>
      <c r="C1975" t="str">
        <f t="shared" si="122"/>
        <v>CL - Utang Usaha Pihak Berelasi - PT Jedidiah Inti Anugerah (JIA)</v>
      </c>
      <c r="D1975" s="7" t="str">
        <f t="shared" si="123"/>
        <v>INSERT INTO m_coa (created_at, code, name) values (NOW(),'210301052','CL - Utang Usaha Pihak Berelasi - PT Jedidiah Inti Anugerah (JIA)');</v>
      </c>
      <c r="E1975" s="744" t="s">
        <v>60</v>
      </c>
      <c r="F1975" t="s">
        <v>415</v>
      </c>
      <c r="G1975" t="s">
        <v>418</v>
      </c>
      <c r="I1975" t="s">
        <v>164</v>
      </c>
      <c r="K1975">
        <f>VLOOKUP(I1975,Sheet2!$A$2:$C$1013,3,FALSE)</f>
        <v>94</v>
      </c>
      <c r="L1975" t="str">
        <f t="shared" si="124"/>
        <v>UPDATE m_coa set coa_group_id='94' WHERE code='210301052';</v>
      </c>
    </row>
    <row r="1976" customFormat="1" spans="2:12">
      <c r="B1976">
        <v>210301053</v>
      </c>
      <c r="C1976" t="str">
        <f t="shared" si="122"/>
        <v>CL - Utang Usaha Pihak Berelasi - PT Jubileum Musisi Indonesia (JMI)</v>
      </c>
      <c r="D1976" s="7" t="str">
        <f t="shared" si="123"/>
        <v>INSERT INTO m_coa (created_at, code, name) values (NOW(),'210301053','CL - Utang Usaha Pihak Berelasi - PT Jubileum Musisi Indonesia (JMI)');</v>
      </c>
      <c r="E1976" s="744" t="s">
        <v>60</v>
      </c>
      <c r="F1976" t="s">
        <v>415</v>
      </c>
      <c r="G1976" t="s">
        <v>418</v>
      </c>
      <c r="I1976" t="s">
        <v>165</v>
      </c>
      <c r="K1976">
        <f>VLOOKUP(I1976,Sheet2!$A$2:$C$1013,3,FALSE)</f>
        <v>95</v>
      </c>
      <c r="L1976" t="str">
        <f t="shared" si="124"/>
        <v>UPDATE m_coa set coa_group_id='95' WHERE code='210301053';</v>
      </c>
    </row>
    <row r="1977" customFormat="1" spans="2:12">
      <c r="B1977">
        <v>210301054</v>
      </c>
      <c r="C1977" t="str">
        <f t="shared" si="122"/>
        <v>CL - Utang Usaha Pihak Berelasi - PT Jurnal Digital Indonesia (JDI)</v>
      </c>
      <c r="D1977" s="7" t="str">
        <f t="shared" si="123"/>
        <v>INSERT INTO m_coa (created_at, code, name) values (NOW(),'210301054','CL - Utang Usaha Pihak Berelasi - PT Jurnal Digital Indonesia (JDI)');</v>
      </c>
      <c r="E1977" s="744" t="s">
        <v>60</v>
      </c>
      <c r="F1977" t="s">
        <v>415</v>
      </c>
      <c r="G1977" t="s">
        <v>418</v>
      </c>
      <c r="I1977" t="s">
        <v>166</v>
      </c>
      <c r="K1977">
        <f>VLOOKUP(I1977,Sheet2!$A$2:$C$1013,3,FALSE)</f>
        <v>96</v>
      </c>
      <c r="L1977" t="str">
        <f t="shared" si="124"/>
        <v>UPDATE m_coa set coa_group_id='96' WHERE code='210301054';</v>
      </c>
    </row>
    <row r="1978" customFormat="1" spans="2:12">
      <c r="B1978">
        <v>210301055</v>
      </c>
      <c r="C1978" t="str">
        <f t="shared" si="122"/>
        <v>CL - Utang Usaha Pihak Berelasi - PT Kasih Anugerah Kharisma (KAK)</v>
      </c>
      <c r="D1978" s="7" t="str">
        <f t="shared" si="123"/>
        <v>INSERT INTO m_coa (created_at, code, name) values (NOW(),'210301055','CL - Utang Usaha Pihak Berelasi - PT Kasih Anugerah Kharisma (KAK)');</v>
      </c>
      <c r="E1978" s="744" t="s">
        <v>60</v>
      </c>
      <c r="F1978" t="s">
        <v>415</v>
      </c>
      <c r="G1978" t="s">
        <v>418</v>
      </c>
      <c r="I1978" t="s">
        <v>167</v>
      </c>
      <c r="K1978">
        <f>VLOOKUP(I1978,Sheet2!$A$2:$C$1013,3,FALSE)</f>
        <v>97</v>
      </c>
      <c r="L1978" t="str">
        <f t="shared" si="124"/>
        <v>UPDATE m_coa set coa_group_id='97' WHERE code='210301055';</v>
      </c>
    </row>
    <row r="1979" customFormat="1" spans="2:12">
      <c r="B1979">
        <v>210301056</v>
      </c>
      <c r="C1979" t="str">
        <f t="shared" si="122"/>
        <v>CL - Utang Usaha Pihak Berelasi - PT Kavita Dana Asia (KDA)</v>
      </c>
      <c r="D1979" s="7" t="str">
        <f t="shared" si="123"/>
        <v>INSERT INTO m_coa (created_at, code, name) values (NOW(),'210301056','CL - Utang Usaha Pihak Berelasi - PT Kavita Dana Asia (KDA)');</v>
      </c>
      <c r="E1979" s="744" t="s">
        <v>60</v>
      </c>
      <c r="F1979" t="s">
        <v>415</v>
      </c>
      <c r="G1979" t="s">
        <v>418</v>
      </c>
      <c r="I1979" t="s">
        <v>168</v>
      </c>
      <c r="K1979">
        <f>VLOOKUP(I1979,Sheet2!$A$2:$C$1013,3,FALSE)</f>
        <v>98</v>
      </c>
      <c r="L1979" t="str">
        <f t="shared" si="124"/>
        <v>UPDATE m_coa set coa_group_id='98' WHERE code='210301056';</v>
      </c>
    </row>
    <row r="1980" customFormat="1" spans="2:12">
      <c r="B1980">
        <v>210301057</v>
      </c>
      <c r="C1980" t="str">
        <f t="shared" si="122"/>
        <v>CL - Utang Usaha Pihak Berelasi - PT Kejora Digital Investama (KDI)</v>
      </c>
      <c r="D1980" s="7" t="str">
        <f t="shared" si="123"/>
        <v>INSERT INTO m_coa (created_at, code, name) values (NOW(),'210301057','CL - Utang Usaha Pihak Berelasi - PT Kejora Digital Investama (KDI)');</v>
      </c>
      <c r="E1980" s="744" t="s">
        <v>60</v>
      </c>
      <c r="F1980" t="s">
        <v>415</v>
      </c>
      <c r="G1980" t="s">
        <v>418</v>
      </c>
      <c r="I1980" t="s">
        <v>169</v>
      </c>
      <c r="K1980">
        <f>VLOOKUP(I1980,Sheet2!$A$2:$C$1013,3,FALSE)</f>
        <v>99</v>
      </c>
      <c r="L1980" t="str">
        <f t="shared" si="124"/>
        <v>UPDATE m_coa set coa_group_id='99' WHERE code='210301057';</v>
      </c>
    </row>
    <row r="1981" customFormat="1" spans="2:12">
      <c r="B1981">
        <v>210301058</v>
      </c>
      <c r="C1981" t="str">
        <f t="shared" si="122"/>
        <v>CL - Utang Usaha Pihak Berelasi - PT Krenpay Digital Indonesia (KDI)</v>
      </c>
      <c r="D1981" s="7" t="str">
        <f t="shared" si="123"/>
        <v>INSERT INTO m_coa (created_at, code, name) values (NOW(),'210301058','CL - Utang Usaha Pihak Berelasi - PT Krenpay Digital Indonesia (KDI)');</v>
      </c>
      <c r="E1981" s="744" t="s">
        <v>60</v>
      </c>
      <c r="F1981" t="s">
        <v>415</v>
      </c>
      <c r="G1981" t="s">
        <v>418</v>
      </c>
      <c r="I1981" t="s">
        <v>170</v>
      </c>
      <c r="K1981">
        <f>VLOOKUP(I1981,Sheet2!$A$2:$C$1013,3,FALSE)</f>
        <v>100</v>
      </c>
      <c r="L1981" t="str">
        <f t="shared" si="124"/>
        <v>UPDATE m_coa set coa_group_id='100' WHERE code='210301058';</v>
      </c>
    </row>
    <row r="1982" customFormat="1" spans="2:12">
      <c r="B1982">
        <v>210301059</v>
      </c>
      <c r="C1982" t="str">
        <f t="shared" si="122"/>
        <v>CL - Utang Usaha Pihak Berelasi - PT Kubox Teknologi Indonesia (KTI)</v>
      </c>
      <c r="D1982" s="7" t="str">
        <f t="shared" si="123"/>
        <v>INSERT INTO m_coa (created_at, code, name) values (NOW(),'210301059','CL - Utang Usaha Pihak Berelasi - PT Kubox Teknologi Indonesia (KTI)');</v>
      </c>
      <c r="E1982" s="744" t="s">
        <v>60</v>
      </c>
      <c r="F1982" t="s">
        <v>415</v>
      </c>
      <c r="G1982" t="s">
        <v>418</v>
      </c>
      <c r="I1982" t="s">
        <v>171</v>
      </c>
      <c r="K1982">
        <f>VLOOKUP(I1982,Sheet2!$A$2:$C$1013,3,FALSE)</f>
        <v>101</v>
      </c>
      <c r="L1982" t="str">
        <f t="shared" si="124"/>
        <v>UPDATE m_coa set coa_group_id='101' WHERE code='210301059';</v>
      </c>
    </row>
    <row r="1983" customFormat="1" spans="2:12">
      <c r="B1983">
        <v>210301060</v>
      </c>
      <c r="C1983" t="str">
        <f t="shared" si="122"/>
        <v>CL - Utang Usaha Pihak Berelasi - PT Kuwais Berkah Indonesia (KBI)</v>
      </c>
      <c r="D1983" s="7" t="str">
        <f t="shared" si="123"/>
        <v>INSERT INTO m_coa (created_at, code, name) values (NOW(),'210301060','CL - Utang Usaha Pihak Berelasi - PT Kuwais Berkah Indonesia (KBI)');</v>
      </c>
      <c r="E1983" s="744" t="s">
        <v>60</v>
      </c>
      <c r="F1983" t="s">
        <v>415</v>
      </c>
      <c r="G1983" t="s">
        <v>418</v>
      </c>
      <c r="I1983" t="s">
        <v>172</v>
      </c>
      <c r="K1983">
        <f>VLOOKUP(I1983,Sheet2!$A$2:$C$1013,3,FALSE)</f>
        <v>102</v>
      </c>
      <c r="L1983" t="str">
        <f t="shared" si="124"/>
        <v>UPDATE m_coa set coa_group_id='102' WHERE code='210301060';</v>
      </c>
    </row>
    <row r="1984" customFormat="1" spans="2:12">
      <c r="B1984">
        <v>210301061</v>
      </c>
      <c r="C1984" t="str">
        <f t="shared" si="122"/>
        <v>CL - Utang Usaha Pihak Berelasi - PT Kwartet Boga Anugerah (KBA)</v>
      </c>
      <c r="D1984" s="7" t="str">
        <f t="shared" si="123"/>
        <v>INSERT INTO m_coa (created_at, code, name) values (NOW(),'210301061','CL - Utang Usaha Pihak Berelasi - PT Kwartet Boga Anugerah (KBA)');</v>
      </c>
      <c r="E1984" s="744" t="s">
        <v>60</v>
      </c>
      <c r="F1984" t="s">
        <v>415</v>
      </c>
      <c r="G1984" t="s">
        <v>418</v>
      </c>
      <c r="I1984" t="s">
        <v>173</v>
      </c>
      <c r="K1984">
        <f>VLOOKUP(I1984,Sheet2!$A$2:$C$1013,3,FALSE)</f>
        <v>103</v>
      </c>
      <c r="L1984" t="str">
        <f t="shared" si="124"/>
        <v>UPDATE m_coa set coa_group_id='103' WHERE code='210301061';</v>
      </c>
    </row>
    <row r="1985" customFormat="1" spans="2:12">
      <c r="B1985">
        <v>210301062</v>
      </c>
      <c r="C1985" t="str">
        <f t="shared" si="122"/>
        <v>CL - Utang Usaha Pihak Berelasi - PT Lautan Inovasi Teknologi (LIT)</v>
      </c>
      <c r="D1985" s="7" t="str">
        <f t="shared" si="123"/>
        <v>INSERT INTO m_coa (created_at, code, name) values (NOW(),'210301062','CL - Utang Usaha Pihak Berelasi - PT Lautan Inovasi Teknologi (LIT)');</v>
      </c>
      <c r="E1985" s="744" t="s">
        <v>60</v>
      </c>
      <c r="F1985" t="s">
        <v>415</v>
      </c>
      <c r="G1985" t="s">
        <v>418</v>
      </c>
      <c r="I1985" t="s">
        <v>174</v>
      </c>
      <c r="K1985">
        <f>VLOOKUP(I1985,Sheet2!$A$2:$C$1013,3,FALSE)</f>
        <v>104</v>
      </c>
      <c r="L1985" t="str">
        <f t="shared" si="124"/>
        <v>UPDATE m_coa set coa_group_id='104' WHERE code='210301062';</v>
      </c>
    </row>
    <row r="1986" customFormat="1" spans="2:12">
      <c r="B1986">
        <v>210301063</v>
      </c>
      <c r="C1986" t="str">
        <f t="shared" si="122"/>
        <v>CL - Utang Usaha Pihak Berelasi - PT Lentera Ekosistem Digital (LED)</v>
      </c>
      <c r="D1986" s="7" t="str">
        <f t="shared" si="123"/>
        <v>INSERT INTO m_coa (created_at, code, name) values (NOW(),'210301063','CL - Utang Usaha Pihak Berelasi - PT Lentera Ekosistem Digital (LED)');</v>
      </c>
      <c r="E1986" s="744" t="s">
        <v>60</v>
      </c>
      <c r="F1986" t="s">
        <v>415</v>
      </c>
      <c r="G1986" t="s">
        <v>418</v>
      </c>
      <c r="I1986" t="s">
        <v>175</v>
      </c>
      <c r="K1986">
        <f>VLOOKUP(I1986,Sheet2!$A$2:$C$1013,3,FALSE)</f>
        <v>105</v>
      </c>
      <c r="L1986" t="str">
        <f t="shared" si="124"/>
        <v>UPDATE m_coa set coa_group_id='105' WHERE code='210301063';</v>
      </c>
    </row>
    <row r="1987" customFormat="1" spans="2:12">
      <c r="B1987">
        <v>210301064</v>
      </c>
      <c r="C1987" t="str">
        <f t="shared" si="122"/>
        <v>CL - Utang Usaha Pihak Berelasi - PT Logitek Digital Nusantara (LDN/DTN)</v>
      </c>
      <c r="D1987" s="7" t="str">
        <f t="shared" si="123"/>
        <v>INSERT INTO m_coa (created_at, code, name) values (NOW(),'210301064','CL - Utang Usaha Pihak Berelasi - PT Logitek Digital Nusantara (LDN/DTN)');</v>
      </c>
      <c r="E1987" s="744" t="s">
        <v>60</v>
      </c>
      <c r="F1987" t="s">
        <v>415</v>
      </c>
      <c r="G1987" t="s">
        <v>418</v>
      </c>
      <c r="I1987" t="s">
        <v>176</v>
      </c>
      <c r="K1987">
        <f>VLOOKUP(I1987,Sheet2!$A$2:$C$1013,3,FALSE)</f>
        <v>106</v>
      </c>
      <c r="L1987" t="str">
        <f t="shared" si="124"/>
        <v>UPDATE m_coa set coa_group_id='106' WHERE code='210301064';</v>
      </c>
    </row>
    <row r="1988" customFormat="1" spans="2:12">
      <c r="B1988">
        <v>210301065</v>
      </c>
      <c r="C1988" t="str">
        <f t="shared" ref="C1988:C2051" si="125">CONCATENATE(F1988,E1988,G1988,E1988,I1988)</f>
        <v>CL - Utang Usaha Pihak Berelasi - PT M Cash Integrasi Tbk (MCAS)</v>
      </c>
      <c r="D1988" s="7" t="str">
        <f t="shared" si="123"/>
        <v>INSERT INTO m_coa (created_at, code, name) values (NOW(),'210301065','CL - Utang Usaha Pihak Berelasi - PT M Cash Integrasi Tbk (MCAS)');</v>
      </c>
      <c r="E1988" s="744" t="s">
        <v>60</v>
      </c>
      <c r="F1988" t="s">
        <v>415</v>
      </c>
      <c r="G1988" t="s">
        <v>418</v>
      </c>
      <c r="I1988" t="s">
        <v>177</v>
      </c>
      <c r="K1988">
        <f>VLOOKUP(I1988,Sheet2!$A$2:$C$1013,3,FALSE)</f>
        <v>107</v>
      </c>
      <c r="L1988" t="str">
        <f t="shared" si="124"/>
        <v>UPDATE m_coa set coa_group_id='107' WHERE code='210301065';</v>
      </c>
    </row>
    <row r="1989" customFormat="1" spans="2:12">
      <c r="B1989">
        <v>210301066</v>
      </c>
      <c r="C1989" t="str">
        <f t="shared" si="125"/>
        <v>CL - Utang Usaha Pihak Berelasi - PT Digital Maksima Karunia</v>
      </c>
      <c r="D1989" s="7" t="str">
        <f t="shared" ref="D1989:D2052" si="126">"INSERT INTO m_coa (created_at, code, name) values (NOW(),'"&amp;B1989&amp;"','"&amp;C1989&amp;"');"</f>
        <v>INSERT INTO m_coa (created_at, code, name) values (NOW(),'210301066','CL - Utang Usaha Pihak Berelasi - PT Digital Maksima Karunia');</v>
      </c>
      <c r="E1989" s="744" t="s">
        <v>60</v>
      </c>
      <c r="F1989" t="s">
        <v>415</v>
      </c>
      <c r="G1989" t="s">
        <v>418</v>
      </c>
      <c r="I1989" t="s">
        <v>178</v>
      </c>
      <c r="K1989">
        <f>VLOOKUP(I1989,Sheet2!$A$2:$C$1013,3,FALSE)</f>
        <v>108</v>
      </c>
      <c r="L1989" t="str">
        <f t="shared" ref="L1989:L2052" si="127">"UPDATE m_coa set coa_group_id='"&amp;K1989&amp;"' WHERE code='"&amp;B1989&amp;"';"</f>
        <v>UPDATE m_coa set coa_group_id='108' WHERE code='210301066';</v>
      </c>
    </row>
    <row r="1990" customFormat="1" spans="2:12">
      <c r="B1990">
        <v>210301067</v>
      </c>
      <c r="C1990" t="str">
        <f t="shared" si="125"/>
        <v>CL - Utang Usaha Pihak Berelasi - PT M Cash Ritel Indonesia (MRI)</v>
      </c>
      <c r="D1990" s="7" t="str">
        <f t="shared" si="126"/>
        <v>INSERT INTO m_coa (created_at, code, name) values (NOW(),'210301067','CL - Utang Usaha Pihak Berelasi - PT M Cash Ritel Indonesia (MRI)');</v>
      </c>
      <c r="E1990" s="744" t="s">
        <v>60</v>
      </c>
      <c r="F1990" t="s">
        <v>415</v>
      </c>
      <c r="G1990" t="s">
        <v>418</v>
      </c>
      <c r="I1990" t="s">
        <v>179</v>
      </c>
      <c r="K1990">
        <f>VLOOKUP(I1990,Sheet2!$A$2:$C$1013,3,FALSE)</f>
        <v>109</v>
      </c>
      <c r="L1990" t="str">
        <f t="shared" si="127"/>
        <v>UPDATE m_coa set coa_group_id='109' WHERE code='210301067';</v>
      </c>
    </row>
    <row r="1991" customFormat="1" spans="2:12">
      <c r="B1991">
        <v>210301068</v>
      </c>
      <c r="C1991" t="str">
        <f t="shared" si="125"/>
        <v>CL - Utang Usaha Pihak Berelasi - PT M Cash Telefast Indonesia (MTI)</v>
      </c>
      <c r="D1991" s="7" t="str">
        <f t="shared" si="126"/>
        <v>INSERT INTO m_coa (created_at, code, name) values (NOW(),'210301068','CL - Utang Usaha Pihak Berelasi - PT M Cash Telefast Indonesia (MTI)');</v>
      </c>
      <c r="E1991" s="744" t="s">
        <v>60</v>
      </c>
      <c r="F1991" t="s">
        <v>415</v>
      </c>
      <c r="G1991" t="s">
        <v>418</v>
      </c>
      <c r="I1991" t="s">
        <v>180</v>
      </c>
      <c r="K1991">
        <f>VLOOKUP(I1991,Sheet2!$A$2:$C$1013,3,FALSE)</f>
        <v>110</v>
      </c>
      <c r="L1991" t="str">
        <f t="shared" si="127"/>
        <v>UPDATE m_coa set coa_group_id='110' WHERE code='210301068';</v>
      </c>
    </row>
    <row r="1992" customFormat="1" spans="2:12">
      <c r="B1992">
        <v>210301069</v>
      </c>
      <c r="C1992" t="str">
        <f t="shared" si="125"/>
        <v>CL - Utang Usaha Pihak Berelasi - PT Matra Sinema Asia (MSA)</v>
      </c>
      <c r="D1992" s="7" t="str">
        <f t="shared" si="126"/>
        <v>INSERT INTO m_coa (created_at, code, name) values (NOW(),'210301069','CL - Utang Usaha Pihak Berelasi - PT Matra Sinema Asia (MSA)');</v>
      </c>
      <c r="E1992" s="744" t="s">
        <v>60</v>
      </c>
      <c r="F1992" t="s">
        <v>415</v>
      </c>
      <c r="G1992" t="s">
        <v>418</v>
      </c>
      <c r="I1992" t="s">
        <v>181</v>
      </c>
      <c r="K1992">
        <f>VLOOKUP(I1992,Sheet2!$A$2:$C$1013,3,FALSE)</f>
        <v>111</v>
      </c>
      <c r="L1992" t="str">
        <f t="shared" si="127"/>
        <v>UPDATE m_coa set coa_group_id='111' WHERE code='210301069';</v>
      </c>
    </row>
    <row r="1993" customFormat="1" spans="2:12">
      <c r="B1993">
        <v>210301070</v>
      </c>
      <c r="C1993" t="str">
        <f t="shared" si="125"/>
        <v>CL - Utang Usaha Pihak Berelasi - PT MCash Untuk Indonesia (MUI)</v>
      </c>
      <c r="D1993" s="7" t="str">
        <f t="shared" si="126"/>
        <v>INSERT INTO m_coa (created_at, code, name) values (NOW(),'210301070','CL - Utang Usaha Pihak Berelasi - PT MCash Untuk Indonesia (MUI)');</v>
      </c>
      <c r="E1993" s="744" t="s">
        <v>60</v>
      </c>
      <c r="F1993" t="s">
        <v>415</v>
      </c>
      <c r="G1993" t="s">
        <v>418</v>
      </c>
      <c r="I1993" t="s">
        <v>182</v>
      </c>
      <c r="K1993">
        <f>VLOOKUP(I1993,Sheet2!$A$2:$C$1013,3,FALSE)</f>
        <v>112</v>
      </c>
      <c r="L1993" t="str">
        <f t="shared" si="127"/>
        <v>UPDATE m_coa set coa_group_id='112' WHERE code='210301070';</v>
      </c>
    </row>
    <row r="1994" customFormat="1" spans="2:12">
      <c r="B1994">
        <v>210301071</v>
      </c>
      <c r="C1994" t="str">
        <f t="shared" si="125"/>
        <v>CL - Utang Usaha Pihak Berelasi - PT Media Karya Nusantara (MKN2)</v>
      </c>
      <c r="D1994" s="7" t="str">
        <f t="shared" si="126"/>
        <v>INSERT INTO m_coa (created_at, code, name) values (NOW(),'210301071','CL - Utang Usaha Pihak Berelasi - PT Media Karya Nusantara (MKN2)');</v>
      </c>
      <c r="E1994" s="744" t="s">
        <v>60</v>
      </c>
      <c r="F1994" t="s">
        <v>415</v>
      </c>
      <c r="G1994" t="s">
        <v>418</v>
      </c>
      <c r="I1994" t="s">
        <v>183</v>
      </c>
      <c r="K1994">
        <f>VLOOKUP(I1994,Sheet2!$A$2:$C$1013,3,FALSE)</f>
        <v>113</v>
      </c>
      <c r="L1994" t="str">
        <f t="shared" si="127"/>
        <v>UPDATE m_coa set coa_group_id='113' WHERE code='210301071';</v>
      </c>
    </row>
    <row r="1995" customFormat="1" spans="2:12">
      <c r="B1995">
        <v>210301072</v>
      </c>
      <c r="C1995" t="str">
        <f t="shared" si="125"/>
        <v>CL - Utang Usaha Pihak Berelasi - PT Meisys Technology</v>
      </c>
      <c r="D1995" s="7" t="str">
        <f t="shared" si="126"/>
        <v>INSERT INTO m_coa (created_at, code, name) values (NOW(),'210301072','CL - Utang Usaha Pihak Berelasi - PT Meisys Technology');</v>
      </c>
      <c r="E1995" s="744" t="s">
        <v>60</v>
      </c>
      <c r="F1995" t="s">
        <v>415</v>
      </c>
      <c r="G1995" t="s">
        <v>418</v>
      </c>
      <c r="I1995" t="s">
        <v>184</v>
      </c>
      <c r="K1995">
        <f>VLOOKUP(I1995,Sheet2!$A$2:$C$1013,3,FALSE)</f>
        <v>114</v>
      </c>
      <c r="L1995" t="str">
        <f t="shared" si="127"/>
        <v>UPDATE m_coa set coa_group_id='114' WHERE code='210301072';</v>
      </c>
    </row>
    <row r="1996" customFormat="1" spans="2:12">
      <c r="B1996">
        <v>210301073</v>
      </c>
      <c r="C1996" t="str">
        <f t="shared" si="125"/>
        <v>CL - Utang Usaha Pihak Berelasi - PT Mitra Anugerah Setia Kawan (MASK)</v>
      </c>
      <c r="D1996" s="7" t="str">
        <f t="shared" si="126"/>
        <v>INSERT INTO m_coa (created_at, code, name) values (NOW(),'210301073','CL - Utang Usaha Pihak Berelasi - PT Mitra Anugerah Setia Kawan (MASK)');</v>
      </c>
      <c r="E1996" s="744" t="s">
        <v>60</v>
      </c>
      <c r="F1996" t="s">
        <v>415</v>
      </c>
      <c r="G1996" t="s">
        <v>418</v>
      </c>
      <c r="I1996" t="s">
        <v>185</v>
      </c>
      <c r="K1996">
        <f>VLOOKUP(I1996,Sheet2!$A$2:$C$1013,3,FALSE)</f>
        <v>115</v>
      </c>
      <c r="L1996" t="str">
        <f t="shared" si="127"/>
        <v>UPDATE m_coa set coa_group_id='115' WHERE code='210301073';</v>
      </c>
    </row>
    <row r="1997" customFormat="1" spans="2:12">
      <c r="B1997">
        <v>210301074</v>
      </c>
      <c r="C1997" t="str">
        <f t="shared" si="125"/>
        <v>CL - Utang Usaha Pihak Berelasi - PT Mitra Artha Teknologi (MAT)</v>
      </c>
      <c r="D1997" s="7" t="str">
        <f t="shared" si="126"/>
        <v>INSERT INTO m_coa (created_at, code, name) values (NOW(),'210301074','CL - Utang Usaha Pihak Berelasi - PT Mitra Artha Teknologi (MAT)');</v>
      </c>
      <c r="E1997" s="744" t="s">
        <v>60</v>
      </c>
      <c r="F1997" t="s">
        <v>415</v>
      </c>
      <c r="G1997" t="s">
        <v>418</v>
      </c>
      <c r="I1997" t="s">
        <v>186</v>
      </c>
      <c r="K1997">
        <f>VLOOKUP(I1997,Sheet2!$A$2:$C$1013,3,FALSE)</f>
        <v>116</v>
      </c>
      <c r="L1997" t="str">
        <f t="shared" si="127"/>
        <v>UPDATE m_coa set coa_group_id='116' WHERE code='210301074';</v>
      </c>
    </row>
    <row r="1998" customFormat="1" spans="2:12">
      <c r="B1998">
        <v>210301075</v>
      </c>
      <c r="C1998" t="str">
        <f t="shared" si="125"/>
        <v>CL - Utang Usaha Pihak Berelasi - PT Mitra Cipta Teknologi (MCT)</v>
      </c>
      <c r="D1998" s="7" t="str">
        <f t="shared" si="126"/>
        <v>INSERT INTO m_coa (created_at, code, name) values (NOW(),'210301075','CL - Utang Usaha Pihak Berelasi - PT Mitra Cipta Teknologi (MCT)');</v>
      </c>
      <c r="E1998" s="744" t="s">
        <v>60</v>
      </c>
      <c r="F1998" t="s">
        <v>415</v>
      </c>
      <c r="G1998" t="s">
        <v>418</v>
      </c>
      <c r="I1998" t="s">
        <v>187</v>
      </c>
      <c r="K1998">
        <f>VLOOKUP(I1998,Sheet2!$A$2:$C$1013,3,FALSE)</f>
        <v>117</v>
      </c>
      <c r="L1998" t="str">
        <f t="shared" si="127"/>
        <v>UPDATE m_coa set coa_group_id='117' WHERE code='210301075';</v>
      </c>
    </row>
    <row r="1999" customFormat="1" spans="2:12">
      <c r="B1999">
        <v>210301076</v>
      </c>
      <c r="C1999" t="str">
        <f t="shared" si="125"/>
        <v>CL - Utang Usaha Pihak Berelasi - PT Mitra Citra Anugerah (MCA)</v>
      </c>
      <c r="D1999" s="7" t="str">
        <f t="shared" si="126"/>
        <v>INSERT INTO m_coa (created_at, code, name) values (NOW(),'210301076','CL - Utang Usaha Pihak Berelasi - PT Mitra Citra Anugerah (MCA)');</v>
      </c>
      <c r="E1999" s="744" t="s">
        <v>60</v>
      </c>
      <c r="F1999" t="s">
        <v>415</v>
      </c>
      <c r="G1999" t="s">
        <v>418</v>
      </c>
      <c r="I1999" t="s">
        <v>188</v>
      </c>
      <c r="K1999">
        <f>VLOOKUP(I1999,Sheet2!$A$2:$C$1013,3,FALSE)</f>
        <v>118</v>
      </c>
      <c r="L1999" t="str">
        <f t="shared" si="127"/>
        <v>UPDATE m_coa set coa_group_id='118' WHERE code='210301076';</v>
      </c>
    </row>
    <row r="2000" customFormat="1" spans="2:12">
      <c r="B2000">
        <v>210301077</v>
      </c>
      <c r="C2000" t="str">
        <f t="shared" si="125"/>
        <v>CL - Utang Usaha Pihak Berelasi - PT Mitra Karunia Nusantara (MKN)</v>
      </c>
      <c r="D2000" s="7" t="str">
        <f t="shared" si="126"/>
        <v>INSERT INTO m_coa (created_at, code, name) values (NOW(),'210301077','CL - Utang Usaha Pihak Berelasi - PT Mitra Karunia Nusantara (MKN)');</v>
      </c>
      <c r="E2000" s="744" t="s">
        <v>60</v>
      </c>
      <c r="F2000" t="s">
        <v>415</v>
      </c>
      <c r="G2000" t="s">
        <v>418</v>
      </c>
      <c r="I2000" t="s">
        <v>189</v>
      </c>
      <c r="K2000">
        <f>VLOOKUP(I2000,Sheet2!$A$2:$C$1013,3,FALSE)</f>
        <v>119</v>
      </c>
      <c r="L2000" t="str">
        <f t="shared" si="127"/>
        <v>UPDATE m_coa set coa_group_id='119' WHERE code='210301077';</v>
      </c>
    </row>
    <row r="2001" customFormat="1" spans="2:12">
      <c r="B2001">
        <v>210301078</v>
      </c>
      <c r="C2001" t="str">
        <f t="shared" si="125"/>
        <v>CL - Utang Usaha Pihak Berelasi - PT Mitra Kharisma Nusantara (MKN3)</v>
      </c>
      <c r="D2001" s="7" t="str">
        <f t="shared" si="126"/>
        <v>INSERT INTO m_coa (created_at, code, name) values (NOW(),'210301078','CL - Utang Usaha Pihak Berelasi - PT Mitra Kharisma Nusantara (MKN3)');</v>
      </c>
      <c r="E2001" s="744" t="s">
        <v>60</v>
      </c>
      <c r="F2001" t="s">
        <v>415</v>
      </c>
      <c r="G2001" t="s">
        <v>418</v>
      </c>
      <c r="I2001" t="s">
        <v>190</v>
      </c>
      <c r="K2001">
        <f>VLOOKUP(I2001,Sheet2!$A$2:$C$1013,3,FALSE)</f>
        <v>120</v>
      </c>
      <c r="L2001" t="str">
        <f t="shared" si="127"/>
        <v>UPDATE m_coa set coa_group_id='120' WHERE code='210301078';</v>
      </c>
    </row>
    <row r="2002" customFormat="1" spans="2:12">
      <c r="B2002">
        <v>210301079</v>
      </c>
      <c r="C2002" t="str">
        <f t="shared" si="125"/>
        <v>CL - Utang Usaha Pihak Berelasi - PT Mitra Proteksi Mandiri (MPM)</v>
      </c>
      <c r="D2002" s="7" t="str">
        <f t="shared" si="126"/>
        <v>INSERT INTO m_coa (created_at, code, name) values (NOW(),'210301079','CL - Utang Usaha Pihak Berelasi - PT Mitra Proteksi Mandiri (MPM)');</v>
      </c>
      <c r="E2002" s="744" t="s">
        <v>60</v>
      </c>
      <c r="F2002" t="s">
        <v>415</v>
      </c>
      <c r="G2002" t="s">
        <v>418</v>
      </c>
      <c r="I2002" t="s">
        <v>191</v>
      </c>
      <c r="K2002">
        <f>VLOOKUP(I2002,Sheet2!$A$2:$C$1013,3,FALSE)</f>
        <v>121</v>
      </c>
      <c r="L2002" t="str">
        <f t="shared" si="127"/>
        <v>UPDATE m_coa set coa_group_id='121' WHERE code='210301079';</v>
      </c>
    </row>
    <row r="2003" customFormat="1" spans="2:12">
      <c r="B2003">
        <v>210301080</v>
      </c>
      <c r="C2003" t="str">
        <f t="shared" si="125"/>
        <v>CL - Utang Usaha Pihak Berelasi - PT Mitra Wicaksana Hopindo (MWH)</v>
      </c>
      <c r="D2003" s="7" t="str">
        <f t="shared" si="126"/>
        <v>INSERT INTO m_coa (created_at, code, name) values (NOW(),'210301080','CL - Utang Usaha Pihak Berelasi - PT Mitra Wicaksana Hopindo (MWH)');</v>
      </c>
      <c r="E2003" s="744" t="s">
        <v>60</v>
      </c>
      <c r="F2003" t="s">
        <v>415</v>
      </c>
      <c r="G2003" t="s">
        <v>418</v>
      </c>
      <c r="I2003" t="s">
        <v>192</v>
      </c>
      <c r="K2003">
        <f>VLOOKUP(I2003,Sheet2!$A$2:$C$1013,3,FALSE)</f>
        <v>122</v>
      </c>
      <c r="L2003" t="str">
        <f t="shared" si="127"/>
        <v>UPDATE m_coa set coa_group_id='122' WHERE code='210301080';</v>
      </c>
    </row>
    <row r="2004" customFormat="1" spans="2:12">
      <c r="B2004">
        <v>210301081</v>
      </c>
      <c r="C2004" t="str">
        <f t="shared" si="125"/>
        <v>CL - Utang Usaha Pihak Berelasi - PT MKopi Digital Indonesia (MKDI)</v>
      </c>
      <c r="D2004" s="7" t="str">
        <f t="shared" si="126"/>
        <v>INSERT INTO m_coa (created_at, code, name) values (NOW(),'210301081','CL - Utang Usaha Pihak Berelasi - PT MKopi Digital Indonesia (MKDI)');</v>
      </c>
      <c r="E2004" s="744" t="s">
        <v>60</v>
      </c>
      <c r="F2004" t="s">
        <v>415</v>
      </c>
      <c r="G2004" t="s">
        <v>418</v>
      </c>
      <c r="I2004" t="s">
        <v>193</v>
      </c>
      <c r="K2004">
        <f>VLOOKUP(I2004,Sheet2!$A$2:$C$1013,3,FALSE)</f>
        <v>123</v>
      </c>
      <c r="L2004" t="str">
        <f t="shared" si="127"/>
        <v>UPDATE m_coa set coa_group_id='123' WHERE code='210301081';</v>
      </c>
    </row>
    <row r="2005" customFormat="1" spans="2:12">
      <c r="B2005">
        <v>210301082</v>
      </c>
      <c r="C2005" t="str">
        <f t="shared" si="125"/>
        <v>CL - Utang Usaha Pihak Berelasi - PT Monetix Digital Indonesia (MDI)</v>
      </c>
      <c r="D2005" s="7" t="str">
        <f t="shared" si="126"/>
        <v>INSERT INTO m_coa (created_at, code, name) values (NOW(),'210301082','CL - Utang Usaha Pihak Berelasi - PT Monetix Digital Indonesia (MDI)');</v>
      </c>
      <c r="E2005" s="744" t="s">
        <v>60</v>
      </c>
      <c r="F2005" t="s">
        <v>415</v>
      </c>
      <c r="G2005" t="s">
        <v>418</v>
      </c>
      <c r="I2005" t="s">
        <v>194</v>
      </c>
      <c r="K2005">
        <f>VLOOKUP(I2005,Sheet2!$A$2:$C$1013,3,FALSE)</f>
        <v>124</v>
      </c>
      <c r="L2005" t="str">
        <f t="shared" si="127"/>
        <v>UPDATE m_coa set coa_group_id='124' WHERE code='210301082';</v>
      </c>
    </row>
    <row r="2006" customFormat="1" spans="2:12">
      <c r="B2006">
        <v>210301083</v>
      </c>
      <c r="C2006" t="str">
        <f t="shared" si="125"/>
        <v>CL - Utang Usaha Pihak Berelasi - PT Muldidaya Dinamika (MDD)</v>
      </c>
      <c r="D2006" s="7" t="str">
        <f t="shared" si="126"/>
        <v>INSERT INTO m_coa (created_at, code, name) values (NOW(),'210301083','CL - Utang Usaha Pihak Berelasi - PT Muldidaya Dinamika (MDD)');</v>
      </c>
      <c r="E2006" s="744" t="s">
        <v>60</v>
      </c>
      <c r="F2006" t="s">
        <v>415</v>
      </c>
      <c r="G2006" t="s">
        <v>418</v>
      </c>
      <c r="I2006" t="s">
        <v>195</v>
      </c>
      <c r="K2006">
        <f>VLOOKUP(I2006,Sheet2!$A$2:$C$1013,3,FALSE)</f>
        <v>125</v>
      </c>
      <c r="L2006" t="str">
        <f t="shared" si="127"/>
        <v>UPDATE m_coa set coa_group_id='125' WHERE code='210301083';</v>
      </c>
    </row>
    <row r="2007" customFormat="1" spans="2:12">
      <c r="B2007">
        <v>210301084</v>
      </c>
      <c r="C2007" t="str">
        <f t="shared" si="125"/>
        <v>CL - Utang Usaha Pihak Berelasi - PT Natrindo Fajar Cemerlang (NFC)</v>
      </c>
      <c r="D2007" s="7" t="str">
        <f t="shared" si="126"/>
        <v>INSERT INTO m_coa (created_at, code, name) values (NOW(),'210301084','CL - Utang Usaha Pihak Berelasi - PT Natrindo Fajar Cemerlang (NFC)');</v>
      </c>
      <c r="E2007" s="744" t="s">
        <v>60</v>
      </c>
      <c r="F2007" t="s">
        <v>415</v>
      </c>
      <c r="G2007" t="s">
        <v>418</v>
      </c>
      <c r="I2007" t="s">
        <v>196</v>
      </c>
      <c r="K2007">
        <f>VLOOKUP(I2007,Sheet2!$A$2:$C$1013,3,FALSE)</f>
        <v>126</v>
      </c>
      <c r="L2007" t="str">
        <f t="shared" si="127"/>
        <v>UPDATE m_coa set coa_group_id='126' WHERE code='210301084';</v>
      </c>
    </row>
    <row r="2008" customFormat="1" spans="2:12">
      <c r="B2008">
        <v>210301085</v>
      </c>
      <c r="C2008" t="str">
        <f t="shared" si="125"/>
        <v>CL - Utang Usaha Pihak Berelasi - PT NFC Indonesia Tbk (NFCX)</v>
      </c>
      <c r="D2008" s="7" t="str">
        <f t="shared" si="126"/>
        <v>INSERT INTO m_coa (created_at, code, name) values (NOW(),'210301085','CL - Utang Usaha Pihak Berelasi - PT NFC Indonesia Tbk (NFCX)');</v>
      </c>
      <c r="E2008" s="744" t="s">
        <v>60</v>
      </c>
      <c r="F2008" t="s">
        <v>415</v>
      </c>
      <c r="G2008" t="s">
        <v>418</v>
      </c>
      <c r="I2008" t="s">
        <v>197</v>
      </c>
      <c r="K2008">
        <f>VLOOKUP(I2008,Sheet2!$A$2:$C$1013,3,FALSE)</f>
        <v>127</v>
      </c>
      <c r="L2008" t="str">
        <f t="shared" si="127"/>
        <v>UPDATE m_coa set coa_group_id='127' WHERE code='210301085';</v>
      </c>
    </row>
    <row r="2009" customFormat="1" spans="2:12">
      <c r="B2009">
        <v>210301086</v>
      </c>
      <c r="C2009" t="str">
        <f t="shared" si="125"/>
        <v>CL - Utang Usaha Pihak Berelasi - PT NFCX Media Teknologi (NMT)</v>
      </c>
      <c r="D2009" s="7" t="str">
        <f t="shared" si="126"/>
        <v>INSERT INTO m_coa (created_at, code, name) values (NOW(),'210301086','CL - Utang Usaha Pihak Berelasi - PT NFCX Media Teknologi (NMT)');</v>
      </c>
      <c r="E2009" s="744" t="s">
        <v>60</v>
      </c>
      <c r="F2009" t="s">
        <v>415</v>
      </c>
      <c r="G2009" t="s">
        <v>418</v>
      </c>
      <c r="I2009" t="s">
        <v>198</v>
      </c>
      <c r="K2009">
        <f>VLOOKUP(I2009,Sheet2!$A$2:$C$1013,3,FALSE)</f>
        <v>128</v>
      </c>
      <c r="L2009" t="str">
        <f t="shared" si="127"/>
        <v>UPDATE m_coa set coa_group_id='128' WHERE code='210301086';</v>
      </c>
    </row>
    <row r="2010" customFormat="1" spans="2:12">
      <c r="B2010">
        <v>210301087</v>
      </c>
      <c r="C2010" t="str">
        <f t="shared" si="125"/>
        <v>CL - Utang Usaha Pihak Berelasi - PT Nusantara Inti Karunia (NIK)</v>
      </c>
      <c r="D2010" s="7" t="str">
        <f t="shared" si="126"/>
        <v>INSERT INTO m_coa (created_at, code, name) values (NOW(),'210301087','CL - Utang Usaha Pihak Berelasi - PT Nusantara Inti Karunia (NIK)');</v>
      </c>
      <c r="E2010" s="744" t="s">
        <v>60</v>
      </c>
      <c r="F2010" t="s">
        <v>415</v>
      </c>
      <c r="G2010" t="s">
        <v>418</v>
      </c>
      <c r="I2010" t="s">
        <v>199</v>
      </c>
      <c r="K2010">
        <f>VLOOKUP(I2010,Sheet2!$A$2:$C$1013,3,FALSE)</f>
        <v>129</v>
      </c>
      <c r="L2010" t="str">
        <f t="shared" si="127"/>
        <v>UPDATE m_coa set coa_group_id='129' WHERE code='210301087';</v>
      </c>
    </row>
    <row r="2011" customFormat="1" spans="2:12">
      <c r="B2011">
        <v>210301088</v>
      </c>
      <c r="C2011" t="str">
        <f t="shared" si="125"/>
        <v>CL - Utang Usaha Pihak Berelasi - PT Nusantara Semesta Mandiri (NSM)</v>
      </c>
      <c r="D2011" s="7" t="str">
        <f t="shared" si="126"/>
        <v>INSERT INTO m_coa (created_at, code, name) values (NOW(),'210301088','CL - Utang Usaha Pihak Berelasi - PT Nusantara Semesta Mandiri (NSM)');</v>
      </c>
      <c r="E2011" s="744" t="s">
        <v>60</v>
      </c>
      <c r="F2011" t="s">
        <v>415</v>
      </c>
      <c r="G2011" t="s">
        <v>418</v>
      </c>
      <c r="I2011" t="s">
        <v>200</v>
      </c>
      <c r="K2011">
        <f>VLOOKUP(I2011,Sheet2!$A$2:$C$1013,3,FALSE)</f>
        <v>130</v>
      </c>
      <c r="L2011" t="str">
        <f t="shared" si="127"/>
        <v>UPDATE m_coa set coa_group_id='130' WHERE code='210301088';</v>
      </c>
    </row>
    <row r="2012" customFormat="1" spans="2:12">
      <c r="B2012">
        <v>210301089</v>
      </c>
      <c r="C2012" t="str">
        <f t="shared" si="125"/>
        <v>CL - Utang Usaha Pihak Berelasi - PT Nusantara Xchange Indonesia (NXI)</v>
      </c>
      <c r="D2012" s="7" t="str">
        <f t="shared" si="126"/>
        <v>INSERT INTO m_coa (created_at, code, name) values (NOW(),'210301089','CL - Utang Usaha Pihak Berelasi - PT Nusantara Xchange Indonesia (NXI)');</v>
      </c>
      <c r="E2012" s="744" t="s">
        <v>60</v>
      </c>
      <c r="F2012" t="s">
        <v>415</v>
      </c>
      <c r="G2012" t="s">
        <v>418</v>
      </c>
      <c r="I2012" t="s">
        <v>201</v>
      </c>
      <c r="K2012">
        <f>VLOOKUP(I2012,Sheet2!$A$2:$C$1013,3,FALSE)</f>
        <v>131</v>
      </c>
      <c r="L2012" t="str">
        <f t="shared" si="127"/>
        <v>UPDATE m_coa set coa_group_id='131' WHERE code='210301089';</v>
      </c>
    </row>
    <row r="2013" customFormat="1" spans="2:12">
      <c r="B2013">
        <v>210301090</v>
      </c>
      <c r="C2013" t="str">
        <f t="shared" si="125"/>
        <v>CL - Utang Usaha Pihak Berelasi - PT Omega Kreasi Bersama (OKB)</v>
      </c>
      <c r="D2013" s="7" t="str">
        <f t="shared" si="126"/>
        <v>INSERT INTO m_coa (created_at, code, name) values (NOW(),'210301090','CL - Utang Usaha Pihak Berelasi - PT Omega Kreasi Bersama (OKB)');</v>
      </c>
      <c r="E2013" s="744" t="s">
        <v>60</v>
      </c>
      <c r="F2013" t="s">
        <v>415</v>
      </c>
      <c r="G2013" t="s">
        <v>418</v>
      </c>
      <c r="I2013" t="s">
        <v>202</v>
      </c>
      <c r="K2013">
        <f>VLOOKUP(I2013,Sheet2!$A$2:$C$1013,3,FALSE)</f>
        <v>132</v>
      </c>
      <c r="L2013" t="str">
        <f t="shared" si="127"/>
        <v>UPDATE m_coa set coa_group_id='132' WHERE code='210301090';</v>
      </c>
    </row>
    <row r="2014" customFormat="1" spans="2:12">
      <c r="B2014">
        <v>210301091</v>
      </c>
      <c r="C2014" t="str">
        <f t="shared" si="125"/>
        <v>CL - Utang Usaha Pihak Berelasi - PT Oona Media Indonesia (OMI)</v>
      </c>
      <c r="D2014" s="7" t="str">
        <f t="shared" si="126"/>
        <v>INSERT INTO m_coa (created_at, code, name) values (NOW(),'210301091','CL - Utang Usaha Pihak Berelasi - PT Oona Media Indonesia (OMI)');</v>
      </c>
      <c r="E2014" s="744" t="s">
        <v>60</v>
      </c>
      <c r="F2014" t="s">
        <v>415</v>
      </c>
      <c r="G2014" t="s">
        <v>418</v>
      </c>
      <c r="I2014" t="s">
        <v>203</v>
      </c>
      <c r="K2014">
        <f>VLOOKUP(I2014,Sheet2!$A$2:$C$1013,3,FALSE)</f>
        <v>133</v>
      </c>
      <c r="L2014" t="str">
        <f t="shared" si="127"/>
        <v>UPDATE m_coa set coa_group_id='133' WHERE code='210301091';</v>
      </c>
    </row>
    <row r="2015" customFormat="1" spans="2:12">
      <c r="B2015">
        <v>210301092</v>
      </c>
      <c r="C2015" t="str">
        <f t="shared" si="125"/>
        <v>CL - Utang Usaha Pihak Berelasi - PT Qerja Manfaat Bangsa (QMB)</v>
      </c>
      <c r="D2015" s="7" t="str">
        <f t="shared" si="126"/>
        <v>INSERT INTO m_coa (created_at, code, name) values (NOW(),'210301092','CL - Utang Usaha Pihak Berelasi - PT Qerja Manfaat Bangsa (QMB)');</v>
      </c>
      <c r="E2015" s="744" t="s">
        <v>60</v>
      </c>
      <c r="F2015" t="s">
        <v>415</v>
      </c>
      <c r="G2015" t="s">
        <v>418</v>
      </c>
      <c r="I2015" t="s">
        <v>204</v>
      </c>
      <c r="K2015">
        <f>VLOOKUP(I2015,Sheet2!$A$2:$C$1013,3,FALSE)</f>
        <v>134</v>
      </c>
      <c r="L2015" t="str">
        <f t="shared" si="127"/>
        <v>UPDATE m_coa set coa_group_id='134' WHERE code='210301092';</v>
      </c>
    </row>
    <row r="2016" customFormat="1" spans="2:12">
      <c r="B2016">
        <v>210301093</v>
      </c>
      <c r="C2016" t="str">
        <f t="shared" si="125"/>
        <v>CL - Utang Usaha Pihak Berelasi - PT Rahmat Inti Kreasi (RIK)</v>
      </c>
      <c r="D2016" s="7" t="str">
        <f t="shared" si="126"/>
        <v>INSERT INTO m_coa (created_at, code, name) values (NOW(),'210301093','CL - Utang Usaha Pihak Berelasi - PT Rahmat Inti Kreasi (RIK)');</v>
      </c>
      <c r="E2016" s="744" t="s">
        <v>60</v>
      </c>
      <c r="F2016" t="s">
        <v>415</v>
      </c>
      <c r="G2016" t="s">
        <v>418</v>
      </c>
      <c r="I2016" t="s">
        <v>205</v>
      </c>
      <c r="K2016">
        <f>VLOOKUP(I2016,Sheet2!$A$2:$C$1013,3,FALSE)</f>
        <v>135</v>
      </c>
      <c r="L2016" t="str">
        <f t="shared" si="127"/>
        <v>UPDATE m_coa set coa_group_id='135' WHERE code='210301093';</v>
      </c>
    </row>
    <row r="2017" customFormat="1" spans="2:12">
      <c r="B2017">
        <v>210301094</v>
      </c>
      <c r="C2017" t="str">
        <f t="shared" si="125"/>
        <v>CL - Utang Usaha Pihak Berelasi - PT Red Bean Sukses Indonesia (RBSI)</v>
      </c>
      <c r="D2017" s="7" t="str">
        <f t="shared" si="126"/>
        <v>INSERT INTO m_coa (created_at, code, name) values (NOW(),'210301094','CL - Utang Usaha Pihak Berelasi - PT Red Bean Sukses Indonesia (RBSI)');</v>
      </c>
      <c r="E2017" s="744" t="s">
        <v>60</v>
      </c>
      <c r="F2017" t="s">
        <v>415</v>
      </c>
      <c r="G2017" t="s">
        <v>418</v>
      </c>
      <c r="I2017" t="s">
        <v>206</v>
      </c>
      <c r="K2017">
        <f>VLOOKUP(I2017,Sheet2!$A$2:$C$1013,3,FALSE)</f>
        <v>136</v>
      </c>
      <c r="L2017" t="str">
        <f t="shared" si="127"/>
        <v>UPDATE m_coa set coa_group_id='136' WHERE code='210301094';</v>
      </c>
    </row>
    <row r="2018" customFormat="1" spans="2:12">
      <c r="B2018">
        <v>210301095</v>
      </c>
      <c r="C2018" t="str">
        <f t="shared" si="125"/>
        <v>CL - Utang Usaha Pihak Berelasi - PT Riset Kecerdasan Buatan (RKB)</v>
      </c>
      <c r="D2018" s="7" t="str">
        <f t="shared" si="126"/>
        <v>INSERT INTO m_coa (created_at, code, name) values (NOW(),'210301095','CL - Utang Usaha Pihak Berelasi - PT Riset Kecerdasan Buatan (RKB)');</v>
      </c>
      <c r="E2018" s="744" t="s">
        <v>60</v>
      </c>
      <c r="F2018" t="s">
        <v>415</v>
      </c>
      <c r="G2018" t="s">
        <v>418</v>
      </c>
      <c r="I2018" t="s">
        <v>207</v>
      </c>
      <c r="K2018">
        <f>VLOOKUP(I2018,Sheet2!$A$2:$C$1013,3,FALSE)</f>
        <v>137</v>
      </c>
      <c r="L2018" t="str">
        <f t="shared" si="127"/>
        <v>UPDATE m_coa set coa_group_id='137' WHERE code='210301095';</v>
      </c>
    </row>
    <row r="2019" customFormat="1" spans="2:12">
      <c r="B2019">
        <v>210301096</v>
      </c>
      <c r="C2019" t="str">
        <f t="shared" si="125"/>
        <v>CL - Utang Usaha Pihak Berelasi - PT Ritel Cerdas Indonesia (RCI)</v>
      </c>
      <c r="D2019" s="7" t="str">
        <f t="shared" si="126"/>
        <v>INSERT INTO m_coa (created_at, code, name) values (NOW(),'210301096','CL - Utang Usaha Pihak Berelasi - PT Ritel Cerdas Indonesia (RCI)');</v>
      </c>
      <c r="E2019" s="744" t="s">
        <v>60</v>
      </c>
      <c r="F2019" t="s">
        <v>415</v>
      </c>
      <c r="G2019" t="s">
        <v>418</v>
      </c>
      <c r="I2019" t="s">
        <v>208</v>
      </c>
      <c r="K2019">
        <f>VLOOKUP(I2019,Sheet2!$A$2:$C$1013,3,FALSE)</f>
        <v>138</v>
      </c>
      <c r="L2019" t="str">
        <f t="shared" si="127"/>
        <v>UPDATE m_coa set coa_group_id='138' WHERE code='210301096';</v>
      </c>
    </row>
    <row r="2020" customFormat="1" spans="2:12">
      <c r="B2020">
        <v>210301097</v>
      </c>
      <c r="C2020" t="str">
        <f t="shared" si="125"/>
        <v>CL - Utang Usaha Pihak Berelasi - PT Sahabat Abadi Tunas Indonesia (SATI)</v>
      </c>
      <c r="D2020" s="7" t="str">
        <f t="shared" si="126"/>
        <v>INSERT INTO m_coa (created_at, code, name) values (NOW(),'210301097','CL - Utang Usaha Pihak Berelasi - PT Sahabat Abadi Tunas Indonesia (SATI)');</v>
      </c>
      <c r="E2020" s="744" t="s">
        <v>60</v>
      </c>
      <c r="F2020" t="s">
        <v>415</v>
      </c>
      <c r="G2020" t="s">
        <v>418</v>
      </c>
      <c r="I2020" t="s">
        <v>209</v>
      </c>
      <c r="K2020">
        <f>VLOOKUP(I2020,Sheet2!$A$2:$C$1013,3,FALSE)</f>
        <v>139</v>
      </c>
      <c r="L2020" t="str">
        <f t="shared" si="127"/>
        <v>UPDATE m_coa set coa_group_id='139' WHERE code='210301097';</v>
      </c>
    </row>
    <row r="2021" customFormat="1" spans="2:12">
      <c r="B2021">
        <v>210301098</v>
      </c>
      <c r="C2021" t="str">
        <f t="shared" si="125"/>
        <v>CL - Utang Usaha Pihak Berelasi - PT Sarana Rahmat Lestari (SRL)</v>
      </c>
      <c r="D2021" s="7" t="str">
        <f t="shared" si="126"/>
        <v>INSERT INTO m_coa (created_at, code, name) values (NOW(),'210301098','CL - Utang Usaha Pihak Berelasi - PT Sarana Rahmat Lestari (SRL)');</v>
      </c>
      <c r="E2021" s="744" t="s">
        <v>60</v>
      </c>
      <c r="F2021" t="s">
        <v>415</v>
      </c>
      <c r="G2021" t="s">
        <v>418</v>
      </c>
      <c r="I2021" t="s">
        <v>210</v>
      </c>
      <c r="K2021">
        <f>VLOOKUP(I2021,Sheet2!$A$2:$C$1013,3,FALSE)</f>
        <v>140</v>
      </c>
      <c r="L2021" t="str">
        <f t="shared" si="127"/>
        <v>UPDATE m_coa set coa_group_id='140' WHERE code='210301098';</v>
      </c>
    </row>
    <row r="2022" customFormat="1" spans="2:12">
      <c r="B2022">
        <v>210301099</v>
      </c>
      <c r="C2022" t="str">
        <f t="shared" si="125"/>
        <v>CL - Utang Usaha Pihak Berelasi - PT Sejahtera Eka Boga </v>
      </c>
      <c r="D2022" s="7" t="str">
        <f t="shared" si="126"/>
        <v>INSERT INTO m_coa (created_at, code, name) values (NOW(),'210301099','CL - Utang Usaha Pihak Berelasi - PT Sejahtera Eka Boga ');</v>
      </c>
      <c r="E2022" s="744" t="s">
        <v>60</v>
      </c>
      <c r="F2022" t="s">
        <v>415</v>
      </c>
      <c r="G2022" t="s">
        <v>418</v>
      </c>
      <c r="I2022" t="s">
        <v>211</v>
      </c>
      <c r="K2022">
        <f>VLOOKUP(I2022,Sheet2!$A$2:$C$1013,3,FALSE)</f>
        <v>141</v>
      </c>
      <c r="L2022" t="str">
        <f t="shared" si="127"/>
        <v>UPDATE m_coa set coa_group_id='141' WHERE code='210301099';</v>
      </c>
    </row>
    <row r="2023" customFormat="1" spans="2:12">
      <c r="B2023">
        <v>210301100</v>
      </c>
      <c r="C2023" t="str">
        <f t="shared" si="125"/>
        <v>CL - Utang Usaha Pihak Berelasi - PT Sejahtera Eka Mandiri Investama (SEMI)</v>
      </c>
      <c r="D2023" s="7" t="str">
        <f t="shared" si="126"/>
        <v>INSERT INTO m_coa (created_at, code, name) values (NOW(),'210301100','CL - Utang Usaha Pihak Berelasi - PT Sejahtera Eka Mandiri Investama (SEMI)');</v>
      </c>
      <c r="E2023" s="744" t="s">
        <v>60</v>
      </c>
      <c r="F2023" t="s">
        <v>415</v>
      </c>
      <c r="G2023" t="s">
        <v>418</v>
      </c>
      <c r="I2023" t="s">
        <v>212</v>
      </c>
      <c r="K2023">
        <f>VLOOKUP(I2023,Sheet2!$A$2:$C$1013,3,FALSE)</f>
        <v>142</v>
      </c>
      <c r="L2023" t="str">
        <f t="shared" si="127"/>
        <v>UPDATE m_coa set coa_group_id='142' WHERE code='210301100';</v>
      </c>
    </row>
    <row r="2024" customFormat="1" spans="2:12">
      <c r="B2024">
        <v>210301101</v>
      </c>
      <c r="C2024" t="str">
        <f t="shared" si="125"/>
        <v>CL - Utang Usaha Pihak Berelasi - PT Seni Teknologi Sejahtera  (STS)</v>
      </c>
      <c r="D2024" s="7" t="str">
        <f t="shared" si="126"/>
        <v>INSERT INTO m_coa (created_at, code, name) values (NOW(),'210301101','CL - Utang Usaha Pihak Berelasi - PT Seni Teknologi Sejahtera  (STS)');</v>
      </c>
      <c r="E2024" s="744" t="s">
        <v>60</v>
      </c>
      <c r="F2024" t="s">
        <v>415</v>
      </c>
      <c r="G2024" t="s">
        <v>418</v>
      </c>
      <c r="I2024" t="s">
        <v>213</v>
      </c>
      <c r="K2024">
        <f>VLOOKUP(I2024,Sheet2!$A$2:$C$1013,3,FALSE)</f>
        <v>143</v>
      </c>
      <c r="L2024" t="str">
        <f t="shared" si="127"/>
        <v>UPDATE m_coa set coa_group_id='143' WHERE code='210301101';</v>
      </c>
    </row>
    <row r="2025" customFormat="1" spans="2:12">
      <c r="B2025">
        <v>210301102</v>
      </c>
      <c r="C2025" t="str">
        <f t="shared" si="125"/>
        <v>CL - Utang Usaha Pihak Berelasi - PT Sentra Anugerah Lestari (SAL)</v>
      </c>
      <c r="D2025" s="7" t="str">
        <f t="shared" si="126"/>
        <v>INSERT INTO m_coa (created_at, code, name) values (NOW(),'210301102','CL - Utang Usaha Pihak Berelasi - PT Sentra Anugerah Lestari (SAL)');</v>
      </c>
      <c r="E2025" s="744" t="s">
        <v>60</v>
      </c>
      <c r="F2025" t="s">
        <v>415</v>
      </c>
      <c r="G2025" t="s">
        <v>418</v>
      </c>
      <c r="I2025" t="s">
        <v>214</v>
      </c>
      <c r="K2025">
        <f>VLOOKUP(I2025,Sheet2!$A$2:$C$1013,3,FALSE)</f>
        <v>144</v>
      </c>
      <c r="L2025" t="str">
        <f t="shared" si="127"/>
        <v>UPDATE m_coa set coa_group_id='144' WHERE code='210301102';</v>
      </c>
    </row>
    <row r="2026" customFormat="1" spans="2:12">
      <c r="B2026">
        <v>210301103</v>
      </c>
      <c r="C2026" t="str">
        <f t="shared" si="125"/>
        <v>CL - Utang Usaha Pihak Berelasi - PT Sentra Rejeki Lestari (SRL)</v>
      </c>
      <c r="D2026" s="7" t="str">
        <f t="shared" si="126"/>
        <v>INSERT INTO m_coa (created_at, code, name) values (NOW(),'210301103','CL - Utang Usaha Pihak Berelasi - PT Sentra Rejeki Lestari (SRL)');</v>
      </c>
      <c r="E2026" s="744" t="s">
        <v>60</v>
      </c>
      <c r="F2026" t="s">
        <v>415</v>
      </c>
      <c r="G2026" t="s">
        <v>418</v>
      </c>
      <c r="I2026" t="s">
        <v>215</v>
      </c>
      <c r="K2026">
        <f>VLOOKUP(I2026,Sheet2!$A$2:$C$1013,3,FALSE)</f>
        <v>145</v>
      </c>
      <c r="L2026" t="str">
        <f t="shared" si="127"/>
        <v>UPDATE m_coa set coa_group_id='145' WHERE code='210301103';</v>
      </c>
    </row>
    <row r="2027" customFormat="1" spans="2:12">
      <c r="B2027">
        <v>210301104</v>
      </c>
      <c r="C2027" t="str">
        <f t="shared" si="125"/>
        <v>CL - Utang Usaha Pihak Berelasi - PT Sentra Wicaksana Anugerah (SWA)</v>
      </c>
      <c r="D2027" s="7" t="str">
        <f t="shared" si="126"/>
        <v>INSERT INTO m_coa (created_at, code, name) values (NOW(),'210301104','CL - Utang Usaha Pihak Berelasi - PT Sentra Wicaksana Anugerah (SWA)');</v>
      </c>
      <c r="E2027" s="744" t="s">
        <v>60</v>
      </c>
      <c r="F2027" t="s">
        <v>415</v>
      </c>
      <c r="G2027" t="s">
        <v>418</v>
      </c>
      <c r="I2027" t="s">
        <v>216</v>
      </c>
      <c r="K2027">
        <f>VLOOKUP(I2027,Sheet2!$A$2:$C$1013,3,FALSE)</f>
        <v>146</v>
      </c>
      <c r="L2027" t="str">
        <f t="shared" si="127"/>
        <v>UPDATE m_coa set coa_group_id='146' WHERE code='210301104';</v>
      </c>
    </row>
    <row r="2028" customFormat="1" spans="2:12">
      <c r="B2028">
        <v>210301105</v>
      </c>
      <c r="C2028" t="str">
        <f t="shared" si="125"/>
        <v>CL - Utang Usaha Pihak Berelasi - PT Sentral Dapur Pangan (SDP)</v>
      </c>
      <c r="D2028" s="7" t="str">
        <f t="shared" si="126"/>
        <v>INSERT INTO m_coa (created_at, code, name) values (NOW(),'210301105','CL - Utang Usaha Pihak Berelasi - PT Sentral Dapur Pangan (SDP)');</v>
      </c>
      <c r="E2028" s="744" t="s">
        <v>60</v>
      </c>
      <c r="F2028" t="s">
        <v>415</v>
      </c>
      <c r="G2028" t="s">
        <v>418</v>
      </c>
      <c r="I2028" t="s">
        <v>217</v>
      </c>
      <c r="K2028">
        <f>VLOOKUP(I2028,Sheet2!$A$2:$C$1013,3,FALSE)</f>
        <v>147</v>
      </c>
      <c r="L2028" t="str">
        <f t="shared" si="127"/>
        <v>UPDATE m_coa set coa_group_id='147' WHERE code='210301105';</v>
      </c>
    </row>
    <row r="2029" customFormat="1" spans="2:12">
      <c r="B2029">
        <v>210301106</v>
      </c>
      <c r="C2029" t="str">
        <f t="shared" si="125"/>
        <v>CL - Utang Usaha Pihak Berelasi - PT Sistem Mikroelektronik Cerdas (SMC)</v>
      </c>
      <c r="D2029" s="7" t="str">
        <f t="shared" si="126"/>
        <v>INSERT INTO m_coa (created_at, code, name) values (NOW(),'210301106','CL - Utang Usaha Pihak Berelasi - PT Sistem Mikroelektronik Cerdas (SMC)');</v>
      </c>
      <c r="E2029" s="744" t="s">
        <v>60</v>
      </c>
      <c r="F2029" t="s">
        <v>415</v>
      </c>
      <c r="G2029" t="s">
        <v>418</v>
      </c>
      <c r="I2029" t="s">
        <v>218</v>
      </c>
      <c r="K2029">
        <f>VLOOKUP(I2029,Sheet2!$A$2:$C$1013,3,FALSE)</f>
        <v>148</v>
      </c>
      <c r="L2029" t="str">
        <f t="shared" si="127"/>
        <v>UPDATE m_coa set coa_group_id='148' WHERE code='210301106';</v>
      </c>
    </row>
    <row r="2030" customFormat="1" spans="2:12">
      <c r="B2030">
        <v>210301107</v>
      </c>
      <c r="C2030" t="str">
        <f t="shared" si="125"/>
        <v>CL - Utang Usaha Pihak Berelasi - PT Solusi Proteksi Mandiri (SPM)</v>
      </c>
      <c r="D2030" s="7" t="str">
        <f t="shared" si="126"/>
        <v>INSERT INTO m_coa (created_at, code, name) values (NOW(),'210301107','CL - Utang Usaha Pihak Berelasi - PT Solusi Proteksi Mandiri (SPM)');</v>
      </c>
      <c r="E2030" s="744" t="s">
        <v>60</v>
      </c>
      <c r="F2030" t="s">
        <v>415</v>
      </c>
      <c r="G2030" t="s">
        <v>418</v>
      </c>
      <c r="I2030" t="s">
        <v>219</v>
      </c>
      <c r="K2030">
        <f>VLOOKUP(I2030,Sheet2!$A$2:$C$1013,3,FALSE)</f>
        <v>149</v>
      </c>
      <c r="L2030" t="str">
        <f t="shared" si="127"/>
        <v>UPDATE m_coa set coa_group_id='149' WHERE code='210301107';</v>
      </c>
    </row>
    <row r="2031" customFormat="1" spans="2:12">
      <c r="B2031">
        <v>210301108</v>
      </c>
      <c r="C2031" t="str">
        <f t="shared" si="125"/>
        <v>CL - Utang Usaha Pihak Berelasi - PT Surprise Indonesia (SI)</v>
      </c>
      <c r="D2031" s="7" t="str">
        <f t="shared" si="126"/>
        <v>INSERT INTO m_coa (created_at, code, name) values (NOW(),'210301108','CL - Utang Usaha Pihak Berelasi - PT Surprise Indonesia (SI)');</v>
      </c>
      <c r="E2031" s="744" t="s">
        <v>60</v>
      </c>
      <c r="F2031" t="s">
        <v>415</v>
      </c>
      <c r="G2031" t="s">
        <v>418</v>
      </c>
      <c r="I2031" t="s">
        <v>220</v>
      </c>
      <c r="K2031">
        <f>VLOOKUP(I2031,Sheet2!$A$2:$C$1013,3,FALSE)</f>
        <v>150</v>
      </c>
      <c r="L2031" t="str">
        <f t="shared" si="127"/>
        <v>UPDATE m_coa set coa_group_id='150' WHERE code='210301108';</v>
      </c>
    </row>
    <row r="2032" customFormat="1" spans="2:12">
      <c r="B2032">
        <v>210301109</v>
      </c>
      <c r="C2032" t="str">
        <f t="shared" si="125"/>
        <v>CL - Utang Usaha Pihak Berelasi - PT Surya Teknologi Perkasa (STP)</v>
      </c>
      <c r="D2032" s="7" t="str">
        <f t="shared" si="126"/>
        <v>INSERT INTO m_coa (created_at, code, name) values (NOW(),'210301109','CL - Utang Usaha Pihak Berelasi - PT Surya Teknologi Perkasa (STP)');</v>
      </c>
      <c r="E2032" s="744" t="s">
        <v>60</v>
      </c>
      <c r="F2032" t="s">
        <v>415</v>
      </c>
      <c r="G2032" t="s">
        <v>418</v>
      </c>
      <c r="I2032" t="s">
        <v>221</v>
      </c>
      <c r="K2032">
        <f>VLOOKUP(I2032,Sheet2!$A$2:$C$1013,3,FALSE)</f>
        <v>151</v>
      </c>
      <c r="L2032" t="str">
        <f t="shared" si="127"/>
        <v>UPDATE m_coa set coa_group_id='151' WHERE code='210301109';</v>
      </c>
    </row>
    <row r="2033" customFormat="1" spans="2:12">
      <c r="B2033">
        <v>210301110</v>
      </c>
      <c r="C2033" t="str">
        <f t="shared" si="125"/>
        <v>CL - Utang Usaha Pihak Berelasi - PT Swap Energi Indonesia (SEI)</v>
      </c>
      <c r="D2033" s="7" t="str">
        <f t="shared" si="126"/>
        <v>INSERT INTO m_coa (created_at, code, name) values (NOW(),'210301110','CL - Utang Usaha Pihak Berelasi - PT Swap Energi Indonesia (SEI)');</v>
      </c>
      <c r="E2033" s="744" t="s">
        <v>60</v>
      </c>
      <c r="F2033" t="s">
        <v>415</v>
      </c>
      <c r="G2033" t="s">
        <v>418</v>
      </c>
      <c r="I2033" t="s">
        <v>222</v>
      </c>
      <c r="K2033">
        <f>VLOOKUP(I2033,Sheet2!$A$2:$C$1013,3,FALSE)</f>
        <v>152</v>
      </c>
      <c r="L2033" t="str">
        <f t="shared" si="127"/>
        <v>UPDATE m_coa set coa_group_id='152' WHERE code='210301110';</v>
      </c>
    </row>
    <row r="2034" customFormat="1" spans="2:12">
      <c r="B2034">
        <v>210301111</v>
      </c>
      <c r="C2034" t="str">
        <f t="shared" si="125"/>
        <v>CL - Utang Usaha Pihak Berelasi - PT Telefast Indonesia Tbk (TFAS)</v>
      </c>
      <c r="D2034" s="7" t="str">
        <f t="shared" si="126"/>
        <v>INSERT INTO m_coa (created_at, code, name) values (NOW(),'210301111','CL - Utang Usaha Pihak Berelasi - PT Telefast Indonesia Tbk (TFAS)');</v>
      </c>
      <c r="E2034" s="744" t="s">
        <v>60</v>
      </c>
      <c r="F2034" t="s">
        <v>415</v>
      </c>
      <c r="G2034" t="s">
        <v>418</v>
      </c>
      <c r="I2034" t="s">
        <v>223</v>
      </c>
      <c r="K2034">
        <f>VLOOKUP(I2034,Sheet2!$A$2:$C$1013,3,FALSE)</f>
        <v>153</v>
      </c>
      <c r="L2034" t="str">
        <f t="shared" si="127"/>
        <v>UPDATE m_coa set coa_group_id='153' WHERE code='210301111';</v>
      </c>
    </row>
    <row r="2035" customFormat="1" spans="2:12">
      <c r="B2035">
        <v>210301112</v>
      </c>
      <c r="C2035" t="str">
        <f t="shared" si="125"/>
        <v>CL - Utang Usaha Pihak Berelasi - PT Telefast Investama Indonesia (TII)</v>
      </c>
      <c r="D2035" s="7" t="str">
        <f t="shared" si="126"/>
        <v>INSERT INTO m_coa (created_at, code, name) values (NOW(),'210301112','CL - Utang Usaha Pihak Berelasi - PT Telefast Investama Indonesia (TII)');</v>
      </c>
      <c r="E2035" s="744" t="s">
        <v>60</v>
      </c>
      <c r="F2035" t="s">
        <v>415</v>
      </c>
      <c r="G2035" t="s">
        <v>418</v>
      </c>
      <c r="I2035" t="s">
        <v>224</v>
      </c>
      <c r="K2035">
        <f>VLOOKUP(I2035,Sheet2!$A$2:$C$1013,3,FALSE)</f>
        <v>154</v>
      </c>
      <c r="L2035" t="str">
        <f t="shared" si="127"/>
        <v>UPDATE m_coa set coa_group_id='154' WHERE code='210301112';</v>
      </c>
    </row>
    <row r="2036" customFormat="1" spans="2:12">
      <c r="B2036">
        <v>210301113</v>
      </c>
      <c r="C2036" t="str">
        <f t="shared" si="125"/>
        <v>CL - Utang Usaha Pihak Berelasi - PT Voucher Express Internasional (VEI)</v>
      </c>
      <c r="D2036" s="7" t="str">
        <f t="shared" si="126"/>
        <v>INSERT INTO m_coa (created_at, code, name) values (NOW(),'210301113','CL - Utang Usaha Pihak Berelasi - PT Voucher Express Internasional (VEI)');</v>
      </c>
      <c r="E2036" s="744" t="s">
        <v>60</v>
      </c>
      <c r="F2036" t="s">
        <v>415</v>
      </c>
      <c r="G2036" t="s">
        <v>418</v>
      </c>
      <c r="I2036" t="s">
        <v>225</v>
      </c>
      <c r="K2036">
        <f>VLOOKUP(I2036,Sheet2!$A$2:$C$1013,3,FALSE)</f>
        <v>155</v>
      </c>
      <c r="L2036" t="str">
        <f t="shared" si="127"/>
        <v>UPDATE m_coa set coa_group_id='155' WHERE code='210301113';</v>
      </c>
    </row>
    <row r="2037" customFormat="1" spans="2:12">
      <c r="B2037">
        <v>210301114</v>
      </c>
      <c r="C2037" t="str">
        <f t="shared" si="125"/>
        <v>CL - Utang Usaha Pihak Berelasi - PT Wicaksana Anugerah Indonesia (WAI)</v>
      </c>
      <c r="D2037" s="7" t="str">
        <f t="shared" si="126"/>
        <v>INSERT INTO m_coa (created_at, code, name) values (NOW(),'210301114','CL - Utang Usaha Pihak Berelasi - PT Wicaksana Anugerah Indonesia (WAI)');</v>
      </c>
      <c r="E2037" s="744" t="s">
        <v>60</v>
      </c>
      <c r="F2037" t="s">
        <v>415</v>
      </c>
      <c r="G2037" t="s">
        <v>418</v>
      </c>
      <c r="I2037" t="s">
        <v>226</v>
      </c>
      <c r="K2037">
        <f>VLOOKUP(I2037,Sheet2!$A$2:$C$1013,3,FALSE)</f>
        <v>156</v>
      </c>
      <c r="L2037" t="str">
        <f t="shared" si="127"/>
        <v>UPDATE m_coa set coa_group_id='156' WHERE code='210301114';</v>
      </c>
    </row>
    <row r="2038" customFormat="1" spans="2:12">
      <c r="B2038">
        <v>210301115</v>
      </c>
      <c r="C2038" t="str">
        <f t="shared" si="125"/>
        <v>CL - Utang Usaha Pihak Berelasi - PT Wicaksana Anugerah Nusantara (WAN)</v>
      </c>
      <c r="D2038" s="7" t="str">
        <f t="shared" si="126"/>
        <v>INSERT INTO m_coa (created_at, code, name) values (NOW(),'210301115','CL - Utang Usaha Pihak Berelasi - PT Wicaksana Anugerah Nusantara (WAN)');</v>
      </c>
      <c r="E2038" s="744" t="s">
        <v>60</v>
      </c>
      <c r="F2038" t="s">
        <v>415</v>
      </c>
      <c r="G2038" t="s">
        <v>418</v>
      </c>
      <c r="I2038" t="s">
        <v>227</v>
      </c>
      <c r="K2038">
        <f>VLOOKUP(I2038,Sheet2!$A$2:$C$1013,3,FALSE)</f>
        <v>157</v>
      </c>
      <c r="L2038" t="str">
        <f t="shared" si="127"/>
        <v>UPDATE m_coa set coa_group_id='157' WHERE code='210301115';</v>
      </c>
    </row>
    <row r="2039" customFormat="1" spans="2:12">
      <c r="B2039">
        <v>210301116</v>
      </c>
      <c r="C2039" t="str">
        <f t="shared" si="125"/>
        <v>CL - Utang Usaha Pihak Berelasi - PT Wicaksana Anugerah Solusindo (WAS)</v>
      </c>
      <c r="D2039" s="7" t="str">
        <f t="shared" si="126"/>
        <v>INSERT INTO m_coa (created_at, code, name) values (NOW(),'210301116','CL - Utang Usaha Pihak Berelasi - PT Wicaksana Anugerah Solusindo (WAS)');</v>
      </c>
      <c r="E2039" s="744" t="s">
        <v>60</v>
      </c>
      <c r="F2039" t="s">
        <v>415</v>
      </c>
      <c r="G2039" t="s">
        <v>418</v>
      </c>
      <c r="I2039" t="s">
        <v>228</v>
      </c>
      <c r="K2039">
        <f>VLOOKUP(I2039,Sheet2!$A$2:$C$1013,3,FALSE)</f>
        <v>158</v>
      </c>
      <c r="L2039" t="str">
        <f t="shared" si="127"/>
        <v>UPDATE m_coa set coa_group_id='158' WHERE code='210301116';</v>
      </c>
    </row>
    <row r="2040" customFormat="1" spans="2:12">
      <c r="B2040">
        <v>210301117</v>
      </c>
      <c r="C2040" t="str">
        <f t="shared" si="125"/>
        <v>CL - Utang Usaha Pihak Berelasi - PT Agapindo Sejahtera Sukses (ASS2)</v>
      </c>
      <c r="D2040" s="7" t="str">
        <f t="shared" si="126"/>
        <v>INSERT INTO m_coa (created_at, code, name) values (NOW(),'210301117','CL - Utang Usaha Pihak Berelasi - PT Agapindo Sejahtera Sukses (ASS2)');</v>
      </c>
      <c r="E2040" s="744" t="s">
        <v>60</v>
      </c>
      <c r="F2040" t="s">
        <v>415</v>
      </c>
      <c r="G2040" t="s">
        <v>418</v>
      </c>
      <c r="I2040" t="s">
        <v>229</v>
      </c>
      <c r="K2040">
        <f>VLOOKUP(I2040,Sheet2!$A$2:$C$1013,3,FALSE)</f>
        <v>159</v>
      </c>
      <c r="L2040" t="str">
        <f t="shared" si="127"/>
        <v>UPDATE m_coa set coa_group_id='159' WHERE code='210301117';</v>
      </c>
    </row>
    <row r="2041" customFormat="1" spans="2:12">
      <c r="B2041">
        <v>210301118</v>
      </c>
      <c r="C2041" t="str">
        <f t="shared" si="125"/>
        <v>CL - Utang Usaha Pihak Berelasi - PT Bumilangit Digital Mediatama (BLDX)</v>
      </c>
      <c r="D2041" s="7" t="str">
        <f t="shared" si="126"/>
        <v>INSERT INTO m_coa (created_at, code, name) values (NOW(),'210301118','CL - Utang Usaha Pihak Berelasi - PT Bumilangit Digital Mediatama (BLDX)');</v>
      </c>
      <c r="E2041" s="744" t="s">
        <v>60</v>
      </c>
      <c r="F2041" t="s">
        <v>415</v>
      </c>
      <c r="G2041" t="s">
        <v>418</v>
      </c>
      <c r="I2041" t="s">
        <v>230</v>
      </c>
      <c r="K2041">
        <f>VLOOKUP(I2041,Sheet2!$A$2:$C$1013,3,FALSE)</f>
        <v>160</v>
      </c>
      <c r="L2041" t="str">
        <f t="shared" si="127"/>
        <v>UPDATE m_coa set coa_group_id='160' WHERE code='210301118';</v>
      </c>
    </row>
    <row r="2042" customFormat="1" spans="2:12">
      <c r="B2042">
        <v>210301119</v>
      </c>
      <c r="C2042" t="str">
        <f t="shared" si="125"/>
        <v>CL - Utang Usaha Pihak Berelasi - PT DMMX Media Maxima</v>
      </c>
      <c r="D2042" s="7" t="str">
        <f t="shared" si="126"/>
        <v>INSERT INTO m_coa (created_at, code, name) values (NOW(),'210301119','CL - Utang Usaha Pihak Berelasi - PT DMMX Media Maxima');</v>
      </c>
      <c r="E2042" s="744" t="s">
        <v>60</v>
      </c>
      <c r="F2042" t="s">
        <v>415</v>
      </c>
      <c r="G2042" t="s">
        <v>418</v>
      </c>
      <c r="I2042" t="s">
        <v>231</v>
      </c>
      <c r="K2042">
        <f>VLOOKUP(I2042,Sheet2!$A$2:$C$1013,3,FALSE)</f>
        <v>161</v>
      </c>
      <c r="L2042" t="str">
        <f t="shared" si="127"/>
        <v>UPDATE m_coa set coa_group_id='161' WHERE code='210301119';</v>
      </c>
    </row>
    <row r="2043" customFormat="1" spans="2:12">
      <c r="B2043">
        <v>210301120</v>
      </c>
      <c r="C2043" t="str">
        <f t="shared" si="125"/>
        <v>CL - Utang Usaha Pihak Berelasi - PT Mega Harapan Mulia (MHM)</v>
      </c>
      <c r="D2043" s="7" t="str">
        <f t="shared" si="126"/>
        <v>INSERT INTO m_coa (created_at, code, name) values (NOW(),'210301120','CL - Utang Usaha Pihak Berelasi - PT Mega Harapan Mulia (MHM)');</v>
      </c>
      <c r="E2043" s="744" t="s">
        <v>60</v>
      </c>
      <c r="F2043" t="s">
        <v>415</v>
      </c>
      <c r="G2043" t="s">
        <v>418</v>
      </c>
      <c r="I2043" t="s">
        <v>232</v>
      </c>
      <c r="K2043">
        <f>VLOOKUP(I2043,Sheet2!$A$2:$C$1013,3,FALSE)</f>
        <v>162</v>
      </c>
      <c r="L2043" t="str">
        <f t="shared" si="127"/>
        <v>UPDATE m_coa set coa_group_id='162' WHERE code='210301120';</v>
      </c>
    </row>
    <row r="2044" customFormat="1" spans="2:12">
      <c r="B2044">
        <v>210301121</v>
      </c>
      <c r="C2044" t="str">
        <f t="shared" si="125"/>
        <v>CL - Utang Usaha Pihak Berelasi - PT Code Development Indonesia</v>
      </c>
      <c r="D2044" s="7" t="str">
        <f t="shared" si="126"/>
        <v>INSERT INTO m_coa (created_at, code, name) values (NOW(),'210301121','CL - Utang Usaha Pihak Berelasi - PT Code Development Indonesia');</v>
      </c>
      <c r="E2044" s="744" t="s">
        <v>60</v>
      </c>
      <c r="F2044" t="s">
        <v>415</v>
      </c>
      <c r="G2044" t="s">
        <v>418</v>
      </c>
      <c r="I2044" t="s">
        <v>233</v>
      </c>
      <c r="K2044">
        <f>VLOOKUP(I2044,Sheet2!$A$2:$C$1013,3,FALSE)</f>
        <v>163</v>
      </c>
      <c r="L2044" t="str">
        <f t="shared" si="127"/>
        <v>UPDATE m_coa set coa_group_id='163' WHERE code='210301121';</v>
      </c>
    </row>
    <row r="2045" customFormat="1" spans="2:12">
      <c r="B2045">
        <v>210301122</v>
      </c>
      <c r="C2045" t="str">
        <f t="shared" si="125"/>
        <v>CL - Utang Usaha Pihak Berelasi - PT Niji Games Studio (NGS)</v>
      </c>
      <c r="D2045" s="7" t="str">
        <f t="shared" si="126"/>
        <v>INSERT INTO m_coa (created_at, code, name) values (NOW(),'210301122','CL - Utang Usaha Pihak Berelasi - PT Niji Games Studio (NGS)');</v>
      </c>
      <c r="E2045" s="744" t="s">
        <v>60</v>
      </c>
      <c r="F2045" t="s">
        <v>415</v>
      </c>
      <c r="G2045" t="s">
        <v>418</v>
      </c>
      <c r="I2045" t="s">
        <v>234</v>
      </c>
      <c r="K2045">
        <f>VLOOKUP(I2045,Sheet2!$A$2:$C$1013,3,FALSE)</f>
        <v>164</v>
      </c>
      <c r="L2045" t="str">
        <f t="shared" si="127"/>
        <v>UPDATE m_coa set coa_group_id='164' WHERE code='210301122';</v>
      </c>
    </row>
    <row r="2046" customFormat="1" spans="2:12">
      <c r="B2046">
        <v>210301123</v>
      </c>
      <c r="C2046" t="str">
        <f t="shared" si="125"/>
        <v>CL - Utang Usaha Pihak Berelasi - PT Indonesian Cloud (IC)</v>
      </c>
      <c r="D2046" s="7" t="str">
        <f t="shared" si="126"/>
        <v>INSERT INTO m_coa (created_at, code, name) values (NOW(),'210301123','CL - Utang Usaha Pihak Berelasi - PT Indonesian Cloud (IC)');</v>
      </c>
      <c r="E2046" s="744" t="s">
        <v>60</v>
      </c>
      <c r="F2046" t="s">
        <v>415</v>
      </c>
      <c r="G2046" t="s">
        <v>418</v>
      </c>
      <c r="I2046" t="s">
        <v>235</v>
      </c>
      <c r="K2046">
        <f>VLOOKUP(I2046,Sheet2!$A$2:$C$1013,3,FALSE)</f>
        <v>165</v>
      </c>
      <c r="L2046" t="str">
        <f t="shared" si="127"/>
        <v>UPDATE m_coa set coa_group_id='165' WHERE code='210301123';</v>
      </c>
    </row>
    <row r="2047" customFormat="1" spans="2:12">
      <c r="B2047">
        <v>210301124</v>
      </c>
      <c r="C2047" t="str">
        <f t="shared" si="125"/>
        <v>CL - Utang Usaha Pihak Berelasi - PT Dans Multi Pro (DMP)</v>
      </c>
      <c r="D2047" s="7" t="str">
        <f t="shared" si="126"/>
        <v>INSERT INTO m_coa (created_at, code, name) values (NOW(),'210301124','CL - Utang Usaha Pihak Berelasi - PT Dans Multi Pro (DMP)');</v>
      </c>
      <c r="E2047" s="744" t="s">
        <v>60</v>
      </c>
      <c r="F2047" t="s">
        <v>415</v>
      </c>
      <c r="G2047" t="s">
        <v>418</v>
      </c>
      <c r="I2047" t="s">
        <v>236</v>
      </c>
      <c r="K2047">
        <f>VLOOKUP(I2047,Sheet2!$A$2:$C$1013,3,FALSE)</f>
        <v>166</v>
      </c>
      <c r="L2047" t="str">
        <f t="shared" si="127"/>
        <v>UPDATE m_coa set coa_group_id='166' WHERE code='210301124';</v>
      </c>
    </row>
    <row r="2048" customFormat="1" spans="2:12">
      <c r="B2048">
        <v>210301125</v>
      </c>
      <c r="C2048" t="str">
        <f t="shared" si="125"/>
        <v>CL - Utang Usaha Pihak Berelasi - PT Cipta Urban Darsana (CUD)</v>
      </c>
      <c r="D2048" s="7" t="str">
        <f t="shared" si="126"/>
        <v>INSERT INTO m_coa (created_at, code, name) values (NOW(),'210301125','CL - Utang Usaha Pihak Berelasi - PT Cipta Urban Darsana (CUD)');</v>
      </c>
      <c r="E2048" s="744" t="s">
        <v>60</v>
      </c>
      <c r="F2048" t="s">
        <v>415</v>
      </c>
      <c r="G2048" t="s">
        <v>418</v>
      </c>
      <c r="I2048" t="s">
        <v>237</v>
      </c>
      <c r="K2048">
        <f>VLOOKUP(I2048,Sheet2!$A$2:$C$1013,3,FALSE)</f>
        <v>167</v>
      </c>
      <c r="L2048" t="str">
        <f t="shared" si="127"/>
        <v>UPDATE m_coa set coa_group_id='167' WHERE code='210301125';</v>
      </c>
    </row>
    <row r="2049" customFormat="1" spans="2:12">
      <c r="B2049">
        <v>210301126</v>
      </c>
      <c r="C2049" t="str">
        <f t="shared" si="125"/>
        <v>CL - Utang Usaha Pihak Berelasi - PT Dwi Danamitra Kavita (DDK)</v>
      </c>
      <c r="D2049" s="7" t="str">
        <f t="shared" si="126"/>
        <v>INSERT INTO m_coa (created_at, code, name) values (NOW(),'210301126','CL - Utang Usaha Pihak Berelasi - PT Dwi Danamitra Kavita (DDK)');</v>
      </c>
      <c r="E2049" s="744" t="s">
        <v>60</v>
      </c>
      <c r="F2049" t="s">
        <v>415</v>
      </c>
      <c r="G2049" t="s">
        <v>418</v>
      </c>
      <c r="I2049" t="s">
        <v>238</v>
      </c>
      <c r="K2049">
        <f>VLOOKUP(I2049,Sheet2!$A$2:$C$1013,3,FALSE)</f>
        <v>168</v>
      </c>
      <c r="L2049" t="str">
        <f t="shared" si="127"/>
        <v>UPDATE m_coa set coa_group_id='168' WHERE code='210301126';</v>
      </c>
    </row>
    <row r="2050" customFormat="1" spans="2:12">
      <c r="B2050">
        <v>210301127</v>
      </c>
      <c r="C2050" t="str">
        <f t="shared" si="125"/>
        <v>CL - Utang Usaha Pihak Berelasi - PT Artaka Anugerah Abadi (AAA)</v>
      </c>
      <c r="D2050" s="7" t="str">
        <f t="shared" si="126"/>
        <v>INSERT INTO m_coa (created_at, code, name) values (NOW(),'210301127','CL - Utang Usaha Pihak Berelasi - PT Artaka Anugerah Abadi (AAA)');</v>
      </c>
      <c r="E2050" s="744" t="s">
        <v>60</v>
      </c>
      <c r="F2050" t="s">
        <v>415</v>
      </c>
      <c r="G2050" t="s">
        <v>418</v>
      </c>
      <c r="I2050" t="s">
        <v>239</v>
      </c>
      <c r="K2050">
        <f>VLOOKUP(I2050,Sheet2!$A$2:$C$1013,3,FALSE)</f>
        <v>169</v>
      </c>
      <c r="L2050" t="str">
        <f t="shared" si="127"/>
        <v>UPDATE m_coa set coa_group_id='169' WHERE code='210301127';</v>
      </c>
    </row>
    <row r="2051" customFormat="1" spans="2:12">
      <c r="B2051">
        <v>210301128</v>
      </c>
      <c r="C2051" t="str">
        <f t="shared" si="125"/>
        <v>CL - Utang Usaha Pihak Berelasi - PT Clodeo Indonesia Jaya (CIJ)</v>
      </c>
      <c r="D2051" s="7" t="str">
        <f t="shared" si="126"/>
        <v>INSERT INTO m_coa (created_at, code, name) values (NOW(),'210301128','CL - Utang Usaha Pihak Berelasi - PT Clodeo Indonesia Jaya (CIJ)');</v>
      </c>
      <c r="E2051" s="744" t="s">
        <v>60</v>
      </c>
      <c r="F2051" t="s">
        <v>415</v>
      </c>
      <c r="G2051" t="s">
        <v>418</v>
      </c>
      <c r="I2051" t="s">
        <v>240</v>
      </c>
      <c r="K2051">
        <f>VLOOKUP(I2051,Sheet2!$A$2:$C$1013,3,FALSE)</f>
        <v>170</v>
      </c>
      <c r="L2051" t="str">
        <f t="shared" si="127"/>
        <v>UPDATE m_coa set coa_group_id='170' WHERE code='210301128';</v>
      </c>
    </row>
    <row r="2052" customFormat="1" spans="2:12">
      <c r="B2052">
        <v>210301129</v>
      </c>
      <c r="C2052" t="str">
        <f t="shared" ref="C2052:C2115" si="128">CONCATENATE(F2052,E2052,G2052,E2052,I2052)</f>
        <v>CL - Utang Usaha Pihak Berelasi - PT Mandiri Terang Harapan (MTH)</v>
      </c>
      <c r="D2052" s="7" t="str">
        <f t="shared" si="126"/>
        <v>INSERT INTO m_coa (created_at, code, name) values (NOW(),'210301129','CL - Utang Usaha Pihak Berelasi - PT Mandiri Terang Harapan (MTH)');</v>
      </c>
      <c r="E2052" s="744" t="s">
        <v>60</v>
      </c>
      <c r="F2052" t="s">
        <v>415</v>
      </c>
      <c r="G2052" t="s">
        <v>418</v>
      </c>
      <c r="I2052" t="s">
        <v>241</v>
      </c>
      <c r="K2052">
        <f>VLOOKUP(I2052,Sheet2!$A$2:$C$1013,3,FALSE)</f>
        <v>171</v>
      </c>
      <c r="L2052" t="str">
        <f t="shared" si="127"/>
        <v>UPDATE m_coa set coa_group_id='171' WHERE code='210301129';</v>
      </c>
    </row>
    <row r="2053" customFormat="1" spans="2:12">
      <c r="B2053">
        <v>210301130</v>
      </c>
      <c r="C2053" t="str">
        <f t="shared" si="128"/>
        <v>CL - Utang Usaha Pihak Berelasi - PT Aeronusa Inti raya (AIR)</v>
      </c>
      <c r="D2053" s="7" t="str">
        <f t="shared" ref="D2053:D2116" si="129">"INSERT INTO m_coa (created_at, code, name) values (NOW(),'"&amp;B2053&amp;"','"&amp;C2053&amp;"');"</f>
        <v>INSERT INTO m_coa (created_at, code, name) values (NOW(),'210301130','CL - Utang Usaha Pihak Berelasi - PT Aeronusa Inti raya (AIR)');</v>
      </c>
      <c r="E2053" s="744" t="s">
        <v>60</v>
      </c>
      <c r="F2053" t="s">
        <v>415</v>
      </c>
      <c r="G2053" t="s">
        <v>418</v>
      </c>
      <c r="I2053" t="s">
        <v>242</v>
      </c>
      <c r="K2053">
        <f>VLOOKUP(I2053,Sheet2!$A$2:$C$1013,3,FALSE)</f>
        <v>172</v>
      </c>
      <c r="L2053" t="str">
        <f t="shared" ref="L2053:L2116" si="130">"UPDATE m_coa set coa_group_id='"&amp;K2053&amp;"' WHERE code='"&amp;B2053&amp;"';"</f>
        <v>UPDATE m_coa set coa_group_id='172' WHERE code='210301130';</v>
      </c>
    </row>
    <row r="2054" customFormat="1" spans="2:12">
      <c r="B2054">
        <v>210301131</v>
      </c>
      <c r="C2054" t="str">
        <f t="shared" si="128"/>
        <v>CL - Utang Usaha Pihak Berelasi - PT Solusi Wicaksana Teknologi (SWT)</v>
      </c>
      <c r="D2054" s="7" t="str">
        <f t="shared" si="129"/>
        <v>INSERT INTO m_coa (created_at, code, name) values (NOW(),'210301131','CL - Utang Usaha Pihak Berelasi - PT Solusi Wicaksana Teknologi (SWT)');</v>
      </c>
      <c r="E2054" s="744" t="s">
        <v>60</v>
      </c>
      <c r="F2054" t="s">
        <v>415</v>
      </c>
      <c r="G2054" t="s">
        <v>418</v>
      </c>
      <c r="I2054" t="s">
        <v>243</v>
      </c>
      <c r="K2054">
        <f>VLOOKUP(I2054,Sheet2!$A$2:$C$1013,3,FALSE)</f>
        <v>173</v>
      </c>
      <c r="L2054" t="str">
        <f t="shared" si="130"/>
        <v>UPDATE m_coa set coa_group_id='173' WHERE code='210301131';</v>
      </c>
    </row>
    <row r="2055" customFormat="1" spans="2:12">
      <c r="B2055">
        <v>210301132</v>
      </c>
      <c r="C2055" t="str">
        <f t="shared" si="128"/>
        <v>CL - Utang Usaha Pihak Berelasi - PT Mitra Pendanaan Mandiri (MPM)</v>
      </c>
      <c r="D2055" s="7" t="str">
        <f t="shared" si="129"/>
        <v>INSERT INTO m_coa (created_at, code, name) values (NOW(),'210301132','CL - Utang Usaha Pihak Berelasi - PT Mitra Pendanaan Mandiri (MPM)');</v>
      </c>
      <c r="E2055" s="744" t="s">
        <v>60</v>
      </c>
      <c r="F2055" t="s">
        <v>415</v>
      </c>
      <c r="G2055" t="s">
        <v>418</v>
      </c>
      <c r="I2055" t="s">
        <v>244</v>
      </c>
      <c r="K2055">
        <f>VLOOKUP(I2055,Sheet2!$A$2:$C$1013,3,FALSE)</f>
        <v>174</v>
      </c>
      <c r="L2055" t="str">
        <f t="shared" si="130"/>
        <v>UPDATE m_coa set coa_group_id='174' WHERE code='210301132';</v>
      </c>
    </row>
    <row r="2056" customFormat="1" spans="2:12">
      <c r="B2056">
        <v>210301133</v>
      </c>
      <c r="C2056" t="str">
        <f t="shared" si="128"/>
        <v>CL - Utang Usaha Pihak Berelasi - PT Ekosistem Rintisan Digital (ERD)</v>
      </c>
      <c r="D2056" s="7" t="str">
        <f t="shared" si="129"/>
        <v>INSERT INTO m_coa (created_at, code, name) values (NOW(),'210301133','CL - Utang Usaha Pihak Berelasi - PT Ekosistem Rintisan Digital (ERD)');</v>
      </c>
      <c r="E2056" s="744" t="s">
        <v>60</v>
      </c>
      <c r="F2056" t="s">
        <v>415</v>
      </c>
      <c r="G2056" t="s">
        <v>418</v>
      </c>
      <c r="I2056" t="s">
        <v>245</v>
      </c>
      <c r="K2056">
        <f>VLOOKUP(I2056,Sheet2!$A$2:$C$1013,3,FALSE)</f>
        <v>175</v>
      </c>
      <c r="L2056" t="str">
        <f t="shared" si="130"/>
        <v>UPDATE m_coa set coa_group_id='175' WHERE code='210301133';</v>
      </c>
    </row>
    <row r="2057" customFormat="1" spans="2:12">
      <c r="B2057">
        <v>210301134</v>
      </c>
      <c r="C2057" t="str">
        <f t="shared" si="128"/>
        <v>CL - Utang Usaha Pihak Berelasi - PT Sumber Digital Terpadu (SDT)</v>
      </c>
      <c r="D2057" s="7" t="str">
        <f t="shared" si="129"/>
        <v>INSERT INTO m_coa (created_at, code, name) values (NOW(),'210301134','CL - Utang Usaha Pihak Berelasi - PT Sumber Digital Terpadu (SDT)');</v>
      </c>
      <c r="E2057" s="744" t="s">
        <v>60</v>
      </c>
      <c r="F2057" t="s">
        <v>415</v>
      </c>
      <c r="G2057" t="s">
        <v>418</v>
      </c>
      <c r="I2057" t="s">
        <v>246</v>
      </c>
      <c r="K2057">
        <f>VLOOKUP(I2057,Sheet2!$A$2:$C$1013,3,FALSE)</f>
        <v>176</v>
      </c>
      <c r="L2057" t="str">
        <f t="shared" si="130"/>
        <v>UPDATE m_coa set coa_group_id='176' WHERE code='210301134';</v>
      </c>
    </row>
    <row r="2058" customFormat="1" spans="2:12">
      <c r="B2058">
        <v>210301135</v>
      </c>
      <c r="C2058" t="str">
        <f t="shared" si="128"/>
        <v>CL - Utang Usaha Pihak Berelasi - PT Elpis Anugerah Andalan (EAA)</v>
      </c>
      <c r="D2058" s="7" t="str">
        <f t="shared" si="129"/>
        <v>INSERT INTO m_coa (created_at, code, name) values (NOW(),'210301135','CL - Utang Usaha Pihak Berelasi - PT Elpis Anugerah Andalan (EAA)');</v>
      </c>
      <c r="E2058" s="744" t="s">
        <v>60</v>
      </c>
      <c r="F2058" t="s">
        <v>415</v>
      </c>
      <c r="G2058" t="s">
        <v>418</v>
      </c>
      <c r="I2058" t="s">
        <v>247</v>
      </c>
      <c r="K2058">
        <f>VLOOKUP(I2058,Sheet2!$A$2:$C$1013,3,FALSE)</f>
        <v>177</v>
      </c>
      <c r="L2058" t="str">
        <f t="shared" si="130"/>
        <v>UPDATE m_coa set coa_group_id='177' WHERE code='210301135';</v>
      </c>
    </row>
    <row r="2059" customFormat="1" spans="2:12">
      <c r="B2059">
        <v>210301136</v>
      </c>
      <c r="C2059" t="str">
        <f t="shared" si="128"/>
        <v>CL - Utang Usaha Pihak Berelasi - PT DMMX Grosir Digital (DGD)</v>
      </c>
      <c r="D2059" s="7" t="str">
        <f t="shared" si="129"/>
        <v>INSERT INTO m_coa (created_at, code, name) values (NOW(),'210301136','CL - Utang Usaha Pihak Berelasi - PT DMMX Grosir Digital (DGD)');</v>
      </c>
      <c r="E2059" s="744" t="s">
        <v>60</v>
      </c>
      <c r="F2059" t="s">
        <v>415</v>
      </c>
      <c r="G2059" t="s">
        <v>418</v>
      </c>
      <c r="I2059" t="s">
        <v>248</v>
      </c>
      <c r="K2059">
        <f>VLOOKUP(I2059,Sheet2!$A$2:$C$1013,3,FALSE)</f>
        <v>178</v>
      </c>
      <c r="L2059" t="str">
        <f t="shared" si="130"/>
        <v>UPDATE m_coa set coa_group_id='178' WHERE code='210301136';</v>
      </c>
    </row>
    <row r="2060" customFormat="1" spans="2:12">
      <c r="B2060">
        <v>210301137</v>
      </c>
      <c r="C2060" t="str">
        <f t="shared" si="128"/>
        <v>CL - Utang Usaha Pihak Berelasi - PT DMMX Rans Digital (DRD)</v>
      </c>
      <c r="D2060" s="7" t="str">
        <f t="shared" si="129"/>
        <v>INSERT INTO m_coa (created_at, code, name) values (NOW(),'210301137','CL - Utang Usaha Pihak Berelasi - PT DMMX Rans Digital (DRD)');</v>
      </c>
      <c r="E2060" s="744" t="s">
        <v>60</v>
      </c>
      <c r="F2060" t="s">
        <v>415</v>
      </c>
      <c r="G2060" t="s">
        <v>418</v>
      </c>
      <c r="I2060" t="s">
        <v>249</v>
      </c>
      <c r="K2060">
        <f>VLOOKUP(I2060,Sheet2!$A$2:$C$1013,3,FALSE)</f>
        <v>179</v>
      </c>
      <c r="L2060" t="str">
        <f t="shared" si="130"/>
        <v>UPDATE m_coa set coa_group_id='179' WHERE code='210301137';</v>
      </c>
    </row>
    <row r="2061" customFormat="1" spans="2:12">
      <c r="B2061">
        <v>210301138</v>
      </c>
      <c r="C2061" t="str">
        <f t="shared" si="128"/>
        <v>CL - Utang Usaha Pihak Berelasi - PT Qerja Akademi Indonesia (QAI)</v>
      </c>
      <c r="D2061" s="7" t="str">
        <f t="shared" si="129"/>
        <v>INSERT INTO m_coa (created_at, code, name) values (NOW(),'210301138','CL - Utang Usaha Pihak Berelasi - PT Qerja Akademi Indonesia (QAI)');</v>
      </c>
      <c r="E2061" s="744" t="s">
        <v>60</v>
      </c>
      <c r="F2061" t="s">
        <v>415</v>
      </c>
      <c r="G2061" t="s">
        <v>418</v>
      </c>
      <c r="I2061" t="s">
        <v>250</v>
      </c>
      <c r="K2061">
        <f>VLOOKUP(I2061,Sheet2!$A$2:$C$1013,3,FALSE)</f>
        <v>180</v>
      </c>
      <c r="L2061" t="str">
        <f t="shared" si="130"/>
        <v>UPDATE m_coa set coa_group_id='180' WHERE code='210301138';</v>
      </c>
    </row>
    <row r="2062" customFormat="1" spans="2:12">
      <c r="B2062">
        <v>210301139</v>
      </c>
      <c r="C2062" t="str">
        <f t="shared" si="128"/>
        <v>CL - Utang Usaha Pihak Berelasi - PT Tfas Digital Indonesia (TDI)</v>
      </c>
      <c r="D2062" s="7" t="str">
        <f t="shared" si="129"/>
        <v>INSERT INTO m_coa (created_at, code, name) values (NOW(),'210301139','CL - Utang Usaha Pihak Berelasi - PT Tfas Digital Indonesia (TDI)');</v>
      </c>
      <c r="E2062" s="744" t="s">
        <v>60</v>
      </c>
      <c r="F2062" t="s">
        <v>415</v>
      </c>
      <c r="G2062" t="s">
        <v>418</v>
      </c>
      <c r="I2062" t="s">
        <v>251</v>
      </c>
      <c r="K2062">
        <f>VLOOKUP(I2062,Sheet2!$A$2:$C$1013,3,FALSE)</f>
        <v>181</v>
      </c>
      <c r="L2062" t="str">
        <f t="shared" si="130"/>
        <v>UPDATE m_coa set coa_group_id='181' WHERE code='210301139';</v>
      </c>
    </row>
    <row r="2063" customFormat="1" spans="2:12">
      <c r="B2063">
        <v>210301140</v>
      </c>
      <c r="C2063" t="str">
        <f t="shared" si="128"/>
        <v>CL - Utang Usaha Pihak Berelasi - PT Gemilang Integra Fentura (GIF)</v>
      </c>
      <c r="D2063" s="7" t="str">
        <f t="shared" si="129"/>
        <v>INSERT INTO m_coa (created_at, code, name) values (NOW(),'210301140','CL - Utang Usaha Pihak Berelasi - PT Gemilang Integra Fentura (GIF)');</v>
      </c>
      <c r="E2063" s="744" t="s">
        <v>60</v>
      </c>
      <c r="F2063" t="s">
        <v>415</v>
      </c>
      <c r="G2063" t="s">
        <v>418</v>
      </c>
      <c r="I2063" t="s">
        <v>252</v>
      </c>
      <c r="K2063">
        <f>VLOOKUP(I2063,Sheet2!$A$2:$C$1013,3,FALSE)</f>
        <v>182</v>
      </c>
      <c r="L2063" t="str">
        <f t="shared" si="130"/>
        <v>UPDATE m_coa set coa_group_id='182' WHERE code='210301140';</v>
      </c>
    </row>
    <row r="2064" customFormat="1" spans="2:12">
      <c r="B2064">
        <v>210301141</v>
      </c>
      <c r="C2064" t="str">
        <f t="shared" si="128"/>
        <v>CL - Utang Usaha Pihak Berelasi - PT Energi Selalu Baru (ESB)</v>
      </c>
      <c r="D2064" s="7" t="str">
        <f t="shared" si="129"/>
        <v>INSERT INTO m_coa (created_at, code, name) values (NOW(),'210301141','CL - Utang Usaha Pihak Berelasi - PT Energi Selalu Baru (ESB)');</v>
      </c>
      <c r="E2064" s="744" t="s">
        <v>60</v>
      </c>
      <c r="F2064" t="s">
        <v>415</v>
      </c>
      <c r="G2064" t="s">
        <v>418</v>
      </c>
      <c r="I2064" t="s">
        <v>253</v>
      </c>
      <c r="K2064">
        <f>VLOOKUP(I2064,Sheet2!$A$2:$C$1013,3,FALSE)</f>
        <v>183</v>
      </c>
      <c r="L2064" t="str">
        <f t="shared" si="130"/>
        <v>UPDATE m_coa set coa_group_id='183' WHERE code='210301141';</v>
      </c>
    </row>
    <row r="2065" customFormat="1" spans="2:12">
      <c r="B2065">
        <v>210301142</v>
      </c>
      <c r="C2065" t="str">
        <f t="shared" si="128"/>
        <v>CL - Utang Usaha Pihak Berelasi - PT Solic Kreasi Baru (SKB)</v>
      </c>
      <c r="D2065" s="7" t="str">
        <f t="shared" si="129"/>
        <v>INSERT INTO m_coa (created_at, code, name) values (NOW(),'210301142','CL - Utang Usaha Pihak Berelasi - PT Solic Kreasi Baru (SKB)');</v>
      </c>
      <c r="E2065" s="744" t="s">
        <v>60</v>
      </c>
      <c r="F2065" t="s">
        <v>415</v>
      </c>
      <c r="G2065" t="s">
        <v>418</v>
      </c>
      <c r="I2065" t="s">
        <v>254</v>
      </c>
      <c r="K2065">
        <f>VLOOKUP(I2065,Sheet2!$A$2:$C$1013,3,FALSE)</f>
        <v>184</v>
      </c>
      <c r="L2065" t="str">
        <f t="shared" si="130"/>
        <v>UPDATE m_coa set coa_group_id='184' WHERE code='210301142';</v>
      </c>
    </row>
    <row r="2066" customFormat="1" spans="2:12">
      <c r="B2066">
        <v>210301143</v>
      </c>
      <c r="C2066" t="str">
        <f t="shared" si="128"/>
        <v>CL - Utang Usaha Pihak Berelasi - PT Gembala Rintisan Digital (GRD)</v>
      </c>
      <c r="D2066" s="7" t="str">
        <f t="shared" si="129"/>
        <v>INSERT INTO m_coa (created_at, code, name) values (NOW(),'210301143','CL - Utang Usaha Pihak Berelasi - PT Gembala Rintisan Digital (GRD)');</v>
      </c>
      <c r="E2066" s="744" t="s">
        <v>60</v>
      </c>
      <c r="F2066" t="s">
        <v>415</v>
      </c>
      <c r="G2066" t="s">
        <v>418</v>
      </c>
      <c r="I2066" t="s">
        <v>255</v>
      </c>
      <c r="K2066">
        <f>VLOOKUP(I2066,Sheet2!$A$2:$C$1013,3,FALSE)</f>
        <v>185</v>
      </c>
      <c r="L2066" t="str">
        <f t="shared" si="130"/>
        <v>UPDATE m_coa set coa_group_id='185' WHERE code='210301143';</v>
      </c>
    </row>
    <row r="2067" customFormat="1" spans="2:12">
      <c r="B2067">
        <v>210301144</v>
      </c>
      <c r="C2067" t="str">
        <f t="shared" si="128"/>
        <v>CL - Utang Usaha Pihak Berelasi - PT Sentral Inti Anugerah (SIA1)</v>
      </c>
      <c r="D2067" s="7" t="str">
        <f t="shared" si="129"/>
        <v>INSERT INTO m_coa (created_at, code, name) values (NOW(),'210301144','CL - Utang Usaha Pihak Berelasi - PT Sentral Inti Anugerah (SIA1)');</v>
      </c>
      <c r="E2067" s="744" t="s">
        <v>60</v>
      </c>
      <c r="F2067" t="s">
        <v>415</v>
      </c>
      <c r="G2067" t="s">
        <v>418</v>
      </c>
      <c r="I2067" t="s">
        <v>256</v>
      </c>
      <c r="K2067">
        <f>VLOOKUP(I2067,Sheet2!$A$2:$C$1013,3,FALSE)</f>
        <v>186</v>
      </c>
      <c r="L2067" t="str">
        <f t="shared" si="130"/>
        <v>UPDATE m_coa set coa_group_id='186' WHERE code='210301144';</v>
      </c>
    </row>
    <row r="2068" customFormat="1" spans="2:12">
      <c r="B2068">
        <v>210301145</v>
      </c>
      <c r="C2068" t="str">
        <f t="shared" si="128"/>
        <v>CL - Utang Usaha Pihak Berelasi - PT Sarana Cipta Digital (SCD)</v>
      </c>
      <c r="D2068" s="7" t="str">
        <f t="shared" si="129"/>
        <v>INSERT INTO m_coa (created_at, code, name) values (NOW(),'210301145','CL - Utang Usaha Pihak Berelasi - PT Sarana Cipta Digital (SCD)');</v>
      </c>
      <c r="E2068" s="744" t="s">
        <v>60</v>
      </c>
      <c r="F2068" t="s">
        <v>415</v>
      </c>
      <c r="G2068" t="s">
        <v>418</v>
      </c>
      <c r="I2068" t="s">
        <v>257</v>
      </c>
      <c r="K2068">
        <f>VLOOKUP(I2068,Sheet2!$A$2:$C$1013,3,FALSE)</f>
        <v>187</v>
      </c>
      <c r="L2068" t="str">
        <f t="shared" si="130"/>
        <v>UPDATE m_coa set coa_group_id='187' WHERE code='210301145';</v>
      </c>
    </row>
    <row r="2069" customFormat="1" spans="2:12">
      <c r="B2069">
        <v>210301146</v>
      </c>
      <c r="C2069" t="str">
        <f t="shared" si="128"/>
        <v>CL - Utang Usaha Pihak Berelasi - PT Sejahtera Wahana Teknindo (SWT)</v>
      </c>
      <c r="D2069" s="7" t="str">
        <f t="shared" si="129"/>
        <v>INSERT INTO m_coa (created_at, code, name) values (NOW(),'210301146','CL - Utang Usaha Pihak Berelasi - PT Sejahtera Wahana Teknindo (SWT)');</v>
      </c>
      <c r="E2069" s="744" t="s">
        <v>60</v>
      </c>
      <c r="F2069" t="s">
        <v>415</v>
      </c>
      <c r="G2069" t="s">
        <v>418</v>
      </c>
      <c r="I2069" t="s">
        <v>258</v>
      </c>
      <c r="K2069">
        <f>VLOOKUP(I2069,Sheet2!$A$2:$C$1013,3,FALSE)</f>
        <v>188</v>
      </c>
      <c r="L2069" t="str">
        <f t="shared" si="130"/>
        <v>UPDATE m_coa set coa_group_id='188' WHERE code='210301146';</v>
      </c>
    </row>
    <row r="2070" customFormat="1" spans="2:12">
      <c r="B2070">
        <v>210301147</v>
      </c>
      <c r="C2070" t="str">
        <f t="shared" si="128"/>
        <v>CL - Utang Usaha Pihak Berelasi - PT Sicepat Mcash Indonesia (SMI)</v>
      </c>
      <c r="D2070" s="7" t="str">
        <f t="shared" si="129"/>
        <v>INSERT INTO m_coa (created_at, code, name) values (NOW(),'210301147','CL - Utang Usaha Pihak Berelasi - PT Sicepat Mcash Indonesia (SMI)');</v>
      </c>
      <c r="E2070" s="744" t="s">
        <v>60</v>
      </c>
      <c r="F2070" t="s">
        <v>415</v>
      </c>
      <c r="G2070" t="s">
        <v>418</v>
      </c>
      <c r="I2070" t="s">
        <v>259</v>
      </c>
      <c r="K2070">
        <f>VLOOKUP(I2070,Sheet2!$A$2:$C$1013,3,FALSE)</f>
        <v>189</v>
      </c>
      <c r="L2070" t="str">
        <f t="shared" si="130"/>
        <v>UPDATE m_coa set coa_group_id='189' WHERE code='210301147';</v>
      </c>
    </row>
    <row r="2071" customFormat="1" spans="2:12">
      <c r="B2071">
        <v>210301148</v>
      </c>
      <c r="C2071" t="str">
        <f t="shared" si="128"/>
        <v>CL - Utang Usaha Pihak Berelasi - PT TFAS Nusantara Digital (TND)</v>
      </c>
      <c r="D2071" s="7" t="str">
        <f t="shared" si="129"/>
        <v>INSERT INTO m_coa (created_at, code, name) values (NOW(),'210301148','CL - Utang Usaha Pihak Berelasi - PT TFAS Nusantara Digital (TND)');</v>
      </c>
      <c r="E2071" s="744" t="s">
        <v>60</v>
      </c>
      <c r="F2071" t="s">
        <v>415</v>
      </c>
      <c r="G2071" t="s">
        <v>418</v>
      </c>
      <c r="I2071" t="s">
        <v>260</v>
      </c>
      <c r="K2071">
        <f>VLOOKUP(I2071,Sheet2!$A$2:$C$1013,3,FALSE)</f>
        <v>190</v>
      </c>
      <c r="L2071" t="str">
        <f t="shared" si="130"/>
        <v>UPDATE m_coa set coa_group_id='190' WHERE code='210301148';</v>
      </c>
    </row>
    <row r="2072" customFormat="1" spans="2:12">
      <c r="B2072">
        <v>210301149</v>
      </c>
      <c r="C2072" t="str">
        <f t="shared" si="128"/>
        <v>CL - Utang Usaha Pihak Berelasi - PT Volta Indonesia Semesta (VIS)</v>
      </c>
      <c r="D2072" s="7" t="str">
        <f t="shared" si="129"/>
        <v>INSERT INTO m_coa (created_at, code, name) values (NOW(),'210301149','CL - Utang Usaha Pihak Berelasi - PT Volta Indonesia Semesta (VIS)');</v>
      </c>
      <c r="E2072" s="744" t="s">
        <v>60</v>
      </c>
      <c r="F2072" t="s">
        <v>415</v>
      </c>
      <c r="G2072" t="s">
        <v>418</v>
      </c>
      <c r="I2072" t="s">
        <v>261</v>
      </c>
      <c r="K2072">
        <f>VLOOKUP(I2072,Sheet2!$A$2:$C$1013,3,FALSE)</f>
        <v>191</v>
      </c>
      <c r="L2072" t="str">
        <f t="shared" si="130"/>
        <v>UPDATE m_coa set coa_group_id='191' WHERE code='210301149';</v>
      </c>
    </row>
    <row r="2073" customFormat="1" spans="2:12">
      <c r="B2073">
        <v>210301150</v>
      </c>
      <c r="C2073" t="str">
        <f t="shared" si="128"/>
        <v>CL - Utang Usaha Pihak Berelasi - PT Solic Inti Anugerah (SIA2)</v>
      </c>
      <c r="D2073" s="7" t="str">
        <f t="shared" si="129"/>
        <v>INSERT INTO m_coa (created_at, code, name) values (NOW(),'210301150','CL - Utang Usaha Pihak Berelasi - PT Solic Inti Anugerah (SIA2)');</v>
      </c>
      <c r="E2073" s="744" t="s">
        <v>60</v>
      </c>
      <c r="F2073" t="s">
        <v>415</v>
      </c>
      <c r="G2073" t="s">
        <v>418</v>
      </c>
      <c r="I2073" t="s">
        <v>262</v>
      </c>
      <c r="K2073">
        <f>VLOOKUP(I2073,Sheet2!$A$2:$C$1013,3,FALSE)</f>
        <v>192</v>
      </c>
      <c r="L2073" t="str">
        <f t="shared" si="130"/>
        <v>UPDATE m_coa set coa_group_id='192' WHERE code='210301150';</v>
      </c>
    </row>
    <row r="2074" customFormat="1" spans="2:12">
      <c r="B2074">
        <v>210301151</v>
      </c>
      <c r="C2074" t="str">
        <f t="shared" si="128"/>
        <v>CL - Utang Usaha Pihak Berelasi - PT Bumilangit Entertainment Corpora (BCU)</v>
      </c>
      <c r="D2074" s="7" t="str">
        <f t="shared" si="129"/>
        <v>INSERT INTO m_coa (created_at, code, name) values (NOW(),'210301151','CL - Utang Usaha Pihak Berelasi - PT Bumilangit Entertainment Corpora (BCU)');</v>
      </c>
      <c r="E2074" s="744" t="s">
        <v>60</v>
      </c>
      <c r="F2074" t="s">
        <v>415</v>
      </c>
      <c r="G2074" t="s">
        <v>418</v>
      </c>
      <c r="I2074" t="s">
        <v>263</v>
      </c>
      <c r="K2074">
        <f>VLOOKUP(I2074,Sheet2!$A$2:$C$1013,3,FALSE)</f>
        <v>193</v>
      </c>
      <c r="L2074" t="str">
        <f t="shared" si="130"/>
        <v>UPDATE m_coa set coa_group_id='193' WHERE code='210301151';</v>
      </c>
    </row>
    <row r="2075" customFormat="1" spans="2:12">
      <c r="B2075">
        <v>210301152</v>
      </c>
      <c r="C2075" t="str">
        <f t="shared" si="128"/>
        <v>CL - Utang Usaha Pihak Berelasi - PT Sinergi Maxima Digitalindo (SMD)</v>
      </c>
      <c r="D2075" s="7" t="str">
        <f t="shared" si="129"/>
        <v>INSERT INTO m_coa (created_at, code, name) values (NOW(),'210301152','CL - Utang Usaha Pihak Berelasi - PT Sinergi Maxima Digitalindo (SMD)');</v>
      </c>
      <c r="E2075" s="744" t="s">
        <v>60</v>
      </c>
      <c r="F2075" t="s">
        <v>415</v>
      </c>
      <c r="G2075" t="s">
        <v>418</v>
      </c>
      <c r="I2075" t="s">
        <v>264</v>
      </c>
      <c r="K2075">
        <f>VLOOKUP(I2075,Sheet2!$A$2:$C$1013,3,FALSE)</f>
        <v>194</v>
      </c>
      <c r="L2075" t="str">
        <f t="shared" si="130"/>
        <v>UPDATE m_coa set coa_group_id='194' WHERE code='210301152';</v>
      </c>
    </row>
    <row r="2076" customFormat="1" spans="2:12">
      <c r="B2076">
        <v>210301153</v>
      </c>
      <c r="C2076" t="str">
        <f t="shared" si="128"/>
        <v>CL - Utang Usaha Pihak Berelasi - PT Kreasi Baru Digital (KBD)</v>
      </c>
      <c r="D2076" s="7" t="str">
        <f t="shared" si="129"/>
        <v>INSERT INTO m_coa (created_at, code, name) values (NOW(),'210301153','CL - Utang Usaha Pihak Berelasi - PT Kreasi Baru Digital (KBD)');</v>
      </c>
      <c r="E2076" s="744" t="s">
        <v>60</v>
      </c>
      <c r="F2076" t="s">
        <v>415</v>
      </c>
      <c r="G2076" t="s">
        <v>418</v>
      </c>
      <c r="I2076" t="s">
        <v>265</v>
      </c>
      <c r="K2076">
        <f>VLOOKUP(I2076,Sheet2!$A$2:$C$1013,3,FALSE)</f>
        <v>195</v>
      </c>
      <c r="L2076" t="str">
        <f t="shared" si="130"/>
        <v>UPDATE m_coa set coa_group_id='195' WHERE code='210301153';</v>
      </c>
    </row>
    <row r="2077" customFormat="1" spans="2:12">
      <c r="B2077">
        <v>210301154</v>
      </c>
      <c r="C2077" t="str">
        <f t="shared" si="128"/>
        <v>CL - Utang Usaha Pihak Berelasi - PT Solic Inti Digital (SID)</v>
      </c>
      <c r="D2077" s="7" t="str">
        <f t="shared" si="129"/>
        <v>INSERT INTO m_coa (created_at, code, name) values (NOW(),'210301154','CL - Utang Usaha Pihak Berelasi - PT Solic Inti Digital (SID)');</v>
      </c>
      <c r="E2077" s="744" t="s">
        <v>60</v>
      </c>
      <c r="F2077" t="s">
        <v>415</v>
      </c>
      <c r="G2077" t="s">
        <v>418</v>
      </c>
      <c r="I2077" t="s">
        <v>266</v>
      </c>
      <c r="K2077">
        <f>VLOOKUP(I2077,Sheet2!$A$2:$C$1013,3,FALSE)</f>
        <v>196</v>
      </c>
      <c r="L2077" t="str">
        <f t="shared" si="130"/>
        <v>UPDATE m_coa set coa_group_id='196' WHERE code='210301154';</v>
      </c>
    </row>
    <row r="2078" customFormat="1" spans="2:12">
      <c r="B2078">
        <v>210301155</v>
      </c>
      <c r="C2078" t="str">
        <f t="shared" si="128"/>
        <v>CL - Utang Usaha Pihak Berelasi - PT Hikmat Mulia Sentralindo (HMS)</v>
      </c>
      <c r="D2078" s="7" t="str">
        <f t="shared" si="129"/>
        <v>INSERT INTO m_coa (created_at, code, name) values (NOW(),'210301155','CL - Utang Usaha Pihak Berelasi - PT Hikmat Mulia Sentralindo (HMS)');</v>
      </c>
      <c r="E2078" s="744" t="s">
        <v>60</v>
      </c>
      <c r="F2078" t="s">
        <v>415</v>
      </c>
      <c r="G2078" t="s">
        <v>418</v>
      </c>
      <c r="I2078" t="s">
        <v>267</v>
      </c>
      <c r="K2078">
        <f>VLOOKUP(I2078,Sheet2!$A$2:$C$1013,3,FALSE)</f>
        <v>197</v>
      </c>
      <c r="L2078" t="str">
        <f t="shared" si="130"/>
        <v>UPDATE m_coa set coa_group_id='197' WHERE code='210301155';</v>
      </c>
    </row>
    <row r="2079" customFormat="1" spans="2:12">
      <c r="B2079">
        <v>210301156</v>
      </c>
      <c r="C2079" t="str">
        <f t="shared" si="128"/>
        <v>CL - Utang Usaha Pihak Berelasi - PT Berkah Digital Distrindo (BDD)</v>
      </c>
      <c r="D2079" s="7" t="str">
        <f t="shared" si="129"/>
        <v>INSERT INTO m_coa (created_at, code, name) values (NOW(),'210301156','CL - Utang Usaha Pihak Berelasi - PT Berkah Digital Distrindo (BDD)');</v>
      </c>
      <c r="E2079" s="744" t="s">
        <v>60</v>
      </c>
      <c r="F2079" t="s">
        <v>415</v>
      </c>
      <c r="G2079" t="s">
        <v>418</v>
      </c>
      <c r="I2079" t="s">
        <v>268</v>
      </c>
      <c r="K2079">
        <f>VLOOKUP(I2079,Sheet2!$A$2:$C$1013,3,FALSE)</f>
        <v>198</v>
      </c>
      <c r="L2079" t="str">
        <f t="shared" si="130"/>
        <v>UPDATE m_coa set coa_group_id='198' WHERE code='210301156';</v>
      </c>
    </row>
    <row r="2080" customFormat="1" spans="2:12">
      <c r="B2080">
        <v>210301157</v>
      </c>
      <c r="C2080" t="str">
        <f t="shared" si="128"/>
        <v>CL - Utang Usaha Pihak Berelasi - PT DMMX Belanja Digital (BDB)</v>
      </c>
      <c r="D2080" s="7" t="str">
        <f t="shared" si="129"/>
        <v>INSERT INTO m_coa (created_at, code, name) values (NOW(),'210301157','CL - Utang Usaha Pihak Berelasi - PT DMMX Belanja Digital (BDB)');</v>
      </c>
      <c r="E2080" s="744" t="s">
        <v>60</v>
      </c>
      <c r="F2080" t="s">
        <v>415</v>
      </c>
      <c r="G2080" t="s">
        <v>418</v>
      </c>
      <c r="I2080" t="s">
        <v>269</v>
      </c>
      <c r="K2080">
        <f>VLOOKUP(I2080,Sheet2!$A$2:$C$1013,3,FALSE)</f>
        <v>199</v>
      </c>
      <c r="L2080" t="str">
        <f t="shared" si="130"/>
        <v>UPDATE m_coa set coa_group_id='199' WHERE code='210301157';</v>
      </c>
    </row>
    <row r="2081" customFormat="1" spans="2:12">
      <c r="B2081">
        <v>210301158</v>
      </c>
      <c r="C2081" t="str">
        <f t="shared" si="128"/>
        <v>CL - Utang Usaha Pihak Berelasi - PT Roxy Digital Investama (RDI)</v>
      </c>
      <c r="D2081" s="7" t="str">
        <f t="shared" si="129"/>
        <v>INSERT INTO m_coa (created_at, code, name) values (NOW(),'210301158','CL - Utang Usaha Pihak Berelasi - PT Roxy Digital Investama (RDI)');</v>
      </c>
      <c r="E2081" s="744" t="s">
        <v>60</v>
      </c>
      <c r="F2081" t="s">
        <v>415</v>
      </c>
      <c r="G2081" t="s">
        <v>418</v>
      </c>
      <c r="I2081" t="s">
        <v>270</v>
      </c>
      <c r="K2081">
        <f>VLOOKUP(I2081,Sheet2!$A$2:$C$1013,3,FALSE)</f>
        <v>200</v>
      </c>
      <c r="L2081" t="str">
        <f t="shared" si="130"/>
        <v>UPDATE m_coa set coa_group_id='200' WHERE code='210301158';</v>
      </c>
    </row>
    <row r="2082" customFormat="1" spans="2:12">
      <c r="B2082">
        <v>210301159</v>
      </c>
      <c r="C2082" t="str">
        <f t="shared" si="128"/>
        <v>CL - Utang Usaha Pihak Berelasi - PT Digisaham Veritas Indonesia (DVI)</v>
      </c>
      <c r="D2082" s="7" t="str">
        <f t="shared" si="129"/>
        <v>INSERT INTO m_coa (created_at, code, name) values (NOW(),'210301159','CL - Utang Usaha Pihak Berelasi - PT Digisaham Veritas Indonesia (DVI)');</v>
      </c>
      <c r="E2082" s="744" t="s">
        <v>60</v>
      </c>
      <c r="F2082" t="s">
        <v>415</v>
      </c>
      <c r="G2082" t="s">
        <v>418</v>
      </c>
      <c r="I2082" t="s">
        <v>271</v>
      </c>
      <c r="K2082">
        <f>VLOOKUP(I2082,Sheet2!$A$2:$C$1013,3,FALSE)</f>
        <v>201</v>
      </c>
      <c r="L2082" t="str">
        <f t="shared" si="130"/>
        <v>UPDATE m_coa set coa_group_id='201' WHERE code='210301159';</v>
      </c>
    </row>
    <row r="2083" customFormat="1" spans="2:12">
      <c r="B2083">
        <v>210301160</v>
      </c>
      <c r="C2083" t="str">
        <f t="shared" si="128"/>
        <v>CL - Utang Usaha Pihak Berelasi - PT DMMX Smartritel Teknologi (DST)</v>
      </c>
      <c r="D2083" s="7" t="str">
        <f t="shared" si="129"/>
        <v>INSERT INTO m_coa (created_at, code, name) values (NOW(),'210301160','CL - Utang Usaha Pihak Berelasi - PT DMMX Smartritel Teknologi (DST)');</v>
      </c>
      <c r="E2083" s="744" t="s">
        <v>60</v>
      </c>
      <c r="F2083" t="s">
        <v>415</v>
      </c>
      <c r="G2083" t="s">
        <v>418</v>
      </c>
      <c r="I2083" t="s">
        <v>272</v>
      </c>
      <c r="K2083">
        <f>VLOOKUP(I2083,Sheet2!$A$2:$C$1013,3,FALSE)</f>
        <v>202</v>
      </c>
      <c r="L2083" t="str">
        <f t="shared" si="130"/>
        <v>UPDATE m_coa set coa_group_id='202' WHERE code='210301160';</v>
      </c>
    </row>
    <row r="2084" customFormat="1" spans="2:12">
      <c r="B2084">
        <v>210301161</v>
      </c>
      <c r="C2084" t="str">
        <f t="shared" si="128"/>
        <v>CL - Utang Usaha Pihak Berelasi - PT Panca Global Kapital (PEGE)</v>
      </c>
      <c r="D2084" s="7" t="str">
        <f t="shared" si="129"/>
        <v>INSERT INTO m_coa (created_at, code, name) values (NOW(),'210301161','CL - Utang Usaha Pihak Berelasi - PT Panca Global Kapital (PEGE)');</v>
      </c>
      <c r="E2084" s="744" t="s">
        <v>60</v>
      </c>
      <c r="F2084" t="s">
        <v>415</v>
      </c>
      <c r="G2084" t="s">
        <v>418</v>
      </c>
      <c r="I2084" t="s">
        <v>273</v>
      </c>
      <c r="K2084">
        <f>VLOOKUP(I2084,Sheet2!$A$2:$C$1013,3,FALSE)</f>
        <v>203</v>
      </c>
      <c r="L2084" t="str">
        <f t="shared" si="130"/>
        <v>UPDATE m_coa set coa_group_id='203' WHERE code='210301161';</v>
      </c>
    </row>
    <row r="2085" customFormat="1" spans="2:12">
      <c r="B2085">
        <v>210301162</v>
      </c>
      <c r="C2085" t="str">
        <f t="shared" si="128"/>
        <v>CL - Utang Usaha Pihak Berelasi - PT Panca Global Sekuritas (PGS)</v>
      </c>
      <c r="D2085" s="7" t="str">
        <f t="shared" si="129"/>
        <v>INSERT INTO m_coa (created_at, code, name) values (NOW(),'210301162','CL - Utang Usaha Pihak Berelasi - PT Panca Global Sekuritas (PGS)');</v>
      </c>
      <c r="E2085" s="744" t="s">
        <v>60</v>
      </c>
      <c r="F2085" t="s">
        <v>415</v>
      </c>
      <c r="G2085" t="s">
        <v>418</v>
      </c>
      <c r="I2085" t="s">
        <v>274</v>
      </c>
      <c r="K2085">
        <f>VLOOKUP(I2085,Sheet2!$A$2:$C$1013,3,FALSE)</f>
        <v>204</v>
      </c>
      <c r="L2085" t="str">
        <f t="shared" si="130"/>
        <v>UPDATE m_coa set coa_group_id='204' WHERE code='210301162';</v>
      </c>
    </row>
    <row r="2086" customFormat="1" spans="2:12">
      <c r="B2086">
        <v>210301163</v>
      </c>
      <c r="C2086" t="str">
        <f t="shared" si="128"/>
        <v>CL - Utang Usaha Pihak Berelasi - PT Akasia Damcorp Waba (ADW)</v>
      </c>
      <c r="D2086" s="7" t="str">
        <f t="shared" si="129"/>
        <v>INSERT INTO m_coa (created_at, code, name) values (NOW(),'210301163','CL - Utang Usaha Pihak Berelasi - PT Akasia Damcorp Waba (ADW)');</v>
      </c>
      <c r="E2086" s="744" t="s">
        <v>60</v>
      </c>
      <c r="F2086" t="s">
        <v>415</v>
      </c>
      <c r="G2086" t="s">
        <v>418</v>
      </c>
      <c r="I2086" t="s">
        <v>275</v>
      </c>
      <c r="K2086">
        <f>VLOOKUP(I2086,Sheet2!$A$2:$C$1013,3,FALSE)</f>
        <v>205</v>
      </c>
      <c r="L2086" t="str">
        <f t="shared" si="130"/>
        <v>UPDATE m_coa set coa_group_id='205' WHERE code='210301163';</v>
      </c>
    </row>
    <row r="2087" customFormat="1" spans="2:12">
      <c r="B2087">
        <v>210301164</v>
      </c>
      <c r="C2087" t="str">
        <f t="shared" si="128"/>
        <v>CL - Utang Usaha Pihak Berelasi - PT Edukasi Atlit Internet Digital (EAID)</v>
      </c>
      <c r="D2087" s="7" t="str">
        <f t="shared" si="129"/>
        <v>INSERT INTO m_coa (created_at, code, name) values (NOW(),'210301164','CL - Utang Usaha Pihak Berelasi - PT Edukasi Atlit Internet Digital (EAID)');</v>
      </c>
      <c r="E2087" s="744" t="s">
        <v>60</v>
      </c>
      <c r="F2087" t="s">
        <v>415</v>
      </c>
      <c r="G2087" t="s">
        <v>418</v>
      </c>
      <c r="I2087" t="s">
        <v>276</v>
      </c>
      <c r="K2087">
        <f>VLOOKUP(I2087,Sheet2!$A$2:$C$1013,3,FALSE)</f>
        <v>206</v>
      </c>
      <c r="L2087" t="str">
        <f t="shared" si="130"/>
        <v>UPDATE m_coa set coa_group_id='206' WHERE code='210301164';</v>
      </c>
    </row>
    <row r="2088" customFormat="1" spans="2:12">
      <c r="B2088">
        <v>210301165</v>
      </c>
      <c r="C2088" t="str">
        <f t="shared" si="128"/>
        <v>CL - Utang Usaha Pihak Berelasi - PT DMMX Hera Sukses (DHS)</v>
      </c>
      <c r="D2088" s="7" t="str">
        <f t="shared" si="129"/>
        <v>INSERT INTO m_coa (created_at, code, name) values (NOW(),'210301165','CL - Utang Usaha Pihak Berelasi - PT DMMX Hera Sukses (DHS)');</v>
      </c>
      <c r="E2088" s="744" t="s">
        <v>60</v>
      </c>
      <c r="F2088" t="s">
        <v>415</v>
      </c>
      <c r="G2088" t="s">
        <v>418</v>
      </c>
      <c r="I2088" t="s">
        <v>277</v>
      </c>
      <c r="K2088">
        <f>VLOOKUP(I2088,Sheet2!$A$2:$C$1013,3,FALSE)</f>
        <v>207</v>
      </c>
      <c r="L2088" t="str">
        <f t="shared" si="130"/>
        <v>UPDATE m_coa set coa_group_id='207' WHERE code='210301165';</v>
      </c>
    </row>
    <row r="2089" customFormat="1" spans="2:12">
      <c r="B2089">
        <v>210301166</v>
      </c>
      <c r="C2089" t="str">
        <f t="shared" si="128"/>
        <v>CL - Utang Usaha Pihak Berelasi - PT Rans Prestisius Indonesia (RPI)</v>
      </c>
      <c r="D2089" s="7" t="str">
        <f t="shared" si="129"/>
        <v>INSERT INTO m_coa (created_at, code, name) values (NOW(),'210301166','CL - Utang Usaha Pihak Berelasi - PT Rans Prestisius Indonesia (RPI)');</v>
      </c>
      <c r="E2089" s="744" t="s">
        <v>60</v>
      </c>
      <c r="F2089" t="s">
        <v>415</v>
      </c>
      <c r="G2089" t="s">
        <v>418</v>
      </c>
      <c r="I2089" t="s">
        <v>278</v>
      </c>
      <c r="K2089">
        <f>VLOOKUP(I2089,Sheet2!$A$2:$C$1013,3,FALSE)</f>
        <v>208</v>
      </c>
      <c r="L2089" t="str">
        <f t="shared" si="130"/>
        <v>UPDATE m_coa set coa_group_id='208' WHERE code='210301166';</v>
      </c>
    </row>
    <row r="2090" customFormat="1" spans="2:12">
      <c r="B2090">
        <v>210301167</v>
      </c>
      <c r="C2090" t="str">
        <f t="shared" si="128"/>
        <v>CL - Utang Usaha Pihak Berelasi - PT DMMX Gamindo Global</v>
      </c>
      <c r="D2090" s="7" t="str">
        <f t="shared" si="129"/>
        <v>INSERT INTO m_coa (created_at, code, name) values (NOW(),'210301167','CL - Utang Usaha Pihak Berelasi - PT DMMX Gamindo Global');</v>
      </c>
      <c r="E2090" s="744" t="s">
        <v>60</v>
      </c>
      <c r="F2090" t="s">
        <v>415</v>
      </c>
      <c r="G2090" t="s">
        <v>418</v>
      </c>
      <c r="I2090" t="s">
        <v>279</v>
      </c>
      <c r="K2090">
        <f>VLOOKUP(I2090,Sheet2!$A$2:$C$1013,3,FALSE)</f>
        <v>209</v>
      </c>
      <c r="L2090" t="str">
        <f t="shared" si="130"/>
        <v>UPDATE m_coa set coa_group_id='209' WHERE code='210301167';</v>
      </c>
    </row>
    <row r="2091" customFormat="1" spans="2:12">
      <c r="B2091">
        <v>210301168</v>
      </c>
      <c r="C2091" t="str">
        <f t="shared" si="128"/>
        <v>CL - Utang Usaha Pihak Berelasi - PT Digital Anugerah Medisindo (DAM)</v>
      </c>
      <c r="D2091" s="7" t="str">
        <f t="shared" si="129"/>
        <v>INSERT INTO m_coa (created_at, code, name) values (NOW(),'210301168','CL - Utang Usaha Pihak Berelasi - PT Digital Anugerah Medisindo (DAM)');</v>
      </c>
      <c r="E2091" s="744" t="s">
        <v>60</v>
      </c>
      <c r="F2091" t="s">
        <v>415</v>
      </c>
      <c r="G2091" t="s">
        <v>418</v>
      </c>
      <c r="I2091" t="s">
        <v>280</v>
      </c>
      <c r="K2091">
        <f>VLOOKUP(I2091,Sheet2!$A$2:$C$1013,3,FALSE)</f>
        <v>210</v>
      </c>
      <c r="L2091" t="str">
        <f t="shared" si="130"/>
        <v>UPDATE m_coa set coa_group_id='210' WHERE code='210301168';</v>
      </c>
    </row>
    <row r="2092" customFormat="1" spans="2:12">
      <c r="B2092">
        <v>210301169</v>
      </c>
      <c r="C2092" t="str">
        <f t="shared" si="128"/>
        <v>CL - Utang Usaha Pihak Berelasi - PT Zirius Soteria Investama (ZSI)</v>
      </c>
      <c r="D2092" s="7" t="str">
        <f t="shared" si="129"/>
        <v>INSERT INTO m_coa (created_at, code, name) values (NOW(),'210301169','CL - Utang Usaha Pihak Berelasi - PT Zirius Soteria Investama (ZSI)');</v>
      </c>
      <c r="E2092" s="744" t="s">
        <v>60</v>
      </c>
      <c r="F2092" t="s">
        <v>415</v>
      </c>
      <c r="G2092" t="s">
        <v>418</v>
      </c>
      <c r="I2092" t="s">
        <v>281</v>
      </c>
      <c r="K2092">
        <f>VLOOKUP(I2092,Sheet2!$A$2:$C$1013,3,FALSE)</f>
        <v>211</v>
      </c>
      <c r="L2092" t="str">
        <f t="shared" si="130"/>
        <v>UPDATE m_coa set coa_group_id='211' WHERE code='210301169';</v>
      </c>
    </row>
    <row r="2093" customFormat="1" spans="2:12">
      <c r="B2093">
        <v>210301170</v>
      </c>
      <c r="C2093" t="str">
        <f t="shared" si="128"/>
        <v>CL - Utang Usaha Pihak Berelasi - PT CKL Indonesia Raya (CKL1)</v>
      </c>
      <c r="D2093" s="7" t="str">
        <f t="shared" si="129"/>
        <v>INSERT INTO m_coa (created_at, code, name) values (NOW(),'210301170','CL - Utang Usaha Pihak Berelasi - PT CKL Indonesia Raya (CKL1)');</v>
      </c>
      <c r="E2093" s="744" t="s">
        <v>60</v>
      </c>
      <c r="F2093" t="s">
        <v>415</v>
      </c>
      <c r="G2093" t="s">
        <v>418</v>
      </c>
      <c r="I2093" t="s">
        <v>282</v>
      </c>
      <c r="K2093">
        <f>VLOOKUP(I2093,Sheet2!$A$2:$C$1013,3,FALSE)</f>
        <v>212</v>
      </c>
      <c r="L2093" t="str">
        <f t="shared" si="130"/>
        <v>UPDATE m_coa set coa_group_id='212' WHERE code='210301170';</v>
      </c>
    </row>
    <row r="2094" customFormat="1" spans="2:12">
      <c r="B2094">
        <v>210301171</v>
      </c>
      <c r="C2094" t="str">
        <f t="shared" si="128"/>
        <v>CL - Utang Usaha Pihak Berelasi - PT Cipta Krida Lestari (CKL2)</v>
      </c>
      <c r="D2094" s="7" t="str">
        <f t="shared" si="129"/>
        <v>INSERT INTO m_coa (created_at, code, name) values (NOW(),'210301171','CL - Utang Usaha Pihak Berelasi - PT Cipta Krida Lestari (CKL2)');</v>
      </c>
      <c r="E2094" s="744" t="s">
        <v>60</v>
      </c>
      <c r="F2094" t="s">
        <v>415</v>
      </c>
      <c r="G2094" t="s">
        <v>418</v>
      </c>
      <c r="I2094" t="s">
        <v>283</v>
      </c>
      <c r="K2094">
        <f>VLOOKUP(I2094,Sheet2!$A$2:$C$1013,3,FALSE)</f>
        <v>213</v>
      </c>
      <c r="L2094" t="str">
        <f t="shared" si="130"/>
        <v>UPDATE m_coa set coa_group_id='213' WHERE code='210301171';</v>
      </c>
    </row>
    <row r="2095" customFormat="1" spans="2:12">
      <c r="B2095">
        <v>210301172</v>
      </c>
      <c r="C2095" t="str">
        <f t="shared" si="128"/>
        <v>CL - Utang Usaha Pihak Berelasi - PT Abyakta Data Sentosa (ADS)</v>
      </c>
      <c r="D2095" s="7" t="str">
        <f t="shared" si="129"/>
        <v>INSERT INTO m_coa (created_at, code, name) values (NOW(),'210301172','CL - Utang Usaha Pihak Berelasi - PT Abyakta Data Sentosa (ADS)');</v>
      </c>
      <c r="E2095" s="744" t="s">
        <v>60</v>
      </c>
      <c r="F2095" t="s">
        <v>415</v>
      </c>
      <c r="G2095" t="s">
        <v>418</v>
      </c>
      <c r="I2095" t="s">
        <v>284</v>
      </c>
      <c r="K2095">
        <f>VLOOKUP(I2095,Sheet2!$A$2:$C$1013,3,FALSE)</f>
        <v>214</v>
      </c>
      <c r="L2095" t="str">
        <f t="shared" si="130"/>
        <v>UPDATE m_coa set coa_group_id='214' WHERE code='210301172';</v>
      </c>
    </row>
    <row r="2096" customFormat="1" spans="2:12">
      <c r="B2096">
        <v>210301173</v>
      </c>
      <c r="C2096" t="str">
        <f t="shared" si="128"/>
        <v>CL - Utang Usaha Pihak Berelasi - PT Niji Sicepat Gamindo (NSG)</v>
      </c>
      <c r="D2096" s="7" t="str">
        <f t="shared" si="129"/>
        <v>INSERT INTO m_coa (created_at, code, name) values (NOW(),'210301173','CL - Utang Usaha Pihak Berelasi - PT Niji Sicepat Gamindo (NSG)');</v>
      </c>
      <c r="E2096" s="744" t="s">
        <v>60</v>
      </c>
      <c r="F2096" t="s">
        <v>415</v>
      </c>
      <c r="G2096" t="s">
        <v>418</v>
      </c>
      <c r="I2096" t="s">
        <v>285</v>
      </c>
      <c r="K2096">
        <f>VLOOKUP(I2096,Sheet2!$A$2:$C$1013,3,FALSE)</f>
        <v>215</v>
      </c>
      <c r="L2096" t="str">
        <f t="shared" si="130"/>
        <v>UPDATE m_coa set coa_group_id='215' WHERE code='210301173';</v>
      </c>
    </row>
    <row r="2097" customFormat="1" spans="2:12">
      <c r="B2097">
        <v>210301174</v>
      </c>
      <c r="C2097" t="str">
        <f t="shared" si="128"/>
        <v>CL - Utang Usaha Pihak Berelasi - PT Mulia Semesta Perkasa (MSP)</v>
      </c>
      <c r="D2097" s="7" t="str">
        <f t="shared" si="129"/>
        <v>INSERT INTO m_coa (created_at, code, name) values (NOW(),'210301174','CL - Utang Usaha Pihak Berelasi - PT Mulia Semesta Perkasa (MSP)');</v>
      </c>
      <c r="E2097" s="744" t="s">
        <v>60</v>
      </c>
      <c r="F2097" t="s">
        <v>415</v>
      </c>
      <c r="G2097" t="s">
        <v>418</v>
      </c>
      <c r="I2097" t="s">
        <v>286</v>
      </c>
      <c r="K2097">
        <f>VLOOKUP(I2097,Sheet2!$A$2:$C$1013,3,FALSE)</f>
        <v>216</v>
      </c>
      <c r="L2097" t="str">
        <f t="shared" si="130"/>
        <v>UPDATE m_coa set coa_group_id='216' WHERE code='210301174';</v>
      </c>
    </row>
    <row r="2098" customFormat="1" spans="2:12">
      <c r="B2098">
        <v>210301175</v>
      </c>
      <c r="C2098" t="str">
        <f t="shared" si="128"/>
        <v>CL - Utang Usaha Pihak Berelasi - PT Kredit Skor Indonesia (KSI)</v>
      </c>
      <c r="D2098" s="7" t="str">
        <f t="shared" si="129"/>
        <v>INSERT INTO m_coa (created_at, code, name) values (NOW(),'210301175','CL - Utang Usaha Pihak Berelasi - PT Kredit Skor Indonesia (KSI)');</v>
      </c>
      <c r="E2098" s="744" t="s">
        <v>60</v>
      </c>
      <c r="F2098" t="s">
        <v>415</v>
      </c>
      <c r="G2098" t="s">
        <v>418</v>
      </c>
      <c r="I2098" t="s">
        <v>287</v>
      </c>
      <c r="K2098">
        <f>VLOOKUP(I2098,Sheet2!$A$2:$C$1013,3,FALSE)</f>
        <v>217</v>
      </c>
      <c r="L2098" t="str">
        <f t="shared" si="130"/>
        <v>UPDATE m_coa set coa_group_id='217' WHERE code='210301175';</v>
      </c>
    </row>
    <row r="2099" customFormat="1" spans="2:12">
      <c r="B2099">
        <v>210301176</v>
      </c>
      <c r="C2099" t="str">
        <f t="shared" si="128"/>
        <v>CL - Utang Usaha Pihak Berelasi - PT Caltech Digital Indonesia (CDI)</v>
      </c>
      <c r="D2099" s="7" t="str">
        <f t="shared" si="129"/>
        <v>INSERT INTO m_coa (created_at, code, name) values (NOW(),'210301176','CL - Utang Usaha Pihak Berelasi - PT Caltech Digital Indonesia (CDI)');</v>
      </c>
      <c r="E2099" s="744" t="s">
        <v>60</v>
      </c>
      <c r="F2099" t="s">
        <v>415</v>
      </c>
      <c r="G2099" t="s">
        <v>418</v>
      </c>
      <c r="I2099" t="s">
        <v>288</v>
      </c>
      <c r="K2099">
        <f>VLOOKUP(I2099,Sheet2!$A$2:$C$1013,3,FALSE)</f>
        <v>218</v>
      </c>
      <c r="L2099" t="str">
        <f t="shared" si="130"/>
        <v>UPDATE m_coa set coa_group_id='218' WHERE code='210301176';</v>
      </c>
    </row>
    <row r="2100" customFormat="1" spans="2:12">
      <c r="B2100">
        <v>210301177</v>
      </c>
      <c r="C2100" t="str">
        <f t="shared" si="128"/>
        <v>CL - Utang Usaha Pihak Berelasi - PT Tfas Energi Indonesia (TEI)</v>
      </c>
      <c r="D2100" s="7" t="str">
        <f t="shared" si="129"/>
        <v>INSERT INTO m_coa (created_at, code, name) values (NOW(),'210301177','CL - Utang Usaha Pihak Berelasi - PT Tfas Energi Indonesia (TEI)');</v>
      </c>
      <c r="E2100" s="744" t="s">
        <v>60</v>
      </c>
      <c r="F2100" t="s">
        <v>415</v>
      </c>
      <c r="G2100" t="s">
        <v>418</v>
      </c>
      <c r="I2100" t="s">
        <v>289</v>
      </c>
      <c r="K2100">
        <f>VLOOKUP(I2100,Sheet2!$A$2:$C$1013,3,FALSE)</f>
        <v>219</v>
      </c>
      <c r="L2100" t="str">
        <f t="shared" si="130"/>
        <v>UPDATE m_coa set coa_group_id='219' WHERE code='210301177';</v>
      </c>
    </row>
    <row r="2101" customFormat="1" spans="2:12">
      <c r="B2101">
        <v>210301178</v>
      </c>
      <c r="C2101" t="str">
        <f t="shared" si="128"/>
        <v>CL - Utang Usaha Pihak Berelasi - PT Sicepat Inti Sofizo (SIF)</v>
      </c>
      <c r="D2101" s="7" t="str">
        <f t="shared" si="129"/>
        <v>INSERT INTO m_coa (created_at, code, name) values (NOW(),'210301178','CL - Utang Usaha Pihak Berelasi - PT Sicepat Inti Sofizo (SIF)');</v>
      </c>
      <c r="E2101" s="744" t="s">
        <v>60</v>
      </c>
      <c r="F2101" t="s">
        <v>415</v>
      </c>
      <c r="G2101" t="s">
        <v>418</v>
      </c>
      <c r="I2101" t="s">
        <v>290</v>
      </c>
      <c r="K2101">
        <f>VLOOKUP(I2101,Sheet2!$A$2:$C$1013,3,FALSE)</f>
        <v>220</v>
      </c>
      <c r="L2101" t="str">
        <f t="shared" si="130"/>
        <v>UPDATE m_coa set coa_group_id='220' WHERE code='210301178';</v>
      </c>
    </row>
    <row r="2102" customFormat="1" spans="2:12">
      <c r="B2102">
        <v>210301179</v>
      </c>
      <c r="C2102" t="str">
        <f t="shared" si="128"/>
        <v>CL - Utang Usaha Pihak Berelasi - PT DMMX Dektos Inti (DDI)</v>
      </c>
      <c r="D2102" s="7" t="str">
        <f t="shared" si="129"/>
        <v>INSERT INTO m_coa (created_at, code, name) values (NOW(),'210301179','CL - Utang Usaha Pihak Berelasi - PT DMMX Dektos Inti (DDI)');</v>
      </c>
      <c r="E2102" s="744" t="s">
        <v>60</v>
      </c>
      <c r="F2102" t="s">
        <v>415</v>
      </c>
      <c r="G2102" t="s">
        <v>418</v>
      </c>
      <c r="I2102" t="s">
        <v>291</v>
      </c>
      <c r="K2102">
        <f>VLOOKUP(I2102,Sheet2!$A$2:$C$1013,3,FALSE)</f>
        <v>221</v>
      </c>
      <c r="L2102" t="str">
        <f t="shared" si="130"/>
        <v>UPDATE m_coa set coa_group_id='221' WHERE code='210301179';</v>
      </c>
    </row>
    <row r="2103" customFormat="1" spans="2:12">
      <c r="B2103">
        <v>210301180</v>
      </c>
      <c r="C2103" t="str">
        <f t="shared" si="128"/>
        <v>CL - Utang Usaha Pihak Berelasi - PT Nugen Farma Medika (NFM)</v>
      </c>
      <c r="D2103" s="7" t="str">
        <f t="shared" si="129"/>
        <v>INSERT INTO m_coa (created_at, code, name) values (NOW(),'210301180','CL - Utang Usaha Pihak Berelasi - PT Nugen Farma Medika (NFM)');</v>
      </c>
      <c r="E2103" s="744" t="s">
        <v>60</v>
      </c>
      <c r="F2103" t="s">
        <v>415</v>
      </c>
      <c r="G2103" t="s">
        <v>418</v>
      </c>
      <c r="I2103" t="s">
        <v>292</v>
      </c>
      <c r="K2103">
        <f>VLOOKUP(I2103,Sheet2!$A$2:$C$1013,3,FALSE)</f>
        <v>222</v>
      </c>
      <c r="L2103" t="str">
        <f t="shared" si="130"/>
        <v>UPDATE m_coa set coa_group_id='222' WHERE code='210301180';</v>
      </c>
    </row>
    <row r="2104" customFormat="1" spans="2:12">
      <c r="B2104">
        <v>210301181</v>
      </c>
      <c r="C2104" t="str">
        <f t="shared" si="128"/>
        <v>CL - Utang Usaha Pihak Berelasi - PT Sicepat Aset Digital (SAD)</v>
      </c>
      <c r="D2104" s="7" t="str">
        <f t="shared" si="129"/>
        <v>INSERT INTO m_coa (created_at, code, name) values (NOW(),'210301181','CL - Utang Usaha Pihak Berelasi - PT Sicepat Aset Digital (SAD)');</v>
      </c>
      <c r="E2104" s="744" t="s">
        <v>60</v>
      </c>
      <c r="F2104" t="s">
        <v>415</v>
      </c>
      <c r="G2104" t="s">
        <v>418</v>
      </c>
      <c r="I2104" t="s">
        <v>293</v>
      </c>
      <c r="K2104">
        <f>VLOOKUP(I2104,Sheet2!$A$2:$C$1013,3,FALSE)</f>
        <v>223</v>
      </c>
      <c r="L2104" t="str">
        <f t="shared" si="130"/>
        <v>UPDATE m_coa set coa_group_id='223' WHERE code='210301181';</v>
      </c>
    </row>
    <row r="2105" customFormat="1" spans="2:12">
      <c r="B2105">
        <v>210301182</v>
      </c>
      <c r="C2105" t="str">
        <f t="shared" si="128"/>
        <v>CL - Utang Usaha Pihak Berelasi - PT Royal Investama Sejahtera (RIS)</v>
      </c>
      <c r="D2105" s="7" t="str">
        <f t="shared" si="129"/>
        <v>INSERT INTO m_coa (created_at, code, name) values (NOW(),'210301182','CL - Utang Usaha Pihak Berelasi - PT Royal Investama Sejahtera (RIS)');</v>
      </c>
      <c r="E2105" s="744" t="s">
        <v>60</v>
      </c>
      <c r="F2105" t="s">
        <v>415</v>
      </c>
      <c r="G2105" t="s">
        <v>418</v>
      </c>
      <c r="I2105" t="s">
        <v>294</v>
      </c>
      <c r="K2105">
        <f>VLOOKUP(I2105,Sheet2!$A$2:$C$1013,3,FALSE)</f>
        <v>224</v>
      </c>
      <c r="L2105" t="str">
        <f t="shared" si="130"/>
        <v>UPDATE m_coa set coa_group_id='224' WHERE code='210301182';</v>
      </c>
    </row>
    <row r="2106" customFormat="1" spans="2:12">
      <c r="B2106">
        <v>210301183</v>
      </c>
      <c r="C2106" t="str">
        <f t="shared" si="128"/>
        <v>CL - Utang Usaha Pihak Berelasi - PT Yudha Harapan Mulia (YHM)</v>
      </c>
      <c r="D2106" s="7" t="str">
        <f t="shared" si="129"/>
        <v>INSERT INTO m_coa (created_at, code, name) values (NOW(),'210301183','CL - Utang Usaha Pihak Berelasi - PT Yudha Harapan Mulia (YHM)');</v>
      </c>
      <c r="E2106" s="744" t="s">
        <v>60</v>
      </c>
      <c r="F2106" t="s">
        <v>415</v>
      </c>
      <c r="G2106" t="s">
        <v>418</v>
      </c>
      <c r="I2106" t="s">
        <v>295</v>
      </c>
      <c r="K2106">
        <f>VLOOKUP(I2106,Sheet2!$A$2:$C$1013,3,FALSE)</f>
        <v>225</v>
      </c>
      <c r="L2106" t="str">
        <f t="shared" si="130"/>
        <v>UPDATE m_coa set coa_group_id='225' WHERE code='210301183';</v>
      </c>
    </row>
    <row r="2107" customFormat="1" spans="2:12">
      <c r="B2107">
        <v>210301184</v>
      </c>
      <c r="C2107" t="str">
        <f t="shared" si="128"/>
        <v>CL - Utang Usaha Pihak Berelasi - PT DMMX Distribusi Pentabuana (DDP)</v>
      </c>
      <c r="D2107" s="7" t="str">
        <f t="shared" si="129"/>
        <v>INSERT INTO m_coa (created_at, code, name) values (NOW(),'210301184','CL - Utang Usaha Pihak Berelasi - PT DMMX Distribusi Pentabuana (DDP)');</v>
      </c>
      <c r="E2107" s="744" t="s">
        <v>60</v>
      </c>
      <c r="F2107" t="s">
        <v>415</v>
      </c>
      <c r="G2107" t="s">
        <v>418</v>
      </c>
      <c r="I2107" t="s">
        <v>296</v>
      </c>
      <c r="K2107">
        <f>VLOOKUP(I2107,Sheet2!$A$2:$C$1013,3,FALSE)</f>
        <v>226</v>
      </c>
      <c r="L2107" t="str">
        <f t="shared" si="130"/>
        <v>UPDATE m_coa set coa_group_id='226' WHERE code='210301184';</v>
      </c>
    </row>
    <row r="2108" customFormat="1" spans="2:12">
      <c r="B2108">
        <v>210301185</v>
      </c>
      <c r="C2108" t="str">
        <f t="shared" si="128"/>
        <v>CL - Utang Usaha Pihak Berelasi - PT Dezer Ruang Bicara (DRB)</v>
      </c>
      <c r="D2108" s="7" t="str">
        <f t="shared" si="129"/>
        <v>INSERT INTO m_coa (created_at, code, name) values (NOW(),'210301185','CL - Utang Usaha Pihak Berelasi - PT Dezer Ruang Bicara (DRB)');</v>
      </c>
      <c r="E2108" s="744" t="s">
        <v>60</v>
      </c>
      <c r="F2108" t="s">
        <v>415</v>
      </c>
      <c r="G2108" t="s">
        <v>418</v>
      </c>
      <c r="I2108" t="s">
        <v>297</v>
      </c>
      <c r="K2108">
        <f>VLOOKUP(I2108,Sheet2!$A$2:$C$1013,3,FALSE)</f>
        <v>227</v>
      </c>
      <c r="L2108" t="str">
        <f t="shared" si="130"/>
        <v>UPDATE m_coa set coa_group_id='227' WHERE code='210301185';</v>
      </c>
    </row>
    <row r="2109" customFormat="1" spans="2:12">
      <c r="B2109">
        <v>210301186</v>
      </c>
      <c r="C2109" t="str">
        <f t="shared" si="128"/>
        <v>CL - Utang Usaha Pihak Berelasi - PT Dektos Digital Corbuzier (DDC)</v>
      </c>
      <c r="D2109" s="7" t="str">
        <f t="shared" si="129"/>
        <v>INSERT INTO m_coa (created_at, code, name) values (NOW(),'210301186','CL - Utang Usaha Pihak Berelasi - PT Dektos Digital Corbuzier (DDC)');</v>
      </c>
      <c r="E2109" s="744" t="s">
        <v>60</v>
      </c>
      <c r="F2109" t="s">
        <v>415</v>
      </c>
      <c r="G2109" t="s">
        <v>418</v>
      </c>
      <c r="I2109" t="s">
        <v>298</v>
      </c>
      <c r="K2109">
        <f>VLOOKUP(I2109,Sheet2!$A$2:$C$1013,3,FALSE)</f>
        <v>228</v>
      </c>
      <c r="L2109" t="str">
        <f t="shared" si="130"/>
        <v>UPDATE m_coa set coa_group_id='228' WHERE code='210301186';</v>
      </c>
    </row>
    <row r="2110" customFormat="1" spans="2:12">
      <c r="B2110">
        <v>210301187</v>
      </c>
      <c r="C2110" t="str">
        <f t="shared" si="128"/>
        <v>CL - Utang Usaha Pihak Berelasi - PT BLDX Komik Nusantara (BKN)</v>
      </c>
      <c r="D2110" s="7" t="str">
        <f t="shared" si="129"/>
        <v>INSERT INTO m_coa (created_at, code, name) values (NOW(),'210301187','CL - Utang Usaha Pihak Berelasi - PT BLDX Komik Nusantara (BKN)');</v>
      </c>
      <c r="E2110" s="744" t="s">
        <v>60</v>
      </c>
      <c r="F2110" t="s">
        <v>415</v>
      </c>
      <c r="G2110" t="s">
        <v>418</v>
      </c>
      <c r="I2110" t="s">
        <v>299</v>
      </c>
      <c r="K2110">
        <f>VLOOKUP(I2110,Sheet2!$A$2:$C$1013,3,FALSE)</f>
        <v>229</v>
      </c>
      <c r="L2110" t="str">
        <f t="shared" si="130"/>
        <v>UPDATE m_coa set coa_group_id='229' WHERE code='210301187';</v>
      </c>
    </row>
    <row r="2111" customFormat="1" spans="2:12">
      <c r="B2111">
        <v>210301188</v>
      </c>
      <c r="C2111" t="str">
        <f t="shared" si="128"/>
        <v>CL - Utang Usaha Pihak Berelasi - PT Damcorp Digital Media (DDM)</v>
      </c>
      <c r="D2111" s="7" t="str">
        <f t="shared" si="129"/>
        <v>INSERT INTO m_coa (created_at, code, name) values (NOW(),'210301188','CL - Utang Usaha Pihak Berelasi - PT Damcorp Digital Media (DDM)');</v>
      </c>
      <c r="E2111" s="744" t="s">
        <v>60</v>
      </c>
      <c r="F2111" t="s">
        <v>415</v>
      </c>
      <c r="G2111" t="s">
        <v>418</v>
      </c>
      <c r="I2111" t="s">
        <v>300</v>
      </c>
      <c r="K2111">
        <f>VLOOKUP(I2111,Sheet2!$A$2:$C$1013,3,FALSE)</f>
        <v>230</v>
      </c>
      <c r="L2111" t="str">
        <f t="shared" si="130"/>
        <v>UPDATE m_coa set coa_group_id='230' WHERE code='210301188';</v>
      </c>
    </row>
    <row r="2112" customFormat="1" spans="2:12">
      <c r="B2112">
        <v>210301189</v>
      </c>
      <c r="C2112" t="str">
        <f t="shared" si="128"/>
        <v>CL - Utang Usaha Pihak Berelasi - PT NFT Digital Indonesia (NDI)</v>
      </c>
      <c r="D2112" s="7" t="str">
        <f t="shared" si="129"/>
        <v>INSERT INTO m_coa (created_at, code, name) values (NOW(),'210301189','CL - Utang Usaha Pihak Berelasi - PT NFT Digital Indonesia (NDI)');</v>
      </c>
      <c r="E2112" s="744" t="s">
        <v>60</v>
      </c>
      <c r="F2112" t="s">
        <v>415</v>
      </c>
      <c r="G2112" t="s">
        <v>418</v>
      </c>
      <c r="I2112" t="s">
        <v>301</v>
      </c>
      <c r="K2112">
        <f>VLOOKUP(I2112,Sheet2!$A$2:$C$1013,3,FALSE)</f>
        <v>231</v>
      </c>
      <c r="L2112" t="str">
        <f t="shared" si="130"/>
        <v>UPDATE m_coa set coa_group_id='231' WHERE code='210301189';</v>
      </c>
    </row>
    <row r="2113" customFormat="1" spans="2:12">
      <c r="B2113">
        <v>210301190</v>
      </c>
      <c r="C2113" t="str">
        <f t="shared" si="128"/>
        <v>CL - Utang Usaha Pihak Berelasi - PT Meta Verse Indonesia (MVI)</v>
      </c>
      <c r="D2113" s="7" t="str">
        <f t="shared" si="129"/>
        <v>INSERT INTO m_coa (created_at, code, name) values (NOW(),'210301190','CL - Utang Usaha Pihak Berelasi - PT Meta Verse Indonesia (MVI)');</v>
      </c>
      <c r="E2113" s="744" t="s">
        <v>60</v>
      </c>
      <c r="F2113" t="s">
        <v>415</v>
      </c>
      <c r="G2113" t="s">
        <v>418</v>
      </c>
      <c r="I2113" t="s">
        <v>302</v>
      </c>
      <c r="K2113">
        <f>VLOOKUP(I2113,Sheet2!$A$2:$C$1013,3,FALSE)</f>
        <v>232</v>
      </c>
      <c r="L2113" t="str">
        <f t="shared" si="130"/>
        <v>UPDATE m_coa set coa_group_id='232' WHERE code='210301190';</v>
      </c>
    </row>
    <row r="2114" customFormat="1" spans="2:12">
      <c r="B2114">
        <v>210301191</v>
      </c>
      <c r="C2114" t="str">
        <f t="shared" si="128"/>
        <v>CL - Utang Usaha Pihak Berelasi - PT META PRAVIA DIGITAL (MPD)</v>
      </c>
      <c r="D2114" s="7" t="str">
        <f t="shared" si="129"/>
        <v>INSERT INTO m_coa (created_at, code, name) values (NOW(),'210301191','CL - Utang Usaha Pihak Berelasi - PT META PRAVIA DIGITAL (MPD)');</v>
      </c>
      <c r="E2114" s="744" t="s">
        <v>60</v>
      </c>
      <c r="F2114" t="s">
        <v>415</v>
      </c>
      <c r="G2114" t="s">
        <v>418</v>
      </c>
      <c r="I2114" t="s">
        <v>303</v>
      </c>
      <c r="K2114">
        <f>VLOOKUP(I2114,Sheet2!$A$2:$C$1013,3,FALSE)</f>
        <v>233</v>
      </c>
      <c r="L2114" t="str">
        <f t="shared" si="130"/>
        <v>UPDATE m_coa set coa_group_id='233' WHERE code='210301191';</v>
      </c>
    </row>
    <row r="2115" customFormat="1" spans="2:12">
      <c r="B2115">
        <v>210301192</v>
      </c>
      <c r="C2115" t="str">
        <f t="shared" si="128"/>
        <v>CL - Utang Usaha Pihak Berelasi - PT DMMX Sentral Imaji</v>
      </c>
      <c r="D2115" s="7" t="str">
        <f t="shared" si="129"/>
        <v>INSERT INTO m_coa (created_at, code, name) values (NOW(),'210301192','CL - Utang Usaha Pihak Berelasi - PT DMMX Sentral Imaji');</v>
      </c>
      <c r="E2115" s="744" t="s">
        <v>60</v>
      </c>
      <c r="F2115" t="s">
        <v>415</v>
      </c>
      <c r="G2115" t="s">
        <v>418</v>
      </c>
      <c r="I2115" t="s">
        <v>304</v>
      </c>
      <c r="K2115">
        <f>VLOOKUP(I2115,Sheet2!$A$2:$C$1013,3,FALSE)</f>
        <v>234</v>
      </c>
      <c r="L2115" t="str">
        <f t="shared" si="130"/>
        <v>UPDATE m_coa set coa_group_id='234' WHERE code='210301192';</v>
      </c>
    </row>
    <row r="2116" customFormat="1" spans="2:12">
      <c r="B2116">
        <v>210301193</v>
      </c>
      <c r="C2116" t="str">
        <f t="shared" ref="C2116:C2128" si="131">CONCATENATE(F2116,E2116,G2116,E2116,I2116)</f>
        <v>CL - Utang Usaha Pihak Berelasi - PT Cinta Sang Juara</v>
      </c>
      <c r="D2116" s="7" t="str">
        <f t="shared" si="129"/>
        <v>INSERT INTO m_coa (created_at, code, name) values (NOW(),'210301193','CL - Utang Usaha Pihak Berelasi - PT Cinta Sang Juara');</v>
      </c>
      <c r="E2116" s="744" t="s">
        <v>60</v>
      </c>
      <c r="F2116" t="s">
        <v>415</v>
      </c>
      <c r="G2116" t="s">
        <v>418</v>
      </c>
      <c r="I2116" t="s">
        <v>305</v>
      </c>
      <c r="K2116">
        <f>VLOOKUP(I2116,Sheet2!$A$2:$C$1013,3,FALSE)</f>
        <v>235</v>
      </c>
      <c r="L2116" t="str">
        <f t="shared" si="130"/>
        <v>UPDATE m_coa set coa_group_id='235' WHERE code='210301193';</v>
      </c>
    </row>
    <row r="2117" customFormat="1" spans="2:12">
      <c r="B2117">
        <v>210301194</v>
      </c>
      <c r="C2117" t="str">
        <f t="shared" si="131"/>
        <v>CL - Utang Usaha Pihak Berelasi - PT Kosmos Karisma Karunia (KKK)</v>
      </c>
      <c r="D2117" s="7" t="str">
        <f t="shared" ref="D2117:D2180" si="132">"INSERT INTO m_coa (created_at, code, name) values (NOW(),'"&amp;B2117&amp;"','"&amp;C2117&amp;"');"</f>
        <v>INSERT INTO m_coa (created_at, code, name) values (NOW(),'210301194','CL - Utang Usaha Pihak Berelasi - PT Kosmos Karisma Karunia (KKK)');</v>
      </c>
      <c r="E2117" s="744" t="s">
        <v>60</v>
      </c>
      <c r="F2117" t="s">
        <v>415</v>
      </c>
      <c r="G2117" t="s">
        <v>418</v>
      </c>
      <c r="I2117" t="s">
        <v>306</v>
      </c>
      <c r="K2117">
        <f>VLOOKUP(I2117,Sheet2!$A$2:$C$1013,3,FALSE)</f>
        <v>236</v>
      </c>
      <c r="L2117" t="str">
        <f t="shared" ref="L2117:L2180" si="133">"UPDATE m_coa set coa_group_id='"&amp;K2117&amp;"' WHERE code='"&amp;B2117&amp;"';"</f>
        <v>UPDATE m_coa set coa_group_id='236' WHERE code='210301194';</v>
      </c>
    </row>
    <row r="2118" customFormat="1" spans="2:12">
      <c r="B2118">
        <v>210301195</v>
      </c>
      <c r="C2118" t="str">
        <f t="shared" si="131"/>
        <v>CL - Utang Usaha Pihak Berelasi - PT Sinergi Digital Teknologi (Lenna)</v>
      </c>
      <c r="D2118" s="7" t="str">
        <f t="shared" si="132"/>
        <v>INSERT INTO m_coa (created_at, code, name) values (NOW(),'210301195','CL - Utang Usaha Pihak Berelasi - PT Sinergi Digital Teknologi (Lenna)');</v>
      </c>
      <c r="E2118" s="744" t="s">
        <v>60</v>
      </c>
      <c r="F2118" t="s">
        <v>415</v>
      </c>
      <c r="G2118" t="s">
        <v>418</v>
      </c>
      <c r="I2118" t="s">
        <v>307</v>
      </c>
      <c r="K2118">
        <f>VLOOKUP(I2118,Sheet2!$A$2:$C$1013,3,FALSE)</f>
        <v>237</v>
      </c>
      <c r="L2118" t="str">
        <f t="shared" si="133"/>
        <v>UPDATE m_coa set coa_group_id='237' WHERE code='210301195';</v>
      </c>
    </row>
    <row r="2119" customFormat="1" spans="2:12">
      <c r="B2119">
        <v>210301196</v>
      </c>
      <c r="C2119" t="str">
        <f t="shared" si="131"/>
        <v>CL - Utang Usaha Pihak Berelasi - PT Kairos Ekspres Internasional (KEI)</v>
      </c>
      <c r="D2119" s="7" t="str">
        <f t="shared" si="132"/>
        <v>INSERT INTO m_coa (created_at, code, name) values (NOW(),'210301196','CL - Utang Usaha Pihak Berelasi - PT Kairos Ekspres Internasional (KEI)');</v>
      </c>
      <c r="E2119" s="744" t="s">
        <v>60</v>
      </c>
      <c r="F2119" t="s">
        <v>415</v>
      </c>
      <c r="G2119" t="s">
        <v>418</v>
      </c>
      <c r="I2119" t="s">
        <v>308</v>
      </c>
      <c r="K2119">
        <f>VLOOKUP(I2119,Sheet2!$A$2:$C$1013,3,FALSE)</f>
        <v>238</v>
      </c>
      <c r="L2119" t="str">
        <f t="shared" si="133"/>
        <v>UPDATE m_coa set coa_group_id='238' WHERE code='210301196';</v>
      </c>
    </row>
    <row r="2120" customFormat="1" spans="2:12">
      <c r="B2120">
        <v>210301197</v>
      </c>
      <c r="C2120" t="str">
        <f t="shared" si="131"/>
        <v>CL - Utang Usaha Pihak Berelasi - PT Dua Empat Print (DEP)</v>
      </c>
      <c r="D2120" s="7" t="str">
        <f t="shared" si="132"/>
        <v>INSERT INTO m_coa (created_at, code, name) values (NOW(),'210301197','CL - Utang Usaha Pihak Berelasi - PT Dua Empat Print (DEP)');</v>
      </c>
      <c r="E2120" s="744" t="s">
        <v>60</v>
      </c>
      <c r="F2120" t="s">
        <v>415</v>
      </c>
      <c r="G2120" t="s">
        <v>418</v>
      </c>
      <c r="I2120" t="s">
        <v>309</v>
      </c>
      <c r="K2120">
        <f>VLOOKUP(I2120,Sheet2!$A$2:$C$1013,3,FALSE)</f>
        <v>239</v>
      </c>
      <c r="L2120" t="str">
        <f t="shared" si="133"/>
        <v>UPDATE m_coa set coa_group_id='239' WHERE code='210301197';</v>
      </c>
    </row>
    <row r="2121" customFormat="1" spans="2:12">
      <c r="B2121">
        <v>210301198</v>
      </c>
      <c r="C2121" t="str">
        <f t="shared" si="131"/>
        <v>CL - Utang Usaha Pihak Berelasi - PT V2 Indonesia (V2)</v>
      </c>
      <c r="D2121" s="7" t="str">
        <f t="shared" si="132"/>
        <v>INSERT INTO m_coa (created_at, code, name) values (NOW(),'210301198','CL - Utang Usaha Pihak Berelasi - PT V2 Indonesia (V2)');</v>
      </c>
      <c r="E2121" s="744" t="s">
        <v>60</v>
      </c>
      <c r="F2121" t="s">
        <v>415</v>
      </c>
      <c r="G2121" t="s">
        <v>418</v>
      </c>
      <c r="I2121" t="s">
        <v>310</v>
      </c>
      <c r="K2121">
        <f>VLOOKUP(I2121,Sheet2!$A$2:$C$1013,3,FALSE)</f>
        <v>240</v>
      </c>
      <c r="L2121" t="str">
        <f t="shared" si="133"/>
        <v>UPDATE m_coa set coa_group_id='240' WHERE code='210301198';</v>
      </c>
    </row>
    <row r="2122" customFormat="1" spans="2:12">
      <c r="B2122">
        <v>210301199</v>
      </c>
      <c r="C2122" t="str">
        <f t="shared" si="131"/>
        <v>CL - Utang Usaha Pihak Berelasi - PT Makarios Bensu Kopi (MBK)</v>
      </c>
      <c r="D2122" s="7" t="str">
        <f t="shared" si="132"/>
        <v>INSERT INTO m_coa (created_at, code, name) values (NOW(),'210301199','CL - Utang Usaha Pihak Berelasi - PT Makarios Bensu Kopi (MBK)');</v>
      </c>
      <c r="E2122" s="744" t="s">
        <v>60</v>
      </c>
      <c r="F2122" t="s">
        <v>415</v>
      </c>
      <c r="G2122" t="s">
        <v>418</v>
      </c>
      <c r="I2122" t="s">
        <v>311</v>
      </c>
      <c r="K2122">
        <f>VLOOKUP(I2122,Sheet2!$A$2:$C$1013,3,FALSE)</f>
        <v>241</v>
      </c>
      <c r="L2122" t="str">
        <f t="shared" si="133"/>
        <v>UPDATE m_coa set coa_group_id='241' WHERE code='210301199';</v>
      </c>
    </row>
    <row r="2123" customFormat="1" spans="2:12">
      <c r="B2123">
        <v>210301200</v>
      </c>
      <c r="C2123" t="str">
        <f t="shared" si="131"/>
        <v>CL - Utang Usaha Pihak Berelasi - PT Mahaka Media Tbk (ABBA)</v>
      </c>
      <c r="D2123" s="7" t="str">
        <f t="shared" si="132"/>
        <v>INSERT INTO m_coa (created_at, code, name) values (NOW(),'210301200','CL - Utang Usaha Pihak Berelasi - PT Mahaka Media Tbk (ABBA)');</v>
      </c>
      <c r="E2123" s="744" t="s">
        <v>60</v>
      </c>
      <c r="F2123" t="s">
        <v>415</v>
      </c>
      <c r="G2123" t="s">
        <v>418</v>
      </c>
      <c r="I2123" t="s">
        <v>312</v>
      </c>
      <c r="K2123">
        <f>VLOOKUP(I2123,Sheet2!$A$2:$C$1013,3,FALSE)</f>
        <v>242</v>
      </c>
      <c r="L2123" t="str">
        <f t="shared" si="133"/>
        <v>UPDATE m_coa set coa_group_id='242' WHERE code='210301200';</v>
      </c>
    </row>
    <row r="2124" customFormat="1" spans="2:12">
      <c r="B2124">
        <v>210301201</v>
      </c>
      <c r="C2124" t="str">
        <f t="shared" si="131"/>
        <v>CL - Utang Usaha Pihak Berelasi - PT Sinergi Teknologi Mandiri (STM)</v>
      </c>
      <c r="D2124" s="7" t="str">
        <f t="shared" si="132"/>
        <v>INSERT INTO m_coa (created_at, code, name) values (NOW(),'210301201','CL - Utang Usaha Pihak Berelasi - PT Sinergi Teknologi Mandiri (STM)');</v>
      </c>
      <c r="E2124" s="744" t="s">
        <v>60</v>
      </c>
      <c r="F2124" t="s">
        <v>415</v>
      </c>
      <c r="G2124" t="s">
        <v>418</v>
      </c>
      <c r="I2124" t="s">
        <v>313</v>
      </c>
      <c r="K2124">
        <f>VLOOKUP(I2124,Sheet2!$A$2:$C$1013,3,FALSE)</f>
        <v>243</v>
      </c>
      <c r="L2124" t="str">
        <f t="shared" si="133"/>
        <v>UPDATE m_coa set coa_group_id='243' WHERE code='210301201';</v>
      </c>
    </row>
    <row r="2125" customFormat="1" spans="2:12">
      <c r="B2125">
        <v>210301202</v>
      </c>
      <c r="C2125" t="str">
        <f t="shared" si="131"/>
        <v>CL - Utang Usaha Pihak Berelasi - PT Jaya Distribusi Ritel (JDR)</v>
      </c>
      <c r="D2125" s="7" t="str">
        <f t="shared" si="132"/>
        <v>INSERT INTO m_coa (created_at, code, name) values (NOW(),'210301202','CL - Utang Usaha Pihak Berelasi - PT Jaya Distribusi Ritel (JDR)');</v>
      </c>
      <c r="E2125" s="744" t="s">
        <v>60</v>
      </c>
      <c r="F2125" t="s">
        <v>415</v>
      </c>
      <c r="G2125" t="s">
        <v>418</v>
      </c>
      <c r="I2125" t="s">
        <v>314</v>
      </c>
      <c r="K2125">
        <f>VLOOKUP(I2125,Sheet2!$A$2:$C$1013,3,FALSE)</f>
        <v>244</v>
      </c>
      <c r="L2125" t="str">
        <f t="shared" si="133"/>
        <v>UPDATE m_coa set coa_group_id='244' WHERE code='210301202';</v>
      </c>
    </row>
    <row r="2126" customFormat="1" spans="2:12">
      <c r="B2126">
        <v>210301203</v>
      </c>
      <c r="C2126" t="str">
        <f t="shared" si="131"/>
        <v>CL - Utang Usaha Pihak Berelasi - Martin Suharlie</v>
      </c>
      <c r="D2126" s="7" t="str">
        <f t="shared" si="132"/>
        <v>INSERT INTO m_coa (created_at, code, name) values (NOW(),'210301203','CL - Utang Usaha Pihak Berelasi - Martin Suharlie');</v>
      </c>
      <c r="E2126" s="744" t="s">
        <v>60</v>
      </c>
      <c r="F2126" t="s">
        <v>415</v>
      </c>
      <c r="G2126" t="s">
        <v>418</v>
      </c>
      <c r="I2126" t="s">
        <v>315</v>
      </c>
      <c r="K2126">
        <f>VLOOKUP(I2126,Sheet2!$A$2:$C$1013,3,FALSE)</f>
        <v>245</v>
      </c>
      <c r="L2126" t="str">
        <f t="shared" si="133"/>
        <v>UPDATE m_coa set coa_group_id='245' WHERE code='210301203';</v>
      </c>
    </row>
    <row r="2127" customFormat="1" spans="2:12">
      <c r="B2127">
        <v>210301204</v>
      </c>
      <c r="C2127" t="str">
        <f t="shared" si="131"/>
        <v>CL - Utang Usaha Pihak Berelasi - Suryandy Jahja</v>
      </c>
      <c r="D2127" s="7" t="str">
        <f t="shared" si="132"/>
        <v>INSERT INTO m_coa (created_at, code, name) values (NOW(),'210301204','CL - Utang Usaha Pihak Berelasi - Suryandy Jahja');</v>
      </c>
      <c r="E2127" s="744" t="s">
        <v>60</v>
      </c>
      <c r="F2127" t="s">
        <v>415</v>
      </c>
      <c r="G2127" t="s">
        <v>418</v>
      </c>
      <c r="I2127" t="s">
        <v>316</v>
      </c>
      <c r="K2127">
        <f>VLOOKUP(I2127,Sheet2!$A$2:$C$1013,3,FALSE)</f>
        <v>246</v>
      </c>
      <c r="L2127" t="str">
        <f t="shared" si="133"/>
        <v>UPDATE m_coa set coa_group_id='246' WHERE code='210301204';</v>
      </c>
    </row>
    <row r="2128" customFormat="1" spans="2:12">
      <c r="B2128">
        <v>210301205</v>
      </c>
      <c r="C2128" t="str">
        <f t="shared" si="131"/>
        <v>CL - Utang Usaha Pihak Berelasi - Berelasi lainnya</v>
      </c>
      <c r="D2128" s="7" t="str">
        <f t="shared" si="132"/>
        <v>INSERT INTO m_coa (created_at, code, name) values (NOW(),'210301205','CL - Utang Usaha Pihak Berelasi - Berelasi lainnya');</v>
      </c>
      <c r="E2128" s="744" t="s">
        <v>60</v>
      </c>
      <c r="F2128" t="s">
        <v>415</v>
      </c>
      <c r="G2128" t="s">
        <v>418</v>
      </c>
      <c r="I2128" t="s">
        <v>317</v>
      </c>
      <c r="K2128">
        <f>VLOOKUP(I2128,Sheet2!$A$2:$C$1013,3,FALSE)</f>
        <v>247</v>
      </c>
      <c r="L2128" t="str">
        <f t="shared" si="133"/>
        <v>UPDATE m_coa set coa_group_id='247' WHERE code='210301205';</v>
      </c>
    </row>
    <row r="2129" customFormat="1" spans="2:12">
      <c r="B2129">
        <v>210401001</v>
      </c>
      <c r="C2129" t="str">
        <f t="shared" ref="C2129:C2134" si="134">CONCATENATE(F2129,E2129,G2129,E2129,I2129)</f>
        <v>CL - Utang Lain-Lain Pihak Ketiga - Hutang Karyawan</v>
      </c>
      <c r="D2129" s="7" t="str">
        <f t="shared" si="132"/>
        <v>INSERT INTO m_coa (created_at, code, name) values (NOW(),'210401001','CL - Utang Lain-Lain Pihak Ketiga - Hutang Karyawan');</v>
      </c>
      <c r="E2129" s="744" t="s">
        <v>60</v>
      </c>
      <c r="F2129" t="s">
        <v>415</v>
      </c>
      <c r="G2129" t="s">
        <v>419</v>
      </c>
      <c r="I2129" t="s">
        <v>420</v>
      </c>
      <c r="K2129">
        <f>VLOOKUP(I2129,Sheet2!$A$2:$C$1013,3,FALSE)</f>
        <v>295</v>
      </c>
      <c r="L2129" t="str">
        <f t="shared" si="133"/>
        <v>UPDATE m_coa set coa_group_id='295' WHERE code='210401001';</v>
      </c>
    </row>
    <row r="2130" customFormat="1" spans="2:12">
      <c r="B2130">
        <v>210401002</v>
      </c>
      <c r="C2130" t="str">
        <f t="shared" si="134"/>
        <v>CL - Utang Lain-Lain Pihak Ketiga - Hutang Sekuritas PG</v>
      </c>
      <c r="D2130" s="7" t="str">
        <f t="shared" si="132"/>
        <v>INSERT INTO m_coa (created_at, code, name) values (NOW(),'210401002','CL - Utang Lain-Lain Pihak Ketiga - Hutang Sekuritas PG');</v>
      </c>
      <c r="E2130" s="744" t="s">
        <v>60</v>
      </c>
      <c r="F2130" t="s">
        <v>415</v>
      </c>
      <c r="G2130" t="s">
        <v>419</v>
      </c>
      <c r="I2130" t="s">
        <v>421</v>
      </c>
      <c r="K2130">
        <f>VLOOKUP(I2130,Sheet2!$A$2:$C$1013,3,FALSE)</f>
        <v>296</v>
      </c>
      <c r="L2130" t="str">
        <f t="shared" si="133"/>
        <v>UPDATE m_coa set coa_group_id='296' WHERE code='210401002';</v>
      </c>
    </row>
    <row r="2131" customFormat="1" spans="2:12">
      <c r="B2131">
        <v>210401003</v>
      </c>
      <c r="C2131" t="str">
        <f t="shared" si="134"/>
        <v>CL - Utang Lain-Lain Pihak Ketiga - Hutang Sekuritas UB</v>
      </c>
      <c r="D2131" s="7" t="str">
        <f t="shared" si="132"/>
        <v>INSERT INTO m_coa (created_at, code, name) values (NOW(),'210401003','CL - Utang Lain-Lain Pihak Ketiga - Hutang Sekuritas UB');</v>
      </c>
      <c r="E2131" s="744" t="s">
        <v>60</v>
      </c>
      <c r="F2131" t="s">
        <v>415</v>
      </c>
      <c r="G2131" t="s">
        <v>419</v>
      </c>
      <c r="I2131" t="s">
        <v>422</v>
      </c>
      <c r="K2131">
        <f>VLOOKUP(I2131,Sheet2!$A$2:$C$1013,3,FALSE)</f>
        <v>297</v>
      </c>
      <c r="L2131" t="str">
        <f t="shared" si="133"/>
        <v>UPDATE m_coa set coa_group_id='297' WHERE code='210401003';</v>
      </c>
    </row>
    <row r="2132" customFormat="1" spans="2:12">
      <c r="B2132">
        <v>210401004</v>
      </c>
      <c r="C2132" t="str">
        <f t="shared" si="134"/>
        <v>CL - Utang Lain-Lain Pihak Ketiga - Hutang Sekuritas YP</v>
      </c>
      <c r="D2132" s="7" t="str">
        <f t="shared" si="132"/>
        <v>INSERT INTO m_coa (created_at, code, name) values (NOW(),'210401004','CL - Utang Lain-Lain Pihak Ketiga - Hutang Sekuritas YP');</v>
      </c>
      <c r="E2132" s="744" t="s">
        <v>60</v>
      </c>
      <c r="F2132" t="s">
        <v>415</v>
      </c>
      <c r="G2132" t="s">
        <v>419</v>
      </c>
      <c r="I2132" t="s">
        <v>423</v>
      </c>
      <c r="K2132">
        <f>VLOOKUP(I2132,Sheet2!$A$2:$C$1013,3,FALSE)</f>
        <v>298</v>
      </c>
      <c r="L2132" t="str">
        <f t="shared" si="133"/>
        <v>UPDATE m_coa set coa_group_id='298' WHERE code='210401004';</v>
      </c>
    </row>
    <row r="2133" customFormat="1" spans="2:12">
      <c r="B2133">
        <v>210401005</v>
      </c>
      <c r="C2133" t="str">
        <f t="shared" si="134"/>
        <v>CL - Utang Lain-Lain Pihak Ketiga - Hutang Sekuritas Lainnya</v>
      </c>
      <c r="D2133" s="7" t="str">
        <f t="shared" si="132"/>
        <v>INSERT INTO m_coa (created_at, code, name) values (NOW(),'210401005','CL - Utang Lain-Lain Pihak Ketiga - Hutang Sekuritas Lainnya');</v>
      </c>
      <c r="E2133" s="744" t="s">
        <v>60</v>
      </c>
      <c r="F2133" t="s">
        <v>415</v>
      </c>
      <c r="G2133" t="s">
        <v>419</v>
      </c>
      <c r="I2133" t="s">
        <v>424</v>
      </c>
      <c r="K2133">
        <f>VLOOKUP(I2133,Sheet2!$A$2:$C$1013,3,FALSE)</f>
        <v>299</v>
      </c>
      <c r="L2133" t="str">
        <f t="shared" si="133"/>
        <v>UPDATE m_coa set coa_group_id='299' WHERE code='210401005';</v>
      </c>
    </row>
    <row r="2134" customFormat="1" spans="2:12">
      <c r="B2134">
        <v>210401006</v>
      </c>
      <c r="C2134" t="str">
        <f t="shared" si="134"/>
        <v>CL - Utang Lain-Lain Pihak Ketiga - Lain-Lain</v>
      </c>
      <c r="D2134" s="7" t="str">
        <f t="shared" si="132"/>
        <v>INSERT INTO m_coa (created_at, code, name) values (NOW(),'210401006','CL - Utang Lain-Lain Pihak Ketiga - Lain-Lain');</v>
      </c>
      <c r="E2134" s="744" t="s">
        <v>60</v>
      </c>
      <c r="F2134" t="s">
        <v>415</v>
      </c>
      <c r="G2134" t="s">
        <v>419</v>
      </c>
      <c r="I2134" t="s">
        <v>351</v>
      </c>
      <c r="K2134">
        <f>VLOOKUP(I2134,Sheet2!$A$2:$C$1013,3,FALSE)</f>
        <v>270</v>
      </c>
      <c r="L2134" t="str">
        <f t="shared" si="133"/>
        <v>UPDATE m_coa set coa_group_id='270' WHERE code='210401006';</v>
      </c>
    </row>
    <row r="2135" customFormat="1" spans="2:12">
      <c r="B2135">
        <v>210501001</v>
      </c>
      <c r="C2135" t="str">
        <f t="shared" ref="C2135:C2198" si="135">CONCATENATE(F2135,E2135,G2135,E2135,I2135)</f>
        <v>CL - Utang Lain-Lain Pihak Berelasi - PT 1 Inti Dot Com</v>
      </c>
      <c r="D2135" s="7" t="str">
        <f t="shared" si="132"/>
        <v>INSERT INTO m_coa (created_at, code, name) values (NOW(),'210501001','CL - Utang Lain-Lain Pihak Berelasi - PT 1 Inti Dot Com');</v>
      </c>
      <c r="E2135" s="744" t="s">
        <v>60</v>
      </c>
      <c r="F2135" t="s">
        <v>415</v>
      </c>
      <c r="G2135" t="s">
        <v>425</v>
      </c>
      <c r="I2135" t="s">
        <v>113</v>
      </c>
      <c r="K2135">
        <f>VLOOKUP(I2135,Sheet2!$A$2:$C$1013,3,FALSE)</f>
        <v>43</v>
      </c>
      <c r="L2135" t="str">
        <f t="shared" si="133"/>
        <v>UPDATE m_coa set coa_group_id='43' WHERE code='210501001';</v>
      </c>
    </row>
    <row r="2136" customFormat="1" spans="2:12">
      <c r="B2136">
        <v>210501002</v>
      </c>
      <c r="C2136" t="str">
        <f t="shared" si="135"/>
        <v>CL - Utang Lain-Lain Pihak Berelasi - PT Abdi Anugerah Persada (AAP)</v>
      </c>
      <c r="D2136" s="7" t="str">
        <f t="shared" si="132"/>
        <v>INSERT INTO m_coa (created_at, code, name) values (NOW(),'210501002','CL - Utang Lain-Lain Pihak Berelasi - PT Abdi Anugerah Persada (AAP)');</v>
      </c>
      <c r="E2136" s="744" t="s">
        <v>60</v>
      </c>
      <c r="F2136" t="s">
        <v>415</v>
      </c>
      <c r="G2136" t="s">
        <v>425</v>
      </c>
      <c r="I2136" t="s">
        <v>114</v>
      </c>
      <c r="K2136">
        <f>VLOOKUP(I2136,Sheet2!$A$2:$C$1013,3,FALSE)</f>
        <v>44</v>
      </c>
      <c r="L2136" t="str">
        <f t="shared" si="133"/>
        <v>UPDATE m_coa set coa_group_id='44' WHERE code='210501002';</v>
      </c>
    </row>
    <row r="2137" customFormat="1" spans="2:12">
      <c r="B2137">
        <v>210501003</v>
      </c>
      <c r="C2137" t="str">
        <f t="shared" si="135"/>
        <v>CL - Utang Lain-Lain Pihak Berelasi - PT Agapindo Inti Raya</v>
      </c>
      <c r="D2137" s="7" t="str">
        <f t="shared" si="132"/>
        <v>INSERT INTO m_coa (created_at, code, name) values (NOW(),'210501003','CL - Utang Lain-Lain Pihak Berelasi - PT Agapindo Inti Raya');</v>
      </c>
      <c r="E2137" s="744" t="s">
        <v>60</v>
      </c>
      <c r="F2137" t="s">
        <v>415</v>
      </c>
      <c r="G2137" t="s">
        <v>425</v>
      </c>
      <c r="I2137" t="s">
        <v>115</v>
      </c>
      <c r="K2137">
        <f>VLOOKUP(I2137,Sheet2!$A$2:$C$1013,3,FALSE)</f>
        <v>45</v>
      </c>
      <c r="L2137" t="str">
        <f t="shared" si="133"/>
        <v>UPDATE m_coa set coa_group_id='45' WHERE code='210501003';</v>
      </c>
    </row>
    <row r="2138" customFormat="1" spans="2:12">
      <c r="B2138">
        <v>210501004</v>
      </c>
      <c r="C2138" t="str">
        <f t="shared" si="135"/>
        <v>CL - Utang Lain-Lain Pihak Berelasi - PT Agapindo Kasih Abadi (AKA)</v>
      </c>
      <c r="D2138" s="7" t="str">
        <f t="shared" si="132"/>
        <v>INSERT INTO m_coa (created_at, code, name) values (NOW(),'210501004','CL - Utang Lain-Lain Pihak Berelasi - PT Agapindo Kasih Abadi (AKA)');</v>
      </c>
      <c r="E2138" s="744" t="s">
        <v>60</v>
      </c>
      <c r="F2138" t="s">
        <v>415</v>
      </c>
      <c r="G2138" t="s">
        <v>425</v>
      </c>
      <c r="I2138" t="s">
        <v>116</v>
      </c>
      <c r="K2138">
        <f>VLOOKUP(I2138,Sheet2!$A$2:$C$1013,3,FALSE)</f>
        <v>46</v>
      </c>
      <c r="L2138" t="str">
        <f t="shared" si="133"/>
        <v>UPDATE m_coa set coa_group_id='46' WHERE code='210501004';</v>
      </c>
    </row>
    <row r="2139" customFormat="1" spans="2:12">
      <c r="B2139">
        <v>210501005</v>
      </c>
      <c r="C2139" t="str">
        <f t="shared" si="135"/>
        <v>CL - Utang Lain-Lain Pihak Berelasi - PT Alfa Omega Digital (AOD-1)</v>
      </c>
      <c r="D2139" s="7" t="str">
        <f t="shared" si="132"/>
        <v>INSERT INTO m_coa (created_at, code, name) values (NOW(),'210501005','CL - Utang Lain-Lain Pihak Berelasi - PT Alfa Omega Digital (AOD-1)');</v>
      </c>
      <c r="E2139" s="744" t="s">
        <v>60</v>
      </c>
      <c r="F2139" t="s">
        <v>415</v>
      </c>
      <c r="G2139" t="s">
        <v>425</v>
      </c>
      <c r="I2139" t="s">
        <v>117</v>
      </c>
      <c r="K2139">
        <f>VLOOKUP(I2139,Sheet2!$A$2:$C$1013,3,FALSE)</f>
        <v>47</v>
      </c>
      <c r="L2139" t="str">
        <f t="shared" si="133"/>
        <v>UPDATE m_coa set coa_group_id='47' WHERE code='210501005';</v>
      </c>
    </row>
    <row r="2140" customFormat="1" spans="2:12">
      <c r="B2140">
        <v>210501006</v>
      </c>
      <c r="C2140" t="str">
        <f t="shared" si="135"/>
        <v>CL - Utang Lain-Lain Pihak Berelasi - PT Alfa Omega Digitalindo (AOD-2)</v>
      </c>
      <c r="D2140" s="7" t="str">
        <f t="shared" si="132"/>
        <v>INSERT INTO m_coa (created_at, code, name) values (NOW(),'210501006','CL - Utang Lain-Lain Pihak Berelasi - PT Alfa Omega Digitalindo (AOD-2)');</v>
      </c>
      <c r="E2140" s="744" t="s">
        <v>60</v>
      </c>
      <c r="F2140" t="s">
        <v>415</v>
      </c>
      <c r="G2140" t="s">
        <v>425</v>
      </c>
      <c r="I2140" t="s">
        <v>118</v>
      </c>
      <c r="K2140">
        <f>VLOOKUP(I2140,Sheet2!$A$2:$C$1013,3,FALSE)</f>
        <v>48</v>
      </c>
      <c r="L2140" t="str">
        <f t="shared" si="133"/>
        <v>UPDATE m_coa set coa_group_id='48' WHERE code='210501006';</v>
      </c>
    </row>
    <row r="2141" customFormat="1" spans="2:12">
      <c r="B2141">
        <v>210501007</v>
      </c>
      <c r="C2141" t="str">
        <f t="shared" si="135"/>
        <v>CL - Utang Lain-Lain Pihak Berelasi - PT Alphanovation Digital Teknindo (Pawoon)</v>
      </c>
      <c r="D2141" s="7" t="str">
        <f t="shared" si="132"/>
        <v>INSERT INTO m_coa (created_at, code, name) values (NOW(),'210501007','CL - Utang Lain-Lain Pihak Berelasi - PT Alphanovation Digital Teknindo (Pawoon)');</v>
      </c>
      <c r="E2141" s="744" t="s">
        <v>60</v>
      </c>
      <c r="F2141" t="s">
        <v>415</v>
      </c>
      <c r="G2141" t="s">
        <v>425</v>
      </c>
      <c r="I2141" t="s">
        <v>119</v>
      </c>
      <c r="K2141">
        <f>VLOOKUP(I2141,Sheet2!$A$2:$C$1013,3,FALSE)</f>
        <v>49</v>
      </c>
      <c r="L2141" t="str">
        <f t="shared" si="133"/>
        <v>UPDATE m_coa set coa_group_id='49' WHERE code='210501007';</v>
      </c>
    </row>
    <row r="2142" customFormat="1" spans="2:12">
      <c r="B2142">
        <v>210501008</v>
      </c>
      <c r="C2142" t="str">
        <f t="shared" si="135"/>
        <v>CL - Utang Lain-Lain Pihak Berelasi - PT Antares Global Teknologi (AGT)</v>
      </c>
      <c r="D2142" s="7" t="str">
        <f t="shared" si="132"/>
        <v>INSERT INTO m_coa (created_at, code, name) values (NOW(),'210501008','CL - Utang Lain-Lain Pihak Berelasi - PT Antares Global Teknologi (AGT)');</v>
      </c>
      <c r="E2142" s="744" t="s">
        <v>60</v>
      </c>
      <c r="F2142" t="s">
        <v>415</v>
      </c>
      <c r="G2142" t="s">
        <v>425</v>
      </c>
      <c r="I2142" t="s">
        <v>120</v>
      </c>
      <c r="K2142">
        <f>VLOOKUP(I2142,Sheet2!$A$2:$C$1013,3,FALSE)</f>
        <v>50</v>
      </c>
      <c r="L2142" t="str">
        <f t="shared" si="133"/>
        <v>UPDATE m_coa set coa_group_id='50' WHERE code='210501008';</v>
      </c>
    </row>
    <row r="2143" customFormat="1" spans="2:12">
      <c r="B2143">
        <v>210501009</v>
      </c>
      <c r="C2143" t="str">
        <f t="shared" si="135"/>
        <v>CL - Utang Lain-Lain Pihak Berelasi - PT Anugerah Inti Karisma (AIK)</v>
      </c>
      <c r="D2143" s="7" t="str">
        <f t="shared" si="132"/>
        <v>INSERT INTO m_coa (created_at, code, name) values (NOW(),'210501009','CL - Utang Lain-Lain Pihak Berelasi - PT Anugerah Inti Karisma (AIK)');</v>
      </c>
      <c r="E2143" s="744" t="s">
        <v>60</v>
      </c>
      <c r="F2143" t="s">
        <v>415</v>
      </c>
      <c r="G2143" t="s">
        <v>425</v>
      </c>
      <c r="I2143" t="s">
        <v>121</v>
      </c>
      <c r="K2143">
        <f>VLOOKUP(I2143,Sheet2!$A$2:$C$1013,3,FALSE)</f>
        <v>51</v>
      </c>
      <c r="L2143" t="str">
        <f t="shared" si="133"/>
        <v>UPDATE m_coa set coa_group_id='51' WHERE code='210501009';</v>
      </c>
    </row>
    <row r="2144" customFormat="1" spans="2:12">
      <c r="B2144">
        <v>210501010</v>
      </c>
      <c r="C2144" t="str">
        <f t="shared" si="135"/>
        <v>CL - Utang Lain-Lain Pihak Berelasi - PT Soteria Wicaksana Investama (SWI)</v>
      </c>
      <c r="D2144" s="7" t="str">
        <f t="shared" si="132"/>
        <v>INSERT INTO m_coa (created_at, code, name) values (NOW(),'210501010','CL - Utang Lain-Lain Pihak Berelasi - PT Soteria Wicaksana Investama (SWI)');</v>
      </c>
      <c r="E2144" s="744" t="s">
        <v>60</v>
      </c>
      <c r="F2144" t="s">
        <v>415</v>
      </c>
      <c r="G2144" t="s">
        <v>425</v>
      </c>
      <c r="I2144" t="s">
        <v>122</v>
      </c>
      <c r="K2144">
        <f>VLOOKUP(I2144,Sheet2!$A$2:$C$1013,3,FALSE)</f>
        <v>52</v>
      </c>
      <c r="L2144" t="str">
        <f t="shared" si="133"/>
        <v>UPDATE m_coa set coa_group_id='52' WHERE code='210501010';</v>
      </c>
    </row>
    <row r="2145" customFormat="1" spans="2:12">
      <c r="B2145">
        <v>210501011</v>
      </c>
      <c r="C2145" t="str">
        <f t="shared" si="135"/>
        <v>CL - Utang Lain-Lain Pihak Berelasi - PT Anugerah Kopi Digital (AKD)</v>
      </c>
      <c r="D2145" s="7" t="str">
        <f t="shared" si="132"/>
        <v>INSERT INTO m_coa (created_at, code, name) values (NOW(),'210501011','CL - Utang Lain-Lain Pihak Berelasi - PT Anugerah Kopi Digital (AKD)');</v>
      </c>
      <c r="E2145" s="744" t="s">
        <v>60</v>
      </c>
      <c r="F2145" t="s">
        <v>415</v>
      </c>
      <c r="G2145" t="s">
        <v>425</v>
      </c>
      <c r="I2145" t="s">
        <v>123</v>
      </c>
      <c r="K2145">
        <f>VLOOKUP(I2145,Sheet2!$A$2:$C$1013,3,FALSE)</f>
        <v>53</v>
      </c>
      <c r="L2145" t="str">
        <f t="shared" si="133"/>
        <v>UPDATE m_coa set coa_group_id='53' WHERE code='210501011';</v>
      </c>
    </row>
    <row r="2146" customFormat="1" spans="2:12">
      <c r="B2146">
        <v>210501012</v>
      </c>
      <c r="C2146" t="str">
        <f t="shared" si="135"/>
        <v>CL - Utang Lain-Lain Pihak Berelasi - PT Anugerah Serta Sentosa (ASS1)</v>
      </c>
      <c r="D2146" s="7" t="str">
        <f t="shared" si="132"/>
        <v>INSERT INTO m_coa (created_at, code, name) values (NOW(),'210501012','CL - Utang Lain-Lain Pihak Berelasi - PT Anugerah Serta Sentosa (ASS1)');</v>
      </c>
      <c r="E2146" s="744" t="s">
        <v>60</v>
      </c>
      <c r="F2146" t="s">
        <v>415</v>
      </c>
      <c r="G2146" t="s">
        <v>425</v>
      </c>
      <c r="I2146" t="s">
        <v>124</v>
      </c>
      <c r="K2146">
        <f>VLOOKUP(I2146,Sheet2!$A$2:$C$1013,3,FALSE)</f>
        <v>54</v>
      </c>
      <c r="L2146" t="str">
        <f t="shared" si="133"/>
        <v>UPDATE m_coa set coa_group_id='54' WHERE code='210501012';</v>
      </c>
    </row>
    <row r="2147" customFormat="1" spans="2:12">
      <c r="B2147">
        <v>210501013</v>
      </c>
      <c r="C2147" t="str">
        <f t="shared" si="135"/>
        <v>CL - Utang Lain-Lain Pihak Berelasi - PT Anugerah Teknologi Mandiri (ATM)</v>
      </c>
      <c r="D2147" s="7" t="str">
        <f t="shared" si="132"/>
        <v>INSERT INTO m_coa (created_at, code, name) values (NOW(),'210501013','CL - Utang Lain-Lain Pihak Berelasi - PT Anugerah Teknologi Mandiri (ATM)');</v>
      </c>
      <c r="E2147" s="744" t="s">
        <v>60</v>
      </c>
      <c r="F2147" t="s">
        <v>415</v>
      </c>
      <c r="G2147" t="s">
        <v>425</v>
      </c>
      <c r="I2147" t="s">
        <v>125</v>
      </c>
      <c r="K2147">
        <f>VLOOKUP(I2147,Sheet2!$A$2:$C$1013,3,FALSE)</f>
        <v>55</v>
      </c>
      <c r="L2147" t="str">
        <f t="shared" si="133"/>
        <v>UPDATE m_coa set coa_group_id='55' WHERE code='210501013';</v>
      </c>
    </row>
    <row r="2148" customFormat="1" spans="2:12">
      <c r="B2148">
        <v>210501014</v>
      </c>
      <c r="C2148" t="str">
        <f t="shared" si="135"/>
        <v>CL - Utang Lain-Lain Pihak Berelasi - PT Anugerah Wicaksana Digital (AWD)</v>
      </c>
      <c r="D2148" s="7" t="str">
        <f t="shared" si="132"/>
        <v>INSERT INTO m_coa (created_at, code, name) values (NOW(),'210501014','CL - Utang Lain-Lain Pihak Berelasi - PT Anugerah Wicaksana Digital (AWD)');</v>
      </c>
      <c r="E2148" s="744" t="s">
        <v>60</v>
      </c>
      <c r="F2148" t="s">
        <v>415</v>
      </c>
      <c r="G2148" t="s">
        <v>425</v>
      </c>
      <c r="I2148" t="s">
        <v>126</v>
      </c>
      <c r="K2148">
        <f>VLOOKUP(I2148,Sheet2!$A$2:$C$1013,3,FALSE)</f>
        <v>56</v>
      </c>
      <c r="L2148" t="str">
        <f t="shared" si="133"/>
        <v>UPDATE m_coa set coa_group_id='56' WHERE code='210501014';</v>
      </c>
    </row>
    <row r="2149" customFormat="1" spans="2:12">
      <c r="B2149">
        <v>210501015</v>
      </c>
      <c r="C2149" t="str">
        <f t="shared" si="135"/>
        <v>CL - Utang Lain-Lain Pihak Berelasi - PT Argo Pandu Digital (APD)</v>
      </c>
      <c r="D2149" s="7" t="str">
        <f t="shared" si="132"/>
        <v>INSERT INTO m_coa (created_at, code, name) values (NOW(),'210501015','CL - Utang Lain-Lain Pihak Berelasi - PT Argo Pandu Digital (APD)');</v>
      </c>
      <c r="E2149" s="744" t="s">
        <v>60</v>
      </c>
      <c r="F2149" t="s">
        <v>415</v>
      </c>
      <c r="G2149" t="s">
        <v>425</v>
      </c>
      <c r="I2149" t="s">
        <v>127</v>
      </c>
      <c r="K2149">
        <f>VLOOKUP(I2149,Sheet2!$A$2:$C$1013,3,FALSE)</f>
        <v>57</v>
      </c>
      <c r="L2149" t="str">
        <f t="shared" si="133"/>
        <v>UPDATE m_coa set coa_group_id='57' WHERE code='210501015';</v>
      </c>
    </row>
    <row r="2150" customFormat="1" spans="2:12">
      <c r="B2150">
        <v>210501016</v>
      </c>
      <c r="C2150" t="str">
        <f t="shared" si="135"/>
        <v>CL - Utang Lain-Lain Pihak Berelasi - PT Berkah Karunia Kreasi (BKK)</v>
      </c>
      <c r="D2150" s="7" t="str">
        <f t="shared" si="132"/>
        <v>INSERT INTO m_coa (created_at, code, name) values (NOW(),'210501016','CL - Utang Lain-Lain Pihak Berelasi - PT Berkah Karunia Kreasi (BKK)');</v>
      </c>
      <c r="E2150" s="744" t="s">
        <v>60</v>
      </c>
      <c r="F2150" t="s">
        <v>415</v>
      </c>
      <c r="G2150" t="s">
        <v>425</v>
      </c>
      <c r="I2150" t="s">
        <v>128</v>
      </c>
      <c r="K2150">
        <f>VLOOKUP(I2150,Sheet2!$A$2:$C$1013,3,FALSE)</f>
        <v>58</v>
      </c>
      <c r="L2150" t="str">
        <f t="shared" si="133"/>
        <v>UPDATE m_coa set coa_group_id='58' WHERE code='210501016';</v>
      </c>
    </row>
    <row r="2151" customFormat="1" spans="2:12">
      <c r="B2151">
        <v>210501017</v>
      </c>
      <c r="C2151" t="str">
        <f t="shared" si="135"/>
        <v>CL - Utang Lain-Lain Pihak Berelasi - PT Berkah Omega Sukses (BOS)</v>
      </c>
      <c r="D2151" s="7" t="str">
        <f t="shared" si="132"/>
        <v>INSERT INTO m_coa (created_at, code, name) values (NOW(),'210501017','CL - Utang Lain-Lain Pihak Berelasi - PT Berkah Omega Sukses (BOS)');</v>
      </c>
      <c r="E2151" s="744" t="s">
        <v>60</v>
      </c>
      <c r="F2151" t="s">
        <v>415</v>
      </c>
      <c r="G2151" t="s">
        <v>425</v>
      </c>
      <c r="I2151" t="s">
        <v>129</v>
      </c>
      <c r="K2151">
        <f>VLOOKUP(I2151,Sheet2!$A$2:$C$1013,3,FALSE)</f>
        <v>59</v>
      </c>
      <c r="L2151" t="str">
        <f t="shared" si="133"/>
        <v>UPDATE m_coa set coa_group_id='59' WHERE code='210501017';</v>
      </c>
    </row>
    <row r="2152" customFormat="1" spans="2:12">
      <c r="B2152">
        <v>210501018</v>
      </c>
      <c r="C2152" t="str">
        <f t="shared" si="135"/>
        <v>CL - Utang Lain-Lain Pihak Berelasi - PT Berkah Otentik Sejahtera (BOS)</v>
      </c>
      <c r="D2152" s="7" t="str">
        <f t="shared" si="132"/>
        <v>INSERT INTO m_coa (created_at, code, name) values (NOW(),'210501018','CL - Utang Lain-Lain Pihak Berelasi - PT Berkah Otentik Sejahtera (BOS)');</v>
      </c>
      <c r="E2152" s="744" t="s">
        <v>60</v>
      </c>
      <c r="F2152" t="s">
        <v>415</v>
      </c>
      <c r="G2152" t="s">
        <v>425</v>
      </c>
      <c r="I2152" t="s">
        <v>130</v>
      </c>
      <c r="K2152">
        <f>VLOOKUP(I2152,Sheet2!$A$2:$C$1013,3,FALSE)</f>
        <v>60</v>
      </c>
      <c r="L2152" t="str">
        <f t="shared" si="133"/>
        <v>UPDATE m_coa set coa_group_id='60' WHERE code='210501018';</v>
      </c>
    </row>
    <row r="2153" customFormat="1" spans="2:12">
      <c r="B2153">
        <v>210501019</v>
      </c>
      <c r="C2153" t="str">
        <f t="shared" si="135"/>
        <v>CL - Utang Lain-Lain Pihak Berelasi - PT Berkah Teknologi Selaras (BTS)</v>
      </c>
      <c r="D2153" s="7" t="str">
        <f t="shared" si="132"/>
        <v>INSERT INTO m_coa (created_at, code, name) values (NOW(),'210501019','CL - Utang Lain-Lain Pihak Berelasi - PT Berkah Teknologi Selaras (BTS)');</v>
      </c>
      <c r="E2153" s="744" t="s">
        <v>60</v>
      </c>
      <c r="F2153" t="s">
        <v>415</v>
      </c>
      <c r="G2153" t="s">
        <v>425</v>
      </c>
      <c r="I2153" t="s">
        <v>131</v>
      </c>
      <c r="K2153">
        <f>VLOOKUP(I2153,Sheet2!$A$2:$C$1013,3,FALSE)</f>
        <v>61</v>
      </c>
      <c r="L2153" t="str">
        <f t="shared" si="133"/>
        <v>UPDATE m_coa set coa_group_id='61' WHERE code='210501019';</v>
      </c>
    </row>
    <row r="2154" customFormat="1" spans="2:12">
      <c r="B2154">
        <v>210501020</v>
      </c>
      <c r="C2154" t="str">
        <f t="shared" si="135"/>
        <v>CL - Utang Lain-Lain Pihak Berelasi - PT Berkah Teknologi Semesta (BTS)</v>
      </c>
      <c r="D2154" s="7" t="str">
        <f t="shared" si="132"/>
        <v>INSERT INTO m_coa (created_at, code, name) values (NOW(),'210501020','CL - Utang Lain-Lain Pihak Berelasi - PT Berkah Teknologi Semesta (BTS)');</v>
      </c>
      <c r="E2154" s="744" t="s">
        <v>60</v>
      </c>
      <c r="F2154" t="s">
        <v>415</v>
      </c>
      <c r="G2154" t="s">
        <v>425</v>
      </c>
      <c r="I2154" t="s">
        <v>132</v>
      </c>
      <c r="K2154">
        <f>VLOOKUP(I2154,Sheet2!$A$2:$C$1013,3,FALSE)</f>
        <v>62</v>
      </c>
      <c r="L2154" t="str">
        <f t="shared" si="133"/>
        <v>UPDATE m_coa set coa_group_id='62' WHERE code='210501020';</v>
      </c>
    </row>
    <row r="2155" customFormat="1" spans="2:12">
      <c r="B2155">
        <v>210501021</v>
      </c>
      <c r="C2155" t="str">
        <f t="shared" si="135"/>
        <v>CL - Utang Lain-Lain Pihak Berelasi - PT Berkah Trijaya Indonesia (BTI)</v>
      </c>
      <c r="D2155" s="7" t="str">
        <f t="shared" si="132"/>
        <v>INSERT INTO m_coa (created_at, code, name) values (NOW(),'210501021','CL - Utang Lain-Lain Pihak Berelasi - PT Berkah Trijaya Indonesia (BTI)');</v>
      </c>
      <c r="E2155" s="744" t="s">
        <v>60</v>
      </c>
      <c r="F2155" t="s">
        <v>415</v>
      </c>
      <c r="G2155" t="s">
        <v>425</v>
      </c>
      <c r="I2155" t="s">
        <v>133</v>
      </c>
      <c r="K2155">
        <f>VLOOKUP(I2155,Sheet2!$A$2:$C$1013,3,FALSE)</f>
        <v>63</v>
      </c>
      <c r="L2155" t="str">
        <f t="shared" si="133"/>
        <v>UPDATE m_coa set coa_group_id='63' WHERE code='210501021';</v>
      </c>
    </row>
    <row r="2156" customFormat="1" spans="2:12">
      <c r="B2156">
        <v>210501022</v>
      </c>
      <c r="C2156" t="str">
        <f t="shared" si="135"/>
        <v>CL - Utang Lain-Lain Pihak Berelasi - PT Bersama Omega Sejahtera (BOS)</v>
      </c>
      <c r="D2156" s="7" t="str">
        <f t="shared" si="132"/>
        <v>INSERT INTO m_coa (created_at, code, name) values (NOW(),'210501022','CL - Utang Lain-Lain Pihak Berelasi - PT Bersama Omega Sejahtera (BOS)');</v>
      </c>
      <c r="E2156" s="744" t="s">
        <v>60</v>
      </c>
      <c r="F2156" t="s">
        <v>415</v>
      </c>
      <c r="G2156" t="s">
        <v>425</v>
      </c>
      <c r="I2156" t="s">
        <v>134</v>
      </c>
      <c r="K2156">
        <f>VLOOKUP(I2156,Sheet2!$A$2:$C$1013,3,FALSE)</f>
        <v>64</v>
      </c>
      <c r="L2156" t="str">
        <f t="shared" si="133"/>
        <v>UPDATE m_coa set coa_group_id='64' WHERE code='210501022';</v>
      </c>
    </row>
    <row r="2157" customFormat="1" spans="2:12">
      <c r="B2157">
        <v>210501023</v>
      </c>
      <c r="C2157" t="str">
        <f t="shared" si="135"/>
        <v>CL - Utang Lain-Lain Pihak Berelasi - PT Bilik Sinergi Indonesia (BSI)</v>
      </c>
      <c r="D2157" s="7" t="str">
        <f t="shared" si="132"/>
        <v>INSERT INTO m_coa (created_at, code, name) values (NOW(),'210501023','CL - Utang Lain-Lain Pihak Berelasi - PT Bilik Sinergi Indonesia (BSI)');</v>
      </c>
      <c r="E2157" s="744" t="s">
        <v>60</v>
      </c>
      <c r="F2157" t="s">
        <v>415</v>
      </c>
      <c r="G2157" t="s">
        <v>425</v>
      </c>
      <c r="I2157" t="s">
        <v>135</v>
      </c>
      <c r="K2157">
        <f>VLOOKUP(I2157,Sheet2!$A$2:$C$1013,3,FALSE)</f>
        <v>65</v>
      </c>
      <c r="L2157" t="str">
        <f t="shared" si="133"/>
        <v>UPDATE m_coa set coa_group_id='65' WHERE code='210501023';</v>
      </c>
    </row>
    <row r="2158" customFormat="1" spans="2:12">
      <c r="B2158">
        <v>210501024</v>
      </c>
      <c r="C2158" t="str">
        <f t="shared" si="135"/>
        <v>CL - Utang Lain-Lain Pihak Berelasi - PT Buana Agya Cipta (BAC)</v>
      </c>
      <c r="D2158" s="7" t="str">
        <f t="shared" si="132"/>
        <v>INSERT INTO m_coa (created_at, code, name) values (NOW(),'210501024','CL - Utang Lain-Lain Pihak Berelasi - PT Buana Agya Cipta (BAC)');</v>
      </c>
      <c r="E2158" s="744" t="s">
        <v>60</v>
      </c>
      <c r="F2158" t="s">
        <v>415</v>
      </c>
      <c r="G2158" t="s">
        <v>425</v>
      </c>
      <c r="I2158" t="s">
        <v>136</v>
      </c>
      <c r="K2158">
        <f>VLOOKUP(I2158,Sheet2!$A$2:$C$1013,3,FALSE)</f>
        <v>66</v>
      </c>
      <c r="L2158" t="str">
        <f t="shared" si="133"/>
        <v>UPDATE m_coa set coa_group_id='66' WHERE code='210501024';</v>
      </c>
    </row>
    <row r="2159" customFormat="1" spans="2:12">
      <c r="B2159">
        <v>210501025</v>
      </c>
      <c r="C2159" t="str">
        <f t="shared" si="135"/>
        <v>CL - Utang Lain-Lain Pihak Berelasi - PT Cakra Ultima Sejahtera (CUS)</v>
      </c>
      <c r="D2159" s="7" t="str">
        <f t="shared" si="132"/>
        <v>INSERT INTO m_coa (created_at, code, name) values (NOW(),'210501025','CL - Utang Lain-Lain Pihak Berelasi - PT Cakra Ultima Sejahtera (CUS)');</v>
      </c>
      <c r="E2159" s="744" t="s">
        <v>60</v>
      </c>
      <c r="F2159" t="s">
        <v>415</v>
      </c>
      <c r="G2159" t="s">
        <v>425</v>
      </c>
      <c r="I2159" t="s">
        <v>137</v>
      </c>
      <c r="K2159">
        <f>VLOOKUP(I2159,Sheet2!$A$2:$C$1013,3,FALSE)</f>
        <v>67</v>
      </c>
      <c r="L2159" t="str">
        <f t="shared" si="133"/>
        <v>UPDATE m_coa set coa_group_id='67' WHERE code='210501025';</v>
      </c>
    </row>
    <row r="2160" customFormat="1" spans="2:12">
      <c r="B2160">
        <v>210501026</v>
      </c>
      <c r="C2160" t="str">
        <f t="shared" si="135"/>
        <v>CL - Utang Lain-Lain Pihak Berelasi - PT Chat Bot Nusantara (CBN)</v>
      </c>
      <c r="D2160" s="7" t="str">
        <f t="shared" si="132"/>
        <v>INSERT INTO m_coa (created_at, code, name) values (NOW(),'210501026','CL - Utang Lain-Lain Pihak Berelasi - PT Chat Bot Nusantara (CBN)');</v>
      </c>
      <c r="E2160" s="744" t="s">
        <v>60</v>
      </c>
      <c r="F2160" t="s">
        <v>415</v>
      </c>
      <c r="G2160" t="s">
        <v>425</v>
      </c>
      <c r="I2160" t="s">
        <v>138</v>
      </c>
      <c r="K2160">
        <f>VLOOKUP(I2160,Sheet2!$A$2:$C$1013,3,FALSE)</f>
        <v>68</v>
      </c>
      <c r="L2160" t="str">
        <f t="shared" si="133"/>
        <v>UPDATE m_coa set coa_group_id='68' WHERE code='210501026';</v>
      </c>
    </row>
    <row r="2161" customFormat="1" spans="2:12">
      <c r="B2161">
        <v>210501027</v>
      </c>
      <c r="C2161" t="str">
        <f t="shared" si="135"/>
        <v>CL - Utang Lain-Lain Pihak Berelasi - PT Cyrus Solusi Indonesia (CSI)</v>
      </c>
      <c r="D2161" s="7" t="str">
        <f t="shared" si="132"/>
        <v>INSERT INTO m_coa (created_at, code, name) values (NOW(),'210501027','CL - Utang Lain-Lain Pihak Berelasi - PT Cyrus Solusi Indonesia (CSI)');</v>
      </c>
      <c r="E2161" s="744" t="s">
        <v>60</v>
      </c>
      <c r="F2161" t="s">
        <v>415</v>
      </c>
      <c r="G2161" t="s">
        <v>425</v>
      </c>
      <c r="I2161" t="s">
        <v>139</v>
      </c>
      <c r="K2161">
        <f>VLOOKUP(I2161,Sheet2!$A$2:$C$1013,3,FALSE)</f>
        <v>69</v>
      </c>
      <c r="L2161" t="str">
        <f t="shared" si="133"/>
        <v>UPDATE m_coa set coa_group_id='69' WHERE code='210501027';</v>
      </c>
    </row>
    <row r="2162" customFormat="1" spans="2:12">
      <c r="B2162">
        <v>210501028</v>
      </c>
      <c r="C2162" t="str">
        <f t="shared" si="135"/>
        <v>CL - Utang Lain-Lain Pihak Berelasi - PT Dam Korporindo Digital (DKD)</v>
      </c>
      <c r="D2162" s="7" t="str">
        <f t="shared" si="132"/>
        <v>INSERT INTO m_coa (created_at, code, name) values (NOW(),'210501028','CL - Utang Lain-Lain Pihak Berelasi - PT Dam Korporindo Digital (DKD)');</v>
      </c>
      <c r="E2162" s="744" t="s">
        <v>60</v>
      </c>
      <c r="F2162" t="s">
        <v>415</v>
      </c>
      <c r="G2162" t="s">
        <v>425</v>
      </c>
      <c r="I2162" t="s">
        <v>140</v>
      </c>
      <c r="K2162">
        <f>VLOOKUP(I2162,Sheet2!$A$2:$C$1013,3,FALSE)</f>
        <v>70</v>
      </c>
      <c r="L2162" t="str">
        <f t="shared" si="133"/>
        <v>UPDATE m_coa set coa_group_id='70' WHERE code='210501028';</v>
      </c>
    </row>
    <row r="2163" customFormat="1" spans="2:12">
      <c r="B2163">
        <v>210501029</v>
      </c>
      <c r="C2163" t="str">
        <f t="shared" si="135"/>
        <v>CL - Utang Lain-Lain Pihak Berelasi - PT Dapur Kita Indonesia (DKI)</v>
      </c>
      <c r="D2163" s="7" t="str">
        <f t="shared" si="132"/>
        <v>INSERT INTO m_coa (created_at, code, name) values (NOW(),'210501029','CL - Utang Lain-Lain Pihak Berelasi - PT Dapur Kita Indonesia (DKI)');</v>
      </c>
      <c r="E2163" s="744" t="s">
        <v>60</v>
      </c>
      <c r="F2163" t="s">
        <v>415</v>
      </c>
      <c r="G2163" t="s">
        <v>425</v>
      </c>
      <c r="I2163" t="s">
        <v>141</v>
      </c>
      <c r="K2163">
        <f>VLOOKUP(I2163,Sheet2!$A$2:$C$1013,3,FALSE)</f>
        <v>71</v>
      </c>
      <c r="L2163" t="str">
        <f t="shared" si="133"/>
        <v>UPDATE m_coa set coa_group_id='71' WHERE code='210501029';</v>
      </c>
    </row>
    <row r="2164" customFormat="1" spans="2:12">
      <c r="B2164">
        <v>210501030</v>
      </c>
      <c r="C2164" t="str">
        <f t="shared" si="135"/>
        <v>CL - Utang Lain-Lain Pihak Berelasi - PT Dapur Kloud Digital (DKD)</v>
      </c>
      <c r="D2164" s="7" t="str">
        <f t="shared" si="132"/>
        <v>INSERT INTO m_coa (created_at, code, name) values (NOW(),'210501030','CL - Utang Lain-Lain Pihak Berelasi - PT Dapur Kloud Digital (DKD)');</v>
      </c>
      <c r="E2164" s="744" t="s">
        <v>60</v>
      </c>
      <c r="F2164" t="s">
        <v>415</v>
      </c>
      <c r="G2164" t="s">
        <v>425</v>
      </c>
      <c r="I2164" t="s">
        <v>142</v>
      </c>
      <c r="K2164">
        <f>VLOOKUP(I2164,Sheet2!$A$2:$C$1013,3,FALSE)</f>
        <v>72</v>
      </c>
      <c r="L2164" t="str">
        <f t="shared" si="133"/>
        <v>UPDATE m_coa set coa_group_id='72' WHERE code='210501030';</v>
      </c>
    </row>
    <row r="2165" customFormat="1" spans="2:12">
      <c r="B2165">
        <v>210501031</v>
      </c>
      <c r="C2165" t="str">
        <f t="shared" si="135"/>
        <v>CL - Utang Lain-Lain Pihak Berelasi - PT Dekodr Solusi Digital Indonesia (DSDI)</v>
      </c>
      <c r="D2165" s="7" t="str">
        <f t="shared" si="132"/>
        <v>INSERT INTO m_coa (created_at, code, name) values (NOW(),'210501031','CL - Utang Lain-Lain Pihak Berelasi - PT Dekodr Solusi Digital Indonesia (DSDI)');</v>
      </c>
      <c r="E2165" s="744" t="s">
        <v>60</v>
      </c>
      <c r="F2165" t="s">
        <v>415</v>
      </c>
      <c r="G2165" t="s">
        <v>425</v>
      </c>
      <c r="I2165" t="s">
        <v>143</v>
      </c>
      <c r="K2165">
        <f>VLOOKUP(I2165,Sheet2!$A$2:$C$1013,3,FALSE)</f>
        <v>73</v>
      </c>
      <c r="L2165" t="str">
        <f t="shared" si="133"/>
        <v>UPDATE m_coa set coa_group_id='73' WHERE code='210501031';</v>
      </c>
    </row>
    <row r="2166" customFormat="1" spans="2:12">
      <c r="B2166">
        <v>210501032</v>
      </c>
      <c r="C2166" t="str">
        <f t="shared" si="135"/>
        <v>CL - Utang Lain-Lain Pihak Berelasi - PT Digital Berkah Indonesia (DBI)</v>
      </c>
      <c r="D2166" s="7" t="str">
        <f t="shared" si="132"/>
        <v>INSERT INTO m_coa (created_at, code, name) values (NOW(),'210501032','CL - Utang Lain-Lain Pihak Berelasi - PT Digital Berkah Indonesia (DBI)');</v>
      </c>
      <c r="E2166" s="744" t="s">
        <v>60</v>
      </c>
      <c r="F2166" t="s">
        <v>415</v>
      </c>
      <c r="G2166" t="s">
        <v>425</v>
      </c>
      <c r="I2166" t="s">
        <v>144</v>
      </c>
      <c r="K2166">
        <f>VLOOKUP(I2166,Sheet2!$A$2:$C$1013,3,FALSE)</f>
        <v>74</v>
      </c>
      <c r="L2166" t="str">
        <f t="shared" si="133"/>
        <v>UPDATE m_coa set coa_group_id='74' WHERE code='210501032';</v>
      </c>
    </row>
    <row r="2167" customFormat="1" spans="2:12">
      <c r="B2167">
        <v>210501033</v>
      </c>
      <c r="C2167" t="str">
        <f t="shared" si="135"/>
        <v>CL - Utang Lain-Lain Pihak Berelasi - PT Digital Consumer Engagement (DCE)</v>
      </c>
      <c r="D2167" s="7" t="str">
        <f t="shared" si="132"/>
        <v>INSERT INTO m_coa (created_at, code, name) values (NOW(),'210501033','CL - Utang Lain-Lain Pihak Berelasi - PT Digital Consumer Engagement (DCE)');</v>
      </c>
      <c r="E2167" s="744" t="s">
        <v>60</v>
      </c>
      <c r="F2167" t="s">
        <v>415</v>
      </c>
      <c r="G2167" t="s">
        <v>425</v>
      </c>
      <c r="I2167" t="s">
        <v>145</v>
      </c>
      <c r="K2167">
        <f>VLOOKUP(I2167,Sheet2!$A$2:$C$1013,3,FALSE)</f>
        <v>75</v>
      </c>
      <c r="L2167" t="str">
        <f t="shared" si="133"/>
        <v>UPDATE m_coa set coa_group_id='75' WHERE code='210501033';</v>
      </c>
    </row>
    <row r="2168" customFormat="1" spans="2:12">
      <c r="B2168">
        <v>210501034</v>
      </c>
      <c r="C2168" t="str">
        <f t="shared" si="135"/>
        <v>CL - Utang Lain-Lain Pihak Berelasi - PT Digital Maksima Karisma (DMK)</v>
      </c>
      <c r="D2168" s="7" t="str">
        <f t="shared" si="132"/>
        <v>INSERT INTO m_coa (created_at, code, name) values (NOW(),'210501034','CL - Utang Lain-Lain Pihak Berelasi - PT Digital Maksima Karisma (DMK)');</v>
      </c>
      <c r="E2168" s="744" t="s">
        <v>60</v>
      </c>
      <c r="F2168" t="s">
        <v>415</v>
      </c>
      <c r="G2168" t="s">
        <v>425</v>
      </c>
      <c r="I2168" t="s">
        <v>146</v>
      </c>
      <c r="K2168">
        <f>VLOOKUP(I2168,Sheet2!$A$2:$C$1013,3,FALSE)</f>
        <v>76</v>
      </c>
      <c r="L2168" t="str">
        <f t="shared" si="133"/>
        <v>UPDATE m_coa set coa_group_id='76' WHERE code='210501034';</v>
      </c>
    </row>
    <row r="2169" customFormat="1" spans="2:12">
      <c r="B2169">
        <v>210501035</v>
      </c>
      <c r="C2169" t="str">
        <f t="shared" si="135"/>
        <v>CL - Utang Lain-Lain Pihak Berelasi - PT Digital Maxima Indonesia (DMI)</v>
      </c>
      <c r="D2169" s="7" t="str">
        <f t="shared" si="132"/>
        <v>INSERT INTO m_coa (created_at, code, name) values (NOW(),'210501035','CL - Utang Lain-Lain Pihak Berelasi - PT Digital Maxima Indonesia (DMI)');</v>
      </c>
      <c r="E2169" s="744" t="s">
        <v>60</v>
      </c>
      <c r="F2169" t="s">
        <v>415</v>
      </c>
      <c r="G2169" t="s">
        <v>425</v>
      </c>
      <c r="I2169" t="s">
        <v>147</v>
      </c>
      <c r="K2169">
        <f>VLOOKUP(I2169,Sheet2!$A$2:$C$1013,3,FALSE)</f>
        <v>77</v>
      </c>
      <c r="L2169" t="str">
        <f t="shared" si="133"/>
        <v>UPDATE m_coa set coa_group_id='77' WHERE code='210501035';</v>
      </c>
    </row>
    <row r="2170" customFormat="1" spans="2:12">
      <c r="B2170">
        <v>210501036</v>
      </c>
      <c r="C2170" t="str">
        <f t="shared" si="135"/>
        <v>CL - Utang Lain-Lain Pihak Berelasi - PT Digital Mediatama Maxima Tbk (DMMX)</v>
      </c>
      <c r="D2170" s="7" t="str">
        <f t="shared" si="132"/>
        <v>INSERT INTO m_coa (created_at, code, name) values (NOW(),'210501036','CL - Utang Lain-Lain Pihak Berelasi - PT Digital Mediatama Maxima Tbk (DMMX)');</v>
      </c>
      <c r="E2170" s="744" t="s">
        <v>60</v>
      </c>
      <c r="F2170" t="s">
        <v>415</v>
      </c>
      <c r="G2170" t="s">
        <v>425</v>
      </c>
      <c r="I2170" t="s">
        <v>148</v>
      </c>
      <c r="K2170">
        <f>VLOOKUP(I2170,Sheet2!$A$2:$C$1013,3,FALSE)</f>
        <v>78</v>
      </c>
      <c r="L2170" t="str">
        <f t="shared" si="133"/>
        <v>UPDATE m_coa set coa_group_id='78' WHERE code='210501036';</v>
      </c>
    </row>
    <row r="2171" customFormat="1" spans="2:12">
      <c r="B2171">
        <v>210501037</v>
      </c>
      <c r="C2171" t="str">
        <f t="shared" si="135"/>
        <v>CL - Utang Lain-Lain Pihak Berelasi - PT Disa Citra Digital (DCD)</v>
      </c>
      <c r="D2171" s="7" t="str">
        <f t="shared" si="132"/>
        <v>INSERT INTO m_coa (created_at, code, name) values (NOW(),'210501037','CL - Utang Lain-Lain Pihak Berelasi - PT Disa Citra Digital (DCD)');</v>
      </c>
      <c r="E2171" s="744" t="s">
        <v>60</v>
      </c>
      <c r="F2171" t="s">
        <v>415</v>
      </c>
      <c r="G2171" t="s">
        <v>425</v>
      </c>
      <c r="I2171" t="s">
        <v>149</v>
      </c>
      <c r="K2171">
        <f>VLOOKUP(I2171,Sheet2!$A$2:$C$1013,3,FALSE)</f>
        <v>79</v>
      </c>
      <c r="L2171" t="str">
        <f t="shared" si="133"/>
        <v>UPDATE m_coa set coa_group_id='79' WHERE code='210501037';</v>
      </c>
    </row>
    <row r="2172" customFormat="1" spans="2:12">
      <c r="B2172">
        <v>210501038</v>
      </c>
      <c r="C2172" t="str">
        <f t="shared" si="135"/>
        <v>CL - Utang Lain-Lain Pihak Berelasi - PT Disa Citra Mandiri (DCM)</v>
      </c>
      <c r="D2172" s="7" t="str">
        <f t="shared" si="132"/>
        <v>INSERT INTO m_coa (created_at, code, name) values (NOW(),'210501038','CL - Utang Lain-Lain Pihak Berelasi - PT Disa Citra Mandiri (DCM)');</v>
      </c>
      <c r="E2172" s="744" t="s">
        <v>60</v>
      </c>
      <c r="F2172" t="s">
        <v>415</v>
      </c>
      <c r="G2172" t="s">
        <v>425</v>
      </c>
      <c r="I2172" t="s">
        <v>150</v>
      </c>
      <c r="K2172">
        <f>VLOOKUP(I2172,Sheet2!$A$2:$C$1013,3,FALSE)</f>
        <v>80</v>
      </c>
      <c r="L2172" t="str">
        <f t="shared" si="133"/>
        <v>UPDATE m_coa set coa_group_id='80' WHERE code='210501038';</v>
      </c>
    </row>
    <row r="2173" customFormat="1" spans="2:12">
      <c r="B2173">
        <v>210501039</v>
      </c>
      <c r="C2173" t="str">
        <f t="shared" si="135"/>
        <v>CL - Utang Lain-Lain Pihak Berelasi - PT Distribusi Emitama Anugerah (DEA)</v>
      </c>
      <c r="D2173" s="7" t="str">
        <f t="shared" si="132"/>
        <v>INSERT INTO m_coa (created_at, code, name) values (NOW(),'210501039','CL - Utang Lain-Lain Pihak Berelasi - PT Distribusi Emitama Anugerah (DEA)');</v>
      </c>
      <c r="E2173" s="744" t="s">
        <v>60</v>
      </c>
      <c r="F2173" t="s">
        <v>415</v>
      </c>
      <c r="G2173" t="s">
        <v>425</v>
      </c>
      <c r="I2173" t="s">
        <v>151</v>
      </c>
      <c r="K2173">
        <f>VLOOKUP(I2173,Sheet2!$A$2:$C$1013,3,FALSE)</f>
        <v>81</v>
      </c>
      <c r="L2173" t="str">
        <f t="shared" si="133"/>
        <v>UPDATE m_coa set coa_group_id='81' WHERE code='210501039';</v>
      </c>
    </row>
    <row r="2174" customFormat="1" spans="2:12">
      <c r="B2174">
        <v>210501040</v>
      </c>
      <c r="C2174" t="str">
        <f t="shared" si="135"/>
        <v>CL - Utang Lain-Lain Pihak Berelasi - PT Distribusi Voucher Nusantara Tbk (DIVA)</v>
      </c>
      <c r="D2174" s="7" t="str">
        <f t="shared" si="132"/>
        <v>INSERT INTO m_coa (created_at, code, name) values (NOW(),'210501040','CL - Utang Lain-Lain Pihak Berelasi - PT Distribusi Voucher Nusantara Tbk (DIVA)');</v>
      </c>
      <c r="E2174" s="744" t="s">
        <v>60</v>
      </c>
      <c r="F2174" t="s">
        <v>415</v>
      </c>
      <c r="G2174" t="s">
        <v>425</v>
      </c>
      <c r="I2174" t="s">
        <v>152</v>
      </c>
      <c r="K2174">
        <f>VLOOKUP(I2174,Sheet2!$A$2:$C$1013,3,FALSE)</f>
        <v>82</v>
      </c>
      <c r="L2174" t="str">
        <f t="shared" si="133"/>
        <v>UPDATE m_coa set coa_group_id='82' WHERE code='210501040';</v>
      </c>
    </row>
    <row r="2175" customFormat="1" spans="2:12">
      <c r="B2175">
        <v>210501041</v>
      </c>
      <c r="C2175" t="str">
        <f t="shared" si="135"/>
        <v>CL - Utang Lain-Lain Pihak Berelasi - PT Emirindo Dinamika Pratama (EDP)</v>
      </c>
      <c r="D2175" s="7" t="str">
        <f t="shared" si="132"/>
        <v>INSERT INTO m_coa (created_at, code, name) values (NOW(),'210501041','CL - Utang Lain-Lain Pihak Berelasi - PT Emirindo Dinamika Pratama (EDP)');</v>
      </c>
      <c r="E2175" s="744" t="s">
        <v>60</v>
      </c>
      <c r="F2175" t="s">
        <v>415</v>
      </c>
      <c r="G2175" t="s">
        <v>425</v>
      </c>
      <c r="I2175" t="s">
        <v>153</v>
      </c>
      <c r="K2175">
        <f>VLOOKUP(I2175,Sheet2!$A$2:$C$1013,3,FALSE)</f>
        <v>83</v>
      </c>
      <c r="L2175" t="str">
        <f t="shared" si="133"/>
        <v>UPDATE m_coa set coa_group_id='83' WHERE code='210501041';</v>
      </c>
    </row>
    <row r="2176" customFormat="1" spans="2:12">
      <c r="B2176">
        <v>210501042</v>
      </c>
      <c r="C2176" t="str">
        <f t="shared" si="135"/>
        <v>CL - Utang Lain-Lain Pihak Berelasi - PT Emitama Wahana Mandiri (EWM)</v>
      </c>
      <c r="D2176" s="7" t="str">
        <f t="shared" si="132"/>
        <v>INSERT INTO m_coa (created_at, code, name) values (NOW(),'210501042','CL - Utang Lain-Lain Pihak Berelasi - PT Emitama Wahana Mandiri (EWM)');</v>
      </c>
      <c r="E2176" s="744" t="s">
        <v>60</v>
      </c>
      <c r="F2176" t="s">
        <v>415</v>
      </c>
      <c r="G2176" t="s">
        <v>425</v>
      </c>
      <c r="I2176" t="s">
        <v>154</v>
      </c>
      <c r="K2176">
        <f>VLOOKUP(I2176,Sheet2!$A$2:$C$1013,3,FALSE)</f>
        <v>84</v>
      </c>
      <c r="L2176" t="str">
        <f t="shared" si="133"/>
        <v>UPDATE m_coa set coa_group_id='84' WHERE code='210501042';</v>
      </c>
    </row>
    <row r="2177" customFormat="1" spans="2:12">
      <c r="B2177">
        <v>210501043</v>
      </c>
      <c r="C2177" t="str">
        <f t="shared" si="135"/>
        <v>CL - Utang Lain-Lain Pihak Berelasi - PT Foodia Indonesia Digital (FID)</v>
      </c>
      <c r="D2177" s="7" t="str">
        <f t="shared" si="132"/>
        <v>INSERT INTO m_coa (created_at, code, name) values (NOW(),'210501043','CL - Utang Lain-Lain Pihak Berelasi - PT Foodia Indonesia Digital (FID)');</v>
      </c>
      <c r="E2177" s="744" t="s">
        <v>60</v>
      </c>
      <c r="F2177" t="s">
        <v>415</v>
      </c>
      <c r="G2177" t="s">
        <v>425</v>
      </c>
      <c r="I2177" t="s">
        <v>155</v>
      </c>
      <c r="K2177">
        <f>VLOOKUP(I2177,Sheet2!$A$2:$C$1013,3,FALSE)</f>
        <v>85</v>
      </c>
      <c r="L2177" t="str">
        <f t="shared" si="133"/>
        <v>UPDATE m_coa set coa_group_id='85' WHERE code='210501043';</v>
      </c>
    </row>
    <row r="2178" customFormat="1" spans="2:12">
      <c r="B2178">
        <v>210501044</v>
      </c>
      <c r="C2178" t="str">
        <f t="shared" si="135"/>
        <v>CL - Utang Lain-Lain Pihak Berelasi - PT Gowes Teknologi Indonesia (GTI1)</v>
      </c>
      <c r="D2178" s="7" t="str">
        <f t="shared" si="132"/>
        <v>INSERT INTO m_coa (created_at, code, name) values (NOW(),'210501044','CL - Utang Lain-Lain Pihak Berelasi - PT Gowes Teknologi Indonesia (GTI1)');</v>
      </c>
      <c r="E2178" s="744" t="s">
        <v>60</v>
      </c>
      <c r="F2178" t="s">
        <v>415</v>
      </c>
      <c r="G2178" t="s">
        <v>425</v>
      </c>
      <c r="I2178" t="s">
        <v>156</v>
      </c>
      <c r="K2178">
        <f>VLOOKUP(I2178,Sheet2!$A$2:$C$1013,3,FALSE)</f>
        <v>86</v>
      </c>
      <c r="L2178" t="str">
        <f t="shared" si="133"/>
        <v>UPDATE m_coa set coa_group_id='86' WHERE code='210501044';</v>
      </c>
    </row>
    <row r="2179" customFormat="1" spans="2:12">
      <c r="B2179">
        <v>210501045</v>
      </c>
      <c r="C2179" t="str">
        <f t="shared" si="135"/>
        <v>CL - Utang Lain-Lain Pihak Berelasi - PT Gowithmi Teknologi Indonesia (GTI2)</v>
      </c>
      <c r="D2179" s="7" t="str">
        <f t="shared" si="132"/>
        <v>INSERT INTO m_coa (created_at, code, name) values (NOW(),'210501045','CL - Utang Lain-Lain Pihak Berelasi - PT Gowithmi Teknologi Indonesia (GTI2)');</v>
      </c>
      <c r="E2179" s="744" t="s">
        <v>60</v>
      </c>
      <c r="F2179" t="s">
        <v>415</v>
      </c>
      <c r="G2179" t="s">
        <v>425</v>
      </c>
      <c r="I2179" t="s">
        <v>157</v>
      </c>
      <c r="K2179">
        <f>VLOOKUP(I2179,Sheet2!$A$2:$C$1013,3,FALSE)</f>
        <v>87</v>
      </c>
      <c r="L2179" t="str">
        <f t="shared" si="133"/>
        <v>UPDATE m_coa set coa_group_id='87' WHERE code='210501045';</v>
      </c>
    </row>
    <row r="2180" customFormat="1" spans="2:12">
      <c r="B2180">
        <v>210501046</v>
      </c>
      <c r="C2180" t="str">
        <f t="shared" si="135"/>
        <v>CL - Utang Lain-Lain Pihak Berelasi - PT Green Sinergy Indonesia (GSI)</v>
      </c>
      <c r="D2180" s="7" t="str">
        <f t="shared" si="132"/>
        <v>INSERT INTO m_coa (created_at, code, name) values (NOW(),'210501046','CL - Utang Lain-Lain Pihak Berelasi - PT Green Sinergy Indonesia (GSI)');</v>
      </c>
      <c r="E2180" s="744" t="s">
        <v>60</v>
      </c>
      <c r="F2180" t="s">
        <v>415</v>
      </c>
      <c r="G2180" t="s">
        <v>425</v>
      </c>
      <c r="I2180" t="s">
        <v>158</v>
      </c>
      <c r="K2180">
        <f>VLOOKUP(I2180,Sheet2!$A$2:$C$1013,3,FALSE)</f>
        <v>88</v>
      </c>
      <c r="L2180" t="str">
        <f t="shared" si="133"/>
        <v>UPDATE m_coa set coa_group_id='88' WHERE code='210501046';</v>
      </c>
    </row>
    <row r="2181" customFormat="1" spans="2:12">
      <c r="B2181">
        <v>210501047</v>
      </c>
      <c r="C2181" t="str">
        <f t="shared" si="135"/>
        <v>CL - Utang Lain-Lain Pihak Berelasi - PT Harapan Inti Selaras (HIS)</v>
      </c>
      <c r="D2181" s="7" t="str">
        <f t="shared" ref="D2181:D2244" si="136">"INSERT INTO m_coa (created_at, code, name) values (NOW(),'"&amp;B2181&amp;"','"&amp;C2181&amp;"');"</f>
        <v>INSERT INTO m_coa (created_at, code, name) values (NOW(),'210501047','CL - Utang Lain-Lain Pihak Berelasi - PT Harapan Inti Selaras (HIS)');</v>
      </c>
      <c r="E2181" s="744" t="s">
        <v>60</v>
      </c>
      <c r="F2181" t="s">
        <v>415</v>
      </c>
      <c r="G2181" t="s">
        <v>425</v>
      </c>
      <c r="I2181" t="s">
        <v>159</v>
      </c>
      <c r="K2181">
        <f>VLOOKUP(I2181,Sheet2!$A$2:$C$1013,3,FALSE)</f>
        <v>89</v>
      </c>
      <c r="L2181" t="str">
        <f t="shared" ref="L2181:L2244" si="137">"UPDATE m_coa set coa_group_id='"&amp;K2181&amp;"' WHERE code='"&amp;B2181&amp;"';"</f>
        <v>UPDATE m_coa set coa_group_id='89' WHERE code='210501047';</v>
      </c>
    </row>
    <row r="2182" customFormat="1" spans="2:12">
      <c r="B2182">
        <v>210501048</v>
      </c>
      <c r="C2182" t="str">
        <f t="shared" si="135"/>
        <v>CL - Utang Lain-Lain Pihak Berelasi - PT Hikmat Sukses Sejahtera (HSS)</v>
      </c>
      <c r="D2182" s="7" t="str">
        <f t="shared" si="136"/>
        <v>INSERT INTO m_coa (created_at, code, name) values (NOW(),'210501048','CL - Utang Lain-Lain Pihak Berelasi - PT Hikmat Sukses Sejahtera (HSS)');</v>
      </c>
      <c r="E2182" s="744" t="s">
        <v>60</v>
      </c>
      <c r="F2182" t="s">
        <v>415</v>
      </c>
      <c r="G2182" t="s">
        <v>425</v>
      </c>
      <c r="I2182" t="s">
        <v>160</v>
      </c>
      <c r="K2182">
        <f>VLOOKUP(I2182,Sheet2!$A$2:$C$1013,3,FALSE)</f>
        <v>90</v>
      </c>
      <c r="L2182" t="str">
        <f t="shared" si="137"/>
        <v>UPDATE m_coa set coa_group_id='90' WHERE code='210501048';</v>
      </c>
    </row>
    <row r="2183" customFormat="1" spans="2:12">
      <c r="B2183">
        <v>210501049</v>
      </c>
      <c r="C2183" t="str">
        <f t="shared" si="135"/>
        <v>CL - Utang Lain-Lain Pihak Berelasi - PT Inova Duapuluh Duapuluh</v>
      </c>
      <c r="D2183" s="7" t="str">
        <f t="shared" si="136"/>
        <v>INSERT INTO m_coa (created_at, code, name) values (NOW(),'210501049','CL - Utang Lain-Lain Pihak Berelasi - PT Inova Duapuluh Duapuluh');</v>
      </c>
      <c r="E2183" s="744" t="s">
        <v>60</v>
      </c>
      <c r="F2183" t="s">
        <v>415</v>
      </c>
      <c r="G2183" t="s">
        <v>425</v>
      </c>
      <c r="I2183" t="s">
        <v>161</v>
      </c>
      <c r="K2183">
        <f>VLOOKUP(I2183,Sheet2!$A$2:$C$1013,3,FALSE)</f>
        <v>91</v>
      </c>
      <c r="L2183" t="str">
        <f t="shared" si="137"/>
        <v>UPDATE m_coa set coa_group_id='91' WHERE code='210501049';</v>
      </c>
    </row>
    <row r="2184" customFormat="1" spans="2:12">
      <c r="B2184">
        <v>210501050</v>
      </c>
      <c r="C2184" t="str">
        <f t="shared" si="135"/>
        <v>CL - Utang Lain-Lain Pihak Berelasi - PT Inspira Citra Asia (ICA)</v>
      </c>
      <c r="D2184" s="7" t="str">
        <f t="shared" si="136"/>
        <v>INSERT INTO m_coa (created_at, code, name) values (NOW(),'210501050','CL - Utang Lain-Lain Pihak Berelasi - PT Inspira Citra Asia (ICA)');</v>
      </c>
      <c r="E2184" s="744" t="s">
        <v>60</v>
      </c>
      <c r="F2184" t="s">
        <v>415</v>
      </c>
      <c r="G2184" t="s">
        <v>425</v>
      </c>
      <c r="I2184" t="s">
        <v>162</v>
      </c>
      <c r="K2184">
        <f>VLOOKUP(I2184,Sheet2!$A$2:$C$1013,3,FALSE)</f>
        <v>92</v>
      </c>
      <c r="L2184" t="str">
        <f t="shared" si="137"/>
        <v>UPDATE m_coa set coa_group_id='92' WHERE code='210501050';</v>
      </c>
    </row>
    <row r="2185" customFormat="1" spans="2:12">
      <c r="B2185">
        <v>210501051</v>
      </c>
      <c r="C2185" t="str">
        <f t="shared" si="135"/>
        <v>CL - Utang Lain-Lain Pihak Berelasi - PT Internet Omega Teknologi (IOT)</v>
      </c>
      <c r="D2185" s="7" t="str">
        <f t="shared" si="136"/>
        <v>INSERT INTO m_coa (created_at, code, name) values (NOW(),'210501051','CL - Utang Lain-Lain Pihak Berelasi - PT Internet Omega Teknologi (IOT)');</v>
      </c>
      <c r="E2185" s="744" t="s">
        <v>60</v>
      </c>
      <c r="F2185" t="s">
        <v>415</v>
      </c>
      <c r="G2185" t="s">
        <v>425</v>
      </c>
      <c r="I2185" t="s">
        <v>163</v>
      </c>
      <c r="K2185">
        <f>VLOOKUP(I2185,Sheet2!$A$2:$C$1013,3,FALSE)</f>
        <v>93</v>
      </c>
      <c r="L2185" t="str">
        <f t="shared" si="137"/>
        <v>UPDATE m_coa set coa_group_id='93' WHERE code='210501051';</v>
      </c>
    </row>
    <row r="2186" customFormat="1" spans="2:12">
      <c r="B2186">
        <v>210501052</v>
      </c>
      <c r="C2186" t="str">
        <f t="shared" si="135"/>
        <v>CL - Utang Lain-Lain Pihak Berelasi - PT Jedidiah Inti Anugerah (JIA)</v>
      </c>
      <c r="D2186" s="7" t="str">
        <f t="shared" si="136"/>
        <v>INSERT INTO m_coa (created_at, code, name) values (NOW(),'210501052','CL - Utang Lain-Lain Pihak Berelasi - PT Jedidiah Inti Anugerah (JIA)');</v>
      </c>
      <c r="E2186" s="744" t="s">
        <v>60</v>
      </c>
      <c r="F2186" t="s">
        <v>415</v>
      </c>
      <c r="G2186" t="s">
        <v>425</v>
      </c>
      <c r="I2186" t="s">
        <v>164</v>
      </c>
      <c r="K2186">
        <f>VLOOKUP(I2186,Sheet2!$A$2:$C$1013,3,FALSE)</f>
        <v>94</v>
      </c>
      <c r="L2186" t="str">
        <f t="shared" si="137"/>
        <v>UPDATE m_coa set coa_group_id='94' WHERE code='210501052';</v>
      </c>
    </row>
    <row r="2187" customFormat="1" spans="2:12">
      <c r="B2187">
        <v>210501053</v>
      </c>
      <c r="C2187" t="str">
        <f t="shared" si="135"/>
        <v>CL - Utang Lain-Lain Pihak Berelasi - PT Jubileum Musisi Indonesia (JMI)</v>
      </c>
      <c r="D2187" s="7" t="str">
        <f t="shared" si="136"/>
        <v>INSERT INTO m_coa (created_at, code, name) values (NOW(),'210501053','CL - Utang Lain-Lain Pihak Berelasi - PT Jubileum Musisi Indonesia (JMI)');</v>
      </c>
      <c r="E2187" s="744" t="s">
        <v>60</v>
      </c>
      <c r="F2187" t="s">
        <v>415</v>
      </c>
      <c r="G2187" t="s">
        <v>425</v>
      </c>
      <c r="I2187" t="s">
        <v>165</v>
      </c>
      <c r="K2187">
        <f>VLOOKUP(I2187,Sheet2!$A$2:$C$1013,3,FALSE)</f>
        <v>95</v>
      </c>
      <c r="L2187" t="str">
        <f t="shared" si="137"/>
        <v>UPDATE m_coa set coa_group_id='95' WHERE code='210501053';</v>
      </c>
    </row>
    <row r="2188" customFormat="1" spans="2:12">
      <c r="B2188">
        <v>210501054</v>
      </c>
      <c r="C2188" t="str">
        <f t="shared" si="135"/>
        <v>CL - Utang Lain-Lain Pihak Berelasi - PT Jurnal Digital Indonesia (JDI)</v>
      </c>
      <c r="D2188" s="7" t="str">
        <f t="shared" si="136"/>
        <v>INSERT INTO m_coa (created_at, code, name) values (NOW(),'210501054','CL - Utang Lain-Lain Pihak Berelasi - PT Jurnal Digital Indonesia (JDI)');</v>
      </c>
      <c r="E2188" s="744" t="s">
        <v>60</v>
      </c>
      <c r="F2188" t="s">
        <v>415</v>
      </c>
      <c r="G2188" t="s">
        <v>425</v>
      </c>
      <c r="I2188" t="s">
        <v>166</v>
      </c>
      <c r="K2188">
        <f>VLOOKUP(I2188,Sheet2!$A$2:$C$1013,3,FALSE)</f>
        <v>96</v>
      </c>
      <c r="L2188" t="str">
        <f t="shared" si="137"/>
        <v>UPDATE m_coa set coa_group_id='96' WHERE code='210501054';</v>
      </c>
    </row>
    <row r="2189" customFormat="1" spans="2:12">
      <c r="B2189">
        <v>210501055</v>
      </c>
      <c r="C2189" t="str">
        <f t="shared" si="135"/>
        <v>CL - Utang Lain-Lain Pihak Berelasi - PT Kasih Anugerah Kharisma (KAK)</v>
      </c>
      <c r="D2189" s="7" t="str">
        <f t="shared" si="136"/>
        <v>INSERT INTO m_coa (created_at, code, name) values (NOW(),'210501055','CL - Utang Lain-Lain Pihak Berelasi - PT Kasih Anugerah Kharisma (KAK)');</v>
      </c>
      <c r="E2189" s="744" t="s">
        <v>60</v>
      </c>
      <c r="F2189" t="s">
        <v>415</v>
      </c>
      <c r="G2189" t="s">
        <v>425</v>
      </c>
      <c r="I2189" t="s">
        <v>167</v>
      </c>
      <c r="K2189">
        <f>VLOOKUP(I2189,Sheet2!$A$2:$C$1013,3,FALSE)</f>
        <v>97</v>
      </c>
      <c r="L2189" t="str">
        <f t="shared" si="137"/>
        <v>UPDATE m_coa set coa_group_id='97' WHERE code='210501055';</v>
      </c>
    </row>
    <row r="2190" customFormat="1" spans="2:12">
      <c r="B2190">
        <v>210501056</v>
      </c>
      <c r="C2190" t="str">
        <f t="shared" si="135"/>
        <v>CL - Utang Lain-Lain Pihak Berelasi - PT Kavita Dana Asia (KDA)</v>
      </c>
      <c r="D2190" s="7" t="str">
        <f t="shared" si="136"/>
        <v>INSERT INTO m_coa (created_at, code, name) values (NOW(),'210501056','CL - Utang Lain-Lain Pihak Berelasi - PT Kavita Dana Asia (KDA)');</v>
      </c>
      <c r="E2190" s="744" t="s">
        <v>60</v>
      </c>
      <c r="F2190" t="s">
        <v>415</v>
      </c>
      <c r="G2190" t="s">
        <v>425</v>
      </c>
      <c r="I2190" t="s">
        <v>168</v>
      </c>
      <c r="K2190">
        <f>VLOOKUP(I2190,Sheet2!$A$2:$C$1013,3,FALSE)</f>
        <v>98</v>
      </c>
      <c r="L2190" t="str">
        <f t="shared" si="137"/>
        <v>UPDATE m_coa set coa_group_id='98' WHERE code='210501056';</v>
      </c>
    </row>
    <row r="2191" customFormat="1" spans="2:12">
      <c r="B2191">
        <v>210501057</v>
      </c>
      <c r="C2191" t="str">
        <f t="shared" si="135"/>
        <v>CL - Utang Lain-Lain Pihak Berelasi - PT Kejora Digital Investama (KDI)</v>
      </c>
      <c r="D2191" s="7" t="str">
        <f t="shared" si="136"/>
        <v>INSERT INTO m_coa (created_at, code, name) values (NOW(),'210501057','CL - Utang Lain-Lain Pihak Berelasi - PT Kejora Digital Investama (KDI)');</v>
      </c>
      <c r="E2191" s="744" t="s">
        <v>60</v>
      </c>
      <c r="F2191" t="s">
        <v>415</v>
      </c>
      <c r="G2191" t="s">
        <v>425</v>
      </c>
      <c r="I2191" t="s">
        <v>169</v>
      </c>
      <c r="K2191">
        <f>VLOOKUP(I2191,Sheet2!$A$2:$C$1013,3,FALSE)</f>
        <v>99</v>
      </c>
      <c r="L2191" t="str">
        <f t="shared" si="137"/>
        <v>UPDATE m_coa set coa_group_id='99' WHERE code='210501057';</v>
      </c>
    </row>
    <row r="2192" customFormat="1" spans="2:12">
      <c r="B2192">
        <v>210501058</v>
      </c>
      <c r="C2192" t="str">
        <f t="shared" si="135"/>
        <v>CL - Utang Lain-Lain Pihak Berelasi - PT Krenpay Digital Indonesia (KDI)</v>
      </c>
      <c r="D2192" s="7" t="str">
        <f t="shared" si="136"/>
        <v>INSERT INTO m_coa (created_at, code, name) values (NOW(),'210501058','CL - Utang Lain-Lain Pihak Berelasi - PT Krenpay Digital Indonesia (KDI)');</v>
      </c>
      <c r="E2192" s="744" t="s">
        <v>60</v>
      </c>
      <c r="F2192" t="s">
        <v>415</v>
      </c>
      <c r="G2192" t="s">
        <v>425</v>
      </c>
      <c r="I2192" t="s">
        <v>170</v>
      </c>
      <c r="K2192">
        <f>VLOOKUP(I2192,Sheet2!$A$2:$C$1013,3,FALSE)</f>
        <v>100</v>
      </c>
      <c r="L2192" t="str">
        <f t="shared" si="137"/>
        <v>UPDATE m_coa set coa_group_id='100' WHERE code='210501058';</v>
      </c>
    </row>
    <row r="2193" customFormat="1" spans="2:12">
      <c r="B2193">
        <v>210501059</v>
      </c>
      <c r="C2193" t="str">
        <f t="shared" si="135"/>
        <v>CL - Utang Lain-Lain Pihak Berelasi - PT Kubox Teknologi Indonesia (KTI)</v>
      </c>
      <c r="D2193" s="7" t="str">
        <f t="shared" si="136"/>
        <v>INSERT INTO m_coa (created_at, code, name) values (NOW(),'210501059','CL - Utang Lain-Lain Pihak Berelasi - PT Kubox Teknologi Indonesia (KTI)');</v>
      </c>
      <c r="E2193" s="744" t="s">
        <v>60</v>
      </c>
      <c r="F2193" t="s">
        <v>415</v>
      </c>
      <c r="G2193" t="s">
        <v>425</v>
      </c>
      <c r="I2193" t="s">
        <v>171</v>
      </c>
      <c r="K2193">
        <f>VLOOKUP(I2193,Sheet2!$A$2:$C$1013,3,FALSE)</f>
        <v>101</v>
      </c>
      <c r="L2193" t="str">
        <f t="shared" si="137"/>
        <v>UPDATE m_coa set coa_group_id='101' WHERE code='210501059';</v>
      </c>
    </row>
    <row r="2194" customFormat="1" spans="2:12">
      <c r="B2194">
        <v>210501060</v>
      </c>
      <c r="C2194" t="str">
        <f t="shared" si="135"/>
        <v>CL - Utang Lain-Lain Pihak Berelasi - PT Kuwais Berkah Indonesia (KBI)</v>
      </c>
      <c r="D2194" s="7" t="str">
        <f t="shared" si="136"/>
        <v>INSERT INTO m_coa (created_at, code, name) values (NOW(),'210501060','CL - Utang Lain-Lain Pihak Berelasi - PT Kuwais Berkah Indonesia (KBI)');</v>
      </c>
      <c r="E2194" s="744" t="s">
        <v>60</v>
      </c>
      <c r="F2194" t="s">
        <v>415</v>
      </c>
      <c r="G2194" t="s">
        <v>425</v>
      </c>
      <c r="I2194" t="s">
        <v>172</v>
      </c>
      <c r="K2194">
        <f>VLOOKUP(I2194,Sheet2!$A$2:$C$1013,3,FALSE)</f>
        <v>102</v>
      </c>
      <c r="L2194" t="str">
        <f t="shared" si="137"/>
        <v>UPDATE m_coa set coa_group_id='102' WHERE code='210501060';</v>
      </c>
    </row>
    <row r="2195" customFormat="1" spans="2:12">
      <c r="B2195">
        <v>210501061</v>
      </c>
      <c r="C2195" t="str">
        <f t="shared" si="135"/>
        <v>CL - Utang Lain-Lain Pihak Berelasi - PT Kwartet Boga Anugerah (KBA)</v>
      </c>
      <c r="D2195" s="7" t="str">
        <f t="shared" si="136"/>
        <v>INSERT INTO m_coa (created_at, code, name) values (NOW(),'210501061','CL - Utang Lain-Lain Pihak Berelasi - PT Kwartet Boga Anugerah (KBA)');</v>
      </c>
      <c r="E2195" s="744" t="s">
        <v>60</v>
      </c>
      <c r="F2195" t="s">
        <v>415</v>
      </c>
      <c r="G2195" t="s">
        <v>425</v>
      </c>
      <c r="I2195" t="s">
        <v>173</v>
      </c>
      <c r="K2195">
        <f>VLOOKUP(I2195,Sheet2!$A$2:$C$1013,3,FALSE)</f>
        <v>103</v>
      </c>
      <c r="L2195" t="str">
        <f t="shared" si="137"/>
        <v>UPDATE m_coa set coa_group_id='103' WHERE code='210501061';</v>
      </c>
    </row>
    <row r="2196" customFormat="1" spans="2:12">
      <c r="B2196">
        <v>210501062</v>
      </c>
      <c r="C2196" t="str">
        <f t="shared" si="135"/>
        <v>CL - Utang Lain-Lain Pihak Berelasi - PT Lautan Inovasi Teknologi (LIT)</v>
      </c>
      <c r="D2196" s="7" t="str">
        <f t="shared" si="136"/>
        <v>INSERT INTO m_coa (created_at, code, name) values (NOW(),'210501062','CL - Utang Lain-Lain Pihak Berelasi - PT Lautan Inovasi Teknologi (LIT)');</v>
      </c>
      <c r="E2196" s="744" t="s">
        <v>60</v>
      </c>
      <c r="F2196" t="s">
        <v>415</v>
      </c>
      <c r="G2196" t="s">
        <v>425</v>
      </c>
      <c r="I2196" t="s">
        <v>174</v>
      </c>
      <c r="K2196">
        <f>VLOOKUP(I2196,Sheet2!$A$2:$C$1013,3,FALSE)</f>
        <v>104</v>
      </c>
      <c r="L2196" t="str">
        <f t="shared" si="137"/>
        <v>UPDATE m_coa set coa_group_id='104' WHERE code='210501062';</v>
      </c>
    </row>
    <row r="2197" customFormat="1" spans="2:12">
      <c r="B2197">
        <v>210501063</v>
      </c>
      <c r="C2197" t="str">
        <f t="shared" si="135"/>
        <v>CL - Utang Lain-Lain Pihak Berelasi - PT Lentera Ekosistem Digital (LED)</v>
      </c>
      <c r="D2197" s="7" t="str">
        <f t="shared" si="136"/>
        <v>INSERT INTO m_coa (created_at, code, name) values (NOW(),'210501063','CL - Utang Lain-Lain Pihak Berelasi - PT Lentera Ekosistem Digital (LED)');</v>
      </c>
      <c r="E2197" s="744" t="s">
        <v>60</v>
      </c>
      <c r="F2197" t="s">
        <v>415</v>
      </c>
      <c r="G2197" t="s">
        <v>425</v>
      </c>
      <c r="I2197" t="s">
        <v>175</v>
      </c>
      <c r="K2197">
        <f>VLOOKUP(I2197,Sheet2!$A$2:$C$1013,3,FALSE)</f>
        <v>105</v>
      </c>
      <c r="L2197" t="str">
        <f t="shared" si="137"/>
        <v>UPDATE m_coa set coa_group_id='105' WHERE code='210501063';</v>
      </c>
    </row>
    <row r="2198" customFormat="1" spans="2:12">
      <c r="B2198">
        <v>210501064</v>
      </c>
      <c r="C2198" t="str">
        <f t="shared" si="135"/>
        <v>CL - Utang Lain-Lain Pihak Berelasi - PT Logitek Digital Nusantara (LDN/DTN)</v>
      </c>
      <c r="D2198" s="7" t="str">
        <f t="shared" si="136"/>
        <v>INSERT INTO m_coa (created_at, code, name) values (NOW(),'210501064','CL - Utang Lain-Lain Pihak Berelasi - PT Logitek Digital Nusantara (LDN/DTN)');</v>
      </c>
      <c r="E2198" s="744" t="s">
        <v>60</v>
      </c>
      <c r="F2198" t="s">
        <v>415</v>
      </c>
      <c r="G2198" t="s">
        <v>425</v>
      </c>
      <c r="I2198" t="s">
        <v>176</v>
      </c>
      <c r="K2198">
        <f>VLOOKUP(I2198,Sheet2!$A$2:$C$1013,3,FALSE)</f>
        <v>106</v>
      </c>
      <c r="L2198" t="str">
        <f t="shared" si="137"/>
        <v>UPDATE m_coa set coa_group_id='106' WHERE code='210501064';</v>
      </c>
    </row>
    <row r="2199" customFormat="1" spans="2:12">
      <c r="B2199">
        <v>210501065</v>
      </c>
      <c r="C2199" t="str">
        <f t="shared" ref="C2199:C2262" si="138">CONCATENATE(F2199,E2199,G2199,E2199,I2199)</f>
        <v>CL - Utang Lain-Lain Pihak Berelasi - PT M Cash Integrasi Tbk (MCAS)</v>
      </c>
      <c r="D2199" s="7" t="str">
        <f t="shared" si="136"/>
        <v>INSERT INTO m_coa (created_at, code, name) values (NOW(),'210501065','CL - Utang Lain-Lain Pihak Berelasi - PT M Cash Integrasi Tbk (MCAS)');</v>
      </c>
      <c r="E2199" s="744" t="s">
        <v>60</v>
      </c>
      <c r="F2199" t="s">
        <v>415</v>
      </c>
      <c r="G2199" t="s">
        <v>425</v>
      </c>
      <c r="I2199" t="s">
        <v>177</v>
      </c>
      <c r="K2199">
        <f>VLOOKUP(I2199,Sheet2!$A$2:$C$1013,3,FALSE)</f>
        <v>107</v>
      </c>
      <c r="L2199" t="str">
        <f t="shared" si="137"/>
        <v>UPDATE m_coa set coa_group_id='107' WHERE code='210501065';</v>
      </c>
    </row>
    <row r="2200" customFormat="1" spans="2:12">
      <c r="B2200">
        <v>210501066</v>
      </c>
      <c r="C2200" t="str">
        <f t="shared" si="138"/>
        <v>CL - Utang Lain-Lain Pihak Berelasi - PT Digital Maksima Karunia</v>
      </c>
      <c r="D2200" s="7" t="str">
        <f t="shared" si="136"/>
        <v>INSERT INTO m_coa (created_at, code, name) values (NOW(),'210501066','CL - Utang Lain-Lain Pihak Berelasi - PT Digital Maksima Karunia');</v>
      </c>
      <c r="E2200" s="744" t="s">
        <v>60</v>
      </c>
      <c r="F2200" t="s">
        <v>415</v>
      </c>
      <c r="G2200" t="s">
        <v>425</v>
      </c>
      <c r="I2200" t="s">
        <v>178</v>
      </c>
      <c r="K2200">
        <f>VLOOKUP(I2200,Sheet2!$A$2:$C$1013,3,FALSE)</f>
        <v>108</v>
      </c>
      <c r="L2200" t="str">
        <f t="shared" si="137"/>
        <v>UPDATE m_coa set coa_group_id='108' WHERE code='210501066';</v>
      </c>
    </row>
    <row r="2201" customFormat="1" spans="2:12">
      <c r="B2201">
        <v>210501067</v>
      </c>
      <c r="C2201" t="str">
        <f t="shared" si="138"/>
        <v>CL - Utang Lain-Lain Pihak Berelasi - PT M Cash Ritel Indonesia (MRI)</v>
      </c>
      <c r="D2201" s="7" t="str">
        <f t="shared" si="136"/>
        <v>INSERT INTO m_coa (created_at, code, name) values (NOW(),'210501067','CL - Utang Lain-Lain Pihak Berelasi - PT M Cash Ritel Indonesia (MRI)');</v>
      </c>
      <c r="E2201" s="744" t="s">
        <v>60</v>
      </c>
      <c r="F2201" t="s">
        <v>415</v>
      </c>
      <c r="G2201" t="s">
        <v>425</v>
      </c>
      <c r="I2201" t="s">
        <v>179</v>
      </c>
      <c r="K2201">
        <f>VLOOKUP(I2201,Sheet2!$A$2:$C$1013,3,FALSE)</f>
        <v>109</v>
      </c>
      <c r="L2201" t="str">
        <f t="shared" si="137"/>
        <v>UPDATE m_coa set coa_group_id='109' WHERE code='210501067';</v>
      </c>
    </row>
    <row r="2202" customFormat="1" spans="2:12">
      <c r="B2202">
        <v>210501068</v>
      </c>
      <c r="C2202" t="str">
        <f t="shared" si="138"/>
        <v>CL - Utang Lain-Lain Pihak Berelasi - PT M Cash Telefast Indonesia (MTI)</v>
      </c>
      <c r="D2202" s="7" t="str">
        <f t="shared" si="136"/>
        <v>INSERT INTO m_coa (created_at, code, name) values (NOW(),'210501068','CL - Utang Lain-Lain Pihak Berelasi - PT M Cash Telefast Indonesia (MTI)');</v>
      </c>
      <c r="E2202" s="744" t="s">
        <v>60</v>
      </c>
      <c r="F2202" t="s">
        <v>415</v>
      </c>
      <c r="G2202" t="s">
        <v>425</v>
      </c>
      <c r="I2202" t="s">
        <v>180</v>
      </c>
      <c r="K2202">
        <f>VLOOKUP(I2202,Sheet2!$A$2:$C$1013,3,FALSE)</f>
        <v>110</v>
      </c>
      <c r="L2202" t="str">
        <f t="shared" si="137"/>
        <v>UPDATE m_coa set coa_group_id='110' WHERE code='210501068';</v>
      </c>
    </row>
    <row r="2203" customFormat="1" spans="2:12">
      <c r="B2203">
        <v>210501069</v>
      </c>
      <c r="C2203" t="str">
        <f t="shared" si="138"/>
        <v>CL - Utang Lain-Lain Pihak Berelasi - PT Matra Sinema Asia (MSA)</v>
      </c>
      <c r="D2203" s="7" t="str">
        <f t="shared" si="136"/>
        <v>INSERT INTO m_coa (created_at, code, name) values (NOW(),'210501069','CL - Utang Lain-Lain Pihak Berelasi - PT Matra Sinema Asia (MSA)');</v>
      </c>
      <c r="E2203" s="744" t="s">
        <v>60</v>
      </c>
      <c r="F2203" t="s">
        <v>415</v>
      </c>
      <c r="G2203" t="s">
        <v>425</v>
      </c>
      <c r="I2203" t="s">
        <v>181</v>
      </c>
      <c r="K2203">
        <f>VLOOKUP(I2203,Sheet2!$A$2:$C$1013,3,FALSE)</f>
        <v>111</v>
      </c>
      <c r="L2203" t="str">
        <f t="shared" si="137"/>
        <v>UPDATE m_coa set coa_group_id='111' WHERE code='210501069';</v>
      </c>
    </row>
    <row r="2204" customFormat="1" spans="2:12">
      <c r="B2204">
        <v>210501070</v>
      </c>
      <c r="C2204" t="str">
        <f t="shared" si="138"/>
        <v>CL - Utang Lain-Lain Pihak Berelasi - PT MCash Untuk Indonesia (MUI)</v>
      </c>
      <c r="D2204" s="7" t="str">
        <f t="shared" si="136"/>
        <v>INSERT INTO m_coa (created_at, code, name) values (NOW(),'210501070','CL - Utang Lain-Lain Pihak Berelasi - PT MCash Untuk Indonesia (MUI)');</v>
      </c>
      <c r="E2204" s="744" t="s">
        <v>60</v>
      </c>
      <c r="F2204" t="s">
        <v>415</v>
      </c>
      <c r="G2204" t="s">
        <v>425</v>
      </c>
      <c r="I2204" t="s">
        <v>182</v>
      </c>
      <c r="K2204">
        <f>VLOOKUP(I2204,Sheet2!$A$2:$C$1013,3,FALSE)</f>
        <v>112</v>
      </c>
      <c r="L2204" t="str">
        <f t="shared" si="137"/>
        <v>UPDATE m_coa set coa_group_id='112' WHERE code='210501070';</v>
      </c>
    </row>
    <row r="2205" customFormat="1" spans="2:12">
      <c r="B2205">
        <v>210501071</v>
      </c>
      <c r="C2205" t="str">
        <f t="shared" si="138"/>
        <v>CL - Utang Lain-Lain Pihak Berelasi - PT Media Karya Nusantara (MKN2)</v>
      </c>
      <c r="D2205" s="7" t="str">
        <f t="shared" si="136"/>
        <v>INSERT INTO m_coa (created_at, code, name) values (NOW(),'210501071','CL - Utang Lain-Lain Pihak Berelasi - PT Media Karya Nusantara (MKN2)');</v>
      </c>
      <c r="E2205" s="744" t="s">
        <v>60</v>
      </c>
      <c r="F2205" t="s">
        <v>415</v>
      </c>
      <c r="G2205" t="s">
        <v>425</v>
      </c>
      <c r="I2205" t="s">
        <v>183</v>
      </c>
      <c r="K2205">
        <f>VLOOKUP(I2205,Sheet2!$A$2:$C$1013,3,FALSE)</f>
        <v>113</v>
      </c>
      <c r="L2205" t="str">
        <f t="shared" si="137"/>
        <v>UPDATE m_coa set coa_group_id='113' WHERE code='210501071';</v>
      </c>
    </row>
    <row r="2206" customFormat="1" spans="2:12">
      <c r="B2206">
        <v>210501072</v>
      </c>
      <c r="C2206" t="str">
        <f t="shared" si="138"/>
        <v>CL - Utang Lain-Lain Pihak Berelasi - PT Meisys Technology</v>
      </c>
      <c r="D2206" s="7" t="str">
        <f t="shared" si="136"/>
        <v>INSERT INTO m_coa (created_at, code, name) values (NOW(),'210501072','CL - Utang Lain-Lain Pihak Berelasi - PT Meisys Technology');</v>
      </c>
      <c r="E2206" s="744" t="s">
        <v>60</v>
      </c>
      <c r="F2206" t="s">
        <v>415</v>
      </c>
      <c r="G2206" t="s">
        <v>425</v>
      </c>
      <c r="I2206" t="s">
        <v>184</v>
      </c>
      <c r="K2206">
        <f>VLOOKUP(I2206,Sheet2!$A$2:$C$1013,3,FALSE)</f>
        <v>114</v>
      </c>
      <c r="L2206" t="str">
        <f t="shared" si="137"/>
        <v>UPDATE m_coa set coa_group_id='114' WHERE code='210501072';</v>
      </c>
    </row>
    <row r="2207" customFormat="1" spans="2:12">
      <c r="B2207">
        <v>210501073</v>
      </c>
      <c r="C2207" t="str">
        <f t="shared" si="138"/>
        <v>CL - Utang Lain-Lain Pihak Berelasi - PT Mitra Anugerah Setia Kawan (MASK)</v>
      </c>
      <c r="D2207" s="7" t="str">
        <f t="shared" si="136"/>
        <v>INSERT INTO m_coa (created_at, code, name) values (NOW(),'210501073','CL - Utang Lain-Lain Pihak Berelasi - PT Mitra Anugerah Setia Kawan (MASK)');</v>
      </c>
      <c r="E2207" s="744" t="s">
        <v>60</v>
      </c>
      <c r="F2207" t="s">
        <v>415</v>
      </c>
      <c r="G2207" t="s">
        <v>425</v>
      </c>
      <c r="I2207" t="s">
        <v>185</v>
      </c>
      <c r="K2207">
        <f>VLOOKUP(I2207,Sheet2!$A$2:$C$1013,3,FALSE)</f>
        <v>115</v>
      </c>
      <c r="L2207" t="str">
        <f t="shared" si="137"/>
        <v>UPDATE m_coa set coa_group_id='115' WHERE code='210501073';</v>
      </c>
    </row>
    <row r="2208" customFormat="1" spans="2:12">
      <c r="B2208">
        <v>210501074</v>
      </c>
      <c r="C2208" t="str">
        <f t="shared" si="138"/>
        <v>CL - Utang Lain-Lain Pihak Berelasi - PT Mitra Artha Teknologi (MAT)</v>
      </c>
      <c r="D2208" s="7" t="str">
        <f t="shared" si="136"/>
        <v>INSERT INTO m_coa (created_at, code, name) values (NOW(),'210501074','CL - Utang Lain-Lain Pihak Berelasi - PT Mitra Artha Teknologi (MAT)');</v>
      </c>
      <c r="E2208" s="744" t="s">
        <v>60</v>
      </c>
      <c r="F2208" t="s">
        <v>415</v>
      </c>
      <c r="G2208" t="s">
        <v>425</v>
      </c>
      <c r="I2208" t="s">
        <v>186</v>
      </c>
      <c r="K2208">
        <f>VLOOKUP(I2208,Sheet2!$A$2:$C$1013,3,FALSE)</f>
        <v>116</v>
      </c>
      <c r="L2208" t="str">
        <f t="shared" si="137"/>
        <v>UPDATE m_coa set coa_group_id='116' WHERE code='210501074';</v>
      </c>
    </row>
    <row r="2209" customFormat="1" spans="2:12">
      <c r="B2209">
        <v>210501075</v>
      </c>
      <c r="C2209" t="str">
        <f t="shared" si="138"/>
        <v>CL - Utang Lain-Lain Pihak Berelasi - PT Mitra Cipta Teknologi (MCT)</v>
      </c>
      <c r="D2209" s="7" t="str">
        <f t="shared" si="136"/>
        <v>INSERT INTO m_coa (created_at, code, name) values (NOW(),'210501075','CL - Utang Lain-Lain Pihak Berelasi - PT Mitra Cipta Teknologi (MCT)');</v>
      </c>
      <c r="E2209" s="744" t="s">
        <v>60</v>
      </c>
      <c r="F2209" t="s">
        <v>415</v>
      </c>
      <c r="G2209" t="s">
        <v>425</v>
      </c>
      <c r="I2209" t="s">
        <v>187</v>
      </c>
      <c r="K2209">
        <f>VLOOKUP(I2209,Sheet2!$A$2:$C$1013,3,FALSE)</f>
        <v>117</v>
      </c>
      <c r="L2209" t="str">
        <f t="shared" si="137"/>
        <v>UPDATE m_coa set coa_group_id='117' WHERE code='210501075';</v>
      </c>
    </row>
    <row r="2210" customFormat="1" spans="2:12">
      <c r="B2210">
        <v>210501076</v>
      </c>
      <c r="C2210" t="str">
        <f t="shared" si="138"/>
        <v>CL - Utang Lain-Lain Pihak Berelasi - PT Mitra Citra Anugerah (MCA)</v>
      </c>
      <c r="D2210" s="7" t="str">
        <f t="shared" si="136"/>
        <v>INSERT INTO m_coa (created_at, code, name) values (NOW(),'210501076','CL - Utang Lain-Lain Pihak Berelasi - PT Mitra Citra Anugerah (MCA)');</v>
      </c>
      <c r="E2210" s="744" t="s">
        <v>60</v>
      </c>
      <c r="F2210" t="s">
        <v>415</v>
      </c>
      <c r="G2210" t="s">
        <v>425</v>
      </c>
      <c r="I2210" t="s">
        <v>188</v>
      </c>
      <c r="K2210">
        <f>VLOOKUP(I2210,Sheet2!$A$2:$C$1013,3,FALSE)</f>
        <v>118</v>
      </c>
      <c r="L2210" t="str">
        <f t="shared" si="137"/>
        <v>UPDATE m_coa set coa_group_id='118' WHERE code='210501076';</v>
      </c>
    </row>
    <row r="2211" customFormat="1" spans="2:12">
      <c r="B2211">
        <v>210501077</v>
      </c>
      <c r="C2211" t="str">
        <f t="shared" si="138"/>
        <v>CL - Utang Lain-Lain Pihak Berelasi - PT Mitra Karunia Nusantara (MKN)</v>
      </c>
      <c r="D2211" s="7" t="str">
        <f t="shared" si="136"/>
        <v>INSERT INTO m_coa (created_at, code, name) values (NOW(),'210501077','CL - Utang Lain-Lain Pihak Berelasi - PT Mitra Karunia Nusantara (MKN)');</v>
      </c>
      <c r="E2211" s="744" t="s">
        <v>60</v>
      </c>
      <c r="F2211" t="s">
        <v>415</v>
      </c>
      <c r="G2211" t="s">
        <v>425</v>
      </c>
      <c r="I2211" t="s">
        <v>189</v>
      </c>
      <c r="K2211">
        <f>VLOOKUP(I2211,Sheet2!$A$2:$C$1013,3,FALSE)</f>
        <v>119</v>
      </c>
      <c r="L2211" t="str">
        <f t="shared" si="137"/>
        <v>UPDATE m_coa set coa_group_id='119' WHERE code='210501077';</v>
      </c>
    </row>
    <row r="2212" customFormat="1" spans="2:12">
      <c r="B2212">
        <v>210501078</v>
      </c>
      <c r="C2212" t="str">
        <f t="shared" si="138"/>
        <v>CL - Utang Lain-Lain Pihak Berelasi - PT Mitra Kharisma Nusantara (MKN3)</v>
      </c>
      <c r="D2212" s="7" t="str">
        <f t="shared" si="136"/>
        <v>INSERT INTO m_coa (created_at, code, name) values (NOW(),'210501078','CL - Utang Lain-Lain Pihak Berelasi - PT Mitra Kharisma Nusantara (MKN3)');</v>
      </c>
      <c r="E2212" s="744" t="s">
        <v>60</v>
      </c>
      <c r="F2212" t="s">
        <v>415</v>
      </c>
      <c r="G2212" t="s">
        <v>425</v>
      </c>
      <c r="I2212" t="s">
        <v>190</v>
      </c>
      <c r="K2212">
        <f>VLOOKUP(I2212,Sheet2!$A$2:$C$1013,3,FALSE)</f>
        <v>120</v>
      </c>
      <c r="L2212" t="str">
        <f t="shared" si="137"/>
        <v>UPDATE m_coa set coa_group_id='120' WHERE code='210501078';</v>
      </c>
    </row>
    <row r="2213" customFormat="1" spans="2:12">
      <c r="B2213">
        <v>210501079</v>
      </c>
      <c r="C2213" t="str">
        <f t="shared" si="138"/>
        <v>CL - Utang Lain-Lain Pihak Berelasi - PT Mitra Proteksi Mandiri (MPM)</v>
      </c>
      <c r="D2213" s="7" t="str">
        <f t="shared" si="136"/>
        <v>INSERT INTO m_coa (created_at, code, name) values (NOW(),'210501079','CL - Utang Lain-Lain Pihak Berelasi - PT Mitra Proteksi Mandiri (MPM)');</v>
      </c>
      <c r="E2213" s="744" t="s">
        <v>60</v>
      </c>
      <c r="F2213" t="s">
        <v>415</v>
      </c>
      <c r="G2213" t="s">
        <v>425</v>
      </c>
      <c r="I2213" t="s">
        <v>191</v>
      </c>
      <c r="K2213">
        <f>VLOOKUP(I2213,Sheet2!$A$2:$C$1013,3,FALSE)</f>
        <v>121</v>
      </c>
      <c r="L2213" t="str">
        <f t="shared" si="137"/>
        <v>UPDATE m_coa set coa_group_id='121' WHERE code='210501079';</v>
      </c>
    </row>
    <row r="2214" customFormat="1" spans="2:12">
      <c r="B2214">
        <v>210501080</v>
      </c>
      <c r="C2214" t="str">
        <f t="shared" si="138"/>
        <v>CL - Utang Lain-Lain Pihak Berelasi - PT Mitra Wicaksana Hopindo (MWH)</v>
      </c>
      <c r="D2214" s="7" t="str">
        <f t="shared" si="136"/>
        <v>INSERT INTO m_coa (created_at, code, name) values (NOW(),'210501080','CL - Utang Lain-Lain Pihak Berelasi - PT Mitra Wicaksana Hopindo (MWH)');</v>
      </c>
      <c r="E2214" s="744" t="s">
        <v>60</v>
      </c>
      <c r="F2214" t="s">
        <v>415</v>
      </c>
      <c r="G2214" t="s">
        <v>425</v>
      </c>
      <c r="I2214" t="s">
        <v>192</v>
      </c>
      <c r="K2214">
        <f>VLOOKUP(I2214,Sheet2!$A$2:$C$1013,3,FALSE)</f>
        <v>122</v>
      </c>
      <c r="L2214" t="str">
        <f t="shared" si="137"/>
        <v>UPDATE m_coa set coa_group_id='122' WHERE code='210501080';</v>
      </c>
    </row>
    <row r="2215" customFormat="1" spans="2:12">
      <c r="B2215">
        <v>210501081</v>
      </c>
      <c r="C2215" t="str">
        <f t="shared" si="138"/>
        <v>CL - Utang Lain-Lain Pihak Berelasi - PT MKopi Digital Indonesia (MKDI)</v>
      </c>
      <c r="D2215" s="7" t="str">
        <f t="shared" si="136"/>
        <v>INSERT INTO m_coa (created_at, code, name) values (NOW(),'210501081','CL - Utang Lain-Lain Pihak Berelasi - PT MKopi Digital Indonesia (MKDI)');</v>
      </c>
      <c r="E2215" s="744" t="s">
        <v>60</v>
      </c>
      <c r="F2215" t="s">
        <v>415</v>
      </c>
      <c r="G2215" t="s">
        <v>425</v>
      </c>
      <c r="I2215" t="s">
        <v>193</v>
      </c>
      <c r="K2215">
        <f>VLOOKUP(I2215,Sheet2!$A$2:$C$1013,3,FALSE)</f>
        <v>123</v>
      </c>
      <c r="L2215" t="str">
        <f t="shared" si="137"/>
        <v>UPDATE m_coa set coa_group_id='123' WHERE code='210501081';</v>
      </c>
    </row>
    <row r="2216" customFormat="1" spans="2:12">
      <c r="B2216">
        <v>210501082</v>
      </c>
      <c r="C2216" t="str">
        <f t="shared" si="138"/>
        <v>CL - Utang Lain-Lain Pihak Berelasi - PT Monetix Digital Indonesia (MDI)</v>
      </c>
      <c r="D2216" s="7" t="str">
        <f t="shared" si="136"/>
        <v>INSERT INTO m_coa (created_at, code, name) values (NOW(),'210501082','CL - Utang Lain-Lain Pihak Berelasi - PT Monetix Digital Indonesia (MDI)');</v>
      </c>
      <c r="E2216" s="744" t="s">
        <v>60</v>
      </c>
      <c r="F2216" t="s">
        <v>415</v>
      </c>
      <c r="G2216" t="s">
        <v>425</v>
      </c>
      <c r="I2216" t="s">
        <v>194</v>
      </c>
      <c r="K2216">
        <f>VLOOKUP(I2216,Sheet2!$A$2:$C$1013,3,FALSE)</f>
        <v>124</v>
      </c>
      <c r="L2216" t="str">
        <f t="shared" si="137"/>
        <v>UPDATE m_coa set coa_group_id='124' WHERE code='210501082';</v>
      </c>
    </row>
    <row r="2217" customFormat="1" spans="2:12">
      <c r="B2217">
        <v>210501083</v>
      </c>
      <c r="C2217" t="str">
        <f t="shared" si="138"/>
        <v>CL - Utang Lain-Lain Pihak Berelasi - PT Muldidaya Dinamika (MDD)</v>
      </c>
      <c r="D2217" s="7" t="str">
        <f t="shared" si="136"/>
        <v>INSERT INTO m_coa (created_at, code, name) values (NOW(),'210501083','CL - Utang Lain-Lain Pihak Berelasi - PT Muldidaya Dinamika (MDD)');</v>
      </c>
      <c r="E2217" s="744" t="s">
        <v>60</v>
      </c>
      <c r="F2217" t="s">
        <v>415</v>
      </c>
      <c r="G2217" t="s">
        <v>425</v>
      </c>
      <c r="I2217" t="s">
        <v>195</v>
      </c>
      <c r="K2217">
        <f>VLOOKUP(I2217,Sheet2!$A$2:$C$1013,3,FALSE)</f>
        <v>125</v>
      </c>
      <c r="L2217" t="str">
        <f t="shared" si="137"/>
        <v>UPDATE m_coa set coa_group_id='125' WHERE code='210501083';</v>
      </c>
    </row>
    <row r="2218" customFormat="1" spans="2:12">
      <c r="B2218">
        <v>210501084</v>
      </c>
      <c r="C2218" t="str">
        <f t="shared" si="138"/>
        <v>CL - Utang Lain-Lain Pihak Berelasi - PT Natrindo Fajar Cemerlang (NFC)</v>
      </c>
      <c r="D2218" s="7" t="str">
        <f t="shared" si="136"/>
        <v>INSERT INTO m_coa (created_at, code, name) values (NOW(),'210501084','CL - Utang Lain-Lain Pihak Berelasi - PT Natrindo Fajar Cemerlang (NFC)');</v>
      </c>
      <c r="E2218" s="744" t="s">
        <v>60</v>
      </c>
      <c r="F2218" t="s">
        <v>415</v>
      </c>
      <c r="G2218" t="s">
        <v>425</v>
      </c>
      <c r="I2218" t="s">
        <v>196</v>
      </c>
      <c r="K2218">
        <f>VLOOKUP(I2218,Sheet2!$A$2:$C$1013,3,FALSE)</f>
        <v>126</v>
      </c>
      <c r="L2218" t="str">
        <f t="shared" si="137"/>
        <v>UPDATE m_coa set coa_group_id='126' WHERE code='210501084';</v>
      </c>
    </row>
    <row r="2219" customFormat="1" spans="2:12">
      <c r="B2219">
        <v>210501085</v>
      </c>
      <c r="C2219" t="str">
        <f t="shared" si="138"/>
        <v>CL - Utang Lain-Lain Pihak Berelasi - PT NFC Indonesia Tbk (NFCX)</v>
      </c>
      <c r="D2219" s="7" t="str">
        <f t="shared" si="136"/>
        <v>INSERT INTO m_coa (created_at, code, name) values (NOW(),'210501085','CL - Utang Lain-Lain Pihak Berelasi - PT NFC Indonesia Tbk (NFCX)');</v>
      </c>
      <c r="E2219" s="744" t="s">
        <v>60</v>
      </c>
      <c r="F2219" t="s">
        <v>415</v>
      </c>
      <c r="G2219" t="s">
        <v>425</v>
      </c>
      <c r="I2219" t="s">
        <v>197</v>
      </c>
      <c r="K2219">
        <f>VLOOKUP(I2219,Sheet2!$A$2:$C$1013,3,FALSE)</f>
        <v>127</v>
      </c>
      <c r="L2219" t="str">
        <f t="shared" si="137"/>
        <v>UPDATE m_coa set coa_group_id='127' WHERE code='210501085';</v>
      </c>
    </row>
    <row r="2220" customFormat="1" spans="2:12">
      <c r="B2220">
        <v>210501086</v>
      </c>
      <c r="C2220" t="str">
        <f t="shared" si="138"/>
        <v>CL - Utang Lain-Lain Pihak Berelasi - PT NFCX Media Teknologi (NMT)</v>
      </c>
      <c r="D2220" s="7" t="str">
        <f t="shared" si="136"/>
        <v>INSERT INTO m_coa (created_at, code, name) values (NOW(),'210501086','CL - Utang Lain-Lain Pihak Berelasi - PT NFCX Media Teknologi (NMT)');</v>
      </c>
      <c r="E2220" s="744" t="s">
        <v>60</v>
      </c>
      <c r="F2220" t="s">
        <v>415</v>
      </c>
      <c r="G2220" t="s">
        <v>425</v>
      </c>
      <c r="I2220" t="s">
        <v>198</v>
      </c>
      <c r="K2220">
        <f>VLOOKUP(I2220,Sheet2!$A$2:$C$1013,3,FALSE)</f>
        <v>128</v>
      </c>
      <c r="L2220" t="str">
        <f t="shared" si="137"/>
        <v>UPDATE m_coa set coa_group_id='128' WHERE code='210501086';</v>
      </c>
    </row>
    <row r="2221" customFormat="1" spans="2:12">
      <c r="B2221">
        <v>210501087</v>
      </c>
      <c r="C2221" t="str">
        <f t="shared" si="138"/>
        <v>CL - Utang Lain-Lain Pihak Berelasi - PT Nusantara Inti Karunia (NIK)</v>
      </c>
      <c r="D2221" s="7" t="str">
        <f t="shared" si="136"/>
        <v>INSERT INTO m_coa (created_at, code, name) values (NOW(),'210501087','CL - Utang Lain-Lain Pihak Berelasi - PT Nusantara Inti Karunia (NIK)');</v>
      </c>
      <c r="E2221" s="744" t="s">
        <v>60</v>
      </c>
      <c r="F2221" t="s">
        <v>415</v>
      </c>
      <c r="G2221" t="s">
        <v>425</v>
      </c>
      <c r="I2221" t="s">
        <v>199</v>
      </c>
      <c r="K2221">
        <f>VLOOKUP(I2221,Sheet2!$A$2:$C$1013,3,FALSE)</f>
        <v>129</v>
      </c>
      <c r="L2221" t="str">
        <f t="shared" si="137"/>
        <v>UPDATE m_coa set coa_group_id='129' WHERE code='210501087';</v>
      </c>
    </row>
    <row r="2222" customFormat="1" spans="2:12">
      <c r="B2222">
        <v>210501088</v>
      </c>
      <c r="C2222" t="str">
        <f t="shared" si="138"/>
        <v>CL - Utang Lain-Lain Pihak Berelasi - PT Nusantara Semesta Mandiri (NSM)</v>
      </c>
      <c r="D2222" s="7" t="str">
        <f t="shared" si="136"/>
        <v>INSERT INTO m_coa (created_at, code, name) values (NOW(),'210501088','CL - Utang Lain-Lain Pihak Berelasi - PT Nusantara Semesta Mandiri (NSM)');</v>
      </c>
      <c r="E2222" s="744" t="s">
        <v>60</v>
      </c>
      <c r="F2222" t="s">
        <v>415</v>
      </c>
      <c r="G2222" t="s">
        <v>425</v>
      </c>
      <c r="I2222" t="s">
        <v>200</v>
      </c>
      <c r="K2222">
        <f>VLOOKUP(I2222,Sheet2!$A$2:$C$1013,3,FALSE)</f>
        <v>130</v>
      </c>
      <c r="L2222" t="str">
        <f t="shared" si="137"/>
        <v>UPDATE m_coa set coa_group_id='130' WHERE code='210501088';</v>
      </c>
    </row>
    <row r="2223" customFormat="1" spans="2:12">
      <c r="B2223">
        <v>210501089</v>
      </c>
      <c r="C2223" t="str">
        <f t="shared" si="138"/>
        <v>CL - Utang Lain-Lain Pihak Berelasi - PT Nusantara Xchange Indonesia (NXI)</v>
      </c>
      <c r="D2223" s="7" t="str">
        <f t="shared" si="136"/>
        <v>INSERT INTO m_coa (created_at, code, name) values (NOW(),'210501089','CL - Utang Lain-Lain Pihak Berelasi - PT Nusantara Xchange Indonesia (NXI)');</v>
      </c>
      <c r="E2223" s="744" t="s">
        <v>60</v>
      </c>
      <c r="F2223" t="s">
        <v>415</v>
      </c>
      <c r="G2223" t="s">
        <v>425</v>
      </c>
      <c r="I2223" t="s">
        <v>201</v>
      </c>
      <c r="K2223">
        <f>VLOOKUP(I2223,Sheet2!$A$2:$C$1013,3,FALSE)</f>
        <v>131</v>
      </c>
      <c r="L2223" t="str">
        <f t="shared" si="137"/>
        <v>UPDATE m_coa set coa_group_id='131' WHERE code='210501089';</v>
      </c>
    </row>
    <row r="2224" customFormat="1" spans="2:12">
      <c r="B2224">
        <v>210501090</v>
      </c>
      <c r="C2224" t="str">
        <f t="shared" si="138"/>
        <v>CL - Utang Lain-Lain Pihak Berelasi - PT Omega Kreasi Bersama (OKB)</v>
      </c>
      <c r="D2224" s="7" t="str">
        <f t="shared" si="136"/>
        <v>INSERT INTO m_coa (created_at, code, name) values (NOW(),'210501090','CL - Utang Lain-Lain Pihak Berelasi - PT Omega Kreasi Bersama (OKB)');</v>
      </c>
      <c r="E2224" s="744" t="s">
        <v>60</v>
      </c>
      <c r="F2224" t="s">
        <v>415</v>
      </c>
      <c r="G2224" t="s">
        <v>425</v>
      </c>
      <c r="I2224" t="s">
        <v>202</v>
      </c>
      <c r="K2224">
        <f>VLOOKUP(I2224,Sheet2!$A$2:$C$1013,3,FALSE)</f>
        <v>132</v>
      </c>
      <c r="L2224" t="str">
        <f t="shared" si="137"/>
        <v>UPDATE m_coa set coa_group_id='132' WHERE code='210501090';</v>
      </c>
    </row>
    <row r="2225" customFormat="1" spans="2:12">
      <c r="B2225">
        <v>210501091</v>
      </c>
      <c r="C2225" t="str">
        <f t="shared" si="138"/>
        <v>CL - Utang Lain-Lain Pihak Berelasi - PT Oona Media Indonesia (OMI)</v>
      </c>
      <c r="D2225" s="7" t="str">
        <f t="shared" si="136"/>
        <v>INSERT INTO m_coa (created_at, code, name) values (NOW(),'210501091','CL - Utang Lain-Lain Pihak Berelasi - PT Oona Media Indonesia (OMI)');</v>
      </c>
      <c r="E2225" s="744" t="s">
        <v>60</v>
      </c>
      <c r="F2225" t="s">
        <v>415</v>
      </c>
      <c r="G2225" t="s">
        <v>425</v>
      </c>
      <c r="I2225" t="s">
        <v>203</v>
      </c>
      <c r="K2225">
        <f>VLOOKUP(I2225,Sheet2!$A$2:$C$1013,3,FALSE)</f>
        <v>133</v>
      </c>
      <c r="L2225" t="str">
        <f t="shared" si="137"/>
        <v>UPDATE m_coa set coa_group_id='133' WHERE code='210501091';</v>
      </c>
    </row>
    <row r="2226" customFormat="1" spans="2:12">
      <c r="B2226">
        <v>210501092</v>
      </c>
      <c r="C2226" t="str">
        <f t="shared" si="138"/>
        <v>CL - Utang Lain-Lain Pihak Berelasi - PT Qerja Manfaat Bangsa (QMB)</v>
      </c>
      <c r="D2226" s="7" t="str">
        <f t="shared" si="136"/>
        <v>INSERT INTO m_coa (created_at, code, name) values (NOW(),'210501092','CL - Utang Lain-Lain Pihak Berelasi - PT Qerja Manfaat Bangsa (QMB)');</v>
      </c>
      <c r="E2226" s="744" t="s">
        <v>60</v>
      </c>
      <c r="F2226" t="s">
        <v>415</v>
      </c>
      <c r="G2226" t="s">
        <v>425</v>
      </c>
      <c r="I2226" t="s">
        <v>204</v>
      </c>
      <c r="K2226">
        <f>VLOOKUP(I2226,Sheet2!$A$2:$C$1013,3,FALSE)</f>
        <v>134</v>
      </c>
      <c r="L2226" t="str">
        <f t="shared" si="137"/>
        <v>UPDATE m_coa set coa_group_id='134' WHERE code='210501092';</v>
      </c>
    </row>
    <row r="2227" customFormat="1" spans="2:12">
      <c r="B2227">
        <v>210501093</v>
      </c>
      <c r="C2227" t="str">
        <f t="shared" si="138"/>
        <v>CL - Utang Lain-Lain Pihak Berelasi - PT Rahmat Inti Kreasi (RIK)</v>
      </c>
      <c r="D2227" s="7" t="str">
        <f t="shared" si="136"/>
        <v>INSERT INTO m_coa (created_at, code, name) values (NOW(),'210501093','CL - Utang Lain-Lain Pihak Berelasi - PT Rahmat Inti Kreasi (RIK)');</v>
      </c>
      <c r="E2227" s="744" t="s">
        <v>60</v>
      </c>
      <c r="F2227" t="s">
        <v>415</v>
      </c>
      <c r="G2227" t="s">
        <v>425</v>
      </c>
      <c r="I2227" t="s">
        <v>205</v>
      </c>
      <c r="K2227">
        <f>VLOOKUP(I2227,Sheet2!$A$2:$C$1013,3,FALSE)</f>
        <v>135</v>
      </c>
      <c r="L2227" t="str">
        <f t="shared" si="137"/>
        <v>UPDATE m_coa set coa_group_id='135' WHERE code='210501093';</v>
      </c>
    </row>
    <row r="2228" customFormat="1" spans="2:12">
      <c r="B2228">
        <v>210501094</v>
      </c>
      <c r="C2228" t="str">
        <f t="shared" si="138"/>
        <v>CL - Utang Lain-Lain Pihak Berelasi - PT Red Bean Sukses Indonesia (RBSI)</v>
      </c>
      <c r="D2228" s="7" t="str">
        <f t="shared" si="136"/>
        <v>INSERT INTO m_coa (created_at, code, name) values (NOW(),'210501094','CL - Utang Lain-Lain Pihak Berelasi - PT Red Bean Sukses Indonesia (RBSI)');</v>
      </c>
      <c r="E2228" s="744" t="s">
        <v>60</v>
      </c>
      <c r="F2228" t="s">
        <v>415</v>
      </c>
      <c r="G2228" t="s">
        <v>425</v>
      </c>
      <c r="I2228" t="s">
        <v>206</v>
      </c>
      <c r="K2228">
        <f>VLOOKUP(I2228,Sheet2!$A$2:$C$1013,3,FALSE)</f>
        <v>136</v>
      </c>
      <c r="L2228" t="str">
        <f t="shared" si="137"/>
        <v>UPDATE m_coa set coa_group_id='136' WHERE code='210501094';</v>
      </c>
    </row>
    <row r="2229" customFormat="1" spans="2:12">
      <c r="B2229">
        <v>210501095</v>
      </c>
      <c r="C2229" t="str">
        <f t="shared" si="138"/>
        <v>CL - Utang Lain-Lain Pihak Berelasi - PT Riset Kecerdasan Buatan (RKB)</v>
      </c>
      <c r="D2229" s="7" t="str">
        <f t="shared" si="136"/>
        <v>INSERT INTO m_coa (created_at, code, name) values (NOW(),'210501095','CL - Utang Lain-Lain Pihak Berelasi - PT Riset Kecerdasan Buatan (RKB)');</v>
      </c>
      <c r="E2229" s="744" t="s">
        <v>60</v>
      </c>
      <c r="F2229" t="s">
        <v>415</v>
      </c>
      <c r="G2229" t="s">
        <v>425</v>
      </c>
      <c r="I2229" t="s">
        <v>207</v>
      </c>
      <c r="K2229">
        <f>VLOOKUP(I2229,Sheet2!$A$2:$C$1013,3,FALSE)</f>
        <v>137</v>
      </c>
      <c r="L2229" t="str">
        <f t="shared" si="137"/>
        <v>UPDATE m_coa set coa_group_id='137' WHERE code='210501095';</v>
      </c>
    </row>
    <row r="2230" customFormat="1" spans="2:12">
      <c r="B2230">
        <v>210501096</v>
      </c>
      <c r="C2230" t="str">
        <f t="shared" si="138"/>
        <v>CL - Utang Lain-Lain Pihak Berelasi - PT Ritel Cerdas Indonesia (RCI)</v>
      </c>
      <c r="D2230" s="7" t="str">
        <f t="shared" si="136"/>
        <v>INSERT INTO m_coa (created_at, code, name) values (NOW(),'210501096','CL - Utang Lain-Lain Pihak Berelasi - PT Ritel Cerdas Indonesia (RCI)');</v>
      </c>
      <c r="E2230" s="744" t="s">
        <v>60</v>
      </c>
      <c r="F2230" t="s">
        <v>415</v>
      </c>
      <c r="G2230" t="s">
        <v>425</v>
      </c>
      <c r="I2230" t="s">
        <v>208</v>
      </c>
      <c r="K2230">
        <f>VLOOKUP(I2230,Sheet2!$A$2:$C$1013,3,FALSE)</f>
        <v>138</v>
      </c>
      <c r="L2230" t="str">
        <f t="shared" si="137"/>
        <v>UPDATE m_coa set coa_group_id='138' WHERE code='210501096';</v>
      </c>
    </row>
    <row r="2231" customFormat="1" spans="2:12">
      <c r="B2231">
        <v>210501097</v>
      </c>
      <c r="C2231" t="str">
        <f t="shared" si="138"/>
        <v>CL - Utang Lain-Lain Pihak Berelasi - PT Sahabat Abadi Tunas Indonesia (SATI)</v>
      </c>
      <c r="D2231" s="7" t="str">
        <f t="shared" si="136"/>
        <v>INSERT INTO m_coa (created_at, code, name) values (NOW(),'210501097','CL - Utang Lain-Lain Pihak Berelasi - PT Sahabat Abadi Tunas Indonesia (SATI)');</v>
      </c>
      <c r="E2231" s="744" t="s">
        <v>60</v>
      </c>
      <c r="F2231" t="s">
        <v>415</v>
      </c>
      <c r="G2231" t="s">
        <v>425</v>
      </c>
      <c r="I2231" t="s">
        <v>209</v>
      </c>
      <c r="K2231">
        <f>VLOOKUP(I2231,Sheet2!$A$2:$C$1013,3,FALSE)</f>
        <v>139</v>
      </c>
      <c r="L2231" t="str">
        <f t="shared" si="137"/>
        <v>UPDATE m_coa set coa_group_id='139' WHERE code='210501097';</v>
      </c>
    </row>
    <row r="2232" customFormat="1" spans="2:12">
      <c r="B2232">
        <v>210501098</v>
      </c>
      <c r="C2232" t="str">
        <f t="shared" si="138"/>
        <v>CL - Utang Lain-Lain Pihak Berelasi - PT Sarana Rahmat Lestari (SRL)</v>
      </c>
      <c r="D2232" s="7" t="str">
        <f t="shared" si="136"/>
        <v>INSERT INTO m_coa (created_at, code, name) values (NOW(),'210501098','CL - Utang Lain-Lain Pihak Berelasi - PT Sarana Rahmat Lestari (SRL)');</v>
      </c>
      <c r="E2232" s="744" t="s">
        <v>60</v>
      </c>
      <c r="F2232" t="s">
        <v>415</v>
      </c>
      <c r="G2232" t="s">
        <v>425</v>
      </c>
      <c r="I2232" t="s">
        <v>210</v>
      </c>
      <c r="K2232">
        <f>VLOOKUP(I2232,Sheet2!$A$2:$C$1013,3,FALSE)</f>
        <v>140</v>
      </c>
      <c r="L2232" t="str">
        <f t="shared" si="137"/>
        <v>UPDATE m_coa set coa_group_id='140' WHERE code='210501098';</v>
      </c>
    </row>
    <row r="2233" customFormat="1" spans="2:12">
      <c r="B2233">
        <v>210501099</v>
      </c>
      <c r="C2233" t="str">
        <f t="shared" si="138"/>
        <v>CL - Utang Lain-Lain Pihak Berelasi - PT Sejahtera Eka Boga </v>
      </c>
      <c r="D2233" s="7" t="str">
        <f t="shared" si="136"/>
        <v>INSERT INTO m_coa (created_at, code, name) values (NOW(),'210501099','CL - Utang Lain-Lain Pihak Berelasi - PT Sejahtera Eka Boga ');</v>
      </c>
      <c r="E2233" s="744" t="s">
        <v>60</v>
      </c>
      <c r="F2233" t="s">
        <v>415</v>
      </c>
      <c r="G2233" t="s">
        <v>425</v>
      </c>
      <c r="I2233" t="s">
        <v>211</v>
      </c>
      <c r="K2233">
        <f>VLOOKUP(I2233,Sheet2!$A$2:$C$1013,3,FALSE)</f>
        <v>141</v>
      </c>
      <c r="L2233" t="str">
        <f t="shared" si="137"/>
        <v>UPDATE m_coa set coa_group_id='141' WHERE code='210501099';</v>
      </c>
    </row>
    <row r="2234" customFormat="1" spans="2:12">
      <c r="B2234">
        <v>210501100</v>
      </c>
      <c r="C2234" t="str">
        <f t="shared" si="138"/>
        <v>CL - Utang Lain-Lain Pihak Berelasi - PT Sejahtera Eka Mandiri Investama (SEMI)</v>
      </c>
      <c r="D2234" s="7" t="str">
        <f t="shared" si="136"/>
        <v>INSERT INTO m_coa (created_at, code, name) values (NOW(),'210501100','CL - Utang Lain-Lain Pihak Berelasi - PT Sejahtera Eka Mandiri Investama (SEMI)');</v>
      </c>
      <c r="E2234" s="744" t="s">
        <v>60</v>
      </c>
      <c r="F2234" t="s">
        <v>415</v>
      </c>
      <c r="G2234" t="s">
        <v>425</v>
      </c>
      <c r="I2234" t="s">
        <v>212</v>
      </c>
      <c r="K2234">
        <f>VLOOKUP(I2234,Sheet2!$A$2:$C$1013,3,FALSE)</f>
        <v>142</v>
      </c>
      <c r="L2234" t="str">
        <f t="shared" si="137"/>
        <v>UPDATE m_coa set coa_group_id='142' WHERE code='210501100';</v>
      </c>
    </row>
    <row r="2235" customFormat="1" spans="2:12">
      <c r="B2235">
        <v>210501101</v>
      </c>
      <c r="C2235" t="str">
        <f t="shared" si="138"/>
        <v>CL - Utang Lain-Lain Pihak Berelasi - PT Seni Teknologi Sejahtera  (STS)</v>
      </c>
      <c r="D2235" s="7" t="str">
        <f t="shared" si="136"/>
        <v>INSERT INTO m_coa (created_at, code, name) values (NOW(),'210501101','CL - Utang Lain-Lain Pihak Berelasi - PT Seni Teknologi Sejahtera  (STS)');</v>
      </c>
      <c r="E2235" s="744" t="s">
        <v>60</v>
      </c>
      <c r="F2235" t="s">
        <v>415</v>
      </c>
      <c r="G2235" t="s">
        <v>425</v>
      </c>
      <c r="I2235" t="s">
        <v>213</v>
      </c>
      <c r="K2235">
        <f>VLOOKUP(I2235,Sheet2!$A$2:$C$1013,3,FALSE)</f>
        <v>143</v>
      </c>
      <c r="L2235" t="str">
        <f t="shared" si="137"/>
        <v>UPDATE m_coa set coa_group_id='143' WHERE code='210501101';</v>
      </c>
    </row>
    <row r="2236" customFormat="1" spans="2:12">
      <c r="B2236">
        <v>210501102</v>
      </c>
      <c r="C2236" t="str">
        <f t="shared" si="138"/>
        <v>CL - Utang Lain-Lain Pihak Berelasi - PT Sentra Anugerah Lestari (SAL)</v>
      </c>
      <c r="D2236" s="7" t="str">
        <f t="shared" si="136"/>
        <v>INSERT INTO m_coa (created_at, code, name) values (NOW(),'210501102','CL - Utang Lain-Lain Pihak Berelasi - PT Sentra Anugerah Lestari (SAL)');</v>
      </c>
      <c r="E2236" s="744" t="s">
        <v>60</v>
      </c>
      <c r="F2236" t="s">
        <v>415</v>
      </c>
      <c r="G2236" t="s">
        <v>425</v>
      </c>
      <c r="I2236" t="s">
        <v>214</v>
      </c>
      <c r="K2236">
        <f>VLOOKUP(I2236,Sheet2!$A$2:$C$1013,3,FALSE)</f>
        <v>144</v>
      </c>
      <c r="L2236" t="str">
        <f t="shared" si="137"/>
        <v>UPDATE m_coa set coa_group_id='144' WHERE code='210501102';</v>
      </c>
    </row>
    <row r="2237" customFormat="1" spans="2:12">
      <c r="B2237">
        <v>210501103</v>
      </c>
      <c r="C2237" t="str">
        <f t="shared" si="138"/>
        <v>CL - Utang Lain-Lain Pihak Berelasi - PT Sentra Rejeki Lestari (SRL)</v>
      </c>
      <c r="D2237" s="7" t="str">
        <f t="shared" si="136"/>
        <v>INSERT INTO m_coa (created_at, code, name) values (NOW(),'210501103','CL - Utang Lain-Lain Pihak Berelasi - PT Sentra Rejeki Lestari (SRL)');</v>
      </c>
      <c r="E2237" s="744" t="s">
        <v>60</v>
      </c>
      <c r="F2237" t="s">
        <v>415</v>
      </c>
      <c r="G2237" t="s">
        <v>425</v>
      </c>
      <c r="I2237" t="s">
        <v>215</v>
      </c>
      <c r="K2237">
        <f>VLOOKUP(I2237,Sheet2!$A$2:$C$1013,3,FALSE)</f>
        <v>145</v>
      </c>
      <c r="L2237" t="str">
        <f t="shared" si="137"/>
        <v>UPDATE m_coa set coa_group_id='145' WHERE code='210501103';</v>
      </c>
    </row>
    <row r="2238" customFormat="1" spans="2:12">
      <c r="B2238">
        <v>210501104</v>
      </c>
      <c r="C2238" t="str">
        <f t="shared" si="138"/>
        <v>CL - Utang Lain-Lain Pihak Berelasi - PT Sentra Wicaksana Anugerah (SWA)</v>
      </c>
      <c r="D2238" s="7" t="str">
        <f t="shared" si="136"/>
        <v>INSERT INTO m_coa (created_at, code, name) values (NOW(),'210501104','CL - Utang Lain-Lain Pihak Berelasi - PT Sentra Wicaksana Anugerah (SWA)');</v>
      </c>
      <c r="E2238" s="744" t="s">
        <v>60</v>
      </c>
      <c r="F2238" t="s">
        <v>415</v>
      </c>
      <c r="G2238" t="s">
        <v>425</v>
      </c>
      <c r="I2238" t="s">
        <v>216</v>
      </c>
      <c r="K2238">
        <f>VLOOKUP(I2238,Sheet2!$A$2:$C$1013,3,FALSE)</f>
        <v>146</v>
      </c>
      <c r="L2238" t="str">
        <f t="shared" si="137"/>
        <v>UPDATE m_coa set coa_group_id='146' WHERE code='210501104';</v>
      </c>
    </row>
    <row r="2239" customFormat="1" spans="2:12">
      <c r="B2239">
        <v>210501105</v>
      </c>
      <c r="C2239" t="str">
        <f t="shared" si="138"/>
        <v>CL - Utang Lain-Lain Pihak Berelasi - PT Sentral Dapur Pangan (SDP)</v>
      </c>
      <c r="D2239" s="7" t="str">
        <f t="shared" si="136"/>
        <v>INSERT INTO m_coa (created_at, code, name) values (NOW(),'210501105','CL - Utang Lain-Lain Pihak Berelasi - PT Sentral Dapur Pangan (SDP)');</v>
      </c>
      <c r="E2239" s="744" t="s">
        <v>60</v>
      </c>
      <c r="F2239" t="s">
        <v>415</v>
      </c>
      <c r="G2239" t="s">
        <v>425</v>
      </c>
      <c r="I2239" t="s">
        <v>217</v>
      </c>
      <c r="K2239">
        <f>VLOOKUP(I2239,Sheet2!$A$2:$C$1013,3,FALSE)</f>
        <v>147</v>
      </c>
      <c r="L2239" t="str">
        <f t="shared" si="137"/>
        <v>UPDATE m_coa set coa_group_id='147' WHERE code='210501105';</v>
      </c>
    </row>
    <row r="2240" customFormat="1" spans="2:12">
      <c r="B2240">
        <v>210501106</v>
      </c>
      <c r="C2240" t="str">
        <f t="shared" si="138"/>
        <v>CL - Utang Lain-Lain Pihak Berelasi - PT Sistem Mikroelektronik Cerdas (SMC)</v>
      </c>
      <c r="D2240" s="7" t="str">
        <f t="shared" si="136"/>
        <v>INSERT INTO m_coa (created_at, code, name) values (NOW(),'210501106','CL - Utang Lain-Lain Pihak Berelasi - PT Sistem Mikroelektronik Cerdas (SMC)');</v>
      </c>
      <c r="E2240" s="744" t="s">
        <v>60</v>
      </c>
      <c r="F2240" t="s">
        <v>415</v>
      </c>
      <c r="G2240" t="s">
        <v>425</v>
      </c>
      <c r="I2240" t="s">
        <v>218</v>
      </c>
      <c r="K2240">
        <f>VLOOKUP(I2240,Sheet2!$A$2:$C$1013,3,FALSE)</f>
        <v>148</v>
      </c>
      <c r="L2240" t="str">
        <f t="shared" si="137"/>
        <v>UPDATE m_coa set coa_group_id='148' WHERE code='210501106';</v>
      </c>
    </row>
    <row r="2241" customFormat="1" spans="2:12">
      <c r="B2241">
        <v>210501107</v>
      </c>
      <c r="C2241" t="str">
        <f t="shared" si="138"/>
        <v>CL - Utang Lain-Lain Pihak Berelasi - PT Solusi Proteksi Mandiri (SPM)</v>
      </c>
      <c r="D2241" s="7" t="str">
        <f t="shared" si="136"/>
        <v>INSERT INTO m_coa (created_at, code, name) values (NOW(),'210501107','CL - Utang Lain-Lain Pihak Berelasi - PT Solusi Proteksi Mandiri (SPM)');</v>
      </c>
      <c r="E2241" s="744" t="s">
        <v>60</v>
      </c>
      <c r="F2241" t="s">
        <v>415</v>
      </c>
      <c r="G2241" t="s">
        <v>425</v>
      </c>
      <c r="I2241" t="s">
        <v>219</v>
      </c>
      <c r="K2241">
        <f>VLOOKUP(I2241,Sheet2!$A$2:$C$1013,3,FALSE)</f>
        <v>149</v>
      </c>
      <c r="L2241" t="str">
        <f t="shared" si="137"/>
        <v>UPDATE m_coa set coa_group_id='149' WHERE code='210501107';</v>
      </c>
    </row>
    <row r="2242" customFormat="1" spans="2:12">
      <c r="B2242">
        <v>210501108</v>
      </c>
      <c r="C2242" t="str">
        <f t="shared" si="138"/>
        <v>CL - Utang Lain-Lain Pihak Berelasi - PT Surprise Indonesia (SI)</v>
      </c>
      <c r="D2242" s="7" t="str">
        <f t="shared" si="136"/>
        <v>INSERT INTO m_coa (created_at, code, name) values (NOW(),'210501108','CL - Utang Lain-Lain Pihak Berelasi - PT Surprise Indonesia (SI)');</v>
      </c>
      <c r="E2242" s="744" t="s">
        <v>60</v>
      </c>
      <c r="F2242" t="s">
        <v>415</v>
      </c>
      <c r="G2242" t="s">
        <v>425</v>
      </c>
      <c r="I2242" t="s">
        <v>220</v>
      </c>
      <c r="K2242">
        <f>VLOOKUP(I2242,Sheet2!$A$2:$C$1013,3,FALSE)</f>
        <v>150</v>
      </c>
      <c r="L2242" t="str">
        <f t="shared" si="137"/>
        <v>UPDATE m_coa set coa_group_id='150' WHERE code='210501108';</v>
      </c>
    </row>
    <row r="2243" customFormat="1" spans="2:12">
      <c r="B2243">
        <v>210501109</v>
      </c>
      <c r="C2243" t="str">
        <f t="shared" si="138"/>
        <v>CL - Utang Lain-Lain Pihak Berelasi - PT Surya Teknologi Perkasa (STP)</v>
      </c>
      <c r="D2243" s="7" t="str">
        <f t="shared" si="136"/>
        <v>INSERT INTO m_coa (created_at, code, name) values (NOW(),'210501109','CL - Utang Lain-Lain Pihak Berelasi - PT Surya Teknologi Perkasa (STP)');</v>
      </c>
      <c r="E2243" s="744" t="s">
        <v>60</v>
      </c>
      <c r="F2243" t="s">
        <v>415</v>
      </c>
      <c r="G2243" t="s">
        <v>425</v>
      </c>
      <c r="I2243" t="s">
        <v>221</v>
      </c>
      <c r="K2243">
        <f>VLOOKUP(I2243,Sheet2!$A$2:$C$1013,3,FALSE)</f>
        <v>151</v>
      </c>
      <c r="L2243" t="str">
        <f t="shared" si="137"/>
        <v>UPDATE m_coa set coa_group_id='151' WHERE code='210501109';</v>
      </c>
    </row>
    <row r="2244" customFormat="1" spans="2:12">
      <c r="B2244">
        <v>210501110</v>
      </c>
      <c r="C2244" t="str">
        <f t="shared" si="138"/>
        <v>CL - Utang Lain-Lain Pihak Berelasi - PT Swap Energi Indonesia (SEI)</v>
      </c>
      <c r="D2244" s="7" t="str">
        <f t="shared" si="136"/>
        <v>INSERT INTO m_coa (created_at, code, name) values (NOW(),'210501110','CL - Utang Lain-Lain Pihak Berelasi - PT Swap Energi Indonesia (SEI)');</v>
      </c>
      <c r="E2244" s="744" t="s">
        <v>60</v>
      </c>
      <c r="F2244" t="s">
        <v>415</v>
      </c>
      <c r="G2244" t="s">
        <v>425</v>
      </c>
      <c r="I2244" t="s">
        <v>222</v>
      </c>
      <c r="K2244">
        <f>VLOOKUP(I2244,Sheet2!$A$2:$C$1013,3,FALSE)</f>
        <v>152</v>
      </c>
      <c r="L2244" t="str">
        <f t="shared" si="137"/>
        <v>UPDATE m_coa set coa_group_id='152' WHERE code='210501110';</v>
      </c>
    </row>
    <row r="2245" customFormat="1" spans="2:12">
      <c r="B2245">
        <v>210501111</v>
      </c>
      <c r="C2245" t="str">
        <f t="shared" si="138"/>
        <v>CL - Utang Lain-Lain Pihak Berelasi - PT Telefast Indonesia Tbk (TFAS)</v>
      </c>
      <c r="D2245" s="7" t="str">
        <f t="shared" ref="D2245:D2308" si="139">"INSERT INTO m_coa (created_at, code, name) values (NOW(),'"&amp;B2245&amp;"','"&amp;C2245&amp;"');"</f>
        <v>INSERT INTO m_coa (created_at, code, name) values (NOW(),'210501111','CL - Utang Lain-Lain Pihak Berelasi - PT Telefast Indonesia Tbk (TFAS)');</v>
      </c>
      <c r="E2245" s="744" t="s">
        <v>60</v>
      </c>
      <c r="F2245" t="s">
        <v>415</v>
      </c>
      <c r="G2245" t="s">
        <v>425</v>
      </c>
      <c r="I2245" t="s">
        <v>223</v>
      </c>
      <c r="K2245">
        <f>VLOOKUP(I2245,Sheet2!$A$2:$C$1013,3,FALSE)</f>
        <v>153</v>
      </c>
      <c r="L2245" t="str">
        <f t="shared" ref="L2245:L2308" si="140">"UPDATE m_coa set coa_group_id='"&amp;K2245&amp;"' WHERE code='"&amp;B2245&amp;"';"</f>
        <v>UPDATE m_coa set coa_group_id='153' WHERE code='210501111';</v>
      </c>
    </row>
    <row r="2246" customFormat="1" spans="2:12">
      <c r="B2246">
        <v>210501112</v>
      </c>
      <c r="C2246" t="str">
        <f t="shared" si="138"/>
        <v>CL - Utang Lain-Lain Pihak Berelasi - PT Telefast Investama Indonesia (TII)</v>
      </c>
      <c r="D2246" s="7" t="str">
        <f t="shared" si="139"/>
        <v>INSERT INTO m_coa (created_at, code, name) values (NOW(),'210501112','CL - Utang Lain-Lain Pihak Berelasi - PT Telefast Investama Indonesia (TII)');</v>
      </c>
      <c r="E2246" s="744" t="s">
        <v>60</v>
      </c>
      <c r="F2246" t="s">
        <v>415</v>
      </c>
      <c r="G2246" t="s">
        <v>425</v>
      </c>
      <c r="I2246" t="s">
        <v>224</v>
      </c>
      <c r="K2246">
        <f>VLOOKUP(I2246,Sheet2!$A$2:$C$1013,3,FALSE)</f>
        <v>154</v>
      </c>
      <c r="L2246" t="str">
        <f t="shared" si="140"/>
        <v>UPDATE m_coa set coa_group_id='154' WHERE code='210501112';</v>
      </c>
    </row>
    <row r="2247" customFormat="1" spans="2:12">
      <c r="B2247">
        <v>210501113</v>
      </c>
      <c r="C2247" t="str">
        <f t="shared" si="138"/>
        <v>CL - Utang Lain-Lain Pihak Berelasi - PT Voucher Express Internasional (VEI)</v>
      </c>
      <c r="D2247" s="7" t="str">
        <f t="shared" si="139"/>
        <v>INSERT INTO m_coa (created_at, code, name) values (NOW(),'210501113','CL - Utang Lain-Lain Pihak Berelasi - PT Voucher Express Internasional (VEI)');</v>
      </c>
      <c r="E2247" s="744" t="s">
        <v>60</v>
      </c>
      <c r="F2247" t="s">
        <v>415</v>
      </c>
      <c r="G2247" t="s">
        <v>425</v>
      </c>
      <c r="I2247" t="s">
        <v>225</v>
      </c>
      <c r="K2247">
        <f>VLOOKUP(I2247,Sheet2!$A$2:$C$1013,3,FALSE)</f>
        <v>155</v>
      </c>
      <c r="L2247" t="str">
        <f t="shared" si="140"/>
        <v>UPDATE m_coa set coa_group_id='155' WHERE code='210501113';</v>
      </c>
    </row>
    <row r="2248" customFormat="1" spans="2:12">
      <c r="B2248">
        <v>210501114</v>
      </c>
      <c r="C2248" t="str">
        <f t="shared" si="138"/>
        <v>CL - Utang Lain-Lain Pihak Berelasi - PT Wicaksana Anugerah Indonesia (WAI)</v>
      </c>
      <c r="D2248" s="7" t="str">
        <f t="shared" si="139"/>
        <v>INSERT INTO m_coa (created_at, code, name) values (NOW(),'210501114','CL - Utang Lain-Lain Pihak Berelasi - PT Wicaksana Anugerah Indonesia (WAI)');</v>
      </c>
      <c r="E2248" s="744" t="s">
        <v>60</v>
      </c>
      <c r="F2248" t="s">
        <v>415</v>
      </c>
      <c r="G2248" t="s">
        <v>425</v>
      </c>
      <c r="I2248" t="s">
        <v>226</v>
      </c>
      <c r="K2248">
        <f>VLOOKUP(I2248,Sheet2!$A$2:$C$1013,3,FALSE)</f>
        <v>156</v>
      </c>
      <c r="L2248" t="str">
        <f t="shared" si="140"/>
        <v>UPDATE m_coa set coa_group_id='156' WHERE code='210501114';</v>
      </c>
    </row>
    <row r="2249" customFormat="1" spans="2:12">
      <c r="B2249">
        <v>210501115</v>
      </c>
      <c r="C2249" t="str">
        <f t="shared" si="138"/>
        <v>CL - Utang Lain-Lain Pihak Berelasi - PT Wicaksana Anugerah Nusantara (WAN)</v>
      </c>
      <c r="D2249" s="7" t="str">
        <f t="shared" si="139"/>
        <v>INSERT INTO m_coa (created_at, code, name) values (NOW(),'210501115','CL - Utang Lain-Lain Pihak Berelasi - PT Wicaksana Anugerah Nusantara (WAN)');</v>
      </c>
      <c r="E2249" s="744" t="s">
        <v>60</v>
      </c>
      <c r="F2249" t="s">
        <v>415</v>
      </c>
      <c r="G2249" t="s">
        <v>425</v>
      </c>
      <c r="I2249" t="s">
        <v>227</v>
      </c>
      <c r="K2249">
        <f>VLOOKUP(I2249,Sheet2!$A$2:$C$1013,3,FALSE)</f>
        <v>157</v>
      </c>
      <c r="L2249" t="str">
        <f t="shared" si="140"/>
        <v>UPDATE m_coa set coa_group_id='157' WHERE code='210501115';</v>
      </c>
    </row>
    <row r="2250" customFormat="1" spans="2:12">
      <c r="B2250">
        <v>210501116</v>
      </c>
      <c r="C2250" t="str">
        <f t="shared" si="138"/>
        <v>CL - Utang Lain-Lain Pihak Berelasi - PT Wicaksana Anugerah Solusindo (WAS)</v>
      </c>
      <c r="D2250" s="7" t="str">
        <f t="shared" si="139"/>
        <v>INSERT INTO m_coa (created_at, code, name) values (NOW(),'210501116','CL - Utang Lain-Lain Pihak Berelasi - PT Wicaksana Anugerah Solusindo (WAS)');</v>
      </c>
      <c r="E2250" s="744" t="s">
        <v>60</v>
      </c>
      <c r="F2250" t="s">
        <v>415</v>
      </c>
      <c r="G2250" t="s">
        <v>425</v>
      </c>
      <c r="I2250" t="s">
        <v>228</v>
      </c>
      <c r="K2250">
        <f>VLOOKUP(I2250,Sheet2!$A$2:$C$1013,3,FALSE)</f>
        <v>158</v>
      </c>
      <c r="L2250" t="str">
        <f t="shared" si="140"/>
        <v>UPDATE m_coa set coa_group_id='158' WHERE code='210501116';</v>
      </c>
    </row>
    <row r="2251" customFormat="1" spans="2:12">
      <c r="B2251">
        <v>210501117</v>
      </c>
      <c r="C2251" t="str">
        <f t="shared" si="138"/>
        <v>CL - Utang Lain-Lain Pihak Berelasi - PT Agapindo Sejahtera Sukses (ASS2)</v>
      </c>
      <c r="D2251" s="7" t="str">
        <f t="shared" si="139"/>
        <v>INSERT INTO m_coa (created_at, code, name) values (NOW(),'210501117','CL - Utang Lain-Lain Pihak Berelasi - PT Agapindo Sejahtera Sukses (ASS2)');</v>
      </c>
      <c r="E2251" s="744" t="s">
        <v>60</v>
      </c>
      <c r="F2251" t="s">
        <v>415</v>
      </c>
      <c r="G2251" t="s">
        <v>425</v>
      </c>
      <c r="I2251" t="s">
        <v>229</v>
      </c>
      <c r="K2251">
        <f>VLOOKUP(I2251,Sheet2!$A$2:$C$1013,3,FALSE)</f>
        <v>159</v>
      </c>
      <c r="L2251" t="str">
        <f t="shared" si="140"/>
        <v>UPDATE m_coa set coa_group_id='159' WHERE code='210501117';</v>
      </c>
    </row>
    <row r="2252" customFormat="1" spans="2:12">
      <c r="B2252">
        <v>210501118</v>
      </c>
      <c r="C2252" t="str">
        <f t="shared" si="138"/>
        <v>CL - Utang Lain-Lain Pihak Berelasi - PT Bumilangit Digital Mediatama (BLDX)</v>
      </c>
      <c r="D2252" s="7" t="str">
        <f t="shared" si="139"/>
        <v>INSERT INTO m_coa (created_at, code, name) values (NOW(),'210501118','CL - Utang Lain-Lain Pihak Berelasi - PT Bumilangit Digital Mediatama (BLDX)');</v>
      </c>
      <c r="E2252" s="744" t="s">
        <v>60</v>
      </c>
      <c r="F2252" t="s">
        <v>415</v>
      </c>
      <c r="G2252" t="s">
        <v>425</v>
      </c>
      <c r="I2252" t="s">
        <v>230</v>
      </c>
      <c r="K2252">
        <f>VLOOKUP(I2252,Sheet2!$A$2:$C$1013,3,FALSE)</f>
        <v>160</v>
      </c>
      <c r="L2252" t="str">
        <f t="shared" si="140"/>
        <v>UPDATE m_coa set coa_group_id='160' WHERE code='210501118';</v>
      </c>
    </row>
    <row r="2253" customFormat="1" spans="2:12">
      <c r="B2253">
        <v>210501119</v>
      </c>
      <c r="C2253" t="str">
        <f t="shared" si="138"/>
        <v>CL - Utang Lain-Lain Pihak Berelasi - PT DMMX Media Maxima</v>
      </c>
      <c r="D2253" s="7" t="str">
        <f t="shared" si="139"/>
        <v>INSERT INTO m_coa (created_at, code, name) values (NOW(),'210501119','CL - Utang Lain-Lain Pihak Berelasi - PT DMMX Media Maxima');</v>
      </c>
      <c r="E2253" s="744" t="s">
        <v>60</v>
      </c>
      <c r="F2253" t="s">
        <v>415</v>
      </c>
      <c r="G2253" t="s">
        <v>425</v>
      </c>
      <c r="I2253" t="s">
        <v>231</v>
      </c>
      <c r="K2253">
        <f>VLOOKUP(I2253,Sheet2!$A$2:$C$1013,3,FALSE)</f>
        <v>161</v>
      </c>
      <c r="L2253" t="str">
        <f t="shared" si="140"/>
        <v>UPDATE m_coa set coa_group_id='161' WHERE code='210501119';</v>
      </c>
    </row>
    <row r="2254" customFormat="1" spans="2:12">
      <c r="B2254">
        <v>210501120</v>
      </c>
      <c r="C2254" t="str">
        <f t="shared" si="138"/>
        <v>CL - Utang Lain-Lain Pihak Berelasi - PT Mega Harapan Mulia (MHM)</v>
      </c>
      <c r="D2254" s="7" t="str">
        <f t="shared" si="139"/>
        <v>INSERT INTO m_coa (created_at, code, name) values (NOW(),'210501120','CL - Utang Lain-Lain Pihak Berelasi - PT Mega Harapan Mulia (MHM)');</v>
      </c>
      <c r="E2254" s="744" t="s">
        <v>60</v>
      </c>
      <c r="F2254" t="s">
        <v>415</v>
      </c>
      <c r="G2254" t="s">
        <v>425</v>
      </c>
      <c r="I2254" t="s">
        <v>232</v>
      </c>
      <c r="K2254">
        <f>VLOOKUP(I2254,Sheet2!$A$2:$C$1013,3,FALSE)</f>
        <v>162</v>
      </c>
      <c r="L2254" t="str">
        <f t="shared" si="140"/>
        <v>UPDATE m_coa set coa_group_id='162' WHERE code='210501120';</v>
      </c>
    </row>
    <row r="2255" customFormat="1" spans="2:12">
      <c r="B2255">
        <v>210501121</v>
      </c>
      <c r="C2255" t="str">
        <f t="shared" si="138"/>
        <v>CL - Utang Lain-Lain Pihak Berelasi - PT Code Development Indonesia</v>
      </c>
      <c r="D2255" s="7" t="str">
        <f t="shared" si="139"/>
        <v>INSERT INTO m_coa (created_at, code, name) values (NOW(),'210501121','CL - Utang Lain-Lain Pihak Berelasi - PT Code Development Indonesia');</v>
      </c>
      <c r="E2255" s="744" t="s">
        <v>60</v>
      </c>
      <c r="F2255" t="s">
        <v>415</v>
      </c>
      <c r="G2255" t="s">
        <v>425</v>
      </c>
      <c r="I2255" t="s">
        <v>233</v>
      </c>
      <c r="K2255">
        <f>VLOOKUP(I2255,Sheet2!$A$2:$C$1013,3,FALSE)</f>
        <v>163</v>
      </c>
      <c r="L2255" t="str">
        <f t="shared" si="140"/>
        <v>UPDATE m_coa set coa_group_id='163' WHERE code='210501121';</v>
      </c>
    </row>
    <row r="2256" customFormat="1" spans="2:12">
      <c r="B2256">
        <v>210501122</v>
      </c>
      <c r="C2256" t="str">
        <f t="shared" si="138"/>
        <v>CL - Utang Lain-Lain Pihak Berelasi - PT Niji Games Studio (NGS)</v>
      </c>
      <c r="D2256" s="7" t="str">
        <f t="shared" si="139"/>
        <v>INSERT INTO m_coa (created_at, code, name) values (NOW(),'210501122','CL - Utang Lain-Lain Pihak Berelasi - PT Niji Games Studio (NGS)');</v>
      </c>
      <c r="E2256" s="744" t="s">
        <v>60</v>
      </c>
      <c r="F2256" t="s">
        <v>415</v>
      </c>
      <c r="G2256" t="s">
        <v>425</v>
      </c>
      <c r="I2256" t="s">
        <v>234</v>
      </c>
      <c r="K2256">
        <f>VLOOKUP(I2256,Sheet2!$A$2:$C$1013,3,FALSE)</f>
        <v>164</v>
      </c>
      <c r="L2256" t="str">
        <f t="shared" si="140"/>
        <v>UPDATE m_coa set coa_group_id='164' WHERE code='210501122';</v>
      </c>
    </row>
    <row r="2257" customFormat="1" spans="2:12">
      <c r="B2257">
        <v>210501123</v>
      </c>
      <c r="C2257" t="str">
        <f t="shared" si="138"/>
        <v>CL - Utang Lain-Lain Pihak Berelasi - PT Indonesian Cloud (IC)</v>
      </c>
      <c r="D2257" s="7" t="str">
        <f t="shared" si="139"/>
        <v>INSERT INTO m_coa (created_at, code, name) values (NOW(),'210501123','CL - Utang Lain-Lain Pihak Berelasi - PT Indonesian Cloud (IC)');</v>
      </c>
      <c r="E2257" s="744" t="s">
        <v>60</v>
      </c>
      <c r="F2257" t="s">
        <v>415</v>
      </c>
      <c r="G2257" t="s">
        <v>425</v>
      </c>
      <c r="I2257" t="s">
        <v>235</v>
      </c>
      <c r="K2257">
        <f>VLOOKUP(I2257,Sheet2!$A$2:$C$1013,3,FALSE)</f>
        <v>165</v>
      </c>
      <c r="L2257" t="str">
        <f t="shared" si="140"/>
        <v>UPDATE m_coa set coa_group_id='165' WHERE code='210501123';</v>
      </c>
    </row>
    <row r="2258" customFormat="1" spans="2:12">
      <c r="B2258">
        <v>210501124</v>
      </c>
      <c r="C2258" t="str">
        <f t="shared" si="138"/>
        <v>CL - Utang Lain-Lain Pihak Berelasi - PT Dans Multi Pro (DMP)</v>
      </c>
      <c r="D2258" s="7" t="str">
        <f t="shared" si="139"/>
        <v>INSERT INTO m_coa (created_at, code, name) values (NOW(),'210501124','CL - Utang Lain-Lain Pihak Berelasi - PT Dans Multi Pro (DMP)');</v>
      </c>
      <c r="E2258" s="744" t="s">
        <v>60</v>
      </c>
      <c r="F2258" t="s">
        <v>415</v>
      </c>
      <c r="G2258" t="s">
        <v>425</v>
      </c>
      <c r="I2258" t="s">
        <v>236</v>
      </c>
      <c r="K2258">
        <f>VLOOKUP(I2258,Sheet2!$A$2:$C$1013,3,FALSE)</f>
        <v>166</v>
      </c>
      <c r="L2258" t="str">
        <f t="shared" si="140"/>
        <v>UPDATE m_coa set coa_group_id='166' WHERE code='210501124';</v>
      </c>
    </row>
    <row r="2259" customFormat="1" spans="2:12">
      <c r="B2259">
        <v>210501125</v>
      </c>
      <c r="C2259" t="str">
        <f t="shared" si="138"/>
        <v>CL - Utang Lain-Lain Pihak Berelasi - PT Cipta Urban Darsana (CUD)</v>
      </c>
      <c r="D2259" s="7" t="str">
        <f t="shared" si="139"/>
        <v>INSERT INTO m_coa (created_at, code, name) values (NOW(),'210501125','CL - Utang Lain-Lain Pihak Berelasi - PT Cipta Urban Darsana (CUD)');</v>
      </c>
      <c r="E2259" s="744" t="s">
        <v>60</v>
      </c>
      <c r="F2259" t="s">
        <v>415</v>
      </c>
      <c r="G2259" t="s">
        <v>425</v>
      </c>
      <c r="I2259" t="s">
        <v>237</v>
      </c>
      <c r="K2259">
        <f>VLOOKUP(I2259,Sheet2!$A$2:$C$1013,3,FALSE)</f>
        <v>167</v>
      </c>
      <c r="L2259" t="str">
        <f t="shared" si="140"/>
        <v>UPDATE m_coa set coa_group_id='167' WHERE code='210501125';</v>
      </c>
    </row>
    <row r="2260" customFormat="1" spans="2:12">
      <c r="B2260">
        <v>210501126</v>
      </c>
      <c r="C2260" t="str">
        <f t="shared" si="138"/>
        <v>CL - Utang Lain-Lain Pihak Berelasi - PT Dwi Danamitra Kavita (DDK)</v>
      </c>
      <c r="D2260" s="7" t="str">
        <f t="shared" si="139"/>
        <v>INSERT INTO m_coa (created_at, code, name) values (NOW(),'210501126','CL - Utang Lain-Lain Pihak Berelasi - PT Dwi Danamitra Kavita (DDK)');</v>
      </c>
      <c r="E2260" s="744" t="s">
        <v>60</v>
      </c>
      <c r="F2260" t="s">
        <v>415</v>
      </c>
      <c r="G2260" t="s">
        <v>425</v>
      </c>
      <c r="I2260" t="s">
        <v>238</v>
      </c>
      <c r="K2260">
        <f>VLOOKUP(I2260,Sheet2!$A$2:$C$1013,3,FALSE)</f>
        <v>168</v>
      </c>
      <c r="L2260" t="str">
        <f t="shared" si="140"/>
        <v>UPDATE m_coa set coa_group_id='168' WHERE code='210501126';</v>
      </c>
    </row>
    <row r="2261" customFormat="1" spans="2:12">
      <c r="B2261">
        <v>210501127</v>
      </c>
      <c r="C2261" t="str">
        <f t="shared" si="138"/>
        <v>CL - Utang Lain-Lain Pihak Berelasi - PT Artaka Anugerah Abadi (AAA)</v>
      </c>
      <c r="D2261" s="7" t="str">
        <f t="shared" si="139"/>
        <v>INSERT INTO m_coa (created_at, code, name) values (NOW(),'210501127','CL - Utang Lain-Lain Pihak Berelasi - PT Artaka Anugerah Abadi (AAA)');</v>
      </c>
      <c r="E2261" s="744" t="s">
        <v>60</v>
      </c>
      <c r="F2261" t="s">
        <v>415</v>
      </c>
      <c r="G2261" t="s">
        <v>425</v>
      </c>
      <c r="I2261" t="s">
        <v>239</v>
      </c>
      <c r="K2261">
        <f>VLOOKUP(I2261,Sheet2!$A$2:$C$1013,3,FALSE)</f>
        <v>169</v>
      </c>
      <c r="L2261" t="str">
        <f t="shared" si="140"/>
        <v>UPDATE m_coa set coa_group_id='169' WHERE code='210501127';</v>
      </c>
    </row>
    <row r="2262" customFormat="1" spans="2:12">
      <c r="B2262">
        <v>210501128</v>
      </c>
      <c r="C2262" t="str">
        <f t="shared" si="138"/>
        <v>CL - Utang Lain-Lain Pihak Berelasi - PT Clodeo Indonesia Jaya (CIJ)</v>
      </c>
      <c r="D2262" s="7" t="str">
        <f t="shared" si="139"/>
        <v>INSERT INTO m_coa (created_at, code, name) values (NOW(),'210501128','CL - Utang Lain-Lain Pihak Berelasi - PT Clodeo Indonesia Jaya (CIJ)');</v>
      </c>
      <c r="E2262" s="744" t="s">
        <v>60</v>
      </c>
      <c r="F2262" t="s">
        <v>415</v>
      </c>
      <c r="G2262" t="s">
        <v>425</v>
      </c>
      <c r="I2262" t="s">
        <v>240</v>
      </c>
      <c r="K2262">
        <f>VLOOKUP(I2262,Sheet2!$A$2:$C$1013,3,FALSE)</f>
        <v>170</v>
      </c>
      <c r="L2262" t="str">
        <f t="shared" si="140"/>
        <v>UPDATE m_coa set coa_group_id='170' WHERE code='210501128';</v>
      </c>
    </row>
    <row r="2263" customFormat="1" spans="2:12">
      <c r="B2263">
        <v>210501129</v>
      </c>
      <c r="C2263" t="str">
        <f t="shared" ref="C2263:C2326" si="141">CONCATENATE(F2263,E2263,G2263,E2263,I2263)</f>
        <v>CL - Utang Lain-Lain Pihak Berelasi - PT Mandiri Terang Harapan (MTH)</v>
      </c>
      <c r="D2263" s="7" t="str">
        <f t="shared" si="139"/>
        <v>INSERT INTO m_coa (created_at, code, name) values (NOW(),'210501129','CL - Utang Lain-Lain Pihak Berelasi - PT Mandiri Terang Harapan (MTH)');</v>
      </c>
      <c r="E2263" s="744" t="s">
        <v>60</v>
      </c>
      <c r="F2263" t="s">
        <v>415</v>
      </c>
      <c r="G2263" t="s">
        <v>425</v>
      </c>
      <c r="I2263" t="s">
        <v>241</v>
      </c>
      <c r="K2263">
        <f>VLOOKUP(I2263,Sheet2!$A$2:$C$1013,3,FALSE)</f>
        <v>171</v>
      </c>
      <c r="L2263" t="str">
        <f t="shared" si="140"/>
        <v>UPDATE m_coa set coa_group_id='171' WHERE code='210501129';</v>
      </c>
    </row>
    <row r="2264" customFormat="1" spans="2:12">
      <c r="B2264">
        <v>210501130</v>
      </c>
      <c r="C2264" t="str">
        <f t="shared" si="141"/>
        <v>CL - Utang Lain-Lain Pihak Berelasi - PT Aeronusa Inti raya (AIR)</v>
      </c>
      <c r="D2264" s="7" t="str">
        <f t="shared" si="139"/>
        <v>INSERT INTO m_coa (created_at, code, name) values (NOW(),'210501130','CL - Utang Lain-Lain Pihak Berelasi - PT Aeronusa Inti raya (AIR)');</v>
      </c>
      <c r="E2264" s="744" t="s">
        <v>60</v>
      </c>
      <c r="F2264" t="s">
        <v>415</v>
      </c>
      <c r="G2264" t="s">
        <v>425</v>
      </c>
      <c r="I2264" t="s">
        <v>242</v>
      </c>
      <c r="K2264">
        <f>VLOOKUP(I2264,Sheet2!$A$2:$C$1013,3,FALSE)</f>
        <v>172</v>
      </c>
      <c r="L2264" t="str">
        <f t="shared" si="140"/>
        <v>UPDATE m_coa set coa_group_id='172' WHERE code='210501130';</v>
      </c>
    </row>
    <row r="2265" customFormat="1" spans="2:12">
      <c r="B2265">
        <v>210501131</v>
      </c>
      <c r="C2265" t="str">
        <f t="shared" si="141"/>
        <v>CL - Utang Lain-Lain Pihak Berelasi - PT Solusi Wicaksana Teknologi (SWT)</v>
      </c>
      <c r="D2265" s="7" t="str">
        <f t="shared" si="139"/>
        <v>INSERT INTO m_coa (created_at, code, name) values (NOW(),'210501131','CL - Utang Lain-Lain Pihak Berelasi - PT Solusi Wicaksana Teknologi (SWT)');</v>
      </c>
      <c r="E2265" s="744" t="s">
        <v>60</v>
      </c>
      <c r="F2265" t="s">
        <v>415</v>
      </c>
      <c r="G2265" t="s">
        <v>425</v>
      </c>
      <c r="I2265" t="s">
        <v>243</v>
      </c>
      <c r="K2265">
        <f>VLOOKUP(I2265,Sheet2!$A$2:$C$1013,3,FALSE)</f>
        <v>173</v>
      </c>
      <c r="L2265" t="str">
        <f t="shared" si="140"/>
        <v>UPDATE m_coa set coa_group_id='173' WHERE code='210501131';</v>
      </c>
    </row>
    <row r="2266" customFormat="1" spans="2:12">
      <c r="B2266">
        <v>210501132</v>
      </c>
      <c r="C2266" t="str">
        <f t="shared" si="141"/>
        <v>CL - Utang Lain-Lain Pihak Berelasi - PT Mitra Pendanaan Mandiri (MPM)</v>
      </c>
      <c r="D2266" s="7" t="str">
        <f t="shared" si="139"/>
        <v>INSERT INTO m_coa (created_at, code, name) values (NOW(),'210501132','CL - Utang Lain-Lain Pihak Berelasi - PT Mitra Pendanaan Mandiri (MPM)');</v>
      </c>
      <c r="E2266" s="744" t="s">
        <v>60</v>
      </c>
      <c r="F2266" t="s">
        <v>415</v>
      </c>
      <c r="G2266" t="s">
        <v>425</v>
      </c>
      <c r="I2266" t="s">
        <v>244</v>
      </c>
      <c r="K2266">
        <f>VLOOKUP(I2266,Sheet2!$A$2:$C$1013,3,FALSE)</f>
        <v>174</v>
      </c>
      <c r="L2266" t="str">
        <f t="shared" si="140"/>
        <v>UPDATE m_coa set coa_group_id='174' WHERE code='210501132';</v>
      </c>
    </row>
    <row r="2267" customFormat="1" spans="2:12">
      <c r="B2267">
        <v>210501133</v>
      </c>
      <c r="C2267" t="str">
        <f t="shared" si="141"/>
        <v>CL - Utang Lain-Lain Pihak Berelasi - PT Ekosistem Rintisan Digital (ERD)</v>
      </c>
      <c r="D2267" s="7" t="str">
        <f t="shared" si="139"/>
        <v>INSERT INTO m_coa (created_at, code, name) values (NOW(),'210501133','CL - Utang Lain-Lain Pihak Berelasi - PT Ekosistem Rintisan Digital (ERD)');</v>
      </c>
      <c r="E2267" s="744" t="s">
        <v>60</v>
      </c>
      <c r="F2267" t="s">
        <v>415</v>
      </c>
      <c r="G2267" t="s">
        <v>425</v>
      </c>
      <c r="I2267" t="s">
        <v>245</v>
      </c>
      <c r="K2267">
        <f>VLOOKUP(I2267,Sheet2!$A$2:$C$1013,3,FALSE)</f>
        <v>175</v>
      </c>
      <c r="L2267" t="str">
        <f t="shared" si="140"/>
        <v>UPDATE m_coa set coa_group_id='175' WHERE code='210501133';</v>
      </c>
    </row>
    <row r="2268" customFormat="1" spans="2:12">
      <c r="B2268">
        <v>210501134</v>
      </c>
      <c r="C2268" t="str">
        <f t="shared" si="141"/>
        <v>CL - Utang Lain-Lain Pihak Berelasi - PT Sumber Digital Terpadu (SDT)</v>
      </c>
      <c r="D2268" s="7" t="str">
        <f t="shared" si="139"/>
        <v>INSERT INTO m_coa (created_at, code, name) values (NOW(),'210501134','CL - Utang Lain-Lain Pihak Berelasi - PT Sumber Digital Terpadu (SDT)');</v>
      </c>
      <c r="E2268" s="744" t="s">
        <v>60</v>
      </c>
      <c r="F2268" t="s">
        <v>415</v>
      </c>
      <c r="G2268" t="s">
        <v>425</v>
      </c>
      <c r="I2268" t="s">
        <v>246</v>
      </c>
      <c r="K2268">
        <f>VLOOKUP(I2268,Sheet2!$A$2:$C$1013,3,FALSE)</f>
        <v>176</v>
      </c>
      <c r="L2268" t="str">
        <f t="shared" si="140"/>
        <v>UPDATE m_coa set coa_group_id='176' WHERE code='210501134';</v>
      </c>
    </row>
    <row r="2269" customFormat="1" spans="2:12">
      <c r="B2269">
        <v>210501135</v>
      </c>
      <c r="C2269" t="str">
        <f t="shared" si="141"/>
        <v>CL - Utang Lain-Lain Pihak Berelasi - PT Elpis Anugerah Andalan (EAA)</v>
      </c>
      <c r="D2269" s="7" t="str">
        <f t="shared" si="139"/>
        <v>INSERT INTO m_coa (created_at, code, name) values (NOW(),'210501135','CL - Utang Lain-Lain Pihak Berelasi - PT Elpis Anugerah Andalan (EAA)');</v>
      </c>
      <c r="E2269" s="744" t="s">
        <v>60</v>
      </c>
      <c r="F2269" t="s">
        <v>415</v>
      </c>
      <c r="G2269" t="s">
        <v>425</v>
      </c>
      <c r="I2269" t="s">
        <v>247</v>
      </c>
      <c r="K2269">
        <f>VLOOKUP(I2269,Sheet2!$A$2:$C$1013,3,FALSE)</f>
        <v>177</v>
      </c>
      <c r="L2269" t="str">
        <f t="shared" si="140"/>
        <v>UPDATE m_coa set coa_group_id='177' WHERE code='210501135';</v>
      </c>
    </row>
    <row r="2270" customFormat="1" spans="2:12">
      <c r="B2270">
        <v>210501136</v>
      </c>
      <c r="C2270" t="str">
        <f t="shared" si="141"/>
        <v>CL - Utang Lain-Lain Pihak Berelasi - PT DMMX Grosir Digital (DGD)</v>
      </c>
      <c r="D2270" s="7" t="str">
        <f t="shared" si="139"/>
        <v>INSERT INTO m_coa (created_at, code, name) values (NOW(),'210501136','CL - Utang Lain-Lain Pihak Berelasi - PT DMMX Grosir Digital (DGD)');</v>
      </c>
      <c r="E2270" s="744" t="s">
        <v>60</v>
      </c>
      <c r="F2270" t="s">
        <v>415</v>
      </c>
      <c r="G2270" t="s">
        <v>425</v>
      </c>
      <c r="I2270" t="s">
        <v>248</v>
      </c>
      <c r="K2270">
        <f>VLOOKUP(I2270,Sheet2!$A$2:$C$1013,3,FALSE)</f>
        <v>178</v>
      </c>
      <c r="L2270" t="str">
        <f t="shared" si="140"/>
        <v>UPDATE m_coa set coa_group_id='178' WHERE code='210501136';</v>
      </c>
    </row>
    <row r="2271" customFormat="1" spans="2:12">
      <c r="B2271">
        <v>210501137</v>
      </c>
      <c r="C2271" t="str">
        <f t="shared" si="141"/>
        <v>CL - Utang Lain-Lain Pihak Berelasi - PT DMMX Rans Digital (DRD)</v>
      </c>
      <c r="D2271" s="7" t="str">
        <f t="shared" si="139"/>
        <v>INSERT INTO m_coa (created_at, code, name) values (NOW(),'210501137','CL - Utang Lain-Lain Pihak Berelasi - PT DMMX Rans Digital (DRD)');</v>
      </c>
      <c r="E2271" s="744" t="s">
        <v>60</v>
      </c>
      <c r="F2271" t="s">
        <v>415</v>
      </c>
      <c r="G2271" t="s">
        <v>425</v>
      </c>
      <c r="I2271" t="s">
        <v>249</v>
      </c>
      <c r="K2271">
        <f>VLOOKUP(I2271,Sheet2!$A$2:$C$1013,3,FALSE)</f>
        <v>179</v>
      </c>
      <c r="L2271" t="str">
        <f t="shared" si="140"/>
        <v>UPDATE m_coa set coa_group_id='179' WHERE code='210501137';</v>
      </c>
    </row>
    <row r="2272" customFormat="1" spans="2:12">
      <c r="B2272">
        <v>210501138</v>
      </c>
      <c r="C2272" t="str">
        <f t="shared" si="141"/>
        <v>CL - Utang Lain-Lain Pihak Berelasi - PT Qerja Akademi Indonesia (QAI)</v>
      </c>
      <c r="D2272" s="7" t="str">
        <f t="shared" si="139"/>
        <v>INSERT INTO m_coa (created_at, code, name) values (NOW(),'210501138','CL - Utang Lain-Lain Pihak Berelasi - PT Qerja Akademi Indonesia (QAI)');</v>
      </c>
      <c r="E2272" s="744" t="s">
        <v>60</v>
      </c>
      <c r="F2272" t="s">
        <v>415</v>
      </c>
      <c r="G2272" t="s">
        <v>425</v>
      </c>
      <c r="I2272" t="s">
        <v>250</v>
      </c>
      <c r="K2272">
        <f>VLOOKUP(I2272,Sheet2!$A$2:$C$1013,3,FALSE)</f>
        <v>180</v>
      </c>
      <c r="L2272" t="str">
        <f t="shared" si="140"/>
        <v>UPDATE m_coa set coa_group_id='180' WHERE code='210501138';</v>
      </c>
    </row>
    <row r="2273" customFormat="1" spans="2:12">
      <c r="B2273">
        <v>210501139</v>
      </c>
      <c r="C2273" t="str">
        <f t="shared" si="141"/>
        <v>CL - Utang Lain-Lain Pihak Berelasi - PT Tfas Digital Indonesia (TDI)</v>
      </c>
      <c r="D2273" s="7" t="str">
        <f t="shared" si="139"/>
        <v>INSERT INTO m_coa (created_at, code, name) values (NOW(),'210501139','CL - Utang Lain-Lain Pihak Berelasi - PT Tfas Digital Indonesia (TDI)');</v>
      </c>
      <c r="E2273" s="744" t="s">
        <v>60</v>
      </c>
      <c r="F2273" t="s">
        <v>415</v>
      </c>
      <c r="G2273" t="s">
        <v>425</v>
      </c>
      <c r="I2273" t="s">
        <v>251</v>
      </c>
      <c r="K2273">
        <f>VLOOKUP(I2273,Sheet2!$A$2:$C$1013,3,FALSE)</f>
        <v>181</v>
      </c>
      <c r="L2273" t="str">
        <f t="shared" si="140"/>
        <v>UPDATE m_coa set coa_group_id='181' WHERE code='210501139';</v>
      </c>
    </row>
    <row r="2274" customFormat="1" spans="2:12">
      <c r="B2274">
        <v>210501140</v>
      </c>
      <c r="C2274" t="str">
        <f t="shared" si="141"/>
        <v>CL - Utang Lain-Lain Pihak Berelasi - PT Gemilang Integra Fentura (GIF)</v>
      </c>
      <c r="D2274" s="7" t="str">
        <f t="shared" si="139"/>
        <v>INSERT INTO m_coa (created_at, code, name) values (NOW(),'210501140','CL - Utang Lain-Lain Pihak Berelasi - PT Gemilang Integra Fentura (GIF)');</v>
      </c>
      <c r="E2274" s="744" t="s">
        <v>60</v>
      </c>
      <c r="F2274" t="s">
        <v>415</v>
      </c>
      <c r="G2274" t="s">
        <v>425</v>
      </c>
      <c r="I2274" t="s">
        <v>252</v>
      </c>
      <c r="K2274">
        <f>VLOOKUP(I2274,Sheet2!$A$2:$C$1013,3,FALSE)</f>
        <v>182</v>
      </c>
      <c r="L2274" t="str">
        <f t="shared" si="140"/>
        <v>UPDATE m_coa set coa_group_id='182' WHERE code='210501140';</v>
      </c>
    </row>
    <row r="2275" customFormat="1" spans="2:12">
      <c r="B2275">
        <v>210501141</v>
      </c>
      <c r="C2275" t="str">
        <f t="shared" si="141"/>
        <v>CL - Utang Lain-Lain Pihak Berelasi - PT Energi Selalu Baru (ESB)</v>
      </c>
      <c r="D2275" s="7" t="str">
        <f t="shared" si="139"/>
        <v>INSERT INTO m_coa (created_at, code, name) values (NOW(),'210501141','CL - Utang Lain-Lain Pihak Berelasi - PT Energi Selalu Baru (ESB)');</v>
      </c>
      <c r="E2275" s="744" t="s">
        <v>60</v>
      </c>
      <c r="F2275" t="s">
        <v>415</v>
      </c>
      <c r="G2275" t="s">
        <v>425</v>
      </c>
      <c r="I2275" t="s">
        <v>253</v>
      </c>
      <c r="K2275">
        <f>VLOOKUP(I2275,Sheet2!$A$2:$C$1013,3,FALSE)</f>
        <v>183</v>
      </c>
      <c r="L2275" t="str">
        <f t="shared" si="140"/>
        <v>UPDATE m_coa set coa_group_id='183' WHERE code='210501141';</v>
      </c>
    </row>
    <row r="2276" customFormat="1" spans="2:12">
      <c r="B2276">
        <v>210501142</v>
      </c>
      <c r="C2276" t="str">
        <f t="shared" si="141"/>
        <v>CL - Utang Lain-Lain Pihak Berelasi - PT Solic Kreasi Baru (SKB)</v>
      </c>
      <c r="D2276" s="7" t="str">
        <f t="shared" si="139"/>
        <v>INSERT INTO m_coa (created_at, code, name) values (NOW(),'210501142','CL - Utang Lain-Lain Pihak Berelasi - PT Solic Kreasi Baru (SKB)');</v>
      </c>
      <c r="E2276" s="744" t="s">
        <v>60</v>
      </c>
      <c r="F2276" t="s">
        <v>415</v>
      </c>
      <c r="G2276" t="s">
        <v>425</v>
      </c>
      <c r="I2276" t="s">
        <v>254</v>
      </c>
      <c r="K2276">
        <f>VLOOKUP(I2276,Sheet2!$A$2:$C$1013,3,FALSE)</f>
        <v>184</v>
      </c>
      <c r="L2276" t="str">
        <f t="shared" si="140"/>
        <v>UPDATE m_coa set coa_group_id='184' WHERE code='210501142';</v>
      </c>
    </row>
    <row r="2277" customFormat="1" spans="2:12">
      <c r="B2277">
        <v>210501143</v>
      </c>
      <c r="C2277" t="str">
        <f t="shared" si="141"/>
        <v>CL - Utang Lain-Lain Pihak Berelasi - PT Gembala Rintisan Digital (GRD)</v>
      </c>
      <c r="D2277" s="7" t="str">
        <f t="shared" si="139"/>
        <v>INSERT INTO m_coa (created_at, code, name) values (NOW(),'210501143','CL - Utang Lain-Lain Pihak Berelasi - PT Gembala Rintisan Digital (GRD)');</v>
      </c>
      <c r="E2277" s="744" t="s">
        <v>60</v>
      </c>
      <c r="F2277" t="s">
        <v>415</v>
      </c>
      <c r="G2277" t="s">
        <v>425</v>
      </c>
      <c r="I2277" t="s">
        <v>255</v>
      </c>
      <c r="K2277">
        <f>VLOOKUP(I2277,Sheet2!$A$2:$C$1013,3,FALSE)</f>
        <v>185</v>
      </c>
      <c r="L2277" t="str">
        <f t="shared" si="140"/>
        <v>UPDATE m_coa set coa_group_id='185' WHERE code='210501143';</v>
      </c>
    </row>
    <row r="2278" customFormat="1" spans="2:12">
      <c r="B2278">
        <v>210501144</v>
      </c>
      <c r="C2278" t="str">
        <f t="shared" si="141"/>
        <v>CL - Utang Lain-Lain Pihak Berelasi - PT Sentral Inti Anugerah (SIA1)</v>
      </c>
      <c r="D2278" s="7" t="str">
        <f t="shared" si="139"/>
        <v>INSERT INTO m_coa (created_at, code, name) values (NOW(),'210501144','CL - Utang Lain-Lain Pihak Berelasi - PT Sentral Inti Anugerah (SIA1)');</v>
      </c>
      <c r="E2278" s="744" t="s">
        <v>60</v>
      </c>
      <c r="F2278" t="s">
        <v>415</v>
      </c>
      <c r="G2278" t="s">
        <v>425</v>
      </c>
      <c r="I2278" t="s">
        <v>256</v>
      </c>
      <c r="K2278">
        <f>VLOOKUP(I2278,Sheet2!$A$2:$C$1013,3,FALSE)</f>
        <v>186</v>
      </c>
      <c r="L2278" t="str">
        <f t="shared" si="140"/>
        <v>UPDATE m_coa set coa_group_id='186' WHERE code='210501144';</v>
      </c>
    </row>
    <row r="2279" customFormat="1" spans="2:12">
      <c r="B2279">
        <v>210501145</v>
      </c>
      <c r="C2279" t="str">
        <f t="shared" si="141"/>
        <v>CL - Utang Lain-Lain Pihak Berelasi - PT Sarana Cipta Digital (SCD)</v>
      </c>
      <c r="D2279" s="7" t="str">
        <f t="shared" si="139"/>
        <v>INSERT INTO m_coa (created_at, code, name) values (NOW(),'210501145','CL - Utang Lain-Lain Pihak Berelasi - PT Sarana Cipta Digital (SCD)');</v>
      </c>
      <c r="E2279" s="744" t="s">
        <v>60</v>
      </c>
      <c r="F2279" t="s">
        <v>415</v>
      </c>
      <c r="G2279" t="s">
        <v>425</v>
      </c>
      <c r="I2279" t="s">
        <v>257</v>
      </c>
      <c r="K2279">
        <f>VLOOKUP(I2279,Sheet2!$A$2:$C$1013,3,FALSE)</f>
        <v>187</v>
      </c>
      <c r="L2279" t="str">
        <f t="shared" si="140"/>
        <v>UPDATE m_coa set coa_group_id='187' WHERE code='210501145';</v>
      </c>
    </row>
    <row r="2280" customFormat="1" spans="2:12">
      <c r="B2280">
        <v>210501146</v>
      </c>
      <c r="C2280" t="str">
        <f t="shared" si="141"/>
        <v>CL - Utang Lain-Lain Pihak Berelasi - PT Sejahtera Wahana Teknindo (SWT)</v>
      </c>
      <c r="D2280" s="7" t="str">
        <f t="shared" si="139"/>
        <v>INSERT INTO m_coa (created_at, code, name) values (NOW(),'210501146','CL - Utang Lain-Lain Pihak Berelasi - PT Sejahtera Wahana Teknindo (SWT)');</v>
      </c>
      <c r="E2280" s="744" t="s">
        <v>60</v>
      </c>
      <c r="F2280" t="s">
        <v>415</v>
      </c>
      <c r="G2280" t="s">
        <v>425</v>
      </c>
      <c r="I2280" t="s">
        <v>258</v>
      </c>
      <c r="K2280">
        <f>VLOOKUP(I2280,Sheet2!$A$2:$C$1013,3,FALSE)</f>
        <v>188</v>
      </c>
      <c r="L2280" t="str">
        <f t="shared" si="140"/>
        <v>UPDATE m_coa set coa_group_id='188' WHERE code='210501146';</v>
      </c>
    </row>
    <row r="2281" customFormat="1" spans="2:12">
      <c r="B2281">
        <v>210501147</v>
      </c>
      <c r="C2281" t="str">
        <f t="shared" si="141"/>
        <v>CL - Utang Lain-Lain Pihak Berelasi - PT Sicepat Mcash Indonesia (SMI)</v>
      </c>
      <c r="D2281" s="7" t="str">
        <f t="shared" si="139"/>
        <v>INSERT INTO m_coa (created_at, code, name) values (NOW(),'210501147','CL - Utang Lain-Lain Pihak Berelasi - PT Sicepat Mcash Indonesia (SMI)');</v>
      </c>
      <c r="E2281" s="744" t="s">
        <v>60</v>
      </c>
      <c r="F2281" t="s">
        <v>415</v>
      </c>
      <c r="G2281" t="s">
        <v>425</v>
      </c>
      <c r="I2281" t="s">
        <v>259</v>
      </c>
      <c r="K2281">
        <f>VLOOKUP(I2281,Sheet2!$A$2:$C$1013,3,FALSE)</f>
        <v>189</v>
      </c>
      <c r="L2281" t="str">
        <f t="shared" si="140"/>
        <v>UPDATE m_coa set coa_group_id='189' WHERE code='210501147';</v>
      </c>
    </row>
    <row r="2282" customFormat="1" spans="2:12">
      <c r="B2282">
        <v>210501148</v>
      </c>
      <c r="C2282" t="str">
        <f t="shared" si="141"/>
        <v>CL - Utang Lain-Lain Pihak Berelasi - PT TFAS Nusantara Digital (TND)</v>
      </c>
      <c r="D2282" s="7" t="str">
        <f t="shared" si="139"/>
        <v>INSERT INTO m_coa (created_at, code, name) values (NOW(),'210501148','CL - Utang Lain-Lain Pihak Berelasi - PT TFAS Nusantara Digital (TND)');</v>
      </c>
      <c r="E2282" s="744" t="s">
        <v>60</v>
      </c>
      <c r="F2282" t="s">
        <v>415</v>
      </c>
      <c r="G2282" t="s">
        <v>425</v>
      </c>
      <c r="I2282" t="s">
        <v>260</v>
      </c>
      <c r="K2282">
        <f>VLOOKUP(I2282,Sheet2!$A$2:$C$1013,3,FALSE)</f>
        <v>190</v>
      </c>
      <c r="L2282" t="str">
        <f t="shared" si="140"/>
        <v>UPDATE m_coa set coa_group_id='190' WHERE code='210501148';</v>
      </c>
    </row>
    <row r="2283" customFormat="1" spans="2:12">
      <c r="B2283">
        <v>210501149</v>
      </c>
      <c r="C2283" t="str">
        <f t="shared" si="141"/>
        <v>CL - Utang Lain-Lain Pihak Berelasi - PT Volta Indonesia Semesta (VIS)</v>
      </c>
      <c r="D2283" s="7" t="str">
        <f t="shared" si="139"/>
        <v>INSERT INTO m_coa (created_at, code, name) values (NOW(),'210501149','CL - Utang Lain-Lain Pihak Berelasi - PT Volta Indonesia Semesta (VIS)');</v>
      </c>
      <c r="E2283" s="744" t="s">
        <v>60</v>
      </c>
      <c r="F2283" t="s">
        <v>415</v>
      </c>
      <c r="G2283" t="s">
        <v>425</v>
      </c>
      <c r="I2283" t="s">
        <v>261</v>
      </c>
      <c r="K2283">
        <f>VLOOKUP(I2283,Sheet2!$A$2:$C$1013,3,FALSE)</f>
        <v>191</v>
      </c>
      <c r="L2283" t="str">
        <f t="shared" si="140"/>
        <v>UPDATE m_coa set coa_group_id='191' WHERE code='210501149';</v>
      </c>
    </row>
    <row r="2284" customFormat="1" spans="2:12">
      <c r="B2284">
        <v>210501150</v>
      </c>
      <c r="C2284" t="str">
        <f t="shared" si="141"/>
        <v>CL - Utang Lain-Lain Pihak Berelasi - PT Solic Inti Anugerah (SIA2)</v>
      </c>
      <c r="D2284" s="7" t="str">
        <f t="shared" si="139"/>
        <v>INSERT INTO m_coa (created_at, code, name) values (NOW(),'210501150','CL - Utang Lain-Lain Pihak Berelasi - PT Solic Inti Anugerah (SIA2)');</v>
      </c>
      <c r="E2284" s="744" t="s">
        <v>60</v>
      </c>
      <c r="F2284" t="s">
        <v>415</v>
      </c>
      <c r="G2284" t="s">
        <v>425</v>
      </c>
      <c r="I2284" t="s">
        <v>262</v>
      </c>
      <c r="K2284">
        <f>VLOOKUP(I2284,Sheet2!$A$2:$C$1013,3,FALSE)</f>
        <v>192</v>
      </c>
      <c r="L2284" t="str">
        <f t="shared" si="140"/>
        <v>UPDATE m_coa set coa_group_id='192' WHERE code='210501150';</v>
      </c>
    </row>
    <row r="2285" customFormat="1" spans="2:12">
      <c r="B2285">
        <v>210501151</v>
      </c>
      <c r="C2285" t="str">
        <f t="shared" si="141"/>
        <v>CL - Utang Lain-Lain Pihak Berelasi - PT Bumilangit Entertainment Corpora (BCU)</v>
      </c>
      <c r="D2285" s="7" t="str">
        <f t="shared" si="139"/>
        <v>INSERT INTO m_coa (created_at, code, name) values (NOW(),'210501151','CL - Utang Lain-Lain Pihak Berelasi - PT Bumilangit Entertainment Corpora (BCU)');</v>
      </c>
      <c r="E2285" s="744" t="s">
        <v>60</v>
      </c>
      <c r="F2285" t="s">
        <v>415</v>
      </c>
      <c r="G2285" t="s">
        <v>425</v>
      </c>
      <c r="I2285" t="s">
        <v>263</v>
      </c>
      <c r="K2285">
        <f>VLOOKUP(I2285,Sheet2!$A$2:$C$1013,3,FALSE)</f>
        <v>193</v>
      </c>
      <c r="L2285" t="str">
        <f t="shared" si="140"/>
        <v>UPDATE m_coa set coa_group_id='193' WHERE code='210501151';</v>
      </c>
    </row>
    <row r="2286" customFormat="1" spans="2:12">
      <c r="B2286">
        <v>210501152</v>
      </c>
      <c r="C2286" t="str">
        <f t="shared" si="141"/>
        <v>CL - Utang Lain-Lain Pihak Berelasi - PT Sinergi Maxima Digitalindo (SMD)</v>
      </c>
      <c r="D2286" s="7" t="str">
        <f t="shared" si="139"/>
        <v>INSERT INTO m_coa (created_at, code, name) values (NOW(),'210501152','CL - Utang Lain-Lain Pihak Berelasi - PT Sinergi Maxima Digitalindo (SMD)');</v>
      </c>
      <c r="E2286" s="744" t="s">
        <v>60</v>
      </c>
      <c r="F2286" t="s">
        <v>415</v>
      </c>
      <c r="G2286" t="s">
        <v>425</v>
      </c>
      <c r="I2286" t="s">
        <v>264</v>
      </c>
      <c r="K2286">
        <f>VLOOKUP(I2286,Sheet2!$A$2:$C$1013,3,FALSE)</f>
        <v>194</v>
      </c>
      <c r="L2286" t="str">
        <f t="shared" si="140"/>
        <v>UPDATE m_coa set coa_group_id='194' WHERE code='210501152';</v>
      </c>
    </row>
    <row r="2287" customFormat="1" spans="2:12">
      <c r="B2287">
        <v>210501153</v>
      </c>
      <c r="C2287" t="str">
        <f t="shared" si="141"/>
        <v>CL - Utang Lain-Lain Pihak Berelasi - PT Kreasi Baru Digital (KBD)</v>
      </c>
      <c r="D2287" s="7" t="str">
        <f t="shared" si="139"/>
        <v>INSERT INTO m_coa (created_at, code, name) values (NOW(),'210501153','CL - Utang Lain-Lain Pihak Berelasi - PT Kreasi Baru Digital (KBD)');</v>
      </c>
      <c r="E2287" s="744" t="s">
        <v>60</v>
      </c>
      <c r="F2287" t="s">
        <v>415</v>
      </c>
      <c r="G2287" t="s">
        <v>425</v>
      </c>
      <c r="I2287" t="s">
        <v>265</v>
      </c>
      <c r="K2287">
        <f>VLOOKUP(I2287,Sheet2!$A$2:$C$1013,3,FALSE)</f>
        <v>195</v>
      </c>
      <c r="L2287" t="str">
        <f t="shared" si="140"/>
        <v>UPDATE m_coa set coa_group_id='195' WHERE code='210501153';</v>
      </c>
    </row>
    <row r="2288" customFormat="1" spans="2:12">
      <c r="B2288">
        <v>210501154</v>
      </c>
      <c r="C2288" t="str">
        <f t="shared" si="141"/>
        <v>CL - Utang Lain-Lain Pihak Berelasi - PT Solic Inti Digital (SID)</v>
      </c>
      <c r="D2288" s="7" t="str">
        <f t="shared" si="139"/>
        <v>INSERT INTO m_coa (created_at, code, name) values (NOW(),'210501154','CL - Utang Lain-Lain Pihak Berelasi - PT Solic Inti Digital (SID)');</v>
      </c>
      <c r="E2288" s="744" t="s">
        <v>60</v>
      </c>
      <c r="F2288" t="s">
        <v>415</v>
      </c>
      <c r="G2288" t="s">
        <v>425</v>
      </c>
      <c r="I2288" t="s">
        <v>266</v>
      </c>
      <c r="K2288">
        <f>VLOOKUP(I2288,Sheet2!$A$2:$C$1013,3,FALSE)</f>
        <v>196</v>
      </c>
      <c r="L2288" t="str">
        <f t="shared" si="140"/>
        <v>UPDATE m_coa set coa_group_id='196' WHERE code='210501154';</v>
      </c>
    </row>
    <row r="2289" customFormat="1" spans="2:12">
      <c r="B2289">
        <v>210501155</v>
      </c>
      <c r="C2289" t="str">
        <f t="shared" si="141"/>
        <v>CL - Utang Lain-Lain Pihak Berelasi - PT Hikmat Mulia Sentralindo (HMS)</v>
      </c>
      <c r="D2289" s="7" t="str">
        <f t="shared" si="139"/>
        <v>INSERT INTO m_coa (created_at, code, name) values (NOW(),'210501155','CL - Utang Lain-Lain Pihak Berelasi - PT Hikmat Mulia Sentralindo (HMS)');</v>
      </c>
      <c r="E2289" s="744" t="s">
        <v>60</v>
      </c>
      <c r="F2289" t="s">
        <v>415</v>
      </c>
      <c r="G2289" t="s">
        <v>425</v>
      </c>
      <c r="I2289" t="s">
        <v>267</v>
      </c>
      <c r="K2289">
        <f>VLOOKUP(I2289,Sheet2!$A$2:$C$1013,3,FALSE)</f>
        <v>197</v>
      </c>
      <c r="L2289" t="str">
        <f t="shared" si="140"/>
        <v>UPDATE m_coa set coa_group_id='197' WHERE code='210501155';</v>
      </c>
    </row>
    <row r="2290" customFormat="1" spans="2:12">
      <c r="B2290">
        <v>210501156</v>
      </c>
      <c r="C2290" t="str">
        <f t="shared" si="141"/>
        <v>CL - Utang Lain-Lain Pihak Berelasi - PT Berkah Digital Distrindo (BDD)</v>
      </c>
      <c r="D2290" s="7" t="str">
        <f t="shared" si="139"/>
        <v>INSERT INTO m_coa (created_at, code, name) values (NOW(),'210501156','CL - Utang Lain-Lain Pihak Berelasi - PT Berkah Digital Distrindo (BDD)');</v>
      </c>
      <c r="E2290" s="744" t="s">
        <v>60</v>
      </c>
      <c r="F2290" t="s">
        <v>415</v>
      </c>
      <c r="G2290" t="s">
        <v>425</v>
      </c>
      <c r="I2290" t="s">
        <v>268</v>
      </c>
      <c r="K2290">
        <f>VLOOKUP(I2290,Sheet2!$A$2:$C$1013,3,FALSE)</f>
        <v>198</v>
      </c>
      <c r="L2290" t="str">
        <f t="shared" si="140"/>
        <v>UPDATE m_coa set coa_group_id='198' WHERE code='210501156';</v>
      </c>
    </row>
    <row r="2291" customFormat="1" spans="2:12">
      <c r="B2291">
        <v>210501157</v>
      </c>
      <c r="C2291" t="str">
        <f t="shared" si="141"/>
        <v>CL - Utang Lain-Lain Pihak Berelasi - PT DMMX Belanja Digital (BDB)</v>
      </c>
      <c r="D2291" s="7" t="str">
        <f t="shared" si="139"/>
        <v>INSERT INTO m_coa (created_at, code, name) values (NOW(),'210501157','CL - Utang Lain-Lain Pihak Berelasi - PT DMMX Belanja Digital (BDB)');</v>
      </c>
      <c r="E2291" s="744" t="s">
        <v>60</v>
      </c>
      <c r="F2291" t="s">
        <v>415</v>
      </c>
      <c r="G2291" t="s">
        <v>425</v>
      </c>
      <c r="I2291" t="s">
        <v>269</v>
      </c>
      <c r="K2291">
        <f>VLOOKUP(I2291,Sheet2!$A$2:$C$1013,3,FALSE)</f>
        <v>199</v>
      </c>
      <c r="L2291" t="str">
        <f t="shared" si="140"/>
        <v>UPDATE m_coa set coa_group_id='199' WHERE code='210501157';</v>
      </c>
    </row>
    <row r="2292" customFormat="1" spans="2:12">
      <c r="B2292">
        <v>210501158</v>
      </c>
      <c r="C2292" t="str">
        <f t="shared" si="141"/>
        <v>CL - Utang Lain-Lain Pihak Berelasi - PT Roxy Digital Investama (RDI)</v>
      </c>
      <c r="D2292" s="7" t="str">
        <f t="shared" si="139"/>
        <v>INSERT INTO m_coa (created_at, code, name) values (NOW(),'210501158','CL - Utang Lain-Lain Pihak Berelasi - PT Roxy Digital Investama (RDI)');</v>
      </c>
      <c r="E2292" s="744" t="s">
        <v>60</v>
      </c>
      <c r="F2292" t="s">
        <v>415</v>
      </c>
      <c r="G2292" t="s">
        <v>425</v>
      </c>
      <c r="I2292" t="s">
        <v>270</v>
      </c>
      <c r="K2292">
        <f>VLOOKUP(I2292,Sheet2!$A$2:$C$1013,3,FALSE)</f>
        <v>200</v>
      </c>
      <c r="L2292" t="str">
        <f t="shared" si="140"/>
        <v>UPDATE m_coa set coa_group_id='200' WHERE code='210501158';</v>
      </c>
    </row>
    <row r="2293" customFormat="1" spans="2:12">
      <c r="B2293">
        <v>210501159</v>
      </c>
      <c r="C2293" t="str">
        <f t="shared" si="141"/>
        <v>CL - Utang Lain-Lain Pihak Berelasi - PT Digisaham Veritas Indonesia (DVI)</v>
      </c>
      <c r="D2293" s="7" t="str">
        <f t="shared" si="139"/>
        <v>INSERT INTO m_coa (created_at, code, name) values (NOW(),'210501159','CL - Utang Lain-Lain Pihak Berelasi - PT Digisaham Veritas Indonesia (DVI)');</v>
      </c>
      <c r="E2293" s="744" t="s">
        <v>60</v>
      </c>
      <c r="F2293" t="s">
        <v>415</v>
      </c>
      <c r="G2293" t="s">
        <v>425</v>
      </c>
      <c r="I2293" t="s">
        <v>271</v>
      </c>
      <c r="K2293">
        <f>VLOOKUP(I2293,Sheet2!$A$2:$C$1013,3,FALSE)</f>
        <v>201</v>
      </c>
      <c r="L2293" t="str">
        <f t="shared" si="140"/>
        <v>UPDATE m_coa set coa_group_id='201' WHERE code='210501159';</v>
      </c>
    </row>
    <row r="2294" customFormat="1" spans="2:12">
      <c r="B2294">
        <v>210501160</v>
      </c>
      <c r="C2294" t="str">
        <f t="shared" si="141"/>
        <v>CL - Utang Lain-Lain Pihak Berelasi - PT DMMX Smartritel Teknologi (DST)</v>
      </c>
      <c r="D2294" s="7" t="str">
        <f t="shared" si="139"/>
        <v>INSERT INTO m_coa (created_at, code, name) values (NOW(),'210501160','CL - Utang Lain-Lain Pihak Berelasi - PT DMMX Smartritel Teknologi (DST)');</v>
      </c>
      <c r="E2294" s="744" t="s">
        <v>60</v>
      </c>
      <c r="F2294" t="s">
        <v>415</v>
      </c>
      <c r="G2294" t="s">
        <v>425</v>
      </c>
      <c r="I2294" t="s">
        <v>272</v>
      </c>
      <c r="K2294">
        <f>VLOOKUP(I2294,Sheet2!$A$2:$C$1013,3,FALSE)</f>
        <v>202</v>
      </c>
      <c r="L2294" t="str">
        <f t="shared" si="140"/>
        <v>UPDATE m_coa set coa_group_id='202' WHERE code='210501160';</v>
      </c>
    </row>
    <row r="2295" customFormat="1" spans="2:12">
      <c r="B2295">
        <v>210501161</v>
      </c>
      <c r="C2295" t="str">
        <f t="shared" si="141"/>
        <v>CL - Utang Lain-Lain Pihak Berelasi - PT Panca Global Kapital (PEGE)</v>
      </c>
      <c r="D2295" s="7" t="str">
        <f t="shared" si="139"/>
        <v>INSERT INTO m_coa (created_at, code, name) values (NOW(),'210501161','CL - Utang Lain-Lain Pihak Berelasi - PT Panca Global Kapital (PEGE)');</v>
      </c>
      <c r="E2295" s="744" t="s">
        <v>60</v>
      </c>
      <c r="F2295" t="s">
        <v>415</v>
      </c>
      <c r="G2295" t="s">
        <v>425</v>
      </c>
      <c r="I2295" t="s">
        <v>273</v>
      </c>
      <c r="K2295">
        <f>VLOOKUP(I2295,Sheet2!$A$2:$C$1013,3,FALSE)</f>
        <v>203</v>
      </c>
      <c r="L2295" t="str">
        <f t="shared" si="140"/>
        <v>UPDATE m_coa set coa_group_id='203' WHERE code='210501161';</v>
      </c>
    </row>
    <row r="2296" customFormat="1" spans="2:12">
      <c r="B2296">
        <v>210501162</v>
      </c>
      <c r="C2296" t="str">
        <f t="shared" si="141"/>
        <v>CL - Utang Lain-Lain Pihak Berelasi - PT Panca Global Sekuritas (PGS)</v>
      </c>
      <c r="D2296" s="7" t="str">
        <f t="shared" si="139"/>
        <v>INSERT INTO m_coa (created_at, code, name) values (NOW(),'210501162','CL - Utang Lain-Lain Pihak Berelasi - PT Panca Global Sekuritas (PGS)');</v>
      </c>
      <c r="E2296" s="744" t="s">
        <v>60</v>
      </c>
      <c r="F2296" t="s">
        <v>415</v>
      </c>
      <c r="G2296" t="s">
        <v>425</v>
      </c>
      <c r="I2296" t="s">
        <v>274</v>
      </c>
      <c r="K2296">
        <f>VLOOKUP(I2296,Sheet2!$A$2:$C$1013,3,FALSE)</f>
        <v>204</v>
      </c>
      <c r="L2296" t="str">
        <f t="shared" si="140"/>
        <v>UPDATE m_coa set coa_group_id='204' WHERE code='210501162';</v>
      </c>
    </row>
    <row r="2297" customFormat="1" spans="2:12">
      <c r="B2297">
        <v>210501163</v>
      </c>
      <c r="C2297" t="str">
        <f t="shared" si="141"/>
        <v>CL - Utang Lain-Lain Pihak Berelasi - PT Akasia Damcorp Waba (ADW)</v>
      </c>
      <c r="D2297" s="7" t="str">
        <f t="shared" si="139"/>
        <v>INSERT INTO m_coa (created_at, code, name) values (NOW(),'210501163','CL - Utang Lain-Lain Pihak Berelasi - PT Akasia Damcorp Waba (ADW)');</v>
      </c>
      <c r="E2297" s="744" t="s">
        <v>60</v>
      </c>
      <c r="F2297" t="s">
        <v>415</v>
      </c>
      <c r="G2297" t="s">
        <v>425</v>
      </c>
      <c r="I2297" t="s">
        <v>275</v>
      </c>
      <c r="K2297">
        <f>VLOOKUP(I2297,Sheet2!$A$2:$C$1013,3,FALSE)</f>
        <v>205</v>
      </c>
      <c r="L2297" t="str">
        <f t="shared" si="140"/>
        <v>UPDATE m_coa set coa_group_id='205' WHERE code='210501163';</v>
      </c>
    </row>
    <row r="2298" customFormat="1" spans="2:12">
      <c r="B2298">
        <v>210501164</v>
      </c>
      <c r="C2298" t="str">
        <f t="shared" si="141"/>
        <v>CL - Utang Lain-Lain Pihak Berelasi - PT Edukasi Atlit Internet Digital (EAID)</v>
      </c>
      <c r="D2298" s="7" t="str">
        <f t="shared" si="139"/>
        <v>INSERT INTO m_coa (created_at, code, name) values (NOW(),'210501164','CL - Utang Lain-Lain Pihak Berelasi - PT Edukasi Atlit Internet Digital (EAID)');</v>
      </c>
      <c r="E2298" s="744" t="s">
        <v>60</v>
      </c>
      <c r="F2298" t="s">
        <v>415</v>
      </c>
      <c r="G2298" t="s">
        <v>425</v>
      </c>
      <c r="I2298" t="s">
        <v>276</v>
      </c>
      <c r="K2298">
        <f>VLOOKUP(I2298,Sheet2!$A$2:$C$1013,3,FALSE)</f>
        <v>206</v>
      </c>
      <c r="L2298" t="str">
        <f t="shared" si="140"/>
        <v>UPDATE m_coa set coa_group_id='206' WHERE code='210501164';</v>
      </c>
    </row>
    <row r="2299" customFormat="1" spans="2:12">
      <c r="B2299">
        <v>210501165</v>
      </c>
      <c r="C2299" t="str">
        <f t="shared" si="141"/>
        <v>CL - Utang Lain-Lain Pihak Berelasi - PT DMMX Hera Sukses (DHS)</v>
      </c>
      <c r="D2299" s="7" t="str">
        <f t="shared" si="139"/>
        <v>INSERT INTO m_coa (created_at, code, name) values (NOW(),'210501165','CL - Utang Lain-Lain Pihak Berelasi - PT DMMX Hera Sukses (DHS)');</v>
      </c>
      <c r="E2299" s="744" t="s">
        <v>60</v>
      </c>
      <c r="F2299" t="s">
        <v>415</v>
      </c>
      <c r="G2299" t="s">
        <v>425</v>
      </c>
      <c r="I2299" t="s">
        <v>277</v>
      </c>
      <c r="K2299">
        <f>VLOOKUP(I2299,Sheet2!$A$2:$C$1013,3,FALSE)</f>
        <v>207</v>
      </c>
      <c r="L2299" t="str">
        <f t="shared" si="140"/>
        <v>UPDATE m_coa set coa_group_id='207' WHERE code='210501165';</v>
      </c>
    </row>
    <row r="2300" customFormat="1" spans="2:12">
      <c r="B2300">
        <v>210501166</v>
      </c>
      <c r="C2300" t="str">
        <f t="shared" si="141"/>
        <v>CL - Utang Lain-Lain Pihak Berelasi - PT Rans Prestisius Indonesia (RPI)</v>
      </c>
      <c r="D2300" s="7" t="str">
        <f t="shared" si="139"/>
        <v>INSERT INTO m_coa (created_at, code, name) values (NOW(),'210501166','CL - Utang Lain-Lain Pihak Berelasi - PT Rans Prestisius Indonesia (RPI)');</v>
      </c>
      <c r="E2300" s="744" t="s">
        <v>60</v>
      </c>
      <c r="F2300" t="s">
        <v>415</v>
      </c>
      <c r="G2300" t="s">
        <v>425</v>
      </c>
      <c r="I2300" t="s">
        <v>278</v>
      </c>
      <c r="K2300">
        <f>VLOOKUP(I2300,Sheet2!$A$2:$C$1013,3,FALSE)</f>
        <v>208</v>
      </c>
      <c r="L2300" t="str">
        <f t="shared" si="140"/>
        <v>UPDATE m_coa set coa_group_id='208' WHERE code='210501166';</v>
      </c>
    </row>
    <row r="2301" customFormat="1" spans="2:12">
      <c r="B2301">
        <v>210501167</v>
      </c>
      <c r="C2301" t="str">
        <f t="shared" si="141"/>
        <v>CL - Utang Lain-Lain Pihak Berelasi - PT DMMX Gamindo Global</v>
      </c>
      <c r="D2301" s="7" t="str">
        <f t="shared" si="139"/>
        <v>INSERT INTO m_coa (created_at, code, name) values (NOW(),'210501167','CL - Utang Lain-Lain Pihak Berelasi - PT DMMX Gamindo Global');</v>
      </c>
      <c r="E2301" s="744" t="s">
        <v>60</v>
      </c>
      <c r="F2301" t="s">
        <v>415</v>
      </c>
      <c r="G2301" t="s">
        <v>425</v>
      </c>
      <c r="I2301" t="s">
        <v>279</v>
      </c>
      <c r="K2301">
        <f>VLOOKUP(I2301,Sheet2!$A$2:$C$1013,3,FALSE)</f>
        <v>209</v>
      </c>
      <c r="L2301" t="str">
        <f t="shared" si="140"/>
        <v>UPDATE m_coa set coa_group_id='209' WHERE code='210501167';</v>
      </c>
    </row>
    <row r="2302" customFormat="1" spans="2:12">
      <c r="B2302">
        <v>210501168</v>
      </c>
      <c r="C2302" t="str">
        <f t="shared" si="141"/>
        <v>CL - Utang Lain-Lain Pihak Berelasi - PT Digital Anugerah Medisindo (DAM)</v>
      </c>
      <c r="D2302" s="7" t="str">
        <f t="shared" si="139"/>
        <v>INSERT INTO m_coa (created_at, code, name) values (NOW(),'210501168','CL - Utang Lain-Lain Pihak Berelasi - PT Digital Anugerah Medisindo (DAM)');</v>
      </c>
      <c r="E2302" s="744" t="s">
        <v>60</v>
      </c>
      <c r="F2302" t="s">
        <v>415</v>
      </c>
      <c r="G2302" t="s">
        <v>425</v>
      </c>
      <c r="I2302" t="s">
        <v>280</v>
      </c>
      <c r="K2302">
        <f>VLOOKUP(I2302,Sheet2!$A$2:$C$1013,3,FALSE)</f>
        <v>210</v>
      </c>
      <c r="L2302" t="str">
        <f t="shared" si="140"/>
        <v>UPDATE m_coa set coa_group_id='210' WHERE code='210501168';</v>
      </c>
    </row>
    <row r="2303" customFormat="1" spans="2:12">
      <c r="B2303">
        <v>210501169</v>
      </c>
      <c r="C2303" t="str">
        <f t="shared" si="141"/>
        <v>CL - Utang Lain-Lain Pihak Berelasi - PT Zirius Soteria Investama (ZSI)</v>
      </c>
      <c r="D2303" s="7" t="str">
        <f t="shared" si="139"/>
        <v>INSERT INTO m_coa (created_at, code, name) values (NOW(),'210501169','CL - Utang Lain-Lain Pihak Berelasi - PT Zirius Soteria Investama (ZSI)');</v>
      </c>
      <c r="E2303" s="744" t="s">
        <v>60</v>
      </c>
      <c r="F2303" t="s">
        <v>415</v>
      </c>
      <c r="G2303" t="s">
        <v>425</v>
      </c>
      <c r="I2303" t="s">
        <v>281</v>
      </c>
      <c r="K2303">
        <f>VLOOKUP(I2303,Sheet2!$A$2:$C$1013,3,FALSE)</f>
        <v>211</v>
      </c>
      <c r="L2303" t="str">
        <f t="shared" si="140"/>
        <v>UPDATE m_coa set coa_group_id='211' WHERE code='210501169';</v>
      </c>
    </row>
    <row r="2304" customFormat="1" spans="2:12">
      <c r="B2304">
        <v>210501170</v>
      </c>
      <c r="C2304" t="str">
        <f t="shared" si="141"/>
        <v>CL - Utang Lain-Lain Pihak Berelasi - PT CKL Indonesia Raya (CKL1)</v>
      </c>
      <c r="D2304" s="7" t="str">
        <f t="shared" si="139"/>
        <v>INSERT INTO m_coa (created_at, code, name) values (NOW(),'210501170','CL - Utang Lain-Lain Pihak Berelasi - PT CKL Indonesia Raya (CKL1)');</v>
      </c>
      <c r="E2304" s="744" t="s">
        <v>60</v>
      </c>
      <c r="F2304" t="s">
        <v>415</v>
      </c>
      <c r="G2304" t="s">
        <v>425</v>
      </c>
      <c r="I2304" t="s">
        <v>282</v>
      </c>
      <c r="K2304">
        <f>VLOOKUP(I2304,Sheet2!$A$2:$C$1013,3,FALSE)</f>
        <v>212</v>
      </c>
      <c r="L2304" t="str">
        <f t="shared" si="140"/>
        <v>UPDATE m_coa set coa_group_id='212' WHERE code='210501170';</v>
      </c>
    </row>
    <row r="2305" customFormat="1" spans="2:12">
      <c r="B2305">
        <v>210501171</v>
      </c>
      <c r="C2305" t="str">
        <f t="shared" si="141"/>
        <v>CL - Utang Lain-Lain Pihak Berelasi - PT Cipta Krida Lestari (CKL2)</v>
      </c>
      <c r="D2305" s="7" t="str">
        <f t="shared" si="139"/>
        <v>INSERT INTO m_coa (created_at, code, name) values (NOW(),'210501171','CL - Utang Lain-Lain Pihak Berelasi - PT Cipta Krida Lestari (CKL2)');</v>
      </c>
      <c r="E2305" s="744" t="s">
        <v>60</v>
      </c>
      <c r="F2305" t="s">
        <v>415</v>
      </c>
      <c r="G2305" t="s">
        <v>425</v>
      </c>
      <c r="I2305" t="s">
        <v>283</v>
      </c>
      <c r="K2305">
        <f>VLOOKUP(I2305,Sheet2!$A$2:$C$1013,3,FALSE)</f>
        <v>213</v>
      </c>
      <c r="L2305" t="str">
        <f t="shared" si="140"/>
        <v>UPDATE m_coa set coa_group_id='213' WHERE code='210501171';</v>
      </c>
    </row>
    <row r="2306" customFormat="1" spans="2:12">
      <c r="B2306">
        <v>210501172</v>
      </c>
      <c r="C2306" t="str">
        <f t="shared" si="141"/>
        <v>CL - Utang Lain-Lain Pihak Berelasi - PT Abyakta Data Sentosa (ADS)</v>
      </c>
      <c r="D2306" s="7" t="str">
        <f t="shared" si="139"/>
        <v>INSERT INTO m_coa (created_at, code, name) values (NOW(),'210501172','CL - Utang Lain-Lain Pihak Berelasi - PT Abyakta Data Sentosa (ADS)');</v>
      </c>
      <c r="E2306" s="744" t="s">
        <v>60</v>
      </c>
      <c r="F2306" t="s">
        <v>415</v>
      </c>
      <c r="G2306" t="s">
        <v>425</v>
      </c>
      <c r="I2306" t="s">
        <v>284</v>
      </c>
      <c r="K2306">
        <f>VLOOKUP(I2306,Sheet2!$A$2:$C$1013,3,FALSE)</f>
        <v>214</v>
      </c>
      <c r="L2306" t="str">
        <f t="shared" si="140"/>
        <v>UPDATE m_coa set coa_group_id='214' WHERE code='210501172';</v>
      </c>
    </row>
    <row r="2307" customFormat="1" spans="2:12">
      <c r="B2307">
        <v>210501173</v>
      </c>
      <c r="C2307" t="str">
        <f t="shared" si="141"/>
        <v>CL - Utang Lain-Lain Pihak Berelasi - PT Niji Sicepat Gamindo (NSG)</v>
      </c>
      <c r="D2307" s="7" t="str">
        <f t="shared" si="139"/>
        <v>INSERT INTO m_coa (created_at, code, name) values (NOW(),'210501173','CL - Utang Lain-Lain Pihak Berelasi - PT Niji Sicepat Gamindo (NSG)');</v>
      </c>
      <c r="E2307" s="744" t="s">
        <v>60</v>
      </c>
      <c r="F2307" t="s">
        <v>415</v>
      </c>
      <c r="G2307" t="s">
        <v>425</v>
      </c>
      <c r="I2307" t="s">
        <v>285</v>
      </c>
      <c r="K2307">
        <f>VLOOKUP(I2307,Sheet2!$A$2:$C$1013,3,FALSE)</f>
        <v>215</v>
      </c>
      <c r="L2307" t="str">
        <f t="shared" si="140"/>
        <v>UPDATE m_coa set coa_group_id='215' WHERE code='210501173';</v>
      </c>
    </row>
    <row r="2308" customFormat="1" spans="2:12">
      <c r="B2308">
        <v>210501174</v>
      </c>
      <c r="C2308" t="str">
        <f t="shared" si="141"/>
        <v>CL - Utang Lain-Lain Pihak Berelasi - PT Mulia Semesta Perkasa (MSP)</v>
      </c>
      <c r="D2308" s="7" t="str">
        <f t="shared" si="139"/>
        <v>INSERT INTO m_coa (created_at, code, name) values (NOW(),'210501174','CL - Utang Lain-Lain Pihak Berelasi - PT Mulia Semesta Perkasa (MSP)');</v>
      </c>
      <c r="E2308" s="744" t="s">
        <v>60</v>
      </c>
      <c r="F2308" t="s">
        <v>415</v>
      </c>
      <c r="G2308" t="s">
        <v>425</v>
      </c>
      <c r="I2308" t="s">
        <v>286</v>
      </c>
      <c r="K2308">
        <f>VLOOKUP(I2308,Sheet2!$A$2:$C$1013,3,FALSE)</f>
        <v>216</v>
      </c>
      <c r="L2308" t="str">
        <f t="shared" si="140"/>
        <v>UPDATE m_coa set coa_group_id='216' WHERE code='210501174';</v>
      </c>
    </row>
    <row r="2309" customFormat="1" spans="2:12">
      <c r="B2309">
        <v>210501175</v>
      </c>
      <c r="C2309" t="str">
        <f t="shared" si="141"/>
        <v>CL - Utang Lain-Lain Pihak Berelasi - PT Kredit Skor Indonesia (KSI)</v>
      </c>
      <c r="D2309" s="7" t="str">
        <f t="shared" ref="D2309:D2372" si="142">"INSERT INTO m_coa (created_at, code, name) values (NOW(),'"&amp;B2309&amp;"','"&amp;C2309&amp;"');"</f>
        <v>INSERT INTO m_coa (created_at, code, name) values (NOW(),'210501175','CL - Utang Lain-Lain Pihak Berelasi - PT Kredit Skor Indonesia (KSI)');</v>
      </c>
      <c r="E2309" s="744" t="s">
        <v>60</v>
      </c>
      <c r="F2309" t="s">
        <v>415</v>
      </c>
      <c r="G2309" t="s">
        <v>425</v>
      </c>
      <c r="I2309" t="s">
        <v>287</v>
      </c>
      <c r="K2309">
        <f>VLOOKUP(I2309,Sheet2!$A$2:$C$1013,3,FALSE)</f>
        <v>217</v>
      </c>
      <c r="L2309" t="str">
        <f t="shared" ref="L2309:L2372" si="143">"UPDATE m_coa set coa_group_id='"&amp;K2309&amp;"' WHERE code='"&amp;B2309&amp;"';"</f>
        <v>UPDATE m_coa set coa_group_id='217' WHERE code='210501175';</v>
      </c>
    </row>
    <row r="2310" customFormat="1" spans="2:12">
      <c r="B2310">
        <v>210501176</v>
      </c>
      <c r="C2310" t="str">
        <f t="shared" si="141"/>
        <v>CL - Utang Lain-Lain Pihak Berelasi - PT Caltech Digital Indonesia (CDI)</v>
      </c>
      <c r="D2310" s="7" t="str">
        <f t="shared" si="142"/>
        <v>INSERT INTO m_coa (created_at, code, name) values (NOW(),'210501176','CL - Utang Lain-Lain Pihak Berelasi - PT Caltech Digital Indonesia (CDI)');</v>
      </c>
      <c r="E2310" s="744" t="s">
        <v>60</v>
      </c>
      <c r="F2310" t="s">
        <v>415</v>
      </c>
      <c r="G2310" t="s">
        <v>425</v>
      </c>
      <c r="I2310" t="s">
        <v>288</v>
      </c>
      <c r="K2310">
        <f>VLOOKUP(I2310,Sheet2!$A$2:$C$1013,3,FALSE)</f>
        <v>218</v>
      </c>
      <c r="L2310" t="str">
        <f t="shared" si="143"/>
        <v>UPDATE m_coa set coa_group_id='218' WHERE code='210501176';</v>
      </c>
    </row>
    <row r="2311" customFormat="1" spans="2:12">
      <c r="B2311">
        <v>210501177</v>
      </c>
      <c r="C2311" t="str">
        <f t="shared" si="141"/>
        <v>CL - Utang Lain-Lain Pihak Berelasi - PT Tfas Energi Indonesia (TEI)</v>
      </c>
      <c r="D2311" s="7" t="str">
        <f t="shared" si="142"/>
        <v>INSERT INTO m_coa (created_at, code, name) values (NOW(),'210501177','CL - Utang Lain-Lain Pihak Berelasi - PT Tfas Energi Indonesia (TEI)');</v>
      </c>
      <c r="E2311" s="744" t="s">
        <v>60</v>
      </c>
      <c r="F2311" t="s">
        <v>415</v>
      </c>
      <c r="G2311" t="s">
        <v>425</v>
      </c>
      <c r="I2311" t="s">
        <v>289</v>
      </c>
      <c r="K2311">
        <f>VLOOKUP(I2311,Sheet2!$A$2:$C$1013,3,FALSE)</f>
        <v>219</v>
      </c>
      <c r="L2311" t="str">
        <f t="shared" si="143"/>
        <v>UPDATE m_coa set coa_group_id='219' WHERE code='210501177';</v>
      </c>
    </row>
    <row r="2312" customFormat="1" spans="2:12">
      <c r="B2312">
        <v>210501178</v>
      </c>
      <c r="C2312" t="str">
        <f t="shared" si="141"/>
        <v>CL - Utang Lain-Lain Pihak Berelasi - PT Sicepat Inti Sofizo (SIF)</v>
      </c>
      <c r="D2312" s="7" t="str">
        <f t="shared" si="142"/>
        <v>INSERT INTO m_coa (created_at, code, name) values (NOW(),'210501178','CL - Utang Lain-Lain Pihak Berelasi - PT Sicepat Inti Sofizo (SIF)');</v>
      </c>
      <c r="E2312" s="744" t="s">
        <v>60</v>
      </c>
      <c r="F2312" t="s">
        <v>415</v>
      </c>
      <c r="G2312" t="s">
        <v>425</v>
      </c>
      <c r="I2312" t="s">
        <v>290</v>
      </c>
      <c r="K2312">
        <f>VLOOKUP(I2312,Sheet2!$A$2:$C$1013,3,FALSE)</f>
        <v>220</v>
      </c>
      <c r="L2312" t="str">
        <f t="shared" si="143"/>
        <v>UPDATE m_coa set coa_group_id='220' WHERE code='210501178';</v>
      </c>
    </row>
    <row r="2313" customFormat="1" spans="2:12">
      <c r="B2313">
        <v>210501179</v>
      </c>
      <c r="C2313" t="str">
        <f t="shared" si="141"/>
        <v>CL - Utang Lain-Lain Pihak Berelasi - PT DMMX Dektos Inti (DDI)</v>
      </c>
      <c r="D2313" s="7" t="str">
        <f t="shared" si="142"/>
        <v>INSERT INTO m_coa (created_at, code, name) values (NOW(),'210501179','CL - Utang Lain-Lain Pihak Berelasi - PT DMMX Dektos Inti (DDI)');</v>
      </c>
      <c r="E2313" s="744" t="s">
        <v>60</v>
      </c>
      <c r="F2313" t="s">
        <v>415</v>
      </c>
      <c r="G2313" t="s">
        <v>425</v>
      </c>
      <c r="I2313" t="s">
        <v>291</v>
      </c>
      <c r="K2313">
        <f>VLOOKUP(I2313,Sheet2!$A$2:$C$1013,3,FALSE)</f>
        <v>221</v>
      </c>
      <c r="L2313" t="str">
        <f t="shared" si="143"/>
        <v>UPDATE m_coa set coa_group_id='221' WHERE code='210501179';</v>
      </c>
    </row>
    <row r="2314" customFormat="1" spans="2:12">
      <c r="B2314">
        <v>210501180</v>
      </c>
      <c r="C2314" t="str">
        <f t="shared" si="141"/>
        <v>CL - Utang Lain-Lain Pihak Berelasi - PT Nugen Farma Medika (NFM)</v>
      </c>
      <c r="D2314" s="7" t="str">
        <f t="shared" si="142"/>
        <v>INSERT INTO m_coa (created_at, code, name) values (NOW(),'210501180','CL - Utang Lain-Lain Pihak Berelasi - PT Nugen Farma Medika (NFM)');</v>
      </c>
      <c r="E2314" s="744" t="s">
        <v>60</v>
      </c>
      <c r="F2314" t="s">
        <v>415</v>
      </c>
      <c r="G2314" t="s">
        <v>425</v>
      </c>
      <c r="I2314" t="s">
        <v>292</v>
      </c>
      <c r="K2314">
        <f>VLOOKUP(I2314,Sheet2!$A$2:$C$1013,3,FALSE)</f>
        <v>222</v>
      </c>
      <c r="L2314" t="str">
        <f t="shared" si="143"/>
        <v>UPDATE m_coa set coa_group_id='222' WHERE code='210501180';</v>
      </c>
    </row>
    <row r="2315" customFormat="1" spans="2:12">
      <c r="B2315">
        <v>210501181</v>
      </c>
      <c r="C2315" t="str">
        <f t="shared" si="141"/>
        <v>CL - Utang Lain-Lain Pihak Berelasi - PT Sicepat Aset Digital (SAD)</v>
      </c>
      <c r="D2315" s="7" t="str">
        <f t="shared" si="142"/>
        <v>INSERT INTO m_coa (created_at, code, name) values (NOW(),'210501181','CL - Utang Lain-Lain Pihak Berelasi - PT Sicepat Aset Digital (SAD)');</v>
      </c>
      <c r="E2315" s="744" t="s">
        <v>60</v>
      </c>
      <c r="F2315" t="s">
        <v>415</v>
      </c>
      <c r="G2315" t="s">
        <v>425</v>
      </c>
      <c r="I2315" t="s">
        <v>293</v>
      </c>
      <c r="K2315">
        <f>VLOOKUP(I2315,Sheet2!$A$2:$C$1013,3,FALSE)</f>
        <v>223</v>
      </c>
      <c r="L2315" t="str">
        <f t="shared" si="143"/>
        <v>UPDATE m_coa set coa_group_id='223' WHERE code='210501181';</v>
      </c>
    </row>
    <row r="2316" customFormat="1" spans="2:12">
      <c r="B2316">
        <v>210501182</v>
      </c>
      <c r="C2316" t="str">
        <f t="shared" si="141"/>
        <v>CL - Utang Lain-Lain Pihak Berelasi - PT Royal Investama Sejahtera (RIS)</v>
      </c>
      <c r="D2316" s="7" t="str">
        <f t="shared" si="142"/>
        <v>INSERT INTO m_coa (created_at, code, name) values (NOW(),'210501182','CL - Utang Lain-Lain Pihak Berelasi - PT Royal Investama Sejahtera (RIS)');</v>
      </c>
      <c r="E2316" s="744" t="s">
        <v>60</v>
      </c>
      <c r="F2316" t="s">
        <v>415</v>
      </c>
      <c r="G2316" t="s">
        <v>425</v>
      </c>
      <c r="I2316" t="s">
        <v>294</v>
      </c>
      <c r="K2316">
        <f>VLOOKUP(I2316,Sheet2!$A$2:$C$1013,3,FALSE)</f>
        <v>224</v>
      </c>
      <c r="L2316" t="str">
        <f t="shared" si="143"/>
        <v>UPDATE m_coa set coa_group_id='224' WHERE code='210501182';</v>
      </c>
    </row>
    <row r="2317" customFormat="1" spans="2:12">
      <c r="B2317">
        <v>210501183</v>
      </c>
      <c r="C2317" t="str">
        <f t="shared" si="141"/>
        <v>CL - Utang Lain-Lain Pihak Berelasi - PT Yudha Harapan Mulia (YHM)</v>
      </c>
      <c r="D2317" s="7" t="str">
        <f t="shared" si="142"/>
        <v>INSERT INTO m_coa (created_at, code, name) values (NOW(),'210501183','CL - Utang Lain-Lain Pihak Berelasi - PT Yudha Harapan Mulia (YHM)');</v>
      </c>
      <c r="E2317" s="744" t="s">
        <v>60</v>
      </c>
      <c r="F2317" t="s">
        <v>415</v>
      </c>
      <c r="G2317" t="s">
        <v>425</v>
      </c>
      <c r="I2317" t="s">
        <v>295</v>
      </c>
      <c r="K2317">
        <f>VLOOKUP(I2317,Sheet2!$A$2:$C$1013,3,FALSE)</f>
        <v>225</v>
      </c>
      <c r="L2317" t="str">
        <f t="shared" si="143"/>
        <v>UPDATE m_coa set coa_group_id='225' WHERE code='210501183';</v>
      </c>
    </row>
    <row r="2318" customFormat="1" spans="2:12">
      <c r="B2318">
        <v>210501184</v>
      </c>
      <c r="C2318" t="str">
        <f t="shared" si="141"/>
        <v>CL - Utang Lain-Lain Pihak Berelasi - PT DMMX Distribusi Pentabuana (DDP)</v>
      </c>
      <c r="D2318" s="7" t="str">
        <f t="shared" si="142"/>
        <v>INSERT INTO m_coa (created_at, code, name) values (NOW(),'210501184','CL - Utang Lain-Lain Pihak Berelasi - PT DMMX Distribusi Pentabuana (DDP)');</v>
      </c>
      <c r="E2318" s="744" t="s">
        <v>60</v>
      </c>
      <c r="F2318" t="s">
        <v>415</v>
      </c>
      <c r="G2318" t="s">
        <v>425</v>
      </c>
      <c r="I2318" t="s">
        <v>296</v>
      </c>
      <c r="K2318">
        <f>VLOOKUP(I2318,Sheet2!$A$2:$C$1013,3,FALSE)</f>
        <v>226</v>
      </c>
      <c r="L2318" t="str">
        <f t="shared" si="143"/>
        <v>UPDATE m_coa set coa_group_id='226' WHERE code='210501184';</v>
      </c>
    </row>
    <row r="2319" customFormat="1" spans="2:12">
      <c r="B2319">
        <v>210501185</v>
      </c>
      <c r="C2319" t="str">
        <f t="shared" si="141"/>
        <v>CL - Utang Lain-Lain Pihak Berelasi - PT Dezer Ruang Bicara (DRB)</v>
      </c>
      <c r="D2319" s="7" t="str">
        <f t="shared" si="142"/>
        <v>INSERT INTO m_coa (created_at, code, name) values (NOW(),'210501185','CL - Utang Lain-Lain Pihak Berelasi - PT Dezer Ruang Bicara (DRB)');</v>
      </c>
      <c r="E2319" s="744" t="s">
        <v>60</v>
      </c>
      <c r="F2319" t="s">
        <v>415</v>
      </c>
      <c r="G2319" t="s">
        <v>425</v>
      </c>
      <c r="I2319" t="s">
        <v>297</v>
      </c>
      <c r="K2319">
        <f>VLOOKUP(I2319,Sheet2!$A$2:$C$1013,3,FALSE)</f>
        <v>227</v>
      </c>
      <c r="L2319" t="str">
        <f t="shared" si="143"/>
        <v>UPDATE m_coa set coa_group_id='227' WHERE code='210501185';</v>
      </c>
    </row>
    <row r="2320" customFormat="1" spans="2:12">
      <c r="B2320">
        <v>210501186</v>
      </c>
      <c r="C2320" t="str">
        <f t="shared" si="141"/>
        <v>CL - Utang Lain-Lain Pihak Berelasi - PT Dektos Digital Corbuzier (DDC)</v>
      </c>
      <c r="D2320" s="7" t="str">
        <f t="shared" si="142"/>
        <v>INSERT INTO m_coa (created_at, code, name) values (NOW(),'210501186','CL - Utang Lain-Lain Pihak Berelasi - PT Dektos Digital Corbuzier (DDC)');</v>
      </c>
      <c r="E2320" s="744" t="s">
        <v>60</v>
      </c>
      <c r="F2320" t="s">
        <v>415</v>
      </c>
      <c r="G2320" t="s">
        <v>425</v>
      </c>
      <c r="I2320" t="s">
        <v>298</v>
      </c>
      <c r="K2320">
        <f>VLOOKUP(I2320,Sheet2!$A$2:$C$1013,3,FALSE)</f>
        <v>228</v>
      </c>
      <c r="L2320" t="str">
        <f t="shared" si="143"/>
        <v>UPDATE m_coa set coa_group_id='228' WHERE code='210501186';</v>
      </c>
    </row>
    <row r="2321" customFormat="1" spans="2:12">
      <c r="B2321">
        <v>210501187</v>
      </c>
      <c r="C2321" t="str">
        <f t="shared" si="141"/>
        <v>CL - Utang Lain-Lain Pihak Berelasi - PT BLDX Komik Nusantara (BKN)</v>
      </c>
      <c r="D2321" s="7" t="str">
        <f t="shared" si="142"/>
        <v>INSERT INTO m_coa (created_at, code, name) values (NOW(),'210501187','CL - Utang Lain-Lain Pihak Berelasi - PT BLDX Komik Nusantara (BKN)');</v>
      </c>
      <c r="E2321" s="744" t="s">
        <v>60</v>
      </c>
      <c r="F2321" t="s">
        <v>415</v>
      </c>
      <c r="G2321" t="s">
        <v>425</v>
      </c>
      <c r="I2321" t="s">
        <v>299</v>
      </c>
      <c r="K2321">
        <f>VLOOKUP(I2321,Sheet2!$A$2:$C$1013,3,FALSE)</f>
        <v>229</v>
      </c>
      <c r="L2321" t="str">
        <f t="shared" si="143"/>
        <v>UPDATE m_coa set coa_group_id='229' WHERE code='210501187';</v>
      </c>
    </row>
    <row r="2322" customFormat="1" spans="2:12">
      <c r="B2322">
        <v>210501188</v>
      </c>
      <c r="C2322" t="str">
        <f t="shared" si="141"/>
        <v>CL - Utang Lain-Lain Pihak Berelasi - PT Damcorp Digital Media (DDM)</v>
      </c>
      <c r="D2322" s="7" t="str">
        <f t="shared" si="142"/>
        <v>INSERT INTO m_coa (created_at, code, name) values (NOW(),'210501188','CL - Utang Lain-Lain Pihak Berelasi - PT Damcorp Digital Media (DDM)');</v>
      </c>
      <c r="E2322" s="744" t="s">
        <v>60</v>
      </c>
      <c r="F2322" t="s">
        <v>415</v>
      </c>
      <c r="G2322" t="s">
        <v>425</v>
      </c>
      <c r="I2322" t="s">
        <v>300</v>
      </c>
      <c r="K2322">
        <f>VLOOKUP(I2322,Sheet2!$A$2:$C$1013,3,FALSE)</f>
        <v>230</v>
      </c>
      <c r="L2322" t="str">
        <f t="shared" si="143"/>
        <v>UPDATE m_coa set coa_group_id='230' WHERE code='210501188';</v>
      </c>
    </row>
    <row r="2323" customFormat="1" spans="2:12">
      <c r="B2323">
        <v>210501189</v>
      </c>
      <c r="C2323" t="str">
        <f t="shared" si="141"/>
        <v>CL - Utang Lain-Lain Pihak Berelasi - PT NFT Digital Indonesia (NDI)</v>
      </c>
      <c r="D2323" s="7" t="str">
        <f t="shared" si="142"/>
        <v>INSERT INTO m_coa (created_at, code, name) values (NOW(),'210501189','CL - Utang Lain-Lain Pihak Berelasi - PT NFT Digital Indonesia (NDI)');</v>
      </c>
      <c r="E2323" s="744" t="s">
        <v>60</v>
      </c>
      <c r="F2323" t="s">
        <v>415</v>
      </c>
      <c r="G2323" t="s">
        <v>425</v>
      </c>
      <c r="I2323" t="s">
        <v>301</v>
      </c>
      <c r="K2323">
        <f>VLOOKUP(I2323,Sheet2!$A$2:$C$1013,3,FALSE)</f>
        <v>231</v>
      </c>
      <c r="L2323" t="str">
        <f t="shared" si="143"/>
        <v>UPDATE m_coa set coa_group_id='231' WHERE code='210501189';</v>
      </c>
    </row>
    <row r="2324" customFormat="1" spans="2:12">
      <c r="B2324">
        <v>210501190</v>
      </c>
      <c r="C2324" t="str">
        <f t="shared" si="141"/>
        <v>CL - Utang Lain-Lain Pihak Berelasi - PT Meta Verse Indonesia (MVI)</v>
      </c>
      <c r="D2324" s="7" t="str">
        <f t="shared" si="142"/>
        <v>INSERT INTO m_coa (created_at, code, name) values (NOW(),'210501190','CL - Utang Lain-Lain Pihak Berelasi - PT Meta Verse Indonesia (MVI)');</v>
      </c>
      <c r="E2324" s="744" t="s">
        <v>60</v>
      </c>
      <c r="F2324" t="s">
        <v>415</v>
      </c>
      <c r="G2324" t="s">
        <v>425</v>
      </c>
      <c r="I2324" t="s">
        <v>302</v>
      </c>
      <c r="K2324">
        <f>VLOOKUP(I2324,Sheet2!$A$2:$C$1013,3,FALSE)</f>
        <v>232</v>
      </c>
      <c r="L2324" t="str">
        <f t="shared" si="143"/>
        <v>UPDATE m_coa set coa_group_id='232' WHERE code='210501190';</v>
      </c>
    </row>
    <row r="2325" customFormat="1" spans="2:12">
      <c r="B2325">
        <v>210501191</v>
      </c>
      <c r="C2325" t="str">
        <f t="shared" si="141"/>
        <v>CL - Utang Lain-Lain Pihak Berelasi - PT META PRAVIA DIGITAL (MPD)</v>
      </c>
      <c r="D2325" s="7" t="str">
        <f t="shared" si="142"/>
        <v>INSERT INTO m_coa (created_at, code, name) values (NOW(),'210501191','CL - Utang Lain-Lain Pihak Berelasi - PT META PRAVIA DIGITAL (MPD)');</v>
      </c>
      <c r="E2325" s="744" t="s">
        <v>60</v>
      </c>
      <c r="F2325" t="s">
        <v>415</v>
      </c>
      <c r="G2325" t="s">
        <v>425</v>
      </c>
      <c r="I2325" t="s">
        <v>303</v>
      </c>
      <c r="K2325">
        <f>VLOOKUP(I2325,Sheet2!$A$2:$C$1013,3,FALSE)</f>
        <v>233</v>
      </c>
      <c r="L2325" t="str">
        <f t="shared" si="143"/>
        <v>UPDATE m_coa set coa_group_id='233' WHERE code='210501191';</v>
      </c>
    </row>
    <row r="2326" customFormat="1" spans="2:12">
      <c r="B2326">
        <v>210501192</v>
      </c>
      <c r="C2326" t="str">
        <f t="shared" si="141"/>
        <v>CL - Utang Lain-Lain Pihak Berelasi - PT DMMX Sentral Imaji</v>
      </c>
      <c r="D2326" s="7" t="str">
        <f t="shared" si="142"/>
        <v>INSERT INTO m_coa (created_at, code, name) values (NOW(),'210501192','CL - Utang Lain-Lain Pihak Berelasi - PT DMMX Sentral Imaji');</v>
      </c>
      <c r="E2326" s="744" t="s">
        <v>60</v>
      </c>
      <c r="F2326" t="s">
        <v>415</v>
      </c>
      <c r="G2326" t="s">
        <v>425</v>
      </c>
      <c r="I2326" t="s">
        <v>304</v>
      </c>
      <c r="K2326">
        <f>VLOOKUP(I2326,Sheet2!$A$2:$C$1013,3,FALSE)</f>
        <v>234</v>
      </c>
      <c r="L2326" t="str">
        <f t="shared" si="143"/>
        <v>UPDATE m_coa set coa_group_id='234' WHERE code='210501192';</v>
      </c>
    </row>
    <row r="2327" customFormat="1" spans="2:12">
      <c r="B2327">
        <v>210501193</v>
      </c>
      <c r="C2327" t="str">
        <f t="shared" ref="C2327:C2339" si="144">CONCATENATE(F2327,E2327,G2327,E2327,I2327)</f>
        <v>CL - Utang Lain-Lain Pihak Berelasi - PT Cinta Sang Juara</v>
      </c>
      <c r="D2327" s="7" t="str">
        <f t="shared" si="142"/>
        <v>INSERT INTO m_coa (created_at, code, name) values (NOW(),'210501193','CL - Utang Lain-Lain Pihak Berelasi - PT Cinta Sang Juara');</v>
      </c>
      <c r="E2327" s="744" t="s">
        <v>60</v>
      </c>
      <c r="F2327" t="s">
        <v>415</v>
      </c>
      <c r="G2327" t="s">
        <v>425</v>
      </c>
      <c r="I2327" t="s">
        <v>305</v>
      </c>
      <c r="K2327">
        <f>VLOOKUP(I2327,Sheet2!$A$2:$C$1013,3,FALSE)</f>
        <v>235</v>
      </c>
      <c r="L2327" t="str">
        <f t="shared" si="143"/>
        <v>UPDATE m_coa set coa_group_id='235' WHERE code='210501193';</v>
      </c>
    </row>
    <row r="2328" customFormat="1" spans="2:12">
      <c r="B2328">
        <v>210501194</v>
      </c>
      <c r="C2328" t="str">
        <f t="shared" si="144"/>
        <v>CL - Utang Lain-Lain Pihak Berelasi - PT Kosmos Karisma Karunia (KKK)</v>
      </c>
      <c r="D2328" s="7" t="str">
        <f t="shared" si="142"/>
        <v>INSERT INTO m_coa (created_at, code, name) values (NOW(),'210501194','CL - Utang Lain-Lain Pihak Berelasi - PT Kosmos Karisma Karunia (KKK)');</v>
      </c>
      <c r="E2328" s="744" t="s">
        <v>60</v>
      </c>
      <c r="F2328" t="s">
        <v>415</v>
      </c>
      <c r="G2328" t="s">
        <v>425</v>
      </c>
      <c r="I2328" t="s">
        <v>306</v>
      </c>
      <c r="K2328">
        <f>VLOOKUP(I2328,Sheet2!$A$2:$C$1013,3,FALSE)</f>
        <v>236</v>
      </c>
      <c r="L2328" t="str">
        <f t="shared" si="143"/>
        <v>UPDATE m_coa set coa_group_id='236' WHERE code='210501194';</v>
      </c>
    </row>
    <row r="2329" customFormat="1" spans="2:12">
      <c r="B2329">
        <v>210501195</v>
      </c>
      <c r="C2329" t="str">
        <f t="shared" si="144"/>
        <v>CL - Utang Lain-Lain Pihak Berelasi - PT Sinergi Digital Teknologi (Lenna)</v>
      </c>
      <c r="D2329" s="7" t="str">
        <f t="shared" si="142"/>
        <v>INSERT INTO m_coa (created_at, code, name) values (NOW(),'210501195','CL - Utang Lain-Lain Pihak Berelasi - PT Sinergi Digital Teknologi (Lenna)');</v>
      </c>
      <c r="E2329" s="744" t="s">
        <v>60</v>
      </c>
      <c r="F2329" t="s">
        <v>415</v>
      </c>
      <c r="G2329" t="s">
        <v>425</v>
      </c>
      <c r="I2329" t="s">
        <v>307</v>
      </c>
      <c r="K2329">
        <f>VLOOKUP(I2329,Sheet2!$A$2:$C$1013,3,FALSE)</f>
        <v>237</v>
      </c>
      <c r="L2329" t="str">
        <f t="shared" si="143"/>
        <v>UPDATE m_coa set coa_group_id='237' WHERE code='210501195';</v>
      </c>
    </row>
    <row r="2330" customFormat="1" spans="2:12">
      <c r="B2330">
        <v>210501196</v>
      </c>
      <c r="C2330" t="str">
        <f t="shared" si="144"/>
        <v>CL - Utang Lain-Lain Pihak Berelasi - PT Kairos Ekspres Internasional (KEI)</v>
      </c>
      <c r="D2330" s="7" t="str">
        <f t="shared" si="142"/>
        <v>INSERT INTO m_coa (created_at, code, name) values (NOW(),'210501196','CL - Utang Lain-Lain Pihak Berelasi - PT Kairos Ekspres Internasional (KEI)');</v>
      </c>
      <c r="E2330" s="744" t="s">
        <v>60</v>
      </c>
      <c r="F2330" t="s">
        <v>415</v>
      </c>
      <c r="G2330" t="s">
        <v>425</v>
      </c>
      <c r="I2330" t="s">
        <v>308</v>
      </c>
      <c r="K2330">
        <f>VLOOKUP(I2330,Sheet2!$A$2:$C$1013,3,FALSE)</f>
        <v>238</v>
      </c>
      <c r="L2330" t="str">
        <f t="shared" si="143"/>
        <v>UPDATE m_coa set coa_group_id='238' WHERE code='210501196';</v>
      </c>
    </row>
    <row r="2331" customFormat="1" spans="2:12">
      <c r="B2331">
        <v>210501197</v>
      </c>
      <c r="C2331" t="str">
        <f t="shared" si="144"/>
        <v>CL - Utang Lain-Lain Pihak Berelasi - PT Dua Empat Print (DEP)</v>
      </c>
      <c r="D2331" s="7" t="str">
        <f t="shared" si="142"/>
        <v>INSERT INTO m_coa (created_at, code, name) values (NOW(),'210501197','CL - Utang Lain-Lain Pihak Berelasi - PT Dua Empat Print (DEP)');</v>
      </c>
      <c r="E2331" s="744" t="s">
        <v>60</v>
      </c>
      <c r="F2331" t="s">
        <v>415</v>
      </c>
      <c r="G2331" t="s">
        <v>425</v>
      </c>
      <c r="I2331" t="s">
        <v>309</v>
      </c>
      <c r="K2331">
        <f>VLOOKUP(I2331,Sheet2!$A$2:$C$1013,3,FALSE)</f>
        <v>239</v>
      </c>
      <c r="L2331" t="str">
        <f t="shared" si="143"/>
        <v>UPDATE m_coa set coa_group_id='239' WHERE code='210501197';</v>
      </c>
    </row>
    <row r="2332" customFormat="1" spans="2:12">
      <c r="B2332">
        <v>210501198</v>
      </c>
      <c r="C2332" t="str">
        <f t="shared" si="144"/>
        <v>CL - Utang Lain-Lain Pihak Berelasi - PT V2 Indonesia (V2)</v>
      </c>
      <c r="D2332" s="7" t="str">
        <f t="shared" si="142"/>
        <v>INSERT INTO m_coa (created_at, code, name) values (NOW(),'210501198','CL - Utang Lain-Lain Pihak Berelasi - PT V2 Indonesia (V2)');</v>
      </c>
      <c r="E2332" s="744" t="s">
        <v>60</v>
      </c>
      <c r="F2332" t="s">
        <v>415</v>
      </c>
      <c r="G2332" t="s">
        <v>425</v>
      </c>
      <c r="I2332" t="s">
        <v>310</v>
      </c>
      <c r="K2332">
        <f>VLOOKUP(I2332,Sheet2!$A$2:$C$1013,3,FALSE)</f>
        <v>240</v>
      </c>
      <c r="L2332" t="str">
        <f t="shared" si="143"/>
        <v>UPDATE m_coa set coa_group_id='240' WHERE code='210501198';</v>
      </c>
    </row>
    <row r="2333" customFormat="1" spans="2:12">
      <c r="B2333">
        <v>210501199</v>
      </c>
      <c r="C2333" t="str">
        <f t="shared" si="144"/>
        <v>CL - Utang Lain-Lain Pihak Berelasi - PT Makarios Bensu Kopi (MBK)</v>
      </c>
      <c r="D2333" s="7" t="str">
        <f t="shared" si="142"/>
        <v>INSERT INTO m_coa (created_at, code, name) values (NOW(),'210501199','CL - Utang Lain-Lain Pihak Berelasi - PT Makarios Bensu Kopi (MBK)');</v>
      </c>
      <c r="E2333" s="744" t="s">
        <v>60</v>
      </c>
      <c r="F2333" t="s">
        <v>415</v>
      </c>
      <c r="G2333" t="s">
        <v>425</v>
      </c>
      <c r="I2333" t="s">
        <v>311</v>
      </c>
      <c r="K2333">
        <f>VLOOKUP(I2333,Sheet2!$A$2:$C$1013,3,FALSE)</f>
        <v>241</v>
      </c>
      <c r="L2333" t="str">
        <f t="shared" si="143"/>
        <v>UPDATE m_coa set coa_group_id='241' WHERE code='210501199';</v>
      </c>
    </row>
    <row r="2334" customFormat="1" spans="2:12">
      <c r="B2334">
        <v>210501200</v>
      </c>
      <c r="C2334" t="str">
        <f t="shared" si="144"/>
        <v>CL - Utang Lain-Lain Pihak Berelasi - PT Mahaka Media Tbk (ABBA)</v>
      </c>
      <c r="D2334" s="7" t="str">
        <f t="shared" si="142"/>
        <v>INSERT INTO m_coa (created_at, code, name) values (NOW(),'210501200','CL - Utang Lain-Lain Pihak Berelasi - PT Mahaka Media Tbk (ABBA)');</v>
      </c>
      <c r="E2334" s="744" t="s">
        <v>60</v>
      </c>
      <c r="F2334" t="s">
        <v>415</v>
      </c>
      <c r="G2334" t="s">
        <v>425</v>
      </c>
      <c r="I2334" t="s">
        <v>312</v>
      </c>
      <c r="K2334">
        <f>VLOOKUP(I2334,Sheet2!$A$2:$C$1013,3,FALSE)</f>
        <v>242</v>
      </c>
      <c r="L2334" t="str">
        <f t="shared" si="143"/>
        <v>UPDATE m_coa set coa_group_id='242' WHERE code='210501200';</v>
      </c>
    </row>
    <row r="2335" customFormat="1" spans="2:12">
      <c r="B2335">
        <v>210501201</v>
      </c>
      <c r="C2335" t="str">
        <f t="shared" si="144"/>
        <v>CL - Utang Lain-Lain Pihak Berelasi - PT Sinergi Teknologi Mandiri (STM)</v>
      </c>
      <c r="D2335" s="7" t="str">
        <f t="shared" si="142"/>
        <v>INSERT INTO m_coa (created_at, code, name) values (NOW(),'210501201','CL - Utang Lain-Lain Pihak Berelasi - PT Sinergi Teknologi Mandiri (STM)');</v>
      </c>
      <c r="E2335" s="744" t="s">
        <v>60</v>
      </c>
      <c r="F2335" t="s">
        <v>415</v>
      </c>
      <c r="G2335" t="s">
        <v>425</v>
      </c>
      <c r="I2335" t="s">
        <v>313</v>
      </c>
      <c r="K2335">
        <f>VLOOKUP(I2335,Sheet2!$A$2:$C$1013,3,FALSE)</f>
        <v>243</v>
      </c>
      <c r="L2335" t="str">
        <f t="shared" si="143"/>
        <v>UPDATE m_coa set coa_group_id='243' WHERE code='210501201';</v>
      </c>
    </row>
    <row r="2336" customFormat="1" spans="2:12">
      <c r="B2336">
        <v>210501202</v>
      </c>
      <c r="C2336" t="str">
        <f t="shared" si="144"/>
        <v>CL - Utang Lain-Lain Pihak Berelasi - PT Jaya Distribusi Ritel (JDR)</v>
      </c>
      <c r="D2336" s="7" t="str">
        <f t="shared" si="142"/>
        <v>INSERT INTO m_coa (created_at, code, name) values (NOW(),'210501202','CL - Utang Lain-Lain Pihak Berelasi - PT Jaya Distribusi Ritel (JDR)');</v>
      </c>
      <c r="E2336" s="744" t="s">
        <v>60</v>
      </c>
      <c r="F2336" t="s">
        <v>415</v>
      </c>
      <c r="G2336" t="s">
        <v>425</v>
      </c>
      <c r="I2336" t="s">
        <v>314</v>
      </c>
      <c r="K2336">
        <f>VLOOKUP(I2336,Sheet2!$A$2:$C$1013,3,FALSE)</f>
        <v>244</v>
      </c>
      <c r="L2336" t="str">
        <f t="shared" si="143"/>
        <v>UPDATE m_coa set coa_group_id='244' WHERE code='210501202';</v>
      </c>
    </row>
    <row r="2337" customFormat="1" spans="2:12">
      <c r="B2337">
        <v>210501203</v>
      </c>
      <c r="C2337" t="str">
        <f t="shared" si="144"/>
        <v>CL - Utang Lain-Lain Pihak Berelasi - Martin Suharlie</v>
      </c>
      <c r="D2337" s="7" t="str">
        <f t="shared" si="142"/>
        <v>INSERT INTO m_coa (created_at, code, name) values (NOW(),'210501203','CL - Utang Lain-Lain Pihak Berelasi - Martin Suharlie');</v>
      </c>
      <c r="E2337" s="744" t="s">
        <v>60</v>
      </c>
      <c r="F2337" t="s">
        <v>415</v>
      </c>
      <c r="G2337" t="s">
        <v>425</v>
      </c>
      <c r="I2337" t="s">
        <v>315</v>
      </c>
      <c r="K2337">
        <f>VLOOKUP(I2337,Sheet2!$A$2:$C$1013,3,FALSE)</f>
        <v>245</v>
      </c>
      <c r="L2337" t="str">
        <f t="shared" si="143"/>
        <v>UPDATE m_coa set coa_group_id='245' WHERE code='210501203';</v>
      </c>
    </row>
    <row r="2338" customFormat="1" spans="2:12">
      <c r="B2338">
        <v>210501204</v>
      </c>
      <c r="C2338" t="str">
        <f t="shared" si="144"/>
        <v>CL - Utang Lain-Lain Pihak Berelasi - Suryandy Jahja</v>
      </c>
      <c r="D2338" s="7" t="str">
        <f t="shared" si="142"/>
        <v>INSERT INTO m_coa (created_at, code, name) values (NOW(),'210501204','CL - Utang Lain-Lain Pihak Berelasi - Suryandy Jahja');</v>
      </c>
      <c r="E2338" s="744" t="s">
        <v>60</v>
      </c>
      <c r="F2338" t="s">
        <v>415</v>
      </c>
      <c r="G2338" t="s">
        <v>425</v>
      </c>
      <c r="I2338" t="s">
        <v>316</v>
      </c>
      <c r="K2338">
        <f>VLOOKUP(I2338,Sheet2!$A$2:$C$1013,3,FALSE)</f>
        <v>246</v>
      </c>
      <c r="L2338" t="str">
        <f t="shared" si="143"/>
        <v>UPDATE m_coa set coa_group_id='246' WHERE code='210501204';</v>
      </c>
    </row>
    <row r="2339" customFormat="1" spans="2:12">
      <c r="B2339">
        <v>210501205</v>
      </c>
      <c r="C2339" t="str">
        <f t="shared" si="144"/>
        <v>CL - Utang Lain-Lain Pihak Berelasi - Berelasi lainnya</v>
      </c>
      <c r="D2339" s="7" t="str">
        <f t="shared" si="142"/>
        <v>INSERT INTO m_coa (created_at, code, name) values (NOW(),'210501205','CL - Utang Lain-Lain Pihak Berelasi - Berelasi lainnya');</v>
      </c>
      <c r="E2339" s="744" t="s">
        <v>60</v>
      </c>
      <c r="F2339" t="s">
        <v>415</v>
      </c>
      <c r="G2339" t="s">
        <v>425</v>
      </c>
      <c r="I2339" t="s">
        <v>317</v>
      </c>
      <c r="K2339">
        <f>VLOOKUP(I2339,Sheet2!$A$2:$C$1013,3,FALSE)</f>
        <v>247</v>
      </c>
      <c r="L2339" t="str">
        <f t="shared" si="143"/>
        <v>UPDATE m_coa set coa_group_id='247' WHERE code='210501205';</v>
      </c>
    </row>
    <row r="2340" spans="2:12">
      <c r="B2340">
        <v>210601001</v>
      </c>
      <c r="C2340" t="str">
        <f t="shared" ref="C2340:C2342" si="145">CONCATENATE(F2340,E2340,G2340,E2340,I2340,E2340,J2340)</f>
        <v>CL - Beban Masih Harus Dibayar - Gaji - Ho</v>
      </c>
      <c r="D2340" s="7" t="str">
        <f t="shared" si="142"/>
        <v>INSERT INTO m_coa (created_at, code, name) values (NOW(),'210601001','CL - Beban Masih Harus Dibayar - Gaji - Ho');</v>
      </c>
      <c r="E2340" s="744" t="s">
        <v>60</v>
      </c>
      <c r="F2340" t="s">
        <v>415</v>
      </c>
      <c r="G2340" t="s">
        <v>426</v>
      </c>
      <c r="I2340" t="s">
        <v>427</v>
      </c>
      <c r="J2340" t="s">
        <v>428</v>
      </c>
      <c r="K2340">
        <f>VLOOKUP(I2340,Sheet2!$A$2:$C$1013,3,FALSE)</f>
        <v>300</v>
      </c>
      <c r="L2340" t="str">
        <f t="shared" si="143"/>
        <v>UPDATE m_coa set coa_group_id='300' WHERE code='210601001';</v>
      </c>
    </row>
    <row r="2341" spans="2:12">
      <c r="B2341">
        <v>210601002</v>
      </c>
      <c r="C2341" t="str">
        <f t="shared" si="145"/>
        <v>CL - Beban Masih Harus Dibayar - Gaji - Cabang</v>
      </c>
      <c r="D2341" s="7" t="str">
        <f t="shared" si="142"/>
        <v>INSERT INTO m_coa (created_at, code, name) values (NOW(),'210601002','CL - Beban Masih Harus Dibayar - Gaji - Cabang');</v>
      </c>
      <c r="E2341" s="744" t="s">
        <v>60</v>
      </c>
      <c r="F2341" t="s">
        <v>415</v>
      </c>
      <c r="G2341" t="s">
        <v>426</v>
      </c>
      <c r="I2341" t="s">
        <v>427</v>
      </c>
      <c r="J2341" t="s">
        <v>429</v>
      </c>
      <c r="K2341">
        <f>VLOOKUP(I2341,Sheet2!$A$2:$C$1013,3,FALSE)</f>
        <v>300</v>
      </c>
      <c r="L2341" t="str">
        <f t="shared" si="143"/>
        <v>UPDATE m_coa set coa_group_id='300' WHERE code='210601002';</v>
      </c>
    </row>
    <row r="2342" spans="2:12">
      <c r="B2342">
        <v>210601003</v>
      </c>
      <c r="C2342" t="str">
        <f t="shared" si="145"/>
        <v>CL - Beban Masih Harus Dibayar - Gaji - Lainnya</v>
      </c>
      <c r="D2342" s="7" t="str">
        <f t="shared" si="142"/>
        <v>INSERT INTO m_coa (created_at, code, name) values (NOW(),'210601003','CL - Beban Masih Harus Dibayar - Gaji - Lainnya');</v>
      </c>
      <c r="E2342" s="744" t="s">
        <v>60</v>
      </c>
      <c r="F2342" t="s">
        <v>415</v>
      </c>
      <c r="G2342" t="s">
        <v>426</v>
      </c>
      <c r="I2342" t="s">
        <v>427</v>
      </c>
      <c r="J2342" t="s">
        <v>411</v>
      </c>
      <c r="K2342">
        <f>VLOOKUP(I2342,Sheet2!$A$2:$C$1013,3,FALSE)</f>
        <v>300</v>
      </c>
      <c r="L2342" t="str">
        <f t="shared" si="143"/>
        <v>UPDATE m_coa set coa_group_id='300' WHERE code='210601003';</v>
      </c>
    </row>
    <row r="2343" spans="2:12">
      <c r="B2343">
        <v>210602001</v>
      </c>
      <c r="C2343" t="str">
        <f t="shared" ref="C2343:C2354" si="146">CONCATENATE(F2343,E2343,G2343,E2343,I2343,E2343,J2343)</f>
        <v>CL - Beban Masih Harus Dibayar - Jasa Profesional - Audit</v>
      </c>
      <c r="D2343" s="7" t="str">
        <f t="shared" si="142"/>
        <v>INSERT INTO m_coa (created_at, code, name) values (NOW(),'210602001','CL - Beban Masih Harus Dibayar - Jasa Profesional - Audit');</v>
      </c>
      <c r="E2343" s="744" t="s">
        <v>60</v>
      </c>
      <c r="F2343" t="s">
        <v>415</v>
      </c>
      <c r="G2343" t="s">
        <v>426</v>
      </c>
      <c r="I2343" t="s">
        <v>430</v>
      </c>
      <c r="J2343" t="s">
        <v>431</v>
      </c>
      <c r="K2343">
        <f>VLOOKUP(I2343,Sheet2!$A$2:$C$1013,3,FALSE)</f>
        <v>301</v>
      </c>
      <c r="L2343" t="str">
        <f t="shared" si="143"/>
        <v>UPDATE m_coa set coa_group_id='301' WHERE code='210602001';</v>
      </c>
    </row>
    <row r="2344" spans="2:12">
      <c r="B2344">
        <v>210602002</v>
      </c>
      <c r="C2344" t="str">
        <f t="shared" si="146"/>
        <v>CL - Beban Masih Harus Dibayar - Jasa Profesional - Aktuaris</v>
      </c>
      <c r="D2344" s="7" t="str">
        <f t="shared" si="142"/>
        <v>INSERT INTO m_coa (created_at, code, name) values (NOW(),'210602002','CL - Beban Masih Harus Dibayar - Jasa Profesional - Aktuaris');</v>
      </c>
      <c r="E2344" s="744" t="s">
        <v>60</v>
      </c>
      <c r="F2344" t="s">
        <v>415</v>
      </c>
      <c r="G2344" t="s">
        <v>426</v>
      </c>
      <c r="I2344" t="s">
        <v>430</v>
      </c>
      <c r="J2344" t="s">
        <v>432</v>
      </c>
      <c r="K2344">
        <f>VLOOKUP(I2344,Sheet2!$A$2:$C$1013,3,FALSE)</f>
        <v>301</v>
      </c>
      <c r="L2344" t="str">
        <f t="shared" si="143"/>
        <v>UPDATE m_coa set coa_group_id='301' WHERE code='210602002';</v>
      </c>
    </row>
    <row r="2345" spans="2:12">
      <c r="B2345">
        <v>210602003</v>
      </c>
      <c r="C2345" t="str">
        <f t="shared" si="146"/>
        <v>CL - Beban Masih Harus Dibayar - Jasa Profesional - Konsultan Hukum</v>
      </c>
      <c r="D2345" s="7" t="str">
        <f t="shared" si="142"/>
        <v>INSERT INTO m_coa (created_at, code, name) values (NOW(),'210602003','CL - Beban Masih Harus Dibayar - Jasa Profesional - Konsultan Hukum');</v>
      </c>
      <c r="E2345" s="744" t="s">
        <v>60</v>
      </c>
      <c r="F2345" t="s">
        <v>415</v>
      </c>
      <c r="G2345" t="s">
        <v>426</v>
      </c>
      <c r="I2345" t="s">
        <v>430</v>
      </c>
      <c r="J2345" t="s">
        <v>433</v>
      </c>
      <c r="K2345">
        <f>VLOOKUP(I2345,Sheet2!$A$2:$C$1013,3,FALSE)</f>
        <v>301</v>
      </c>
      <c r="L2345" t="str">
        <f t="shared" si="143"/>
        <v>UPDATE m_coa set coa_group_id='301' WHERE code='210602003';</v>
      </c>
    </row>
    <row r="2346" spans="2:12">
      <c r="B2346">
        <v>210602004</v>
      </c>
      <c r="C2346" t="str">
        <f t="shared" si="146"/>
        <v>CL - Beban Masih Harus Dibayar - Jasa Profesional - Kjpp</v>
      </c>
      <c r="D2346" s="7" t="str">
        <f t="shared" si="142"/>
        <v>INSERT INTO m_coa (created_at, code, name) values (NOW(),'210602004','CL - Beban Masih Harus Dibayar - Jasa Profesional - Kjpp');</v>
      </c>
      <c r="E2346" s="744" t="s">
        <v>60</v>
      </c>
      <c r="F2346" t="s">
        <v>415</v>
      </c>
      <c r="G2346" t="s">
        <v>426</v>
      </c>
      <c r="I2346" t="s">
        <v>430</v>
      </c>
      <c r="J2346" t="s">
        <v>434</v>
      </c>
      <c r="K2346">
        <f>VLOOKUP(I2346,Sheet2!$A$2:$C$1013,3,FALSE)</f>
        <v>301</v>
      </c>
      <c r="L2346" t="str">
        <f t="shared" si="143"/>
        <v>UPDATE m_coa set coa_group_id='301' WHERE code='210602004';</v>
      </c>
    </row>
    <row r="2347" spans="2:12">
      <c r="B2347">
        <v>210602005</v>
      </c>
      <c r="C2347" t="str">
        <f t="shared" si="146"/>
        <v>CL - Beban Masih Harus Dibayar - Jasa Profesional - Notaris</v>
      </c>
      <c r="D2347" s="7" t="str">
        <f t="shared" si="142"/>
        <v>INSERT INTO m_coa (created_at, code, name) values (NOW(),'210602005','CL - Beban Masih Harus Dibayar - Jasa Profesional - Notaris');</v>
      </c>
      <c r="E2347" s="744" t="s">
        <v>60</v>
      </c>
      <c r="F2347" t="s">
        <v>415</v>
      </c>
      <c r="G2347" t="s">
        <v>426</v>
      </c>
      <c r="I2347" t="s">
        <v>430</v>
      </c>
      <c r="J2347" t="s">
        <v>435</v>
      </c>
      <c r="K2347">
        <f>VLOOKUP(I2347,Sheet2!$A$2:$C$1013,3,FALSE)</f>
        <v>301</v>
      </c>
      <c r="L2347" t="str">
        <f t="shared" si="143"/>
        <v>UPDATE m_coa set coa_group_id='301' WHERE code='210602005';</v>
      </c>
    </row>
    <row r="2348" spans="2:12">
      <c r="B2348">
        <v>210602006</v>
      </c>
      <c r="C2348" t="str">
        <f t="shared" si="146"/>
        <v>CL - Beban Masih Harus Dibayar - Jasa Profesional - Underwriter</v>
      </c>
      <c r="D2348" s="7" t="str">
        <f t="shared" si="142"/>
        <v>INSERT INTO m_coa (created_at, code, name) values (NOW(),'210602006','CL - Beban Masih Harus Dibayar - Jasa Profesional - Underwriter');</v>
      </c>
      <c r="E2348" s="744" t="s">
        <v>60</v>
      </c>
      <c r="F2348" t="s">
        <v>415</v>
      </c>
      <c r="G2348" t="s">
        <v>426</v>
      </c>
      <c r="I2348" t="s">
        <v>430</v>
      </c>
      <c r="J2348" t="s">
        <v>436</v>
      </c>
      <c r="K2348">
        <f>VLOOKUP(I2348,Sheet2!$A$2:$C$1013,3,FALSE)</f>
        <v>301</v>
      </c>
      <c r="L2348" t="str">
        <f t="shared" si="143"/>
        <v>UPDATE m_coa set coa_group_id='301' WHERE code='210602006';</v>
      </c>
    </row>
    <row r="2349" spans="2:12">
      <c r="B2349">
        <v>210602007</v>
      </c>
      <c r="C2349" t="str">
        <f t="shared" si="146"/>
        <v>CL - Beban Masih Harus Dibayar - Jasa Profesional - Lain-Lain</v>
      </c>
      <c r="D2349" s="7" t="str">
        <f t="shared" si="142"/>
        <v>INSERT INTO m_coa (created_at, code, name) values (NOW(),'210602007','CL - Beban Masih Harus Dibayar - Jasa Profesional - Lain-Lain');</v>
      </c>
      <c r="E2349" s="744" t="s">
        <v>60</v>
      </c>
      <c r="F2349" t="s">
        <v>415</v>
      </c>
      <c r="G2349" t="s">
        <v>426</v>
      </c>
      <c r="I2349" t="s">
        <v>430</v>
      </c>
      <c r="J2349" t="s">
        <v>351</v>
      </c>
      <c r="K2349">
        <f>VLOOKUP(I2349,Sheet2!$A$2:$C$1013,3,FALSE)</f>
        <v>301</v>
      </c>
      <c r="L2349" t="str">
        <f t="shared" si="143"/>
        <v>UPDATE m_coa set coa_group_id='301' WHERE code='210602007';</v>
      </c>
    </row>
    <row r="2350" spans="2:12">
      <c r="B2350">
        <v>210603001</v>
      </c>
      <c r="C2350" t="str">
        <f t="shared" si="146"/>
        <v>CL - Beban Masih Harus Dibayar - Sewa - Kendaraan</v>
      </c>
      <c r="D2350" s="7" t="str">
        <f t="shared" si="142"/>
        <v>INSERT INTO m_coa (created_at, code, name) values (NOW(),'210603001','CL - Beban Masih Harus Dibayar - Sewa - Kendaraan');</v>
      </c>
      <c r="E2350" s="744" t="s">
        <v>60</v>
      </c>
      <c r="F2350" t="s">
        <v>415</v>
      </c>
      <c r="G2350" t="s">
        <v>426</v>
      </c>
      <c r="I2350" t="s">
        <v>343</v>
      </c>
      <c r="J2350" t="s">
        <v>345</v>
      </c>
      <c r="K2350">
        <f>VLOOKUP(I2350,Sheet2!$A$2:$C$1013,3,FALSE)</f>
        <v>268</v>
      </c>
      <c r="L2350" t="str">
        <f t="shared" si="143"/>
        <v>UPDATE m_coa set coa_group_id='268' WHERE code='210603001';</v>
      </c>
    </row>
    <row r="2351" spans="2:12">
      <c r="B2351">
        <v>210603002</v>
      </c>
      <c r="C2351" t="str">
        <f t="shared" si="146"/>
        <v>CL - Beban Masih Harus Dibayar - Sewa - Bangunan</v>
      </c>
      <c r="D2351" s="7" t="str">
        <f t="shared" si="142"/>
        <v>INSERT INTO m_coa (created_at, code, name) values (NOW(),'210603002','CL - Beban Masih Harus Dibayar - Sewa - Bangunan');</v>
      </c>
      <c r="E2351" s="744" t="s">
        <v>60</v>
      </c>
      <c r="F2351" t="s">
        <v>415</v>
      </c>
      <c r="G2351" t="s">
        <v>426</v>
      </c>
      <c r="I2351" t="s">
        <v>343</v>
      </c>
      <c r="J2351" t="s">
        <v>380</v>
      </c>
      <c r="K2351">
        <f>VLOOKUP(I2351,Sheet2!$A$2:$C$1013,3,FALSE)</f>
        <v>268</v>
      </c>
      <c r="L2351" t="str">
        <f t="shared" si="143"/>
        <v>UPDATE m_coa set coa_group_id='268' WHERE code='210603002';</v>
      </c>
    </row>
    <row r="2352" spans="2:12">
      <c r="B2352">
        <v>210604001</v>
      </c>
      <c r="C2352" t="str">
        <f t="shared" si="146"/>
        <v>CL - Beban Masih Harus Dibayar - Lain-Lain - Biaya Telp,Listrik &amp; Air Yg Msh Hrs Dibayar</v>
      </c>
      <c r="D2352" s="7" t="str">
        <f t="shared" si="142"/>
        <v>INSERT INTO m_coa (created_at, code, name) values (NOW(),'210604001','CL - Beban Masih Harus Dibayar - Lain-Lain - Biaya Telp,Listrik &amp; Air Yg Msh Hrs Dibayar');</v>
      </c>
      <c r="E2352" s="744" t="s">
        <v>60</v>
      </c>
      <c r="F2352" t="s">
        <v>415</v>
      </c>
      <c r="G2352" t="s">
        <v>426</v>
      </c>
      <c r="I2352" t="s">
        <v>351</v>
      </c>
      <c r="J2352" t="s">
        <v>437</v>
      </c>
      <c r="K2352">
        <f>VLOOKUP(I2352,Sheet2!$A$2:$C$1013,3,FALSE)</f>
        <v>270</v>
      </c>
      <c r="L2352" t="str">
        <f t="shared" si="143"/>
        <v>UPDATE m_coa set coa_group_id='270' WHERE code='210604001';</v>
      </c>
    </row>
    <row r="2353" spans="2:12">
      <c r="B2353">
        <v>210604002</v>
      </c>
      <c r="C2353" t="str">
        <f t="shared" si="146"/>
        <v>CL - Beban Masih Harus Dibayar - Lain-Lain - Biaya Vendor</v>
      </c>
      <c r="D2353" s="7" t="str">
        <f t="shared" si="142"/>
        <v>INSERT INTO m_coa (created_at, code, name) values (NOW(),'210604002','CL - Beban Masih Harus Dibayar - Lain-Lain - Biaya Vendor');</v>
      </c>
      <c r="E2353" s="744" t="s">
        <v>60</v>
      </c>
      <c r="F2353" t="s">
        <v>415</v>
      </c>
      <c r="G2353" t="s">
        <v>426</v>
      </c>
      <c r="I2353" t="s">
        <v>351</v>
      </c>
      <c r="J2353" t="s">
        <v>438</v>
      </c>
      <c r="K2353">
        <f>VLOOKUP(I2353,Sheet2!$A$2:$C$1013,3,FALSE)</f>
        <v>270</v>
      </c>
      <c r="L2353" t="str">
        <f t="shared" si="143"/>
        <v>UPDATE m_coa set coa_group_id='270' WHERE code='210604002';</v>
      </c>
    </row>
    <row r="2354" spans="2:12">
      <c r="B2354">
        <v>210604003</v>
      </c>
      <c r="C2354" t="str">
        <f t="shared" si="146"/>
        <v>CL - Beban Masih Harus Dibayar - Lain-Lain - Others</v>
      </c>
      <c r="D2354" s="7" t="str">
        <f t="shared" si="142"/>
        <v>INSERT INTO m_coa (created_at, code, name) values (NOW(),'210604003','CL - Beban Masih Harus Dibayar - Lain-Lain - Others');</v>
      </c>
      <c r="E2354" s="744" t="s">
        <v>60</v>
      </c>
      <c r="F2354" t="s">
        <v>415</v>
      </c>
      <c r="G2354" t="s">
        <v>426</v>
      </c>
      <c r="I2354" t="s">
        <v>351</v>
      </c>
      <c r="J2354" t="s">
        <v>439</v>
      </c>
      <c r="K2354">
        <f>VLOOKUP(I2354,Sheet2!$A$2:$C$1013,3,FALSE)</f>
        <v>270</v>
      </c>
      <c r="L2354" t="str">
        <f t="shared" si="143"/>
        <v>UPDATE m_coa set coa_group_id='270' WHERE code='210604003';</v>
      </c>
    </row>
    <row r="2355" customFormat="1" spans="2:12">
      <c r="B2355">
        <v>210701001</v>
      </c>
      <c r="C2355" t="str">
        <f>CONCATENATE(F2355,E2355,G2355,E2355,I2355)</f>
        <v>CL - Utang Dividen - Pihak 1</v>
      </c>
      <c r="D2355" s="7" t="str">
        <f t="shared" si="142"/>
        <v>INSERT INTO m_coa (created_at, code, name) values (NOW(),'210701001','CL - Utang Dividen - Pihak 1');</v>
      </c>
      <c r="E2355" s="744" t="s">
        <v>60</v>
      </c>
      <c r="F2355" t="s">
        <v>415</v>
      </c>
      <c r="G2355" t="s">
        <v>440</v>
      </c>
      <c r="I2355" t="s">
        <v>441</v>
      </c>
      <c r="K2355">
        <f>VLOOKUP(I2355,Sheet2!$A$2:$C$1013,3,FALSE)</f>
        <v>302</v>
      </c>
      <c r="L2355" t="str">
        <f t="shared" si="143"/>
        <v>UPDATE m_coa set coa_group_id='302' WHERE code='210701001';</v>
      </c>
    </row>
    <row r="2356" customFormat="1" spans="2:12">
      <c r="B2356">
        <v>210701002</v>
      </c>
      <c r="C2356" t="str">
        <f>CONCATENATE(F2356,E2356,G2356,E2356,I2356)</f>
        <v>CL - Utang Dividen - Pihak 2</v>
      </c>
      <c r="D2356" s="7" t="str">
        <f t="shared" si="142"/>
        <v>INSERT INTO m_coa (created_at, code, name) values (NOW(),'210701002','CL - Utang Dividen - Pihak 2');</v>
      </c>
      <c r="E2356" s="744" t="s">
        <v>60</v>
      </c>
      <c r="F2356" t="s">
        <v>415</v>
      </c>
      <c r="G2356" t="s">
        <v>440</v>
      </c>
      <c r="I2356" t="s">
        <v>442</v>
      </c>
      <c r="K2356">
        <f>VLOOKUP(I2356,Sheet2!$A$2:$C$1013,3,FALSE)</f>
        <v>303</v>
      </c>
      <c r="L2356" t="str">
        <f t="shared" si="143"/>
        <v>UPDATE m_coa set coa_group_id='303' WHERE code='210701002';</v>
      </c>
    </row>
    <row r="2357" customFormat="1" spans="2:12">
      <c r="B2357">
        <v>210801001</v>
      </c>
      <c r="C2357" t="str">
        <f t="shared" ref="C2357:C2365" si="147">CONCATENATE(F2357,E2357,G2357,E2357,I2357)</f>
        <v>CL - Utang Pajak - Ppn Keluaran</v>
      </c>
      <c r="D2357" s="7" t="str">
        <f t="shared" si="142"/>
        <v>INSERT INTO m_coa (created_at, code, name) values (NOW(),'210801001','CL - Utang Pajak - Ppn Keluaran');</v>
      </c>
      <c r="E2357" s="744" t="s">
        <v>60</v>
      </c>
      <c r="F2357" t="s">
        <v>415</v>
      </c>
      <c r="G2357" t="s">
        <v>443</v>
      </c>
      <c r="I2357" t="s">
        <v>444</v>
      </c>
      <c r="K2357">
        <f>VLOOKUP(I2357,Sheet2!$A$2:$C$1013,3,FALSE)</f>
        <v>304</v>
      </c>
      <c r="L2357" t="str">
        <f t="shared" si="143"/>
        <v>UPDATE m_coa set coa_group_id='304' WHERE code='210801001';</v>
      </c>
    </row>
    <row r="2358" customFormat="1" spans="2:12">
      <c r="B2358">
        <v>210801002</v>
      </c>
      <c r="C2358" t="str">
        <f t="shared" si="147"/>
        <v>CL - Utang Pajak - Pph 21</v>
      </c>
      <c r="D2358" s="7" t="str">
        <f t="shared" si="142"/>
        <v>INSERT INTO m_coa (created_at, code, name) values (NOW(),'210801002','CL - Utang Pajak - Pph 21');</v>
      </c>
      <c r="E2358" s="744" t="s">
        <v>60</v>
      </c>
      <c r="F2358" t="s">
        <v>415</v>
      </c>
      <c r="G2358" t="s">
        <v>443</v>
      </c>
      <c r="I2358" t="s">
        <v>335</v>
      </c>
      <c r="K2358">
        <f>VLOOKUP(I2358,Sheet2!$A$2:$C$1013,3,FALSE)</f>
        <v>261</v>
      </c>
      <c r="L2358" t="str">
        <f t="shared" si="143"/>
        <v>UPDATE m_coa set coa_group_id='261' WHERE code='210801002';</v>
      </c>
    </row>
    <row r="2359" customFormat="1" spans="2:12">
      <c r="B2359">
        <v>210801003</v>
      </c>
      <c r="C2359" t="str">
        <f t="shared" si="147"/>
        <v>CL - Utang Pajak - Pph 23</v>
      </c>
      <c r="D2359" s="7" t="str">
        <f t="shared" si="142"/>
        <v>INSERT INTO m_coa (created_at, code, name) values (NOW(),'210801003','CL - Utang Pajak - Pph 23');</v>
      </c>
      <c r="E2359" s="744" t="s">
        <v>60</v>
      </c>
      <c r="F2359" t="s">
        <v>415</v>
      </c>
      <c r="G2359" t="s">
        <v>443</v>
      </c>
      <c r="I2359" t="s">
        <v>337</v>
      </c>
      <c r="K2359">
        <f>VLOOKUP(I2359,Sheet2!$A$2:$C$1013,3,FALSE)</f>
        <v>263</v>
      </c>
      <c r="L2359" t="str">
        <f t="shared" si="143"/>
        <v>UPDATE m_coa set coa_group_id='263' WHERE code='210801003';</v>
      </c>
    </row>
    <row r="2360" customFormat="1" spans="2:12">
      <c r="B2360">
        <v>210801004</v>
      </c>
      <c r="C2360" t="str">
        <f t="shared" si="147"/>
        <v>CL - Utang Pajak - Pph 25</v>
      </c>
      <c r="D2360" s="7" t="str">
        <f t="shared" si="142"/>
        <v>INSERT INTO m_coa (created_at, code, name) values (NOW(),'210801004','CL - Utang Pajak - Pph 25');</v>
      </c>
      <c r="E2360" s="744" t="s">
        <v>60</v>
      </c>
      <c r="F2360" t="s">
        <v>415</v>
      </c>
      <c r="G2360" t="s">
        <v>443</v>
      </c>
      <c r="I2360" t="s">
        <v>338</v>
      </c>
      <c r="K2360">
        <f>VLOOKUP(I2360,Sheet2!$A$2:$C$1013,3,FALSE)</f>
        <v>264</v>
      </c>
      <c r="L2360" t="str">
        <f t="shared" si="143"/>
        <v>UPDATE m_coa set coa_group_id='264' WHERE code='210801004';</v>
      </c>
    </row>
    <row r="2361" customFormat="1" spans="2:12">
      <c r="B2361">
        <v>210801005</v>
      </c>
      <c r="C2361" t="str">
        <f t="shared" si="147"/>
        <v>CL - Utang Pajak - Pph 26</v>
      </c>
      <c r="D2361" s="7" t="str">
        <f t="shared" si="142"/>
        <v>INSERT INTO m_coa (created_at, code, name) values (NOW(),'210801005','CL - Utang Pajak - Pph 26');</v>
      </c>
      <c r="E2361" s="744" t="s">
        <v>60</v>
      </c>
      <c r="F2361" t="s">
        <v>415</v>
      </c>
      <c r="G2361" t="s">
        <v>443</v>
      </c>
      <c r="I2361" t="s">
        <v>445</v>
      </c>
      <c r="K2361">
        <f>VLOOKUP(I2361,Sheet2!$A$2:$C$1013,3,FALSE)</f>
        <v>305</v>
      </c>
      <c r="L2361" t="str">
        <f t="shared" si="143"/>
        <v>UPDATE m_coa set coa_group_id='305' WHERE code='210801005';</v>
      </c>
    </row>
    <row r="2362" customFormat="1" spans="2:12">
      <c r="B2362">
        <v>210801006</v>
      </c>
      <c r="C2362" t="str">
        <f t="shared" si="147"/>
        <v>CL - Utang Pajak - Pph 4 Ayat 2</v>
      </c>
      <c r="D2362" s="7" t="str">
        <f t="shared" si="142"/>
        <v>INSERT INTO m_coa (created_at, code, name) values (NOW(),'210801006','CL - Utang Pajak - Pph 4 Ayat 2');</v>
      </c>
      <c r="E2362" s="744" t="s">
        <v>60</v>
      </c>
      <c r="F2362" t="s">
        <v>415</v>
      </c>
      <c r="G2362" t="s">
        <v>443</v>
      </c>
      <c r="I2362" t="s">
        <v>339</v>
      </c>
      <c r="K2362">
        <f>VLOOKUP(I2362,Sheet2!$A$2:$C$1013,3,FALSE)</f>
        <v>265</v>
      </c>
      <c r="L2362" t="str">
        <f t="shared" si="143"/>
        <v>UPDATE m_coa set coa_group_id='265' WHERE code='210801006';</v>
      </c>
    </row>
    <row r="2363" customFormat="1" spans="2:12">
      <c r="B2363">
        <v>210801007</v>
      </c>
      <c r="C2363" t="str">
        <f t="shared" si="147"/>
        <v>CL - Utang Pajak - Pph 29 - Current Year</v>
      </c>
      <c r="D2363" s="7" t="str">
        <f t="shared" si="142"/>
        <v>INSERT INTO m_coa (created_at, code, name) values (NOW(),'210801007','CL - Utang Pajak - Pph 29 - Current Year');</v>
      </c>
      <c r="E2363" s="744" t="s">
        <v>60</v>
      </c>
      <c r="F2363" t="s">
        <v>415</v>
      </c>
      <c r="G2363" t="s">
        <v>443</v>
      </c>
      <c r="I2363" t="s">
        <v>446</v>
      </c>
      <c r="K2363">
        <f>VLOOKUP(I2363,Sheet2!$A$2:$C$1013,3,FALSE)</f>
        <v>306</v>
      </c>
      <c r="L2363" t="str">
        <f t="shared" si="143"/>
        <v>UPDATE m_coa set coa_group_id='306' WHERE code='210801007';</v>
      </c>
    </row>
    <row r="2364" customFormat="1" spans="2:12">
      <c r="B2364">
        <v>210801008</v>
      </c>
      <c r="C2364" t="str">
        <f t="shared" si="147"/>
        <v>CL - Utang Pajak - Pph 29 - Previous Year</v>
      </c>
      <c r="D2364" s="7" t="str">
        <f t="shared" si="142"/>
        <v>INSERT INTO m_coa (created_at, code, name) values (NOW(),'210801008','CL - Utang Pajak - Pph 29 - Previous Year');</v>
      </c>
      <c r="E2364" s="744" t="s">
        <v>60</v>
      </c>
      <c r="F2364" t="s">
        <v>415</v>
      </c>
      <c r="G2364" t="s">
        <v>443</v>
      </c>
      <c r="I2364" t="s">
        <v>447</v>
      </c>
      <c r="K2364">
        <f>VLOOKUP(I2364,Sheet2!$A$2:$C$1013,3,FALSE)</f>
        <v>307</v>
      </c>
      <c r="L2364" t="str">
        <f t="shared" si="143"/>
        <v>UPDATE m_coa set coa_group_id='307' WHERE code='210801008';</v>
      </c>
    </row>
    <row r="2365" customFormat="1" spans="2:12">
      <c r="B2365">
        <v>210801009</v>
      </c>
      <c r="C2365" t="str">
        <f t="shared" si="147"/>
        <v>CL - Utang Pajak - Utang Denda Pajak</v>
      </c>
      <c r="D2365" s="7" t="str">
        <f t="shared" si="142"/>
        <v>INSERT INTO m_coa (created_at, code, name) values (NOW(),'210801009','CL - Utang Pajak - Utang Denda Pajak');</v>
      </c>
      <c r="E2365" s="744" t="s">
        <v>60</v>
      </c>
      <c r="F2365" t="s">
        <v>415</v>
      </c>
      <c r="G2365" t="s">
        <v>443</v>
      </c>
      <c r="I2365" t="s">
        <v>448</v>
      </c>
      <c r="K2365">
        <f>VLOOKUP(I2365,Sheet2!$A$2:$C$1013,3,FALSE)</f>
        <v>308</v>
      </c>
      <c r="L2365" t="str">
        <f t="shared" si="143"/>
        <v>UPDATE m_coa set coa_group_id='308' WHERE code='210801009';</v>
      </c>
    </row>
    <row r="2366" customFormat="1" spans="2:12">
      <c r="B2366">
        <v>210901001</v>
      </c>
      <c r="C2366" t="str">
        <f t="shared" ref="C2366:C2369" si="148">CONCATENATE(F2366,E2366,G2366,E2366,I2366)</f>
        <v>CL - Uang Muka Penjualan - Deposit Pelanggan</v>
      </c>
      <c r="D2366" s="7" t="str">
        <f t="shared" si="142"/>
        <v>INSERT INTO m_coa (created_at, code, name) values (NOW(),'210901001','CL - Uang Muka Penjualan - Deposit Pelanggan');</v>
      </c>
      <c r="E2366" s="744" t="s">
        <v>60</v>
      </c>
      <c r="F2366" t="s">
        <v>415</v>
      </c>
      <c r="G2366" t="s">
        <v>449</v>
      </c>
      <c r="I2366" t="s">
        <v>450</v>
      </c>
      <c r="K2366">
        <f>VLOOKUP(I2366,Sheet2!$A$2:$C$1013,3,FALSE)</f>
        <v>309</v>
      </c>
      <c r="L2366" t="str">
        <f t="shared" si="143"/>
        <v>UPDATE m_coa set coa_group_id='309' WHERE code='210901001';</v>
      </c>
    </row>
    <row r="2367" customFormat="1" spans="2:12">
      <c r="B2367">
        <v>210901002</v>
      </c>
      <c r="C2367" t="str">
        <f t="shared" si="148"/>
        <v>CL - Uang Muka Penjualan - Uang Muka Titipan</v>
      </c>
      <c r="D2367" s="7" t="str">
        <f t="shared" si="142"/>
        <v>INSERT INTO m_coa (created_at, code, name) values (NOW(),'210901002','CL - Uang Muka Penjualan - Uang Muka Titipan');</v>
      </c>
      <c r="E2367" s="744" t="s">
        <v>60</v>
      </c>
      <c r="F2367" t="s">
        <v>415</v>
      </c>
      <c r="G2367" t="s">
        <v>449</v>
      </c>
      <c r="I2367" t="s">
        <v>451</v>
      </c>
      <c r="K2367">
        <f>VLOOKUP(I2367,Sheet2!$A$2:$C$1013,3,FALSE)</f>
        <v>310</v>
      </c>
      <c r="L2367" t="str">
        <f t="shared" si="143"/>
        <v>UPDATE m_coa set coa_group_id='310' WHERE code='210901002';</v>
      </c>
    </row>
    <row r="2368" customFormat="1" spans="2:12">
      <c r="B2368">
        <v>210901003</v>
      </c>
      <c r="C2368" t="str">
        <f t="shared" si="148"/>
        <v>CL - Uang Muka Penjualan - Pendapatan Diterima Di Muka</v>
      </c>
      <c r="D2368" s="7" t="str">
        <f t="shared" si="142"/>
        <v>INSERT INTO m_coa (created_at, code, name) values (NOW(),'210901003','CL - Uang Muka Penjualan - Pendapatan Diterima Di Muka');</v>
      </c>
      <c r="E2368" s="744" t="s">
        <v>60</v>
      </c>
      <c r="F2368" t="s">
        <v>415</v>
      </c>
      <c r="G2368" t="s">
        <v>449</v>
      </c>
      <c r="I2368" t="s">
        <v>452</v>
      </c>
      <c r="K2368">
        <f>VLOOKUP(I2368,Sheet2!$A$2:$C$1013,3,FALSE)</f>
        <v>311</v>
      </c>
      <c r="L2368" t="str">
        <f t="shared" si="143"/>
        <v>UPDATE m_coa set coa_group_id='311' WHERE code='210901003';</v>
      </c>
    </row>
    <row r="2369" customFormat="1" spans="2:12">
      <c r="B2369">
        <v>210901004</v>
      </c>
      <c r="C2369" t="str">
        <f t="shared" si="148"/>
        <v>CL - Uang Muka Penjualan - Uang Muka Lain-Lain</v>
      </c>
      <c r="D2369" s="7" t="str">
        <f t="shared" si="142"/>
        <v>INSERT INTO m_coa (created_at, code, name) values (NOW(),'210901004','CL - Uang Muka Penjualan - Uang Muka Lain-Lain');</v>
      </c>
      <c r="E2369" s="744" t="s">
        <v>60</v>
      </c>
      <c r="F2369" t="s">
        <v>415</v>
      </c>
      <c r="G2369" t="s">
        <v>449</v>
      </c>
      <c r="I2369" t="s">
        <v>365</v>
      </c>
      <c r="K2369">
        <f>VLOOKUP(I2369,Sheet2!$A$2:$C$1013,3,FALSE)</f>
        <v>274</v>
      </c>
      <c r="L2369" t="str">
        <f t="shared" si="143"/>
        <v>UPDATE m_coa set coa_group_id='274' WHERE code='210901004';</v>
      </c>
    </row>
    <row r="2370" customFormat="1" spans="2:12">
      <c r="B2370">
        <v>211001001</v>
      </c>
      <c r="C2370" t="str">
        <f t="shared" ref="C2370:C2433" si="149">CONCATENATE(F2370,E2370,G2370,E2370,I2370)</f>
        <v>CL - Utang Pihak Berelasi - PT 1 Inti Dot Com</v>
      </c>
      <c r="D2370" s="7" t="str">
        <f t="shared" si="142"/>
        <v>INSERT INTO m_coa (created_at, code, name) values (NOW(),'211001001','CL - Utang Pihak Berelasi - PT 1 Inti Dot Com');</v>
      </c>
      <c r="E2370" s="744" t="s">
        <v>60</v>
      </c>
      <c r="F2370" t="s">
        <v>415</v>
      </c>
      <c r="G2370" t="s">
        <v>453</v>
      </c>
      <c r="I2370" t="s">
        <v>113</v>
      </c>
      <c r="K2370">
        <f>VLOOKUP(I2370,Sheet2!$A$2:$C$1013,3,FALSE)</f>
        <v>43</v>
      </c>
      <c r="L2370" t="str">
        <f t="shared" si="143"/>
        <v>UPDATE m_coa set coa_group_id='43' WHERE code='211001001';</v>
      </c>
    </row>
    <row r="2371" customFormat="1" spans="2:12">
      <c r="B2371">
        <v>211001002</v>
      </c>
      <c r="C2371" t="str">
        <f t="shared" si="149"/>
        <v>CL - Utang Pihak Berelasi - PT Abdi Anugerah Persada (AAP)</v>
      </c>
      <c r="D2371" s="7" t="str">
        <f t="shared" si="142"/>
        <v>INSERT INTO m_coa (created_at, code, name) values (NOW(),'211001002','CL - Utang Pihak Berelasi - PT Abdi Anugerah Persada (AAP)');</v>
      </c>
      <c r="E2371" s="744" t="s">
        <v>60</v>
      </c>
      <c r="F2371" t="s">
        <v>415</v>
      </c>
      <c r="G2371" t="s">
        <v>453</v>
      </c>
      <c r="I2371" t="s">
        <v>114</v>
      </c>
      <c r="K2371">
        <f>VLOOKUP(I2371,Sheet2!$A$2:$C$1013,3,FALSE)</f>
        <v>44</v>
      </c>
      <c r="L2371" t="str">
        <f t="shared" si="143"/>
        <v>UPDATE m_coa set coa_group_id='44' WHERE code='211001002';</v>
      </c>
    </row>
    <row r="2372" customFormat="1" spans="2:12">
      <c r="B2372">
        <v>211001003</v>
      </c>
      <c r="C2372" t="str">
        <f t="shared" si="149"/>
        <v>CL - Utang Pihak Berelasi - PT Agapindo Inti Raya</v>
      </c>
      <c r="D2372" s="7" t="str">
        <f t="shared" si="142"/>
        <v>INSERT INTO m_coa (created_at, code, name) values (NOW(),'211001003','CL - Utang Pihak Berelasi - PT Agapindo Inti Raya');</v>
      </c>
      <c r="E2372" s="744" t="s">
        <v>60</v>
      </c>
      <c r="F2372" t="s">
        <v>415</v>
      </c>
      <c r="G2372" t="s">
        <v>453</v>
      </c>
      <c r="I2372" t="s">
        <v>115</v>
      </c>
      <c r="K2372">
        <f>VLOOKUP(I2372,Sheet2!$A$2:$C$1013,3,FALSE)</f>
        <v>45</v>
      </c>
      <c r="L2372" t="str">
        <f t="shared" si="143"/>
        <v>UPDATE m_coa set coa_group_id='45' WHERE code='211001003';</v>
      </c>
    </row>
    <row r="2373" customFormat="1" spans="2:12">
      <c r="B2373">
        <v>211001004</v>
      </c>
      <c r="C2373" t="str">
        <f t="shared" si="149"/>
        <v>CL - Utang Pihak Berelasi - PT Agapindo Kasih Abadi (AKA)</v>
      </c>
      <c r="D2373" s="7" t="str">
        <f t="shared" ref="D2373:D2436" si="150">"INSERT INTO m_coa (created_at, code, name) values (NOW(),'"&amp;B2373&amp;"','"&amp;C2373&amp;"');"</f>
        <v>INSERT INTO m_coa (created_at, code, name) values (NOW(),'211001004','CL - Utang Pihak Berelasi - PT Agapindo Kasih Abadi (AKA)');</v>
      </c>
      <c r="E2373" s="744" t="s">
        <v>60</v>
      </c>
      <c r="F2373" t="s">
        <v>415</v>
      </c>
      <c r="G2373" t="s">
        <v>453</v>
      </c>
      <c r="I2373" t="s">
        <v>116</v>
      </c>
      <c r="K2373">
        <f>VLOOKUP(I2373,Sheet2!$A$2:$C$1013,3,FALSE)</f>
        <v>46</v>
      </c>
      <c r="L2373" t="str">
        <f t="shared" ref="L2373:L2436" si="151">"UPDATE m_coa set coa_group_id='"&amp;K2373&amp;"' WHERE code='"&amp;B2373&amp;"';"</f>
        <v>UPDATE m_coa set coa_group_id='46' WHERE code='211001004';</v>
      </c>
    </row>
    <row r="2374" customFormat="1" spans="2:12">
      <c r="B2374">
        <v>211001005</v>
      </c>
      <c r="C2374" t="str">
        <f t="shared" si="149"/>
        <v>CL - Utang Pihak Berelasi - PT Alfa Omega Digital (AOD-1)</v>
      </c>
      <c r="D2374" s="7" t="str">
        <f t="shared" si="150"/>
        <v>INSERT INTO m_coa (created_at, code, name) values (NOW(),'211001005','CL - Utang Pihak Berelasi - PT Alfa Omega Digital (AOD-1)');</v>
      </c>
      <c r="E2374" s="744" t="s">
        <v>60</v>
      </c>
      <c r="F2374" t="s">
        <v>415</v>
      </c>
      <c r="G2374" t="s">
        <v>453</v>
      </c>
      <c r="I2374" t="s">
        <v>117</v>
      </c>
      <c r="K2374">
        <f>VLOOKUP(I2374,Sheet2!$A$2:$C$1013,3,FALSE)</f>
        <v>47</v>
      </c>
      <c r="L2374" t="str">
        <f t="shared" si="151"/>
        <v>UPDATE m_coa set coa_group_id='47' WHERE code='211001005';</v>
      </c>
    </row>
    <row r="2375" customFormat="1" spans="2:12">
      <c r="B2375">
        <v>211001006</v>
      </c>
      <c r="C2375" t="str">
        <f t="shared" si="149"/>
        <v>CL - Utang Pihak Berelasi - PT Alfa Omega Digitalindo (AOD-2)</v>
      </c>
      <c r="D2375" s="7" t="str">
        <f t="shared" si="150"/>
        <v>INSERT INTO m_coa (created_at, code, name) values (NOW(),'211001006','CL - Utang Pihak Berelasi - PT Alfa Omega Digitalindo (AOD-2)');</v>
      </c>
      <c r="E2375" s="744" t="s">
        <v>60</v>
      </c>
      <c r="F2375" t="s">
        <v>415</v>
      </c>
      <c r="G2375" t="s">
        <v>453</v>
      </c>
      <c r="I2375" t="s">
        <v>118</v>
      </c>
      <c r="K2375">
        <f>VLOOKUP(I2375,Sheet2!$A$2:$C$1013,3,FALSE)</f>
        <v>48</v>
      </c>
      <c r="L2375" t="str">
        <f t="shared" si="151"/>
        <v>UPDATE m_coa set coa_group_id='48' WHERE code='211001006';</v>
      </c>
    </row>
    <row r="2376" customFormat="1" spans="2:12">
      <c r="B2376">
        <v>211001007</v>
      </c>
      <c r="C2376" t="str">
        <f t="shared" si="149"/>
        <v>CL - Utang Pihak Berelasi - PT Alphanovation Digital Teknindo (Pawoon)</v>
      </c>
      <c r="D2376" s="7" t="str">
        <f t="shared" si="150"/>
        <v>INSERT INTO m_coa (created_at, code, name) values (NOW(),'211001007','CL - Utang Pihak Berelasi - PT Alphanovation Digital Teknindo (Pawoon)');</v>
      </c>
      <c r="E2376" s="744" t="s">
        <v>60</v>
      </c>
      <c r="F2376" t="s">
        <v>415</v>
      </c>
      <c r="G2376" t="s">
        <v>453</v>
      </c>
      <c r="I2376" t="s">
        <v>119</v>
      </c>
      <c r="K2376">
        <f>VLOOKUP(I2376,Sheet2!$A$2:$C$1013,3,FALSE)</f>
        <v>49</v>
      </c>
      <c r="L2376" t="str">
        <f t="shared" si="151"/>
        <v>UPDATE m_coa set coa_group_id='49' WHERE code='211001007';</v>
      </c>
    </row>
    <row r="2377" customFormat="1" spans="2:12">
      <c r="B2377">
        <v>211001008</v>
      </c>
      <c r="C2377" t="str">
        <f t="shared" si="149"/>
        <v>CL - Utang Pihak Berelasi - PT Antares Global Teknologi (AGT)</v>
      </c>
      <c r="D2377" s="7" t="str">
        <f t="shared" si="150"/>
        <v>INSERT INTO m_coa (created_at, code, name) values (NOW(),'211001008','CL - Utang Pihak Berelasi - PT Antares Global Teknologi (AGT)');</v>
      </c>
      <c r="E2377" s="744" t="s">
        <v>60</v>
      </c>
      <c r="F2377" t="s">
        <v>415</v>
      </c>
      <c r="G2377" t="s">
        <v>453</v>
      </c>
      <c r="I2377" t="s">
        <v>120</v>
      </c>
      <c r="K2377">
        <f>VLOOKUP(I2377,Sheet2!$A$2:$C$1013,3,FALSE)</f>
        <v>50</v>
      </c>
      <c r="L2377" t="str">
        <f t="shared" si="151"/>
        <v>UPDATE m_coa set coa_group_id='50' WHERE code='211001008';</v>
      </c>
    </row>
    <row r="2378" customFormat="1" spans="2:12">
      <c r="B2378">
        <v>211001009</v>
      </c>
      <c r="C2378" t="str">
        <f t="shared" si="149"/>
        <v>CL - Utang Pihak Berelasi - PT Anugerah Inti Karisma (AIK)</v>
      </c>
      <c r="D2378" s="7" t="str">
        <f t="shared" si="150"/>
        <v>INSERT INTO m_coa (created_at, code, name) values (NOW(),'211001009','CL - Utang Pihak Berelasi - PT Anugerah Inti Karisma (AIK)');</v>
      </c>
      <c r="E2378" s="744" t="s">
        <v>60</v>
      </c>
      <c r="F2378" t="s">
        <v>415</v>
      </c>
      <c r="G2378" t="s">
        <v>453</v>
      </c>
      <c r="I2378" t="s">
        <v>121</v>
      </c>
      <c r="K2378">
        <f>VLOOKUP(I2378,Sheet2!$A$2:$C$1013,3,FALSE)</f>
        <v>51</v>
      </c>
      <c r="L2378" t="str">
        <f t="shared" si="151"/>
        <v>UPDATE m_coa set coa_group_id='51' WHERE code='211001009';</v>
      </c>
    </row>
    <row r="2379" customFormat="1" spans="2:12">
      <c r="B2379">
        <v>211001010</v>
      </c>
      <c r="C2379" t="str">
        <f t="shared" si="149"/>
        <v>CL - Utang Pihak Berelasi - PT Soteria Wicaksana Investama (SWI)</v>
      </c>
      <c r="D2379" s="7" t="str">
        <f t="shared" si="150"/>
        <v>INSERT INTO m_coa (created_at, code, name) values (NOW(),'211001010','CL - Utang Pihak Berelasi - PT Soteria Wicaksana Investama (SWI)');</v>
      </c>
      <c r="E2379" s="744" t="s">
        <v>60</v>
      </c>
      <c r="F2379" t="s">
        <v>415</v>
      </c>
      <c r="G2379" t="s">
        <v>453</v>
      </c>
      <c r="I2379" t="s">
        <v>122</v>
      </c>
      <c r="K2379">
        <f>VLOOKUP(I2379,Sheet2!$A$2:$C$1013,3,FALSE)</f>
        <v>52</v>
      </c>
      <c r="L2379" t="str">
        <f t="shared" si="151"/>
        <v>UPDATE m_coa set coa_group_id='52' WHERE code='211001010';</v>
      </c>
    </row>
    <row r="2380" customFormat="1" spans="2:12">
      <c r="B2380">
        <v>211001011</v>
      </c>
      <c r="C2380" t="str">
        <f t="shared" si="149"/>
        <v>CL - Utang Pihak Berelasi - PT Anugerah Kopi Digital (AKD)</v>
      </c>
      <c r="D2380" s="7" t="str">
        <f t="shared" si="150"/>
        <v>INSERT INTO m_coa (created_at, code, name) values (NOW(),'211001011','CL - Utang Pihak Berelasi - PT Anugerah Kopi Digital (AKD)');</v>
      </c>
      <c r="E2380" s="744" t="s">
        <v>60</v>
      </c>
      <c r="F2380" t="s">
        <v>415</v>
      </c>
      <c r="G2380" t="s">
        <v>453</v>
      </c>
      <c r="I2380" t="s">
        <v>123</v>
      </c>
      <c r="K2380">
        <f>VLOOKUP(I2380,Sheet2!$A$2:$C$1013,3,FALSE)</f>
        <v>53</v>
      </c>
      <c r="L2380" t="str">
        <f t="shared" si="151"/>
        <v>UPDATE m_coa set coa_group_id='53' WHERE code='211001011';</v>
      </c>
    </row>
    <row r="2381" customFormat="1" spans="2:12">
      <c r="B2381">
        <v>211001012</v>
      </c>
      <c r="C2381" t="str">
        <f t="shared" si="149"/>
        <v>CL - Utang Pihak Berelasi - PT Anugerah Serta Sentosa (ASS1)</v>
      </c>
      <c r="D2381" s="7" t="str">
        <f t="shared" si="150"/>
        <v>INSERT INTO m_coa (created_at, code, name) values (NOW(),'211001012','CL - Utang Pihak Berelasi - PT Anugerah Serta Sentosa (ASS1)');</v>
      </c>
      <c r="E2381" s="744" t="s">
        <v>60</v>
      </c>
      <c r="F2381" t="s">
        <v>415</v>
      </c>
      <c r="G2381" t="s">
        <v>453</v>
      </c>
      <c r="I2381" t="s">
        <v>124</v>
      </c>
      <c r="K2381">
        <f>VLOOKUP(I2381,Sheet2!$A$2:$C$1013,3,FALSE)</f>
        <v>54</v>
      </c>
      <c r="L2381" t="str">
        <f t="shared" si="151"/>
        <v>UPDATE m_coa set coa_group_id='54' WHERE code='211001012';</v>
      </c>
    </row>
    <row r="2382" customFormat="1" spans="2:12">
      <c r="B2382">
        <v>211001013</v>
      </c>
      <c r="C2382" t="str">
        <f t="shared" si="149"/>
        <v>CL - Utang Pihak Berelasi - PT Anugerah Teknologi Mandiri (ATM)</v>
      </c>
      <c r="D2382" s="7" t="str">
        <f t="shared" si="150"/>
        <v>INSERT INTO m_coa (created_at, code, name) values (NOW(),'211001013','CL - Utang Pihak Berelasi - PT Anugerah Teknologi Mandiri (ATM)');</v>
      </c>
      <c r="E2382" s="744" t="s">
        <v>60</v>
      </c>
      <c r="F2382" t="s">
        <v>415</v>
      </c>
      <c r="G2382" t="s">
        <v>453</v>
      </c>
      <c r="I2382" t="s">
        <v>125</v>
      </c>
      <c r="K2382">
        <f>VLOOKUP(I2382,Sheet2!$A$2:$C$1013,3,FALSE)</f>
        <v>55</v>
      </c>
      <c r="L2382" t="str">
        <f t="shared" si="151"/>
        <v>UPDATE m_coa set coa_group_id='55' WHERE code='211001013';</v>
      </c>
    </row>
    <row r="2383" customFormat="1" spans="2:12">
      <c r="B2383">
        <v>211001014</v>
      </c>
      <c r="C2383" t="str">
        <f t="shared" si="149"/>
        <v>CL - Utang Pihak Berelasi - PT Anugerah Wicaksana Digital (AWD)</v>
      </c>
      <c r="D2383" s="7" t="str">
        <f t="shared" si="150"/>
        <v>INSERT INTO m_coa (created_at, code, name) values (NOW(),'211001014','CL - Utang Pihak Berelasi - PT Anugerah Wicaksana Digital (AWD)');</v>
      </c>
      <c r="E2383" s="744" t="s">
        <v>60</v>
      </c>
      <c r="F2383" t="s">
        <v>415</v>
      </c>
      <c r="G2383" t="s">
        <v>453</v>
      </c>
      <c r="I2383" t="s">
        <v>126</v>
      </c>
      <c r="K2383">
        <f>VLOOKUP(I2383,Sheet2!$A$2:$C$1013,3,FALSE)</f>
        <v>56</v>
      </c>
      <c r="L2383" t="str">
        <f t="shared" si="151"/>
        <v>UPDATE m_coa set coa_group_id='56' WHERE code='211001014';</v>
      </c>
    </row>
    <row r="2384" customFormat="1" spans="2:12">
      <c r="B2384">
        <v>211001015</v>
      </c>
      <c r="C2384" t="str">
        <f t="shared" si="149"/>
        <v>CL - Utang Pihak Berelasi - PT Argo Pandu Digital (APD)</v>
      </c>
      <c r="D2384" s="7" t="str">
        <f t="shared" si="150"/>
        <v>INSERT INTO m_coa (created_at, code, name) values (NOW(),'211001015','CL - Utang Pihak Berelasi - PT Argo Pandu Digital (APD)');</v>
      </c>
      <c r="E2384" s="744" t="s">
        <v>60</v>
      </c>
      <c r="F2384" t="s">
        <v>415</v>
      </c>
      <c r="G2384" t="s">
        <v>453</v>
      </c>
      <c r="I2384" t="s">
        <v>127</v>
      </c>
      <c r="K2384">
        <f>VLOOKUP(I2384,Sheet2!$A$2:$C$1013,3,FALSE)</f>
        <v>57</v>
      </c>
      <c r="L2384" t="str">
        <f t="shared" si="151"/>
        <v>UPDATE m_coa set coa_group_id='57' WHERE code='211001015';</v>
      </c>
    </row>
    <row r="2385" customFormat="1" spans="2:12">
      <c r="B2385">
        <v>211001016</v>
      </c>
      <c r="C2385" t="str">
        <f t="shared" si="149"/>
        <v>CL - Utang Pihak Berelasi - PT Berkah Karunia Kreasi (BKK)</v>
      </c>
      <c r="D2385" s="7" t="str">
        <f t="shared" si="150"/>
        <v>INSERT INTO m_coa (created_at, code, name) values (NOW(),'211001016','CL - Utang Pihak Berelasi - PT Berkah Karunia Kreasi (BKK)');</v>
      </c>
      <c r="E2385" s="744" t="s">
        <v>60</v>
      </c>
      <c r="F2385" t="s">
        <v>415</v>
      </c>
      <c r="G2385" t="s">
        <v>453</v>
      </c>
      <c r="I2385" t="s">
        <v>128</v>
      </c>
      <c r="K2385">
        <f>VLOOKUP(I2385,Sheet2!$A$2:$C$1013,3,FALSE)</f>
        <v>58</v>
      </c>
      <c r="L2385" t="str">
        <f t="shared" si="151"/>
        <v>UPDATE m_coa set coa_group_id='58' WHERE code='211001016';</v>
      </c>
    </row>
    <row r="2386" customFormat="1" spans="2:12">
      <c r="B2386">
        <v>211001017</v>
      </c>
      <c r="C2386" t="str">
        <f t="shared" si="149"/>
        <v>CL - Utang Pihak Berelasi - PT Berkah Omega Sukses (BOS)</v>
      </c>
      <c r="D2386" s="7" t="str">
        <f t="shared" si="150"/>
        <v>INSERT INTO m_coa (created_at, code, name) values (NOW(),'211001017','CL - Utang Pihak Berelasi - PT Berkah Omega Sukses (BOS)');</v>
      </c>
      <c r="E2386" s="744" t="s">
        <v>60</v>
      </c>
      <c r="F2386" t="s">
        <v>415</v>
      </c>
      <c r="G2386" t="s">
        <v>453</v>
      </c>
      <c r="I2386" t="s">
        <v>129</v>
      </c>
      <c r="K2386">
        <f>VLOOKUP(I2386,Sheet2!$A$2:$C$1013,3,FALSE)</f>
        <v>59</v>
      </c>
      <c r="L2386" t="str">
        <f t="shared" si="151"/>
        <v>UPDATE m_coa set coa_group_id='59' WHERE code='211001017';</v>
      </c>
    </row>
    <row r="2387" customFormat="1" spans="2:12">
      <c r="B2387">
        <v>211001018</v>
      </c>
      <c r="C2387" t="str">
        <f t="shared" si="149"/>
        <v>CL - Utang Pihak Berelasi - PT Berkah Otentik Sejahtera (BOS)</v>
      </c>
      <c r="D2387" s="7" t="str">
        <f t="shared" si="150"/>
        <v>INSERT INTO m_coa (created_at, code, name) values (NOW(),'211001018','CL - Utang Pihak Berelasi - PT Berkah Otentik Sejahtera (BOS)');</v>
      </c>
      <c r="E2387" s="744" t="s">
        <v>60</v>
      </c>
      <c r="F2387" t="s">
        <v>415</v>
      </c>
      <c r="G2387" t="s">
        <v>453</v>
      </c>
      <c r="I2387" t="s">
        <v>130</v>
      </c>
      <c r="K2387">
        <f>VLOOKUP(I2387,Sheet2!$A$2:$C$1013,3,FALSE)</f>
        <v>60</v>
      </c>
      <c r="L2387" t="str">
        <f t="shared" si="151"/>
        <v>UPDATE m_coa set coa_group_id='60' WHERE code='211001018';</v>
      </c>
    </row>
    <row r="2388" customFormat="1" spans="2:12">
      <c r="B2388">
        <v>211001019</v>
      </c>
      <c r="C2388" t="str">
        <f t="shared" si="149"/>
        <v>CL - Utang Pihak Berelasi - PT Berkah Teknologi Selaras (BTS)</v>
      </c>
      <c r="D2388" s="7" t="str">
        <f t="shared" si="150"/>
        <v>INSERT INTO m_coa (created_at, code, name) values (NOW(),'211001019','CL - Utang Pihak Berelasi - PT Berkah Teknologi Selaras (BTS)');</v>
      </c>
      <c r="E2388" s="744" t="s">
        <v>60</v>
      </c>
      <c r="F2388" t="s">
        <v>415</v>
      </c>
      <c r="G2388" t="s">
        <v>453</v>
      </c>
      <c r="I2388" t="s">
        <v>131</v>
      </c>
      <c r="K2388">
        <f>VLOOKUP(I2388,Sheet2!$A$2:$C$1013,3,FALSE)</f>
        <v>61</v>
      </c>
      <c r="L2388" t="str">
        <f t="shared" si="151"/>
        <v>UPDATE m_coa set coa_group_id='61' WHERE code='211001019';</v>
      </c>
    </row>
    <row r="2389" customFormat="1" spans="2:12">
      <c r="B2389">
        <v>211001020</v>
      </c>
      <c r="C2389" t="str">
        <f t="shared" si="149"/>
        <v>CL - Utang Pihak Berelasi - PT Berkah Teknologi Semesta (BTS)</v>
      </c>
      <c r="D2389" s="7" t="str">
        <f t="shared" si="150"/>
        <v>INSERT INTO m_coa (created_at, code, name) values (NOW(),'211001020','CL - Utang Pihak Berelasi - PT Berkah Teknologi Semesta (BTS)');</v>
      </c>
      <c r="E2389" s="744" t="s">
        <v>60</v>
      </c>
      <c r="F2389" t="s">
        <v>415</v>
      </c>
      <c r="G2389" t="s">
        <v>453</v>
      </c>
      <c r="I2389" t="s">
        <v>132</v>
      </c>
      <c r="K2389">
        <f>VLOOKUP(I2389,Sheet2!$A$2:$C$1013,3,FALSE)</f>
        <v>62</v>
      </c>
      <c r="L2389" t="str">
        <f t="shared" si="151"/>
        <v>UPDATE m_coa set coa_group_id='62' WHERE code='211001020';</v>
      </c>
    </row>
    <row r="2390" customFormat="1" spans="2:12">
      <c r="B2390">
        <v>211001021</v>
      </c>
      <c r="C2390" t="str">
        <f t="shared" si="149"/>
        <v>CL - Utang Pihak Berelasi - PT Berkah Trijaya Indonesia (BTI)</v>
      </c>
      <c r="D2390" s="7" t="str">
        <f t="shared" si="150"/>
        <v>INSERT INTO m_coa (created_at, code, name) values (NOW(),'211001021','CL - Utang Pihak Berelasi - PT Berkah Trijaya Indonesia (BTI)');</v>
      </c>
      <c r="E2390" s="744" t="s">
        <v>60</v>
      </c>
      <c r="F2390" t="s">
        <v>415</v>
      </c>
      <c r="G2390" t="s">
        <v>453</v>
      </c>
      <c r="I2390" t="s">
        <v>133</v>
      </c>
      <c r="K2390">
        <f>VLOOKUP(I2390,Sheet2!$A$2:$C$1013,3,FALSE)</f>
        <v>63</v>
      </c>
      <c r="L2390" t="str">
        <f t="shared" si="151"/>
        <v>UPDATE m_coa set coa_group_id='63' WHERE code='211001021';</v>
      </c>
    </row>
    <row r="2391" customFormat="1" spans="2:12">
      <c r="B2391">
        <v>211001022</v>
      </c>
      <c r="C2391" t="str">
        <f t="shared" si="149"/>
        <v>CL - Utang Pihak Berelasi - PT Bersama Omega Sejahtera (BOS)</v>
      </c>
      <c r="D2391" s="7" t="str">
        <f t="shared" si="150"/>
        <v>INSERT INTO m_coa (created_at, code, name) values (NOW(),'211001022','CL - Utang Pihak Berelasi - PT Bersama Omega Sejahtera (BOS)');</v>
      </c>
      <c r="E2391" s="744" t="s">
        <v>60</v>
      </c>
      <c r="F2391" t="s">
        <v>415</v>
      </c>
      <c r="G2391" t="s">
        <v>453</v>
      </c>
      <c r="I2391" t="s">
        <v>134</v>
      </c>
      <c r="K2391">
        <f>VLOOKUP(I2391,Sheet2!$A$2:$C$1013,3,FALSE)</f>
        <v>64</v>
      </c>
      <c r="L2391" t="str">
        <f t="shared" si="151"/>
        <v>UPDATE m_coa set coa_group_id='64' WHERE code='211001022';</v>
      </c>
    </row>
    <row r="2392" customFormat="1" spans="2:12">
      <c r="B2392">
        <v>211001023</v>
      </c>
      <c r="C2392" t="str">
        <f t="shared" si="149"/>
        <v>CL - Utang Pihak Berelasi - PT Bilik Sinergi Indonesia (BSI)</v>
      </c>
      <c r="D2392" s="7" t="str">
        <f t="shared" si="150"/>
        <v>INSERT INTO m_coa (created_at, code, name) values (NOW(),'211001023','CL - Utang Pihak Berelasi - PT Bilik Sinergi Indonesia (BSI)');</v>
      </c>
      <c r="E2392" s="744" t="s">
        <v>60</v>
      </c>
      <c r="F2392" t="s">
        <v>415</v>
      </c>
      <c r="G2392" t="s">
        <v>453</v>
      </c>
      <c r="I2392" t="s">
        <v>135</v>
      </c>
      <c r="K2392">
        <f>VLOOKUP(I2392,Sheet2!$A$2:$C$1013,3,FALSE)</f>
        <v>65</v>
      </c>
      <c r="L2392" t="str">
        <f t="shared" si="151"/>
        <v>UPDATE m_coa set coa_group_id='65' WHERE code='211001023';</v>
      </c>
    </row>
    <row r="2393" customFormat="1" spans="2:12">
      <c r="B2393">
        <v>211001024</v>
      </c>
      <c r="C2393" t="str">
        <f t="shared" si="149"/>
        <v>CL - Utang Pihak Berelasi - PT Buana Agya Cipta (BAC)</v>
      </c>
      <c r="D2393" s="7" t="str">
        <f t="shared" si="150"/>
        <v>INSERT INTO m_coa (created_at, code, name) values (NOW(),'211001024','CL - Utang Pihak Berelasi - PT Buana Agya Cipta (BAC)');</v>
      </c>
      <c r="E2393" s="744" t="s">
        <v>60</v>
      </c>
      <c r="F2393" t="s">
        <v>415</v>
      </c>
      <c r="G2393" t="s">
        <v>453</v>
      </c>
      <c r="I2393" t="s">
        <v>136</v>
      </c>
      <c r="K2393">
        <f>VLOOKUP(I2393,Sheet2!$A$2:$C$1013,3,FALSE)</f>
        <v>66</v>
      </c>
      <c r="L2393" t="str">
        <f t="shared" si="151"/>
        <v>UPDATE m_coa set coa_group_id='66' WHERE code='211001024';</v>
      </c>
    </row>
    <row r="2394" customFormat="1" spans="2:12">
      <c r="B2394">
        <v>211001025</v>
      </c>
      <c r="C2394" t="str">
        <f t="shared" si="149"/>
        <v>CL - Utang Pihak Berelasi - PT Cakra Ultima Sejahtera (CUS)</v>
      </c>
      <c r="D2394" s="7" t="str">
        <f t="shared" si="150"/>
        <v>INSERT INTO m_coa (created_at, code, name) values (NOW(),'211001025','CL - Utang Pihak Berelasi - PT Cakra Ultima Sejahtera (CUS)');</v>
      </c>
      <c r="E2394" s="744" t="s">
        <v>60</v>
      </c>
      <c r="F2394" t="s">
        <v>415</v>
      </c>
      <c r="G2394" t="s">
        <v>453</v>
      </c>
      <c r="I2394" t="s">
        <v>137</v>
      </c>
      <c r="K2394">
        <f>VLOOKUP(I2394,Sheet2!$A$2:$C$1013,3,FALSE)</f>
        <v>67</v>
      </c>
      <c r="L2394" t="str">
        <f t="shared" si="151"/>
        <v>UPDATE m_coa set coa_group_id='67' WHERE code='211001025';</v>
      </c>
    </row>
    <row r="2395" customFormat="1" spans="2:12">
      <c r="B2395">
        <v>211001026</v>
      </c>
      <c r="C2395" t="str">
        <f t="shared" si="149"/>
        <v>CL - Utang Pihak Berelasi - PT Chat Bot Nusantara (CBN)</v>
      </c>
      <c r="D2395" s="7" t="str">
        <f t="shared" si="150"/>
        <v>INSERT INTO m_coa (created_at, code, name) values (NOW(),'211001026','CL - Utang Pihak Berelasi - PT Chat Bot Nusantara (CBN)');</v>
      </c>
      <c r="E2395" s="744" t="s">
        <v>60</v>
      </c>
      <c r="F2395" t="s">
        <v>415</v>
      </c>
      <c r="G2395" t="s">
        <v>453</v>
      </c>
      <c r="I2395" t="s">
        <v>138</v>
      </c>
      <c r="K2395">
        <f>VLOOKUP(I2395,Sheet2!$A$2:$C$1013,3,FALSE)</f>
        <v>68</v>
      </c>
      <c r="L2395" t="str">
        <f t="shared" si="151"/>
        <v>UPDATE m_coa set coa_group_id='68' WHERE code='211001026';</v>
      </c>
    </row>
    <row r="2396" customFormat="1" spans="2:12">
      <c r="B2396">
        <v>211001027</v>
      </c>
      <c r="C2396" t="str">
        <f t="shared" si="149"/>
        <v>CL - Utang Pihak Berelasi - PT Cyrus Solusi Indonesia (CSI)</v>
      </c>
      <c r="D2396" s="7" t="str">
        <f t="shared" si="150"/>
        <v>INSERT INTO m_coa (created_at, code, name) values (NOW(),'211001027','CL - Utang Pihak Berelasi - PT Cyrus Solusi Indonesia (CSI)');</v>
      </c>
      <c r="E2396" s="744" t="s">
        <v>60</v>
      </c>
      <c r="F2396" t="s">
        <v>415</v>
      </c>
      <c r="G2396" t="s">
        <v>453</v>
      </c>
      <c r="I2396" t="s">
        <v>139</v>
      </c>
      <c r="K2396">
        <f>VLOOKUP(I2396,Sheet2!$A$2:$C$1013,3,FALSE)</f>
        <v>69</v>
      </c>
      <c r="L2396" t="str">
        <f t="shared" si="151"/>
        <v>UPDATE m_coa set coa_group_id='69' WHERE code='211001027';</v>
      </c>
    </row>
    <row r="2397" customFormat="1" spans="2:12">
      <c r="B2397">
        <v>211001028</v>
      </c>
      <c r="C2397" t="str">
        <f t="shared" si="149"/>
        <v>CL - Utang Pihak Berelasi - PT Dam Korporindo Digital (DKD)</v>
      </c>
      <c r="D2397" s="7" t="str">
        <f t="shared" si="150"/>
        <v>INSERT INTO m_coa (created_at, code, name) values (NOW(),'211001028','CL - Utang Pihak Berelasi - PT Dam Korporindo Digital (DKD)');</v>
      </c>
      <c r="E2397" s="744" t="s">
        <v>60</v>
      </c>
      <c r="F2397" t="s">
        <v>415</v>
      </c>
      <c r="G2397" t="s">
        <v>453</v>
      </c>
      <c r="I2397" t="s">
        <v>140</v>
      </c>
      <c r="K2397">
        <f>VLOOKUP(I2397,Sheet2!$A$2:$C$1013,3,FALSE)</f>
        <v>70</v>
      </c>
      <c r="L2397" t="str">
        <f t="shared" si="151"/>
        <v>UPDATE m_coa set coa_group_id='70' WHERE code='211001028';</v>
      </c>
    </row>
    <row r="2398" customFormat="1" spans="2:12">
      <c r="B2398">
        <v>211001029</v>
      </c>
      <c r="C2398" t="str">
        <f t="shared" si="149"/>
        <v>CL - Utang Pihak Berelasi - PT Dapur Kita Indonesia (DKI)</v>
      </c>
      <c r="D2398" s="7" t="str">
        <f t="shared" si="150"/>
        <v>INSERT INTO m_coa (created_at, code, name) values (NOW(),'211001029','CL - Utang Pihak Berelasi - PT Dapur Kita Indonesia (DKI)');</v>
      </c>
      <c r="E2398" s="744" t="s">
        <v>60</v>
      </c>
      <c r="F2398" t="s">
        <v>415</v>
      </c>
      <c r="G2398" t="s">
        <v>453</v>
      </c>
      <c r="I2398" t="s">
        <v>141</v>
      </c>
      <c r="K2398">
        <f>VLOOKUP(I2398,Sheet2!$A$2:$C$1013,3,FALSE)</f>
        <v>71</v>
      </c>
      <c r="L2398" t="str">
        <f t="shared" si="151"/>
        <v>UPDATE m_coa set coa_group_id='71' WHERE code='211001029';</v>
      </c>
    </row>
    <row r="2399" customFormat="1" spans="2:12">
      <c r="B2399">
        <v>211001030</v>
      </c>
      <c r="C2399" t="str">
        <f t="shared" si="149"/>
        <v>CL - Utang Pihak Berelasi - PT Dapur Kloud Digital (DKD)</v>
      </c>
      <c r="D2399" s="7" t="str">
        <f t="shared" si="150"/>
        <v>INSERT INTO m_coa (created_at, code, name) values (NOW(),'211001030','CL - Utang Pihak Berelasi - PT Dapur Kloud Digital (DKD)');</v>
      </c>
      <c r="E2399" s="744" t="s">
        <v>60</v>
      </c>
      <c r="F2399" t="s">
        <v>415</v>
      </c>
      <c r="G2399" t="s">
        <v>453</v>
      </c>
      <c r="I2399" t="s">
        <v>142</v>
      </c>
      <c r="K2399">
        <f>VLOOKUP(I2399,Sheet2!$A$2:$C$1013,3,FALSE)</f>
        <v>72</v>
      </c>
      <c r="L2399" t="str">
        <f t="shared" si="151"/>
        <v>UPDATE m_coa set coa_group_id='72' WHERE code='211001030';</v>
      </c>
    </row>
    <row r="2400" customFormat="1" spans="2:12">
      <c r="B2400">
        <v>211001031</v>
      </c>
      <c r="C2400" t="str">
        <f t="shared" si="149"/>
        <v>CL - Utang Pihak Berelasi - PT Dekodr Solusi Digital Indonesia (DSDI)</v>
      </c>
      <c r="D2400" s="7" t="str">
        <f t="shared" si="150"/>
        <v>INSERT INTO m_coa (created_at, code, name) values (NOW(),'211001031','CL - Utang Pihak Berelasi - PT Dekodr Solusi Digital Indonesia (DSDI)');</v>
      </c>
      <c r="E2400" s="744" t="s">
        <v>60</v>
      </c>
      <c r="F2400" t="s">
        <v>415</v>
      </c>
      <c r="G2400" t="s">
        <v>453</v>
      </c>
      <c r="I2400" t="s">
        <v>143</v>
      </c>
      <c r="K2400">
        <f>VLOOKUP(I2400,Sheet2!$A$2:$C$1013,3,FALSE)</f>
        <v>73</v>
      </c>
      <c r="L2400" t="str">
        <f t="shared" si="151"/>
        <v>UPDATE m_coa set coa_group_id='73' WHERE code='211001031';</v>
      </c>
    </row>
    <row r="2401" customFormat="1" spans="2:12">
      <c r="B2401">
        <v>211001032</v>
      </c>
      <c r="C2401" t="str">
        <f t="shared" si="149"/>
        <v>CL - Utang Pihak Berelasi - PT Digital Berkah Indonesia (DBI)</v>
      </c>
      <c r="D2401" s="7" t="str">
        <f t="shared" si="150"/>
        <v>INSERT INTO m_coa (created_at, code, name) values (NOW(),'211001032','CL - Utang Pihak Berelasi - PT Digital Berkah Indonesia (DBI)');</v>
      </c>
      <c r="E2401" s="744" t="s">
        <v>60</v>
      </c>
      <c r="F2401" t="s">
        <v>415</v>
      </c>
      <c r="G2401" t="s">
        <v>453</v>
      </c>
      <c r="I2401" t="s">
        <v>144</v>
      </c>
      <c r="K2401">
        <f>VLOOKUP(I2401,Sheet2!$A$2:$C$1013,3,FALSE)</f>
        <v>74</v>
      </c>
      <c r="L2401" t="str">
        <f t="shared" si="151"/>
        <v>UPDATE m_coa set coa_group_id='74' WHERE code='211001032';</v>
      </c>
    </row>
    <row r="2402" customFormat="1" spans="2:12">
      <c r="B2402">
        <v>211001033</v>
      </c>
      <c r="C2402" t="str">
        <f t="shared" si="149"/>
        <v>CL - Utang Pihak Berelasi - PT Digital Consumer Engagement (DCE)</v>
      </c>
      <c r="D2402" s="7" t="str">
        <f t="shared" si="150"/>
        <v>INSERT INTO m_coa (created_at, code, name) values (NOW(),'211001033','CL - Utang Pihak Berelasi - PT Digital Consumer Engagement (DCE)');</v>
      </c>
      <c r="E2402" s="744" t="s">
        <v>60</v>
      </c>
      <c r="F2402" t="s">
        <v>415</v>
      </c>
      <c r="G2402" t="s">
        <v>453</v>
      </c>
      <c r="I2402" t="s">
        <v>145</v>
      </c>
      <c r="K2402">
        <f>VLOOKUP(I2402,Sheet2!$A$2:$C$1013,3,FALSE)</f>
        <v>75</v>
      </c>
      <c r="L2402" t="str">
        <f t="shared" si="151"/>
        <v>UPDATE m_coa set coa_group_id='75' WHERE code='211001033';</v>
      </c>
    </row>
    <row r="2403" customFormat="1" spans="2:12">
      <c r="B2403">
        <v>211001034</v>
      </c>
      <c r="C2403" t="str">
        <f t="shared" si="149"/>
        <v>CL - Utang Pihak Berelasi - PT Digital Maksima Karisma (DMK)</v>
      </c>
      <c r="D2403" s="7" t="str">
        <f t="shared" si="150"/>
        <v>INSERT INTO m_coa (created_at, code, name) values (NOW(),'211001034','CL - Utang Pihak Berelasi - PT Digital Maksima Karisma (DMK)');</v>
      </c>
      <c r="E2403" s="744" t="s">
        <v>60</v>
      </c>
      <c r="F2403" t="s">
        <v>415</v>
      </c>
      <c r="G2403" t="s">
        <v>453</v>
      </c>
      <c r="I2403" t="s">
        <v>146</v>
      </c>
      <c r="K2403">
        <f>VLOOKUP(I2403,Sheet2!$A$2:$C$1013,3,FALSE)</f>
        <v>76</v>
      </c>
      <c r="L2403" t="str">
        <f t="shared" si="151"/>
        <v>UPDATE m_coa set coa_group_id='76' WHERE code='211001034';</v>
      </c>
    </row>
    <row r="2404" customFormat="1" spans="2:12">
      <c r="B2404">
        <v>211001035</v>
      </c>
      <c r="C2404" t="str">
        <f t="shared" si="149"/>
        <v>CL - Utang Pihak Berelasi - PT Digital Maxima Indonesia (DMI)</v>
      </c>
      <c r="D2404" s="7" t="str">
        <f t="shared" si="150"/>
        <v>INSERT INTO m_coa (created_at, code, name) values (NOW(),'211001035','CL - Utang Pihak Berelasi - PT Digital Maxima Indonesia (DMI)');</v>
      </c>
      <c r="E2404" s="744" t="s">
        <v>60</v>
      </c>
      <c r="F2404" t="s">
        <v>415</v>
      </c>
      <c r="G2404" t="s">
        <v>453</v>
      </c>
      <c r="I2404" t="s">
        <v>147</v>
      </c>
      <c r="K2404">
        <f>VLOOKUP(I2404,Sheet2!$A$2:$C$1013,3,FALSE)</f>
        <v>77</v>
      </c>
      <c r="L2404" t="str">
        <f t="shared" si="151"/>
        <v>UPDATE m_coa set coa_group_id='77' WHERE code='211001035';</v>
      </c>
    </row>
    <row r="2405" customFormat="1" spans="2:12">
      <c r="B2405">
        <v>211001036</v>
      </c>
      <c r="C2405" t="str">
        <f t="shared" si="149"/>
        <v>CL - Utang Pihak Berelasi - PT Digital Mediatama Maxima Tbk (DMMX)</v>
      </c>
      <c r="D2405" s="7" t="str">
        <f t="shared" si="150"/>
        <v>INSERT INTO m_coa (created_at, code, name) values (NOW(),'211001036','CL - Utang Pihak Berelasi - PT Digital Mediatama Maxima Tbk (DMMX)');</v>
      </c>
      <c r="E2405" s="744" t="s">
        <v>60</v>
      </c>
      <c r="F2405" t="s">
        <v>415</v>
      </c>
      <c r="G2405" t="s">
        <v>453</v>
      </c>
      <c r="I2405" t="s">
        <v>148</v>
      </c>
      <c r="K2405">
        <f>VLOOKUP(I2405,Sheet2!$A$2:$C$1013,3,FALSE)</f>
        <v>78</v>
      </c>
      <c r="L2405" t="str">
        <f t="shared" si="151"/>
        <v>UPDATE m_coa set coa_group_id='78' WHERE code='211001036';</v>
      </c>
    </row>
    <row r="2406" customFormat="1" spans="2:12">
      <c r="B2406">
        <v>211001037</v>
      </c>
      <c r="C2406" t="str">
        <f t="shared" si="149"/>
        <v>CL - Utang Pihak Berelasi - PT Disa Citra Digital (DCD)</v>
      </c>
      <c r="D2406" s="7" t="str">
        <f t="shared" si="150"/>
        <v>INSERT INTO m_coa (created_at, code, name) values (NOW(),'211001037','CL - Utang Pihak Berelasi - PT Disa Citra Digital (DCD)');</v>
      </c>
      <c r="E2406" s="744" t="s">
        <v>60</v>
      </c>
      <c r="F2406" t="s">
        <v>415</v>
      </c>
      <c r="G2406" t="s">
        <v>453</v>
      </c>
      <c r="I2406" t="s">
        <v>149</v>
      </c>
      <c r="K2406">
        <f>VLOOKUP(I2406,Sheet2!$A$2:$C$1013,3,FALSE)</f>
        <v>79</v>
      </c>
      <c r="L2406" t="str">
        <f t="shared" si="151"/>
        <v>UPDATE m_coa set coa_group_id='79' WHERE code='211001037';</v>
      </c>
    </row>
    <row r="2407" customFormat="1" spans="2:12">
      <c r="B2407">
        <v>211001038</v>
      </c>
      <c r="C2407" t="str">
        <f t="shared" si="149"/>
        <v>CL - Utang Pihak Berelasi - PT Disa Citra Mandiri (DCM)</v>
      </c>
      <c r="D2407" s="7" t="str">
        <f t="shared" si="150"/>
        <v>INSERT INTO m_coa (created_at, code, name) values (NOW(),'211001038','CL - Utang Pihak Berelasi - PT Disa Citra Mandiri (DCM)');</v>
      </c>
      <c r="E2407" s="744" t="s">
        <v>60</v>
      </c>
      <c r="F2407" t="s">
        <v>415</v>
      </c>
      <c r="G2407" t="s">
        <v>453</v>
      </c>
      <c r="I2407" t="s">
        <v>150</v>
      </c>
      <c r="K2407">
        <f>VLOOKUP(I2407,Sheet2!$A$2:$C$1013,3,FALSE)</f>
        <v>80</v>
      </c>
      <c r="L2407" t="str">
        <f t="shared" si="151"/>
        <v>UPDATE m_coa set coa_group_id='80' WHERE code='211001038';</v>
      </c>
    </row>
    <row r="2408" customFormat="1" spans="2:12">
      <c r="B2408">
        <v>211001039</v>
      </c>
      <c r="C2408" t="str">
        <f t="shared" si="149"/>
        <v>CL - Utang Pihak Berelasi - PT Distribusi Emitama Anugerah (DEA)</v>
      </c>
      <c r="D2408" s="7" t="str">
        <f t="shared" si="150"/>
        <v>INSERT INTO m_coa (created_at, code, name) values (NOW(),'211001039','CL - Utang Pihak Berelasi - PT Distribusi Emitama Anugerah (DEA)');</v>
      </c>
      <c r="E2408" s="744" t="s">
        <v>60</v>
      </c>
      <c r="F2408" t="s">
        <v>415</v>
      </c>
      <c r="G2408" t="s">
        <v>453</v>
      </c>
      <c r="I2408" t="s">
        <v>151</v>
      </c>
      <c r="K2408">
        <f>VLOOKUP(I2408,Sheet2!$A$2:$C$1013,3,FALSE)</f>
        <v>81</v>
      </c>
      <c r="L2408" t="str">
        <f t="shared" si="151"/>
        <v>UPDATE m_coa set coa_group_id='81' WHERE code='211001039';</v>
      </c>
    </row>
    <row r="2409" customFormat="1" spans="2:12">
      <c r="B2409">
        <v>211001040</v>
      </c>
      <c r="C2409" t="str">
        <f t="shared" si="149"/>
        <v>CL - Utang Pihak Berelasi - PT Distribusi Voucher Nusantara Tbk (DIVA)</v>
      </c>
      <c r="D2409" s="7" t="str">
        <f t="shared" si="150"/>
        <v>INSERT INTO m_coa (created_at, code, name) values (NOW(),'211001040','CL - Utang Pihak Berelasi - PT Distribusi Voucher Nusantara Tbk (DIVA)');</v>
      </c>
      <c r="E2409" s="744" t="s">
        <v>60</v>
      </c>
      <c r="F2409" t="s">
        <v>415</v>
      </c>
      <c r="G2409" t="s">
        <v>453</v>
      </c>
      <c r="I2409" t="s">
        <v>152</v>
      </c>
      <c r="K2409">
        <f>VLOOKUP(I2409,Sheet2!$A$2:$C$1013,3,FALSE)</f>
        <v>82</v>
      </c>
      <c r="L2409" t="str">
        <f t="shared" si="151"/>
        <v>UPDATE m_coa set coa_group_id='82' WHERE code='211001040';</v>
      </c>
    </row>
    <row r="2410" customFormat="1" spans="2:12">
      <c r="B2410">
        <v>211001041</v>
      </c>
      <c r="C2410" t="str">
        <f t="shared" si="149"/>
        <v>CL - Utang Pihak Berelasi - PT Emirindo Dinamika Pratama (EDP)</v>
      </c>
      <c r="D2410" s="7" t="str">
        <f t="shared" si="150"/>
        <v>INSERT INTO m_coa (created_at, code, name) values (NOW(),'211001041','CL - Utang Pihak Berelasi - PT Emirindo Dinamika Pratama (EDP)');</v>
      </c>
      <c r="E2410" s="744" t="s">
        <v>60</v>
      </c>
      <c r="F2410" t="s">
        <v>415</v>
      </c>
      <c r="G2410" t="s">
        <v>453</v>
      </c>
      <c r="I2410" t="s">
        <v>153</v>
      </c>
      <c r="K2410">
        <f>VLOOKUP(I2410,Sheet2!$A$2:$C$1013,3,FALSE)</f>
        <v>83</v>
      </c>
      <c r="L2410" t="str">
        <f t="shared" si="151"/>
        <v>UPDATE m_coa set coa_group_id='83' WHERE code='211001041';</v>
      </c>
    </row>
    <row r="2411" customFormat="1" spans="2:12">
      <c r="B2411">
        <v>211001042</v>
      </c>
      <c r="C2411" t="str">
        <f t="shared" si="149"/>
        <v>CL - Utang Pihak Berelasi - PT Emitama Wahana Mandiri (EWM)</v>
      </c>
      <c r="D2411" s="7" t="str">
        <f t="shared" si="150"/>
        <v>INSERT INTO m_coa (created_at, code, name) values (NOW(),'211001042','CL - Utang Pihak Berelasi - PT Emitama Wahana Mandiri (EWM)');</v>
      </c>
      <c r="E2411" s="744" t="s">
        <v>60</v>
      </c>
      <c r="F2411" t="s">
        <v>415</v>
      </c>
      <c r="G2411" t="s">
        <v>453</v>
      </c>
      <c r="I2411" t="s">
        <v>154</v>
      </c>
      <c r="K2411">
        <f>VLOOKUP(I2411,Sheet2!$A$2:$C$1013,3,FALSE)</f>
        <v>84</v>
      </c>
      <c r="L2411" t="str">
        <f t="shared" si="151"/>
        <v>UPDATE m_coa set coa_group_id='84' WHERE code='211001042';</v>
      </c>
    </row>
    <row r="2412" customFormat="1" spans="2:12">
      <c r="B2412">
        <v>211001043</v>
      </c>
      <c r="C2412" t="str">
        <f t="shared" si="149"/>
        <v>CL - Utang Pihak Berelasi - PT Foodia Indonesia Digital (FID)</v>
      </c>
      <c r="D2412" s="7" t="str">
        <f t="shared" si="150"/>
        <v>INSERT INTO m_coa (created_at, code, name) values (NOW(),'211001043','CL - Utang Pihak Berelasi - PT Foodia Indonesia Digital (FID)');</v>
      </c>
      <c r="E2412" s="744" t="s">
        <v>60</v>
      </c>
      <c r="F2412" t="s">
        <v>415</v>
      </c>
      <c r="G2412" t="s">
        <v>453</v>
      </c>
      <c r="I2412" t="s">
        <v>155</v>
      </c>
      <c r="K2412">
        <f>VLOOKUP(I2412,Sheet2!$A$2:$C$1013,3,FALSE)</f>
        <v>85</v>
      </c>
      <c r="L2412" t="str">
        <f t="shared" si="151"/>
        <v>UPDATE m_coa set coa_group_id='85' WHERE code='211001043';</v>
      </c>
    </row>
    <row r="2413" customFormat="1" spans="2:12">
      <c r="B2413">
        <v>211001044</v>
      </c>
      <c r="C2413" t="str">
        <f t="shared" si="149"/>
        <v>CL - Utang Pihak Berelasi - PT Gowes Teknologi Indonesia (GTI1)</v>
      </c>
      <c r="D2413" s="7" t="str">
        <f t="shared" si="150"/>
        <v>INSERT INTO m_coa (created_at, code, name) values (NOW(),'211001044','CL - Utang Pihak Berelasi - PT Gowes Teknologi Indonesia (GTI1)');</v>
      </c>
      <c r="E2413" s="744" t="s">
        <v>60</v>
      </c>
      <c r="F2413" t="s">
        <v>415</v>
      </c>
      <c r="G2413" t="s">
        <v>453</v>
      </c>
      <c r="I2413" t="s">
        <v>156</v>
      </c>
      <c r="K2413">
        <f>VLOOKUP(I2413,Sheet2!$A$2:$C$1013,3,FALSE)</f>
        <v>86</v>
      </c>
      <c r="L2413" t="str">
        <f t="shared" si="151"/>
        <v>UPDATE m_coa set coa_group_id='86' WHERE code='211001044';</v>
      </c>
    </row>
    <row r="2414" customFormat="1" spans="2:12">
      <c r="B2414">
        <v>211001045</v>
      </c>
      <c r="C2414" t="str">
        <f t="shared" si="149"/>
        <v>CL - Utang Pihak Berelasi - PT Gowithmi Teknologi Indonesia (GTI2)</v>
      </c>
      <c r="D2414" s="7" t="str">
        <f t="shared" si="150"/>
        <v>INSERT INTO m_coa (created_at, code, name) values (NOW(),'211001045','CL - Utang Pihak Berelasi - PT Gowithmi Teknologi Indonesia (GTI2)');</v>
      </c>
      <c r="E2414" s="744" t="s">
        <v>60</v>
      </c>
      <c r="F2414" t="s">
        <v>415</v>
      </c>
      <c r="G2414" t="s">
        <v>453</v>
      </c>
      <c r="I2414" t="s">
        <v>157</v>
      </c>
      <c r="K2414">
        <f>VLOOKUP(I2414,Sheet2!$A$2:$C$1013,3,FALSE)</f>
        <v>87</v>
      </c>
      <c r="L2414" t="str">
        <f t="shared" si="151"/>
        <v>UPDATE m_coa set coa_group_id='87' WHERE code='211001045';</v>
      </c>
    </row>
    <row r="2415" customFormat="1" spans="2:12">
      <c r="B2415">
        <v>211001046</v>
      </c>
      <c r="C2415" t="str">
        <f t="shared" si="149"/>
        <v>CL - Utang Pihak Berelasi - PT Green Sinergy Indonesia (GSI)</v>
      </c>
      <c r="D2415" s="7" t="str">
        <f t="shared" si="150"/>
        <v>INSERT INTO m_coa (created_at, code, name) values (NOW(),'211001046','CL - Utang Pihak Berelasi - PT Green Sinergy Indonesia (GSI)');</v>
      </c>
      <c r="E2415" s="744" t="s">
        <v>60</v>
      </c>
      <c r="F2415" t="s">
        <v>415</v>
      </c>
      <c r="G2415" t="s">
        <v>453</v>
      </c>
      <c r="I2415" t="s">
        <v>158</v>
      </c>
      <c r="K2415">
        <f>VLOOKUP(I2415,Sheet2!$A$2:$C$1013,3,FALSE)</f>
        <v>88</v>
      </c>
      <c r="L2415" t="str">
        <f t="shared" si="151"/>
        <v>UPDATE m_coa set coa_group_id='88' WHERE code='211001046';</v>
      </c>
    </row>
    <row r="2416" customFormat="1" spans="2:12">
      <c r="B2416">
        <v>211001047</v>
      </c>
      <c r="C2416" t="str">
        <f t="shared" si="149"/>
        <v>CL - Utang Pihak Berelasi - PT Harapan Inti Selaras (HIS)</v>
      </c>
      <c r="D2416" s="7" t="str">
        <f t="shared" si="150"/>
        <v>INSERT INTO m_coa (created_at, code, name) values (NOW(),'211001047','CL - Utang Pihak Berelasi - PT Harapan Inti Selaras (HIS)');</v>
      </c>
      <c r="E2416" s="744" t="s">
        <v>60</v>
      </c>
      <c r="F2416" t="s">
        <v>415</v>
      </c>
      <c r="G2416" t="s">
        <v>453</v>
      </c>
      <c r="I2416" t="s">
        <v>159</v>
      </c>
      <c r="K2416">
        <f>VLOOKUP(I2416,Sheet2!$A$2:$C$1013,3,FALSE)</f>
        <v>89</v>
      </c>
      <c r="L2416" t="str">
        <f t="shared" si="151"/>
        <v>UPDATE m_coa set coa_group_id='89' WHERE code='211001047';</v>
      </c>
    </row>
    <row r="2417" customFormat="1" spans="2:12">
      <c r="B2417">
        <v>211001048</v>
      </c>
      <c r="C2417" t="str">
        <f t="shared" si="149"/>
        <v>CL - Utang Pihak Berelasi - PT Hikmat Sukses Sejahtera (HSS)</v>
      </c>
      <c r="D2417" s="7" t="str">
        <f t="shared" si="150"/>
        <v>INSERT INTO m_coa (created_at, code, name) values (NOW(),'211001048','CL - Utang Pihak Berelasi - PT Hikmat Sukses Sejahtera (HSS)');</v>
      </c>
      <c r="E2417" s="744" t="s">
        <v>60</v>
      </c>
      <c r="F2417" t="s">
        <v>415</v>
      </c>
      <c r="G2417" t="s">
        <v>453</v>
      </c>
      <c r="I2417" t="s">
        <v>160</v>
      </c>
      <c r="K2417">
        <f>VLOOKUP(I2417,Sheet2!$A$2:$C$1013,3,FALSE)</f>
        <v>90</v>
      </c>
      <c r="L2417" t="str">
        <f t="shared" si="151"/>
        <v>UPDATE m_coa set coa_group_id='90' WHERE code='211001048';</v>
      </c>
    </row>
    <row r="2418" customFormat="1" spans="2:12">
      <c r="B2418">
        <v>211001049</v>
      </c>
      <c r="C2418" t="str">
        <f t="shared" si="149"/>
        <v>CL - Utang Pihak Berelasi - PT Inova Duapuluh Duapuluh</v>
      </c>
      <c r="D2418" s="7" t="str">
        <f t="shared" si="150"/>
        <v>INSERT INTO m_coa (created_at, code, name) values (NOW(),'211001049','CL - Utang Pihak Berelasi - PT Inova Duapuluh Duapuluh');</v>
      </c>
      <c r="E2418" s="744" t="s">
        <v>60</v>
      </c>
      <c r="F2418" t="s">
        <v>415</v>
      </c>
      <c r="G2418" t="s">
        <v>453</v>
      </c>
      <c r="I2418" t="s">
        <v>161</v>
      </c>
      <c r="K2418">
        <f>VLOOKUP(I2418,Sheet2!$A$2:$C$1013,3,FALSE)</f>
        <v>91</v>
      </c>
      <c r="L2418" t="str">
        <f t="shared" si="151"/>
        <v>UPDATE m_coa set coa_group_id='91' WHERE code='211001049';</v>
      </c>
    </row>
    <row r="2419" customFormat="1" spans="2:12">
      <c r="B2419">
        <v>211001050</v>
      </c>
      <c r="C2419" t="str">
        <f t="shared" si="149"/>
        <v>CL - Utang Pihak Berelasi - PT Inspira Citra Asia (ICA)</v>
      </c>
      <c r="D2419" s="7" t="str">
        <f t="shared" si="150"/>
        <v>INSERT INTO m_coa (created_at, code, name) values (NOW(),'211001050','CL - Utang Pihak Berelasi - PT Inspira Citra Asia (ICA)');</v>
      </c>
      <c r="E2419" s="744" t="s">
        <v>60</v>
      </c>
      <c r="F2419" t="s">
        <v>415</v>
      </c>
      <c r="G2419" t="s">
        <v>453</v>
      </c>
      <c r="I2419" t="s">
        <v>162</v>
      </c>
      <c r="K2419">
        <f>VLOOKUP(I2419,Sheet2!$A$2:$C$1013,3,FALSE)</f>
        <v>92</v>
      </c>
      <c r="L2419" t="str">
        <f t="shared" si="151"/>
        <v>UPDATE m_coa set coa_group_id='92' WHERE code='211001050';</v>
      </c>
    </row>
    <row r="2420" customFormat="1" spans="2:12">
      <c r="B2420">
        <v>211001051</v>
      </c>
      <c r="C2420" t="str">
        <f t="shared" si="149"/>
        <v>CL - Utang Pihak Berelasi - PT Internet Omega Teknologi (IOT)</v>
      </c>
      <c r="D2420" s="7" t="str">
        <f t="shared" si="150"/>
        <v>INSERT INTO m_coa (created_at, code, name) values (NOW(),'211001051','CL - Utang Pihak Berelasi - PT Internet Omega Teknologi (IOT)');</v>
      </c>
      <c r="E2420" s="744" t="s">
        <v>60</v>
      </c>
      <c r="F2420" t="s">
        <v>415</v>
      </c>
      <c r="G2420" t="s">
        <v>453</v>
      </c>
      <c r="I2420" t="s">
        <v>163</v>
      </c>
      <c r="K2420">
        <f>VLOOKUP(I2420,Sheet2!$A$2:$C$1013,3,FALSE)</f>
        <v>93</v>
      </c>
      <c r="L2420" t="str">
        <f t="shared" si="151"/>
        <v>UPDATE m_coa set coa_group_id='93' WHERE code='211001051';</v>
      </c>
    </row>
    <row r="2421" customFormat="1" spans="2:12">
      <c r="B2421">
        <v>211001052</v>
      </c>
      <c r="C2421" t="str">
        <f t="shared" si="149"/>
        <v>CL - Utang Pihak Berelasi - PT Jedidiah Inti Anugerah (JIA)</v>
      </c>
      <c r="D2421" s="7" t="str">
        <f t="shared" si="150"/>
        <v>INSERT INTO m_coa (created_at, code, name) values (NOW(),'211001052','CL - Utang Pihak Berelasi - PT Jedidiah Inti Anugerah (JIA)');</v>
      </c>
      <c r="E2421" s="744" t="s">
        <v>60</v>
      </c>
      <c r="F2421" t="s">
        <v>415</v>
      </c>
      <c r="G2421" t="s">
        <v>453</v>
      </c>
      <c r="I2421" t="s">
        <v>164</v>
      </c>
      <c r="K2421">
        <f>VLOOKUP(I2421,Sheet2!$A$2:$C$1013,3,FALSE)</f>
        <v>94</v>
      </c>
      <c r="L2421" t="str">
        <f t="shared" si="151"/>
        <v>UPDATE m_coa set coa_group_id='94' WHERE code='211001052';</v>
      </c>
    </row>
    <row r="2422" customFormat="1" spans="2:12">
      <c r="B2422">
        <v>211001053</v>
      </c>
      <c r="C2422" t="str">
        <f t="shared" si="149"/>
        <v>CL - Utang Pihak Berelasi - PT Jubileum Musisi Indonesia (JMI)</v>
      </c>
      <c r="D2422" s="7" t="str">
        <f t="shared" si="150"/>
        <v>INSERT INTO m_coa (created_at, code, name) values (NOW(),'211001053','CL - Utang Pihak Berelasi - PT Jubileum Musisi Indonesia (JMI)');</v>
      </c>
      <c r="E2422" s="744" t="s">
        <v>60</v>
      </c>
      <c r="F2422" t="s">
        <v>415</v>
      </c>
      <c r="G2422" t="s">
        <v>453</v>
      </c>
      <c r="I2422" t="s">
        <v>165</v>
      </c>
      <c r="K2422">
        <f>VLOOKUP(I2422,Sheet2!$A$2:$C$1013,3,FALSE)</f>
        <v>95</v>
      </c>
      <c r="L2422" t="str">
        <f t="shared" si="151"/>
        <v>UPDATE m_coa set coa_group_id='95' WHERE code='211001053';</v>
      </c>
    </row>
    <row r="2423" customFormat="1" spans="2:12">
      <c r="B2423">
        <v>211001054</v>
      </c>
      <c r="C2423" t="str">
        <f t="shared" si="149"/>
        <v>CL - Utang Pihak Berelasi - PT Jurnal Digital Indonesia (JDI)</v>
      </c>
      <c r="D2423" s="7" t="str">
        <f t="shared" si="150"/>
        <v>INSERT INTO m_coa (created_at, code, name) values (NOW(),'211001054','CL - Utang Pihak Berelasi - PT Jurnal Digital Indonesia (JDI)');</v>
      </c>
      <c r="E2423" s="744" t="s">
        <v>60</v>
      </c>
      <c r="F2423" t="s">
        <v>415</v>
      </c>
      <c r="G2423" t="s">
        <v>453</v>
      </c>
      <c r="I2423" t="s">
        <v>166</v>
      </c>
      <c r="K2423">
        <f>VLOOKUP(I2423,Sheet2!$A$2:$C$1013,3,FALSE)</f>
        <v>96</v>
      </c>
      <c r="L2423" t="str">
        <f t="shared" si="151"/>
        <v>UPDATE m_coa set coa_group_id='96' WHERE code='211001054';</v>
      </c>
    </row>
    <row r="2424" customFormat="1" spans="2:12">
      <c r="B2424">
        <v>211001055</v>
      </c>
      <c r="C2424" t="str">
        <f t="shared" si="149"/>
        <v>CL - Utang Pihak Berelasi - PT Kasih Anugerah Kharisma (KAK)</v>
      </c>
      <c r="D2424" s="7" t="str">
        <f t="shared" si="150"/>
        <v>INSERT INTO m_coa (created_at, code, name) values (NOW(),'211001055','CL - Utang Pihak Berelasi - PT Kasih Anugerah Kharisma (KAK)');</v>
      </c>
      <c r="E2424" s="744" t="s">
        <v>60</v>
      </c>
      <c r="F2424" t="s">
        <v>415</v>
      </c>
      <c r="G2424" t="s">
        <v>453</v>
      </c>
      <c r="I2424" t="s">
        <v>167</v>
      </c>
      <c r="K2424">
        <f>VLOOKUP(I2424,Sheet2!$A$2:$C$1013,3,FALSE)</f>
        <v>97</v>
      </c>
      <c r="L2424" t="str">
        <f t="shared" si="151"/>
        <v>UPDATE m_coa set coa_group_id='97' WHERE code='211001055';</v>
      </c>
    </row>
    <row r="2425" customFormat="1" spans="2:12">
      <c r="B2425">
        <v>211001056</v>
      </c>
      <c r="C2425" t="str">
        <f t="shared" si="149"/>
        <v>CL - Utang Pihak Berelasi - PT Kavita Dana Asia (KDA)</v>
      </c>
      <c r="D2425" s="7" t="str">
        <f t="shared" si="150"/>
        <v>INSERT INTO m_coa (created_at, code, name) values (NOW(),'211001056','CL - Utang Pihak Berelasi - PT Kavita Dana Asia (KDA)');</v>
      </c>
      <c r="E2425" s="744" t="s">
        <v>60</v>
      </c>
      <c r="F2425" t="s">
        <v>415</v>
      </c>
      <c r="G2425" t="s">
        <v>453</v>
      </c>
      <c r="I2425" t="s">
        <v>168</v>
      </c>
      <c r="K2425">
        <f>VLOOKUP(I2425,Sheet2!$A$2:$C$1013,3,FALSE)</f>
        <v>98</v>
      </c>
      <c r="L2425" t="str">
        <f t="shared" si="151"/>
        <v>UPDATE m_coa set coa_group_id='98' WHERE code='211001056';</v>
      </c>
    </row>
    <row r="2426" customFormat="1" spans="2:12">
      <c r="B2426">
        <v>211001057</v>
      </c>
      <c r="C2426" t="str">
        <f t="shared" si="149"/>
        <v>CL - Utang Pihak Berelasi - PT Kejora Digital Investama (KDI)</v>
      </c>
      <c r="D2426" s="7" t="str">
        <f t="shared" si="150"/>
        <v>INSERT INTO m_coa (created_at, code, name) values (NOW(),'211001057','CL - Utang Pihak Berelasi - PT Kejora Digital Investama (KDI)');</v>
      </c>
      <c r="E2426" s="744" t="s">
        <v>60</v>
      </c>
      <c r="F2426" t="s">
        <v>415</v>
      </c>
      <c r="G2426" t="s">
        <v>453</v>
      </c>
      <c r="I2426" t="s">
        <v>169</v>
      </c>
      <c r="K2426">
        <f>VLOOKUP(I2426,Sheet2!$A$2:$C$1013,3,FALSE)</f>
        <v>99</v>
      </c>
      <c r="L2426" t="str">
        <f t="shared" si="151"/>
        <v>UPDATE m_coa set coa_group_id='99' WHERE code='211001057';</v>
      </c>
    </row>
    <row r="2427" customFormat="1" spans="2:12">
      <c r="B2427">
        <v>211001058</v>
      </c>
      <c r="C2427" t="str">
        <f t="shared" si="149"/>
        <v>CL - Utang Pihak Berelasi - PT Krenpay Digital Indonesia (KDI)</v>
      </c>
      <c r="D2427" s="7" t="str">
        <f t="shared" si="150"/>
        <v>INSERT INTO m_coa (created_at, code, name) values (NOW(),'211001058','CL - Utang Pihak Berelasi - PT Krenpay Digital Indonesia (KDI)');</v>
      </c>
      <c r="E2427" s="744" t="s">
        <v>60</v>
      </c>
      <c r="F2427" t="s">
        <v>415</v>
      </c>
      <c r="G2427" t="s">
        <v>453</v>
      </c>
      <c r="I2427" t="s">
        <v>170</v>
      </c>
      <c r="K2427">
        <f>VLOOKUP(I2427,Sheet2!$A$2:$C$1013,3,FALSE)</f>
        <v>100</v>
      </c>
      <c r="L2427" t="str">
        <f t="shared" si="151"/>
        <v>UPDATE m_coa set coa_group_id='100' WHERE code='211001058';</v>
      </c>
    </row>
    <row r="2428" customFormat="1" spans="2:12">
      <c r="B2428">
        <v>211001059</v>
      </c>
      <c r="C2428" t="str">
        <f t="shared" si="149"/>
        <v>CL - Utang Pihak Berelasi - PT Kubox Teknologi Indonesia (KTI)</v>
      </c>
      <c r="D2428" s="7" t="str">
        <f t="shared" si="150"/>
        <v>INSERT INTO m_coa (created_at, code, name) values (NOW(),'211001059','CL - Utang Pihak Berelasi - PT Kubox Teknologi Indonesia (KTI)');</v>
      </c>
      <c r="E2428" s="744" t="s">
        <v>60</v>
      </c>
      <c r="F2428" t="s">
        <v>415</v>
      </c>
      <c r="G2428" t="s">
        <v>453</v>
      </c>
      <c r="I2428" t="s">
        <v>171</v>
      </c>
      <c r="K2428">
        <f>VLOOKUP(I2428,Sheet2!$A$2:$C$1013,3,FALSE)</f>
        <v>101</v>
      </c>
      <c r="L2428" t="str">
        <f t="shared" si="151"/>
        <v>UPDATE m_coa set coa_group_id='101' WHERE code='211001059';</v>
      </c>
    </row>
    <row r="2429" customFormat="1" spans="2:12">
      <c r="B2429">
        <v>211001060</v>
      </c>
      <c r="C2429" t="str">
        <f t="shared" si="149"/>
        <v>CL - Utang Pihak Berelasi - PT Kuwais Berkah Indonesia (KBI)</v>
      </c>
      <c r="D2429" s="7" t="str">
        <f t="shared" si="150"/>
        <v>INSERT INTO m_coa (created_at, code, name) values (NOW(),'211001060','CL - Utang Pihak Berelasi - PT Kuwais Berkah Indonesia (KBI)');</v>
      </c>
      <c r="E2429" s="744" t="s">
        <v>60</v>
      </c>
      <c r="F2429" t="s">
        <v>415</v>
      </c>
      <c r="G2429" t="s">
        <v>453</v>
      </c>
      <c r="I2429" t="s">
        <v>172</v>
      </c>
      <c r="K2429">
        <f>VLOOKUP(I2429,Sheet2!$A$2:$C$1013,3,FALSE)</f>
        <v>102</v>
      </c>
      <c r="L2429" t="str">
        <f t="shared" si="151"/>
        <v>UPDATE m_coa set coa_group_id='102' WHERE code='211001060';</v>
      </c>
    </row>
    <row r="2430" customFormat="1" spans="2:12">
      <c r="B2430">
        <v>211001061</v>
      </c>
      <c r="C2430" t="str">
        <f t="shared" si="149"/>
        <v>CL - Utang Pihak Berelasi - PT Kwartet Boga Anugerah (KBA)</v>
      </c>
      <c r="D2430" s="7" t="str">
        <f t="shared" si="150"/>
        <v>INSERT INTO m_coa (created_at, code, name) values (NOW(),'211001061','CL - Utang Pihak Berelasi - PT Kwartet Boga Anugerah (KBA)');</v>
      </c>
      <c r="E2430" s="744" t="s">
        <v>60</v>
      </c>
      <c r="F2430" t="s">
        <v>415</v>
      </c>
      <c r="G2430" t="s">
        <v>453</v>
      </c>
      <c r="I2430" t="s">
        <v>173</v>
      </c>
      <c r="K2430">
        <f>VLOOKUP(I2430,Sheet2!$A$2:$C$1013,3,FALSE)</f>
        <v>103</v>
      </c>
      <c r="L2430" t="str">
        <f t="shared" si="151"/>
        <v>UPDATE m_coa set coa_group_id='103' WHERE code='211001061';</v>
      </c>
    </row>
    <row r="2431" customFormat="1" spans="2:12">
      <c r="B2431">
        <v>211001062</v>
      </c>
      <c r="C2431" t="str">
        <f t="shared" si="149"/>
        <v>CL - Utang Pihak Berelasi - PT Lautan Inovasi Teknologi (LIT)</v>
      </c>
      <c r="D2431" s="7" t="str">
        <f t="shared" si="150"/>
        <v>INSERT INTO m_coa (created_at, code, name) values (NOW(),'211001062','CL - Utang Pihak Berelasi - PT Lautan Inovasi Teknologi (LIT)');</v>
      </c>
      <c r="E2431" s="744" t="s">
        <v>60</v>
      </c>
      <c r="F2431" t="s">
        <v>415</v>
      </c>
      <c r="G2431" t="s">
        <v>453</v>
      </c>
      <c r="I2431" t="s">
        <v>174</v>
      </c>
      <c r="K2431">
        <f>VLOOKUP(I2431,Sheet2!$A$2:$C$1013,3,FALSE)</f>
        <v>104</v>
      </c>
      <c r="L2431" t="str">
        <f t="shared" si="151"/>
        <v>UPDATE m_coa set coa_group_id='104' WHERE code='211001062';</v>
      </c>
    </row>
    <row r="2432" customFormat="1" spans="2:12">
      <c r="B2432">
        <v>211001063</v>
      </c>
      <c r="C2432" t="str">
        <f t="shared" si="149"/>
        <v>CL - Utang Pihak Berelasi - PT Lentera Ekosistem Digital (LED)</v>
      </c>
      <c r="D2432" s="7" t="str">
        <f t="shared" si="150"/>
        <v>INSERT INTO m_coa (created_at, code, name) values (NOW(),'211001063','CL - Utang Pihak Berelasi - PT Lentera Ekosistem Digital (LED)');</v>
      </c>
      <c r="E2432" s="744" t="s">
        <v>60</v>
      </c>
      <c r="F2432" t="s">
        <v>415</v>
      </c>
      <c r="G2432" t="s">
        <v>453</v>
      </c>
      <c r="I2432" t="s">
        <v>175</v>
      </c>
      <c r="K2432">
        <f>VLOOKUP(I2432,Sheet2!$A$2:$C$1013,3,FALSE)</f>
        <v>105</v>
      </c>
      <c r="L2432" t="str">
        <f t="shared" si="151"/>
        <v>UPDATE m_coa set coa_group_id='105' WHERE code='211001063';</v>
      </c>
    </row>
    <row r="2433" customFormat="1" spans="2:12">
      <c r="B2433">
        <v>211001064</v>
      </c>
      <c r="C2433" t="str">
        <f t="shared" si="149"/>
        <v>CL - Utang Pihak Berelasi - PT Logitek Digital Nusantara (LDN/DTN)</v>
      </c>
      <c r="D2433" s="7" t="str">
        <f t="shared" si="150"/>
        <v>INSERT INTO m_coa (created_at, code, name) values (NOW(),'211001064','CL - Utang Pihak Berelasi - PT Logitek Digital Nusantara (LDN/DTN)');</v>
      </c>
      <c r="E2433" s="744" t="s">
        <v>60</v>
      </c>
      <c r="F2433" t="s">
        <v>415</v>
      </c>
      <c r="G2433" t="s">
        <v>453</v>
      </c>
      <c r="I2433" t="s">
        <v>176</v>
      </c>
      <c r="K2433">
        <f>VLOOKUP(I2433,Sheet2!$A$2:$C$1013,3,FALSE)</f>
        <v>106</v>
      </c>
      <c r="L2433" t="str">
        <f t="shared" si="151"/>
        <v>UPDATE m_coa set coa_group_id='106' WHERE code='211001064';</v>
      </c>
    </row>
    <row r="2434" customFormat="1" spans="2:12">
      <c r="B2434">
        <v>211001065</v>
      </c>
      <c r="C2434" t="str">
        <f t="shared" ref="C2434:C2497" si="152">CONCATENATE(F2434,E2434,G2434,E2434,I2434)</f>
        <v>CL - Utang Pihak Berelasi - PT M Cash Integrasi Tbk (MCAS)</v>
      </c>
      <c r="D2434" s="7" t="str">
        <f t="shared" si="150"/>
        <v>INSERT INTO m_coa (created_at, code, name) values (NOW(),'211001065','CL - Utang Pihak Berelasi - PT M Cash Integrasi Tbk (MCAS)');</v>
      </c>
      <c r="E2434" s="744" t="s">
        <v>60</v>
      </c>
      <c r="F2434" t="s">
        <v>415</v>
      </c>
      <c r="G2434" t="s">
        <v>453</v>
      </c>
      <c r="I2434" t="s">
        <v>177</v>
      </c>
      <c r="K2434">
        <f>VLOOKUP(I2434,Sheet2!$A$2:$C$1013,3,FALSE)</f>
        <v>107</v>
      </c>
      <c r="L2434" t="str">
        <f t="shared" si="151"/>
        <v>UPDATE m_coa set coa_group_id='107' WHERE code='211001065';</v>
      </c>
    </row>
    <row r="2435" customFormat="1" spans="2:12">
      <c r="B2435">
        <v>211001066</v>
      </c>
      <c r="C2435" t="str">
        <f t="shared" si="152"/>
        <v>CL - Utang Pihak Berelasi - PT Digital Maksima Karunia</v>
      </c>
      <c r="D2435" s="7" t="str">
        <f t="shared" si="150"/>
        <v>INSERT INTO m_coa (created_at, code, name) values (NOW(),'211001066','CL - Utang Pihak Berelasi - PT Digital Maksima Karunia');</v>
      </c>
      <c r="E2435" s="744" t="s">
        <v>60</v>
      </c>
      <c r="F2435" t="s">
        <v>415</v>
      </c>
      <c r="G2435" t="s">
        <v>453</v>
      </c>
      <c r="I2435" t="s">
        <v>178</v>
      </c>
      <c r="K2435">
        <f>VLOOKUP(I2435,Sheet2!$A$2:$C$1013,3,FALSE)</f>
        <v>108</v>
      </c>
      <c r="L2435" t="str">
        <f t="shared" si="151"/>
        <v>UPDATE m_coa set coa_group_id='108' WHERE code='211001066';</v>
      </c>
    </row>
    <row r="2436" customFormat="1" spans="2:12">
      <c r="B2436">
        <v>211001067</v>
      </c>
      <c r="C2436" t="str">
        <f t="shared" si="152"/>
        <v>CL - Utang Pihak Berelasi - PT M Cash Ritel Indonesia (MRI)</v>
      </c>
      <c r="D2436" s="7" t="str">
        <f t="shared" si="150"/>
        <v>INSERT INTO m_coa (created_at, code, name) values (NOW(),'211001067','CL - Utang Pihak Berelasi - PT M Cash Ritel Indonesia (MRI)');</v>
      </c>
      <c r="E2436" s="744" t="s">
        <v>60</v>
      </c>
      <c r="F2436" t="s">
        <v>415</v>
      </c>
      <c r="G2436" t="s">
        <v>453</v>
      </c>
      <c r="I2436" t="s">
        <v>179</v>
      </c>
      <c r="K2436">
        <f>VLOOKUP(I2436,Sheet2!$A$2:$C$1013,3,FALSE)</f>
        <v>109</v>
      </c>
      <c r="L2436" t="str">
        <f t="shared" si="151"/>
        <v>UPDATE m_coa set coa_group_id='109' WHERE code='211001067';</v>
      </c>
    </row>
    <row r="2437" customFormat="1" spans="2:12">
      <c r="B2437">
        <v>211001068</v>
      </c>
      <c r="C2437" t="str">
        <f t="shared" si="152"/>
        <v>CL - Utang Pihak Berelasi - PT M Cash Telefast Indonesia (MTI)</v>
      </c>
      <c r="D2437" s="7" t="str">
        <f t="shared" ref="D2437:D2500" si="153">"INSERT INTO m_coa (created_at, code, name) values (NOW(),'"&amp;B2437&amp;"','"&amp;C2437&amp;"');"</f>
        <v>INSERT INTO m_coa (created_at, code, name) values (NOW(),'211001068','CL - Utang Pihak Berelasi - PT M Cash Telefast Indonesia (MTI)');</v>
      </c>
      <c r="E2437" s="744" t="s">
        <v>60</v>
      </c>
      <c r="F2437" t="s">
        <v>415</v>
      </c>
      <c r="G2437" t="s">
        <v>453</v>
      </c>
      <c r="I2437" t="s">
        <v>180</v>
      </c>
      <c r="K2437">
        <f>VLOOKUP(I2437,Sheet2!$A$2:$C$1013,3,FALSE)</f>
        <v>110</v>
      </c>
      <c r="L2437" t="str">
        <f t="shared" ref="L2437:L2500" si="154">"UPDATE m_coa set coa_group_id='"&amp;K2437&amp;"' WHERE code='"&amp;B2437&amp;"';"</f>
        <v>UPDATE m_coa set coa_group_id='110' WHERE code='211001068';</v>
      </c>
    </row>
    <row r="2438" customFormat="1" spans="2:12">
      <c r="B2438">
        <v>211001069</v>
      </c>
      <c r="C2438" t="str">
        <f t="shared" si="152"/>
        <v>CL - Utang Pihak Berelasi - PT Matra Sinema Asia (MSA)</v>
      </c>
      <c r="D2438" s="7" t="str">
        <f t="shared" si="153"/>
        <v>INSERT INTO m_coa (created_at, code, name) values (NOW(),'211001069','CL - Utang Pihak Berelasi - PT Matra Sinema Asia (MSA)');</v>
      </c>
      <c r="E2438" s="744" t="s">
        <v>60</v>
      </c>
      <c r="F2438" t="s">
        <v>415</v>
      </c>
      <c r="G2438" t="s">
        <v>453</v>
      </c>
      <c r="I2438" t="s">
        <v>181</v>
      </c>
      <c r="K2438">
        <f>VLOOKUP(I2438,Sheet2!$A$2:$C$1013,3,FALSE)</f>
        <v>111</v>
      </c>
      <c r="L2438" t="str">
        <f t="shared" si="154"/>
        <v>UPDATE m_coa set coa_group_id='111' WHERE code='211001069';</v>
      </c>
    </row>
    <row r="2439" customFormat="1" spans="2:12">
      <c r="B2439">
        <v>211001070</v>
      </c>
      <c r="C2439" t="str">
        <f t="shared" si="152"/>
        <v>CL - Utang Pihak Berelasi - PT MCash Untuk Indonesia (MUI)</v>
      </c>
      <c r="D2439" s="7" t="str">
        <f t="shared" si="153"/>
        <v>INSERT INTO m_coa (created_at, code, name) values (NOW(),'211001070','CL - Utang Pihak Berelasi - PT MCash Untuk Indonesia (MUI)');</v>
      </c>
      <c r="E2439" s="744" t="s">
        <v>60</v>
      </c>
      <c r="F2439" t="s">
        <v>415</v>
      </c>
      <c r="G2439" t="s">
        <v>453</v>
      </c>
      <c r="I2439" t="s">
        <v>182</v>
      </c>
      <c r="K2439">
        <f>VLOOKUP(I2439,Sheet2!$A$2:$C$1013,3,FALSE)</f>
        <v>112</v>
      </c>
      <c r="L2439" t="str">
        <f t="shared" si="154"/>
        <v>UPDATE m_coa set coa_group_id='112' WHERE code='211001070';</v>
      </c>
    </row>
    <row r="2440" customFormat="1" spans="2:12">
      <c r="B2440">
        <v>211001071</v>
      </c>
      <c r="C2440" t="str">
        <f t="shared" si="152"/>
        <v>CL - Utang Pihak Berelasi - PT Media Karya Nusantara (MKN2)</v>
      </c>
      <c r="D2440" s="7" t="str">
        <f t="shared" si="153"/>
        <v>INSERT INTO m_coa (created_at, code, name) values (NOW(),'211001071','CL - Utang Pihak Berelasi - PT Media Karya Nusantara (MKN2)');</v>
      </c>
      <c r="E2440" s="744" t="s">
        <v>60</v>
      </c>
      <c r="F2440" t="s">
        <v>415</v>
      </c>
      <c r="G2440" t="s">
        <v>453</v>
      </c>
      <c r="I2440" t="s">
        <v>183</v>
      </c>
      <c r="K2440">
        <f>VLOOKUP(I2440,Sheet2!$A$2:$C$1013,3,FALSE)</f>
        <v>113</v>
      </c>
      <c r="L2440" t="str">
        <f t="shared" si="154"/>
        <v>UPDATE m_coa set coa_group_id='113' WHERE code='211001071';</v>
      </c>
    </row>
    <row r="2441" customFormat="1" spans="2:12">
      <c r="B2441">
        <v>211001072</v>
      </c>
      <c r="C2441" t="str">
        <f t="shared" si="152"/>
        <v>CL - Utang Pihak Berelasi - PT Meisys Technology</v>
      </c>
      <c r="D2441" s="7" t="str">
        <f t="shared" si="153"/>
        <v>INSERT INTO m_coa (created_at, code, name) values (NOW(),'211001072','CL - Utang Pihak Berelasi - PT Meisys Technology');</v>
      </c>
      <c r="E2441" s="744" t="s">
        <v>60</v>
      </c>
      <c r="F2441" t="s">
        <v>415</v>
      </c>
      <c r="G2441" t="s">
        <v>453</v>
      </c>
      <c r="I2441" t="s">
        <v>184</v>
      </c>
      <c r="K2441">
        <f>VLOOKUP(I2441,Sheet2!$A$2:$C$1013,3,FALSE)</f>
        <v>114</v>
      </c>
      <c r="L2441" t="str">
        <f t="shared" si="154"/>
        <v>UPDATE m_coa set coa_group_id='114' WHERE code='211001072';</v>
      </c>
    </row>
    <row r="2442" customFormat="1" spans="2:12">
      <c r="B2442">
        <v>211001073</v>
      </c>
      <c r="C2442" t="str">
        <f t="shared" si="152"/>
        <v>CL - Utang Pihak Berelasi - PT Mitra Anugerah Setia Kawan (MASK)</v>
      </c>
      <c r="D2442" s="7" t="str">
        <f t="shared" si="153"/>
        <v>INSERT INTO m_coa (created_at, code, name) values (NOW(),'211001073','CL - Utang Pihak Berelasi - PT Mitra Anugerah Setia Kawan (MASK)');</v>
      </c>
      <c r="E2442" s="744" t="s">
        <v>60</v>
      </c>
      <c r="F2442" t="s">
        <v>415</v>
      </c>
      <c r="G2442" t="s">
        <v>453</v>
      </c>
      <c r="I2442" t="s">
        <v>185</v>
      </c>
      <c r="K2442">
        <f>VLOOKUP(I2442,Sheet2!$A$2:$C$1013,3,FALSE)</f>
        <v>115</v>
      </c>
      <c r="L2442" t="str">
        <f t="shared" si="154"/>
        <v>UPDATE m_coa set coa_group_id='115' WHERE code='211001073';</v>
      </c>
    </row>
    <row r="2443" customFormat="1" spans="2:12">
      <c r="B2443">
        <v>211001074</v>
      </c>
      <c r="C2443" t="str">
        <f t="shared" si="152"/>
        <v>CL - Utang Pihak Berelasi - PT Mitra Artha Teknologi (MAT)</v>
      </c>
      <c r="D2443" s="7" t="str">
        <f t="shared" si="153"/>
        <v>INSERT INTO m_coa (created_at, code, name) values (NOW(),'211001074','CL - Utang Pihak Berelasi - PT Mitra Artha Teknologi (MAT)');</v>
      </c>
      <c r="E2443" s="744" t="s">
        <v>60</v>
      </c>
      <c r="F2443" t="s">
        <v>415</v>
      </c>
      <c r="G2443" t="s">
        <v>453</v>
      </c>
      <c r="I2443" t="s">
        <v>186</v>
      </c>
      <c r="K2443">
        <f>VLOOKUP(I2443,Sheet2!$A$2:$C$1013,3,FALSE)</f>
        <v>116</v>
      </c>
      <c r="L2443" t="str">
        <f t="shared" si="154"/>
        <v>UPDATE m_coa set coa_group_id='116' WHERE code='211001074';</v>
      </c>
    </row>
    <row r="2444" customFormat="1" spans="2:12">
      <c r="B2444">
        <v>211001075</v>
      </c>
      <c r="C2444" t="str">
        <f t="shared" si="152"/>
        <v>CL - Utang Pihak Berelasi - PT Mitra Cipta Teknologi (MCT)</v>
      </c>
      <c r="D2444" s="7" t="str">
        <f t="shared" si="153"/>
        <v>INSERT INTO m_coa (created_at, code, name) values (NOW(),'211001075','CL - Utang Pihak Berelasi - PT Mitra Cipta Teknologi (MCT)');</v>
      </c>
      <c r="E2444" s="744" t="s">
        <v>60</v>
      </c>
      <c r="F2444" t="s">
        <v>415</v>
      </c>
      <c r="G2444" t="s">
        <v>453</v>
      </c>
      <c r="I2444" t="s">
        <v>187</v>
      </c>
      <c r="K2444">
        <f>VLOOKUP(I2444,Sheet2!$A$2:$C$1013,3,FALSE)</f>
        <v>117</v>
      </c>
      <c r="L2444" t="str">
        <f t="shared" si="154"/>
        <v>UPDATE m_coa set coa_group_id='117' WHERE code='211001075';</v>
      </c>
    </row>
    <row r="2445" customFormat="1" spans="2:12">
      <c r="B2445">
        <v>211001076</v>
      </c>
      <c r="C2445" t="str">
        <f t="shared" si="152"/>
        <v>CL - Utang Pihak Berelasi - PT Mitra Citra Anugerah (MCA)</v>
      </c>
      <c r="D2445" s="7" t="str">
        <f t="shared" si="153"/>
        <v>INSERT INTO m_coa (created_at, code, name) values (NOW(),'211001076','CL - Utang Pihak Berelasi - PT Mitra Citra Anugerah (MCA)');</v>
      </c>
      <c r="E2445" s="744" t="s">
        <v>60</v>
      </c>
      <c r="F2445" t="s">
        <v>415</v>
      </c>
      <c r="G2445" t="s">
        <v>453</v>
      </c>
      <c r="I2445" t="s">
        <v>188</v>
      </c>
      <c r="K2445">
        <f>VLOOKUP(I2445,Sheet2!$A$2:$C$1013,3,FALSE)</f>
        <v>118</v>
      </c>
      <c r="L2445" t="str">
        <f t="shared" si="154"/>
        <v>UPDATE m_coa set coa_group_id='118' WHERE code='211001076';</v>
      </c>
    </row>
    <row r="2446" customFormat="1" spans="2:12">
      <c r="B2446">
        <v>211001077</v>
      </c>
      <c r="C2446" t="str">
        <f t="shared" si="152"/>
        <v>CL - Utang Pihak Berelasi - PT Mitra Karunia Nusantara (MKN)</v>
      </c>
      <c r="D2446" s="7" t="str">
        <f t="shared" si="153"/>
        <v>INSERT INTO m_coa (created_at, code, name) values (NOW(),'211001077','CL - Utang Pihak Berelasi - PT Mitra Karunia Nusantara (MKN)');</v>
      </c>
      <c r="E2446" s="744" t="s">
        <v>60</v>
      </c>
      <c r="F2446" t="s">
        <v>415</v>
      </c>
      <c r="G2446" t="s">
        <v>453</v>
      </c>
      <c r="I2446" t="s">
        <v>189</v>
      </c>
      <c r="K2446">
        <f>VLOOKUP(I2446,Sheet2!$A$2:$C$1013,3,FALSE)</f>
        <v>119</v>
      </c>
      <c r="L2446" t="str">
        <f t="shared" si="154"/>
        <v>UPDATE m_coa set coa_group_id='119' WHERE code='211001077';</v>
      </c>
    </row>
    <row r="2447" customFormat="1" spans="2:12">
      <c r="B2447">
        <v>211001078</v>
      </c>
      <c r="C2447" t="str">
        <f t="shared" si="152"/>
        <v>CL - Utang Pihak Berelasi - PT Mitra Kharisma Nusantara (MKN3)</v>
      </c>
      <c r="D2447" s="7" t="str">
        <f t="shared" si="153"/>
        <v>INSERT INTO m_coa (created_at, code, name) values (NOW(),'211001078','CL - Utang Pihak Berelasi - PT Mitra Kharisma Nusantara (MKN3)');</v>
      </c>
      <c r="E2447" s="744" t="s">
        <v>60</v>
      </c>
      <c r="F2447" t="s">
        <v>415</v>
      </c>
      <c r="G2447" t="s">
        <v>453</v>
      </c>
      <c r="I2447" t="s">
        <v>190</v>
      </c>
      <c r="K2447">
        <f>VLOOKUP(I2447,Sheet2!$A$2:$C$1013,3,FALSE)</f>
        <v>120</v>
      </c>
      <c r="L2447" t="str">
        <f t="shared" si="154"/>
        <v>UPDATE m_coa set coa_group_id='120' WHERE code='211001078';</v>
      </c>
    </row>
    <row r="2448" customFormat="1" spans="2:12">
      <c r="B2448">
        <v>211001079</v>
      </c>
      <c r="C2448" t="str">
        <f t="shared" si="152"/>
        <v>CL - Utang Pihak Berelasi - PT Mitra Proteksi Mandiri (MPM)</v>
      </c>
      <c r="D2448" s="7" t="str">
        <f t="shared" si="153"/>
        <v>INSERT INTO m_coa (created_at, code, name) values (NOW(),'211001079','CL - Utang Pihak Berelasi - PT Mitra Proteksi Mandiri (MPM)');</v>
      </c>
      <c r="E2448" s="744" t="s">
        <v>60</v>
      </c>
      <c r="F2448" t="s">
        <v>415</v>
      </c>
      <c r="G2448" t="s">
        <v>453</v>
      </c>
      <c r="I2448" t="s">
        <v>191</v>
      </c>
      <c r="K2448">
        <f>VLOOKUP(I2448,Sheet2!$A$2:$C$1013,3,FALSE)</f>
        <v>121</v>
      </c>
      <c r="L2448" t="str">
        <f t="shared" si="154"/>
        <v>UPDATE m_coa set coa_group_id='121' WHERE code='211001079';</v>
      </c>
    </row>
    <row r="2449" customFormat="1" spans="2:12">
      <c r="B2449">
        <v>211001080</v>
      </c>
      <c r="C2449" t="str">
        <f t="shared" si="152"/>
        <v>CL - Utang Pihak Berelasi - PT Mitra Wicaksana Hopindo (MWH)</v>
      </c>
      <c r="D2449" s="7" t="str">
        <f t="shared" si="153"/>
        <v>INSERT INTO m_coa (created_at, code, name) values (NOW(),'211001080','CL - Utang Pihak Berelasi - PT Mitra Wicaksana Hopindo (MWH)');</v>
      </c>
      <c r="E2449" s="744" t="s">
        <v>60</v>
      </c>
      <c r="F2449" t="s">
        <v>415</v>
      </c>
      <c r="G2449" t="s">
        <v>453</v>
      </c>
      <c r="I2449" t="s">
        <v>192</v>
      </c>
      <c r="K2449">
        <f>VLOOKUP(I2449,Sheet2!$A$2:$C$1013,3,FALSE)</f>
        <v>122</v>
      </c>
      <c r="L2449" t="str">
        <f t="shared" si="154"/>
        <v>UPDATE m_coa set coa_group_id='122' WHERE code='211001080';</v>
      </c>
    </row>
    <row r="2450" customFormat="1" spans="2:12">
      <c r="B2450">
        <v>211001081</v>
      </c>
      <c r="C2450" t="str">
        <f t="shared" si="152"/>
        <v>CL - Utang Pihak Berelasi - PT MKopi Digital Indonesia (MKDI)</v>
      </c>
      <c r="D2450" s="7" t="str">
        <f t="shared" si="153"/>
        <v>INSERT INTO m_coa (created_at, code, name) values (NOW(),'211001081','CL - Utang Pihak Berelasi - PT MKopi Digital Indonesia (MKDI)');</v>
      </c>
      <c r="E2450" s="744" t="s">
        <v>60</v>
      </c>
      <c r="F2450" t="s">
        <v>415</v>
      </c>
      <c r="G2450" t="s">
        <v>453</v>
      </c>
      <c r="I2450" t="s">
        <v>193</v>
      </c>
      <c r="K2450">
        <f>VLOOKUP(I2450,Sheet2!$A$2:$C$1013,3,FALSE)</f>
        <v>123</v>
      </c>
      <c r="L2450" t="str">
        <f t="shared" si="154"/>
        <v>UPDATE m_coa set coa_group_id='123' WHERE code='211001081';</v>
      </c>
    </row>
    <row r="2451" customFormat="1" spans="2:12">
      <c r="B2451">
        <v>211001082</v>
      </c>
      <c r="C2451" t="str">
        <f t="shared" si="152"/>
        <v>CL - Utang Pihak Berelasi - PT Monetix Digital Indonesia (MDI)</v>
      </c>
      <c r="D2451" s="7" t="str">
        <f t="shared" si="153"/>
        <v>INSERT INTO m_coa (created_at, code, name) values (NOW(),'211001082','CL - Utang Pihak Berelasi - PT Monetix Digital Indonesia (MDI)');</v>
      </c>
      <c r="E2451" s="744" t="s">
        <v>60</v>
      </c>
      <c r="F2451" t="s">
        <v>415</v>
      </c>
      <c r="G2451" t="s">
        <v>453</v>
      </c>
      <c r="I2451" t="s">
        <v>194</v>
      </c>
      <c r="K2451">
        <f>VLOOKUP(I2451,Sheet2!$A$2:$C$1013,3,FALSE)</f>
        <v>124</v>
      </c>
      <c r="L2451" t="str">
        <f t="shared" si="154"/>
        <v>UPDATE m_coa set coa_group_id='124' WHERE code='211001082';</v>
      </c>
    </row>
    <row r="2452" customFormat="1" spans="2:12">
      <c r="B2452">
        <v>211001083</v>
      </c>
      <c r="C2452" t="str">
        <f t="shared" si="152"/>
        <v>CL - Utang Pihak Berelasi - PT Muldidaya Dinamika (MDD)</v>
      </c>
      <c r="D2452" s="7" t="str">
        <f t="shared" si="153"/>
        <v>INSERT INTO m_coa (created_at, code, name) values (NOW(),'211001083','CL - Utang Pihak Berelasi - PT Muldidaya Dinamika (MDD)');</v>
      </c>
      <c r="E2452" s="744" t="s">
        <v>60</v>
      </c>
      <c r="F2452" t="s">
        <v>415</v>
      </c>
      <c r="G2452" t="s">
        <v>453</v>
      </c>
      <c r="I2452" t="s">
        <v>195</v>
      </c>
      <c r="K2452">
        <f>VLOOKUP(I2452,Sheet2!$A$2:$C$1013,3,FALSE)</f>
        <v>125</v>
      </c>
      <c r="L2452" t="str">
        <f t="shared" si="154"/>
        <v>UPDATE m_coa set coa_group_id='125' WHERE code='211001083';</v>
      </c>
    </row>
    <row r="2453" customFormat="1" spans="2:12">
      <c r="B2453">
        <v>211001084</v>
      </c>
      <c r="C2453" t="str">
        <f t="shared" si="152"/>
        <v>CL - Utang Pihak Berelasi - PT Natrindo Fajar Cemerlang (NFC)</v>
      </c>
      <c r="D2453" s="7" t="str">
        <f t="shared" si="153"/>
        <v>INSERT INTO m_coa (created_at, code, name) values (NOW(),'211001084','CL - Utang Pihak Berelasi - PT Natrindo Fajar Cemerlang (NFC)');</v>
      </c>
      <c r="E2453" s="744" t="s">
        <v>60</v>
      </c>
      <c r="F2453" t="s">
        <v>415</v>
      </c>
      <c r="G2453" t="s">
        <v>453</v>
      </c>
      <c r="I2453" t="s">
        <v>196</v>
      </c>
      <c r="K2453">
        <f>VLOOKUP(I2453,Sheet2!$A$2:$C$1013,3,FALSE)</f>
        <v>126</v>
      </c>
      <c r="L2453" t="str">
        <f t="shared" si="154"/>
        <v>UPDATE m_coa set coa_group_id='126' WHERE code='211001084';</v>
      </c>
    </row>
    <row r="2454" customFormat="1" spans="2:12">
      <c r="B2454">
        <v>211001085</v>
      </c>
      <c r="C2454" t="str">
        <f t="shared" si="152"/>
        <v>CL - Utang Pihak Berelasi - PT NFC Indonesia Tbk (NFCX)</v>
      </c>
      <c r="D2454" s="7" t="str">
        <f t="shared" si="153"/>
        <v>INSERT INTO m_coa (created_at, code, name) values (NOW(),'211001085','CL - Utang Pihak Berelasi - PT NFC Indonesia Tbk (NFCX)');</v>
      </c>
      <c r="E2454" s="744" t="s">
        <v>60</v>
      </c>
      <c r="F2454" t="s">
        <v>415</v>
      </c>
      <c r="G2454" t="s">
        <v>453</v>
      </c>
      <c r="I2454" t="s">
        <v>197</v>
      </c>
      <c r="K2454">
        <f>VLOOKUP(I2454,Sheet2!$A$2:$C$1013,3,FALSE)</f>
        <v>127</v>
      </c>
      <c r="L2454" t="str">
        <f t="shared" si="154"/>
        <v>UPDATE m_coa set coa_group_id='127' WHERE code='211001085';</v>
      </c>
    </row>
    <row r="2455" customFormat="1" spans="2:12">
      <c r="B2455">
        <v>211001086</v>
      </c>
      <c r="C2455" t="str">
        <f t="shared" si="152"/>
        <v>CL - Utang Pihak Berelasi - PT NFCX Media Teknologi (NMT)</v>
      </c>
      <c r="D2455" s="7" t="str">
        <f t="shared" si="153"/>
        <v>INSERT INTO m_coa (created_at, code, name) values (NOW(),'211001086','CL - Utang Pihak Berelasi - PT NFCX Media Teknologi (NMT)');</v>
      </c>
      <c r="E2455" s="744" t="s">
        <v>60</v>
      </c>
      <c r="F2455" t="s">
        <v>415</v>
      </c>
      <c r="G2455" t="s">
        <v>453</v>
      </c>
      <c r="I2455" t="s">
        <v>198</v>
      </c>
      <c r="K2455">
        <f>VLOOKUP(I2455,Sheet2!$A$2:$C$1013,3,FALSE)</f>
        <v>128</v>
      </c>
      <c r="L2455" t="str">
        <f t="shared" si="154"/>
        <v>UPDATE m_coa set coa_group_id='128' WHERE code='211001086';</v>
      </c>
    </row>
    <row r="2456" customFormat="1" spans="2:12">
      <c r="B2456">
        <v>211001087</v>
      </c>
      <c r="C2456" t="str">
        <f t="shared" si="152"/>
        <v>CL - Utang Pihak Berelasi - PT Nusantara Inti Karunia (NIK)</v>
      </c>
      <c r="D2456" s="7" t="str">
        <f t="shared" si="153"/>
        <v>INSERT INTO m_coa (created_at, code, name) values (NOW(),'211001087','CL - Utang Pihak Berelasi - PT Nusantara Inti Karunia (NIK)');</v>
      </c>
      <c r="E2456" s="744" t="s">
        <v>60</v>
      </c>
      <c r="F2456" t="s">
        <v>415</v>
      </c>
      <c r="G2456" t="s">
        <v>453</v>
      </c>
      <c r="I2456" t="s">
        <v>199</v>
      </c>
      <c r="K2456">
        <f>VLOOKUP(I2456,Sheet2!$A$2:$C$1013,3,FALSE)</f>
        <v>129</v>
      </c>
      <c r="L2456" t="str">
        <f t="shared" si="154"/>
        <v>UPDATE m_coa set coa_group_id='129' WHERE code='211001087';</v>
      </c>
    </row>
    <row r="2457" customFormat="1" spans="2:12">
      <c r="B2457">
        <v>211001088</v>
      </c>
      <c r="C2457" t="str">
        <f t="shared" si="152"/>
        <v>CL - Utang Pihak Berelasi - PT Nusantara Semesta Mandiri (NSM)</v>
      </c>
      <c r="D2457" s="7" t="str">
        <f t="shared" si="153"/>
        <v>INSERT INTO m_coa (created_at, code, name) values (NOW(),'211001088','CL - Utang Pihak Berelasi - PT Nusantara Semesta Mandiri (NSM)');</v>
      </c>
      <c r="E2457" s="744" t="s">
        <v>60</v>
      </c>
      <c r="F2457" t="s">
        <v>415</v>
      </c>
      <c r="G2457" t="s">
        <v>453</v>
      </c>
      <c r="I2457" t="s">
        <v>200</v>
      </c>
      <c r="K2457">
        <f>VLOOKUP(I2457,Sheet2!$A$2:$C$1013,3,FALSE)</f>
        <v>130</v>
      </c>
      <c r="L2457" t="str">
        <f t="shared" si="154"/>
        <v>UPDATE m_coa set coa_group_id='130' WHERE code='211001088';</v>
      </c>
    </row>
    <row r="2458" customFormat="1" spans="2:12">
      <c r="B2458">
        <v>211001089</v>
      </c>
      <c r="C2458" t="str">
        <f t="shared" si="152"/>
        <v>CL - Utang Pihak Berelasi - PT Nusantara Xchange Indonesia (NXI)</v>
      </c>
      <c r="D2458" s="7" t="str">
        <f t="shared" si="153"/>
        <v>INSERT INTO m_coa (created_at, code, name) values (NOW(),'211001089','CL - Utang Pihak Berelasi - PT Nusantara Xchange Indonesia (NXI)');</v>
      </c>
      <c r="E2458" s="744" t="s">
        <v>60</v>
      </c>
      <c r="F2458" t="s">
        <v>415</v>
      </c>
      <c r="G2458" t="s">
        <v>453</v>
      </c>
      <c r="I2458" t="s">
        <v>201</v>
      </c>
      <c r="K2458">
        <f>VLOOKUP(I2458,Sheet2!$A$2:$C$1013,3,FALSE)</f>
        <v>131</v>
      </c>
      <c r="L2458" t="str">
        <f t="shared" si="154"/>
        <v>UPDATE m_coa set coa_group_id='131' WHERE code='211001089';</v>
      </c>
    </row>
    <row r="2459" customFormat="1" spans="2:12">
      <c r="B2459">
        <v>211001090</v>
      </c>
      <c r="C2459" t="str">
        <f t="shared" si="152"/>
        <v>CL - Utang Pihak Berelasi - PT Omega Kreasi Bersama (OKB)</v>
      </c>
      <c r="D2459" s="7" t="str">
        <f t="shared" si="153"/>
        <v>INSERT INTO m_coa (created_at, code, name) values (NOW(),'211001090','CL - Utang Pihak Berelasi - PT Omega Kreasi Bersama (OKB)');</v>
      </c>
      <c r="E2459" s="744" t="s">
        <v>60</v>
      </c>
      <c r="F2459" t="s">
        <v>415</v>
      </c>
      <c r="G2459" t="s">
        <v>453</v>
      </c>
      <c r="I2459" t="s">
        <v>202</v>
      </c>
      <c r="K2459">
        <f>VLOOKUP(I2459,Sheet2!$A$2:$C$1013,3,FALSE)</f>
        <v>132</v>
      </c>
      <c r="L2459" t="str">
        <f t="shared" si="154"/>
        <v>UPDATE m_coa set coa_group_id='132' WHERE code='211001090';</v>
      </c>
    </row>
    <row r="2460" customFormat="1" spans="2:12">
      <c r="B2460">
        <v>211001091</v>
      </c>
      <c r="C2460" t="str">
        <f t="shared" si="152"/>
        <v>CL - Utang Pihak Berelasi - PT Oona Media Indonesia (OMI)</v>
      </c>
      <c r="D2460" s="7" t="str">
        <f t="shared" si="153"/>
        <v>INSERT INTO m_coa (created_at, code, name) values (NOW(),'211001091','CL - Utang Pihak Berelasi - PT Oona Media Indonesia (OMI)');</v>
      </c>
      <c r="E2460" s="744" t="s">
        <v>60</v>
      </c>
      <c r="F2460" t="s">
        <v>415</v>
      </c>
      <c r="G2460" t="s">
        <v>453</v>
      </c>
      <c r="I2460" t="s">
        <v>203</v>
      </c>
      <c r="K2460">
        <f>VLOOKUP(I2460,Sheet2!$A$2:$C$1013,3,FALSE)</f>
        <v>133</v>
      </c>
      <c r="L2460" t="str">
        <f t="shared" si="154"/>
        <v>UPDATE m_coa set coa_group_id='133' WHERE code='211001091';</v>
      </c>
    </row>
    <row r="2461" customFormat="1" spans="2:12">
      <c r="B2461">
        <v>211001092</v>
      </c>
      <c r="C2461" t="str">
        <f t="shared" si="152"/>
        <v>CL - Utang Pihak Berelasi - PT Qerja Manfaat Bangsa (QMB)</v>
      </c>
      <c r="D2461" s="7" t="str">
        <f t="shared" si="153"/>
        <v>INSERT INTO m_coa (created_at, code, name) values (NOW(),'211001092','CL - Utang Pihak Berelasi - PT Qerja Manfaat Bangsa (QMB)');</v>
      </c>
      <c r="E2461" s="744" t="s">
        <v>60</v>
      </c>
      <c r="F2461" t="s">
        <v>415</v>
      </c>
      <c r="G2461" t="s">
        <v>453</v>
      </c>
      <c r="I2461" t="s">
        <v>204</v>
      </c>
      <c r="K2461">
        <f>VLOOKUP(I2461,Sheet2!$A$2:$C$1013,3,FALSE)</f>
        <v>134</v>
      </c>
      <c r="L2461" t="str">
        <f t="shared" si="154"/>
        <v>UPDATE m_coa set coa_group_id='134' WHERE code='211001092';</v>
      </c>
    </row>
    <row r="2462" customFormat="1" spans="2:12">
      <c r="B2462">
        <v>211001093</v>
      </c>
      <c r="C2462" t="str">
        <f t="shared" si="152"/>
        <v>CL - Utang Pihak Berelasi - PT Rahmat Inti Kreasi (RIK)</v>
      </c>
      <c r="D2462" s="7" t="str">
        <f t="shared" si="153"/>
        <v>INSERT INTO m_coa (created_at, code, name) values (NOW(),'211001093','CL - Utang Pihak Berelasi - PT Rahmat Inti Kreasi (RIK)');</v>
      </c>
      <c r="E2462" s="744" t="s">
        <v>60</v>
      </c>
      <c r="F2462" t="s">
        <v>415</v>
      </c>
      <c r="G2462" t="s">
        <v>453</v>
      </c>
      <c r="I2462" t="s">
        <v>205</v>
      </c>
      <c r="K2462">
        <f>VLOOKUP(I2462,Sheet2!$A$2:$C$1013,3,FALSE)</f>
        <v>135</v>
      </c>
      <c r="L2462" t="str">
        <f t="shared" si="154"/>
        <v>UPDATE m_coa set coa_group_id='135' WHERE code='211001093';</v>
      </c>
    </row>
    <row r="2463" customFormat="1" spans="2:12">
      <c r="B2463">
        <v>211001094</v>
      </c>
      <c r="C2463" t="str">
        <f t="shared" si="152"/>
        <v>CL - Utang Pihak Berelasi - PT Red Bean Sukses Indonesia (RBSI)</v>
      </c>
      <c r="D2463" s="7" t="str">
        <f t="shared" si="153"/>
        <v>INSERT INTO m_coa (created_at, code, name) values (NOW(),'211001094','CL - Utang Pihak Berelasi - PT Red Bean Sukses Indonesia (RBSI)');</v>
      </c>
      <c r="E2463" s="744" t="s">
        <v>60</v>
      </c>
      <c r="F2463" t="s">
        <v>415</v>
      </c>
      <c r="G2463" t="s">
        <v>453</v>
      </c>
      <c r="I2463" t="s">
        <v>206</v>
      </c>
      <c r="K2463">
        <f>VLOOKUP(I2463,Sheet2!$A$2:$C$1013,3,FALSE)</f>
        <v>136</v>
      </c>
      <c r="L2463" t="str">
        <f t="shared" si="154"/>
        <v>UPDATE m_coa set coa_group_id='136' WHERE code='211001094';</v>
      </c>
    </row>
    <row r="2464" customFormat="1" spans="2:12">
      <c r="B2464">
        <v>211001095</v>
      </c>
      <c r="C2464" t="str">
        <f t="shared" si="152"/>
        <v>CL - Utang Pihak Berelasi - PT Riset Kecerdasan Buatan (RKB)</v>
      </c>
      <c r="D2464" s="7" t="str">
        <f t="shared" si="153"/>
        <v>INSERT INTO m_coa (created_at, code, name) values (NOW(),'211001095','CL - Utang Pihak Berelasi - PT Riset Kecerdasan Buatan (RKB)');</v>
      </c>
      <c r="E2464" s="744" t="s">
        <v>60</v>
      </c>
      <c r="F2464" t="s">
        <v>415</v>
      </c>
      <c r="G2464" t="s">
        <v>453</v>
      </c>
      <c r="I2464" t="s">
        <v>207</v>
      </c>
      <c r="K2464">
        <f>VLOOKUP(I2464,Sheet2!$A$2:$C$1013,3,FALSE)</f>
        <v>137</v>
      </c>
      <c r="L2464" t="str">
        <f t="shared" si="154"/>
        <v>UPDATE m_coa set coa_group_id='137' WHERE code='211001095';</v>
      </c>
    </row>
    <row r="2465" customFormat="1" spans="2:12">
      <c r="B2465">
        <v>211001096</v>
      </c>
      <c r="C2465" t="str">
        <f t="shared" si="152"/>
        <v>CL - Utang Pihak Berelasi - PT Ritel Cerdas Indonesia (RCI)</v>
      </c>
      <c r="D2465" s="7" t="str">
        <f t="shared" si="153"/>
        <v>INSERT INTO m_coa (created_at, code, name) values (NOW(),'211001096','CL - Utang Pihak Berelasi - PT Ritel Cerdas Indonesia (RCI)');</v>
      </c>
      <c r="E2465" s="744" t="s">
        <v>60</v>
      </c>
      <c r="F2465" t="s">
        <v>415</v>
      </c>
      <c r="G2465" t="s">
        <v>453</v>
      </c>
      <c r="I2465" t="s">
        <v>208</v>
      </c>
      <c r="K2465">
        <f>VLOOKUP(I2465,Sheet2!$A$2:$C$1013,3,FALSE)</f>
        <v>138</v>
      </c>
      <c r="L2465" t="str">
        <f t="shared" si="154"/>
        <v>UPDATE m_coa set coa_group_id='138' WHERE code='211001096';</v>
      </c>
    </row>
    <row r="2466" customFormat="1" spans="2:12">
      <c r="B2466">
        <v>211001097</v>
      </c>
      <c r="C2466" t="str">
        <f t="shared" si="152"/>
        <v>CL - Utang Pihak Berelasi - PT Sahabat Abadi Tunas Indonesia (SATI)</v>
      </c>
      <c r="D2466" s="7" t="str">
        <f t="shared" si="153"/>
        <v>INSERT INTO m_coa (created_at, code, name) values (NOW(),'211001097','CL - Utang Pihak Berelasi - PT Sahabat Abadi Tunas Indonesia (SATI)');</v>
      </c>
      <c r="E2466" s="744" t="s">
        <v>60</v>
      </c>
      <c r="F2466" t="s">
        <v>415</v>
      </c>
      <c r="G2466" t="s">
        <v>453</v>
      </c>
      <c r="I2466" t="s">
        <v>209</v>
      </c>
      <c r="K2466">
        <f>VLOOKUP(I2466,Sheet2!$A$2:$C$1013,3,FALSE)</f>
        <v>139</v>
      </c>
      <c r="L2466" t="str">
        <f t="shared" si="154"/>
        <v>UPDATE m_coa set coa_group_id='139' WHERE code='211001097';</v>
      </c>
    </row>
    <row r="2467" customFormat="1" spans="2:12">
      <c r="B2467">
        <v>211001098</v>
      </c>
      <c r="C2467" t="str">
        <f t="shared" si="152"/>
        <v>CL - Utang Pihak Berelasi - PT Sarana Rahmat Lestari (SRL)</v>
      </c>
      <c r="D2467" s="7" t="str">
        <f t="shared" si="153"/>
        <v>INSERT INTO m_coa (created_at, code, name) values (NOW(),'211001098','CL - Utang Pihak Berelasi - PT Sarana Rahmat Lestari (SRL)');</v>
      </c>
      <c r="E2467" s="744" t="s">
        <v>60</v>
      </c>
      <c r="F2467" t="s">
        <v>415</v>
      </c>
      <c r="G2467" t="s">
        <v>453</v>
      </c>
      <c r="I2467" t="s">
        <v>210</v>
      </c>
      <c r="K2467">
        <f>VLOOKUP(I2467,Sheet2!$A$2:$C$1013,3,FALSE)</f>
        <v>140</v>
      </c>
      <c r="L2467" t="str">
        <f t="shared" si="154"/>
        <v>UPDATE m_coa set coa_group_id='140' WHERE code='211001098';</v>
      </c>
    </row>
    <row r="2468" customFormat="1" spans="2:12">
      <c r="B2468">
        <v>211001099</v>
      </c>
      <c r="C2468" t="str">
        <f t="shared" si="152"/>
        <v>CL - Utang Pihak Berelasi - PT Sejahtera Eka Boga </v>
      </c>
      <c r="D2468" s="7" t="str">
        <f t="shared" si="153"/>
        <v>INSERT INTO m_coa (created_at, code, name) values (NOW(),'211001099','CL - Utang Pihak Berelasi - PT Sejahtera Eka Boga ');</v>
      </c>
      <c r="E2468" s="744" t="s">
        <v>60</v>
      </c>
      <c r="F2468" t="s">
        <v>415</v>
      </c>
      <c r="G2468" t="s">
        <v>453</v>
      </c>
      <c r="I2468" t="s">
        <v>211</v>
      </c>
      <c r="K2468">
        <f>VLOOKUP(I2468,Sheet2!$A$2:$C$1013,3,FALSE)</f>
        <v>141</v>
      </c>
      <c r="L2468" t="str">
        <f t="shared" si="154"/>
        <v>UPDATE m_coa set coa_group_id='141' WHERE code='211001099';</v>
      </c>
    </row>
    <row r="2469" customFormat="1" spans="2:12">
      <c r="B2469">
        <v>211001100</v>
      </c>
      <c r="C2469" t="str">
        <f t="shared" si="152"/>
        <v>CL - Utang Pihak Berelasi - PT Sejahtera Eka Mandiri Investama (SEMI)</v>
      </c>
      <c r="D2469" s="7" t="str">
        <f t="shared" si="153"/>
        <v>INSERT INTO m_coa (created_at, code, name) values (NOW(),'211001100','CL - Utang Pihak Berelasi - PT Sejahtera Eka Mandiri Investama (SEMI)');</v>
      </c>
      <c r="E2469" s="744" t="s">
        <v>60</v>
      </c>
      <c r="F2469" t="s">
        <v>415</v>
      </c>
      <c r="G2469" t="s">
        <v>453</v>
      </c>
      <c r="I2469" t="s">
        <v>212</v>
      </c>
      <c r="K2469">
        <f>VLOOKUP(I2469,Sheet2!$A$2:$C$1013,3,FALSE)</f>
        <v>142</v>
      </c>
      <c r="L2469" t="str">
        <f t="shared" si="154"/>
        <v>UPDATE m_coa set coa_group_id='142' WHERE code='211001100';</v>
      </c>
    </row>
    <row r="2470" customFormat="1" spans="2:12">
      <c r="B2470">
        <v>211001101</v>
      </c>
      <c r="C2470" t="str">
        <f t="shared" si="152"/>
        <v>CL - Utang Pihak Berelasi - PT Seni Teknologi Sejahtera  (STS)</v>
      </c>
      <c r="D2470" s="7" t="str">
        <f t="shared" si="153"/>
        <v>INSERT INTO m_coa (created_at, code, name) values (NOW(),'211001101','CL - Utang Pihak Berelasi - PT Seni Teknologi Sejahtera  (STS)');</v>
      </c>
      <c r="E2470" s="744" t="s">
        <v>60</v>
      </c>
      <c r="F2470" t="s">
        <v>415</v>
      </c>
      <c r="G2470" t="s">
        <v>453</v>
      </c>
      <c r="I2470" t="s">
        <v>213</v>
      </c>
      <c r="K2470">
        <f>VLOOKUP(I2470,Sheet2!$A$2:$C$1013,3,FALSE)</f>
        <v>143</v>
      </c>
      <c r="L2470" t="str">
        <f t="shared" si="154"/>
        <v>UPDATE m_coa set coa_group_id='143' WHERE code='211001101';</v>
      </c>
    </row>
    <row r="2471" customFormat="1" spans="2:12">
      <c r="B2471">
        <v>211001102</v>
      </c>
      <c r="C2471" t="str">
        <f t="shared" si="152"/>
        <v>CL - Utang Pihak Berelasi - PT Sentra Anugerah Lestari (SAL)</v>
      </c>
      <c r="D2471" s="7" t="str">
        <f t="shared" si="153"/>
        <v>INSERT INTO m_coa (created_at, code, name) values (NOW(),'211001102','CL - Utang Pihak Berelasi - PT Sentra Anugerah Lestari (SAL)');</v>
      </c>
      <c r="E2471" s="744" t="s">
        <v>60</v>
      </c>
      <c r="F2471" t="s">
        <v>415</v>
      </c>
      <c r="G2471" t="s">
        <v>453</v>
      </c>
      <c r="I2471" t="s">
        <v>214</v>
      </c>
      <c r="K2471">
        <f>VLOOKUP(I2471,Sheet2!$A$2:$C$1013,3,FALSE)</f>
        <v>144</v>
      </c>
      <c r="L2471" t="str">
        <f t="shared" si="154"/>
        <v>UPDATE m_coa set coa_group_id='144' WHERE code='211001102';</v>
      </c>
    </row>
    <row r="2472" customFormat="1" spans="2:12">
      <c r="B2472">
        <v>211001103</v>
      </c>
      <c r="C2472" t="str">
        <f t="shared" si="152"/>
        <v>CL - Utang Pihak Berelasi - PT Sentra Rejeki Lestari (SRL)</v>
      </c>
      <c r="D2472" s="7" t="str">
        <f t="shared" si="153"/>
        <v>INSERT INTO m_coa (created_at, code, name) values (NOW(),'211001103','CL - Utang Pihak Berelasi - PT Sentra Rejeki Lestari (SRL)');</v>
      </c>
      <c r="E2472" s="744" t="s">
        <v>60</v>
      </c>
      <c r="F2472" t="s">
        <v>415</v>
      </c>
      <c r="G2472" t="s">
        <v>453</v>
      </c>
      <c r="I2472" t="s">
        <v>215</v>
      </c>
      <c r="K2472">
        <f>VLOOKUP(I2472,Sheet2!$A$2:$C$1013,3,FALSE)</f>
        <v>145</v>
      </c>
      <c r="L2472" t="str">
        <f t="shared" si="154"/>
        <v>UPDATE m_coa set coa_group_id='145' WHERE code='211001103';</v>
      </c>
    </row>
    <row r="2473" customFormat="1" spans="2:12">
      <c r="B2473">
        <v>211001104</v>
      </c>
      <c r="C2473" t="str">
        <f t="shared" si="152"/>
        <v>CL - Utang Pihak Berelasi - PT Sentra Wicaksana Anugerah (SWA)</v>
      </c>
      <c r="D2473" s="7" t="str">
        <f t="shared" si="153"/>
        <v>INSERT INTO m_coa (created_at, code, name) values (NOW(),'211001104','CL - Utang Pihak Berelasi - PT Sentra Wicaksana Anugerah (SWA)');</v>
      </c>
      <c r="E2473" s="744" t="s">
        <v>60</v>
      </c>
      <c r="F2473" t="s">
        <v>415</v>
      </c>
      <c r="G2473" t="s">
        <v>453</v>
      </c>
      <c r="I2473" t="s">
        <v>216</v>
      </c>
      <c r="K2473">
        <f>VLOOKUP(I2473,Sheet2!$A$2:$C$1013,3,FALSE)</f>
        <v>146</v>
      </c>
      <c r="L2473" t="str">
        <f t="shared" si="154"/>
        <v>UPDATE m_coa set coa_group_id='146' WHERE code='211001104';</v>
      </c>
    </row>
    <row r="2474" customFormat="1" spans="2:12">
      <c r="B2474">
        <v>211001105</v>
      </c>
      <c r="C2474" t="str">
        <f t="shared" si="152"/>
        <v>CL - Utang Pihak Berelasi - PT Sentral Dapur Pangan (SDP)</v>
      </c>
      <c r="D2474" s="7" t="str">
        <f t="shared" si="153"/>
        <v>INSERT INTO m_coa (created_at, code, name) values (NOW(),'211001105','CL - Utang Pihak Berelasi - PT Sentral Dapur Pangan (SDP)');</v>
      </c>
      <c r="E2474" s="744" t="s">
        <v>60</v>
      </c>
      <c r="F2474" t="s">
        <v>415</v>
      </c>
      <c r="G2474" t="s">
        <v>453</v>
      </c>
      <c r="I2474" t="s">
        <v>217</v>
      </c>
      <c r="K2474">
        <f>VLOOKUP(I2474,Sheet2!$A$2:$C$1013,3,FALSE)</f>
        <v>147</v>
      </c>
      <c r="L2474" t="str">
        <f t="shared" si="154"/>
        <v>UPDATE m_coa set coa_group_id='147' WHERE code='211001105';</v>
      </c>
    </row>
    <row r="2475" customFormat="1" spans="2:12">
      <c r="B2475">
        <v>211001106</v>
      </c>
      <c r="C2475" t="str">
        <f t="shared" si="152"/>
        <v>CL - Utang Pihak Berelasi - PT Sistem Mikroelektronik Cerdas (SMC)</v>
      </c>
      <c r="D2475" s="7" t="str">
        <f t="shared" si="153"/>
        <v>INSERT INTO m_coa (created_at, code, name) values (NOW(),'211001106','CL - Utang Pihak Berelasi - PT Sistem Mikroelektronik Cerdas (SMC)');</v>
      </c>
      <c r="E2475" s="744" t="s">
        <v>60</v>
      </c>
      <c r="F2475" t="s">
        <v>415</v>
      </c>
      <c r="G2475" t="s">
        <v>453</v>
      </c>
      <c r="I2475" t="s">
        <v>218</v>
      </c>
      <c r="K2475">
        <f>VLOOKUP(I2475,Sheet2!$A$2:$C$1013,3,FALSE)</f>
        <v>148</v>
      </c>
      <c r="L2475" t="str">
        <f t="shared" si="154"/>
        <v>UPDATE m_coa set coa_group_id='148' WHERE code='211001106';</v>
      </c>
    </row>
    <row r="2476" customFormat="1" spans="2:12">
      <c r="B2476">
        <v>211001107</v>
      </c>
      <c r="C2476" t="str">
        <f t="shared" si="152"/>
        <v>CL - Utang Pihak Berelasi - PT Solusi Proteksi Mandiri (SPM)</v>
      </c>
      <c r="D2476" s="7" t="str">
        <f t="shared" si="153"/>
        <v>INSERT INTO m_coa (created_at, code, name) values (NOW(),'211001107','CL - Utang Pihak Berelasi - PT Solusi Proteksi Mandiri (SPM)');</v>
      </c>
      <c r="E2476" s="744" t="s">
        <v>60</v>
      </c>
      <c r="F2476" t="s">
        <v>415</v>
      </c>
      <c r="G2476" t="s">
        <v>453</v>
      </c>
      <c r="I2476" t="s">
        <v>219</v>
      </c>
      <c r="K2476">
        <f>VLOOKUP(I2476,Sheet2!$A$2:$C$1013,3,FALSE)</f>
        <v>149</v>
      </c>
      <c r="L2476" t="str">
        <f t="shared" si="154"/>
        <v>UPDATE m_coa set coa_group_id='149' WHERE code='211001107';</v>
      </c>
    </row>
    <row r="2477" customFormat="1" spans="2:12">
      <c r="B2477">
        <v>211001108</v>
      </c>
      <c r="C2477" t="str">
        <f t="shared" si="152"/>
        <v>CL - Utang Pihak Berelasi - PT Surprise Indonesia (SI)</v>
      </c>
      <c r="D2477" s="7" t="str">
        <f t="shared" si="153"/>
        <v>INSERT INTO m_coa (created_at, code, name) values (NOW(),'211001108','CL - Utang Pihak Berelasi - PT Surprise Indonesia (SI)');</v>
      </c>
      <c r="E2477" s="744" t="s">
        <v>60</v>
      </c>
      <c r="F2477" t="s">
        <v>415</v>
      </c>
      <c r="G2477" t="s">
        <v>453</v>
      </c>
      <c r="I2477" t="s">
        <v>220</v>
      </c>
      <c r="K2477">
        <f>VLOOKUP(I2477,Sheet2!$A$2:$C$1013,3,FALSE)</f>
        <v>150</v>
      </c>
      <c r="L2477" t="str">
        <f t="shared" si="154"/>
        <v>UPDATE m_coa set coa_group_id='150' WHERE code='211001108';</v>
      </c>
    </row>
    <row r="2478" customFormat="1" spans="2:12">
      <c r="B2478">
        <v>211001109</v>
      </c>
      <c r="C2478" t="str">
        <f t="shared" si="152"/>
        <v>CL - Utang Pihak Berelasi - PT Surya Teknologi Perkasa (STP)</v>
      </c>
      <c r="D2478" s="7" t="str">
        <f t="shared" si="153"/>
        <v>INSERT INTO m_coa (created_at, code, name) values (NOW(),'211001109','CL - Utang Pihak Berelasi - PT Surya Teknologi Perkasa (STP)');</v>
      </c>
      <c r="E2478" s="744" t="s">
        <v>60</v>
      </c>
      <c r="F2478" t="s">
        <v>415</v>
      </c>
      <c r="G2478" t="s">
        <v>453</v>
      </c>
      <c r="I2478" t="s">
        <v>221</v>
      </c>
      <c r="K2478">
        <f>VLOOKUP(I2478,Sheet2!$A$2:$C$1013,3,FALSE)</f>
        <v>151</v>
      </c>
      <c r="L2478" t="str">
        <f t="shared" si="154"/>
        <v>UPDATE m_coa set coa_group_id='151' WHERE code='211001109';</v>
      </c>
    </row>
    <row r="2479" customFormat="1" spans="2:12">
      <c r="B2479">
        <v>211001110</v>
      </c>
      <c r="C2479" t="str">
        <f t="shared" si="152"/>
        <v>CL - Utang Pihak Berelasi - PT Swap Energi Indonesia (SEI)</v>
      </c>
      <c r="D2479" s="7" t="str">
        <f t="shared" si="153"/>
        <v>INSERT INTO m_coa (created_at, code, name) values (NOW(),'211001110','CL - Utang Pihak Berelasi - PT Swap Energi Indonesia (SEI)');</v>
      </c>
      <c r="E2479" s="744" t="s">
        <v>60</v>
      </c>
      <c r="F2479" t="s">
        <v>415</v>
      </c>
      <c r="G2479" t="s">
        <v>453</v>
      </c>
      <c r="I2479" t="s">
        <v>222</v>
      </c>
      <c r="K2479">
        <f>VLOOKUP(I2479,Sheet2!$A$2:$C$1013,3,FALSE)</f>
        <v>152</v>
      </c>
      <c r="L2479" t="str">
        <f t="shared" si="154"/>
        <v>UPDATE m_coa set coa_group_id='152' WHERE code='211001110';</v>
      </c>
    </row>
    <row r="2480" customFormat="1" spans="2:12">
      <c r="B2480">
        <v>211001111</v>
      </c>
      <c r="C2480" t="str">
        <f t="shared" si="152"/>
        <v>CL - Utang Pihak Berelasi - PT Telefast Indonesia Tbk (TFAS)</v>
      </c>
      <c r="D2480" s="7" t="str">
        <f t="shared" si="153"/>
        <v>INSERT INTO m_coa (created_at, code, name) values (NOW(),'211001111','CL - Utang Pihak Berelasi - PT Telefast Indonesia Tbk (TFAS)');</v>
      </c>
      <c r="E2480" s="744" t="s">
        <v>60</v>
      </c>
      <c r="F2480" t="s">
        <v>415</v>
      </c>
      <c r="G2480" t="s">
        <v>453</v>
      </c>
      <c r="I2480" t="s">
        <v>223</v>
      </c>
      <c r="K2480">
        <f>VLOOKUP(I2480,Sheet2!$A$2:$C$1013,3,FALSE)</f>
        <v>153</v>
      </c>
      <c r="L2480" t="str">
        <f t="shared" si="154"/>
        <v>UPDATE m_coa set coa_group_id='153' WHERE code='211001111';</v>
      </c>
    </row>
    <row r="2481" customFormat="1" spans="2:12">
      <c r="B2481">
        <v>211001112</v>
      </c>
      <c r="C2481" t="str">
        <f t="shared" si="152"/>
        <v>CL - Utang Pihak Berelasi - PT Telefast Investama Indonesia (TII)</v>
      </c>
      <c r="D2481" s="7" t="str">
        <f t="shared" si="153"/>
        <v>INSERT INTO m_coa (created_at, code, name) values (NOW(),'211001112','CL - Utang Pihak Berelasi - PT Telefast Investama Indonesia (TII)');</v>
      </c>
      <c r="E2481" s="744" t="s">
        <v>60</v>
      </c>
      <c r="F2481" t="s">
        <v>415</v>
      </c>
      <c r="G2481" t="s">
        <v>453</v>
      </c>
      <c r="I2481" t="s">
        <v>224</v>
      </c>
      <c r="K2481">
        <f>VLOOKUP(I2481,Sheet2!$A$2:$C$1013,3,FALSE)</f>
        <v>154</v>
      </c>
      <c r="L2481" t="str">
        <f t="shared" si="154"/>
        <v>UPDATE m_coa set coa_group_id='154' WHERE code='211001112';</v>
      </c>
    </row>
    <row r="2482" customFormat="1" spans="2:12">
      <c r="B2482">
        <v>211001113</v>
      </c>
      <c r="C2482" t="str">
        <f t="shared" si="152"/>
        <v>CL - Utang Pihak Berelasi - PT Voucher Express Internasional (VEI)</v>
      </c>
      <c r="D2482" s="7" t="str">
        <f t="shared" si="153"/>
        <v>INSERT INTO m_coa (created_at, code, name) values (NOW(),'211001113','CL - Utang Pihak Berelasi - PT Voucher Express Internasional (VEI)');</v>
      </c>
      <c r="E2482" s="744" t="s">
        <v>60</v>
      </c>
      <c r="F2482" t="s">
        <v>415</v>
      </c>
      <c r="G2482" t="s">
        <v>453</v>
      </c>
      <c r="I2482" t="s">
        <v>225</v>
      </c>
      <c r="K2482">
        <f>VLOOKUP(I2482,Sheet2!$A$2:$C$1013,3,FALSE)</f>
        <v>155</v>
      </c>
      <c r="L2482" t="str">
        <f t="shared" si="154"/>
        <v>UPDATE m_coa set coa_group_id='155' WHERE code='211001113';</v>
      </c>
    </row>
    <row r="2483" customFormat="1" spans="2:12">
      <c r="B2483">
        <v>211001114</v>
      </c>
      <c r="C2483" t="str">
        <f t="shared" si="152"/>
        <v>CL - Utang Pihak Berelasi - PT Wicaksana Anugerah Indonesia (WAI)</v>
      </c>
      <c r="D2483" s="7" t="str">
        <f t="shared" si="153"/>
        <v>INSERT INTO m_coa (created_at, code, name) values (NOW(),'211001114','CL - Utang Pihak Berelasi - PT Wicaksana Anugerah Indonesia (WAI)');</v>
      </c>
      <c r="E2483" s="744" t="s">
        <v>60</v>
      </c>
      <c r="F2483" t="s">
        <v>415</v>
      </c>
      <c r="G2483" t="s">
        <v>453</v>
      </c>
      <c r="I2483" t="s">
        <v>226</v>
      </c>
      <c r="K2483">
        <f>VLOOKUP(I2483,Sheet2!$A$2:$C$1013,3,FALSE)</f>
        <v>156</v>
      </c>
      <c r="L2483" t="str">
        <f t="shared" si="154"/>
        <v>UPDATE m_coa set coa_group_id='156' WHERE code='211001114';</v>
      </c>
    </row>
    <row r="2484" customFormat="1" spans="2:12">
      <c r="B2484">
        <v>211001115</v>
      </c>
      <c r="C2484" t="str">
        <f t="shared" si="152"/>
        <v>CL - Utang Pihak Berelasi - PT Wicaksana Anugerah Nusantara (WAN)</v>
      </c>
      <c r="D2484" s="7" t="str">
        <f t="shared" si="153"/>
        <v>INSERT INTO m_coa (created_at, code, name) values (NOW(),'211001115','CL - Utang Pihak Berelasi - PT Wicaksana Anugerah Nusantara (WAN)');</v>
      </c>
      <c r="E2484" s="744" t="s">
        <v>60</v>
      </c>
      <c r="F2484" t="s">
        <v>415</v>
      </c>
      <c r="G2484" t="s">
        <v>453</v>
      </c>
      <c r="I2484" t="s">
        <v>227</v>
      </c>
      <c r="K2484">
        <f>VLOOKUP(I2484,Sheet2!$A$2:$C$1013,3,FALSE)</f>
        <v>157</v>
      </c>
      <c r="L2484" t="str">
        <f t="shared" si="154"/>
        <v>UPDATE m_coa set coa_group_id='157' WHERE code='211001115';</v>
      </c>
    </row>
    <row r="2485" customFormat="1" spans="2:12">
      <c r="B2485">
        <v>211001116</v>
      </c>
      <c r="C2485" t="str">
        <f t="shared" si="152"/>
        <v>CL - Utang Pihak Berelasi - PT Wicaksana Anugerah Solusindo (WAS)</v>
      </c>
      <c r="D2485" s="7" t="str">
        <f t="shared" si="153"/>
        <v>INSERT INTO m_coa (created_at, code, name) values (NOW(),'211001116','CL - Utang Pihak Berelasi - PT Wicaksana Anugerah Solusindo (WAS)');</v>
      </c>
      <c r="E2485" s="744" t="s">
        <v>60</v>
      </c>
      <c r="F2485" t="s">
        <v>415</v>
      </c>
      <c r="G2485" t="s">
        <v>453</v>
      </c>
      <c r="I2485" t="s">
        <v>228</v>
      </c>
      <c r="K2485">
        <f>VLOOKUP(I2485,Sheet2!$A$2:$C$1013,3,FALSE)</f>
        <v>158</v>
      </c>
      <c r="L2485" t="str">
        <f t="shared" si="154"/>
        <v>UPDATE m_coa set coa_group_id='158' WHERE code='211001116';</v>
      </c>
    </row>
    <row r="2486" customFormat="1" spans="2:12">
      <c r="B2486">
        <v>211001117</v>
      </c>
      <c r="C2486" t="str">
        <f t="shared" si="152"/>
        <v>CL - Utang Pihak Berelasi - PT Agapindo Sejahtera Sukses (ASS2)</v>
      </c>
      <c r="D2486" s="7" t="str">
        <f t="shared" si="153"/>
        <v>INSERT INTO m_coa (created_at, code, name) values (NOW(),'211001117','CL - Utang Pihak Berelasi - PT Agapindo Sejahtera Sukses (ASS2)');</v>
      </c>
      <c r="E2486" s="744" t="s">
        <v>60</v>
      </c>
      <c r="F2486" t="s">
        <v>415</v>
      </c>
      <c r="G2486" t="s">
        <v>453</v>
      </c>
      <c r="I2486" t="s">
        <v>229</v>
      </c>
      <c r="K2486">
        <f>VLOOKUP(I2486,Sheet2!$A$2:$C$1013,3,FALSE)</f>
        <v>159</v>
      </c>
      <c r="L2486" t="str">
        <f t="shared" si="154"/>
        <v>UPDATE m_coa set coa_group_id='159' WHERE code='211001117';</v>
      </c>
    </row>
    <row r="2487" customFormat="1" spans="2:12">
      <c r="B2487">
        <v>211001118</v>
      </c>
      <c r="C2487" t="str">
        <f t="shared" si="152"/>
        <v>CL - Utang Pihak Berelasi - PT Bumilangit Digital Mediatama (BLDX)</v>
      </c>
      <c r="D2487" s="7" t="str">
        <f t="shared" si="153"/>
        <v>INSERT INTO m_coa (created_at, code, name) values (NOW(),'211001118','CL - Utang Pihak Berelasi - PT Bumilangit Digital Mediatama (BLDX)');</v>
      </c>
      <c r="E2487" s="744" t="s">
        <v>60</v>
      </c>
      <c r="F2487" t="s">
        <v>415</v>
      </c>
      <c r="G2487" t="s">
        <v>453</v>
      </c>
      <c r="I2487" t="s">
        <v>230</v>
      </c>
      <c r="K2487">
        <f>VLOOKUP(I2487,Sheet2!$A$2:$C$1013,3,FALSE)</f>
        <v>160</v>
      </c>
      <c r="L2487" t="str">
        <f t="shared" si="154"/>
        <v>UPDATE m_coa set coa_group_id='160' WHERE code='211001118';</v>
      </c>
    </row>
    <row r="2488" customFormat="1" spans="2:12">
      <c r="B2488">
        <v>211001119</v>
      </c>
      <c r="C2488" t="str">
        <f t="shared" si="152"/>
        <v>CL - Utang Pihak Berelasi - PT DMMX Media Maxima</v>
      </c>
      <c r="D2488" s="7" t="str">
        <f t="shared" si="153"/>
        <v>INSERT INTO m_coa (created_at, code, name) values (NOW(),'211001119','CL - Utang Pihak Berelasi - PT DMMX Media Maxima');</v>
      </c>
      <c r="E2488" s="744" t="s">
        <v>60</v>
      </c>
      <c r="F2488" t="s">
        <v>415</v>
      </c>
      <c r="G2488" t="s">
        <v>453</v>
      </c>
      <c r="I2488" t="s">
        <v>231</v>
      </c>
      <c r="K2488">
        <f>VLOOKUP(I2488,Sheet2!$A$2:$C$1013,3,FALSE)</f>
        <v>161</v>
      </c>
      <c r="L2488" t="str">
        <f t="shared" si="154"/>
        <v>UPDATE m_coa set coa_group_id='161' WHERE code='211001119';</v>
      </c>
    </row>
    <row r="2489" customFormat="1" spans="2:12">
      <c r="B2489">
        <v>211001120</v>
      </c>
      <c r="C2489" t="str">
        <f t="shared" si="152"/>
        <v>CL - Utang Pihak Berelasi - PT Mega Harapan Mulia (MHM)</v>
      </c>
      <c r="D2489" s="7" t="str">
        <f t="shared" si="153"/>
        <v>INSERT INTO m_coa (created_at, code, name) values (NOW(),'211001120','CL - Utang Pihak Berelasi - PT Mega Harapan Mulia (MHM)');</v>
      </c>
      <c r="E2489" s="744" t="s">
        <v>60</v>
      </c>
      <c r="F2489" t="s">
        <v>415</v>
      </c>
      <c r="G2489" t="s">
        <v>453</v>
      </c>
      <c r="I2489" t="s">
        <v>232</v>
      </c>
      <c r="K2489">
        <f>VLOOKUP(I2489,Sheet2!$A$2:$C$1013,3,FALSE)</f>
        <v>162</v>
      </c>
      <c r="L2489" t="str">
        <f t="shared" si="154"/>
        <v>UPDATE m_coa set coa_group_id='162' WHERE code='211001120';</v>
      </c>
    </row>
    <row r="2490" customFormat="1" spans="2:12">
      <c r="B2490">
        <v>211001121</v>
      </c>
      <c r="C2490" t="str">
        <f t="shared" si="152"/>
        <v>CL - Utang Pihak Berelasi - PT Code Development Indonesia</v>
      </c>
      <c r="D2490" s="7" t="str">
        <f t="shared" si="153"/>
        <v>INSERT INTO m_coa (created_at, code, name) values (NOW(),'211001121','CL - Utang Pihak Berelasi - PT Code Development Indonesia');</v>
      </c>
      <c r="E2490" s="744" t="s">
        <v>60</v>
      </c>
      <c r="F2490" t="s">
        <v>415</v>
      </c>
      <c r="G2490" t="s">
        <v>453</v>
      </c>
      <c r="I2490" t="s">
        <v>233</v>
      </c>
      <c r="K2490">
        <f>VLOOKUP(I2490,Sheet2!$A$2:$C$1013,3,FALSE)</f>
        <v>163</v>
      </c>
      <c r="L2490" t="str">
        <f t="shared" si="154"/>
        <v>UPDATE m_coa set coa_group_id='163' WHERE code='211001121';</v>
      </c>
    </row>
    <row r="2491" customFormat="1" spans="2:12">
      <c r="B2491">
        <v>211001122</v>
      </c>
      <c r="C2491" t="str">
        <f t="shared" si="152"/>
        <v>CL - Utang Pihak Berelasi - PT Niji Games Studio (NGS)</v>
      </c>
      <c r="D2491" s="7" t="str">
        <f t="shared" si="153"/>
        <v>INSERT INTO m_coa (created_at, code, name) values (NOW(),'211001122','CL - Utang Pihak Berelasi - PT Niji Games Studio (NGS)');</v>
      </c>
      <c r="E2491" s="744" t="s">
        <v>60</v>
      </c>
      <c r="F2491" t="s">
        <v>415</v>
      </c>
      <c r="G2491" t="s">
        <v>453</v>
      </c>
      <c r="I2491" t="s">
        <v>234</v>
      </c>
      <c r="K2491">
        <f>VLOOKUP(I2491,Sheet2!$A$2:$C$1013,3,FALSE)</f>
        <v>164</v>
      </c>
      <c r="L2491" t="str">
        <f t="shared" si="154"/>
        <v>UPDATE m_coa set coa_group_id='164' WHERE code='211001122';</v>
      </c>
    </row>
    <row r="2492" customFormat="1" spans="2:12">
      <c r="B2492">
        <v>211001123</v>
      </c>
      <c r="C2492" t="str">
        <f t="shared" si="152"/>
        <v>CL - Utang Pihak Berelasi - PT Indonesian Cloud (IC)</v>
      </c>
      <c r="D2492" s="7" t="str">
        <f t="shared" si="153"/>
        <v>INSERT INTO m_coa (created_at, code, name) values (NOW(),'211001123','CL - Utang Pihak Berelasi - PT Indonesian Cloud (IC)');</v>
      </c>
      <c r="E2492" s="744" t="s">
        <v>60</v>
      </c>
      <c r="F2492" t="s">
        <v>415</v>
      </c>
      <c r="G2492" t="s">
        <v>453</v>
      </c>
      <c r="I2492" t="s">
        <v>235</v>
      </c>
      <c r="K2492">
        <f>VLOOKUP(I2492,Sheet2!$A$2:$C$1013,3,FALSE)</f>
        <v>165</v>
      </c>
      <c r="L2492" t="str">
        <f t="shared" si="154"/>
        <v>UPDATE m_coa set coa_group_id='165' WHERE code='211001123';</v>
      </c>
    </row>
    <row r="2493" customFormat="1" spans="2:12">
      <c r="B2493">
        <v>211001124</v>
      </c>
      <c r="C2493" t="str">
        <f t="shared" si="152"/>
        <v>CL - Utang Pihak Berelasi - PT Dans Multi Pro (DMP)</v>
      </c>
      <c r="D2493" s="7" t="str">
        <f t="shared" si="153"/>
        <v>INSERT INTO m_coa (created_at, code, name) values (NOW(),'211001124','CL - Utang Pihak Berelasi - PT Dans Multi Pro (DMP)');</v>
      </c>
      <c r="E2493" s="744" t="s">
        <v>60</v>
      </c>
      <c r="F2493" t="s">
        <v>415</v>
      </c>
      <c r="G2493" t="s">
        <v>453</v>
      </c>
      <c r="I2493" t="s">
        <v>236</v>
      </c>
      <c r="K2493">
        <f>VLOOKUP(I2493,Sheet2!$A$2:$C$1013,3,FALSE)</f>
        <v>166</v>
      </c>
      <c r="L2493" t="str">
        <f t="shared" si="154"/>
        <v>UPDATE m_coa set coa_group_id='166' WHERE code='211001124';</v>
      </c>
    </row>
    <row r="2494" customFormat="1" spans="2:12">
      <c r="B2494">
        <v>211001125</v>
      </c>
      <c r="C2494" t="str">
        <f t="shared" si="152"/>
        <v>CL - Utang Pihak Berelasi - PT Cipta Urban Darsana (CUD)</v>
      </c>
      <c r="D2494" s="7" t="str">
        <f t="shared" si="153"/>
        <v>INSERT INTO m_coa (created_at, code, name) values (NOW(),'211001125','CL - Utang Pihak Berelasi - PT Cipta Urban Darsana (CUD)');</v>
      </c>
      <c r="E2494" s="744" t="s">
        <v>60</v>
      </c>
      <c r="F2494" t="s">
        <v>415</v>
      </c>
      <c r="G2494" t="s">
        <v>453</v>
      </c>
      <c r="I2494" t="s">
        <v>237</v>
      </c>
      <c r="K2494">
        <f>VLOOKUP(I2494,Sheet2!$A$2:$C$1013,3,FALSE)</f>
        <v>167</v>
      </c>
      <c r="L2494" t="str">
        <f t="shared" si="154"/>
        <v>UPDATE m_coa set coa_group_id='167' WHERE code='211001125';</v>
      </c>
    </row>
    <row r="2495" customFormat="1" spans="2:12">
      <c r="B2495">
        <v>211001126</v>
      </c>
      <c r="C2495" t="str">
        <f t="shared" si="152"/>
        <v>CL - Utang Pihak Berelasi - PT Dwi Danamitra Kavita (DDK)</v>
      </c>
      <c r="D2495" s="7" t="str">
        <f t="shared" si="153"/>
        <v>INSERT INTO m_coa (created_at, code, name) values (NOW(),'211001126','CL - Utang Pihak Berelasi - PT Dwi Danamitra Kavita (DDK)');</v>
      </c>
      <c r="E2495" s="744" t="s">
        <v>60</v>
      </c>
      <c r="F2495" t="s">
        <v>415</v>
      </c>
      <c r="G2495" t="s">
        <v>453</v>
      </c>
      <c r="I2495" t="s">
        <v>238</v>
      </c>
      <c r="K2495">
        <f>VLOOKUP(I2495,Sheet2!$A$2:$C$1013,3,FALSE)</f>
        <v>168</v>
      </c>
      <c r="L2495" t="str">
        <f t="shared" si="154"/>
        <v>UPDATE m_coa set coa_group_id='168' WHERE code='211001126';</v>
      </c>
    </row>
    <row r="2496" customFormat="1" spans="2:12">
      <c r="B2496">
        <v>211001127</v>
      </c>
      <c r="C2496" t="str">
        <f t="shared" si="152"/>
        <v>CL - Utang Pihak Berelasi - PT Artaka Anugerah Abadi (AAA)</v>
      </c>
      <c r="D2496" s="7" t="str">
        <f t="shared" si="153"/>
        <v>INSERT INTO m_coa (created_at, code, name) values (NOW(),'211001127','CL - Utang Pihak Berelasi - PT Artaka Anugerah Abadi (AAA)');</v>
      </c>
      <c r="E2496" s="744" t="s">
        <v>60</v>
      </c>
      <c r="F2496" t="s">
        <v>415</v>
      </c>
      <c r="G2496" t="s">
        <v>453</v>
      </c>
      <c r="I2496" t="s">
        <v>239</v>
      </c>
      <c r="K2496">
        <f>VLOOKUP(I2496,Sheet2!$A$2:$C$1013,3,FALSE)</f>
        <v>169</v>
      </c>
      <c r="L2496" t="str">
        <f t="shared" si="154"/>
        <v>UPDATE m_coa set coa_group_id='169' WHERE code='211001127';</v>
      </c>
    </row>
    <row r="2497" customFormat="1" spans="2:12">
      <c r="B2497">
        <v>211001128</v>
      </c>
      <c r="C2497" t="str">
        <f t="shared" si="152"/>
        <v>CL - Utang Pihak Berelasi - PT Clodeo Indonesia Jaya (CIJ)</v>
      </c>
      <c r="D2497" s="7" t="str">
        <f t="shared" si="153"/>
        <v>INSERT INTO m_coa (created_at, code, name) values (NOW(),'211001128','CL - Utang Pihak Berelasi - PT Clodeo Indonesia Jaya (CIJ)');</v>
      </c>
      <c r="E2497" s="744" t="s">
        <v>60</v>
      </c>
      <c r="F2497" t="s">
        <v>415</v>
      </c>
      <c r="G2497" t="s">
        <v>453</v>
      </c>
      <c r="I2497" t="s">
        <v>240</v>
      </c>
      <c r="K2497">
        <f>VLOOKUP(I2497,Sheet2!$A$2:$C$1013,3,FALSE)</f>
        <v>170</v>
      </c>
      <c r="L2497" t="str">
        <f t="shared" si="154"/>
        <v>UPDATE m_coa set coa_group_id='170' WHERE code='211001128';</v>
      </c>
    </row>
    <row r="2498" customFormat="1" spans="2:12">
      <c r="B2498">
        <v>211001129</v>
      </c>
      <c r="C2498" t="str">
        <f t="shared" ref="C2498:C2561" si="155">CONCATENATE(F2498,E2498,G2498,E2498,I2498)</f>
        <v>CL - Utang Pihak Berelasi - PT Mandiri Terang Harapan (MTH)</v>
      </c>
      <c r="D2498" s="7" t="str">
        <f t="shared" si="153"/>
        <v>INSERT INTO m_coa (created_at, code, name) values (NOW(),'211001129','CL - Utang Pihak Berelasi - PT Mandiri Terang Harapan (MTH)');</v>
      </c>
      <c r="E2498" s="744" t="s">
        <v>60</v>
      </c>
      <c r="F2498" t="s">
        <v>415</v>
      </c>
      <c r="G2498" t="s">
        <v>453</v>
      </c>
      <c r="I2498" t="s">
        <v>241</v>
      </c>
      <c r="K2498">
        <f>VLOOKUP(I2498,Sheet2!$A$2:$C$1013,3,FALSE)</f>
        <v>171</v>
      </c>
      <c r="L2498" t="str">
        <f t="shared" si="154"/>
        <v>UPDATE m_coa set coa_group_id='171' WHERE code='211001129';</v>
      </c>
    </row>
    <row r="2499" customFormat="1" spans="2:12">
      <c r="B2499">
        <v>211001130</v>
      </c>
      <c r="C2499" t="str">
        <f t="shared" si="155"/>
        <v>CL - Utang Pihak Berelasi - PT Aeronusa Inti raya (AIR)</v>
      </c>
      <c r="D2499" s="7" t="str">
        <f t="shared" si="153"/>
        <v>INSERT INTO m_coa (created_at, code, name) values (NOW(),'211001130','CL - Utang Pihak Berelasi - PT Aeronusa Inti raya (AIR)');</v>
      </c>
      <c r="E2499" s="744" t="s">
        <v>60</v>
      </c>
      <c r="F2499" t="s">
        <v>415</v>
      </c>
      <c r="G2499" t="s">
        <v>453</v>
      </c>
      <c r="I2499" t="s">
        <v>242</v>
      </c>
      <c r="K2499">
        <f>VLOOKUP(I2499,Sheet2!$A$2:$C$1013,3,FALSE)</f>
        <v>172</v>
      </c>
      <c r="L2499" t="str">
        <f t="shared" si="154"/>
        <v>UPDATE m_coa set coa_group_id='172' WHERE code='211001130';</v>
      </c>
    </row>
    <row r="2500" customFormat="1" spans="2:12">
      <c r="B2500">
        <v>211001131</v>
      </c>
      <c r="C2500" t="str">
        <f t="shared" si="155"/>
        <v>CL - Utang Pihak Berelasi - PT Solusi Wicaksana Teknologi (SWT)</v>
      </c>
      <c r="D2500" s="7" t="str">
        <f t="shared" si="153"/>
        <v>INSERT INTO m_coa (created_at, code, name) values (NOW(),'211001131','CL - Utang Pihak Berelasi - PT Solusi Wicaksana Teknologi (SWT)');</v>
      </c>
      <c r="E2500" s="744" t="s">
        <v>60</v>
      </c>
      <c r="F2500" t="s">
        <v>415</v>
      </c>
      <c r="G2500" t="s">
        <v>453</v>
      </c>
      <c r="I2500" t="s">
        <v>243</v>
      </c>
      <c r="K2500">
        <f>VLOOKUP(I2500,Sheet2!$A$2:$C$1013,3,FALSE)</f>
        <v>173</v>
      </c>
      <c r="L2500" t="str">
        <f t="shared" si="154"/>
        <v>UPDATE m_coa set coa_group_id='173' WHERE code='211001131';</v>
      </c>
    </row>
    <row r="2501" customFormat="1" spans="2:12">
      <c r="B2501">
        <v>211001132</v>
      </c>
      <c r="C2501" t="str">
        <f t="shared" si="155"/>
        <v>CL - Utang Pihak Berelasi - PT Mitra Pendanaan Mandiri (MPM)</v>
      </c>
      <c r="D2501" s="7" t="str">
        <f t="shared" ref="D2501:D2564" si="156">"INSERT INTO m_coa (created_at, code, name) values (NOW(),'"&amp;B2501&amp;"','"&amp;C2501&amp;"');"</f>
        <v>INSERT INTO m_coa (created_at, code, name) values (NOW(),'211001132','CL - Utang Pihak Berelasi - PT Mitra Pendanaan Mandiri (MPM)');</v>
      </c>
      <c r="E2501" s="744" t="s">
        <v>60</v>
      </c>
      <c r="F2501" t="s">
        <v>415</v>
      </c>
      <c r="G2501" t="s">
        <v>453</v>
      </c>
      <c r="I2501" t="s">
        <v>244</v>
      </c>
      <c r="K2501">
        <f>VLOOKUP(I2501,Sheet2!$A$2:$C$1013,3,FALSE)</f>
        <v>174</v>
      </c>
      <c r="L2501" t="str">
        <f t="shared" ref="L2501:L2564" si="157">"UPDATE m_coa set coa_group_id='"&amp;K2501&amp;"' WHERE code='"&amp;B2501&amp;"';"</f>
        <v>UPDATE m_coa set coa_group_id='174' WHERE code='211001132';</v>
      </c>
    </row>
    <row r="2502" customFormat="1" spans="2:12">
      <c r="B2502">
        <v>211001133</v>
      </c>
      <c r="C2502" t="str">
        <f t="shared" si="155"/>
        <v>CL - Utang Pihak Berelasi - PT Ekosistem Rintisan Digital (ERD)</v>
      </c>
      <c r="D2502" s="7" t="str">
        <f t="shared" si="156"/>
        <v>INSERT INTO m_coa (created_at, code, name) values (NOW(),'211001133','CL - Utang Pihak Berelasi - PT Ekosistem Rintisan Digital (ERD)');</v>
      </c>
      <c r="E2502" s="744" t="s">
        <v>60</v>
      </c>
      <c r="F2502" t="s">
        <v>415</v>
      </c>
      <c r="G2502" t="s">
        <v>453</v>
      </c>
      <c r="I2502" t="s">
        <v>245</v>
      </c>
      <c r="K2502">
        <f>VLOOKUP(I2502,Sheet2!$A$2:$C$1013,3,FALSE)</f>
        <v>175</v>
      </c>
      <c r="L2502" t="str">
        <f t="shared" si="157"/>
        <v>UPDATE m_coa set coa_group_id='175' WHERE code='211001133';</v>
      </c>
    </row>
    <row r="2503" customFormat="1" spans="2:12">
      <c r="B2503">
        <v>211001134</v>
      </c>
      <c r="C2503" t="str">
        <f t="shared" si="155"/>
        <v>CL - Utang Pihak Berelasi - PT Sumber Digital Terpadu (SDT)</v>
      </c>
      <c r="D2503" s="7" t="str">
        <f t="shared" si="156"/>
        <v>INSERT INTO m_coa (created_at, code, name) values (NOW(),'211001134','CL - Utang Pihak Berelasi - PT Sumber Digital Terpadu (SDT)');</v>
      </c>
      <c r="E2503" s="744" t="s">
        <v>60</v>
      </c>
      <c r="F2503" t="s">
        <v>415</v>
      </c>
      <c r="G2503" t="s">
        <v>453</v>
      </c>
      <c r="I2503" t="s">
        <v>246</v>
      </c>
      <c r="K2503">
        <f>VLOOKUP(I2503,Sheet2!$A$2:$C$1013,3,FALSE)</f>
        <v>176</v>
      </c>
      <c r="L2503" t="str">
        <f t="shared" si="157"/>
        <v>UPDATE m_coa set coa_group_id='176' WHERE code='211001134';</v>
      </c>
    </row>
    <row r="2504" customFormat="1" spans="2:12">
      <c r="B2504">
        <v>211001135</v>
      </c>
      <c r="C2504" t="str">
        <f t="shared" si="155"/>
        <v>CL - Utang Pihak Berelasi - PT Elpis Anugerah Andalan (EAA)</v>
      </c>
      <c r="D2504" s="7" t="str">
        <f t="shared" si="156"/>
        <v>INSERT INTO m_coa (created_at, code, name) values (NOW(),'211001135','CL - Utang Pihak Berelasi - PT Elpis Anugerah Andalan (EAA)');</v>
      </c>
      <c r="E2504" s="744" t="s">
        <v>60</v>
      </c>
      <c r="F2504" t="s">
        <v>415</v>
      </c>
      <c r="G2504" t="s">
        <v>453</v>
      </c>
      <c r="I2504" t="s">
        <v>247</v>
      </c>
      <c r="K2504">
        <f>VLOOKUP(I2504,Sheet2!$A$2:$C$1013,3,FALSE)</f>
        <v>177</v>
      </c>
      <c r="L2504" t="str">
        <f t="shared" si="157"/>
        <v>UPDATE m_coa set coa_group_id='177' WHERE code='211001135';</v>
      </c>
    </row>
    <row r="2505" customFormat="1" spans="2:12">
      <c r="B2505">
        <v>211001136</v>
      </c>
      <c r="C2505" t="str">
        <f t="shared" si="155"/>
        <v>CL - Utang Pihak Berelasi - PT DMMX Grosir Digital (DGD)</v>
      </c>
      <c r="D2505" s="7" t="str">
        <f t="shared" si="156"/>
        <v>INSERT INTO m_coa (created_at, code, name) values (NOW(),'211001136','CL - Utang Pihak Berelasi - PT DMMX Grosir Digital (DGD)');</v>
      </c>
      <c r="E2505" s="744" t="s">
        <v>60</v>
      </c>
      <c r="F2505" t="s">
        <v>415</v>
      </c>
      <c r="G2505" t="s">
        <v>453</v>
      </c>
      <c r="I2505" t="s">
        <v>248</v>
      </c>
      <c r="K2505">
        <f>VLOOKUP(I2505,Sheet2!$A$2:$C$1013,3,FALSE)</f>
        <v>178</v>
      </c>
      <c r="L2505" t="str">
        <f t="shared" si="157"/>
        <v>UPDATE m_coa set coa_group_id='178' WHERE code='211001136';</v>
      </c>
    </row>
    <row r="2506" customFormat="1" spans="2:12">
      <c r="B2506">
        <v>211001137</v>
      </c>
      <c r="C2506" t="str">
        <f t="shared" si="155"/>
        <v>CL - Utang Pihak Berelasi - PT DMMX Rans Digital (DRD)</v>
      </c>
      <c r="D2506" s="7" t="str">
        <f t="shared" si="156"/>
        <v>INSERT INTO m_coa (created_at, code, name) values (NOW(),'211001137','CL - Utang Pihak Berelasi - PT DMMX Rans Digital (DRD)');</v>
      </c>
      <c r="E2506" s="744" t="s">
        <v>60</v>
      </c>
      <c r="F2506" t="s">
        <v>415</v>
      </c>
      <c r="G2506" t="s">
        <v>453</v>
      </c>
      <c r="I2506" t="s">
        <v>249</v>
      </c>
      <c r="K2506">
        <f>VLOOKUP(I2506,Sheet2!$A$2:$C$1013,3,FALSE)</f>
        <v>179</v>
      </c>
      <c r="L2506" t="str">
        <f t="shared" si="157"/>
        <v>UPDATE m_coa set coa_group_id='179' WHERE code='211001137';</v>
      </c>
    </row>
    <row r="2507" customFormat="1" spans="2:12">
      <c r="B2507">
        <v>211001138</v>
      </c>
      <c r="C2507" t="str">
        <f t="shared" si="155"/>
        <v>CL - Utang Pihak Berelasi - PT Qerja Akademi Indonesia (QAI)</v>
      </c>
      <c r="D2507" s="7" t="str">
        <f t="shared" si="156"/>
        <v>INSERT INTO m_coa (created_at, code, name) values (NOW(),'211001138','CL - Utang Pihak Berelasi - PT Qerja Akademi Indonesia (QAI)');</v>
      </c>
      <c r="E2507" s="744" t="s">
        <v>60</v>
      </c>
      <c r="F2507" t="s">
        <v>415</v>
      </c>
      <c r="G2507" t="s">
        <v>453</v>
      </c>
      <c r="I2507" t="s">
        <v>250</v>
      </c>
      <c r="K2507">
        <f>VLOOKUP(I2507,Sheet2!$A$2:$C$1013,3,FALSE)</f>
        <v>180</v>
      </c>
      <c r="L2507" t="str">
        <f t="shared" si="157"/>
        <v>UPDATE m_coa set coa_group_id='180' WHERE code='211001138';</v>
      </c>
    </row>
    <row r="2508" customFormat="1" spans="2:12">
      <c r="B2508">
        <v>211001139</v>
      </c>
      <c r="C2508" t="str">
        <f t="shared" si="155"/>
        <v>CL - Utang Pihak Berelasi - PT Tfas Digital Indonesia (TDI)</v>
      </c>
      <c r="D2508" s="7" t="str">
        <f t="shared" si="156"/>
        <v>INSERT INTO m_coa (created_at, code, name) values (NOW(),'211001139','CL - Utang Pihak Berelasi - PT Tfas Digital Indonesia (TDI)');</v>
      </c>
      <c r="E2508" s="744" t="s">
        <v>60</v>
      </c>
      <c r="F2508" t="s">
        <v>415</v>
      </c>
      <c r="G2508" t="s">
        <v>453</v>
      </c>
      <c r="I2508" t="s">
        <v>251</v>
      </c>
      <c r="K2508">
        <f>VLOOKUP(I2508,Sheet2!$A$2:$C$1013,3,FALSE)</f>
        <v>181</v>
      </c>
      <c r="L2508" t="str">
        <f t="shared" si="157"/>
        <v>UPDATE m_coa set coa_group_id='181' WHERE code='211001139';</v>
      </c>
    </row>
    <row r="2509" customFormat="1" spans="2:12">
      <c r="B2509">
        <v>211001140</v>
      </c>
      <c r="C2509" t="str">
        <f t="shared" si="155"/>
        <v>CL - Utang Pihak Berelasi - PT Gemilang Integra Fentura (GIF)</v>
      </c>
      <c r="D2509" s="7" t="str">
        <f t="shared" si="156"/>
        <v>INSERT INTO m_coa (created_at, code, name) values (NOW(),'211001140','CL - Utang Pihak Berelasi - PT Gemilang Integra Fentura (GIF)');</v>
      </c>
      <c r="E2509" s="744" t="s">
        <v>60</v>
      </c>
      <c r="F2509" t="s">
        <v>415</v>
      </c>
      <c r="G2509" t="s">
        <v>453</v>
      </c>
      <c r="I2509" t="s">
        <v>252</v>
      </c>
      <c r="K2509">
        <f>VLOOKUP(I2509,Sheet2!$A$2:$C$1013,3,FALSE)</f>
        <v>182</v>
      </c>
      <c r="L2509" t="str">
        <f t="shared" si="157"/>
        <v>UPDATE m_coa set coa_group_id='182' WHERE code='211001140';</v>
      </c>
    </row>
    <row r="2510" customFormat="1" spans="2:12">
      <c r="B2510">
        <v>211001141</v>
      </c>
      <c r="C2510" t="str">
        <f t="shared" si="155"/>
        <v>CL - Utang Pihak Berelasi - PT Energi Selalu Baru (ESB)</v>
      </c>
      <c r="D2510" s="7" t="str">
        <f t="shared" si="156"/>
        <v>INSERT INTO m_coa (created_at, code, name) values (NOW(),'211001141','CL - Utang Pihak Berelasi - PT Energi Selalu Baru (ESB)');</v>
      </c>
      <c r="E2510" s="744" t="s">
        <v>60</v>
      </c>
      <c r="F2510" t="s">
        <v>415</v>
      </c>
      <c r="G2510" t="s">
        <v>453</v>
      </c>
      <c r="I2510" t="s">
        <v>253</v>
      </c>
      <c r="K2510">
        <f>VLOOKUP(I2510,Sheet2!$A$2:$C$1013,3,FALSE)</f>
        <v>183</v>
      </c>
      <c r="L2510" t="str">
        <f t="shared" si="157"/>
        <v>UPDATE m_coa set coa_group_id='183' WHERE code='211001141';</v>
      </c>
    </row>
    <row r="2511" customFormat="1" spans="2:12">
      <c r="B2511">
        <v>211001142</v>
      </c>
      <c r="C2511" t="str">
        <f t="shared" si="155"/>
        <v>CL - Utang Pihak Berelasi - PT Solic Kreasi Baru (SKB)</v>
      </c>
      <c r="D2511" s="7" t="str">
        <f t="shared" si="156"/>
        <v>INSERT INTO m_coa (created_at, code, name) values (NOW(),'211001142','CL - Utang Pihak Berelasi - PT Solic Kreasi Baru (SKB)');</v>
      </c>
      <c r="E2511" s="744" t="s">
        <v>60</v>
      </c>
      <c r="F2511" t="s">
        <v>415</v>
      </c>
      <c r="G2511" t="s">
        <v>453</v>
      </c>
      <c r="I2511" t="s">
        <v>254</v>
      </c>
      <c r="K2511">
        <f>VLOOKUP(I2511,Sheet2!$A$2:$C$1013,3,FALSE)</f>
        <v>184</v>
      </c>
      <c r="L2511" t="str">
        <f t="shared" si="157"/>
        <v>UPDATE m_coa set coa_group_id='184' WHERE code='211001142';</v>
      </c>
    </row>
    <row r="2512" customFormat="1" spans="2:12">
      <c r="B2512">
        <v>211001143</v>
      </c>
      <c r="C2512" t="str">
        <f t="shared" si="155"/>
        <v>CL - Utang Pihak Berelasi - PT Gembala Rintisan Digital (GRD)</v>
      </c>
      <c r="D2512" s="7" t="str">
        <f t="shared" si="156"/>
        <v>INSERT INTO m_coa (created_at, code, name) values (NOW(),'211001143','CL - Utang Pihak Berelasi - PT Gembala Rintisan Digital (GRD)');</v>
      </c>
      <c r="E2512" s="744" t="s">
        <v>60</v>
      </c>
      <c r="F2512" t="s">
        <v>415</v>
      </c>
      <c r="G2512" t="s">
        <v>453</v>
      </c>
      <c r="I2512" t="s">
        <v>255</v>
      </c>
      <c r="K2512">
        <f>VLOOKUP(I2512,Sheet2!$A$2:$C$1013,3,FALSE)</f>
        <v>185</v>
      </c>
      <c r="L2512" t="str">
        <f t="shared" si="157"/>
        <v>UPDATE m_coa set coa_group_id='185' WHERE code='211001143';</v>
      </c>
    </row>
    <row r="2513" customFormat="1" spans="2:12">
      <c r="B2513">
        <v>211001144</v>
      </c>
      <c r="C2513" t="str">
        <f t="shared" si="155"/>
        <v>CL - Utang Pihak Berelasi - PT Sentral Inti Anugerah (SIA1)</v>
      </c>
      <c r="D2513" s="7" t="str">
        <f t="shared" si="156"/>
        <v>INSERT INTO m_coa (created_at, code, name) values (NOW(),'211001144','CL - Utang Pihak Berelasi - PT Sentral Inti Anugerah (SIA1)');</v>
      </c>
      <c r="E2513" s="744" t="s">
        <v>60</v>
      </c>
      <c r="F2513" t="s">
        <v>415</v>
      </c>
      <c r="G2513" t="s">
        <v>453</v>
      </c>
      <c r="I2513" t="s">
        <v>256</v>
      </c>
      <c r="K2513">
        <f>VLOOKUP(I2513,Sheet2!$A$2:$C$1013,3,FALSE)</f>
        <v>186</v>
      </c>
      <c r="L2513" t="str">
        <f t="shared" si="157"/>
        <v>UPDATE m_coa set coa_group_id='186' WHERE code='211001144';</v>
      </c>
    </row>
    <row r="2514" customFormat="1" spans="2:12">
      <c r="B2514">
        <v>211001145</v>
      </c>
      <c r="C2514" t="str">
        <f t="shared" si="155"/>
        <v>CL - Utang Pihak Berelasi - PT Sarana Cipta Digital (SCD)</v>
      </c>
      <c r="D2514" s="7" t="str">
        <f t="shared" si="156"/>
        <v>INSERT INTO m_coa (created_at, code, name) values (NOW(),'211001145','CL - Utang Pihak Berelasi - PT Sarana Cipta Digital (SCD)');</v>
      </c>
      <c r="E2514" s="744" t="s">
        <v>60</v>
      </c>
      <c r="F2514" t="s">
        <v>415</v>
      </c>
      <c r="G2514" t="s">
        <v>453</v>
      </c>
      <c r="I2514" t="s">
        <v>257</v>
      </c>
      <c r="K2514">
        <f>VLOOKUP(I2514,Sheet2!$A$2:$C$1013,3,FALSE)</f>
        <v>187</v>
      </c>
      <c r="L2514" t="str">
        <f t="shared" si="157"/>
        <v>UPDATE m_coa set coa_group_id='187' WHERE code='211001145';</v>
      </c>
    </row>
    <row r="2515" customFormat="1" spans="2:12">
      <c r="B2515">
        <v>211001146</v>
      </c>
      <c r="C2515" t="str">
        <f t="shared" si="155"/>
        <v>CL - Utang Pihak Berelasi - PT Sejahtera Wahana Teknindo (SWT)</v>
      </c>
      <c r="D2515" s="7" t="str">
        <f t="shared" si="156"/>
        <v>INSERT INTO m_coa (created_at, code, name) values (NOW(),'211001146','CL - Utang Pihak Berelasi - PT Sejahtera Wahana Teknindo (SWT)');</v>
      </c>
      <c r="E2515" s="744" t="s">
        <v>60</v>
      </c>
      <c r="F2515" t="s">
        <v>415</v>
      </c>
      <c r="G2515" t="s">
        <v>453</v>
      </c>
      <c r="I2515" t="s">
        <v>258</v>
      </c>
      <c r="K2515">
        <f>VLOOKUP(I2515,Sheet2!$A$2:$C$1013,3,FALSE)</f>
        <v>188</v>
      </c>
      <c r="L2515" t="str">
        <f t="shared" si="157"/>
        <v>UPDATE m_coa set coa_group_id='188' WHERE code='211001146';</v>
      </c>
    </row>
    <row r="2516" customFormat="1" spans="2:12">
      <c r="B2516">
        <v>211001147</v>
      </c>
      <c r="C2516" t="str">
        <f t="shared" si="155"/>
        <v>CL - Utang Pihak Berelasi - PT Sicepat Mcash Indonesia (SMI)</v>
      </c>
      <c r="D2516" s="7" t="str">
        <f t="shared" si="156"/>
        <v>INSERT INTO m_coa (created_at, code, name) values (NOW(),'211001147','CL - Utang Pihak Berelasi - PT Sicepat Mcash Indonesia (SMI)');</v>
      </c>
      <c r="E2516" s="744" t="s">
        <v>60</v>
      </c>
      <c r="F2516" t="s">
        <v>415</v>
      </c>
      <c r="G2516" t="s">
        <v>453</v>
      </c>
      <c r="I2516" t="s">
        <v>259</v>
      </c>
      <c r="K2516">
        <f>VLOOKUP(I2516,Sheet2!$A$2:$C$1013,3,FALSE)</f>
        <v>189</v>
      </c>
      <c r="L2516" t="str">
        <f t="shared" si="157"/>
        <v>UPDATE m_coa set coa_group_id='189' WHERE code='211001147';</v>
      </c>
    </row>
    <row r="2517" customFormat="1" spans="2:12">
      <c r="B2517">
        <v>211001148</v>
      </c>
      <c r="C2517" t="str">
        <f t="shared" si="155"/>
        <v>CL - Utang Pihak Berelasi - PT TFAS Nusantara Digital (TND)</v>
      </c>
      <c r="D2517" s="7" t="str">
        <f t="shared" si="156"/>
        <v>INSERT INTO m_coa (created_at, code, name) values (NOW(),'211001148','CL - Utang Pihak Berelasi - PT TFAS Nusantara Digital (TND)');</v>
      </c>
      <c r="E2517" s="744" t="s">
        <v>60</v>
      </c>
      <c r="F2517" t="s">
        <v>415</v>
      </c>
      <c r="G2517" t="s">
        <v>453</v>
      </c>
      <c r="I2517" t="s">
        <v>260</v>
      </c>
      <c r="K2517">
        <f>VLOOKUP(I2517,Sheet2!$A$2:$C$1013,3,FALSE)</f>
        <v>190</v>
      </c>
      <c r="L2517" t="str">
        <f t="shared" si="157"/>
        <v>UPDATE m_coa set coa_group_id='190' WHERE code='211001148';</v>
      </c>
    </row>
    <row r="2518" customFormat="1" spans="2:12">
      <c r="B2518">
        <v>211001149</v>
      </c>
      <c r="C2518" t="str">
        <f t="shared" si="155"/>
        <v>CL - Utang Pihak Berelasi - PT Volta Indonesia Semesta (VIS)</v>
      </c>
      <c r="D2518" s="7" t="str">
        <f t="shared" si="156"/>
        <v>INSERT INTO m_coa (created_at, code, name) values (NOW(),'211001149','CL - Utang Pihak Berelasi - PT Volta Indonesia Semesta (VIS)');</v>
      </c>
      <c r="E2518" s="744" t="s">
        <v>60</v>
      </c>
      <c r="F2518" t="s">
        <v>415</v>
      </c>
      <c r="G2518" t="s">
        <v>453</v>
      </c>
      <c r="I2518" t="s">
        <v>261</v>
      </c>
      <c r="K2518">
        <f>VLOOKUP(I2518,Sheet2!$A$2:$C$1013,3,FALSE)</f>
        <v>191</v>
      </c>
      <c r="L2518" t="str">
        <f t="shared" si="157"/>
        <v>UPDATE m_coa set coa_group_id='191' WHERE code='211001149';</v>
      </c>
    </row>
    <row r="2519" customFormat="1" spans="2:12">
      <c r="B2519">
        <v>211001150</v>
      </c>
      <c r="C2519" t="str">
        <f t="shared" si="155"/>
        <v>CL - Utang Pihak Berelasi - PT Solic Inti Anugerah (SIA2)</v>
      </c>
      <c r="D2519" s="7" t="str">
        <f t="shared" si="156"/>
        <v>INSERT INTO m_coa (created_at, code, name) values (NOW(),'211001150','CL - Utang Pihak Berelasi - PT Solic Inti Anugerah (SIA2)');</v>
      </c>
      <c r="E2519" s="744" t="s">
        <v>60</v>
      </c>
      <c r="F2519" t="s">
        <v>415</v>
      </c>
      <c r="G2519" t="s">
        <v>453</v>
      </c>
      <c r="I2519" t="s">
        <v>262</v>
      </c>
      <c r="K2519">
        <f>VLOOKUP(I2519,Sheet2!$A$2:$C$1013,3,FALSE)</f>
        <v>192</v>
      </c>
      <c r="L2519" t="str">
        <f t="shared" si="157"/>
        <v>UPDATE m_coa set coa_group_id='192' WHERE code='211001150';</v>
      </c>
    </row>
    <row r="2520" customFormat="1" spans="2:12">
      <c r="B2520">
        <v>211001151</v>
      </c>
      <c r="C2520" t="str">
        <f t="shared" si="155"/>
        <v>CL - Utang Pihak Berelasi - PT Bumilangit Entertainment Corpora (BCU)</v>
      </c>
      <c r="D2520" s="7" t="str">
        <f t="shared" si="156"/>
        <v>INSERT INTO m_coa (created_at, code, name) values (NOW(),'211001151','CL - Utang Pihak Berelasi - PT Bumilangit Entertainment Corpora (BCU)');</v>
      </c>
      <c r="E2520" s="744" t="s">
        <v>60</v>
      </c>
      <c r="F2520" t="s">
        <v>415</v>
      </c>
      <c r="G2520" t="s">
        <v>453</v>
      </c>
      <c r="I2520" t="s">
        <v>263</v>
      </c>
      <c r="K2520">
        <f>VLOOKUP(I2520,Sheet2!$A$2:$C$1013,3,FALSE)</f>
        <v>193</v>
      </c>
      <c r="L2520" t="str">
        <f t="shared" si="157"/>
        <v>UPDATE m_coa set coa_group_id='193' WHERE code='211001151';</v>
      </c>
    </row>
    <row r="2521" customFormat="1" spans="2:12">
      <c r="B2521">
        <v>211001152</v>
      </c>
      <c r="C2521" t="str">
        <f t="shared" si="155"/>
        <v>CL - Utang Pihak Berelasi - PT Sinergi Maxima Digitalindo (SMD)</v>
      </c>
      <c r="D2521" s="7" t="str">
        <f t="shared" si="156"/>
        <v>INSERT INTO m_coa (created_at, code, name) values (NOW(),'211001152','CL - Utang Pihak Berelasi - PT Sinergi Maxima Digitalindo (SMD)');</v>
      </c>
      <c r="E2521" s="744" t="s">
        <v>60</v>
      </c>
      <c r="F2521" t="s">
        <v>415</v>
      </c>
      <c r="G2521" t="s">
        <v>453</v>
      </c>
      <c r="I2521" t="s">
        <v>264</v>
      </c>
      <c r="K2521">
        <f>VLOOKUP(I2521,Sheet2!$A$2:$C$1013,3,FALSE)</f>
        <v>194</v>
      </c>
      <c r="L2521" t="str">
        <f t="shared" si="157"/>
        <v>UPDATE m_coa set coa_group_id='194' WHERE code='211001152';</v>
      </c>
    </row>
    <row r="2522" customFormat="1" spans="2:12">
      <c r="B2522">
        <v>211001153</v>
      </c>
      <c r="C2522" t="str">
        <f t="shared" si="155"/>
        <v>CL - Utang Pihak Berelasi - PT Kreasi Baru Digital (KBD)</v>
      </c>
      <c r="D2522" s="7" t="str">
        <f t="shared" si="156"/>
        <v>INSERT INTO m_coa (created_at, code, name) values (NOW(),'211001153','CL - Utang Pihak Berelasi - PT Kreasi Baru Digital (KBD)');</v>
      </c>
      <c r="E2522" s="744" t="s">
        <v>60</v>
      </c>
      <c r="F2522" t="s">
        <v>415</v>
      </c>
      <c r="G2522" t="s">
        <v>453</v>
      </c>
      <c r="I2522" t="s">
        <v>265</v>
      </c>
      <c r="K2522">
        <f>VLOOKUP(I2522,Sheet2!$A$2:$C$1013,3,FALSE)</f>
        <v>195</v>
      </c>
      <c r="L2522" t="str">
        <f t="shared" si="157"/>
        <v>UPDATE m_coa set coa_group_id='195' WHERE code='211001153';</v>
      </c>
    </row>
    <row r="2523" customFormat="1" spans="2:12">
      <c r="B2523">
        <v>211001154</v>
      </c>
      <c r="C2523" t="str">
        <f t="shared" si="155"/>
        <v>CL - Utang Pihak Berelasi - PT Solic Inti Digital (SID)</v>
      </c>
      <c r="D2523" s="7" t="str">
        <f t="shared" si="156"/>
        <v>INSERT INTO m_coa (created_at, code, name) values (NOW(),'211001154','CL - Utang Pihak Berelasi - PT Solic Inti Digital (SID)');</v>
      </c>
      <c r="E2523" s="744" t="s">
        <v>60</v>
      </c>
      <c r="F2523" t="s">
        <v>415</v>
      </c>
      <c r="G2523" t="s">
        <v>453</v>
      </c>
      <c r="I2523" t="s">
        <v>266</v>
      </c>
      <c r="K2523">
        <f>VLOOKUP(I2523,Sheet2!$A$2:$C$1013,3,FALSE)</f>
        <v>196</v>
      </c>
      <c r="L2523" t="str">
        <f t="shared" si="157"/>
        <v>UPDATE m_coa set coa_group_id='196' WHERE code='211001154';</v>
      </c>
    </row>
    <row r="2524" customFormat="1" spans="2:12">
      <c r="B2524">
        <v>211001155</v>
      </c>
      <c r="C2524" t="str">
        <f t="shared" si="155"/>
        <v>CL - Utang Pihak Berelasi - PT Hikmat Mulia Sentralindo (HMS)</v>
      </c>
      <c r="D2524" s="7" t="str">
        <f t="shared" si="156"/>
        <v>INSERT INTO m_coa (created_at, code, name) values (NOW(),'211001155','CL - Utang Pihak Berelasi - PT Hikmat Mulia Sentralindo (HMS)');</v>
      </c>
      <c r="E2524" s="744" t="s">
        <v>60</v>
      </c>
      <c r="F2524" t="s">
        <v>415</v>
      </c>
      <c r="G2524" t="s">
        <v>453</v>
      </c>
      <c r="I2524" t="s">
        <v>267</v>
      </c>
      <c r="K2524">
        <f>VLOOKUP(I2524,Sheet2!$A$2:$C$1013,3,FALSE)</f>
        <v>197</v>
      </c>
      <c r="L2524" t="str">
        <f t="shared" si="157"/>
        <v>UPDATE m_coa set coa_group_id='197' WHERE code='211001155';</v>
      </c>
    </row>
    <row r="2525" customFormat="1" spans="2:12">
      <c r="B2525">
        <v>211001156</v>
      </c>
      <c r="C2525" t="str">
        <f t="shared" si="155"/>
        <v>CL - Utang Pihak Berelasi - PT Berkah Digital Distrindo (BDD)</v>
      </c>
      <c r="D2525" s="7" t="str">
        <f t="shared" si="156"/>
        <v>INSERT INTO m_coa (created_at, code, name) values (NOW(),'211001156','CL - Utang Pihak Berelasi - PT Berkah Digital Distrindo (BDD)');</v>
      </c>
      <c r="E2525" s="744" t="s">
        <v>60</v>
      </c>
      <c r="F2525" t="s">
        <v>415</v>
      </c>
      <c r="G2525" t="s">
        <v>453</v>
      </c>
      <c r="I2525" t="s">
        <v>268</v>
      </c>
      <c r="K2525">
        <f>VLOOKUP(I2525,Sheet2!$A$2:$C$1013,3,FALSE)</f>
        <v>198</v>
      </c>
      <c r="L2525" t="str">
        <f t="shared" si="157"/>
        <v>UPDATE m_coa set coa_group_id='198' WHERE code='211001156';</v>
      </c>
    </row>
    <row r="2526" customFormat="1" spans="2:12">
      <c r="B2526">
        <v>211001157</v>
      </c>
      <c r="C2526" t="str">
        <f t="shared" si="155"/>
        <v>CL - Utang Pihak Berelasi - PT DMMX Belanja Digital (BDB)</v>
      </c>
      <c r="D2526" s="7" t="str">
        <f t="shared" si="156"/>
        <v>INSERT INTO m_coa (created_at, code, name) values (NOW(),'211001157','CL - Utang Pihak Berelasi - PT DMMX Belanja Digital (BDB)');</v>
      </c>
      <c r="E2526" s="744" t="s">
        <v>60</v>
      </c>
      <c r="F2526" t="s">
        <v>415</v>
      </c>
      <c r="G2526" t="s">
        <v>453</v>
      </c>
      <c r="I2526" t="s">
        <v>269</v>
      </c>
      <c r="K2526">
        <f>VLOOKUP(I2526,Sheet2!$A$2:$C$1013,3,FALSE)</f>
        <v>199</v>
      </c>
      <c r="L2526" t="str">
        <f t="shared" si="157"/>
        <v>UPDATE m_coa set coa_group_id='199' WHERE code='211001157';</v>
      </c>
    </row>
    <row r="2527" customFormat="1" spans="2:12">
      <c r="B2527">
        <v>211001158</v>
      </c>
      <c r="C2527" t="str">
        <f t="shared" si="155"/>
        <v>CL - Utang Pihak Berelasi - PT Roxy Digital Investama (RDI)</v>
      </c>
      <c r="D2527" s="7" t="str">
        <f t="shared" si="156"/>
        <v>INSERT INTO m_coa (created_at, code, name) values (NOW(),'211001158','CL - Utang Pihak Berelasi - PT Roxy Digital Investama (RDI)');</v>
      </c>
      <c r="E2527" s="744" t="s">
        <v>60</v>
      </c>
      <c r="F2527" t="s">
        <v>415</v>
      </c>
      <c r="G2527" t="s">
        <v>453</v>
      </c>
      <c r="I2527" t="s">
        <v>270</v>
      </c>
      <c r="K2527">
        <f>VLOOKUP(I2527,Sheet2!$A$2:$C$1013,3,FALSE)</f>
        <v>200</v>
      </c>
      <c r="L2527" t="str">
        <f t="shared" si="157"/>
        <v>UPDATE m_coa set coa_group_id='200' WHERE code='211001158';</v>
      </c>
    </row>
    <row r="2528" customFormat="1" spans="2:12">
      <c r="B2528">
        <v>211001159</v>
      </c>
      <c r="C2528" t="str">
        <f t="shared" si="155"/>
        <v>CL - Utang Pihak Berelasi - PT Digisaham Veritas Indonesia (DVI)</v>
      </c>
      <c r="D2528" s="7" t="str">
        <f t="shared" si="156"/>
        <v>INSERT INTO m_coa (created_at, code, name) values (NOW(),'211001159','CL - Utang Pihak Berelasi - PT Digisaham Veritas Indonesia (DVI)');</v>
      </c>
      <c r="E2528" s="744" t="s">
        <v>60</v>
      </c>
      <c r="F2528" t="s">
        <v>415</v>
      </c>
      <c r="G2528" t="s">
        <v>453</v>
      </c>
      <c r="I2528" t="s">
        <v>271</v>
      </c>
      <c r="K2528">
        <f>VLOOKUP(I2528,Sheet2!$A$2:$C$1013,3,FALSE)</f>
        <v>201</v>
      </c>
      <c r="L2528" t="str">
        <f t="shared" si="157"/>
        <v>UPDATE m_coa set coa_group_id='201' WHERE code='211001159';</v>
      </c>
    </row>
    <row r="2529" customFormat="1" spans="2:12">
      <c r="B2529">
        <v>211001160</v>
      </c>
      <c r="C2529" t="str">
        <f t="shared" si="155"/>
        <v>CL - Utang Pihak Berelasi - PT DMMX Smartritel Teknologi (DST)</v>
      </c>
      <c r="D2529" s="7" t="str">
        <f t="shared" si="156"/>
        <v>INSERT INTO m_coa (created_at, code, name) values (NOW(),'211001160','CL - Utang Pihak Berelasi - PT DMMX Smartritel Teknologi (DST)');</v>
      </c>
      <c r="E2529" s="744" t="s">
        <v>60</v>
      </c>
      <c r="F2529" t="s">
        <v>415</v>
      </c>
      <c r="G2529" t="s">
        <v>453</v>
      </c>
      <c r="I2529" t="s">
        <v>272</v>
      </c>
      <c r="K2529">
        <f>VLOOKUP(I2529,Sheet2!$A$2:$C$1013,3,FALSE)</f>
        <v>202</v>
      </c>
      <c r="L2529" t="str">
        <f t="shared" si="157"/>
        <v>UPDATE m_coa set coa_group_id='202' WHERE code='211001160';</v>
      </c>
    </row>
    <row r="2530" customFormat="1" spans="2:12">
      <c r="B2530">
        <v>211001161</v>
      </c>
      <c r="C2530" t="str">
        <f t="shared" si="155"/>
        <v>CL - Utang Pihak Berelasi - PT Panca Global Kapital (PEGE)</v>
      </c>
      <c r="D2530" s="7" t="str">
        <f t="shared" si="156"/>
        <v>INSERT INTO m_coa (created_at, code, name) values (NOW(),'211001161','CL - Utang Pihak Berelasi - PT Panca Global Kapital (PEGE)');</v>
      </c>
      <c r="E2530" s="744" t="s">
        <v>60</v>
      </c>
      <c r="F2530" t="s">
        <v>415</v>
      </c>
      <c r="G2530" t="s">
        <v>453</v>
      </c>
      <c r="I2530" t="s">
        <v>273</v>
      </c>
      <c r="K2530">
        <f>VLOOKUP(I2530,Sheet2!$A$2:$C$1013,3,FALSE)</f>
        <v>203</v>
      </c>
      <c r="L2530" t="str">
        <f t="shared" si="157"/>
        <v>UPDATE m_coa set coa_group_id='203' WHERE code='211001161';</v>
      </c>
    </row>
    <row r="2531" customFormat="1" spans="2:12">
      <c r="B2531">
        <v>211001162</v>
      </c>
      <c r="C2531" t="str">
        <f t="shared" si="155"/>
        <v>CL - Utang Pihak Berelasi - PT Panca Global Sekuritas (PGS)</v>
      </c>
      <c r="D2531" s="7" t="str">
        <f t="shared" si="156"/>
        <v>INSERT INTO m_coa (created_at, code, name) values (NOW(),'211001162','CL - Utang Pihak Berelasi - PT Panca Global Sekuritas (PGS)');</v>
      </c>
      <c r="E2531" s="744" t="s">
        <v>60</v>
      </c>
      <c r="F2531" t="s">
        <v>415</v>
      </c>
      <c r="G2531" t="s">
        <v>453</v>
      </c>
      <c r="I2531" t="s">
        <v>274</v>
      </c>
      <c r="K2531">
        <f>VLOOKUP(I2531,Sheet2!$A$2:$C$1013,3,FALSE)</f>
        <v>204</v>
      </c>
      <c r="L2531" t="str">
        <f t="shared" si="157"/>
        <v>UPDATE m_coa set coa_group_id='204' WHERE code='211001162';</v>
      </c>
    </row>
    <row r="2532" customFormat="1" spans="2:12">
      <c r="B2532">
        <v>211001163</v>
      </c>
      <c r="C2532" t="str">
        <f t="shared" si="155"/>
        <v>CL - Utang Pihak Berelasi - PT Akasia Damcorp Waba (ADW)</v>
      </c>
      <c r="D2532" s="7" t="str">
        <f t="shared" si="156"/>
        <v>INSERT INTO m_coa (created_at, code, name) values (NOW(),'211001163','CL - Utang Pihak Berelasi - PT Akasia Damcorp Waba (ADW)');</v>
      </c>
      <c r="E2532" s="744" t="s">
        <v>60</v>
      </c>
      <c r="F2532" t="s">
        <v>415</v>
      </c>
      <c r="G2532" t="s">
        <v>453</v>
      </c>
      <c r="I2532" t="s">
        <v>275</v>
      </c>
      <c r="K2532">
        <f>VLOOKUP(I2532,Sheet2!$A$2:$C$1013,3,FALSE)</f>
        <v>205</v>
      </c>
      <c r="L2532" t="str">
        <f t="shared" si="157"/>
        <v>UPDATE m_coa set coa_group_id='205' WHERE code='211001163';</v>
      </c>
    </row>
    <row r="2533" customFormat="1" spans="2:12">
      <c r="B2533">
        <v>211001164</v>
      </c>
      <c r="C2533" t="str">
        <f t="shared" si="155"/>
        <v>CL - Utang Pihak Berelasi - PT Edukasi Atlit Internet Digital (EAID)</v>
      </c>
      <c r="D2533" s="7" t="str">
        <f t="shared" si="156"/>
        <v>INSERT INTO m_coa (created_at, code, name) values (NOW(),'211001164','CL - Utang Pihak Berelasi - PT Edukasi Atlit Internet Digital (EAID)');</v>
      </c>
      <c r="E2533" s="744" t="s">
        <v>60</v>
      </c>
      <c r="F2533" t="s">
        <v>415</v>
      </c>
      <c r="G2533" t="s">
        <v>453</v>
      </c>
      <c r="I2533" t="s">
        <v>276</v>
      </c>
      <c r="K2533">
        <f>VLOOKUP(I2533,Sheet2!$A$2:$C$1013,3,FALSE)</f>
        <v>206</v>
      </c>
      <c r="L2533" t="str">
        <f t="shared" si="157"/>
        <v>UPDATE m_coa set coa_group_id='206' WHERE code='211001164';</v>
      </c>
    </row>
    <row r="2534" customFormat="1" spans="2:12">
      <c r="B2534">
        <v>211001165</v>
      </c>
      <c r="C2534" t="str">
        <f t="shared" si="155"/>
        <v>CL - Utang Pihak Berelasi - PT DMMX Hera Sukses (DHS)</v>
      </c>
      <c r="D2534" s="7" t="str">
        <f t="shared" si="156"/>
        <v>INSERT INTO m_coa (created_at, code, name) values (NOW(),'211001165','CL - Utang Pihak Berelasi - PT DMMX Hera Sukses (DHS)');</v>
      </c>
      <c r="E2534" s="744" t="s">
        <v>60</v>
      </c>
      <c r="F2534" t="s">
        <v>415</v>
      </c>
      <c r="G2534" t="s">
        <v>453</v>
      </c>
      <c r="I2534" t="s">
        <v>277</v>
      </c>
      <c r="K2534">
        <f>VLOOKUP(I2534,Sheet2!$A$2:$C$1013,3,FALSE)</f>
        <v>207</v>
      </c>
      <c r="L2534" t="str">
        <f t="shared" si="157"/>
        <v>UPDATE m_coa set coa_group_id='207' WHERE code='211001165';</v>
      </c>
    </row>
    <row r="2535" customFormat="1" spans="2:12">
      <c r="B2535">
        <v>211001166</v>
      </c>
      <c r="C2535" t="str">
        <f t="shared" si="155"/>
        <v>CL - Utang Pihak Berelasi - PT Rans Prestisius Indonesia (RPI)</v>
      </c>
      <c r="D2535" s="7" t="str">
        <f t="shared" si="156"/>
        <v>INSERT INTO m_coa (created_at, code, name) values (NOW(),'211001166','CL - Utang Pihak Berelasi - PT Rans Prestisius Indonesia (RPI)');</v>
      </c>
      <c r="E2535" s="744" t="s">
        <v>60</v>
      </c>
      <c r="F2535" t="s">
        <v>415</v>
      </c>
      <c r="G2535" t="s">
        <v>453</v>
      </c>
      <c r="I2535" t="s">
        <v>278</v>
      </c>
      <c r="K2535">
        <f>VLOOKUP(I2535,Sheet2!$A$2:$C$1013,3,FALSE)</f>
        <v>208</v>
      </c>
      <c r="L2535" t="str">
        <f t="shared" si="157"/>
        <v>UPDATE m_coa set coa_group_id='208' WHERE code='211001166';</v>
      </c>
    </row>
    <row r="2536" customFormat="1" spans="2:12">
      <c r="B2536">
        <v>211001167</v>
      </c>
      <c r="C2536" t="str">
        <f t="shared" si="155"/>
        <v>CL - Utang Pihak Berelasi - PT DMMX Gamindo Global</v>
      </c>
      <c r="D2536" s="7" t="str">
        <f t="shared" si="156"/>
        <v>INSERT INTO m_coa (created_at, code, name) values (NOW(),'211001167','CL - Utang Pihak Berelasi - PT DMMX Gamindo Global');</v>
      </c>
      <c r="E2536" s="744" t="s">
        <v>60</v>
      </c>
      <c r="F2536" t="s">
        <v>415</v>
      </c>
      <c r="G2536" t="s">
        <v>453</v>
      </c>
      <c r="I2536" t="s">
        <v>279</v>
      </c>
      <c r="K2536">
        <f>VLOOKUP(I2536,Sheet2!$A$2:$C$1013,3,FALSE)</f>
        <v>209</v>
      </c>
      <c r="L2536" t="str">
        <f t="shared" si="157"/>
        <v>UPDATE m_coa set coa_group_id='209' WHERE code='211001167';</v>
      </c>
    </row>
    <row r="2537" customFormat="1" spans="2:12">
      <c r="B2537">
        <v>211001168</v>
      </c>
      <c r="C2537" t="str">
        <f t="shared" si="155"/>
        <v>CL - Utang Pihak Berelasi - PT Digital Anugerah Medisindo (DAM)</v>
      </c>
      <c r="D2537" s="7" t="str">
        <f t="shared" si="156"/>
        <v>INSERT INTO m_coa (created_at, code, name) values (NOW(),'211001168','CL - Utang Pihak Berelasi - PT Digital Anugerah Medisindo (DAM)');</v>
      </c>
      <c r="E2537" s="744" t="s">
        <v>60</v>
      </c>
      <c r="F2537" t="s">
        <v>415</v>
      </c>
      <c r="G2537" t="s">
        <v>453</v>
      </c>
      <c r="I2537" t="s">
        <v>280</v>
      </c>
      <c r="K2537">
        <f>VLOOKUP(I2537,Sheet2!$A$2:$C$1013,3,FALSE)</f>
        <v>210</v>
      </c>
      <c r="L2537" t="str">
        <f t="shared" si="157"/>
        <v>UPDATE m_coa set coa_group_id='210' WHERE code='211001168';</v>
      </c>
    </row>
    <row r="2538" customFormat="1" spans="2:12">
      <c r="B2538">
        <v>211001169</v>
      </c>
      <c r="C2538" t="str">
        <f t="shared" si="155"/>
        <v>CL - Utang Pihak Berelasi - PT Zirius Soteria Investama (ZSI)</v>
      </c>
      <c r="D2538" s="7" t="str">
        <f t="shared" si="156"/>
        <v>INSERT INTO m_coa (created_at, code, name) values (NOW(),'211001169','CL - Utang Pihak Berelasi - PT Zirius Soteria Investama (ZSI)');</v>
      </c>
      <c r="E2538" s="744" t="s">
        <v>60</v>
      </c>
      <c r="F2538" t="s">
        <v>415</v>
      </c>
      <c r="G2538" t="s">
        <v>453</v>
      </c>
      <c r="I2538" t="s">
        <v>281</v>
      </c>
      <c r="K2538">
        <f>VLOOKUP(I2538,Sheet2!$A$2:$C$1013,3,FALSE)</f>
        <v>211</v>
      </c>
      <c r="L2538" t="str">
        <f t="shared" si="157"/>
        <v>UPDATE m_coa set coa_group_id='211' WHERE code='211001169';</v>
      </c>
    </row>
    <row r="2539" customFormat="1" spans="2:12">
      <c r="B2539">
        <v>211001170</v>
      </c>
      <c r="C2539" t="str">
        <f t="shared" si="155"/>
        <v>CL - Utang Pihak Berelasi - PT CKL Indonesia Raya (CKL1)</v>
      </c>
      <c r="D2539" s="7" t="str">
        <f t="shared" si="156"/>
        <v>INSERT INTO m_coa (created_at, code, name) values (NOW(),'211001170','CL - Utang Pihak Berelasi - PT CKL Indonesia Raya (CKL1)');</v>
      </c>
      <c r="E2539" s="744" t="s">
        <v>60</v>
      </c>
      <c r="F2539" t="s">
        <v>415</v>
      </c>
      <c r="G2539" t="s">
        <v>453</v>
      </c>
      <c r="I2539" t="s">
        <v>282</v>
      </c>
      <c r="K2539">
        <f>VLOOKUP(I2539,Sheet2!$A$2:$C$1013,3,FALSE)</f>
        <v>212</v>
      </c>
      <c r="L2539" t="str">
        <f t="shared" si="157"/>
        <v>UPDATE m_coa set coa_group_id='212' WHERE code='211001170';</v>
      </c>
    </row>
    <row r="2540" customFormat="1" spans="2:12">
      <c r="B2540">
        <v>211001171</v>
      </c>
      <c r="C2540" t="str">
        <f t="shared" si="155"/>
        <v>CL - Utang Pihak Berelasi - PT Cipta Krida Lestari (CKL2)</v>
      </c>
      <c r="D2540" s="7" t="str">
        <f t="shared" si="156"/>
        <v>INSERT INTO m_coa (created_at, code, name) values (NOW(),'211001171','CL - Utang Pihak Berelasi - PT Cipta Krida Lestari (CKL2)');</v>
      </c>
      <c r="E2540" s="744" t="s">
        <v>60</v>
      </c>
      <c r="F2540" t="s">
        <v>415</v>
      </c>
      <c r="G2540" t="s">
        <v>453</v>
      </c>
      <c r="I2540" t="s">
        <v>283</v>
      </c>
      <c r="K2540">
        <f>VLOOKUP(I2540,Sheet2!$A$2:$C$1013,3,FALSE)</f>
        <v>213</v>
      </c>
      <c r="L2540" t="str">
        <f t="shared" si="157"/>
        <v>UPDATE m_coa set coa_group_id='213' WHERE code='211001171';</v>
      </c>
    </row>
    <row r="2541" customFormat="1" spans="2:12">
      <c r="B2541">
        <v>211001172</v>
      </c>
      <c r="C2541" t="str">
        <f t="shared" si="155"/>
        <v>CL - Utang Pihak Berelasi - PT Abyakta Data Sentosa (ADS)</v>
      </c>
      <c r="D2541" s="7" t="str">
        <f t="shared" si="156"/>
        <v>INSERT INTO m_coa (created_at, code, name) values (NOW(),'211001172','CL - Utang Pihak Berelasi - PT Abyakta Data Sentosa (ADS)');</v>
      </c>
      <c r="E2541" s="744" t="s">
        <v>60</v>
      </c>
      <c r="F2541" t="s">
        <v>415</v>
      </c>
      <c r="G2541" t="s">
        <v>453</v>
      </c>
      <c r="I2541" t="s">
        <v>284</v>
      </c>
      <c r="K2541">
        <f>VLOOKUP(I2541,Sheet2!$A$2:$C$1013,3,FALSE)</f>
        <v>214</v>
      </c>
      <c r="L2541" t="str">
        <f t="shared" si="157"/>
        <v>UPDATE m_coa set coa_group_id='214' WHERE code='211001172';</v>
      </c>
    </row>
    <row r="2542" customFormat="1" spans="2:12">
      <c r="B2542">
        <v>211001173</v>
      </c>
      <c r="C2542" t="str">
        <f t="shared" si="155"/>
        <v>CL - Utang Pihak Berelasi - PT Niji Sicepat Gamindo (NSG)</v>
      </c>
      <c r="D2542" s="7" t="str">
        <f t="shared" si="156"/>
        <v>INSERT INTO m_coa (created_at, code, name) values (NOW(),'211001173','CL - Utang Pihak Berelasi - PT Niji Sicepat Gamindo (NSG)');</v>
      </c>
      <c r="E2542" s="744" t="s">
        <v>60</v>
      </c>
      <c r="F2542" t="s">
        <v>415</v>
      </c>
      <c r="G2542" t="s">
        <v>453</v>
      </c>
      <c r="I2542" t="s">
        <v>285</v>
      </c>
      <c r="K2542">
        <f>VLOOKUP(I2542,Sheet2!$A$2:$C$1013,3,FALSE)</f>
        <v>215</v>
      </c>
      <c r="L2542" t="str">
        <f t="shared" si="157"/>
        <v>UPDATE m_coa set coa_group_id='215' WHERE code='211001173';</v>
      </c>
    </row>
    <row r="2543" customFormat="1" spans="2:12">
      <c r="B2543">
        <v>211001174</v>
      </c>
      <c r="C2543" t="str">
        <f t="shared" si="155"/>
        <v>CL - Utang Pihak Berelasi - PT Mulia Semesta Perkasa (MSP)</v>
      </c>
      <c r="D2543" s="7" t="str">
        <f t="shared" si="156"/>
        <v>INSERT INTO m_coa (created_at, code, name) values (NOW(),'211001174','CL - Utang Pihak Berelasi - PT Mulia Semesta Perkasa (MSP)');</v>
      </c>
      <c r="E2543" s="744" t="s">
        <v>60</v>
      </c>
      <c r="F2543" t="s">
        <v>415</v>
      </c>
      <c r="G2543" t="s">
        <v>453</v>
      </c>
      <c r="I2543" t="s">
        <v>286</v>
      </c>
      <c r="K2543">
        <f>VLOOKUP(I2543,Sheet2!$A$2:$C$1013,3,FALSE)</f>
        <v>216</v>
      </c>
      <c r="L2543" t="str">
        <f t="shared" si="157"/>
        <v>UPDATE m_coa set coa_group_id='216' WHERE code='211001174';</v>
      </c>
    </row>
    <row r="2544" customFormat="1" spans="2:12">
      <c r="B2544">
        <v>211001175</v>
      </c>
      <c r="C2544" t="str">
        <f t="shared" si="155"/>
        <v>CL - Utang Pihak Berelasi - PT Kredit Skor Indonesia (KSI)</v>
      </c>
      <c r="D2544" s="7" t="str">
        <f t="shared" si="156"/>
        <v>INSERT INTO m_coa (created_at, code, name) values (NOW(),'211001175','CL - Utang Pihak Berelasi - PT Kredit Skor Indonesia (KSI)');</v>
      </c>
      <c r="E2544" s="744" t="s">
        <v>60</v>
      </c>
      <c r="F2544" t="s">
        <v>415</v>
      </c>
      <c r="G2544" t="s">
        <v>453</v>
      </c>
      <c r="I2544" t="s">
        <v>287</v>
      </c>
      <c r="K2544">
        <f>VLOOKUP(I2544,Sheet2!$A$2:$C$1013,3,FALSE)</f>
        <v>217</v>
      </c>
      <c r="L2544" t="str">
        <f t="shared" si="157"/>
        <v>UPDATE m_coa set coa_group_id='217' WHERE code='211001175';</v>
      </c>
    </row>
    <row r="2545" customFormat="1" spans="2:12">
      <c r="B2545">
        <v>211001176</v>
      </c>
      <c r="C2545" t="str">
        <f t="shared" si="155"/>
        <v>CL - Utang Pihak Berelasi - PT Caltech Digital Indonesia (CDI)</v>
      </c>
      <c r="D2545" s="7" t="str">
        <f t="shared" si="156"/>
        <v>INSERT INTO m_coa (created_at, code, name) values (NOW(),'211001176','CL - Utang Pihak Berelasi - PT Caltech Digital Indonesia (CDI)');</v>
      </c>
      <c r="E2545" s="744" t="s">
        <v>60</v>
      </c>
      <c r="F2545" t="s">
        <v>415</v>
      </c>
      <c r="G2545" t="s">
        <v>453</v>
      </c>
      <c r="I2545" t="s">
        <v>288</v>
      </c>
      <c r="K2545">
        <f>VLOOKUP(I2545,Sheet2!$A$2:$C$1013,3,FALSE)</f>
        <v>218</v>
      </c>
      <c r="L2545" t="str">
        <f t="shared" si="157"/>
        <v>UPDATE m_coa set coa_group_id='218' WHERE code='211001176';</v>
      </c>
    </row>
    <row r="2546" customFormat="1" spans="2:12">
      <c r="B2546">
        <v>211001177</v>
      </c>
      <c r="C2546" t="str">
        <f t="shared" si="155"/>
        <v>CL - Utang Pihak Berelasi - PT Tfas Energi Indonesia (TEI)</v>
      </c>
      <c r="D2546" s="7" t="str">
        <f t="shared" si="156"/>
        <v>INSERT INTO m_coa (created_at, code, name) values (NOW(),'211001177','CL - Utang Pihak Berelasi - PT Tfas Energi Indonesia (TEI)');</v>
      </c>
      <c r="E2546" s="744" t="s">
        <v>60</v>
      </c>
      <c r="F2546" t="s">
        <v>415</v>
      </c>
      <c r="G2546" t="s">
        <v>453</v>
      </c>
      <c r="I2546" t="s">
        <v>289</v>
      </c>
      <c r="K2546">
        <f>VLOOKUP(I2546,Sheet2!$A$2:$C$1013,3,FALSE)</f>
        <v>219</v>
      </c>
      <c r="L2546" t="str">
        <f t="shared" si="157"/>
        <v>UPDATE m_coa set coa_group_id='219' WHERE code='211001177';</v>
      </c>
    </row>
    <row r="2547" customFormat="1" spans="2:12">
      <c r="B2547">
        <v>211001178</v>
      </c>
      <c r="C2547" t="str">
        <f t="shared" si="155"/>
        <v>CL - Utang Pihak Berelasi - PT Sicepat Inti Sofizo (SIF)</v>
      </c>
      <c r="D2547" s="7" t="str">
        <f t="shared" si="156"/>
        <v>INSERT INTO m_coa (created_at, code, name) values (NOW(),'211001178','CL - Utang Pihak Berelasi - PT Sicepat Inti Sofizo (SIF)');</v>
      </c>
      <c r="E2547" s="744" t="s">
        <v>60</v>
      </c>
      <c r="F2547" t="s">
        <v>415</v>
      </c>
      <c r="G2547" t="s">
        <v>453</v>
      </c>
      <c r="I2547" t="s">
        <v>290</v>
      </c>
      <c r="K2547">
        <f>VLOOKUP(I2547,Sheet2!$A$2:$C$1013,3,FALSE)</f>
        <v>220</v>
      </c>
      <c r="L2547" t="str">
        <f t="shared" si="157"/>
        <v>UPDATE m_coa set coa_group_id='220' WHERE code='211001178';</v>
      </c>
    </row>
    <row r="2548" customFormat="1" spans="2:12">
      <c r="B2548">
        <v>211001179</v>
      </c>
      <c r="C2548" t="str">
        <f t="shared" si="155"/>
        <v>CL - Utang Pihak Berelasi - PT DMMX Dektos Inti (DDI)</v>
      </c>
      <c r="D2548" s="7" t="str">
        <f t="shared" si="156"/>
        <v>INSERT INTO m_coa (created_at, code, name) values (NOW(),'211001179','CL - Utang Pihak Berelasi - PT DMMX Dektos Inti (DDI)');</v>
      </c>
      <c r="E2548" s="744" t="s">
        <v>60</v>
      </c>
      <c r="F2548" t="s">
        <v>415</v>
      </c>
      <c r="G2548" t="s">
        <v>453</v>
      </c>
      <c r="I2548" t="s">
        <v>291</v>
      </c>
      <c r="K2548">
        <f>VLOOKUP(I2548,Sheet2!$A$2:$C$1013,3,FALSE)</f>
        <v>221</v>
      </c>
      <c r="L2548" t="str">
        <f t="shared" si="157"/>
        <v>UPDATE m_coa set coa_group_id='221' WHERE code='211001179';</v>
      </c>
    </row>
    <row r="2549" customFormat="1" spans="2:12">
      <c r="B2549">
        <v>211001180</v>
      </c>
      <c r="C2549" t="str">
        <f t="shared" si="155"/>
        <v>CL - Utang Pihak Berelasi - PT Nugen Farma Medika (NFM)</v>
      </c>
      <c r="D2549" s="7" t="str">
        <f t="shared" si="156"/>
        <v>INSERT INTO m_coa (created_at, code, name) values (NOW(),'211001180','CL - Utang Pihak Berelasi - PT Nugen Farma Medika (NFM)');</v>
      </c>
      <c r="E2549" s="744" t="s">
        <v>60</v>
      </c>
      <c r="F2549" t="s">
        <v>415</v>
      </c>
      <c r="G2549" t="s">
        <v>453</v>
      </c>
      <c r="I2549" t="s">
        <v>292</v>
      </c>
      <c r="K2549">
        <f>VLOOKUP(I2549,Sheet2!$A$2:$C$1013,3,FALSE)</f>
        <v>222</v>
      </c>
      <c r="L2549" t="str">
        <f t="shared" si="157"/>
        <v>UPDATE m_coa set coa_group_id='222' WHERE code='211001180';</v>
      </c>
    </row>
    <row r="2550" customFormat="1" spans="2:12">
      <c r="B2550">
        <v>211001181</v>
      </c>
      <c r="C2550" t="str">
        <f t="shared" si="155"/>
        <v>CL - Utang Pihak Berelasi - PT Sicepat Aset Digital (SAD)</v>
      </c>
      <c r="D2550" s="7" t="str">
        <f t="shared" si="156"/>
        <v>INSERT INTO m_coa (created_at, code, name) values (NOW(),'211001181','CL - Utang Pihak Berelasi - PT Sicepat Aset Digital (SAD)');</v>
      </c>
      <c r="E2550" s="744" t="s">
        <v>60</v>
      </c>
      <c r="F2550" t="s">
        <v>415</v>
      </c>
      <c r="G2550" t="s">
        <v>453</v>
      </c>
      <c r="I2550" t="s">
        <v>293</v>
      </c>
      <c r="K2550">
        <f>VLOOKUP(I2550,Sheet2!$A$2:$C$1013,3,FALSE)</f>
        <v>223</v>
      </c>
      <c r="L2550" t="str">
        <f t="shared" si="157"/>
        <v>UPDATE m_coa set coa_group_id='223' WHERE code='211001181';</v>
      </c>
    </row>
    <row r="2551" customFormat="1" spans="2:12">
      <c r="B2551">
        <v>211001182</v>
      </c>
      <c r="C2551" t="str">
        <f t="shared" si="155"/>
        <v>CL - Utang Pihak Berelasi - PT Royal Investama Sejahtera (RIS)</v>
      </c>
      <c r="D2551" s="7" t="str">
        <f t="shared" si="156"/>
        <v>INSERT INTO m_coa (created_at, code, name) values (NOW(),'211001182','CL - Utang Pihak Berelasi - PT Royal Investama Sejahtera (RIS)');</v>
      </c>
      <c r="E2551" s="744" t="s">
        <v>60</v>
      </c>
      <c r="F2551" t="s">
        <v>415</v>
      </c>
      <c r="G2551" t="s">
        <v>453</v>
      </c>
      <c r="I2551" t="s">
        <v>294</v>
      </c>
      <c r="K2551">
        <f>VLOOKUP(I2551,Sheet2!$A$2:$C$1013,3,FALSE)</f>
        <v>224</v>
      </c>
      <c r="L2551" t="str">
        <f t="shared" si="157"/>
        <v>UPDATE m_coa set coa_group_id='224' WHERE code='211001182';</v>
      </c>
    </row>
    <row r="2552" customFormat="1" spans="2:12">
      <c r="B2552">
        <v>211001183</v>
      </c>
      <c r="C2552" t="str">
        <f t="shared" si="155"/>
        <v>CL - Utang Pihak Berelasi - PT Yudha Harapan Mulia (YHM)</v>
      </c>
      <c r="D2552" s="7" t="str">
        <f t="shared" si="156"/>
        <v>INSERT INTO m_coa (created_at, code, name) values (NOW(),'211001183','CL - Utang Pihak Berelasi - PT Yudha Harapan Mulia (YHM)');</v>
      </c>
      <c r="E2552" s="744" t="s">
        <v>60</v>
      </c>
      <c r="F2552" t="s">
        <v>415</v>
      </c>
      <c r="G2552" t="s">
        <v>453</v>
      </c>
      <c r="I2552" t="s">
        <v>295</v>
      </c>
      <c r="K2552">
        <f>VLOOKUP(I2552,Sheet2!$A$2:$C$1013,3,FALSE)</f>
        <v>225</v>
      </c>
      <c r="L2552" t="str">
        <f t="shared" si="157"/>
        <v>UPDATE m_coa set coa_group_id='225' WHERE code='211001183';</v>
      </c>
    </row>
    <row r="2553" customFormat="1" spans="2:12">
      <c r="B2553">
        <v>211001184</v>
      </c>
      <c r="C2553" t="str">
        <f t="shared" si="155"/>
        <v>CL - Utang Pihak Berelasi - PT DMMX Distribusi Pentabuana (DDP)</v>
      </c>
      <c r="D2553" s="7" t="str">
        <f t="shared" si="156"/>
        <v>INSERT INTO m_coa (created_at, code, name) values (NOW(),'211001184','CL - Utang Pihak Berelasi - PT DMMX Distribusi Pentabuana (DDP)');</v>
      </c>
      <c r="E2553" s="744" t="s">
        <v>60</v>
      </c>
      <c r="F2553" t="s">
        <v>415</v>
      </c>
      <c r="G2553" t="s">
        <v>453</v>
      </c>
      <c r="I2553" t="s">
        <v>296</v>
      </c>
      <c r="K2553">
        <f>VLOOKUP(I2553,Sheet2!$A$2:$C$1013,3,FALSE)</f>
        <v>226</v>
      </c>
      <c r="L2553" t="str">
        <f t="shared" si="157"/>
        <v>UPDATE m_coa set coa_group_id='226' WHERE code='211001184';</v>
      </c>
    </row>
    <row r="2554" customFormat="1" spans="2:12">
      <c r="B2554">
        <v>211001185</v>
      </c>
      <c r="C2554" t="str">
        <f t="shared" si="155"/>
        <v>CL - Utang Pihak Berelasi - PT Dezer Ruang Bicara (DRB)</v>
      </c>
      <c r="D2554" s="7" t="str">
        <f t="shared" si="156"/>
        <v>INSERT INTO m_coa (created_at, code, name) values (NOW(),'211001185','CL - Utang Pihak Berelasi - PT Dezer Ruang Bicara (DRB)');</v>
      </c>
      <c r="E2554" s="744" t="s">
        <v>60</v>
      </c>
      <c r="F2554" t="s">
        <v>415</v>
      </c>
      <c r="G2554" t="s">
        <v>453</v>
      </c>
      <c r="I2554" t="s">
        <v>297</v>
      </c>
      <c r="K2554">
        <f>VLOOKUP(I2554,Sheet2!$A$2:$C$1013,3,FALSE)</f>
        <v>227</v>
      </c>
      <c r="L2554" t="str">
        <f t="shared" si="157"/>
        <v>UPDATE m_coa set coa_group_id='227' WHERE code='211001185';</v>
      </c>
    </row>
    <row r="2555" customFormat="1" spans="2:12">
      <c r="B2555">
        <v>211001186</v>
      </c>
      <c r="C2555" t="str">
        <f t="shared" si="155"/>
        <v>CL - Utang Pihak Berelasi - PT Dektos Digital Corbuzier (DDC)</v>
      </c>
      <c r="D2555" s="7" t="str">
        <f t="shared" si="156"/>
        <v>INSERT INTO m_coa (created_at, code, name) values (NOW(),'211001186','CL - Utang Pihak Berelasi - PT Dektos Digital Corbuzier (DDC)');</v>
      </c>
      <c r="E2555" s="744" t="s">
        <v>60</v>
      </c>
      <c r="F2555" t="s">
        <v>415</v>
      </c>
      <c r="G2555" t="s">
        <v>453</v>
      </c>
      <c r="I2555" t="s">
        <v>298</v>
      </c>
      <c r="K2555">
        <f>VLOOKUP(I2555,Sheet2!$A$2:$C$1013,3,FALSE)</f>
        <v>228</v>
      </c>
      <c r="L2555" t="str">
        <f t="shared" si="157"/>
        <v>UPDATE m_coa set coa_group_id='228' WHERE code='211001186';</v>
      </c>
    </row>
    <row r="2556" customFormat="1" spans="2:12">
      <c r="B2556">
        <v>211001187</v>
      </c>
      <c r="C2556" t="str">
        <f t="shared" si="155"/>
        <v>CL - Utang Pihak Berelasi - PT BLDX Komik Nusantara (BKN)</v>
      </c>
      <c r="D2556" s="7" t="str">
        <f t="shared" si="156"/>
        <v>INSERT INTO m_coa (created_at, code, name) values (NOW(),'211001187','CL - Utang Pihak Berelasi - PT BLDX Komik Nusantara (BKN)');</v>
      </c>
      <c r="E2556" s="744" t="s">
        <v>60</v>
      </c>
      <c r="F2556" t="s">
        <v>415</v>
      </c>
      <c r="G2556" t="s">
        <v>453</v>
      </c>
      <c r="I2556" t="s">
        <v>299</v>
      </c>
      <c r="K2556">
        <f>VLOOKUP(I2556,Sheet2!$A$2:$C$1013,3,FALSE)</f>
        <v>229</v>
      </c>
      <c r="L2556" t="str">
        <f t="shared" si="157"/>
        <v>UPDATE m_coa set coa_group_id='229' WHERE code='211001187';</v>
      </c>
    </row>
    <row r="2557" customFormat="1" spans="2:12">
      <c r="B2557">
        <v>211001188</v>
      </c>
      <c r="C2557" t="str">
        <f t="shared" si="155"/>
        <v>CL - Utang Pihak Berelasi - PT Damcorp Digital Media (DDM)</v>
      </c>
      <c r="D2557" s="7" t="str">
        <f t="shared" si="156"/>
        <v>INSERT INTO m_coa (created_at, code, name) values (NOW(),'211001188','CL - Utang Pihak Berelasi - PT Damcorp Digital Media (DDM)');</v>
      </c>
      <c r="E2557" s="744" t="s">
        <v>60</v>
      </c>
      <c r="F2557" t="s">
        <v>415</v>
      </c>
      <c r="G2557" t="s">
        <v>453</v>
      </c>
      <c r="I2557" t="s">
        <v>300</v>
      </c>
      <c r="K2557">
        <f>VLOOKUP(I2557,Sheet2!$A$2:$C$1013,3,FALSE)</f>
        <v>230</v>
      </c>
      <c r="L2557" t="str">
        <f t="shared" si="157"/>
        <v>UPDATE m_coa set coa_group_id='230' WHERE code='211001188';</v>
      </c>
    </row>
    <row r="2558" customFormat="1" spans="2:12">
      <c r="B2558">
        <v>211001189</v>
      </c>
      <c r="C2558" t="str">
        <f t="shared" si="155"/>
        <v>CL - Utang Pihak Berelasi - PT NFT Digital Indonesia (NDI)</v>
      </c>
      <c r="D2558" s="7" t="str">
        <f t="shared" si="156"/>
        <v>INSERT INTO m_coa (created_at, code, name) values (NOW(),'211001189','CL - Utang Pihak Berelasi - PT NFT Digital Indonesia (NDI)');</v>
      </c>
      <c r="E2558" s="744" t="s">
        <v>60</v>
      </c>
      <c r="F2558" t="s">
        <v>415</v>
      </c>
      <c r="G2558" t="s">
        <v>453</v>
      </c>
      <c r="I2558" t="s">
        <v>301</v>
      </c>
      <c r="K2558">
        <f>VLOOKUP(I2558,Sheet2!$A$2:$C$1013,3,FALSE)</f>
        <v>231</v>
      </c>
      <c r="L2558" t="str">
        <f t="shared" si="157"/>
        <v>UPDATE m_coa set coa_group_id='231' WHERE code='211001189';</v>
      </c>
    </row>
    <row r="2559" customFormat="1" spans="2:12">
      <c r="B2559">
        <v>211001190</v>
      </c>
      <c r="C2559" t="str">
        <f t="shared" si="155"/>
        <v>CL - Utang Pihak Berelasi - PT Meta Verse Indonesia (MVI)</v>
      </c>
      <c r="D2559" s="7" t="str">
        <f t="shared" si="156"/>
        <v>INSERT INTO m_coa (created_at, code, name) values (NOW(),'211001190','CL - Utang Pihak Berelasi - PT Meta Verse Indonesia (MVI)');</v>
      </c>
      <c r="E2559" s="744" t="s">
        <v>60</v>
      </c>
      <c r="F2559" t="s">
        <v>415</v>
      </c>
      <c r="G2559" t="s">
        <v>453</v>
      </c>
      <c r="I2559" t="s">
        <v>302</v>
      </c>
      <c r="K2559">
        <f>VLOOKUP(I2559,Sheet2!$A$2:$C$1013,3,FALSE)</f>
        <v>232</v>
      </c>
      <c r="L2559" t="str">
        <f t="shared" si="157"/>
        <v>UPDATE m_coa set coa_group_id='232' WHERE code='211001190';</v>
      </c>
    </row>
    <row r="2560" customFormat="1" spans="2:12">
      <c r="B2560">
        <v>211001191</v>
      </c>
      <c r="C2560" t="str">
        <f t="shared" si="155"/>
        <v>CL - Utang Pihak Berelasi - PT META PRAVIA DIGITAL (MPD)</v>
      </c>
      <c r="D2560" s="7" t="str">
        <f t="shared" si="156"/>
        <v>INSERT INTO m_coa (created_at, code, name) values (NOW(),'211001191','CL - Utang Pihak Berelasi - PT META PRAVIA DIGITAL (MPD)');</v>
      </c>
      <c r="E2560" s="744" t="s">
        <v>60</v>
      </c>
      <c r="F2560" t="s">
        <v>415</v>
      </c>
      <c r="G2560" t="s">
        <v>453</v>
      </c>
      <c r="I2560" t="s">
        <v>303</v>
      </c>
      <c r="K2560">
        <f>VLOOKUP(I2560,Sheet2!$A$2:$C$1013,3,FALSE)</f>
        <v>233</v>
      </c>
      <c r="L2560" t="str">
        <f t="shared" si="157"/>
        <v>UPDATE m_coa set coa_group_id='233' WHERE code='211001191';</v>
      </c>
    </row>
    <row r="2561" customFormat="1" spans="2:12">
      <c r="B2561">
        <v>211001192</v>
      </c>
      <c r="C2561" t="str">
        <f t="shared" si="155"/>
        <v>CL - Utang Pihak Berelasi - PT DMMX Sentral Imaji</v>
      </c>
      <c r="D2561" s="7" t="str">
        <f t="shared" si="156"/>
        <v>INSERT INTO m_coa (created_at, code, name) values (NOW(),'211001192','CL - Utang Pihak Berelasi - PT DMMX Sentral Imaji');</v>
      </c>
      <c r="E2561" s="744" t="s">
        <v>60</v>
      </c>
      <c r="F2561" t="s">
        <v>415</v>
      </c>
      <c r="G2561" t="s">
        <v>453</v>
      </c>
      <c r="I2561" t="s">
        <v>304</v>
      </c>
      <c r="K2561">
        <f>VLOOKUP(I2561,Sheet2!$A$2:$C$1013,3,FALSE)</f>
        <v>234</v>
      </c>
      <c r="L2561" t="str">
        <f t="shared" si="157"/>
        <v>UPDATE m_coa set coa_group_id='234' WHERE code='211001192';</v>
      </c>
    </row>
    <row r="2562" customFormat="1" spans="2:12">
      <c r="B2562">
        <v>211001193</v>
      </c>
      <c r="C2562" t="str">
        <f t="shared" ref="C2562:C2574" si="158">CONCATENATE(F2562,E2562,G2562,E2562,I2562)</f>
        <v>CL - Utang Pihak Berelasi - PT Cinta Sang Juara</v>
      </c>
      <c r="D2562" s="7" t="str">
        <f t="shared" si="156"/>
        <v>INSERT INTO m_coa (created_at, code, name) values (NOW(),'211001193','CL - Utang Pihak Berelasi - PT Cinta Sang Juara');</v>
      </c>
      <c r="E2562" s="744" t="s">
        <v>60</v>
      </c>
      <c r="F2562" t="s">
        <v>415</v>
      </c>
      <c r="G2562" t="s">
        <v>453</v>
      </c>
      <c r="I2562" t="s">
        <v>305</v>
      </c>
      <c r="K2562">
        <f>VLOOKUP(I2562,Sheet2!$A$2:$C$1013,3,FALSE)</f>
        <v>235</v>
      </c>
      <c r="L2562" t="str">
        <f t="shared" si="157"/>
        <v>UPDATE m_coa set coa_group_id='235' WHERE code='211001193';</v>
      </c>
    </row>
    <row r="2563" customFormat="1" spans="2:12">
      <c r="B2563">
        <v>211001194</v>
      </c>
      <c r="C2563" t="str">
        <f t="shared" si="158"/>
        <v>CL - Utang Pihak Berelasi - PT Kosmos Karisma Karunia (KKK)</v>
      </c>
      <c r="D2563" s="7" t="str">
        <f t="shared" si="156"/>
        <v>INSERT INTO m_coa (created_at, code, name) values (NOW(),'211001194','CL - Utang Pihak Berelasi - PT Kosmos Karisma Karunia (KKK)');</v>
      </c>
      <c r="E2563" s="744" t="s">
        <v>60</v>
      </c>
      <c r="F2563" t="s">
        <v>415</v>
      </c>
      <c r="G2563" t="s">
        <v>453</v>
      </c>
      <c r="I2563" t="s">
        <v>306</v>
      </c>
      <c r="K2563">
        <f>VLOOKUP(I2563,Sheet2!$A$2:$C$1013,3,FALSE)</f>
        <v>236</v>
      </c>
      <c r="L2563" t="str">
        <f t="shared" si="157"/>
        <v>UPDATE m_coa set coa_group_id='236' WHERE code='211001194';</v>
      </c>
    </row>
    <row r="2564" customFormat="1" spans="2:12">
      <c r="B2564">
        <v>211001195</v>
      </c>
      <c r="C2564" t="str">
        <f t="shared" si="158"/>
        <v>CL - Utang Pihak Berelasi - PT Sinergi Digital Teknologi (Lenna)</v>
      </c>
      <c r="D2564" s="7" t="str">
        <f t="shared" si="156"/>
        <v>INSERT INTO m_coa (created_at, code, name) values (NOW(),'211001195','CL - Utang Pihak Berelasi - PT Sinergi Digital Teknologi (Lenna)');</v>
      </c>
      <c r="E2564" s="744" t="s">
        <v>60</v>
      </c>
      <c r="F2564" t="s">
        <v>415</v>
      </c>
      <c r="G2564" t="s">
        <v>453</v>
      </c>
      <c r="I2564" t="s">
        <v>307</v>
      </c>
      <c r="K2564">
        <f>VLOOKUP(I2564,Sheet2!$A$2:$C$1013,3,FALSE)</f>
        <v>237</v>
      </c>
      <c r="L2564" t="str">
        <f t="shared" si="157"/>
        <v>UPDATE m_coa set coa_group_id='237' WHERE code='211001195';</v>
      </c>
    </row>
    <row r="2565" customFormat="1" spans="2:12">
      <c r="B2565">
        <v>211001196</v>
      </c>
      <c r="C2565" t="str">
        <f t="shared" si="158"/>
        <v>CL - Utang Pihak Berelasi - PT Kairos Ekspres Internasional (KEI)</v>
      </c>
      <c r="D2565" s="7" t="str">
        <f t="shared" ref="D2565:D2628" si="159">"INSERT INTO m_coa (created_at, code, name) values (NOW(),'"&amp;B2565&amp;"','"&amp;C2565&amp;"');"</f>
        <v>INSERT INTO m_coa (created_at, code, name) values (NOW(),'211001196','CL - Utang Pihak Berelasi - PT Kairos Ekspres Internasional (KEI)');</v>
      </c>
      <c r="E2565" s="744" t="s">
        <v>60</v>
      </c>
      <c r="F2565" t="s">
        <v>415</v>
      </c>
      <c r="G2565" t="s">
        <v>453</v>
      </c>
      <c r="I2565" t="s">
        <v>308</v>
      </c>
      <c r="K2565">
        <f>VLOOKUP(I2565,Sheet2!$A$2:$C$1013,3,FALSE)</f>
        <v>238</v>
      </c>
      <c r="L2565" t="str">
        <f t="shared" ref="L2565:L2628" si="160">"UPDATE m_coa set coa_group_id='"&amp;K2565&amp;"' WHERE code='"&amp;B2565&amp;"';"</f>
        <v>UPDATE m_coa set coa_group_id='238' WHERE code='211001196';</v>
      </c>
    </row>
    <row r="2566" customFormat="1" spans="2:12">
      <c r="B2566">
        <v>211001197</v>
      </c>
      <c r="C2566" t="str">
        <f t="shared" si="158"/>
        <v>CL - Utang Pihak Berelasi - PT Dua Empat Print (DEP)</v>
      </c>
      <c r="D2566" s="7" t="str">
        <f t="shared" si="159"/>
        <v>INSERT INTO m_coa (created_at, code, name) values (NOW(),'211001197','CL - Utang Pihak Berelasi - PT Dua Empat Print (DEP)');</v>
      </c>
      <c r="E2566" s="744" t="s">
        <v>60</v>
      </c>
      <c r="F2566" t="s">
        <v>415</v>
      </c>
      <c r="G2566" t="s">
        <v>453</v>
      </c>
      <c r="I2566" t="s">
        <v>309</v>
      </c>
      <c r="K2566">
        <f>VLOOKUP(I2566,Sheet2!$A$2:$C$1013,3,FALSE)</f>
        <v>239</v>
      </c>
      <c r="L2566" t="str">
        <f t="shared" si="160"/>
        <v>UPDATE m_coa set coa_group_id='239' WHERE code='211001197';</v>
      </c>
    </row>
    <row r="2567" customFormat="1" spans="2:12">
      <c r="B2567">
        <v>211001198</v>
      </c>
      <c r="C2567" t="str">
        <f t="shared" si="158"/>
        <v>CL - Utang Pihak Berelasi - PT V2 Indonesia (V2)</v>
      </c>
      <c r="D2567" s="7" t="str">
        <f t="shared" si="159"/>
        <v>INSERT INTO m_coa (created_at, code, name) values (NOW(),'211001198','CL - Utang Pihak Berelasi - PT V2 Indonesia (V2)');</v>
      </c>
      <c r="E2567" s="744" t="s">
        <v>60</v>
      </c>
      <c r="F2567" t="s">
        <v>415</v>
      </c>
      <c r="G2567" t="s">
        <v>453</v>
      </c>
      <c r="I2567" t="s">
        <v>310</v>
      </c>
      <c r="K2567">
        <f>VLOOKUP(I2567,Sheet2!$A$2:$C$1013,3,FALSE)</f>
        <v>240</v>
      </c>
      <c r="L2567" t="str">
        <f t="shared" si="160"/>
        <v>UPDATE m_coa set coa_group_id='240' WHERE code='211001198';</v>
      </c>
    </row>
    <row r="2568" customFormat="1" spans="2:12">
      <c r="B2568">
        <v>211001199</v>
      </c>
      <c r="C2568" t="str">
        <f t="shared" si="158"/>
        <v>CL - Utang Pihak Berelasi - PT Makarios Bensu Kopi (MBK)</v>
      </c>
      <c r="D2568" s="7" t="str">
        <f t="shared" si="159"/>
        <v>INSERT INTO m_coa (created_at, code, name) values (NOW(),'211001199','CL - Utang Pihak Berelasi - PT Makarios Bensu Kopi (MBK)');</v>
      </c>
      <c r="E2568" s="744" t="s">
        <v>60</v>
      </c>
      <c r="F2568" t="s">
        <v>415</v>
      </c>
      <c r="G2568" t="s">
        <v>453</v>
      </c>
      <c r="I2568" t="s">
        <v>311</v>
      </c>
      <c r="K2568">
        <f>VLOOKUP(I2568,Sheet2!$A$2:$C$1013,3,FALSE)</f>
        <v>241</v>
      </c>
      <c r="L2568" t="str">
        <f t="shared" si="160"/>
        <v>UPDATE m_coa set coa_group_id='241' WHERE code='211001199';</v>
      </c>
    </row>
    <row r="2569" customFormat="1" spans="2:12">
      <c r="B2569">
        <v>211001200</v>
      </c>
      <c r="C2569" t="str">
        <f t="shared" si="158"/>
        <v>CL - Utang Pihak Berelasi - PT Mahaka Media Tbk (ABBA)</v>
      </c>
      <c r="D2569" s="7" t="str">
        <f t="shared" si="159"/>
        <v>INSERT INTO m_coa (created_at, code, name) values (NOW(),'211001200','CL - Utang Pihak Berelasi - PT Mahaka Media Tbk (ABBA)');</v>
      </c>
      <c r="E2569" s="744" t="s">
        <v>60</v>
      </c>
      <c r="F2569" t="s">
        <v>415</v>
      </c>
      <c r="G2569" t="s">
        <v>453</v>
      </c>
      <c r="I2569" t="s">
        <v>312</v>
      </c>
      <c r="K2569">
        <f>VLOOKUP(I2569,Sheet2!$A$2:$C$1013,3,FALSE)</f>
        <v>242</v>
      </c>
      <c r="L2569" t="str">
        <f t="shared" si="160"/>
        <v>UPDATE m_coa set coa_group_id='242' WHERE code='211001200';</v>
      </c>
    </row>
    <row r="2570" customFormat="1" spans="2:12">
      <c r="B2570">
        <v>211001201</v>
      </c>
      <c r="C2570" t="str">
        <f t="shared" si="158"/>
        <v>CL - Utang Pihak Berelasi - PT Sinergi Teknologi Mandiri (STM)</v>
      </c>
      <c r="D2570" s="7" t="str">
        <f t="shared" si="159"/>
        <v>INSERT INTO m_coa (created_at, code, name) values (NOW(),'211001201','CL - Utang Pihak Berelasi - PT Sinergi Teknologi Mandiri (STM)');</v>
      </c>
      <c r="E2570" s="744" t="s">
        <v>60</v>
      </c>
      <c r="F2570" t="s">
        <v>415</v>
      </c>
      <c r="G2570" t="s">
        <v>453</v>
      </c>
      <c r="I2570" t="s">
        <v>313</v>
      </c>
      <c r="K2570">
        <f>VLOOKUP(I2570,Sheet2!$A$2:$C$1013,3,FALSE)</f>
        <v>243</v>
      </c>
      <c r="L2570" t="str">
        <f t="shared" si="160"/>
        <v>UPDATE m_coa set coa_group_id='243' WHERE code='211001201';</v>
      </c>
    </row>
    <row r="2571" customFormat="1" spans="2:12">
      <c r="B2571">
        <v>211001202</v>
      </c>
      <c r="C2571" t="str">
        <f t="shared" si="158"/>
        <v>CL - Utang Pihak Berelasi - PT Jaya Distribusi Ritel (JDR)</v>
      </c>
      <c r="D2571" s="7" t="str">
        <f t="shared" si="159"/>
        <v>INSERT INTO m_coa (created_at, code, name) values (NOW(),'211001202','CL - Utang Pihak Berelasi - PT Jaya Distribusi Ritel (JDR)');</v>
      </c>
      <c r="E2571" s="744" t="s">
        <v>60</v>
      </c>
      <c r="F2571" t="s">
        <v>415</v>
      </c>
      <c r="G2571" t="s">
        <v>453</v>
      </c>
      <c r="I2571" t="s">
        <v>314</v>
      </c>
      <c r="K2571">
        <f>VLOOKUP(I2571,Sheet2!$A$2:$C$1013,3,FALSE)</f>
        <v>244</v>
      </c>
      <c r="L2571" t="str">
        <f t="shared" si="160"/>
        <v>UPDATE m_coa set coa_group_id='244' WHERE code='211001202';</v>
      </c>
    </row>
    <row r="2572" customFormat="1" spans="2:12">
      <c r="B2572">
        <v>211001203</v>
      </c>
      <c r="C2572" t="str">
        <f t="shared" si="158"/>
        <v>CL - Utang Pihak Berelasi - Martin Suharlie</v>
      </c>
      <c r="D2572" s="7" t="str">
        <f t="shared" si="159"/>
        <v>INSERT INTO m_coa (created_at, code, name) values (NOW(),'211001203','CL - Utang Pihak Berelasi - Martin Suharlie');</v>
      </c>
      <c r="E2572" s="744" t="s">
        <v>60</v>
      </c>
      <c r="F2572" t="s">
        <v>415</v>
      </c>
      <c r="G2572" t="s">
        <v>453</v>
      </c>
      <c r="I2572" t="s">
        <v>315</v>
      </c>
      <c r="K2572">
        <f>VLOOKUP(I2572,Sheet2!$A$2:$C$1013,3,FALSE)</f>
        <v>245</v>
      </c>
      <c r="L2572" t="str">
        <f t="shared" si="160"/>
        <v>UPDATE m_coa set coa_group_id='245' WHERE code='211001203';</v>
      </c>
    </row>
    <row r="2573" customFormat="1" spans="2:12">
      <c r="B2573">
        <v>211001204</v>
      </c>
      <c r="C2573" t="str">
        <f t="shared" si="158"/>
        <v>CL - Utang Pihak Berelasi - Suryandy Jahja</v>
      </c>
      <c r="D2573" s="7" t="str">
        <f t="shared" si="159"/>
        <v>INSERT INTO m_coa (created_at, code, name) values (NOW(),'211001204','CL - Utang Pihak Berelasi - Suryandy Jahja');</v>
      </c>
      <c r="E2573" s="744" t="s">
        <v>60</v>
      </c>
      <c r="F2573" t="s">
        <v>415</v>
      </c>
      <c r="G2573" t="s">
        <v>453</v>
      </c>
      <c r="I2573" t="s">
        <v>316</v>
      </c>
      <c r="K2573">
        <f>VLOOKUP(I2573,Sheet2!$A$2:$C$1013,3,FALSE)</f>
        <v>246</v>
      </c>
      <c r="L2573" t="str">
        <f t="shared" si="160"/>
        <v>UPDATE m_coa set coa_group_id='246' WHERE code='211001204';</v>
      </c>
    </row>
    <row r="2574" customFormat="1" spans="2:12">
      <c r="B2574">
        <v>211001205</v>
      </c>
      <c r="C2574" t="str">
        <f t="shared" si="158"/>
        <v>CL - Utang Pihak Berelasi - Berelasi lainnya</v>
      </c>
      <c r="D2574" s="7" t="str">
        <f t="shared" si="159"/>
        <v>INSERT INTO m_coa (created_at, code, name) values (NOW(),'211001205','CL - Utang Pihak Berelasi - Berelasi lainnya');</v>
      </c>
      <c r="E2574" s="744" t="s">
        <v>60</v>
      </c>
      <c r="F2574" t="s">
        <v>415</v>
      </c>
      <c r="G2574" t="s">
        <v>453</v>
      </c>
      <c r="I2574" t="s">
        <v>317</v>
      </c>
      <c r="K2574">
        <f>VLOOKUP(I2574,Sheet2!$A$2:$C$1013,3,FALSE)</f>
        <v>247</v>
      </c>
      <c r="L2574" t="str">
        <f t="shared" si="160"/>
        <v>UPDATE m_coa set coa_group_id='247' WHERE code='211001205';</v>
      </c>
    </row>
    <row r="2575" spans="2:12">
      <c r="B2575">
        <v>211101001</v>
      </c>
      <c r="C2575" t="str">
        <f t="shared" ref="C2575:C2604" si="161">CONCATENATE(F2575,E2575,G2575,E2575,I2575,E2575,J2575)</f>
        <v>CL - Utang Jangka Panjang Yang Jatuh Tempo Dalam 1 Tahun - Utang Bank Jangka Panjang - PT BANK CENTRAL ASIA</v>
      </c>
      <c r="D2575" s="7" t="str">
        <f t="shared" si="159"/>
        <v>INSERT INTO m_coa (created_at, code, name) values (NOW(),'211101001','CL - Utang Jangka Panjang Yang Jatuh Tempo Dalam 1 Tahun - Utang Bank Jangka Panjang - PT BANK CENTRAL ASIA');</v>
      </c>
      <c r="E2575" s="744" t="s">
        <v>60</v>
      </c>
      <c r="F2575" t="s">
        <v>415</v>
      </c>
      <c r="G2575" t="s">
        <v>454</v>
      </c>
      <c r="I2575" t="s">
        <v>455</v>
      </c>
      <c r="J2575" t="s">
        <v>70</v>
      </c>
      <c r="K2575">
        <f>VLOOKUP(I2575,Sheet2!$A$2:$C$1013,3,FALSE)</f>
        <v>312</v>
      </c>
      <c r="L2575" t="str">
        <f t="shared" si="160"/>
        <v>UPDATE m_coa set coa_group_id='312' WHERE code='211101001';</v>
      </c>
    </row>
    <row r="2576" spans="2:12">
      <c r="B2576">
        <v>211101002</v>
      </c>
      <c r="C2576" t="str">
        <f t="shared" si="161"/>
        <v>CL - Utang Jangka Panjang Yang Jatuh Tempo Dalam 1 Tahun - Utang Bank Jangka Panjang - PT BANK MANDIRI (PERSERO)</v>
      </c>
      <c r="D2576" s="7" t="str">
        <f t="shared" si="159"/>
        <v>INSERT INTO m_coa (created_at, code, name) values (NOW(),'211101002','CL - Utang Jangka Panjang Yang Jatuh Tempo Dalam 1 Tahun - Utang Bank Jangka Panjang - PT BANK MANDIRI (PERSERO)');</v>
      </c>
      <c r="E2576" s="744" t="s">
        <v>60</v>
      </c>
      <c r="F2576" t="s">
        <v>415</v>
      </c>
      <c r="G2576" t="s">
        <v>454</v>
      </c>
      <c r="I2576" t="s">
        <v>455</v>
      </c>
      <c r="J2576" t="s">
        <v>71</v>
      </c>
      <c r="K2576">
        <f>VLOOKUP(I2576,Sheet2!$A$2:$C$1013,3,FALSE)</f>
        <v>312</v>
      </c>
      <c r="L2576" t="str">
        <f t="shared" si="160"/>
        <v>UPDATE m_coa set coa_group_id='312' WHERE code='211101002';</v>
      </c>
    </row>
    <row r="2577" spans="2:12">
      <c r="B2577">
        <v>211101003</v>
      </c>
      <c r="C2577" t="str">
        <f t="shared" si="161"/>
        <v>CL - Utang Jangka Panjang Yang Jatuh Tempo Dalam 1 Tahun - Utang Bank Jangka Panjang - PT BANK NEGARA INDONESIA (PERSERO)</v>
      </c>
      <c r="D2577" s="7" t="str">
        <f t="shared" si="159"/>
        <v>INSERT INTO m_coa (created_at, code, name) values (NOW(),'211101003','CL - Utang Jangka Panjang Yang Jatuh Tempo Dalam 1 Tahun - Utang Bank Jangka Panjang - PT BANK NEGARA INDONESIA (PERSERO)');</v>
      </c>
      <c r="E2577" s="744" t="s">
        <v>60</v>
      </c>
      <c r="F2577" t="s">
        <v>415</v>
      </c>
      <c r="G2577" t="s">
        <v>454</v>
      </c>
      <c r="I2577" t="s">
        <v>455</v>
      </c>
      <c r="J2577" t="s">
        <v>72</v>
      </c>
      <c r="K2577">
        <f>VLOOKUP(I2577,Sheet2!$A$2:$C$1013,3,FALSE)</f>
        <v>312</v>
      </c>
      <c r="L2577" t="str">
        <f t="shared" si="160"/>
        <v>UPDATE m_coa set coa_group_id='312' WHERE code='211101003';</v>
      </c>
    </row>
    <row r="2578" spans="2:12">
      <c r="B2578">
        <v>211101004</v>
      </c>
      <c r="C2578" t="str">
        <f t="shared" si="161"/>
        <v>CL - Utang Jangka Panjang Yang Jatuh Tempo Dalam 1 Tahun - Utang Bank Jangka Panjang - PT BANK CIMB NIAGA</v>
      </c>
      <c r="D2578" s="7" t="str">
        <f t="shared" si="159"/>
        <v>INSERT INTO m_coa (created_at, code, name) values (NOW(),'211101004','CL - Utang Jangka Panjang Yang Jatuh Tempo Dalam 1 Tahun - Utang Bank Jangka Panjang - PT BANK CIMB NIAGA');</v>
      </c>
      <c r="E2578" s="744" t="s">
        <v>60</v>
      </c>
      <c r="F2578" t="s">
        <v>415</v>
      </c>
      <c r="G2578" t="s">
        <v>454</v>
      </c>
      <c r="I2578" t="s">
        <v>455</v>
      </c>
      <c r="J2578" t="s">
        <v>73</v>
      </c>
      <c r="K2578">
        <f>VLOOKUP(I2578,Sheet2!$A$2:$C$1013,3,FALSE)</f>
        <v>312</v>
      </c>
      <c r="L2578" t="str">
        <f t="shared" si="160"/>
        <v>UPDATE m_coa set coa_group_id='312' WHERE code='211101004';</v>
      </c>
    </row>
    <row r="2579" spans="2:12">
      <c r="B2579">
        <v>211101005</v>
      </c>
      <c r="C2579" t="str">
        <f t="shared" si="161"/>
        <v>CL - Utang Jangka Panjang Yang Jatuh Tempo Dalam 1 Tahun - Utang Bank Jangka Panjang - PT BANK QNB INDONESIA</v>
      </c>
      <c r="D2579" s="7" t="str">
        <f t="shared" si="159"/>
        <v>INSERT INTO m_coa (created_at, code, name) values (NOW(),'211101005','CL - Utang Jangka Panjang Yang Jatuh Tempo Dalam 1 Tahun - Utang Bank Jangka Panjang - PT BANK QNB INDONESIA');</v>
      </c>
      <c r="E2579" s="744" t="s">
        <v>60</v>
      </c>
      <c r="F2579" t="s">
        <v>415</v>
      </c>
      <c r="G2579" t="s">
        <v>454</v>
      </c>
      <c r="I2579" t="s">
        <v>455</v>
      </c>
      <c r="J2579" t="s">
        <v>74</v>
      </c>
      <c r="K2579">
        <f>VLOOKUP(I2579,Sheet2!$A$2:$C$1013,3,FALSE)</f>
        <v>312</v>
      </c>
      <c r="L2579" t="str">
        <f t="shared" si="160"/>
        <v>UPDATE m_coa set coa_group_id='312' WHERE code='211101005';</v>
      </c>
    </row>
    <row r="2580" spans="2:12">
      <c r="B2580">
        <v>211101006</v>
      </c>
      <c r="C2580" t="str">
        <f t="shared" si="161"/>
        <v>CL - Utang Jangka Panjang Yang Jatuh Tempo Dalam 1 Tahun - Utang Bank Jangka Panjang - PT BANK RAKYAT INDONESIA (PERSERO)</v>
      </c>
      <c r="D2580" s="7" t="str">
        <f t="shared" si="159"/>
        <v>INSERT INTO m_coa (created_at, code, name) values (NOW(),'211101006','CL - Utang Jangka Panjang Yang Jatuh Tempo Dalam 1 Tahun - Utang Bank Jangka Panjang - PT BANK RAKYAT INDONESIA (PERSERO)');</v>
      </c>
      <c r="E2580" s="744" t="s">
        <v>60</v>
      </c>
      <c r="F2580" t="s">
        <v>415</v>
      </c>
      <c r="G2580" t="s">
        <v>454</v>
      </c>
      <c r="I2580" t="s">
        <v>455</v>
      </c>
      <c r="J2580" t="s">
        <v>75</v>
      </c>
      <c r="K2580">
        <f>VLOOKUP(I2580,Sheet2!$A$2:$C$1013,3,FALSE)</f>
        <v>312</v>
      </c>
      <c r="L2580" t="str">
        <f t="shared" si="160"/>
        <v>UPDATE m_coa set coa_group_id='312' WHERE code='211101006';</v>
      </c>
    </row>
    <row r="2581" spans="2:12">
      <c r="B2581">
        <v>211101007</v>
      </c>
      <c r="C2581" t="str">
        <f t="shared" si="161"/>
        <v>CL - Utang Jangka Panjang Yang Jatuh Tempo Dalam 1 Tahun - Utang Bank Jangka Panjang - PT BANK PERMATA</v>
      </c>
      <c r="D2581" s="7" t="str">
        <f t="shared" si="159"/>
        <v>INSERT INTO m_coa (created_at, code, name) values (NOW(),'211101007','CL - Utang Jangka Panjang Yang Jatuh Tempo Dalam 1 Tahun - Utang Bank Jangka Panjang - PT BANK PERMATA');</v>
      </c>
      <c r="E2581" s="744" t="s">
        <v>60</v>
      </c>
      <c r="F2581" t="s">
        <v>415</v>
      </c>
      <c r="G2581" t="s">
        <v>454</v>
      </c>
      <c r="I2581" t="s">
        <v>455</v>
      </c>
      <c r="J2581" t="s">
        <v>76</v>
      </c>
      <c r="K2581">
        <f>VLOOKUP(I2581,Sheet2!$A$2:$C$1013,3,FALSE)</f>
        <v>312</v>
      </c>
      <c r="L2581" t="str">
        <f t="shared" si="160"/>
        <v>UPDATE m_coa set coa_group_id='312' WHERE code='211101007';</v>
      </c>
    </row>
    <row r="2582" spans="2:12">
      <c r="B2582">
        <v>211101008</v>
      </c>
      <c r="C2582" t="str">
        <f t="shared" si="161"/>
        <v>CL - Utang Jangka Panjang Yang Jatuh Tempo Dalam 1 Tahun - Utang Bank Jangka Panjang - PT BANK UOB INDONESIA</v>
      </c>
      <c r="D2582" s="7" t="str">
        <f t="shared" si="159"/>
        <v>INSERT INTO m_coa (created_at, code, name) values (NOW(),'211101008','CL - Utang Jangka Panjang Yang Jatuh Tempo Dalam 1 Tahun - Utang Bank Jangka Panjang - PT BANK UOB INDONESIA');</v>
      </c>
      <c r="E2582" s="744" t="s">
        <v>60</v>
      </c>
      <c r="F2582" t="s">
        <v>415</v>
      </c>
      <c r="G2582" t="s">
        <v>454</v>
      </c>
      <c r="I2582" t="s">
        <v>455</v>
      </c>
      <c r="J2582" t="s">
        <v>77</v>
      </c>
      <c r="K2582">
        <f>VLOOKUP(I2582,Sheet2!$A$2:$C$1013,3,FALSE)</f>
        <v>312</v>
      </c>
      <c r="L2582" t="str">
        <f t="shared" si="160"/>
        <v>UPDATE m_coa set coa_group_id='312' WHERE code='211101008';</v>
      </c>
    </row>
    <row r="2583" spans="2:12">
      <c r="B2583">
        <v>211101009</v>
      </c>
      <c r="C2583" t="str">
        <f t="shared" si="161"/>
        <v>CL - Utang Jangka Panjang Yang Jatuh Tempo Dalam 1 Tahun - Utang Bank Jangka Panjang - PT BANK DKI</v>
      </c>
      <c r="D2583" s="7" t="str">
        <f t="shared" si="159"/>
        <v>INSERT INTO m_coa (created_at, code, name) values (NOW(),'211101009','CL - Utang Jangka Panjang Yang Jatuh Tempo Dalam 1 Tahun - Utang Bank Jangka Panjang - PT BANK DKI');</v>
      </c>
      <c r="E2583" s="744" t="s">
        <v>60</v>
      </c>
      <c r="F2583" t="s">
        <v>415</v>
      </c>
      <c r="G2583" t="s">
        <v>454</v>
      </c>
      <c r="I2583" t="s">
        <v>455</v>
      </c>
      <c r="J2583" t="s">
        <v>78</v>
      </c>
      <c r="K2583">
        <f>VLOOKUP(I2583,Sheet2!$A$2:$C$1013,3,FALSE)</f>
        <v>312</v>
      </c>
      <c r="L2583" t="str">
        <f t="shared" si="160"/>
        <v>UPDATE m_coa set coa_group_id='312' WHERE code='211101009';</v>
      </c>
    </row>
    <row r="2584" spans="2:12">
      <c r="B2584">
        <v>211101010</v>
      </c>
      <c r="C2584" t="str">
        <f t="shared" si="161"/>
        <v>CL - Utang Jangka Panjang Yang Jatuh Tempo Dalam 1 Tahun - Utang Bank Jangka Panjang - PT BANK JTRUST INDONESIA</v>
      </c>
      <c r="D2584" s="7" t="str">
        <f t="shared" si="159"/>
        <v>INSERT INTO m_coa (created_at, code, name) values (NOW(),'211101010','CL - Utang Jangka Panjang Yang Jatuh Tempo Dalam 1 Tahun - Utang Bank Jangka Panjang - PT BANK JTRUST INDONESIA');</v>
      </c>
      <c r="E2584" s="744" t="s">
        <v>60</v>
      </c>
      <c r="F2584" t="s">
        <v>415</v>
      </c>
      <c r="G2584" t="s">
        <v>454</v>
      </c>
      <c r="I2584" t="s">
        <v>455</v>
      </c>
      <c r="J2584" t="s">
        <v>79</v>
      </c>
      <c r="K2584">
        <f>VLOOKUP(I2584,Sheet2!$A$2:$C$1013,3,FALSE)</f>
        <v>312</v>
      </c>
      <c r="L2584" t="str">
        <f t="shared" si="160"/>
        <v>UPDATE m_coa set coa_group_id='312' WHERE code='211101010';</v>
      </c>
    </row>
    <row r="2585" spans="2:12">
      <c r="B2585">
        <v>211101011</v>
      </c>
      <c r="C2585" t="str">
        <f t="shared" si="161"/>
        <v>CL - Utang Jangka Panjang Yang Jatuh Tempo Dalam 1 Tahun - Utang Bank Jangka Panjang - PT BANK DANAMON INDONESIA</v>
      </c>
      <c r="D2585" s="7" t="str">
        <f t="shared" si="159"/>
        <v>INSERT INTO m_coa (created_at, code, name) values (NOW(),'211101011','CL - Utang Jangka Panjang Yang Jatuh Tempo Dalam 1 Tahun - Utang Bank Jangka Panjang - PT BANK DANAMON INDONESIA');</v>
      </c>
      <c r="E2585" s="744" t="s">
        <v>60</v>
      </c>
      <c r="F2585" t="s">
        <v>415</v>
      </c>
      <c r="G2585" t="s">
        <v>454</v>
      </c>
      <c r="I2585" t="s">
        <v>455</v>
      </c>
      <c r="J2585" t="s">
        <v>80</v>
      </c>
      <c r="K2585">
        <f>VLOOKUP(I2585,Sheet2!$A$2:$C$1013,3,FALSE)</f>
        <v>312</v>
      </c>
      <c r="L2585" t="str">
        <f t="shared" si="160"/>
        <v>UPDATE m_coa set coa_group_id='312' WHERE code='211101011';</v>
      </c>
    </row>
    <row r="2586" spans="2:12">
      <c r="B2586">
        <v>211101012</v>
      </c>
      <c r="C2586" t="str">
        <f t="shared" si="161"/>
        <v>CL - Utang Jangka Panjang Yang Jatuh Tempo Dalam 1 Tahun - Utang Bank Jangka Panjang - PT BANK SYARIAH INDONESIA</v>
      </c>
      <c r="D2586" s="7" t="str">
        <f t="shared" si="159"/>
        <v>INSERT INTO m_coa (created_at, code, name) values (NOW(),'211101012','CL - Utang Jangka Panjang Yang Jatuh Tempo Dalam 1 Tahun - Utang Bank Jangka Panjang - PT BANK SYARIAH INDONESIA');</v>
      </c>
      <c r="E2586" s="744" t="s">
        <v>60</v>
      </c>
      <c r="F2586" t="s">
        <v>415</v>
      </c>
      <c r="G2586" t="s">
        <v>454</v>
      </c>
      <c r="I2586" t="s">
        <v>455</v>
      </c>
      <c r="J2586" t="s">
        <v>81</v>
      </c>
      <c r="K2586">
        <f>VLOOKUP(I2586,Sheet2!$A$2:$C$1013,3,FALSE)</f>
        <v>312</v>
      </c>
      <c r="L2586" t="str">
        <f t="shared" si="160"/>
        <v>UPDATE m_coa set coa_group_id='312' WHERE code='211101012';</v>
      </c>
    </row>
    <row r="2587" spans="2:12">
      <c r="B2587">
        <v>211101013</v>
      </c>
      <c r="C2587" t="str">
        <f t="shared" si="161"/>
        <v>CL - Utang Jangka Panjang Yang Jatuh Tempo Dalam 1 Tahun - Utang Bank Jangka Panjang - PT BANK CAPITAL INDONESIA </v>
      </c>
      <c r="D2587" s="7" t="str">
        <f t="shared" si="159"/>
        <v>INSERT INTO m_coa (created_at, code, name) values (NOW(),'211101013','CL - Utang Jangka Panjang Yang Jatuh Tempo Dalam 1 Tahun - Utang Bank Jangka Panjang - PT BANK CAPITAL INDONESIA ');</v>
      </c>
      <c r="E2587" s="744" t="s">
        <v>60</v>
      </c>
      <c r="F2587" t="s">
        <v>415</v>
      </c>
      <c r="G2587" t="s">
        <v>454</v>
      </c>
      <c r="I2587" t="s">
        <v>455</v>
      </c>
      <c r="J2587" t="s">
        <v>82</v>
      </c>
      <c r="K2587">
        <f>VLOOKUP(I2587,Sheet2!$A$2:$C$1013,3,FALSE)</f>
        <v>312</v>
      </c>
      <c r="L2587" t="str">
        <f t="shared" si="160"/>
        <v>UPDATE m_coa set coa_group_id='312' WHERE code='211101013';</v>
      </c>
    </row>
    <row r="2588" spans="2:12">
      <c r="B2588">
        <v>211101014</v>
      </c>
      <c r="C2588" t="str">
        <f t="shared" si="161"/>
        <v>CL - Utang Jangka Panjang Yang Jatuh Tempo Dalam 1 Tahun - Utang Bank Jangka Panjang - PT BANK MNC INTERNASIONAL</v>
      </c>
      <c r="D2588" s="7" t="str">
        <f t="shared" si="159"/>
        <v>INSERT INTO m_coa (created_at, code, name) values (NOW(),'211101014','CL - Utang Jangka Panjang Yang Jatuh Tempo Dalam 1 Tahun - Utang Bank Jangka Panjang - PT BANK MNC INTERNASIONAL');</v>
      </c>
      <c r="E2588" s="744" t="s">
        <v>60</v>
      </c>
      <c r="F2588" t="s">
        <v>415</v>
      </c>
      <c r="G2588" t="s">
        <v>454</v>
      </c>
      <c r="I2588" t="s">
        <v>455</v>
      </c>
      <c r="J2588" t="s">
        <v>83</v>
      </c>
      <c r="K2588">
        <f>VLOOKUP(I2588,Sheet2!$A$2:$C$1013,3,FALSE)</f>
        <v>312</v>
      </c>
      <c r="L2588" t="str">
        <f t="shared" si="160"/>
        <v>UPDATE m_coa set coa_group_id='312' WHERE code='211101014';</v>
      </c>
    </row>
    <row r="2589" spans="2:12">
      <c r="B2589">
        <v>211101015</v>
      </c>
      <c r="C2589" t="str">
        <f t="shared" si="161"/>
        <v>CL - Utang Jangka Panjang Yang Jatuh Tempo Dalam 1 Tahun - Utang Bank Jangka Panjang - PT BANK OCBC NISP</v>
      </c>
      <c r="D2589" s="7" t="str">
        <f t="shared" si="159"/>
        <v>INSERT INTO m_coa (created_at, code, name) values (NOW(),'211101015','CL - Utang Jangka Panjang Yang Jatuh Tempo Dalam 1 Tahun - Utang Bank Jangka Panjang - PT BANK OCBC NISP');</v>
      </c>
      <c r="E2589" s="744" t="s">
        <v>60</v>
      </c>
      <c r="F2589" t="s">
        <v>415</v>
      </c>
      <c r="G2589" t="s">
        <v>454</v>
      </c>
      <c r="I2589" t="s">
        <v>455</v>
      </c>
      <c r="J2589" t="s">
        <v>84</v>
      </c>
      <c r="K2589">
        <f>VLOOKUP(I2589,Sheet2!$A$2:$C$1013,3,FALSE)</f>
        <v>312</v>
      </c>
      <c r="L2589" t="str">
        <f t="shared" si="160"/>
        <v>UPDATE m_coa set coa_group_id='312' WHERE code='211101015';</v>
      </c>
    </row>
    <row r="2590" spans="2:12">
      <c r="B2590">
        <v>211101016</v>
      </c>
      <c r="C2590" t="str">
        <f t="shared" si="161"/>
        <v>CL - Utang Jangka Panjang Yang Jatuh Tempo Dalam 1 Tahun - Utang Bank Jangka Panjang - PT BANK MEGA</v>
      </c>
      <c r="D2590" s="7" t="str">
        <f t="shared" si="159"/>
        <v>INSERT INTO m_coa (created_at, code, name) values (NOW(),'211101016','CL - Utang Jangka Panjang Yang Jatuh Tempo Dalam 1 Tahun - Utang Bank Jangka Panjang - PT BANK MEGA');</v>
      </c>
      <c r="E2590" s="744" t="s">
        <v>60</v>
      </c>
      <c r="F2590" t="s">
        <v>415</v>
      </c>
      <c r="G2590" t="s">
        <v>454</v>
      </c>
      <c r="I2590" t="s">
        <v>455</v>
      </c>
      <c r="J2590" t="s">
        <v>85</v>
      </c>
      <c r="K2590">
        <f>VLOOKUP(I2590,Sheet2!$A$2:$C$1013,3,FALSE)</f>
        <v>312</v>
      </c>
      <c r="L2590" t="str">
        <f t="shared" si="160"/>
        <v>UPDATE m_coa set coa_group_id='312' WHERE code='211101016';</v>
      </c>
    </row>
    <row r="2591" spans="2:12">
      <c r="B2591">
        <v>211101017</v>
      </c>
      <c r="C2591" t="str">
        <f t="shared" si="161"/>
        <v>CL - Utang Jangka Panjang Yang Jatuh Tempo Dalam 1 Tahun - Utang Bank Jangka Panjang - PT BANK PEMBANGUNAN DAERAH JAWA TENGAH</v>
      </c>
      <c r="D2591" s="7" t="str">
        <f t="shared" si="159"/>
        <v>INSERT INTO m_coa (created_at, code, name) values (NOW(),'211101017','CL - Utang Jangka Panjang Yang Jatuh Tempo Dalam 1 Tahun - Utang Bank Jangka Panjang - PT BANK PEMBANGUNAN DAERAH JAWA TENGAH');</v>
      </c>
      <c r="E2591" s="744" t="s">
        <v>60</v>
      </c>
      <c r="F2591" t="s">
        <v>415</v>
      </c>
      <c r="G2591" t="s">
        <v>454</v>
      </c>
      <c r="I2591" t="s">
        <v>455</v>
      </c>
      <c r="J2591" t="s">
        <v>86</v>
      </c>
      <c r="K2591">
        <f>VLOOKUP(I2591,Sheet2!$A$2:$C$1013,3,FALSE)</f>
        <v>312</v>
      </c>
      <c r="L2591" t="str">
        <f t="shared" si="160"/>
        <v>UPDATE m_coa set coa_group_id='312' WHERE code='211101017';</v>
      </c>
    </row>
    <row r="2592" spans="2:12">
      <c r="B2592">
        <v>211101018</v>
      </c>
      <c r="C2592" t="str">
        <f t="shared" si="161"/>
        <v>CL - Utang Jangka Panjang Yang Jatuh Tempo Dalam 1 Tahun - Utang Bank Jangka Panjang - PT BANK PEMBANGUNAN DAERAH JAWA TIMUR</v>
      </c>
      <c r="D2592" s="7" t="str">
        <f t="shared" si="159"/>
        <v>INSERT INTO m_coa (created_at, code, name) values (NOW(),'211101018','CL - Utang Jangka Panjang Yang Jatuh Tempo Dalam 1 Tahun - Utang Bank Jangka Panjang - PT BANK PEMBANGUNAN DAERAH JAWA TIMUR');</v>
      </c>
      <c r="E2592" s="744" t="s">
        <v>60</v>
      </c>
      <c r="F2592" t="s">
        <v>415</v>
      </c>
      <c r="G2592" t="s">
        <v>454</v>
      </c>
      <c r="I2592" t="s">
        <v>455</v>
      </c>
      <c r="J2592" t="s">
        <v>87</v>
      </c>
      <c r="K2592">
        <f>VLOOKUP(I2592,Sheet2!$A$2:$C$1013,3,FALSE)</f>
        <v>312</v>
      </c>
      <c r="L2592" t="str">
        <f t="shared" si="160"/>
        <v>UPDATE m_coa set coa_group_id='312' WHERE code='211101018';</v>
      </c>
    </row>
    <row r="2593" spans="2:12">
      <c r="B2593">
        <v>211101019</v>
      </c>
      <c r="C2593" t="str">
        <f t="shared" si="161"/>
        <v>CL - Utang Jangka Panjang Yang Jatuh Tempo Dalam 1 Tahun - Utang Bank Jangka Panjang - PT BANK MAYBANK INDONESIA</v>
      </c>
      <c r="D2593" s="7" t="str">
        <f t="shared" si="159"/>
        <v>INSERT INTO m_coa (created_at, code, name) values (NOW(),'211101019','CL - Utang Jangka Panjang Yang Jatuh Tempo Dalam 1 Tahun - Utang Bank Jangka Panjang - PT BANK MAYBANK INDONESIA');</v>
      </c>
      <c r="E2593" s="744" t="s">
        <v>60</v>
      </c>
      <c r="F2593" t="s">
        <v>415</v>
      </c>
      <c r="G2593" t="s">
        <v>454</v>
      </c>
      <c r="I2593" t="s">
        <v>455</v>
      </c>
      <c r="J2593" t="s">
        <v>88</v>
      </c>
      <c r="K2593">
        <f>VLOOKUP(I2593,Sheet2!$A$2:$C$1013,3,FALSE)</f>
        <v>312</v>
      </c>
      <c r="L2593" t="str">
        <f t="shared" si="160"/>
        <v>UPDATE m_coa set coa_group_id='312' WHERE code='211101019';</v>
      </c>
    </row>
    <row r="2594" spans="2:12">
      <c r="B2594">
        <v>211101020</v>
      </c>
      <c r="C2594" t="str">
        <f t="shared" si="161"/>
        <v>CL - Utang Jangka Panjang Yang Jatuh Tempo Dalam 1 Tahun - Utang Bank Jangka Panjang - PT BANK MUAMALAT INDONESIA</v>
      </c>
      <c r="D2594" s="7" t="str">
        <f t="shared" si="159"/>
        <v>INSERT INTO m_coa (created_at, code, name) values (NOW(),'211101020','CL - Utang Jangka Panjang Yang Jatuh Tempo Dalam 1 Tahun - Utang Bank Jangka Panjang - PT BANK MUAMALAT INDONESIA');</v>
      </c>
      <c r="E2594" s="744" t="s">
        <v>60</v>
      </c>
      <c r="F2594" t="s">
        <v>415</v>
      </c>
      <c r="G2594" t="s">
        <v>454</v>
      </c>
      <c r="I2594" t="s">
        <v>455</v>
      </c>
      <c r="J2594" t="s">
        <v>89</v>
      </c>
      <c r="K2594">
        <f>VLOOKUP(I2594,Sheet2!$A$2:$C$1013,3,FALSE)</f>
        <v>312</v>
      </c>
      <c r="L2594" t="str">
        <f t="shared" si="160"/>
        <v>UPDATE m_coa set coa_group_id='312' WHERE code='211101020';</v>
      </c>
    </row>
    <row r="2595" spans="2:12">
      <c r="B2595">
        <v>211101021</v>
      </c>
      <c r="C2595" t="str">
        <f t="shared" si="161"/>
        <v>CL - Utang Jangka Panjang Yang Jatuh Tempo Dalam 1 Tahun - Utang Bank Jangka Panjang - PT BANK DBS INDONESIA</v>
      </c>
      <c r="D2595" s="7" t="str">
        <f t="shared" si="159"/>
        <v>INSERT INTO m_coa (created_at, code, name) values (NOW(),'211101021','CL - Utang Jangka Panjang Yang Jatuh Tempo Dalam 1 Tahun - Utang Bank Jangka Panjang - PT BANK DBS INDONESIA');</v>
      </c>
      <c r="E2595" s="744" t="s">
        <v>60</v>
      </c>
      <c r="F2595" t="s">
        <v>415</v>
      </c>
      <c r="G2595" t="s">
        <v>454</v>
      </c>
      <c r="I2595" t="s">
        <v>455</v>
      </c>
      <c r="J2595" t="s">
        <v>90</v>
      </c>
      <c r="K2595">
        <f>VLOOKUP(I2595,Sheet2!$A$2:$C$1013,3,FALSE)</f>
        <v>312</v>
      </c>
      <c r="L2595" t="str">
        <f t="shared" si="160"/>
        <v>UPDATE m_coa set coa_group_id='312' WHERE code='211101021';</v>
      </c>
    </row>
    <row r="2596" spans="2:12">
      <c r="B2596">
        <v>211101022</v>
      </c>
      <c r="C2596" t="str">
        <f t="shared" si="161"/>
        <v>CL - Utang Jangka Panjang Yang Jatuh Tempo Dalam 1 Tahun - Utang Bank Jangka Panjang - PT BANK MASPION INDONESIA</v>
      </c>
      <c r="D2596" s="7" t="str">
        <f t="shared" si="159"/>
        <v>INSERT INTO m_coa (created_at, code, name) values (NOW(),'211101022','CL - Utang Jangka Panjang Yang Jatuh Tempo Dalam 1 Tahun - Utang Bank Jangka Panjang - PT BANK MASPION INDONESIA');</v>
      </c>
      <c r="E2596" s="744" t="s">
        <v>60</v>
      </c>
      <c r="F2596" t="s">
        <v>415</v>
      </c>
      <c r="G2596" t="s">
        <v>454</v>
      </c>
      <c r="I2596" t="s">
        <v>455</v>
      </c>
      <c r="J2596" t="s">
        <v>91</v>
      </c>
      <c r="K2596">
        <f>VLOOKUP(I2596,Sheet2!$A$2:$C$1013,3,FALSE)</f>
        <v>312</v>
      </c>
      <c r="L2596" t="str">
        <f t="shared" si="160"/>
        <v>UPDATE m_coa set coa_group_id='312' WHERE code='211101022';</v>
      </c>
    </row>
    <row r="2597" spans="2:12">
      <c r="B2597">
        <v>211101023</v>
      </c>
      <c r="C2597" t="str">
        <f t="shared" si="161"/>
        <v>CL - Utang Jangka Panjang Yang Jatuh Tempo Dalam 1 Tahun - Utang Bank Jangka Panjang - PT BANK PAN INDONESIA</v>
      </c>
      <c r="D2597" s="7" t="str">
        <f t="shared" si="159"/>
        <v>INSERT INTO m_coa (created_at, code, name) values (NOW(),'211101023','CL - Utang Jangka Panjang Yang Jatuh Tempo Dalam 1 Tahun - Utang Bank Jangka Panjang - PT BANK PAN INDONESIA');</v>
      </c>
      <c r="E2597" s="744" t="s">
        <v>60</v>
      </c>
      <c r="F2597" t="s">
        <v>415</v>
      </c>
      <c r="G2597" t="s">
        <v>454</v>
      </c>
      <c r="I2597" t="s">
        <v>455</v>
      </c>
      <c r="J2597" t="s">
        <v>92</v>
      </c>
      <c r="K2597">
        <f>VLOOKUP(I2597,Sheet2!$A$2:$C$1013,3,FALSE)</f>
        <v>312</v>
      </c>
      <c r="L2597" t="str">
        <f t="shared" si="160"/>
        <v>UPDATE m_coa set coa_group_id='312' WHERE code='211101023';</v>
      </c>
    </row>
    <row r="2598" spans="2:12">
      <c r="B2598">
        <v>211101024</v>
      </c>
      <c r="C2598" t="str">
        <f t="shared" si="161"/>
        <v>CL - Utang Jangka Panjang Yang Jatuh Tempo Dalam 1 Tahun - Utang Bank Jangka Panjang - PT BANK TABUNGAN PENSIUNAN NASIONAL</v>
      </c>
      <c r="D2598" s="7" t="str">
        <f t="shared" si="159"/>
        <v>INSERT INTO m_coa (created_at, code, name) values (NOW(),'211101024','CL - Utang Jangka Panjang Yang Jatuh Tempo Dalam 1 Tahun - Utang Bank Jangka Panjang - PT BANK TABUNGAN PENSIUNAN NASIONAL');</v>
      </c>
      <c r="E2598" s="744" t="s">
        <v>60</v>
      </c>
      <c r="F2598" t="s">
        <v>415</v>
      </c>
      <c r="G2598" t="s">
        <v>454</v>
      </c>
      <c r="I2598" t="s">
        <v>455</v>
      </c>
      <c r="J2598" t="s">
        <v>93</v>
      </c>
      <c r="K2598">
        <f>VLOOKUP(I2598,Sheet2!$A$2:$C$1013,3,FALSE)</f>
        <v>312</v>
      </c>
      <c r="L2598" t="str">
        <f t="shared" si="160"/>
        <v>UPDATE m_coa set coa_group_id='312' WHERE code='211101024';</v>
      </c>
    </row>
    <row r="2599" spans="2:12">
      <c r="B2599">
        <v>211101025</v>
      </c>
      <c r="C2599" t="str">
        <f t="shared" si="161"/>
        <v>CL - Utang Jangka Panjang Yang Jatuh Tempo Dalam 1 Tahun - Utang Bank Jangka Panjang - PT BANK TABUNGAN NEGARA</v>
      </c>
      <c r="D2599" s="7" t="str">
        <f t="shared" si="159"/>
        <v>INSERT INTO m_coa (created_at, code, name) values (NOW(),'211101025','CL - Utang Jangka Panjang Yang Jatuh Tempo Dalam 1 Tahun - Utang Bank Jangka Panjang - PT BANK TABUNGAN NEGARA');</v>
      </c>
      <c r="E2599" s="744" t="s">
        <v>60</v>
      </c>
      <c r="F2599" t="s">
        <v>415</v>
      </c>
      <c r="G2599" t="s">
        <v>454</v>
      </c>
      <c r="I2599" t="s">
        <v>455</v>
      </c>
      <c r="J2599" t="s">
        <v>94</v>
      </c>
      <c r="K2599">
        <f>VLOOKUP(I2599,Sheet2!$A$2:$C$1013,3,FALSE)</f>
        <v>312</v>
      </c>
      <c r="L2599" t="str">
        <f t="shared" si="160"/>
        <v>UPDATE m_coa set coa_group_id='312' WHERE code='211101025';</v>
      </c>
    </row>
    <row r="2600" spans="2:12">
      <c r="B2600">
        <v>211102001</v>
      </c>
      <c r="C2600" t="str">
        <f t="shared" si="161"/>
        <v>CL - Utang Jangka Panjang Yang Jatuh Tempo Dalam 1 Tahun - Utang Pembiayaan Konsumen  - Pt 1</v>
      </c>
      <c r="D2600" s="7" t="str">
        <f t="shared" si="159"/>
        <v>INSERT INTO m_coa (created_at, code, name) values (NOW(),'211102001','CL - Utang Jangka Panjang Yang Jatuh Tempo Dalam 1 Tahun - Utang Pembiayaan Konsumen  - Pt 1');</v>
      </c>
      <c r="E2600" s="744" t="s">
        <v>60</v>
      </c>
      <c r="F2600" t="s">
        <v>415</v>
      </c>
      <c r="G2600" t="s">
        <v>454</v>
      </c>
      <c r="I2600" t="s">
        <v>456</v>
      </c>
      <c r="J2600" t="s">
        <v>457</v>
      </c>
      <c r="K2600">
        <f>VLOOKUP(I2600,Sheet2!$A$2:$C$1013,3,FALSE)</f>
        <v>313</v>
      </c>
      <c r="L2600" t="str">
        <f t="shared" si="160"/>
        <v>UPDATE m_coa set coa_group_id='313' WHERE code='211102001';</v>
      </c>
    </row>
    <row r="2601" spans="2:12">
      <c r="B2601">
        <v>211102002</v>
      </c>
      <c r="C2601" t="str">
        <f t="shared" si="161"/>
        <v>CL - Utang Jangka Panjang Yang Jatuh Tempo Dalam 1 Tahun - Utang Pembiayaan Konsumen  - Pt 2</v>
      </c>
      <c r="D2601" s="7" t="str">
        <f t="shared" si="159"/>
        <v>INSERT INTO m_coa (created_at, code, name) values (NOW(),'211102002','CL - Utang Jangka Panjang Yang Jatuh Tempo Dalam 1 Tahun - Utang Pembiayaan Konsumen  - Pt 2');</v>
      </c>
      <c r="E2601" s="744" t="s">
        <v>60</v>
      </c>
      <c r="F2601" t="s">
        <v>415</v>
      </c>
      <c r="G2601" t="s">
        <v>454</v>
      </c>
      <c r="I2601" t="s">
        <v>456</v>
      </c>
      <c r="J2601" t="s">
        <v>458</v>
      </c>
      <c r="K2601">
        <f>VLOOKUP(I2601,Sheet2!$A$2:$C$1013,3,FALSE)</f>
        <v>313</v>
      </c>
      <c r="L2601" t="str">
        <f t="shared" si="160"/>
        <v>UPDATE m_coa set coa_group_id='313' WHERE code='211102002';</v>
      </c>
    </row>
    <row r="2602" spans="2:12">
      <c r="B2602">
        <v>211103001</v>
      </c>
      <c r="C2602" t="str">
        <f t="shared" si="161"/>
        <v>CL - Utang Jangka Panjang Yang Jatuh Tempo Dalam 1 Tahun - Lease Liabilities - Bangunan</v>
      </c>
      <c r="D2602" s="7" t="str">
        <f t="shared" si="159"/>
        <v>INSERT INTO m_coa (created_at, code, name) values (NOW(),'211103001','CL - Utang Jangka Panjang Yang Jatuh Tempo Dalam 1 Tahun - Lease Liabilities - Bangunan');</v>
      </c>
      <c r="E2602" s="744" t="s">
        <v>60</v>
      </c>
      <c r="F2602" t="s">
        <v>415</v>
      </c>
      <c r="G2602" t="s">
        <v>454</v>
      </c>
      <c r="I2602" t="s">
        <v>459</v>
      </c>
      <c r="J2602" t="s">
        <v>380</v>
      </c>
      <c r="K2602">
        <f>VLOOKUP(I2602,Sheet2!$A$2:$C$1013,3,FALSE)</f>
        <v>314</v>
      </c>
      <c r="L2602" t="str">
        <f t="shared" si="160"/>
        <v>UPDATE m_coa set coa_group_id='314' WHERE code='211103001';</v>
      </c>
    </row>
    <row r="2603" spans="2:12">
      <c r="B2603">
        <v>211103002</v>
      </c>
      <c r="C2603" t="str">
        <f t="shared" si="161"/>
        <v>CL - Utang Jangka Panjang Yang Jatuh Tempo Dalam 1 Tahun - Lease Liabilities - Kendaraan</v>
      </c>
      <c r="D2603" s="7" t="str">
        <f t="shared" si="159"/>
        <v>INSERT INTO m_coa (created_at, code, name) values (NOW(),'211103002','CL - Utang Jangka Panjang Yang Jatuh Tempo Dalam 1 Tahun - Lease Liabilities - Kendaraan');</v>
      </c>
      <c r="E2603" s="744" t="s">
        <v>60</v>
      </c>
      <c r="F2603" t="s">
        <v>415</v>
      </c>
      <c r="G2603" t="s">
        <v>454</v>
      </c>
      <c r="I2603" t="s">
        <v>459</v>
      </c>
      <c r="J2603" t="s">
        <v>345</v>
      </c>
      <c r="K2603">
        <f>VLOOKUP(I2603,Sheet2!$A$2:$C$1013,3,FALSE)</f>
        <v>314</v>
      </c>
      <c r="L2603" t="str">
        <f t="shared" si="160"/>
        <v>UPDATE m_coa set coa_group_id='314' WHERE code='211103002';</v>
      </c>
    </row>
    <row r="2604" spans="2:12">
      <c r="B2604">
        <v>211103003</v>
      </c>
      <c r="C2604" t="str">
        <f t="shared" si="161"/>
        <v>CL - Utang Jangka Panjang Yang Jatuh Tempo Dalam 1 Tahun - Lease Liabilities - Lain-Lain</v>
      </c>
      <c r="D2604" s="7" t="str">
        <f t="shared" si="159"/>
        <v>INSERT INTO m_coa (created_at, code, name) values (NOW(),'211103003','CL - Utang Jangka Panjang Yang Jatuh Tempo Dalam 1 Tahun - Lease Liabilities - Lain-Lain');</v>
      </c>
      <c r="E2604" s="744" t="s">
        <v>60</v>
      </c>
      <c r="F2604" t="s">
        <v>415</v>
      </c>
      <c r="G2604" t="s">
        <v>454</v>
      </c>
      <c r="I2604" t="s">
        <v>459</v>
      </c>
      <c r="J2604" t="s">
        <v>351</v>
      </c>
      <c r="K2604">
        <f>VLOOKUP(I2604,Sheet2!$A$2:$C$1013,3,FALSE)</f>
        <v>314</v>
      </c>
      <c r="L2604" t="str">
        <f t="shared" si="160"/>
        <v>UPDATE m_coa set coa_group_id='314' WHERE code='211103003';</v>
      </c>
    </row>
    <row r="2605" customFormat="1" spans="2:12">
      <c r="B2605">
        <v>211201001</v>
      </c>
      <c r="C2605" t="str">
        <f>CONCATENATE(F2605,E2605,G2605)</f>
        <v>CL - Liabilitas Imbalan Kerja</v>
      </c>
      <c r="D2605" s="7" t="str">
        <f t="shared" si="159"/>
        <v>INSERT INTO m_coa (created_at, code, name) values (NOW(),'211201001','CL - Liabilitas Imbalan Kerja');</v>
      </c>
      <c r="E2605" s="744" t="s">
        <v>60</v>
      </c>
      <c r="F2605" t="s">
        <v>415</v>
      </c>
      <c r="G2605" t="s">
        <v>460</v>
      </c>
      <c r="K2605" t="e">
        <f>VLOOKUP(I2605,Sheet2!$A$2:$C$1013,3,FALSE)</f>
        <v>#N/A</v>
      </c>
      <c r="L2605" t="e">
        <f t="shared" si="160"/>
        <v>#N/A</v>
      </c>
    </row>
    <row r="2606" customFormat="1" spans="2:12">
      <c r="B2606">
        <v>211301001</v>
      </c>
      <c r="C2606" t="str">
        <f>CONCATENATE(F2606,E2606,G2606,E2606,I2606)</f>
        <v>CL - Liabilitas Lancar Lainnya - Lain-Lain</v>
      </c>
      <c r="D2606" s="7" t="str">
        <f t="shared" si="159"/>
        <v>INSERT INTO m_coa (created_at, code, name) values (NOW(),'211301001','CL - Liabilitas Lancar Lainnya - Lain-Lain');</v>
      </c>
      <c r="E2606" s="744" t="s">
        <v>60</v>
      </c>
      <c r="F2606" t="s">
        <v>415</v>
      </c>
      <c r="G2606" t="s">
        <v>461</v>
      </c>
      <c r="I2606" t="s">
        <v>351</v>
      </c>
      <c r="K2606">
        <f>VLOOKUP(I2606,Sheet2!$A$2:$C$1013,3,FALSE)</f>
        <v>270</v>
      </c>
      <c r="L2606" t="str">
        <f t="shared" si="160"/>
        <v>UPDATE m_coa set coa_group_id='270' WHERE code='211301001';</v>
      </c>
    </row>
    <row r="2607" customFormat="1" spans="2:12">
      <c r="B2607">
        <v>220101001</v>
      </c>
      <c r="C2607" t="str">
        <f t="shared" ref="C2607:C2669" si="162">CONCATENATE(F2607,E2607,G2607,E2607,I2607)</f>
        <v>NCL - Utang Pihak Berelasi - PT 1 Inti Dot Com</v>
      </c>
      <c r="D2607" s="7" t="str">
        <f t="shared" si="159"/>
        <v>INSERT INTO m_coa (created_at, code, name) values (NOW(),'220101001','NCL - Utang Pihak Berelasi - PT 1 Inti Dot Com');</v>
      </c>
      <c r="E2607" s="744" t="s">
        <v>60</v>
      </c>
      <c r="F2607" t="s">
        <v>462</v>
      </c>
      <c r="G2607" t="s">
        <v>453</v>
      </c>
      <c r="I2607" t="s">
        <v>113</v>
      </c>
      <c r="K2607">
        <f>VLOOKUP(I2607,Sheet2!$A$2:$C$1013,3,FALSE)</f>
        <v>43</v>
      </c>
      <c r="L2607" t="str">
        <f t="shared" si="160"/>
        <v>UPDATE m_coa set coa_group_id='43' WHERE code='220101001';</v>
      </c>
    </row>
    <row r="2608" customFormat="1" spans="2:12">
      <c r="B2608">
        <v>220101002</v>
      </c>
      <c r="C2608" t="str">
        <f t="shared" si="162"/>
        <v>NCL - Utang Pihak Berelasi - PT Abdi Anugerah Persada (AAP)</v>
      </c>
      <c r="D2608" s="7" t="str">
        <f t="shared" si="159"/>
        <v>INSERT INTO m_coa (created_at, code, name) values (NOW(),'220101002','NCL - Utang Pihak Berelasi - PT Abdi Anugerah Persada (AAP)');</v>
      </c>
      <c r="E2608" s="744" t="s">
        <v>60</v>
      </c>
      <c r="F2608" t="s">
        <v>462</v>
      </c>
      <c r="G2608" t="s">
        <v>453</v>
      </c>
      <c r="I2608" t="s">
        <v>114</v>
      </c>
      <c r="K2608">
        <f>VLOOKUP(I2608,Sheet2!$A$2:$C$1013,3,FALSE)</f>
        <v>44</v>
      </c>
      <c r="L2608" t="str">
        <f t="shared" si="160"/>
        <v>UPDATE m_coa set coa_group_id='44' WHERE code='220101002';</v>
      </c>
    </row>
    <row r="2609" customFormat="1" spans="2:12">
      <c r="B2609">
        <v>220101003</v>
      </c>
      <c r="C2609" t="str">
        <f t="shared" si="162"/>
        <v>NCL - Utang Pihak Berelasi - PT Agapindo Inti Raya</v>
      </c>
      <c r="D2609" s="7" t="str">
        <f t="shared" si="159"/>
        <v>INSERT INTO m_coa (created_at, code, name) values (NOW(),'220101003','NCL - Utang Pihak Berelasi - PT Agapindo Inti Raya');</v>
      </c>
      <c r="E2609" s="744" t="s">
        <v>60</v>
      </c>
      <c r="F2609" t="s">
        <v>462</v>
      </c>
      <c r="G2609" t="s">
        <v>453</v>
      </c>
      <c r="I2609" t="s">
        <v>115</v>
      </c>
      <c r="K2609">
        <f>VLOOKUP(I2609,Sheet2!$A$2:$C$1013,3,FALSE)</f>
        <v>45</v>
      </c>
      <c r="L2609" t="str">
        <f t="shared" si="160"/>
        <v>UPDATE m_coa set coa_group_id='45' WHERE code='220101003';</v>
      </c>
    </row>
    <row r="2610" customFormat="1" spans="2:12">
      <c r="B2610">
        <v>220101004</v>
      </c>
      <c r="C2610" t="str">
        <f t="shared" si="162"/>
        <v>NCL - Utang Pihak Berelasi - PT Agapindo Kasih Abadi (AKA)</v>
      </c>
      <c r="D2610" s="7" t="str">
        <f t="shared" si="159"/>
        <v>INSERT INTO m_coa (created_at, code, name) values (NOW(),'220101004','NCL - Utang Pihak Berelasi - PT Agapindo Kasih Abadi (AKA)');</v>
      </c>
      <c r="E2610" s="744" t="s">
        <v>60</v>
      </c>
      <c r="F2610" t="s">
        <v>462</v>
      </c>
      <c r="G2610" t="s">
        <v>453</v>
      </c>
      <c r="I2610" t="s">
        <v>116</v>
      </c>
      <c r="K2610">
        <f>VLOOKUP(I2610,Sheet2!$A$2:$C$1013,3,FALSE)</f>
        <v>46</v>
      </c>
      <c r="L2610" t="str">
        <f t="shared" si="160"/>
        <v>UPDATE m_coa set coa_group_id='46' WHERE code='220101004';</v>
      </c>
    </row>
    <row r="2611" customFormat="1" spans="2:12">
      <c r="B2611">
        <v>220101005</v>
      </c>
      <c r="C2611" t="str">
        <f t="shared" si="162"/>
        <v>NCL - Utang Pihak Berelasi - PT Alfa Omega Digital (AOD-1)</v>
      </c>
      <c r="D2611" s="7" t="str">
        <f t="shared" si="159"/>
        <v>INSERT INTO m_coa (created_at, code, name) values (NOW(),'220101005','NCL - Utang Pihak Berelasi - PT Alfa Omega Digital (AOD-1)');</v>
      </c>
      <c r="E2611" s="744" t="s">
        <v>60</v>
      </c>
      <c r="F2611" t="s">
        <v>462</v>
      </c>
      <c r="G2611" t="s">
        <v>453</v>
      </c>
      <c r="I2611" t="s">
        <v>117</v>
      </c>
      <c r="K2611">
        <f>VLOOKUP(I2611,Sheet2!$A$2:$C$1013,3,FALSE)</f>
        <v>47</v>
      </c>
      <c r="L2611" t="str">
        <f t="shared" si="160"/>
        <v>UPDATE m_coa set coa_group_id='47' WHERE code='220101005';</v>
      </c>
    </row>
    <row r="2612" customFormat="1" spans="2:12">
      <c r="B2612">
        <v>220101006</v>
      </c>
      <c r="C2612" t="str">
        <f t="shared" si="162"/>
        <v>NCL - Utang Pihak Berelasi - PT Alfa Omega Digitalindo (AOD-2)</v>
      </c>
      <c r="D2612" s="7" t="str">
        <f t="shared" si="159"/>
        <v>INSERT INTO m_coa (created_at, code, name) values (NOW(),'220101006','NCL - Utang Pihak Berelasi - PT Alfa Omega Digitalindo (AOD-2)');</v>
      </c>
      <c r="E2612" s="744" t="s">
        <v>60</v>
      </c>
      <c r="F2612" t="s">
        <v>462</v>
      </c>
      <c r="G2612" t="s">
        <v>453</v>
      </c>
      <c r="I2612" t="s">
        <v>118</v>
      </c>
      <c r="K2612">
        <f>VLOOKUP(I2612,Sheet2!$A$2:$C$1013,3,FALSE)</f>
        <v>48</v>
      </c>
      <c r="L2612" t="str">
        <f t="shared" si="160"/>
        <v>UPDATE m_coa set coa_group_id='48' WHERE code='220101006';</v>
      </c>
    </row>
    <row r="2613" customFormat="1" spans="2:12">
      <c r="B2613">
        <v>220101007</v>
      </c>
      <c r="C2613" t="str">
        <f t="shared" si="162"/>
        <v>NCL - Utang Pihak Berelasi - PT Alphanovation Digital Teknindo (Pawoon)</v>
      </c>
      <c r="D2613" s="7" t="str">
        <f t="shared" si="159"/>
        <v>INSERT INTO m_coa (created_at, code, name) values (NOW(),'220101007','NCL - Utang Pihak Berelasi - PT Alphanovation Digital Teknindo (Pawoon)');</v>
      </c>
      <c r="E2613" s="744" t="s">
        <v>60</v>
      </c>
      <c r="F2613" t="s">
        <v>462</v>
      </c>
      <c r="G2613" t="s">
        <v>453</v>
      </c>
      <c r="I2613" t="s">
        <v>119</v>
      </c>
      <c r="K2613">
        <f>VLOOKUP(I2613,Sheet2!$A$2:$C$1013,3,FALSE)</f>
        <v>49</v>
      </c>
      <c r="L2613" t="str">
        <f t="shared" si="160"/>
        <v>UPDATE m_coa set coa_group_id='49' WHERE code='220101007';</v>
      </c>
    </row>
    <row r="2614" customFormat="1" spans="2:12">
      <c r="B2614">
        <v>220101008</v>
      </c>
      <c r="C2614" t="str">
        <f t="shared" si="162"/>
        <v>NCL - Utang Pihak Berelasi - PT Antares Global Teknologi (AGT)</v>
      </c>
      <c r="D2614" s="7" t="str">
        <f t="shared" si="159"/>
        <v>INSERT INTO m_coa (created_at, code, name) values (NOW(),'220101008','NCL - Utang Pihak Berelasi - PT Antares Global Teknologi (AGT)');</v>
      </c>
      <c r="E2614" s="744" t="s">
        <v>60</v>
      </c>
      <c r="F2614" t="s">
        <v>462</v>
      </c>
      <c r="G2614" t="s">
        <v>453</v>
      </c>
      <c r="I2614" t="s">
        <v>120</v>
      </c>
      <c r="K2614">
        <f>VLOOKUP(I2614,Sheet2!$A$2:$C$1013,3,FALSE)</f>
        <v>50</v>
      </c>
      <c r="L2614" t="str">
        <f t="shared" si="160"/>
        <v>UPDATE m_coa set coa_group_id='50' WHERE code='220101008';</v>
      </c>
    </row>
    <row r="2615" customFormat="1" spans="2:12">
      <c r="B2615">
        <v>220101009</v>
      </c>
      <c r="C2615" t="str">
        <f t="shared" si="162"/>
        <v>NCL - Utang Pihak Berelasi - PT Anugerah Inti Karisma (AIK)</v>
      </c>
      <c r="D2615" s="7" t="str">
        <f t="shared" si="159"/>
        <v>INSERT INTO m_coa (created_at, code, name) values (NOW(),'220101009','NCL - Utang Pihak Berelasi - PT Anugerah Inti Karisma (AIK)');</v>
      </c>
      <c r="E2615" s="744" t="s">
        <v>60</v>
      </c>
      <c r="F2615" t="s">
        <v>462</v>
      </c>
      <c r="G2615" t="s">
        <v>453</v>
      </c>
      <c r="I2615" t="s">
        <v>121</v>
      </c>
      <c r="K2615">
        <f>VLOOKUP(I2615,Sheet2!$A$2:$C$1013,3,FALSE)</f>
        <v>51</v>
      </c>
      <c r="L2615" t="str">
        <f t="shared" si="160"/>
        <v>UPDATE m_coa set coa_group_id='51' WHERE code='220101009';</v>
      </c>
    </row>
    <row r="2616" customFormat="1" spans="2:12">
      <c r="B2616">
        <v>220101010</v>
      </c>
      <c r="C2616" t="str">
        <f t="shared" si="162"/>
        <v>NCL - Utang Pihak Berelasi - PT Soteria Wicaksana Investama (SWI)</v>
      </c>
      <c r="D2616" s="7" t="str">
        <f t="shared" si="159"/>
        <v>INSERT INTO m_coa (created_at, code, name) values (NOW(),'220101010','NCL - Utang Pihak Berelasi - PT Soteria Wicaksana Investama (SWI)');</v>
      </c>
      <c r="E2616" s="744" t="s">
        <v>60</v>
      </c>
      <c r="F2616" t="s">
        <v>462</v>
      </c>
      <c r="G2616" t="s">
        <v>453</v>
      </c>
      <c r="I2616" t="s">
        <v>122</v>
      </c>
      <c r="K2616">
        <f>VLOOKUP(I2616,Sheet2!$A$2:$C$1013,3,FALSE)</f>
        <v>52</v>
      </c>
      <c r="L2616" t="str">
        <f t="shared" si="160"/>
        <v>UPDATE m_coa set coa_group_id='52' WHERE code='220101010';</v>
      </c>
    </row>
    <row r="2617" customFormat="1" spans="2:12">
      <c r="B2617">
        <v>220101011</v>
      </c>
      <c r="C2617" t="str">
        <f t="shared" si="162"/>
        <v>NCL - Utang Pihak Berelasi - PT Anugerah Kopi Digital (AKD)</v>
      </c>
      <c r="D2617" s="7" t="str">
        <f t="shared" si="159"/>
        <v>INSERT INTO m_coa (created_at, code, name) values (NOW(),'220101011','NCL - Utang Pihak Berelasi - PT Anugerah Kopi Digital (AKD)');</v>
      </c>
      <c r="E2617" s="744" t="s">
        <v>60</v>
      </c>
      <c r="F2617" t="s">
        <v>462</v>
      </c>
      <c r="G2617" t="s">
        <v>453</v>
      </c>
      <c r="I2617" t="s">
        <v>123</v>
      </c>
      <c r="K2617">
        <f>VLOOKUP(I2617,Sheet2!$A$2:$C$1013,3,FALSE)</f>
        <v>53</v>
      </c>
      <c r="L2617" t="str">
        <f t="shared" si="160"/>
        <v>UPDATE m_coa set coa_group_id='53' WHERE code='220101011';</v>
      </c>
    </row>
    <row r="2618" customFormat="1" spans="2:12">
      <c r="B2618">
        <v>220101012</v>
      </c>
      <c r="C2618" t="str">
        <f t="shared" si="162"/>
        <v>NCL - Utang Pihak Berelasi - PT Anugerah Serta Sentosa (ASS1)</v>
      </c>
      <c r="D2618" s="7" t="str">
        <f t="shared" si="159"/>
        <v>INSERT INTO m_coa (created_at, code, name) values (NOW(),'220101012','NCL - Utang Pihak Berelasi - PT Anugerah Serta Sentosa (ASS1)');</v>
      </c>
      <c r="E2618" s="744" t="s">
        <v>60</v>
      </c>
      <c r="F2618" t="s">
        <v>462</v>
      </c>
      <c r="G2618" t="s">
        <v>453</v>
      </c>
      <c r="I2618" t="s">
        <v>124</v>
      </c>
      <c r="K2618">
        <f>VLOOKUP(I2618,Sheet2!$A$2:$C$1013,3,FALSE)</f>
        <v>54</v>
      </c>
      <c r="L2618" t="str">
        <f t="shared" si="160"/>
        <v>UPDATE m_coa set coa_group_id='54' WHERE code='220101012';</v>
      </c>
    </row>
    <row r="2619" customFormat="1" spans="2:12">
      <c r="B2619">
        <v>220101013</v>
      </c>
      <c r="C2619" t="str">
        <f t="shared" si="162"/>
        <v>NCL - Utang Pihak Berelasi - PT Anugerah Teknologi Mandiri (ATM)</v>
      </c>
      <c r="D2619" s="7" t="str">
        <f t="shared" si="159"/>
        <v>INSERT INTO m_coa (created_at, code, name) values (NOW(),'220101013','NCL - Utang Pihak Berelasi - PT Anugerah Teknologi Mandiri (ATM)');</v>
      </c>
      <c r="E2619" s="744" t="s">
        <v>60</v>
      </c>
      <c r="F2619" t="s">
        <v>462</v>
      </c>
      <c r="G2619" t="s">
        <v>453</v>
      </c>
      <c r="I2619" t="s">
        <v>125</v>
      </c>
      <c r="K2619">
        <f>VLOOKUP(I2619,Sheet2!$A$2:$C$1013,3,FALSE)</f>
        <v>55</v>
      </c>
      <c r="L2619" t="str">
        <f t="shared" si="160"/>
        <v>UPDATE m_coa set coa_group_id='55' WHERE code='220101013';</v>
      </c>
    </row>
    <row r="2620" customFormat="1" spans="2:12">
      <c r="B2620">
        <v>220101014</v>
      </c>
      <c r="C2620" t="str">
        <f t="shared" si="162"/>
        <v>NCL - Utang Pihak Berelasi - PT Anugerah Wicaksana Digital (AWD)</v>
      </c>
      <c r="D2620" s="7" t="str">
        <f t="shared" si="159"/>
        <v>INSERT INTO m_coa (created_at, code, name) values (NOW(),'220101014','NCL - Utang Pihak Berelasi - PT Anugerah Wicaksana Digital (AWD)');</v>
      </c>
      <c r="E2620" s="744" t="s">
        <v>60</v>
      </c>
      <c r="F2620" t="s">
        <v>462</v>
      </c>
      <c r="G2620" t="s">
        <v>453</v>
      </c>
      <c r="I2620" t="s">
        <v>126</v>
      </c>
      <c r="K2620">
        <f>VLOOKUP(I2620,Sheet2!$A$2:$C$1013,3,FALSE)</f>
        <v>56</v>
      </c>
      <c r="L2620" t="str">
        <f t="shared" si="160"/>
        <v>UPDATE m_coa set coa_group_id='56' WHERE code='220101014';</v>
      </c>
    </row>
    <row r="2621" customFormat="1" spans="2:12">
      <c r="B2621">
        <v>220101015</v>
      </c>
      <c r="C2621" t="str">
        <f t="shared" si="162"/>
        <v>NCL - Utang Pihak Berelasi - PT Argo Pandu Digital (APD)</v>
      </c>
      <c r="D2621" s="7" t="str">
        <f t="shared" si="159"/>
        <v>INSERT INTO m_coa (created_at, code, name) values (NOW(),'220101015','NCL - Utang Pihak Berelasi - PT Argo Pandu Digital (APD)');</v>
      </c>
      <c r="E2621" s="744" t="s">
        <v>60</v>
      </c>
      <c r="F2621" t="s">
        <v>462</v>
      </c>
      <c r="G2621" t="s">
        <v>453</v>
      </c>
      <c r="I2621" t="s">
        <v>127</v>
      </c>
      <c r="K2621">
        <f>VLOOKUP(I2621,Sheet2!$A$2:$C$1013,3,FALSE)</f>
        <v>57</v>
      </c>
      <c r="L2621" t="str">
        <f t="shared" si="160"/>
        <v>UPDATE m_coa set coa_group_id='57' WHERE code='220101015';</v>
      </c>
    </row>
    <row r="2622" customFormat="1" spans="2:12">
      <c r="B2622">
        <v>220101016</v>
      </c>
      <c r="C2622" t="str">
        <f t="shared" si="162"/>
        <v>NCL - Utang Pihak Berelasi - PT Berkah Karunia Kreasi (BKK)</v>
      </c>
      <c r="D2622" s="7" t="str">
        <f t="shared" si="159"/>
        <v>INSERT INTO m_coa (created_at, code, name) values (NOW(),'220101016','NCL - Utang Pihak Berelasi - PT Berkah Karunia Kreasi (BKK)');</v>
      </c>
      <c r="E2622" s="744" t="s">
        <v>60</v>
      </c>
      <c r="F2622" t="s">
        <v>462</v>
      </c>
      <c r="G2622" t="s">
        <v>453</v>
      </c>
      <c r="I2622" t="s">
        <v>128</v>
      </c>
      <c r="K2622">
        <f>VLOOKUP(I2622,Sheet2!$A$2:$C$1013,3,FALSE)</f>
        <v>58</v>
      </c>
      <c r="L2622" t="str">
        <f t="shared" si="160"/>
        <v>UPDATE m_coa set coa_group_id='58' WHERE code='220101016';</v>
      </c>
    </row>
    <row r="2623" customFormat="1" spans="2:12">
      <c r="B2623">
        <v>220101017</v>
      </c>
      <c r="C2623" t="str">
        <f t="shared" si="162"/>
        <v>NCL - Utang Pihak Berelasi - PT Berkah Omega Sukses (BOS)</v>
      </c>
      <c r="D2623" s="7" t="str">
        <f t="shared" si="159"/>
        <v>INSERT INTO m_coa (created_at, code, name) values (NOW(),'220101017','NCL - Utang Pihak Berelasi - PT Berkah Omega Sukses (BOS)');</v>
      </c>
      <c r="E2623" s="744" t="s">
        <v>60</v>
      </c>
      <c r="F2623" t="s">
        <v>462</v>
      </c>
      <c r="G2623" t="s">
        <v>453</v>
      </c>
      <c r="I2623" t="s">
        <v>129</v>
      </c>
      <c r="K2623">
        <f>VLOOKUP(I2623,Sheet2!$A$2:$C$1013,3,FALSE)</f>
        <v>59</v>
      </c>
      <c r="L2623" t="str">
        <f t="shared" si="160"/>
        <v>UPDATE m_coa set coa_group_id='59' WHERE code='220101017';</v>
      </c>
    </row>
    <row r="2624" customFormat="1" spans="2:12">
      <c r="B2624">
        <v>220101018</v>
      </c>
      <c r="C2624" t="str">
        <f t="shared" si="162"/>
        <v>NCL - Utang Pihak Berelasi - PT Berkah Otentik Sejahtera (BOS)</v>
      </c>
      <c r="D2624" s="7" t="str">
        <f t="shared" si="159"/>
        <v>INSERT INTO m_coa (created_at, code, name) values (NOW(),'220101018','NCL - Utang Pihak Berelasi - PT Berkah Otentik Sejahtera (BOS)');</v>
      </c>
      <c r="E2624" s="744" t="s">
        <v>60</v>
      </c>
      <c r="F2624" t="s">
        <v>462</v>
      </c>
      <c r="G2624" t="s">
        <v>453</v>
      </c>
      <c r="I2624" t="s">
        <v>130</v>
      </c>
      <c r="K2624">
        <f>VLOOKUP(I2624,Sheet2!$A$2:$C$1013,3,FALSE)</f>
        <v>60</v>
      </c>
      <c r="L2624" t="str">
        <f t="shared" si="160"/>
        <v>UPDATE m_coa set coa_group_id='60' WHERE code='220101018';</v>
      </c>
    </row>
    <row r="2625" customFormat="1" spans="2:12">
      <c r="B2625">
        <v>220101019</v>
      </c>
      <c r="C2625" t="str">
        <f t="shared" si="162"/>
        <v>NCL - Utang Pihak Berelasi - PT Berkah Teknologi Selaras (BTS)</v>
      </c>
      <c r="D2625" s="7" t="str">
        <f t="shared" si="159"/>
        <v>INSERT INTO m_coa (created_at, code, name) values (NOW(),'220101019','NCL - Utang Pihak Berelasi - PT Berkah Teknologi Selaras (BTS)');</v>
      </c>
      <c r="E2625" s="744" t="s">
        <v>60</v>
      </c>
      <c r="F2625" t="s">
        <v>462</v>
      </c>
      <c r="G2625" t="s">
        <v>453</v>
      </c>
      <c r="I2625" t="s">
        <v>131</v>
      </c>
      <c r="K2625">
        <f>VLOOKUP(I2625,Sheet2!$A$2:$C$1013,3,FALSE)</f>
        <v>61</v>
      </c>
      <c r="L2625" t="str">
        <f t="shared" si="160"/>
        <v>UPDATE m_coa set coa_group_id='61' WHERE code='220101019';</v>
      </c>
    </row>
    <row r="2626" customFormat="1" spans="2:12">
      <c r="B2626">
        <v>220101020</v>
      </c>
      <c r="C2626" t="str">
        <f t="shared" si="162"/>
        <v>NCL - Utang Pihak Berelasi - PT Berkah Teknologi Semesta (BTS)</v>
      </c>
      <c r="D2626" s="7" t="str">
        <f t="shared" si="159"/>
        <v>INSERT INTO m_coa (created_at, code, name) values (NOW(),'220101020','NCL - Utang Pihak Berelasi - PT Berkah Teknologi Semesta (BTS)');</v>
      </c>
      <c r="E2626" s="744" t="s">
        <v>60</v>
      </c>
      <c r="F2626" t="s">
        <v>462</v>
      </c>
      <c r="G2626" t="s">
        <v>453</v>
      </c>
      <c r="I2626" t="s">
        <v>132</v>
      </c>
      <c r="K2626">
        <f>VLOOKUP(I2626,Sheet2!$A$2:$C$1013,3,FALSE)</f>
        <v>62</v>
      </c>
      <c r="L2626" t="str">
        <f t="shared" si="160"/>
        <v>UPDATE m_coa set coa_group_id='62' WHERE code='220101020';</v>
      </c>
    </row>
    <row r="2627" customFormat="1" spans="2:12">
      <c r="B2627">
        <v>220101021</v>
      </c>
      <c r="C2627" t="str">
        <f t="shared" si="162"/>
        <v>NCL - Utang Pihak Berelasi - PT Berkah Trijaya Indonesia (BTI)</v>
      </c>
      <c r="D2627" s="7" t="str">
        <f t="shared" si="159"/>
        <v>INSERT INTO m_coa (created_at, code, name) values (NOW(),'220101021','NCL - Utang Pihak Berelasi - PT Berkah Trijaya Indonesia (BTI)');</v>
      </c>
      <c r="E2627" s="744" t="s">
        <v>60</v>
      </c>
      <c r="F2627" t="s">
        <v>462</v>
      </c>
      <c r="G2627" t="s">
        <v>453</v>
      </c>
      <c r="I2627" t="s">
        <v>133</v>
      </c>
      <c r="K2627">
        <f>VLOOKUP(I2627,Sheet2!$A$2:$C$1013,3,FALSE)</f>
        <v>63</v>
      </c>
      <c r="L2627" t="str">
        <f t="shared" si="160"/>
        <v>UPDATE m_coa set coa_group_id='63' WHERE code='220101021';</v>
      </c>
    </row>
    <row r="2628" customFormat="1" spans="2:12">
      <c r="B2628">
        <v>220101022</v>
      </c>
      <c r="C2628" t="str">
        <f t="shared" si="162"/>
        <v>NCL - Utang Pihak Berelasi - PT Bersama Omega Sejahtera (BOS)</v>
      </c>
      <c r="D2628" s="7" t="str">
        <f t="shared" si="159"/>
        <v>INSERT INTO m_coa (created_at, code, name) values (NOW(),'220101022','NCL - Utang Pihak Berelasi - PT Bersama Omega Sejahtera (BOS)');</v>
      </c>
      <c r="E2628" s="744" t="s">
        <v>60</v>
      </c>
      <c r="F2628" t="s">
        <v>462</v>
      </c>
      <c r="G2628" t="s">
        <v>453</v>
      </c>
      <c r="I2628" t="s">
        <v>134</v>
      </c>
      <c r="K2628">
        <f>VLOOKUP(I2628,Sheet2!$A$2:$C$1013,3,FALSE)</f>
        <v>64</v>
      </c>
      <c r="L2628" t="str">
        <f t="shared" si="160"/>
        <v>UPDATE m_coa set coa_group_id='64' WHERE code='220101022';</v>
      </c>
    </row>
    <row r="2629" customFormat="1" spans="2:12">
      <c r="B2629">
        <v>220101023</v>
      </c>
      <c r="C2629" t="str">
        <f t="shared" si="162"/>
        <v>NCL - Utang Pihak Berelasi - PT Bilik Sinergi Indonesia (BSI)</v>
      </c>
      <c r="D2629" s="7" t="str">
        <f t="shared" ref="D2629:D2692" si="163">"INSERT INTO m_coa (created_at, code, name) values (NOW(),'"&amp;B2629&amp;"','"&amp;C2629&amp;"');"</f>
        <v>INSERT INTO m_coa (created_at, code, name) values (NOW(),'220101023','NCL - Utang Pihak Berelasi - PT Bilik Sinergi Indonesia (BSI)');</v>
      </c>
      <c r="E2629" s="744" t="s">
        <v>60</v>
      </c>
      <c r="F2629" t="s">
        <v>462</v>
      </c>
      <c r="G2629" t="s">
        <v>453</v>
      </c>
      <c r="I2629" t="s">
        <v>135</v>
      </c>
      <c r="K2629">
        <f>VLOOKUP(I2629,Sheet2!$A$2:$C$1013,3,FALSE)</f>
        <v>65</v>
      </c>
      <c r="L2629" t="str">
        <f t="shared" ref="L2629:L2692" si="164">"UPDATE m_coa set coa_group_id='"&amp;K2629&amp;"' WHERE code='"&amp;B2629&amp;"';"</f>
        <v>UPDATE m_coa set coa_group_id='65' WHERE code='220101023';</v>
      </c>
    </row>
    <row r="2630" customFormat="1" spans="2:12">
      <c r="B2630">
        <v>220101024</v>
      </c>
      <c r="C2630" t="str">
        <f t="shared" si="162"/>
        <v>NCL - Utang Pihak Berelasi - PT Buana Agya Cipta (BAC)</v>
      </c>
      <c r="D2630" s="7" t="str">
        <f t="shared" si="163"/>
        <v>INSERT INTO m_coa (created_at, code, name) values (NOW(),'220101024','NCL - Utang Pihak Berelasi - PT Buana Agya Cipta (BAC)');</v>
      </c>
      <c r="E2630" s="744" t="s">
        <v>60</v>
      </c>
      <c r="F2630" t="s">
        <v>462</v>
      </c>
      <c r="G2630" t="s">
        <v>453</v>
      </c>
      <c r="I2630" t="s">
        <v>136</v>
      </c>
      <c r="K2630">
        <f>VLOOKUP(I2630,Sheet2!$A$2:$C$1013,3,FALSE)</f>
        <v>66</v>
      </c>
      <c r="L2630" t="str">
        <f t="shared" si="164"/>
        <v>UPDATE m_coa set coa_group_id='66' WHERE code='220101024';</v>
      </c>
    </row>
    <row r="2631" customFormat="1" spans="2:12">
      <c r="B2631">
        <v>220101025</v>
      </c>
      <c r="C2631" t="str">
        <f t="shared" si="162"/>
        <v>NCL - Utang Pihak Berelasi - PT Cakra Ultima Sejahtera (CUS)</v>
      </c>
      <c r="D2631" s="7" t="str">
        <f t="shared" si="163"/>
        <v>INSERT INTO m_coa (created_at, code, name) values (NOW(),'220101025','NCL - Utang Pihak Berelasi - PT Cakra Ultima Sejahtera (CUS)');</v>
      </c>
      <c r="E2631" s="744" t="s">
        <v>60</v>
      </c>
      <c r="F2631" t="s">
        <v>462</v>
      </c>
      <c r="G2631" t="s">
        <v>453</v>
      </c>
      <c r="I2631" t="s">
        <v>137</v>
      </c>
      <c r="K2631">
        <f>VLOOKUP(I2631,Sheet2!$A$2:$C$1013,3,FALSE)</f>
        <v>67</v>
      </c>
      <c r="L2631" t="str">
        <f t="shared" si="164"/>
        <v>UPDATE m_coa set coa_group_id='67' WHERE code='220101025';</v>
      </c>
    </row>
    <row r="2632" customFormat="1" spans="2:12">
      <c r="B2632">
        <v>220101026</v>
      </c>
      <c r="C2632" t="str">
        <f t="shared" si="162"/>
        <v>NCL - Utang Pihak Berelasi - PT Chat Bot Nusantara (CBN)</v>
      </c>
      <c r="D2632" s="7" t="str">
        <f t="shared" si="163"/>
        <v>INSERT INTO m_coa (created_at, code, name) values (NOW(),'220101026','NCL - Utang Pihak Berelasi - PT Chat Bot Nusantara (CBN)');</v>
      </c>
      <c r="E2632" s="744" t="s">
        <v>60</v>
      </c>
      <c r="F2632" t="s">
        <v>462</v>
      </c>
      <c r="G2632" t="s">
        <v>453</v>
      </c>
      <c r="I2632" t="s">
        <v>138</v>
      </c>
      <c r="K2632">
        <f>VLOOKUP(I2632,Sheet2!$A$2:$C$1013,3,FALSE)</f>
        <v>68</v>
      </c>
      <c r="L2632" t="str">
        <f t="shared" si="164"/>
        <v>UPDATE m_coa set coa_group_id='68' WHERE code='220101026';</v>
      </c>
    </row>
    <row r="2633" customFormat="1" spans="2:12">
      <c r="B2633">
        <v>220101027</v>
      </c>
      <c r="C2633" t="str">
        <f t="shared" si="162"/>
        <v>NCL - Utang Pihak Berelasi - PT Cyrus Solusi Indonesia (CSI)</v>
      </c>
      <c r="D2633" s="7" t="str">
        <f t="shared" si="163"/>
        <v>INSERT INTO m_coa (created_at, code, name) values (NOW(),'220101027','NCL - Utang Pihak Berelasi - PT Cyrus Solusi Indonesia (CSI)');</v>
      </c>
      <c r="E2633" s="744" t="s">
        <v>60</v>
      </c>
      <c r="F2633" t="s">
        <v>462</v>
      </c>
      <c r="G2633" t="s">
        <v>453</v>
      </c>
      <c r="I2633" t="s">
        <v>139</v>
      </c>
      <c r="K2633">
        <f>VLOOKUP(I2633,Sheet2!$A$2:$C$1013,3,FALSE)</f>
        <v>69</v>
      </c>
      <c r="L2633" t="str">
        <f t="shared" si="164"/>
        <v>UPDATE m_coa set coa_group_id='69' WHERE code='220101027';</v>
      </c>
    </row>
    <row r="2634" customFormat="1" spans="2:12">
      <c r="B2634">
        <v>220101028</v>
      </c>
      <c r="C2634" t="str">
        <f t="shared" si="162"/>
        <v>NCL - Utang Pihak Berelasi - PT Dam Korporindo Digital (DKD)</v>
      </c>
      <c r="D2634" s="7" t="str">
        <f t="shared" si="163"/>
        <v>INSERT INTO m_coa (created_at, code, name) values (NOW(),'220101028','NCL - Utang Pihak Berelasi - PT Dam Korporindo Digital (DKD)');</v>
      </c>
      <c r="E2634" s="744" t="s">
        <v>60</v>
      </c>
      <c r="F2634" t="s">
        <v>462</v>
      </c>
      <c r="G2634" t="s">
        <v>453</v>
      </c>
      <c r="I2634" t="s">
        <v>140</v>
      </c>
      <c r="K2634">
        <f>VLOOKUP(I2634,Sheet2!$A$2:$C$1013,3,FALSE)</f>
        <v>70</v>
      </c>
      <c r="L2634" t="str">
        <f t="shared" si="164"/>
        <v>UPDATE m_coa set coa_group_id='70' WHERE code='220101028';</v>
      </c>
    </row>
    <row r="2635" customFormat="1" spans="2:12">
      <c r="B2635">
        <v>220101029</v>
      </c>
      <c r="C2635" t="str">
        <f t="shared" si="162"/>
        <v>NCL - Utang Pihak Berelasi - PT Dapur Kita Indonesia (DKI)</v>
      </c>
      <c r="D2635" s="7" t="str">
        <f t="shared" si="163"/>
        <v>INSERT INTO m_coa (created_at, code, name) values (NOW(),'220101029','NCL - Utang Pihak Berelasi - PT Dapur Kita Indonesia (DKI)');</v>
      </c>
      <c r="E2635" s="744" t="s">
        <v>60</v>
      </c>
      <c r="F2635" t="s">
        <v>462</v>
      </c>
      <c r="G2635" t="s">
        <v>453</v>
      </c>
      <c r="I2635" t="s">
        <v>141</v>
      </c>
      <c r="K2635">
        <f>VLOOKUP(I2635,Sheet2!$A$2:$C$1013,3,FALSE)</f>
        <v>71</v>
      </c>
      <c r="L2635" t="str">
        <f t="shared" si="164"/>
        <v>UPDATE m_coa set coa_group_id='71' WHERE code='220101029';</v>
      </c>
    </row>
    <row r="2636" customFormat="1" spans="2:12">
      <c r="B2636">
        <v>220101030</v>
      </c>
      <c r="C2636" t="str">
        <f t="shared" si="162"/>
        <v>NCL - Utang Pihak Berelasi - PT Dapur Kloud Digital (DKD)</v>
      </c>
      <c r="D2636" s="7" t="str">
        <f t="shared" si="163"/>
        <v>INSERT INTO m_coa (created_at, code, name) values (NOW(),'220101030','NCL - Utang Pihak Berelasi - PT Dapur Kloud Digital (DKD)');</v>
      </c>
      <c r="E2636" s="744" t="s">
        <v>60</v>
      </c>
      <c r="F2636" t="s">
        <v>462</v>
      </c>
      <c r="G2636" t="s">
        <v>453</v>
      </c>
      <c r="I2636" t="s">
        <v>142</v>
      </c>
      <c r="K2636">
        <f>VLOOKUP(I2636,Sheet2!$A$2:$C$1013,3,FALSE)</f>
        <v>72</v>
      </c>
      <c r="L2636" t="str">
        <f t="shared" si="164"/>
        <v>UPDATE m_coa set coa_group_id='72' WHERE code='220101030';</v>
      </c>
    </row>
    <row r="2637" customFormat="1" spans="2:12">
      <c r="B2637">
        <v>220101031</v>
      </c>
      <c r="C2637" t="str">
        <f t="shared" si="162"/>
        <v>NCL - Utang Pihak Berelasi - PT Dekodr Solusi Digital Indonesia (DSDI)</v>
      </c>
      <c r="D2637" s="7" t="str">
        <f t="shared" si="163"/>
        <v>INSERT INTO m_coa (created_at, code, name) values (NOW(),'220101031','NCL - Utang Pihak Berelasi - PT Dekodr Solusi Digital Indonesia (DSDI)');</v>
      </c>
      <c r="E2637" s="744" t="s">
        <v>60</v>
      </c>
      <c r="F2637" t="s">
        <v>462</v>
      </c>
      <c r="G2637" t="s">
        <v>453</v>
      </c>
      <c r="I2637" t="s">
        <v>143</v>
      </c>
      <c r="K2637">
        <f>VLOOKUP(I2637,Sheet2!$A$2:$C$1013,3,FALSE)</f>
        <v>73</v>
      </c>
      <c r="L2637" t="str">
        <f t="shared" si="164"/>
        <v>UPDATE m_coa set coa_group_id='73' WHERE code='220101031';</v>
      </c>
    </row>
    <row r="2638" customFormat="1" spans="2:12">
      <c r="B2638">
        <v>220101032</v>
      </c>
      <c r="C2638" t="str">
        <f t="shared" si="162"/>
        <v>NCL - Utang Pihak Berelasi - PT Digital Berkah Indonesia (DBI)</v>
      </c>
      <c r="D2638" s="7" t="str">
        <f t="shared" si="163"/>
        <v>INSERT INTO m_coa (created_at, code, name) values (NOW(),'220101032','NCL - Utang Pihak Berelasi - PT Digital Berkah Indonesia (DBI)');</v>
      </c>
      <c r="E2638" s="744" t="s">
        <v>60</v>
      </c>
      <c r="F2638" t="s">
        <v>462</v>
      </c>
      <c r="G2638" t="s">
        <v>453</v>
      </c>
      <c r="I2638" t="s">
        <v>144</v>
      </c>
      <c r="K2638">
        <f>VLOOKUP(I2638,Sheet2!$A$2:$C$1013,3,FALSE)</f>
        <v>74</v>
      </c>
      <c r="L2638" t="str">
        <f t="shared" si="164"/>
        <v>UPDATE m_coa set coa_group_id='74' WHERE code='220101032';</v>
      </c>
    </row>
    <row r="2639" customFormat="1" spans="2:12">
      <c r="B2639">
        <v>220101033</v>
      </c>
      <c r="C2639" t="str">
        <f t="shared" si="162"/>
        <v>NCL - Utang Pihak Berelasi - PT Digital Consumer Engagement (DCE)</v>
      </c>
      <c r="D2639" s="7" t="str">
        <f t="shared" si="163"/>
        <v>INSERT INTO m_coa (created_at, code, name) values (NOW(),'220101033','NCL - Utang Pihak Berelasi - PT Digital Consumer Engagement (DCE)');</v>
      </c>
      <c r="E2639" s="744" t="s">
        <v>60</v>
      </c>
      <c r="F2639" t="s">
        <v>462</v>
      </c>
      <c r="G2639" t="s">
        <v>453</v>
      </c>
      <c r="I2639" t="s">
        <v>145</v>
      </c>
      <c r="K2639">
        <f>VLOOKUP(I2639,Sheet2!$A$2:$C$1013,3,FALSE)</f>
        <v>75</v>
      </c>
      <c r="L2639" t="str">
        <f t="shared" si="164"/>
        <v>UPDATE m_coa set coa_group_id='75' WHERE code='220101033';</v>
      </c>
    </row>
    <row r="2640" customFormat="1" spans="2:12">
      <c r="B2640">
        <v>220101034</v>
      </c>
      <c r="C2640" t="str">
        <f t="shared" si="162"/>
        <v>NCL - Utang Pihak Berelasi - PT Digital Maksima Karisma (DMK)</v>
      </c>
      <c r="D2640" s="7" t="str">
        <f t="shared" si="163"/>
        <v>INSERT INTO m_coa (created_at, code, name) values (NOW(),'220101034','NCL - Utang Pihak Berelasi - PT Digital Maksima Karisma (DMK)');</v>
      </c>
      <c r="E2640" s="744" t="s">
        <v>60</v>
      </c>
      <c r="F2640" t="s">
        <v>462</v>
      </c>
      <c r="G2640" t="s">
        <v>453</v>
      </c>
      <c r="I2640" t="s">
        <v>146</v>
      </c>
      <c r="K2640">
        <f>VLOOKUP(I2640,Sheet2!$A$2:$C$1013,3,FALSE)</f>
        <v>76</v>
      </c>
      <c r="L2640" t="str">
        <f t="shared" si="164"/>
        <v>UPDATE m_coa set coa_group_id='76' WHERE code='220101034';</v>
      </c>
    </row>
    <row r="2641" customFormat="1" spans="2:12">
      <c r="B2641">
        <v>220101035</v>
      </c>
      <c r="C2641" t="str">
        <f t="shared" si="162"/>
        <v>NCL - Utang Pihak Berelasi - PT Digital Maxima Indonesia (DMI)</v>
      </c>
      <c r="D2641" s="7" t="str">
        <f t="shared" si="163"/>
        <v>INSERT INTO m_coa (created_at, code, name) values (NOW(),'220101035','NCL - Utang Pihak Berelasi - PT Digital Maxima Indonesia (DMI)');</v>
      </c>
      <c r="E2641" s="744" t="s">
        <v>60</v>
      </c>
      <c r="F2641" t="s">
        <v>462</v>
      </c>
      <c r="G2641" t="s">
        <v>453</v>
      </c>
      <c r="I2641" t="s">
        <v>147</v>
      </c>
      <c r="K2641">
        <f>VLOOKUP(I2641,Sheet2!$A$2:$C$1013,3,FALSE)</f>
        <v>77</v>
      </c>
      <c r="L2641" t="str">
        <f t="shared" si="164"/>
        <v>UPDATE m_coa set coa_group_id='77' WHERE code='220101035';</v>
      </c>
    </row>
    <row r="2642" customFormat="1" spans="2:12">
      <c r="B2642">
        <v>220101036</v>
      </c>
      <c r="C2642" t="str">
        <f t="shared" si="162"/>
        <v>NCL - Utang Pihak Berelasi - PT Digital Mediatama Maxima Tbk (DMMX)</v>
      </c>
      <c r="D2642" s="7" t="str">
        <f t="shared" si="163"/>
        <v>INSERT INTO m_coa (created_at, code, name) values (NOW(),'220101036','NCL - Utang Pihak Berelasi - PT Digital Mediatama Maxima Tbk (DMMX)');</v>
      </c>
      <c r="E2642" s="744" t="s">
        <v>60</v>
      </c>
      <c r="F2642" t="s">
        <v>462</v>
      </c>
      <c r="G2642" t="s">
        <v>453</v>
      </c>
      <c r="I2642" t="s">
        <v>148</v>
      </c>
      <c r="K2642">
        <f>VLOOKUP(I2642,Sheet2!$A$2:$C$1013,3,FALSE)</f>
        <v>78</v>
      </c>
      <c r="L2642" t="str">
        <f t="shared" si="164"/>
        <v>UPDATE m_coa set coa_group_id='78' WHERE code='220101036';</v>
      </c>
    </row>
    <row r="2643" customFormat="1" spans="2:12">
      <c r="B2643">
        <v>220101037</v>
      </c>
      <c r="C2643" t="str">
        <f t="shared" si="162"/>
        <v>NCL - Utang Pihak Berelasi - PT Disa Citra Digital (DCD)</v>
      </c>
      <c r="D2643" s="7" t="str">
        <f t="shared" si="163"/>
        <v>INSERT INTO m_coa (created_at, code, name) values (NOW(),'220101037','NCL - Utang Pihak Berelasi - PT Disa Citra Digital (DCD)');</v>
      </c>
      <c r="E2643" s="744" t="s">
        <v>60</v>
      </c>
      <c r="F2643" t="s">
        <v>462</v>
      </c>
      <c r="G2643" t="s">
        <v>453</v>
      </c>
      <c r="I2643" t="s">
        <v>149</v>
      </c>
      <c r="K2643">
        <f>VLOOKUP(I2643,Sheet2!$A$2:$C$1013,3,FALSE)</f>
        <v>79</v>
      </c>
      <c r="L2643" t="str">
        <f t="shared" si="164"/>
        <v>UPDATE m_coa set coa_group_id='79' WHERE code='220101037';</v>
      </c>
    </row>
    <row r="2644" customFormat="1" spans="2:12">
      <c r="B2644">
        <v>220101038</v>
      </c>
      <c r="C2644" t="str">
        <f t="shared" si="162"/>
        <v>NCL - Utang Pihak Berelasi - PT Disa Citra Mandiri (DCM)</v>
      </c>
      <c r="D2644" s="7" t="str">
        <f t="shared" si="163"/>
        <v>INSERT INTO m_coa (created_at, code, name) values (NOW(),'220101038','NCL - Utang Pihak Berelasi - PT Disa Citra Mandiri (DCM)');</v>
      </c>
      <c r="E2644" s="744" t="s">
        <v>60</v>
      </c>
      <c r="F2644" t="s">
        <v>462</v>
      </c>
      <c r="G2644" t="s">
        <v>453</v>
      </c>
      <c r="I2644" t="s">
        <v>150</v>
      </c>
      <c r="K2644">
        <f>VLOOKUP(I2644,Sheet2!$A$2:$C$1013,3,FALSE)</f>
        <v>80</v>
      </c>
      <c r="L2644" t="str">
        <f t="shared" si="164"/>
        <v>UPDATE m_coa set coa_group_id='80' WHERE code='220101038';</v>
      </c>
    </row>
    <row r="2645" customFormat="1" spans="2:12">
      <c r="B2645">
        <v>220101039</v>
      </c>
      <c r="C2645" t="str">
        <f t="shared" si="162"/>
        <v>NCL - Utang Pihak Berelasi - PT Distribusi Emitama Anugerah (DEA)</v>
      </c>
      <c r="D2645" s="7" t="str">
        <f t="shared" si="163"/>
        <v>INSERT INTO m_coa (created_at, code, name) values (NOW(),'220101039','NCL - Utang Pihak Berelasi - PT Distribusi Emitama Anugerah (DEA)');</v>
      </c>
      <c r="E2645" s="744" t="s">
        <v>60</v>
      </c>
      <c r="F2645" t="s">
        <v>462</v>
      </c>
      <c r="G2645" t="s">
        <v>453</v>
      </c>
      <c r="I2645" t="s">
        <v>151</v>
      </c>
      <c r="K2645">
        <f>VLOOKUP(I2645,Sheet2!$A$2:$C$1013,3,FALSE)</f>
        <v>81</v>
      </c>
      <c r="L2645" t="str">
        <f t="shared" si="164"/>
        <v>UPDATE m_coa set coa_group_id='81' WHERE code='220101039';</v>
      </c>
    </row>
    <row r="2646" customFormat="1" spans="2:12">
      <c r="B2646">
        <v>220101040</v>
      </c>
      <c r="C2646" t="str">
        <f t="shared" si="162"/>
        <v>NCL - Utang Pihak Berelasi - PT Distribusi Voucher Nusantara Tbk (DIVA)</v>
      </c>
      <c r="D2646" s="7" t="str">
        <f t="shared" si="163"/>
        <v>INSERT INTO m_coa (created_at, code, name) values (NOW(),'220101040','NCL - Utang Pihak Berelasi - PT Distribusi Voucher Nusantara Tbk (DIVA)');</v>
      </c>
      <c r="E2646" s="744" t="s">
        <v>60</v>
      </c>
      <c r="F2646" t="s">
        <v>462</v>
      </c>
      <c r="G2646" t="s">
        <v>453</v>
      </c>
      <c r="I2646" t="s">
        <v>152</v>
      </c>
      <c r="K2646">
        <f>VLOOKUP(I2646,Sheet2!$A$2:$C$1013,3,FALSE)</f>
        <v>82</v>
      </c>
      <c r="L2646" t="str">
        <f t="shared" si="164"/>
        <v>UPDATE m_coa set coa_group_id='82' WHERE code='220101040';</v>
      </c>
    </row>
    <row r="2647" customFormat="1" spans="2:12">
      <c r="B2647">
        <v>220101041</v>
      </c>
      <c r="C2647" t="str">
        <f t="shared" si="162"/>
        <v>NCL - Utang Pihak Berelasi - PT Emirindo Dinamika Pratama (EDP)</v>
      </c>
      <c r="D2647" s="7" t="str">
        <f t="shared" si="163"/>
        <v>INSERT INTO m_coa (created_at, code, name) values (NOW(),'220101041','NCL - Utang Pihak Berelasi - PT Emirindo Dinamika Pratama (EDP)');</v>
      </c>
      <c r="E2647" s="744" t="s">
        <v>60</v>
      </c>
      <c r="F2647" t="s">
        <v>462</v>
      </c>
      <c r="G2647" t="s">
        <v>453</v>
      </c>
      <c r="I2647" t="s">
        <v>153</v>
      </c>
      <c r="K2647">
        <f>VLOOKUP(I2647,Sheet2!$A$2:$C$1013,3,FALSE)</f>
        <v>83</v>
      </c>
      <c r="L2647" t="str">
        <f t="shared" si="164"/>
        <v>UPDATE m_coa set coa_group_id='83' WHERE code='220101041';</v>
      </c>
    </row>
    <row r="2648" customFormat="1" spans="2:12">
      <c r="B2648">
        <v>220101042</v>
      </c>
      <c r="C2648" t="str">
        <f t="shared" si="162"/>
        <v>NCL - Utang Pihak Berelasi - PT Emitama Wahana Mandiri (EWM)</v>
      </c>
      <c r="D2648" s="7" t="str">
        <f t="shared" si="163"/>
        <v>INSERT INTO m_coa (created_at, code, name) values (NOW(),'220101042','NCL - Utang Pihak Berelasi - PT Emitama Wahana Mandiri (EWM)');</v>
      </c>
      <c r="E2648" s="744" t="s">
        <v>60</v>
      </c>
      <c r="F2648" t="s">
        <v>462</v>
      </c>
      <c r="G2648" t="s">
        <v>453</v>
      </c>
      <c r="I2648" t="s">
        <v>154</v>
      </c>
      <c r="K2648">
        <f>VLOOKUP(I2648,Sheet2!$A$2:$C$1013,3,FALSE)</f>
        <v>84</v>
      </c>
      <c r="L2648" t="str">
        <f t="shared" si="164"/>
        <v>UPDATE m_coa set coa_group_id='84' WHERE code='220101042';</v>
      </c>
    </row>
    <row r="2649" customFormat="1" spans="2:12">
      <c r="B2649">
        <v>220101043</v>
      </c>
      <c r="C2649" t="str">
        <f t="shared" si="162"/>
        <v>NCL - Utang Pihak Berelasi - PT Foodia Indonesia Digital (FID)</v>
      </c>
      <c r="D2649" s="7" t="str">
        <f t="shared" si="163"/>
        <v>INSERT INTO m_coa (created_at, code, name) values (NOW(),'220101043','NCL - Utang Pihak Berelasi - PT Foodia Indonesia Digital (FID)');</v>
      </c>
      <c r="E2649" s="744" t="s">
        <v>60</v>
      </c>
      <c r="F2649" t="s">
        <v>462</v>
      </c>
      <c r="G2649" t="s">
        <v>453</v>
      </c>
      <c r="I2649" t="s">
        <v>155</v>
      </c>
      <c r="K2649">
        <f>VLOOKUP(I2649,Sheet2!$A$2:$C$1013,3,FALSE)</f>
        <v>85</v>
      </c>
      <c r="L2649" t="str">
        <f t="shared" si="164"/>
        <v>UPDATE m_coa set coa_group_id='85' WHERE code='220101043';</v>
      </c>
    </row>
    <row r="2650" customFormat="1" spans="2:12">
      <c r="B2650">
        <v>220101044</v>
      </c>
      <c r="C2650" t="str">
        <f t="shared" si="162"/>
        <v>NCL - Utang Pihak Berelasi - PT Gowes Teknologi Indonesia (GTI1)</v>
      </c>
      <c r="D2650" s="7" t="str">
        <f t="shared" si="163"/>
        <v>INSERT INTO m_coa (created_at, code, name) values (NOW(),'220101044','NCL - Utang Pihak Berelasi - PT Gowes Teknologi Indonesia (GTI1)');</v>
      </c>
      <c r="E2650" s="744" t="s">
        <v>60</v>
      </c>
      <c r="F2650" t="s">
        <v>462</v>
      </c>
      <c r="G2650" t="s">
        <v>453</v>
      </c>
      <c r="I2650" t="s">
        <v>156</v>
      </c>
      <c r="K2650">
        <f>VLOOKUP(I2650,Sheet2!$A$2:$C$1013,3,FALSE)</f>
        <v>86</v>
      </c>
      <c r="L2650" t="str">
        <f t="shared" si="164"/>
        <v>UPDATE m_coa set coa_group_id='86' WHERE code='220101044';</v>
      </c>
    </row>
    <row r="2651" customFormat="1" spans="2:12">
      <c r="B2651">
        <v>220101045</v>
      </c>
      <c r="C2651" t="str">
        <f t="shared" si="162"/>
        <v>NCL - Utang Pihak Berelasi - PT Gowithmi Teknologi Indonesia (GTI2)</v>
      </c>
      <c r="D2651" s="7" t="str">
        <f t="shared" si="163"/>
        <v>INSERT INTO m_coa (created_at, code, name) values (NOW(),'220101045','NCL - Utang Pihak Berelasi - PT Gowithmi Teknologi Indonesia (GTI2)');</v>
      </c>
      <c r="E2651" s="744" t="s">
        <v>60</v>
      </c>
      <c r="F2651" t="s">
        <v>462</v>
      </c>
      <c r="G2651" t="s">
        <v>453</v>
      </c>
      <c r="I2651" t="s">
        <v>157</v>
      </c>
      <c r="K2651">
        <f>VLOOKUP(I2651,Sheet2!$A$2:$C$1013,3,FALSE)</f>
        <v>87</v>
      </c>
      <c r="L2651" t="str">
        <f t="shared" si="164"/>
        <v>UPDATE m_coa set coa_group_id='87' WHERE code='220101045';</v>
      </c>
    </row>
    <row r="2652" customFormat="1" spans="2:12">
      <c r="B2652">
        <v>220101046</v>
      </c>
      <c r="C2652" t="str">
        <f t="shared" si="162"/>
        <v>NCL - Utang Pihak Berelasi - PT Green Sinergy Indonesia (GSI)</v>
      </c>
      <c r="D2652" s="7" t="str">
        <f t="shared" si="163"/>
        <v>INSERT INTO m_coa (created_at, code, name) values (NOW(),'220101046','NCL - Utang Pihak Berelasi - PT Green Sinergy Indonesia (GSI)');</v>
      </c>
      <c r="E2652" s="744" t="s">
        <v>60</v>
      </c>
      <c r="F2652" t="s">
        <v>462</v>
      </c>
      <c r="G2652" t="s">
        <v>453</v>
      </c>
      <c r="I2652" t="s">
        <v>158</v>
      </c>
      <c r="K2652">
        <f>VLOOKUP(I2652,Sheet2!$A$2:$C$1013,3,FALSE)</f>
        <v>88</v>
      </c>
      <c r="L2652" t="str">
        <f t="shared" si="164"/>
        <v>UPDATE m_coa set coa_group_id='88' WHERE code='220101046';</v>
      </c>
    </row>
    <row r="2653" customFormat="1" spans="2:12">
      <c r="B2653">
        <v>220101047</v>
      </c>
      <c r="C2653" t="str">
        <f t="shared" si="162"/>
        <v>NCL - Utang Pihak Berelasi - PT Harapan Inti Selaras (HIS)</v>
      </c>
      <c r="D2653" s="7" t="str">
        <f t="shared" si="163"/>
        <v>INSERT INTO m_coa (created_at, code, name) values (NOW(),'220101047','NCL - Utang Pihak Berelasi - PT Harapan Inti Selaras (HIS)');</v>
      </c>
      <c r="E2653" s="744" t="s">
        <v>60</v>
      </c>
      <c r="F2653" t="s">
        <v>462</v>
      </c>
      <c r="G2653" t="s">
        <v>453</v>
      </c>
      <c r="I2653" t="s">
        <v>159</v>
      </c>
      <c r="K2653">
        <f>VLOOKUP(I2653,Sheet2!$A$2:$C$1013,3,FALSE)</f>
        <v>89</v>
      </c>
      <c r="L2653" t="str">
        <f t="shared" si="164"/>
        <v>UPDATE m_coa set coa_group_id='89' WHERE code='220101047';</v>
      </c>
    </row>
    <row r="2654" customFormat="1" spans="2:12">
      <c r="B2654">
        <v>220101048</v>
      </c>
      <c r="C2654" t="str">
        <f t="shared" si="162"/>
        <v>NCL - Utang Pihak Berelasi - PT Hikmat Sukses Sejahtera (HSS)</v>
      </c>
      <c r="D2654" s="7" t="str">
        <f t="shared" si="163"/>
        <v>INSERT INTO m_coa (created_at, code, name) values (NOW(),'220101048','NCL - Utang Pihak Berelasi - PT Hikmat Sukses Sejahtera (HSS)');</v>
      </c>
      <c r="E2654" s="744" t="s">
        <v>60</v>
      </c>
      <c r="F2654" t="s">
        <v>462</v>
      </c>
      <c r="G2654" t="s">
        <v>453</v>
      </c>
      <c r="I2654" t="s">
        <v>160</v>
      </c>
      <c r="K2654">
        <f>VLOOKUP(I2654,Sheet2!$A$2:$C$1013,3,FALSE)</f>
        <v>90</v>
      </c>
      <c r="L2654" t="str">
        <f t="shared" si="164"/>
        <v>UPDATE m_coa set coa_group_id='90' WHERE code='220101048';</v>
      </c>
    </row>
    <row r="2655" customFormat="1" spans="2:12">
      <c r="B2655">
        <v>220101049</v>
      </c>
      <c r="C2655" t="str">
        <f t="shared" si="162"/>
        <v>NCL - Utang Pihak Berelasi - PT Inova Duapuluh Duapuluh</v>
      </c>
      <c r="D2655" s="7" t="str">
        <f t="shared" si="163"/>
        <v>INSERT INTO m_coa (created_at, code, name) values (NOW(),'220101049','NCL - Utang Pihak Berelasi - PT Inova Duapuluh Duapuluh');</v>
      </c>
      <c r="E2655" s="744" t="s">
        <v>60</v>
      </c>
      <c r="F2655" t="s">
        <v>462</v>
      </c>
      <c r="G2655" t="s">
        <v>453</v>
      </c>
      <c r="I2655" t="s">
        <v>161</v>
      </c>
      <c r="K2655">
        <f>VLOOKUP(I2655,Sheet2!$A$2:$C$1013,3,FALSE)</f>
        <v>91</v>
      </c>
      <c r="L2655" t="str">
        <f t="shared" si="164"/>
        <v>UPDATE m_coa set coa_group_id='91' WHERE code='220101049';</v>
      </c>
    </row>
    <row r="2656" customFormat="1" spans="2:12">
      <c r="B2656">
        <v>220101050</v>
      </c>
      <c r="C2656" t="str">
        <f t="shared" si="162"/>
        <v>NCL - Utang Pihak Berelasi - PT Inspira Citra Asia (ICA)</v>
      </c>
      <c r="D2656" s="7" t="str">
        <f t="shared" si="163"/>
        <v>INSERT INTO m_coa (created_at, code, name) values (NOW(),'220101050','NCL - Utang Pihak Berelasi - PT Inspira Citra Asia (ICA)');</v>
      </c>
      <c r="E2656" s="744" t="s">
        <v>60</v>
      </c>
      <c r="F2656" t="s">
        <v>462</v>
      </c>
      <c r="G2656" t="s">
        <v>453</v>
      </c>
      <c r="I2656" t="s">
        <v>162</v>
      </c>
      <c r="K2656">
        <f>VLOOKUP(I2656,Sheet2!$A$2:$C$1013,3,FALSE)</f>
        <v>92</v>
      </c>
      <c r="L2656" t="str">
        <f t="shared" si="164"/>
        <v>UPDATE m_coa set coa_group_id='92' WHERE code='220101050';</v>
      </c>
    </row>
    <row r="2657" customFormat="1" spans="2:12">
      <c r="B2657">
        <v>220101051</v>
      </c>
      <c r="C2657" t="str">
        <f t="shared" si="162"/>
        <v>NCL - Utang Pihak Berelasi - PT Internet Omega Teknologi (IOT)</v>
      </c>
      <c r="D2657" s="7" t="str">
        <f t="shared" si="163"/>
        <v>INSERT INTO m_coa (created_at, code, name) values (NOW(),'220101051','NCL - Utang Pihak Berelasi - PT Internet Omega Teknologi (IOT)');</v>
      </c>
      <c r="E2657" s="744" t="s">
        <v>60</v>
      </c>
      <c r="F2657" t="s">
        <v>462</v>
      </c>
      <c r="G2657" t="s">
        <v>453</v>
      </c>
      <c r="I2657" t="s">
        <v>163</v>
      </c>
      <c r="K2657">
        <f>VLOOKUP(I2657,Sheet2!$A$2:$C$1013,3,FALSE)</f>
        <v>93</v>
      </c>
      <c r="L2657" t="str">
        <f t="shared" si="164"/>
        <v>UPDATE m_coa set coa_group_id='93' WHERE code='220101051';</v>
      </c>
    </row>
    <row r="2658" customFormat="1" spans="2:12">
      <c r="B2658">
        <v>220101052</v>
      </c>
      <c r="C2658" t="str">
        <f t="shared" si="162"/>
        <v>NCL - Utang Pihak Berelasi - PT Jedidiah Inti Anugerah (JIA)</v>
      </c>
      <c r="D2658" s="7" t="str">
        <f t="shared" si="163"/>
        <v>INSERT INTO m_coa (created_at, code, name) values (NOW(),'220101052','NCL - Utang Pihak Berelasi - PT Jedidiah Inti Anugerah (JIA)');</v>
      </c>
      <c r="E2658" s="744" t="s">
        <v>60</v>
      </c>
      <c r="F2658" t="s">
        <v>462</v>
      </c>
      <c r="G2658" t="s">
        <v>453</v>
      </c>
      <c r="I2658" t="s">
        <v>164</v>
      </c>
      <c r="K2658">
        <f>VLOOKUP(I2658,Sheet2!$A$2:$C$1013,3,FALSE)</f>
        <v>94</v>
      </c>
      <c r="L2658" t="str">
        <f t="shared" si="164"/>
        <v>UPDATE m_coa set coa_group_id='94' WHERE code='220101052';</v>
      </c>
    </row>
    <row r="2659" customFormat="1" spans="2:12">
      <c r="B2659">
        <v>220101053</v>
      </c>
      <c r="C2659" t="str">
        <f t="shared" si="162"/>
        <v>NCL - Utang Pihak Berelasi - PT Jubileum Musisi Indonesia (JMI)</v>
      </c>
      <c r="D2659" s="7" t="str">
        <f t="shared" si="163"/>
        <v>INSERT INTO m_coa (created_at, code, name) values (NOW(),'220101053','NCL - Utang Pihak Berelasi - PT Jubileum Musisi Indonesia (JMI)');</v>
      </c>
      <c r="E2659" s="744" t="s">
        <v>60</v>
      </c>
      <c r="F2659" t="s">
        <v>462</v>
      </c>
      <c r="G2659" t="s">
        <v>453</v>
      </c>
      <c r="I2659" t="s">
        <v>165</v>
      </c>
      <c r="K2659">
        <f>VLOOKUP(I2659,Sheet2!$A$2:$C$1013,3,FALSE)</f>
        <v>95</v>
      </c>
      <c r="L2659" t="str">
        <f t="shared" si="164"/>
        <v>UPDATE m_coa set coa_group_id='95' WHERE code='220101053';</v>
      </c>
    </row>
    <row r="2660" customFormat="1" spans="2:12">
      <c r="B2660">
        <v>220101054</v>
      </c>
      <c r="C2660" t="str">
        <f t="shared" si="162"/>
        <v>NCL - Utang Pihak Berelasi - PT Jurnal Digital Indonesia (JDI)</v>
      </c>
      <c r="D2660" s="7" t="str">
        <f t="shared" si="163"/>
        <v>INSERT INTO m_coa (created_at, code, name) values (NOW(),'220101054','NCL - Utang Pihak Berelasi - PT Jurnal Digital Indonesia (JDI)');</v>
      </c>
      <c r="E2660" s="744" t="s">
        <v>60</v>
      </c>
      <c r="F2660" t="s">
        <v>462</v>
      </c>
      <c r="G2660" t="s">
        <v>453</v>
      </c>
      <c r="I2660" t="s">
        <v>166</v>
      </c>
      <c r="K2660">
        <f>VLOOKUP(I2660,Sheet2!$A$2:$C$1013,3,FALSE)</f>
        <v>96</v>
      </c>
      <c r="L2660" t="str">
        <f t="shared" si="164"/>
        <v>UPDATE m_coa set coa_group_id='96' WHERE code='220101054';</v>
      </c>
    </row>
    <row r="2661" customFormat="1" spans="2:12">
      <c r="B2661">
        <v>220101055</v>
      </c>
      <c r="C2661" t="str">
        <f t="shared" si="162"/>
        <v>NCL - Utang Pihak Berelasi - PT Kasih Anugerah Kharisma (KAK)</v>
      </c>
      <c r="D2661" s="7" t="str">
        <f t="shared" si="163"/>
        <v>INSERT INTO m_coa (created_at, code, name) values (NOW(),'220101055','NCL - Utang Pihak Berelasi - PT Kasih Anugerah Kharisma (KAK)');</v>
      </c>
      <c r="E2661" s="744" t="s">
        <v>60</v>
      </c>
      <c r="F2661" t="s">
        <v>462</v>
      </c>
      <c r="G2661" t="s">
        <v>453</v>
      </c>
      <c r="I2661" t="s">
        <v>167</v>
      </c>
      <c r="K2661">
        <f>VLOOKUP(I2661,Sheet2!$A$2:$C$1013,3,FALSE)</f>
        <v>97</v>
      </c>
      <c r="L2661" t="str">
        <f t="shared" si="164"/>
        <v>UPDATE m_coa set coa_group_id='97' WHERE code='220101055';</v>
      </c>
    </row>
    <row r="2662" customFormat="1" spans="2:12">
      <c r="B2662">
        <v>220101056</v>
      </c>
      <c r="C2662" t="str">
        <f t="shared" si="162"/>
        <v>NCL - Utang Pihak Berelasi - PT Kavita Dana Asia (KDA)</v>
      </c>
      <c r="D2662" s="7" t="str">
        <f t="shared" si="163"/>
        <v>INSERT INTO m_coa (created_at, code, name) values (NOW(),'220101056','NCL - Utang Pihak Berelasi - PT Kavita Dana Asia (KDA)');</v>
      </c>
      <c r="E2662" s="744" t="s">
        <v>60</v>
      </c>
      <c r="F2662" t="s">
        <v>462</v>
      </c>
      <c r="G2662" t="s">
        <v>453</v>
      </c>
      <c r="I2662" t="s">
        <v>168</v>
      </c>
      <c r="K2662">
        <f>VLOOKUP(I2662,Sheet2!$A$2:$C$1013,3,FALSE)</f>
        <v>98</v>
      </c>
      <c r="L2662" t="str">
        <f t="shared" si="164"/>
        <v>UPDATE m_coa set coa_group_id='98' WHERE code='220101056';</v>
      </c>
    </row>
    <row r="2663" customFormat="1" spans="2:12">
      <c r="B2663">
        <v>220101057</v>
      </c>
      <c r="C2663" t="str">
        <f t="shared" si="162"/>
        <v>NCL - Utang Pihak Berelasi - PT Kejora Digital Investama (KDI)</v>
      </c>
      <c r="D2663" s="7" t="str">
        <f t="shared" si="163"/>
        <v>INSERT INTO m_coa (created_at, code, name) values (NOW(),'220101057','NCL - Utang Pihak Berelasi - PT Kejora Digital Investama (KDI)');</v>
      </c>
      <c r="E2663" s="744" t="s">
        <v>60</v>
      </c>
      <c r="F2663" t="s">
        <v>462</v>
      </c>
      <c r="G2663" t="s">
        <v>453</v>
      </c>
      <c r="I2663" t="s">
        <v>169</v>
      </c>
      <c r="K2663">
        <f>VLOOKUP(I2663,Sheet2!$A$2:$C$1013,3,FALSE)</f>
        <v>99</v>
      </c>
      <c r="L2663" t="str">
        <f t="shared" si="164"/>
        <v>UPDATE m_coa set coa_group_id='99' WHERE code='220101057';</v>
      </c>
    </row>
    <row r="2664" customFormat="1" spans="2:12">
      <c r="B2664">
        <v>220101058</v>
      </c>
      <c r="C2664" t="str">
        <f t="shared" si="162"/>
        <v>NCL - Utang Pihak Berelasi - PT Krenpay Digital Indonesia (KDI)</v>
      </c>
      <c r="D2664" s="7" t="str">
        <f t="shared" si="163"/>
        <v>INSERT INTO m_coa (created_at, code, name) values (NOW(),'220101058','NCL - Utang Pihak Berelasi - PT Krenpay Digital Indonesia (KDI)');</v>
      </c>
      <c r="E2664" s="744" t="s">
        <v>60</v>
      </c>
      <c r="F2664" t="s">
        <v>462</v>
      </c>
      <c r="G2664" t="s">
        <v>453</v>
      </c>
      <c r="I2664" t="s">
        <v>170</v>
      </c>
      <c r="K2664">
        <f>VLOOKUP(I2664,Sheet2!$A$2:$C$1013,3,FALSE)</f>
        <v>100</v>
      </c>
      <c r="L2664" t="str">
        <f t="shared" si="164"/>
        <v>UPDATE m_coa set coa_group_id='100' WHERE code='220101058';</v>
      </c>
    </row>
    <row r="2665" customFormat="1" spans="2:12">
      <c r="B2665">
        <v>220101059</v>
      </c>
      <c r="C2665" t="str">
        <f t="shared" si="162"/>
        <v>NCL - Utang Pihak Berelasi - PT Kubox Teknologi Indonesia (KTI)</v>
      </c>
      <c r="D2665" s="7" t="str">
        <f t="shared" si="163"/>
        <v>INSERT INTO m_coa (created_at, code, name) values (NOW(),'220101059','NCL - Utang Pihak Berelasi - PT Kubox Teknologi Indonesia (KTI)');</v>
      </c>
      <c r="E2665" s="744" t="s">
        <v>60</v>
      </c>
      <c r="F2665" t="s">
        <v>462</v>
      </c>
      <c r="G2665" t="s">
        <v>453</v>
      </c>
      <c r="I2665" t="s">
        <v>171</v>
      </c>
      <c r="K2665">
        <f>VLOOKUP(I2665,Sheet2!$A$2:$C$1013,3,FALSE)</f>
        <v>101</v>
      </c>
      <c r="L2665" t="str">
        <f t="shared" si="164"/>
        <v>UPDATE m_coa set coa_group_id='101' WHERE code='220101059';</v>
      </c>
    </row>
    <row r="2666" customFormat="1" spans="2:12">
      <c r="B2666">
        <v>220101060</v>
      </c>
      <c r="C2666" t="str">
        <f t="shared" si="162"/>
        <v>NCL - Utang Pihak Berelasi - PT Kuwais Berkah Indonesia (KBI)</v>
      </c>
      <c r="D2666" s="7" t="str">
        <f t="shared" si="163"/>
        <v>INSERT INTO m_coa (created_at, code, name) values (NOW(),'220101060','NCL - Utang Pihak Berelasi - PT Kuwais Berkah Indonesia (KBI)');</v>
      </c>
      <c r="E2666" s="744" t="s">
        <v>60</v>
      </c>
      <c r="F2666" t="s">
        <v>462</v>
      </c>
      <c r="G2666" t="s">
        <v>453</v>
      </c>
      <c r="I2666" t="s">
        <v>172</v>
      </c>
      <c r="K2666">
        <f>VLOOKUP(I2666,Sheet2!$A$2:$C$1013,3,FALSE)</f>
        <v>102</v>
      </c>
      <c r="L2666" t="str">
        <f t="shared" si="164"/>
        <v>UPDATE m_coa set coa_group_id='102' WHERE code='220101060';</v>
      </c>
    </row>
    <row r="2667" customFormat="1" spans="2:12">
      <c r="B2667">
        <v>220101061</v>
      </c>
      <c r="C2667" t="str">
        <f t="shared" si="162"/>
        <v>NCL - Utang Pihak Berelasi - PT Kwartet Boga Anugerah (KBA)</v>
      </c>
      <c r="D2667" s="7" t="str">
        <f t="shared" si="163"/>
        <v>INSERT INTO m_coa (created_at, code, name) values (NOW(),'220101061','NCL - Utang Pihak Berelasi - PT Kwartet Boga Anugerah (KBA)');</v>
      </c>
      <c r="E2667" s="744" t="s">
        <v>60</v>
      </c>
      <c r="F2667" t="s">
        <v>462</v>
      </c>
      <c r="G2667" t="s">
        <v>453</v>
      </c>
      <c r="I2667" t="s">
        <v>173</v>
      </c>
      <c r="K2667">
        <f>VLOOKUP(I2667,Sheet2!$A$2:$C$1013,3,FALSE)</f>
        <v>103</v>
      </c>
      <c r="L2667" t="str">
        <f t="shared" si="164"/>
        <v>UPDATE m_coa set coa_group_id='103' WHERE code='220101061';</v>
      </c>
    </row>
    <row r="2668" customFormat="1" spans="2:12">
      <c r="B2668">
        <v>220101062</v>
      </c>
      <c r="C2668" t="str">
        <f t="shared" si="162"/>
        <v>NCL - Utang Pihak Berelasi - PT Lautan Inovasi Teknologi (LIT)</v>
      </c>
      <c r="D2668" s="7" t="str">
        <f t="shared" si="163"/>
        <v>INSERT INTO m_coa (created_at, code, name) values (NOW(),'220101062','NCL - Utang Pihak Berelasi - PT Lautan Inovasi Teknologi (LIT)');</v>
      </c>
      <c r="E2668" s="744" t="s">
        <v>60</v>
      </c>
      <c r="F2668" t="s">
        <v>462</v>
      </c>
      <c r="G2668" t="s">
        <v>453</v>
      </c>
      <c r="I2668" t="s">
        <v>174</v>
      </c>
      <c r="K2668">
        <f>VLOOKUP(I2668,Sheet2!$A$2:$C$1013,3,FALSE)</f>
        <v>104</v>
      </c>
      <c r="L2668" t="str">
        <f t="shared" si="164"/>
        <v>UPDATE m_coa set coa_group_id='104' WHERE code='220101062';</v>
      </c>
    </row>
    <row r="2669" customFormat="1" spans="2:12">
      <c r="B2669">
        <v>220101063</v>
      </c>
      <c r="C2669" t="str">
        <f t="shared" si="162"/>
        <v>NCL - Utang Pihak Berelasi - PT Lentera Ekosistem Digital (LED)</v>
      </c>
      <c r="D2669" s="7" t="str">
        <f t="shared" si="163"/>
        <v>INSERT INTO m_coa (created_at, code, name) values (NOW(),'220101063','NCL - Utang Pihak Berelasi - PT Lentera Ekosistem Digital (LED)');</v>
      </c>
      <c r="E2669" s="744" t="s">
        <v>60</v>
      </c>
      <c r="F2669" t="s">
        <v>462</v>
      </c>
      <c r="G2669" t="s">
        <v>453</v>
      </c>
      <c r="I2669" t="s">
        <v>175</v>
      </c>
      <c r="K2669">
        <f>VLOOKUP(I2669,Sheet2!$A$2:$C$1013,3,FALSE)</f>
        <v>105</v>
      </c>
      <c r="L2669" t="str">
        <f t="shared" si="164"/>
        <v>UPDATE m_coa set coa_group_id='105' WHERE code='220101063';</v>
      </c>
    </row>
    <row r="2670" customFormat="1" spans="2:12">
      <c r="B2670">
        <v>220101064</v>
      </c>
      <c r="C2670" t="str">
        <f t="shared" ref="C2670:C2733" si="165">CONCATENATE(F2670,E2670,G2670,E2670,I2670)</f>
        <v>NCL - Utang Pihak Berelasi - PT Logitek Digital Nusantara (LDN/DTN)</v>
      </c>
      <c r="D2670" s="7" t="str">
        <f t="shared" si="163"/>
        <v>INSERT INTO m_coa (created_at, code, name) values (NOW(),'220101064','NCL - Utang Pihak Berelasi - PT Logitek Digital Nusantara (LDN/DTN)');</v>
      </c>
      <c r="E2670" s="744" t="s">
        <v>60</v>
      </c>
      <c r="F2670" t="s">
        <v>462</v>
      </c>
      <c r="G2670" t="s">
        <v>453</v>
      </c>
      <c r="I2670" t="s">
        <v>176</v>
      </c>
      <c r="K2670">
        <f>VLOOKUP(I2670,Sheet2!$A$2:$C$1013,3,FALSE)</f>
        <v>106</v>
      </c>
      <c r="L2670" t="str">
        <f t="shared" si="164"/>
        <v>UPDATE m_coa set coa_group_id='106' WHERE code='220101064';</v>
      </c>
    </row>
    <row r="2671" customFormat="1" spans="2:12">
      <c r="B2671">
        <v>220101065</v>
      </c>
      <c r="C2671" t="str">
        <f t="shared" si="165"/>
        <v>NCL - Utang Pihak Berelasi - PT M Cash Integrasi Tbk (MCAS)</v>
      </c>
      <c r="D2671" s="7" t="str">
        <f t="shared" si="163"/>
        <v>INSERT INTO m_coa (created_at, code, name) values (NOW(),'220101065','NCL - Utang Pihak Berelasi - PT M Cash Integrasi Tbk (MCAS)');</v>
      </c>
      <c r="E2671" s="744" t="s">
        <v>60</v>
      </c>
      <c r="F2671" t="s">
        <v>462</v>
      </c>
      <c r="G2671" t="s">
        <v>453</v>
      </c>
      <c r="I2671" t="s">
        <v>177</v>
      </c>
      <c r="K2671">
        <f>VLOOKUP(I2671,Sheet2!$A$2:$C$1013,3,FALSE)</f>
        <v>107</v>
      </c>
      <c r="L2671" t="str">
        <f t="shared" si="164"/>
        <v>UPDATE m_coa set coa_group_id='107' WHERE code='220101065';</v>
      </c>
    </row>
    <row r="2672" customFormat="1" spans="2:12">
      <c r="B2672">
        <v>220101066</v>
      </c>
      <c r="C2672" t="str">
        <f t="shared" si="165"/>
        <v>NCL - Utang Pihak Berelasi - PT Digital Maksima Karunia</v>
      </c>
      <c r="D2672" s="7" t="str">
        <f t="shared" si="163"/>
        <v>INSERT INTO m_coa (created_at, code, name) values (NOW(),'220101066','NCL - Utang Pihak Berelasi - PT Digital Maksima Karunia');</v>
      </c>
      <c r="E2672" s="744" t="s">
        <v>60</v>
      </c>
      <c r="F2672" t="s">
        <v>462</v>
      </c>
      <c r="G2672" t="s">
        <v>453</v>
      </c>
      <c r="I2672" t="s">
        <v>178</v>
      </c>
      <c r="K2672">
        <f>VLOOKUP(I2672,Sheet2!$A$2:$C$1013,3,FALSE)</f>
        <v>108</v>
      </c>
      <c r="L2672" t="str">
        <f t="shared" si="164"/>
        <v>UPDATE m_coa set coa_group_id='108' WHERE code='220101066';</v>
      </c>
    </row>
    <row r="2673" customFormat="1" spans="2:12">
      <c r="B2673">
        <v>220101067</v>
      </c>
      <c r="C2673" t="str">
        <f t="shared" si="165"/>
        <v>NCL - Utang Pihak Berelasi - PT M Cash Ritel Indonesia (MRI)</v>
      </c>
      <c r="D2673" s="7" t="str">
        <f t="shared" si="163"/>
        <v>INSERT INTO m_coa (created_at, code, name) values (NOW(),'220101067','NCL - Utang Pihak Berelasi - PT M Cash Ritel Indonesia (MRI)');</v>
      </c>
      <c r="E2673" s="744" t="s">
        <v>60</v>
      </c>
      <c r="F2673" t="s">
        <v>462</v>
      </c>
      <c r="G2673" t="s">
        <v>453</v>
      </c>
      <c r="I2673" t="s">
        <v>179</v>
      </c>
      <c r="K2673">
        <f>VLOOKUP(I2673,Sheet2!$A$2:$C$1013,3,FALSE)</f>
        <v>109</v>
      </c>
      <c r="L2673" t="str">
        <f t="shared" si="164"/>
        <v>UPDATE m_coa set coa_group_id='109' WHERE code='220101067';</v>
      </c>
    </row>
    <row r="2674" customFormat="1" spans="2:12">
      <c r="B2674">
        <v>220101068</v>
      </c>
      <c r="C2674" t="str">
        <f t="shared" si="165"/>
        <v>NCL - Utang Pihak Berelasi - PT M Cash Telefast Indonesia (MTI)</v>
      </c>
      <c r="D2674" s="7" t="str">
        <f t="shared" si="163"/>
        <v>INSERT INTO m_coa (created_at, code, name) values (NOW(),'220101068','NCL - Utang Pihak Berelasi - PT M Cash Telefast Indonesia (MTI)');</v>
      </c>
      <c r="E2674" s="744" t="s">
        <v>60</v>
      </c>
      <c r="F2674" t="s">
        <v>462</v>
      </c>
      <c r="G2674" t="s">
        <v>453</v>
      </c>
      <c r="I2674" t="s">
        <v>180</v>
      </c>
      <c r="K2674">
        <f>VLOOKUP(I2674,Sheet2!$A$2:$C$1013,3,FALSE)</f>
        <v>110</v>
      </c>
      <c r="L2674" t="str">
        <f t="shared" si="164"/>
        <v>UPDATE m_coa set coa_group_id='110' WHERE code='220101068';</v>
      </c>
    </row>
    <row r="2675" customFormat="1" spans="2:12">
      <c r="B2675">
        <v>220101069</v>
      </c>
      <c r="C2675" t="str">
        <f t="shared" si="165"/>
        <v>NCL - Utang Pihak Berelasi - PT Matra Sinema Asia (MSA)</v>
      </c>
      <c r="D2675" s="7" t="str">
        <f t="shared" si="163"/>
        <v>INSERT INTO m_coa (created_at, code, name) values (NOW(),'220101069','NCL - Utang Pihak Berelasi - PT Matra Sinema Asia (MSA)');</v>
      </c>
      <c r="E2675" s="744" t="s">
        <v>60</v>
      </c>
      <c r="F2675" t="s">
        <v>462</v>
      </c>
      <c r="G2675" t="s">
        <v>453</v>
      </c>
      <c r="I2675" t="s">
        <v>181</v>
      </c>
      <c r="K2675">
        <f>VLOOKUP(I2675,Sheet2!$A$2:$C$1013,3,FALSE)</f>
        <v>111</v>
      </c>
      <c r="L2675" t="str">
        <f t="shared" si="164"/>
        <v>UPDATE m_coa set coa_group_id='111' WHERE code='220101069';</v>
      </c>
    </row>
    <row r="2676" customFormat="1" spans="2:12">
      <c r="B2676">
        <v>220101070</v>
      </c>
      <c r="C2676" t="str">
        <f t="shared" si="165"/>
        <v>NCL - Utang Pihak Berelasi - PT MCash Untuk Indonesia (MUI)</v>
      </c>
      <c r="D2676" s="7" t="str">
        <f t="shared" si="163"/>
        <v>INSERT INTO m_coa (created_at, code, name) values (NOW(),'220101070','NCL - Utang Pihak Berelasi - PT MCash Untuk Indonesia (MUI)');</v>
      </c>
      <c r="E2676" s="744" t="s">
        <v>60</v>
      </c>
      <c r="F2676" t="s">
        <v>462</v>
      </c>
      <c r="G2676" t="s">
        <v>453</v>
      </c>
      <c r="I2676" t="s">
        <v>182</v>
      </c>
      <c r="K2676">
        <f>VLOOKUP(I2676,Sheet2!$A$2:$C$1013,3,FALSE)</f>
        <v>112</v>
      </c>
      <c r="L2676" t="str">
        <f t="shared" si="164"/>
        <v>UPDATE m_coa set coa_group_id='112' WHERE code='220101070';</v>
      </c>
    </row>
    <row r="2677" customFormat="1" spans="2:12">
      <c r="B2677">
        <v>220101071</v>
      </c>
      <c r="C2677" t="str">
        <f t="shared" si="165"/>
        <v>NCL - Utang Pihak Berelasi - PT Media Karya Nusantara (MKN2)</v>
      </c>
      <c r="D2677" s="7" t="str">
        <f t="shared" si="163"/>
        <v>INSERT INTO m_coa (created_at, code, name) values (NOW(),'220101071','NCL - Utang Pihak Berelasi - PT Media Karya Nusantara (MKN2)');</v>
      </c>
      <c r="E2677" s="744" t="s">
        <v>60</v>
      </c>
      <c r="F2677" t="s">
        <v>462</v>
      </c>
      <c r="G2677" t="s">
        <v>453</v>
      </c>
      <c r="I2677" t="s">
        <v>183</v>
      </c>
      <c r="K2677">
        <f>VLOOKUP(I2677,Sheet2!$A$2:$C$1013,3,FALSE)</f>
        <v>113</v>
      </c>
      <c r="L2677" t="str">
        <f t="shared" si="164"/>
        <v>UPDATE m_coa set coa_group_id='113' WHERE code='220101071';</v>
      </c>
    </row>
    <row r="2678" customFormat="1" spans="2:12">
      <c r="B2678">
        <v>220101072</v>
      </c>
      <c r="C2678" t="str">
        <f t="shared" si="165"/>
        <v>NCL - Utang Pihak Berelasi - PT Meisys Technology</v>
      </c>
      <c r="D2678" s="7" t="str">
        <f t="shared" si="163"/>
        <v>INSERT INTO m_coa (created_at, code, name) values (NOW(),'220101072','NCL - Utang Pihak Berelasi - PT Meisys Technology');</v>
      </c>
      <c r="E2678" s="744" t="s">
        <v>60</v>
      </c>
      <c r="F2678" t="s">
        <v>462</v>
      </c>
      <c r="G2678" t="s">
        <v>453</v>
      </c>
      <c r="I2678" t="s">
        <v>184</v>
      </c>
      <c r="K2678">
        <f>VLOOKUP(I2678,Sheet2!$A$2:$C$1013,3,FALSE)</f>
        <v>114</v>
      </c>
      <c r="L2678" t="str">
        <f t="shared" si="164"/>
        <v>UPDATE m_coa set coa_group_id='114' WHERE code='220101072';</v>
      </c>
    </row>
    <row r="2679" customFormat="1" spans="2:12">
      <c r="B2679">
        <v>220101073</v>
      </c>
      <c r="C2679" t="str">
        <f t="shared" si="165"/>
        <v>NCL - Utang Pihak Berelasi - PT Mitra Anugerah Setia Kawan (MASK)</v>
      </c>
      <c r="D2679" s="7" t="str">
        <f t="shared" si="163"/>
        <v>INSERT INTO m_coa (created_at, code, name) values (NOW(),'220101073','NCL - Utang Pihak Berelasi - PT Mitra Anugerah Setia Kawan (MASK)');</v>
      </c>
      <c r="E2679" s="744" t="s">
        <v>60</v>
      </c>
      <c r="F2679" t="s">
        <v>462</v>
      </c>
      <c r="G2679" t="s">
        <v>453</v>
      </c>
      <c r="I2679" t="s">
        <v>185</v>
      </c>
      <c r="K2679">
        <f>VLOOKUP(I2679,Sheet2!$A$2:$C$1013,3,FALSE)</f>
        <v>115</v>
      </c>
      <c r="L2679" t="str">
        <f t="shared" si="164"/>
        <v>UPDATE m_coa set coa_group_id='115' WHERE code='220101073';</v>
      </c>
    </row>
    <row r="2680" customFormat="1" spans="2:12">
      <c r="B2680">
        <v>220101074</v>
      </c>
      <c r="C2680" t="str">
        <f t="shared" si="165"/>
        <v>NCL - Utang Pihak Berelasi - PT Mitra Artha Teknologi (MAT)</v>
      </c>
      <c r="D2680" s="7" t="str">
        <f t="shared" si="163"/>
        <v>INSERT INTO m_coa (created_at, code, name) values (NOW(),'220101074','NCL - Utang Pihak Berelasi - PT Mitra Artha Teknologi (MAT)');</v>
      </c>
      <c r="E2680" s="744" t="s">
        <v>60</v>
      </c>
      <c r="F2680" t="s">
        <v>462</v>
      </c>
      <c r="G2680" t="s">
        <v>453</v>
      </c>
      <c r="I2680" t="s">
        <v>186</v>
      </c>
      <c r="K2680">
        <f>VLOOKUP(I2680,Sheet2!$A$2:$C$1013,3,FALSE)</f>
        <v>116</v>
      </c>
      <c r="L2680" t="str">
        <f t="shared" si="164"/>
        <v>UPDATE m_coa set coa_group_id='116' WHERE code='220101074';</v>
      </c>
    </row>
    <row r="2681" customFormat="1" spans="2:12">
      <c r="B2681">
        <v>220101075</v>
      </c>
      <c r="C2681" t="str">
        <f t="shared" si="165"/>
        <v>NCL - Utang Pihak Berelasi - PT Mitra Cipta Teknologi (MCT)</v>
      </c>
      <c r="D2681" s="7" t="str">
        <f t="shared" si="163"/>
        <v>INSERT INTO m_coa (created_at, code, name) values (NOW(),'220101075','NCL - Utang Pihak Berelasi - PT Mitra Cipta Teknologi (MCT)');</v>
      </c>
      <c r="E2681" s="744" t="s">
        <v>60</v>
      </c>
      <c r="F2681" t="s">
        <v>462</v>
      </c>
      <c r="G2681" t="s">
        <v>453</v>
      </c>
      <c r="I2681" t="s">
        <v>187</v>
      </c>
      <c r="K2681">
        <f>VLOOKUP(I2681,Sheet2!$A$2:$C$1013,3,FALSE)</f>
        <v>117</v>
      </c>
      <c r="L2681" t="str">
        <f t="shared" si="164"/>
        <v>UPDATE m_coa set coa_group_id='117' WHERE code='220101075';</v>
      </c>
    </row>
    <row r="2682" customFormat="1" spans="2:12">
      <c r="B2682">
        <v>220101076</v>
      </c>
      <c r="C2682" t="str">
        <f t="shared" si="165"/>
        <v>NCL - Utang Pihak Berelasi - PT Mitra Citra Anugerah (MCA)</v>
      </c>
      <c r="D2682" s="7" t="str">
        <f t="shared" si="163"/>
        <v>INSERT INTO m_coa (created_at, code, name) values (NOW(),'220101076','NCL - Utang Pihak Berelasi - PT Mitra Citra Anugerah (MCA)');</v>
      </c>
      <c r="E2682" s="744" t="s">
        <v>60</v>
      </c>
      <c r="F2682" t="s">
        <v>462</v>
      </c>
      <c r="G2682" t="s">
        <v>453</v>
      </c>
      <c r="I2682" t="s">
        <v>188</v>
      </c>
      <c r="K2682">
        <f>VLOOKUP(I2682,Sheet2!$A$2:$C$1013,3,FALSE)</f>
        <v>118</v>
      </c>
      <c r="L2682" t="str">
        <f t="shared" si="164"/>
        <v>UPDATE m_coa set coa_group_id='118' WHERE code='220101076';</v>
      </c>
    </row>
    <row r="2683" customFormat="1" spans="2:12">
      <c r="B2683">
        <v>220101077</v>
      </c>
      <c r="C2683" t="str">
        <f t="shared" si="165"/>
        <v>NCL - Utang Pihak Berelasi - PT Mitra Karunia Nusantara (MKN)</v>
      </c>
      <c r="D2683" s="7" t="str">
        <f t="shared" si="163"/>
        <v>INSERT INTO m_coa (created_at, code, name) values (NOW(),'220101077','NCL - Utang Pihak Berelasi - PT Mitra Karunia Nusantara (MKN)');</v>
      </c>
      <c r="E2683" s="744" t="s">
        <v>60</v>
      </c>
      <c r="F2683" t="s">
        <v>462</v>
      </c>
      <c r="G2683" t="s">
        <v>453</v>
      </c>
      <c r="I2683" t="s">
        <v>189</v>
      </c>
      <c r="K2683">
        <f>VLOOKUP(I2683,Sheet2!$A$2:$C$1013,3,FALSE)</f>
        <v>119</v>
      </c>
      <c r="L2683" t="str">
        <f t="shared" si="164"/>
        <v>UPDATE m_coa set coa_group_id='119' WHERE code='220101077';</v>
      </c>
    </row>
    <row r="2684" customFormat="1" spans="2:12">
      <c r="B2684">
        <v>220101078</v>
      </c>
      <c r="C2684" t="str">
        <f t="shared" si="165"/>
        <v>NCL - Utang Pihak Berelasi - PT Mitra Kharisma Nusantara (MKN3)</v>
      </c>
      <c r="D2684" s="7" t="str">
        <f t="shared" si="163"/>
        <v>INSERT INTO m_coa (created_at, code, name) values (NOW(),'220101078','NCL - Utang Pihak Berelasi - PT Mitra Kharisma Nusantara (MKN3)');</v>
      </c>
      <c r="E2684" s="744" t="s">
        <v>60</v>
      </c>
      <c r="F2684" t="s">
        <v>462</v>
      </c>
      <c r="G2684" t="s">
        <v>453</v>
      </c>
      <c r="I2684" t="s">
        <v>190</v>
      </c>
      <c r="K2684">
        <f>VLOOKUP(I2684,Sheet2!$A$2:$C$1013,3,FALSE)</f>
        <v>120</v>
      </c>
      <c r="L2684" t="str">
        <f t="shared" si="164"/>
        <v>UPDATE m_coa set coa_group_id='120' WHERE code='220101078';</v>
      </c>
    </row>
    <row r="2685" customFormat="1" spans="2:12">
      <c r="B2685">
        <v>220101079</v>
      </c>
      <c r="C2685" t="str">
        <f t="shared" si="165"/>
        <v>NCL - Utang Pihak Berelasi - PT Mitra Proteksi Mandiri (MPM)</v>
      </c>
      <c r="D2685" s="7" t="str">
        <f t="shared" si="163"/>
        <v>INSERT INTO m_coa (created_at, code, name) values (NOW(),'220101079','NCL - Utang Pihak Berelasi - PT Mitra Proteksi Mandiri (MPM)');</v>
      </c>
      <c r="E2685" s="744" t="s">
        <v>60</v>
      </c>
      <c r="F2685" t="s">
        <v>462</v>
      </c>
      <c r="G2685" t="s">
        <v>453</v>
      </c>
      <c r="I2685" t="s">
        <v>191</v>
      </c>
      <c r="K2685">
        <f>VLOOKUP(I2685,Sheet2!$A$2:$C$1013,3,FALSE)</f>
        <v>121</v>
      </c>
      <c r="L2685" t="str">
        <f t="shared" si="164"/>
        <v>UPDATE m_coa set coa_group_id='121' WHERE code='220101079';</v>
      </c>
    </row>
    <row r="2686" customFormat="1" spans="2:12">
      <c r="B2686">
        <v>220101080</v>
      </c>
      <c r="C2686" t="str">
        <f t="shared" si="165"/>
        <v>NCL - Utang Pihak Berelasi - PT Mitra Wicaksana Hopindo (MWH)</v>
      </c>
      <c r="D2686" s="7" t="str">
        <f t="shared" si="163"/>
        <v>INSERT INTO m_coa (created_at, code, name) values (NOW(),'220101080','NCL - Utang Pihak Berelasi - PT Mitra Wicaksana Hopindo (MWH)');</v>
      </c>
      <c r="E2686" s="744" t="s">
        <v>60</v>
      </c>
      <c r="F2686" t="s">
        <v>462</v>
      </c>
      <c r="G2686" t="s">
        <v>453</v>
      </c>
      <c r="I2686" t="s">
        <v>192</v>
      </c>
      <c r="K2686">
        <f>VLOOKUP(I2686,Sheet2!$A$2:$C$1013,3,FALSE)</f>
        <v>122</v>
      </c>
      <c r="L2686" t="str">
        <f t="shared" si="164"/>
        <v>UPDATE m_coa set coa_group_id='122' WHERE code='220101080';</v>
      </c>
    </row>
    <row r="2687" customFormat="1" spans="2:12">
      <c r="B2687">
        <v>220101081</v>
      </c>
      <c r="C2687" t="str">
        <f t="shared" si="165"/>
        <v>NCL - Utang Pihak Berelasi - PT MKopi Digital Indonesia (MKDI)</v>
      </c>
      <c r="D2687" s="7" t="str">
        <f t="shared" si="163"/>
        <v>INSERT INTO m_coa (created_at, code, name) values (NOW(),'220101081','NCL - Utang Pihak Berelasi - PT MKopi Digital Indonesia (MKDI)');</v>
      </c>
      <c r="E2687" s="744" t="s">
        <v>60</v>
      </c>
      <c r="F2687" t="s">
        <v>462</v>
      </c>
      <c r="G2687" t="s">
        <v>453</v>
      </c>
      <c r="I2687" t="s">
        <v>193</v>
      </c>
      <c r="K2687">
        <f>VLOOKUP(I2687,Sheet2!$A$2:$C$1013,3,FALSE)</f>
        <v>123</v>
      </c>
      <c r="L2687" t="str">
        <f t="shared" si="164"/>
        <v>UPDATE m_coa set coa_group_id='123' WHERE code='220101081';</v>
      </c>
    </row>
    <row r="2688" customFormat="1" spans="2:12">
      <c r="B2688">
        <v>220101082</v>
      </c>
      <c r="C2688" t="str">
        <f t="shared" si="165"/>
        <v>NCL - Utang Pihak Berelasi - PT Monetix Digital Indonesia (MDI)</v>
      </c>
      <c r="D2688" s="7" t="str">
        <f t="shared" si="163"/>
        <v>INSERT INTO m_coa (created_at, code, name) values (NOW(),'220101082','NCL - Utang Pihak Berelasi - PT Monetix Digital Indonesia (MDI)');</v>
      </c>
      <c r="E2688" s="744" t="s">
        <v>60</v>
      </c>
      <c r="F2688" t="s">
        <v>462</v>
      </c>
      <c r="G2688" t="s">
        <v>453</v>
      </c>
      <c r="I2688" t="s">
        <v>194</v>
      </c>
      <c r="K2688">
        <f>VLOOKUP(I2688,Sheet2!$A$2:$C$1013,3,FALSE)</f>
        <v>124</v>
      </c>
      <c r="L2688" t="str">
        <f t="shared" si="164"/>
        <v>UPDATE m_coa set coa_group_id='124' WHERE code='220101082';</v>
      </c>
    </row>
    <row r="2689" customFormat="1" spans="2:12">
      <c r="B2689">
        <v>220101083</v>
      </c>
      <c r="C2689" t="str">
        <f t="shared" si="165"/>
        <v>NCL - Utang Pihak Berelasi - PT Muldidaya Dinamika (MDD)</v>
      </c>
      <c r="D2689" s="7" t="str">
        <f t="shared" si="163"/>
        <v>INSERT INTO m_coa (created_at, code, name) values (NOW(),'220101083','NCL - Utang Pihak Berelasi - PT Muldidaya Dinamika (MDD)');</v>
      </c>
      <c r="E2689" s="744" t="s">
        <v>60</v>
      </c>
      <c r="F2689" t="s">
        <v>462</v>
      </c>
      <c r="G2689" t="s">
        <v>453</v>
      </c>
      <c r="I2689" t="s">
        <v>195</v>
      </c>
      <c r="K2689">
        <f>VLOOKUP(I2689,Sheet2!$A$2:$C$1013,3,FALSE)</f>
        <v>125</v>
      </c>
      <c r="L2689" t="str">
        <f t="shared" si="164"/>
        <v>UPDATE m_coa set coa_group_id='125' WHERE code='220101083';</v>
      </c>
    </row>
    <row r="2690" customFormat="1" spans="2:12">
      <c r="B2690">
        <v>220101084</v>
      </c>
      <c r="C2690" t="str">
        <f t="shared" si="165"/>
        <v>NCL - Utang Pihak Berelasi - PT Natrindo Fajar Cemerlang (NFC)</v>
      </c>
      <c r="D2690" s="7" t="str">
        <f t="shared" si="163"/>
        <v>INSERT INTO m_coa (created_at, code, name) values (NOW(),'220101084','NCL - Utang Pihak Berelasi - PT Natrindo Fajar Cemerlang (NFC)');</v>
      </c>
      <c r="E2690" s="744" t="s">
        <v>60</v>
      </c>
      <c r="F2690" t="s">
        <v>462</v>
      </c>
      <c r="G2690" t="s">
        <v>453</v>
      </c>
      <c r="I2690" t="s">
        <v>196</v>
      </c>
      <c r="K2690">
        <f>VLOOKUP(I2690,Sheet2!$A$2:$C$1013,3,FALSE)</f>
        <v>126</v>
      </c>
      <c r="L2690" t="str">
        <f t="shared" si="164"/>
        <v>UPDATE m_coa set coa_group_id='126' WHERE code='220101084';</v>
      </c>
    </row>
    <row r="2691" customFormat="1" spans="2:12">
      <c r="B2691">
        <v>220101085</v>
      </c>
      <c r="C2691" t="str">
        <f t="shared" si="165"/>
        <v>NCL - Utang Pihak Berelasi - PT NFC Indonesia Tbk (NFCX)</v>
      </c>
      <c r="D2691" s="7" t="str">
        <f t="shared" si="163"/>
        <v>INSERT INTO m_coa (created_at, code, name) values (NOW(),'220101085','NCL - Utang Pihak Berelasi - PT NFC Indonesia Tbk (NFCX)');</v>
      </c>
      <c r="E2691" s="744" t="s">
        <v>60</v>
      </c>
      <c r="F2691" t="s">
        <v>462</v>
      </c>
      <c r="G2691" t="s">
        <v>453</v>
      </c>
      <c r="I2691" t="s">
        <v>197</v>
      </c>
      <c r="K2691">
        <f>VLOOKUP(I2691,Sheet2!$A$2:$C$1013,3,FALSE)</f>
        <v>127</v>
      </c>
      <c r="L2691" t="str">
        <f t="shared" si="164"/>
        <v>UPDATE m_coa set coa_group_id='127' WHERE code='220101085';</v>
      </c>
    </row>
    <row r="2692" customFormat="1" spans="2:12">
      <c r="B2692">
        <v>220101086</v>
      </c>
      <c r="C2692" t="str">
        <f t="shared" si="165"/>
        <v>NCL - Utang Pihak Berelasi - PT NFCX Media Teknologi (NMT)</v>
      </c>
      <c r="D2692" s="7" t="str">
        <f t="shared" si="163"/>
        <v>INSERT INTO m_coa (created_at, code, name) values (NOW(),'220101086','NCL - Utang Pihak Berelasi - PT NFCX Media Teknologi (NMT)');</v>
      </c>
      <c r="E2692" s="744" t="s">
        <v>60</v>
      </c>
      <c r="F2692" t="s">
        <v>462</v>
      </c>
      <c r="G2692" t="s">
        <v>453</v>
      </c>
      <c r="I2692" t="s">
        <v>198</v>
      </c>
      <c r="K2692">
        <f>VLOOKUP(I2692,Sheet2!$A$2:$C$1013,3,FALSE)</f>
        <v>128</v>
      </c>
      <c r="L2692" t="str">
        <f t="shared" si="164"/>
        <v>UPDATE m_coa set coa_group_id='128' WHERE code='220101086';</v>
      </c>
    </row>
    <row r="2693" customFormat="1" spans="2:12">
      <c r="B2693">
        <v>220101087</v>
      </c>
      <c r="C2693" t="str">
        <f t="shared" si="165"/>
        <v>NCL - Utang Pihak Berelasi - PT Nusantara Inti Karunia (NIK)</v>
      </c>
      <c r="D2693" s="7" t="str">
        <f t="shared" ref="D2693:D2756" si="166">"INSERT INTO m_coa (created_at, code, name) values (NOW(),'"&amp;B2693&amp;"','"&amp;C2693&amp;"');"</f>
        <v>INSERT INTO m_coa (created_at, code, name) values (NOW(),'220101087','NCL - Utang Pihak Berelasi - PT Nusantara Inti Karunia (NIK)');</v>
      </c>
      <c r="E2693" s="744" t="s">
        <v>60</v>
      </c>
      <c r="F2693" t="s">
        <v>462</v>
      </c>
      <c r="G2693" t="s">
        <v>453</v>
      </c>
      <c r="I2693" t="s">
        <v>199</v>
      </c>
      <c r="K2693">
        <f>VLOOKUP(I2693,Sheet2!$A$2:$C$1013,3,FALSE)</f>
        <v>129</v>
      </c>
      <c r="L2693" t="str">
        <f t="shared" ref="L2693:L2756" si="167">"UPDATE m_coa set coa_group_id='"&amp;K2693&amp;"' WHERE code='"&amp;B2693&amp;"';"</f>
        <v>UPDATE m_coa set coa_group_id='129' WHERE code='220101087';</v>
      </c>
    </row>
    <row r="2694" customFormat="1" spans="2:12">
      <c r="B2694">
        <v>220101088</v>
      </c>
      <c r="C2694" t="str">
        <f t="shared" si="165"/>
        <v>NCL - Utang Pihak Berelasi - PT Nusantara Semesta Mandiri (NSM)</v>
      </c>
      <c r="D2694" s="7" t="str">
        <f t="shared" si="166"/>
        <v>INSERT INTO m_coa (created_at, code, name) values (NOW(),'220101088','NCL - Utang Pihak Berelasi - PT Nusantara Semesta Mandiri (NSM)');</v>
      </c>
      <c r="E2694" s="744" t="s">
        <v>60</v>
      </c>
      <c r="F2694" t="s">
        <v>462</v>
      </c>
      <c r="G2694" t="s">
        <v>453</v>
      </c>
      <c r="I2694" t="s">
        <v>200</v>
      </c>
      <c r="K2694">
        <f>VLOOKUP(I2694,Sheet2!$A$2:$C$1013,3,FALSE)</f>
        <v>130</v>
      </c>
      <c r="L2694" t="str">
        <f t="shared" si="167"/>
        <v>UPDATE m_coa set coa_group_id='130' WHERE code='220101088';</v>
      </c>
    </row>
    <row r="2695" customFormat="1" spans="2:12">
      <c r="B2695">
        <v>220101089</v>
      </c>
      <c r="C2695" t="str">
        <f t="shared" si="165"/>
        <v>NCL - Utang Pihak Berelasi - PT Nusantara Xchange Indonesia (NXI)</v>
      </c>
      <c r="D2695" s="7" t="str">
        <f t="shared" si="166"/>
        <v>INSERT INTO m_coa (created_at, code, name) values (NOW(),'220101089','NCL - Utang Pihak Berelasi - PT Nusantara Xchange Indonesia (NXI)');</v>
      </c>
      <c r="E2695" s="744" t="s">
        <v>60</v>
      </c>
      <c r="F2695" t="s">
        <v>462</v>
      </c>
      <c r="G2695" t="s">
        <v>453</v>
      </c>
      <c r="I2695" t="s">
        <v>201</v>
      </c>
      <c r="K2695">
        <f>VLOOKUP(I2695,Sheet2!$A$2:$C$1013,3,FALSE)</f>
        <v>131</v>
      </c>
      <c r="L2695" t="str">
        <f t="shared" si="167"/>
        <v>UPDATE m_coa set coa_group_id='131' WHERE code='220101089';</v>
      </c>
    </row>
    <row r="2696" customFormat="1" spans="2:12">
      <c r="B2696">
        <v>220101090</v>
      </c>
      <c r="C2696" t="str">
        <f t="shared" si="165"/>
        <v>NCL - Utang Pihak Berelasi - PT Omega Kreasi Bersama (OKB)</v>
      </c>
      <c r="D2696" s="7" t="str">
        <f t="shared" si="166"/>
        <v>INSERT INTO m_coa (created_at, code, name) values (NOW(),'220101090','NCL - Utang Pihak Berelasi - PT Omega Kreasi Bersama (OKB)');</v>
      </c>
      <c r="E2696" s="744" t="s">
        <v>60</v>
      </c>
      <c r="F2696" t="s">
        <v>462</v>
      </c>
      <c r="G2696" t="s">
        <v>453</v>
      </c>
      <c r="I2696" t="s">
        <v>202</v>
      </c>
      <c r="K2696">
        <f>VLOOKUP(I2696,Sheet2!$A$2:$C$1013,3,FALSE)</f>
        <v>132</v>
      </c>
      <c r="L2696" t="str">
        <f t="shared" si="167"/>
        <v>UPDATE m_coa set coa_group_id='132' WHERE code='220101090';</v>
      </c>
    </row>
    <row r="2697" customFormat="1" spans="2:12">
      <c r="B2697">
        <v>220101091</v>
      </c>
      <c r="C2697" t="str">
        <f t="shared" si="165"/>
        <v>NCL - Utang Pihak Berelasi - PT Oona Media Indonesia (OMI)</v>
      </c>
      <c r="D2697" s="7" t="str">
        <f t="shared" si="166"/>
        <v>INSERT INTO m_coa (created_at, code, name) values (NOW(),'220101091','NCL - Utang Pihak Berelasi - PT Oona Media Indonesia (OMI)');</v>
      </c>
      <c r="E2697" s="744" t="s">
        <v>60</v>
      </c>
      <c r="F2697" t="s">
        <v>462</v>
      </c>
      <c r="G2697" t="s">
        <v>453</v>
      </c>
      <c r="I2697" t="s">
        <v>203</v>
      </c>
      <c r="K2697">
        <f>VLOOKUP(I2697,Sheet2!$A$2:$C$1013,3,FALSE)</f>
        <v>133</v>
      </c>
      <c r="L2697" t="str">
        <f t="shared" si="167"/>
        <v>UPDATE m_coa set coa_group_id='133' WHERE code='220101091';</v>
      </c>
    </row>
    <row r="2698" customFormat="1" spans="2:12">
      <c r="B2698">
        <v>220101092</v>
      </c>
      <c r="C2698" t="str">
        <f t="shared" si="165"/>
        <v>NCL - Utang Pihak Berelasi - PT Qerja Manfaat Bangsa (QMB)</v>
      </c>
      <c r="D2698" s="7" t="str">
        <f t="shared" si="166"/>
        <v>INSERT INTO m_coa (created_at, code, name) values (NOW(),'220101092','NCL - Utang Pihak Berelasi - PT Qerja Manfaat Bangsa (QMB)');</v>
      </c>
      <c r="E2698" s="744" t="s">
        <v>60</v>
      </c>
      <c r="F2698" t="s">
        <v>462</v>
      </c>
      <c r="G2698" t="s">
        <v>453</v>
      </c>
      <c r="I2698" t="s">
        <v>204</v>
      </c>
      <c r="K2698">
        <f>VLOOKUP(I2698,Sheet2!$A$2:$C$1013,3,FALSE)</f>
        <v>134</v>
      </c>
      <c r="L2698" t="str">
        <f t="shared" si="167"/>
        <v>UPDATE m_coa set coa_group_id='134' WHERE code='220101092';</v>
      </c>
    </row>
    <row r="2699" customFormat="1" spans="2:12">
      <c r="B2699">
        <v>220101093</v>
      </c>
      <c r="C2699" t="str">
        <f t="shared" si="165"/>
        <v>NCL - Utang Pihak Berelasi - PT Rahmat Inti Kreasi (RIK)</v>
      </c>
      <c r="D2699" s="7" t="str">
        <f t="shared" si="166"/>
        <v>INSERT INTO m_coa (created_at, code, name) values (NOW(),'220101093','NCL - Utang Pihak Berelasi - PT Rahmat Inti Kreasi (RIK)');</v>
      </c>
      <c r="E2699" s="744" t="s">
        <v>60</v>
      </c>
      <c r="F2699" t="s">
        <v>462</v>
      </c>
      <c r="G2699" t="s">
        <v>453</v>
      </c>
      <c r="I2699" t="s">
        <v>205</v>
      </c>
      <c r="K2699">
        <f>VLOOKUP(I2699,Sheet2!$A$2:$C$1013,3,FALSE)</f>
        <v>135</v>
      </c>
      <c r="L2699" t="str">
        <f t="shared" si="167"/>
        <v>UPDATE m_coa set coa_group_id='135' WHERE code='220101093';</v>
      </c>
    </row>
    <row r="2700" customFormat="1" spans="2:12">
      <c r="B2700">
        <v>220101094</v>
      </c>
      <c r="C2700" t="str">
        <f t="shared" si="165"/>
        <v>NCL - Utang Pihak Berelasi - PT Red Bean Sukses Indonesia (RBSI)</v>
      </c>
      <c r="D2700" s="7" t="str">
        <f t="shared" si="166"/>
        <v>INSERT INTO m_coa (created_at, code, name) values (NOW(),'220101094','NCL - Utang Pihak Berelasi - PT Red Bean Sukses Indonesia (RBSI)');</v>
      </c>
      <c r="E2700" s="744" t="s">
        <v>60</v>
      </c>
      <c r="F2700" t="s">
        <v>462</v>
      </c>
      <c r="G2700" t="s">
        <v>453</v>
      </c>
      <c r="I2700" t="s">
        <v>206</v>
      </c>
      <c r="K2700">
        <f>VLOOKUP(I2700,Sheet2!$A$2:$C$1013,3,FALSE)</f>
        <v>136</v>
      </c>
      <c r="L2700" t="str">
        <f t="shared" si="167"/>
        <v>UPDATE m_coa set coa_group_id='136' WHERE code='220101094';</v>
      </c>
    </row>
    <row r="2701" customFormat="1" spans="2:12">
      <c r="B2701">
        <v>220101095</v>
      </c>
      <c r="C2701" t="str">
        <f t="shared" si="165"/>
        <v>NCL - Utang Pihak Berelasi - PT Riset Kecerdasan Buatan (RKB)</v>
      </c>
      <c r="D2701" s="7" t="str">
        <f t="shared" si="166"/>
        <v>INSERT INTO m_coa (created_at, code, name) values (NOW(),'220101095','NCL - Utang Pihak Berelasi - PT Riset Kecerdasan Buatan (RKB)');</v>
      </c>
      <c r="E2701" s="744" t="s">
        <v>60</v>
      </c>
      <c r="F2701" t="s">
        <v>462</v>
      </c>
      <c r="G2701" t="s">
        <v>453</v>
      </c>
      <c r="I2701" t="s">
        <v>207</v>
      </c>
      <c r="K2701">
        <f>VLOOKUP(I2701,Sheet2!$A$2:$C$1013,3,FALSE)</f>
        <v>137</v>
      </c>
      <c r="L2701" t="str">
        <f t="shared" si="167"/>
        <v>UPDATE m_coa set coa_group_id='137' WHERE code='220101095';</v>
      </c>
    </row>
    <row r="2702" customFormat="1" spans="2:12">
      <c r="B2702">
        <v>220101096</v>
      </c>
      <c r="C2702" t="str">
        <f t="shared" si="165"/>
        <v>NCL - Utang Pihak Berelasi - PT Ritel Cerdas Indonesia (RCI)</v>
      </c>
      <c r="D2702" s="7" t="str">
        <f t="shared" si="166"/>
        <v>INSERT INTO m_coa (created_at, code, name) values (NOW(),'220101096','NCL - Utang Pihak Berelasi - PT Ritel Cerdas Indonesia (RCI)');</v>
      </c>
      <c r="E2702" s="744" t="s">
        <v>60</v>
      </c>
      <c r="F2702" t="s">
        <v>462</v>
      </c>
      <c r="G2702" t="s">
        <v>453</v>
      </c>
      <c r="I2702" t="s">
        <v>208</v>
      </c>
      <c r="K2702">
        <f>VLOOKUP(I2702,Sheet2!$A$2:$C$1013,3,FALSE)</f>
        <v>138</v>
      </c>
      <c r="L2702" t="str">
        <f t="shared" si="167"/>
        <v>UPDATE m_coa set coa_group_id='138' WHERE code='220101096';</v>
      </c>
    </row>
    <row r="2703" customFormat="1" spans="2:12">
      <c r="B2703">
        <v>220101097</v>
      </c>
      <c r="C2703" t="str">
        <f t="shared" si="165"/>
        <v>NCL - Utang Pihak Berelasi - PT Sahabat Abadi Tunas Indonesia (SATI)</v>
      </c>
      <c r="D2703" s="7" t="str">
        <f t="shared" si="166"/>
        <v>INSERT INTO m_coa (created_at, code, name) values (NOW(),'220101097','NCL - Utang Pihak Berelasi - PT Sahabat Abadi Tunas Indonesia (SATI)');</v>
      </c>
      <c r="E2703" s="744" t="s">
        <v>60</v>
      </c>
      <c r="F2703" t="s">
        <v>462</v>
      </c>
      <c r="G2703" t="s">
        <v>453</v>
      </c>
      <c r="I2703" t="s">
        <v>209</v>
      </c>
      <c r="K2703">
        <f>VLOOKUP(I2703,Sheet2!$A$2:$C$1013,3,FALSE)</f>
        <v>139</v>
      </c>
      <c r="L2703" t="str">
        <f t="shared" si="167"/>
        <v>UPDATE m_coa set coa_group_id='139' WHERE code='220101097';</v>
      </c>
    </row>
    <row r="2704" customFormat="1" spans="2:12">
      <c r="B2704">
        <v>220101098</v>
      </c>
      <c r="C2704" t="str">
        <f t="shared" si="165"/>
        <v>NCL - Utang Pihak Berelasi - PT Sarana Rahmat Lestari (SRL)</v>
      </c>
      <c r="D2704" s="7" t="str">
        <f t="shared" si="166"/>
        <v>INSERT INTO m_coa (created_at, code, name) values (NOW(),'220101098','NCL - Utang Pihak Berelasi - PT Sarana Rahmat Lestari (SRL)');</v>
      </c>
      <c r="E2704" s="744" t="s">
        <v>60</v>
      </c>
      <c r="F2704" t="s">
        <v>462</v>
      </c>
      <c r="G2704" t="s">
        <v>453</v>
      </c>
      <c r="I2704" t="s">
        <v>210</v>
      </c>
      <c r="K2704">
        <f>VLOOKUP(I2704,Sheet2!$A$2:$C$1013,3,FALSE)</f>
        <v>140</v>
      </c>
      <c r="L2704" t="str">
        <f t="shared" si="167"/>
        <v>UPDATE m_coa set coa_group_id='140' WHERE code='220101098';</v>
      </c>
    </row>
    <row r="2705" customFormat="1" spans="2:12">
      <c r="B2705">
        <v>220101099</v>
      </c>
      <c r="C2705" t="str">
        <f t="shared" si="165"/>
        <v>NCL - Utang Pihak Berelasi - PT Sejahtera Eka Boga </v>
      </c>
      <c r="D2705" s="7" t="str">
        <f t="shared" si="166"/>
        <v>INSERT INTO m_coa (created_at, code, name) values (NOW(),'220101099','NCL - Utang Pihak Berelasi - PT Sejahtera Eka Boga ');</v>
      </c>
      <c r="E2705" s="744" t="s">
        <v>60</v>
      </c>
      <c r="F2705" t="s">
        <v>462</v>
      </c>
      <c r="G2705" t="s">
        <v>453</v>
      </c>
      <c r="I2705" t="s">
        <v>211</v>
      </c>
      <c r="K2705">
        <f>VLOOKUP(I2705,Sheet2!$A$2:$C$1013,3,FALSE)</f>
        <v>141</v>
      </c>
      <c r="L2705" t="str">
        <f t="shared" si="167"/>
        <v>UPDATE m_coa set coa_group_id='141' WHERE code='220101099';</v>
      </c>
    </row>
    <row r="2706" customFormat="1" spans="2:12">
      <c r="B2706">
        <v>220101100</v>
      </c>
      <c r="C2706" t="str">
        <f t="shared" si="165"/>
        <v>NCL - Utang Pihak Berelasi - PT Sejahtera Eka Mandiri Investama (SEMI)</v>
      </c>
      <c r="D2706" s="7" t="str">
        <f t="shared" si="166"/>
        <v>INSERT INTO m_coa (created_at, code, name) values (NOW(),'220101100','NCL - Utang Pihak Berelasi - PT Sejahtera Eka Mandiri Investama (SEMI)');</v>
      </c>
      <c r="E2706" s="744" t="s">
        <v>60</v>
      </c>
      <c r="F2706" t="s">
        <v>462</v>
      </c>
      <c r="G2706" t="s">
        <v>453</v>
      </c>
      <c r="I2706" t="s">
        <v>212</v>
      </c>
      <c r="K2706">
        <f>VLOOKUP(I2706,Sheet2!$A$2:$C$1013,3,FALSE)</f>
        <v>142</v>
      </c>
      <c r="L2706" t="str">
        <f t="shared" si="167"/>
        <v>UPDATE m_coa set coa_group_id='142' WHERE code='220101100';</v>
      </c>
    </row>
    <row r="2707" customFormat="1" spans="2:12">
      <c r="B2707">
        <v>220101101</v>
      </c>
      <c r="C2707" t="str">
        <f t="shared" si="165"/>
        <v>NCL - Utang Pihak Berelasi - PT Seni Teknologi Sejahtera  (STS)</v>
      </c>
      <c r="D2707" s="7" t="str">
        <f t="shared" si="166"/>
        <v>INSERT INTO m_coa (created_at, code, name) values (NOW(),'220101101','NCL - Utang Pihak Berelasi - PT Seni Teknologi Sejahtera  (STS)');</v>
      </c>
      <c r="E2707" s="744" t="s">
        <v>60</v>
      </c>
      <c r="F2707" t="s">
        <v>462</v>
      </c>
      <c r="G2707" t="s">
        <v>453</v>
      </c>
      <c r="I2707" t="s">
        <v>213</v>
      </c>
      <c r="K2707">
        <f>VLOOKUP(I2707,Sheet2!$A$2:$C$1013,3,FALSE)</f>
        <v>143</v>
      </c>
      <c r="L2707" t="str">
        <f t="shared" si="167"/>
        <v>UPDATE m_coa set coa_group_id='143' WHERE code='220101101';</v>
      </c>
    </row>
    <row r="2708" customFormat="1" spans="2:12">
      <c r="B2708">
        <v>220101102</v>
      </c>
      <c r="C2708" t="str">
        <f t="shared" si="165"/>
        <v>NCL - Utang Pihak Berelasi - PT Sentra Anugerah Lestari (SAL)</v>
      </c>
      <c r="D2708" s="7" t="str">
        <f t="shared" si="166"/>
        <v>INSERT INTO m_coa (created_at, code, name) values (NOW(),'220101102','NCL - Utang Pihak Berelasi - PT Sentra Anugerah Lestari (SAL)');</v>
      </c>
      <c r="E2708" s="744" t="s">
        <v>60</v>
      </c>
      <c r="F2708" t="s">
        <v>462</v>
      </c>
      <c r="G2708" t="s">
        <v>453</v>
      </c>
      <c r="I2708" t="s">
        <v>214</v>
      </c>
      <c r="K2708">
        <f>VLOOKUP(I2708,Sheet2!$A$2:$C$1013,3,FALSE)</f>
        <v>144</v>
      </c>
      <c r="L2708" t="str">
        <f t="shared" si="167"/>
        <v>UPDATE m_coa set coa_group_id='144' WHERE code='220101102';</v>
      </c>
    </row>
    <row r="2709" customFormat="1" spans="2:12">
      <c r="B2709">
        <v>220101103</v>
      </c>
      <c r="C2709" t="str">
        <f t="shared" si="165"/>
        <v>NCL - Utang Pihak Berelasi - PT Sentra Rejeki Lestari (SRL)</v>
      </c>
      <c r="D2709" s="7" t="str">
        <f t="shared" si="166"/>
        <v>INSERT INTO m_coa (created_at, code, name) values (NOW(),'220101103','NCL - Utang Pihak Berelasi - PT Sentra Rejeki Lestari (SRL)');</v>
      </c>
      <c r="E2709" s="744" t="s">
        <v>60</v>
      </c>
      <c r="F2709" t="s">
        <v>462</v>
      </c>
      <c r="G2709" t="s">
        <v>453</v>
      </c>
      <c r="I2709" t="s">
        <v>215</v>
      </c>
      <c r="K2709">
        <f>VLOOKUP(I2709,Sheet2!$A$2:$C$1013,3,FALSE)</f>
        <v>145</v>
      </c>
      <c r="L2709" t="str">
        <f t="shared" si="167"/>
        <v>UPDATE m_coa set coa_group_id='145' WHERE code='220101103';</v>
      </c>
    </row>
    <row r="2710" customFormat="1" spans="2:12">
      <c r="B2710">
        <v>220101104</v>
      </c>
      <c r="C2710" t="str">
        <f t="shared" si="165"/>
        <v>NCL - Utang Pihak Berelasi - PT Sentra Wicaksana Anugerah (SWA)</v>
      </c>
      <c r="D2710" s="7" t="str">
        <f t="shared" si="166"/>
        <v>INSERT INTO m_coa (created_at, code, name) values (NOW(),'220101104','NCL - Utang Pihak Berelasi - PT Sentra Wicaksana Anugerah (SWA)');</v>
      </c>
      <c r="E2710" s="744" t="s">
        <v>60</v>
      </c>
      <c r="F2710" t="s">
        <v>462</v>
      </c>
      <c r="G2710" t="s">
        <v>453</v>
      </c>
      <c r="I2710" t="s">
        <v>216</v>
      </c>
      <c r="K2710">
        <f>VLOOKUP(I2710,Sheet2!$A$2:$C$1013,3,FALSE)</f>
        <v>146</v>
      </c>
      <c r="L2710" t="str">
        <f t="shared" si="167"/>
        <v>UPDATE m_coa set coa_group_id='146' WHERE code='220101104';</v>
      </c>
    </row>
    <row r="2711" customFormat="1" spans="2:12">
      <c r="B2711">
        <v>220101105</v>
      </c>
      <c r="C2711" t="str">
        <f t="shared" si="165"/>
        <v>NCL - Utang Pihak Berelasi - PT Sentral Dapur Pangan (SDP)</v>
      </c>
      <c r="D2711" s="7" t="str">
        <f t="shared" si="166"/>
        <v>INSERT INTO m_coa (created_at, code, name) values (NOW(),'220101105','NCL - Utang Pihak Berelasi - PT Sentral Dapur Pangan (SDP)');</v>
      </c>
      <c r="E2711" s="744" t="s">
        <v>60</v>
      </c>
      <c r="F2711" t="s">
        <v>462</v>
      </c>
      <c r="G2711" t="s">
        <v>453</v>
      </c>
      <c r="I2711" t="s">
        <v>217</v>
      </c>
      <c r="K2711">
        <f>VLOOKUP(I2711,Sheet2!$A$2:$C$1013,3,FALSE)</f>
        <v>147</v>
      </c>
      <c r="L2711" t="str">
        <f t="shared" si="167"/>
        <v>UPDATE m_coa set coa_group_id='147' WHERE code='220101105';</v>
      </c>
    </row>
    <row r="2712" customFormat="1" spans="2:12">
      <c r="B2712">
        <v>220101106</v>
      </c>
      <c r="C2712" t="str">
        <f t="shared" si="165"/>
        <v>NCL - Utang Pihak Berelasi - PT Sistem Mikroelektronik Cerdas (SMC)</v>
      </c>
      <c r="D2712" s="7" t="str">
        <f t="shared" si="166"/>
        <v>INSERT INTO m_coa (created_at, code, name) values (NOW(),'220101106','NCL - Utang Pihak Berelasi - PT Sistem Mikroelektronik Cerdas (SMC)');</v>
      </c>
      <c r="E2712" s="744" t="s">
        <v>60</v>
      </c>
      <c r="F2712" t="s">
        <v>462</v>
      </c>
      <c r="G2712" t="s">
        <v>453</v>
      </c>
      <c r="I2712" t="s">
        <v>218</v>
      </c>
      <c r="K2712">
        <f>VLOOKUP(I2712,Sheet2!$A$2:$C$1013,3,FALSE)</f>
        <v>148</v>
      </c>
      <c r="L2712" t="str">
        <f t="shared" si="167"/>
        <v>UPDATE m_coa set coa_group_id='148' WHERE code='220101106';</v>
      </c>
    </row>
    <row r="2713" customFormat="1" spans="2:12">
      <c r="B2713">
        <v>220101107</v>
      </c>
      <c r="C2713" t="str">
        <f t="shared" si="165"/>
        <v>NCL - Utang Pihak Berelasi - PT Solusi Proteksi Mandiri (SPM)</v>
      </c>
      <c r="D2713" s="7" t="str">
        <f t="shared" si="166"/>
        <v>INSERT INTO m_coa (created_at, code, name) values (NOW(),'220101107','NCL - Utang Pihak Berelasi - PT Solusi Proteksi Mandiri (SPM)');</v>
      </c>
      <c r="E2713" s="744" t="s">
        <v>60</v>
      </c>
      <c r="F2713" t="s">
        <v>462</v>
      </c>
      <c r="G2713" t="s">
        <v>453</v>
      </c>
      <c r="I2713" t="s">
        <v>219</v>
      </c>
      <c r="K2713">
        <f>VLOOKUP(I2713,Sheet2!$A$2:$C$1013,3,FALSE)</f>
        <v>149</v>
      </c>
      <c r="L2713" t="str">
        <f t="shared" si="167"/>
        <v>UPDATE m_coa set coa_group_id='149' WHERE code='220101107';</v>
      </c>
    </row>
    <row r="2714" customFormat="1" spans="2:12">
      <c r="B2714">
        <v>220101108</v>
      </c>
      <c r="C2714" t="str">
        <f t="shared" si="165"/>
        <v>NCL - Utang Pihak Berelasi - PT Surprise Indonesia (SI)</v>
      </c>
      <c r="D2714" s="7" t="str">
        <f t="shared" si="166"/>
        <v>INSERT INTO m_coa (created_at, code, name) values (NOW(),'220101108','NCL - Utang Pihak Berelasi - PT Surprise Indonesia (SI)');</v>
      </c>
      <c r="E2714" s="744" t="s">
        <v>60</v>
      </c>
      <c r="F2714" t="s">
        <v>462</v>
      </c>
      <c r="G2714" t="s">
        <v>453</v>
      </c>
      <c r="I2714" t="s">
        <v>220</v>
      </c>
      <c r="K2714">
        <f>VLOOKUP(I2714,Sheet2!$A$2:$C$1013,3,FALSE)</f>
        <v>150</v>
      </c>
      <c r="L2714" t="str">
        <f t="shared" si="167"/>
        <v>UPDATE m_coa set coa_group_id='150' WHERE code='220101108';</v>
      </c>
    </row>
    <row r="2715" customFormat="1" spans="2:12">
      <c r="B2715">
        <v>220101109</v>
      </c>
      <c r="C2715" t="str">
        <f t="shared" si="165"/>
        <v>NCL - Utang Pihak Berelasi - PT Surya Teknologi Perkasa (STP)</v>
      </c>
      <c r="D2715" s="7" t="str">
        <f t="shared" si="166"/>
        <v>INSERT INTO m_coa (created_at, code, name) values (NOW(),'220101109','NCL - Utang Pihak Berelasi - PT Surya Teknologi Perkasa (STP)');</v>
      </c>
      <c r="E2715" s="744" t="s">
        <v>60</v>
      </c>
      <c r="F2715" t="s">
        <v>462</v>
      </c>
      <c r="G2715" t="s">
        <v>453</v>
      </c>
      <c r="I2715" t="s">
        <v>221</v>
      </c>
      <c r="K2715">
        <f>VLOOKUP(I2715,Sheet2!$A$2:$C$1013,3,FALSE)</f>
        <v>151</v>
      </c>
      <c r="L2715" t="str">
        <f t="shared" si="167"/>
        <v>UPDATE m_coa set coa_group_id='151' WHERE code='220101109';</v>
      </c>
    </row>
    <row r="2716" customFormat="1" spans="2:12">
      <c r="B2716">
        <v>220101110</v>
      </c>
      <c r="C2716" t="str">
        <f t="shared" si="165"/>
        <v>NCL - Utang Pihak Berelasi - PT Swap Energi Indonesia (SEI)</v>
      </c>
      <c r="D2716" s="7" t="str">
        <f t="shared" si="166"/>
        <v>INSERT INTO m_coa (created_at, code, name) values (NOW(),'220101110','NCL - Utang Pihak Berelasi - PT Swap Energi Indonesia (SEI)');</v>
      </c>
      <c r="E2716" s="744" t="s">
        <v>60</v>
      </c>
      <c r="F2716" t="s">
        <v>462</v>
      </c>
      <c r="G2716" t="s">
        <v>453</v>
      </c>
      <c r="I2716" t="s">
        <v>222</v>
      </c>
      <c r="K2716">
        <f>VLOOKUP(I2716,Sheet2!$A$2:$C$1013,3,FALSE)</f>
        <v>152</v>
      </c>
      <c r="L2716" t="str">
        <f t="shared" si="167"/>
        <v>UPDATE m_coa set coa_group_id='152' WHERE code='220101110';</v>
      </c>
    </row>
    <row r="2717" customFormat="1" spans="2:12">
      <c r="B2717">
        <v>220101111</v>
      </c>
      <c r="C2717" t="str">
        <f t="shared" si="165"/>
        <v>NCL - Utang Pihak Berelasi - PT Telefast Indonesia Tbk (TFAS)</v>
      </c>
      <c r="D2717" s="7" t="str">
        <f t="shared" si="166"/>
        <v>INSERT INTO m_coa (created_at, code, name) values (NOW(),'220101111','NCL - Utang Pihak Berelasi - PT Telefast Indonesia Tbk (TFAS)');</v>
      </c>
      <c r="E2717" s="744" t="s">
        <v>60</v>
      </c>
      <c r="F2717" t="s">
        <v>462</v>
      </c>
      <c r="G2717" t="s">
        <v>453</v>
      </c>
      <c r="I2717" t="s">
        <v>223</v>
      </c>
      <c r="K2717">
        <f>VLOOKUP(I2717,Sheet2!$A$2:$C$1013,3,FALSE)</f>
        <v>153</v>
      </c>
      <c r="L2717" t="str">
        <f t="shared" si="167"/>
        <v>UPDATE m_coa set coa_group_id='153' WHERE code='220101111';</v>
      </c>
    </row>
    <row r="2718" customFormat="1" spans="2:12">
      <c r="B2718">
        <v>220101112</v>
      </c>
      <c r="C2718" t="str">
        <f t="shared" si="165"/>
        <v>NCL - Utang Pihak Berelasi - PT Telefast Investama Indonesia (TII)</v>
      </c>
      <c r="D2718" s="7" t="str">
        <f t="shared" si="166"/>
        <v>INSERT INTO m_coa (created_at, code, name) values (NOW(),'220101112','NCL - Utang Pihak Berelasi - PT Telefast Investama Indonesia (TII)');</v>
      </c>
      <c r="E2718" s="744" t="s">
        <v>60</v>
      </c>
      <c r="F2718" t="s">
        <v>462</v>
      </c>
      <c r="G2718" t="s">
        <v>453</v>
      </c>
      <c r="I2718" t="s">
        <v>224</v>
      </c>
      <c r="K2718">
        <f>VLOOKUP(I2718,Sheet2!$A$2:$C$1013,3,FALSE)</f>
        <v>154</v>
      </c>
      <c r="L2718" t="str">
        <f t="shared" si="167"/>
        <v>UPDATE m_coa set coa_group_id='154' WHERE code='220101112';</v>
      </c>
    </row>
    <row r="2719" customFormat="1" spans="2:12">
      <c r="B2719">
        <v>220101113</v>
      </c>
      <c r="C2719" t="str">
        <f t="shared" si="165"/>
        <v>NCL - Utang Pihak Berelasi - PT Voucher Express Internasional (VEI)</v>
      </c>
      <c r="D2719" s="7" t="str">
        <f t="shared" si="166"/>
        <v>INSERT INTO m_coa (created_at, code, name) values (NOW(),'220101113','NCL - Utang Pihak Berelasi - PT Voucher Express Internasional (VEI)');</v>
      </c>
      <c r="E2719" s="744" t="s">
        <v>60</v>
      </c>
      <c r="F2719" t="s">
        <v>462</v>
      </c>
      <c r="G2719" t="s">
        <v>453</v>
      </c>
      <c r="I2719" t="s">
        <v>225</v>
      </c>
      <c r="K2719">
        <f>VLOOKUP(I2719,Sheet2!$A$2:$C$1013,3,FALSE)</f>
        <v>155</v>
      </c>
      <c r="L2719" t="str">
        <f t="shared" si="167"/>
        <v>UPDATE m_coa set coa_group_id='155' WHERE code='220101113';</v>
      </c>
    </row>
    <row r="2720" customFormat="1" spans="2:12">
      <c r="B2720">
        <v>220101114</v>
      </c>
      <c r="C2720" t="str">
        <f t="shared" si="165"/>
        <v>NCL - Utang Pihak Berelasi - PT Wicaksana Anugerah Indonesia (WAI)</v>
      </c>
      <c r="D2720" s="7" t="str">
        <f t="shared" si="166"/>
        <v>INSERT INTO m_coa (created_at, code, name) values (NOW(),'220101114','NCL - Utang Pihak Berelasi - PT Wicaksana Anugerah Indonesia (WAI)');</v>
      </c>
      <c r="E2720" s="744" t="s">
        <v>60</v>
      </c>
      <c r="F2720" t="s">
        <v>462</v>
      </c>
      <c r="G2720" t="s">
        <v>453</v>
      </c>
      <c r="I2720" t="s">
        <v>226</v>
      </c>
      <c r="K2720">
        <f>VLOOKUP(I2720,Sheet2!$A$2:$C$1013,3,FALSE)</f>
        <v>156</v>
      </c>
      <c r="L2720" t="str">
        <f t="shared" si="167"/>
        <v>UPDATE m_coa set coa_group_id='156' WHERE code='220101114';</v>
      </c>
    </row>
    <row r="2721" customFormat="1" spans="2:12">
      <c r="B2721">
        <v>220101115</v>
      </c>
      <c r="C2721" t="str">
        <f t="shared" si="165"/>
        <v>NCL - Utang Pihak Berelasi - PT Wicaksana Anugerah Nusantara (WAN)</v>
      </c>
      <c r="D2721" s="7" t="str">
        <f t="shared" si="166"/>
        <v>INSERT INTO m_coa (created_at, code, name) values (NOW(),'220101115','NCL - Utang Pihak Berelasi - PT Wicaksana Anugerah Nusantara (WAN)');</v>
      </c>
      <c r="E2721" s="744" t="s">
        <v>60</v>
      </c>
      <c r="F2721" t="s">
        <v>462</v>
      </c>
      <c r="G2721" t="s">
        <v>453</v>
      </c>
      <c r="I2721" t="s">
        <v>227</v>
      </c>
      <c r="K2721">
        <f>VLOOKUP(I2721,Sheet2!$A$2:$C$1013,3,FALSE)</f>
        <v>157</v>
      </c>
      <c r="L2721" t="str">
        <f t="shared" si="167"/>
        <v>UPDATE m_coa set coa_group_id='157' WHERE code='220101115';</v>
      </c>
    </row>
    <row r="2722" customFormat="1" spans="2:12">
      <c r="B2722">
        <v>220101116</v>
      </c>
      <c r="C2722" t="str">
        <f t="shared" si="165"/>
        <v>NCL - Utang Pihak Berelasi - PT Wicaksana Anugerah Solusindo (WAS)</v>
      </c>
      <c r="D2722" s="7" t="str">
        <f t="shared" si="166"/>
        <v>INSERT INTO m_coa (created_at, code, name) values (NOW(),'220101116','NCL - Utang Pihak Berelasi - PT Wicaksana Anugerah Solusindo (WAS)');</v>
      </c>
      <c r="E2722" s="744" t="s">
        <v>60</v>
      </c>
      <c r="F2722" t="s">
        <v>462</v>
      </c>
      <c r="G2722" t="s">
        <v>453</v>
      </c>
      <c r="I2722" t="s">
        <v>228</v>
      </c>
      <c r="K2722">
        <f>VLOOKUP(I2722,Sheet2!$A$2:$C$1013,3,FALSE)</f>
        <v>158</v>
      </c>
      <c r="L2722" t="str">
        <f t="shared" si="167"/>
        <v>UPDATE m_coa set coa_group_id='158' WHERE code='220101116';</v>
      </c>
    </row>
    <row r="2723" customFormat="1" spans="2:12">
      <c r="B2723">
        <v>220101117</v>
      </c>
      <c r="C2723" t="str">
        <f t="shared" si="165"/>
        <v>NCL - Utang Pihak Berelasi - PT Agapindo Sejahtera Sukses (ASS2)</v>
      </c>
      <c r="D2723" s="7" t="str">
        <f t="shared" si="166"/>
        <v>INSERT INTO m_coa (created_at, code, name) values (NOW(),'220101117','NCL - Utang Pihak Berelasi - PT Agapindo Sejahtera Sukses (ASS2)');</v>
      </c>
      <c r="E2723" s="744" t="s">
        <v>60</v>
      </c>
      <c r="F2723" t="s">
        <v>462</v>
      </c>
      <c r="G2723" t="s">
        <v>453</v>
      </c>
      <c r="I2723" t="s">
        <v>229</v>
      </c>
      <c r="K2723">
        <f>VLOOKUP(I2723,Sheet2!$A$2:$C$1013,3,FALSE)</f>
        <v>159</v>
      </c>
      <c r="L2723" t="str">
        <f t="shared" si="167"/>
        <v>UPDATE m_coa set coa_group_id='159' WHERE code='220101117';</v>
      </c>
    </row>
    <row r="2724" customFormat="1" spans="2:12">
      <c r="B2724">
        <v>220101118</v>
      </c>
      <c r="C2724" t="str">
        <f t="shared" si="165"/>
        <v>NCL - Utang Pihak Berelasi - PT Bumilangit Digital Mediatama (BLDX)</v>
      </c>
      <c r="D2724" s="7" t="str">
        <f t="shared" si="166"/>
        <v>INSERT INTO m_coa (created_at, code, name) values (NOW(),'220101118','NCL - Utang Pihak Berelasi - PT Bumilangit Digital Mediatama (BLDX)');</v>
      </c>
      <c r="E2724" s="744" t="s">
        <v>60</v>
      </c>
      <c r="F2724" t="s">
        <v>462</v>
      </c>
      <c r="G2724" t="s">
        <v>453</v>
      </c>
      <c r="I2724" t="s">
        <v>230</v>
      </c>
      <c r="K2724">
        <f>VLOOKUP(I2724,Sheet2!$A$2:$C$1013,3,FALSE)</f>
        <v>160</v>
      </c>
      <c r="L2724" t="str">
        <f t="shared" si="167"/>
        <v>UPDATE m_coa set coa_group_id='160' WHERE code='220101118';</v>
      </c>
    </row>
    <row r="2725" customFormat="1" spans="2:12">
      <c r="B2725">
        <v>220101119</v>
      </c>
      <c r="C2725" t="str">
        <f t="shared" si="165"/>
        <v>NCL - Utang Pihak Berelasi - PT DMMX Media Maxima</v>
      </c>
      <c r="D2725" s="7" t="str">
        <f t="shared" si="166"/>
        <v>INSERT INTO m_coa (created_at, code, name) values (NOW(),'220101119','NCL - Utang Pihak Berelasi - PT DMMX Media Maxima');</v>
      </c>
      <c r="E2725" s="744" t="s">
        <v>60</v>
      </c>
      <c r="F2725" t="s">
        <v>462</v>
      </c>
      <c r="G2725" t="s">
        <v>453</v>
      </c>
      <c r="I2725" t="s">
        <v>231</v>
      </c>
      <c r="K2725">
        <f>VLOOKUP(I2725,Sheet2!$A$2:$C$1013,3,FALSE)</f>
        <v>161</v>
      </c>
      <c r="L2725" t="str">
        <f t="shared" si="167"/>
        <v>UPDATE m_coa set coa_group_id='161' WHERE code='220101119';</v>
      </c>
    </row>
    <row r="2726" customFormat="1" spans="2:12">
      <c r="B2726">
        <v>220101120</v>
      </c>
      <c r="C2726" t="str">
        <f t="shared" si="165"/>
        <v>NCL - Utang Pihak Berelasi - PT Mega Harapan Mulia (MHM)</v>
      </c>
      <c r="D2726" s="7" t="str">
        <f t="shared" si="166"/>
        <v>INSERT INTO m_coa (created_at, code, name) values (NOW(),'220101120','NCL - Utang Pihak Berelasi - PT Mega Harapan Mulia (MHM)');</v>
      </c>
      <c r="E2726" s="744" t="s">
        <v>60</v>
      </c>
      <c r="F2726" t="s">
        <v>462</v>
      </c>
      <c r="G2726" t="s">
        <v>453</v>
      </c>
      <c r="I2726" t="s">
        <v>232</v>
      </c>
      <c r="K2726">
        <f>VLOOKUP(I2726,Sheet2!$A$2:$C$1013,3,FALSE)</f>
        <v>162</v>
      </c>
      <c r="L2726" t="str">
        <f t="shared" si="167"/>
        <v>UPDATE m_coa set coa_group_id='162' WHERE code='220101120';</v>
      </c>
    </row>
    <row r="2727" customFormat="1" spans="2:12">
      <c r="B2727">
        <v>220101121</v>
      </c>
      <c r="C2727" t="str">
        <f t="shared" si="165"/>
        <v>NCL - Utang Pihak Berelasi - PT Code Development Indonesia</v>
      </c>
      <c r="D2727" s="7" t="str">
        <f t="shared" si="166"/>
        <v>INSERT INTO m_coa (created_at, code, name) values (NOW(),'220101121','NCL - Utang Pihak Berelasi - PT Code Development Indonesia');</v>
      </c>
      <c r="E2727" s="744" t="s">
        <v>60</v>
      </c>
      <c r="F2727" t="s">
        <v>462</v>
      </c>
      <c r="G2727" t="s">
        <v>453</v>
      </c>
      <c r="I2727" t="s">
        <v>233</v>
      </c>
      <c r="K2727">
        <f>VLOOKUP(I2727,Sheet2!$A$2:$C$1013,3,FALSE)</f>
        <v>163</v>
      </c>
      <c r="L2727" t="str">
        <f t="shared" si="167"/>
        <v>UPDATE m_coa set coa_group_id='163' WHERE code='220101121';</v>
      </c>
    </row>
    <row r="2728" customFormat="1" spans="2:12">
      <c r="B2728">
        <v>220101122</v>
      </c>
      <c r="C2728" t="str">
        <f t="shared" si="165"/>
        <v>NCL - Utang Pihak Berelasi - PT Niji Games Studio (NGS)</v>
      </c>
      <c r="D2728" s="7" t="str">
        <f t="shared" si="166"/>
        <v>INSERT INTO m_coa (created_at, code, name) values (NOW(),'220101122','NCL - Utang Pihak Berelasi - PT Niji Games Studio (NGS)');</v>
      </c>
      <c r="E2728" s="744" t="s">
        <v>60</v>
      </c>
      <c r="F2728" t="s">
        <v>462</v>
      </c>
      <c r="G2728" t="s">
        <v>453</v>
      </c>
      <c r="I2728" t="s">
        <v>234</v>
      </c>
      <c r="K2728">
        <f>VLOOKUP(I2728,Sheet2!$A$2:$C$1013,3,FALSE)</f>
        <v>164</v>
      </c>
      <c r="L2728" t="str">
        <f t="shared" si="167"/>
        <v>UPDATE m_coa set coa_group_id='164' WHERE code='220101122';</v>
      </c>
    </row>
    <row r="2729" customFormat="1" spans="2:12">
      <c r="B2729">
        <v>220101123</v>
      </c>
      <c r="C2729" t="str">
        <f t="shared" si="165"/>
        <v>NCL - Utang Pihak Berelasi - PT Indonesian Cloud (IC)</v>
      </c>
      <c r="D2729" s="7" t="str">
        <f t="shared" si="166"/>
        <v>INSERT INTO m_coa (created_at, code, name) values (NOW(),'220101123','NCL - Utang Pihak Berelasi - PT Indonesian Cloud (IC)');</v>
      </c>
      <c r="E2729" s="744" t="s">
        <v>60</v>
      </c>
      <c r="F2729" t="s">
        <v>462</v>
      </c>
      <c r="G2729" t="s">
        <v>453</v>
      </c>
      <c r="I2729" t="s">
        <v>235</v>
      </c>
      <c r="K2729">
        <f>VLOOKUP(I2729,Sheet2!$A$2:$C$1013,3,FALSE)</f>
        <v>165</v>
      </c>
      <c r="L2729" t="str">
        <f t="shared" si="167"/>
        <v>UPDATE m_coa set coa_group_id='165' WHERE code='220101123';</v>
      </c>
    </row>
    <row r="2730" customFormat="1" spans="2:12">
      <c r="B2730">
        <v>220101124</v>
      </c>
      <c r="C2730" t="str">
        <f t="shared" si="165"/>
        <v>NCL - Utang Pihak Berelasi - PT Dans Multi Pro (DMP)</v>
      </c>
      <c r="D2730" s="7" t="str">
        <f t="shared" si="166"/>
        <v>INSERT INTO m_coa (created_at, code, name) values (NOW(),'220101124','NCL - Utang Pihak Berelasi - PT Dans Multi Pro (DMP)');</v>
      </c>
      <c r="E2730" s="744" t="s">
        <v>60</v>
      </c>
      <c r="F2730" t="s">
        <v>462</v>
      </c>
      <c r="G2730" t="s">
        <v>453</v>
      </c>
      <c r="I2730" t="s">
        <v>236</v>
      </c>
      <c r="K2730">
        <f>VLOOKUP(I2730,Sheet2!$A$2:$C$1013,3,FALSE)</f>
        <v>166</v>
      </c>
      <c r="L2730" t="str">
        <f t="shared" si="167"/>
        <v>UPDATE m_coa set coa_group_id='166' WHERE code='220101124';</v>
      </c>
    </row>
    <row r="2731" customFormat="1" spans="2:12">
      <c r="B2731">
        <v>220101125</v>
      </c>
      <c r="C2731" t="str">
        <f t="shared" si="165"/>
        <v>NCL - Utang Pihak Berelasi - PT Cipta Urban Darsana (CUD)</v>
      </c>
      <c r="D2731" s="7" t="str">
        <f t="shared" si="166"/>
        <v>INSERT INTO m_coa (created_at, code, name) values (NOW(),'220101125','NCL - Utang Pihak Berelasi - PT Cipta Urban Darsana (CUD)');</v>
      </c>
      <c r="E2731" s="744" t="s">
        <v>60</v>
      </c>
      <c r="F2731" t="s">
        <v>462</v>
      </c>
      <c r="G2731" t="s">
        <v>453</v>
      </c>
      <c r="I2731" t="s">
        <v>237</v>
      </c>
      <c r="K2731">
        <f>VLOOKUP(I2731,Sheet2!$A$2:$C$1013,3,FALSE)</f>
        <v>167</v>
      </c>
      <c r="L2731" t="str">
        <f t="shared" si="167"/>
        <v>UPDATE m_coa set coa_group_id='167' WHERE code='220101125';</v>
      </c>
    </row>
    <row r="2732" customFormat="1" spans="2:12">
      <c r="B2732">
        <v>220101126</v>
      </c>
      <c r="C2732" t="str">
        <f t="shared" si="165"/>
        <v>NCL - Utang Pihak Berelasi - PT Dwi Danamitra Kavita (DDK)</v>
      </c>
      <c r="D2732" s="7" t="str">
        <f t="shared" si="166"/>
        <v>INSERT INTO m_coa (created_at, code, name) values (NOW(),'220101126','NCL - Utang Pihak Berelasi - PT Dwi Danamitra Kavita (DDK)');</v>
      </c>
      <c r="E2732" s="744" t="s">
        <v>60</v>
      </c>
      <c r="F2732" t="s">
        <v>462</v>
      </c>
      <c r="G2732" t="s">
        <v>453</v>
      </c>
      <c r="I2732" t="s">
        <v>238</v>
      </c>
      <c r="K2732">
        <f>VLOOKUP(I2732,Sheet2!$A$2:$C$1013,3,FALSE)</f>
        <v>168</v>
      </c>
      <c r="L2732" t="str">
        <f t="shared" si="167"/>
        <v>UPDATE m_coa set coa_group_id='168' WHERE code='220101126';</v>
      </c>
    </row>
    <row r="2733" customFormat="1" spans="2:12">
      <c r="B2733">
        <v>220101127</v>
      </c>
      <c r="C2733" t="str">
        <f t="shared" si="165"/>
        <v>NCL - Utang Pihak Berelasi - PT Artaka Anugerah Abadi (AAA)</v>
      </c>
      <c r="D2733" s="7" t="str">
        <f t="shared" si="166"/>
        <v>INSERT INTO m_coa (created_at, code, name) values (NOW(),'220101127','NCL - Utang Pihak Berelasi - PT Artaka Anugerah Abadi (AAA)');</v>
      </c>
      <c r="E2733" s="744" t="s">
        <v>60</v>
      </c>
      <c r="F2733" t="s">
        <v>462</v>
      </c>
      <c r="G2733" t="s">
        <v>453</v>
      </c>
      <c r="I2733" t="s">
        <v>239</v>
      </c>
      <c r="K2733">
        <f>VLOOKUP(I2733,Sheet2!$A$2:$C$1013,3,FALSE)</f>
        <v>169</v>
      </c>
      <c r="L2733" t="str">
        <f t="shared" si="167"/>
        <v>UPDATE m_coa set coa_group_id='169' WHERE code='220101127';</v>
      </c>
    </row>
    <row r="2734" customFormat="1" spans="2:12">
      <c r="B2734">
        <v>220101128</v>
      </c>
      <c r="C2734" t="str">
        <f t="shared" ref="C2734:C2797" si="168">CONCATENATE(F2734,E2734,G2734,E2734,I2734)</f>
        <v>NCL - Utang Pihak Berelasi - PT Clodeo Indonesia Jaya (CIJ)</v>
      </c>
      <c r="D2734" s="7" t="str">
        <f t="shared" si="166"/>
        <v>INSERT INTO m_coa (created_at, code, name) values (NOW(),'220101128','NCL - Utang Pihak Berelasi - PT Clodeo Indonesia Jaya (CIJ)');</v>
      </c>
      <c r="E2734" s="744" t="s">
        <v>60</v>
      </c>
      <c r="F2734" t="s">
        <v>462</v>
      </c>
      <c r="G2734" t="s">
        <v>453</v>
      </c>
      <c r="I2734" t="s">
        <v>240</v>
      </c>
      <c r="K2734">
        <f>VLOOKUP(I2734,Sheet2!$A$2:$C$1013,3,FALSE)</f>
        <v>170</v>
      </c>
      <c r="L2734" t="str">
        <f t="shared" si="167"/>
        <v>UPDATE m_coa set coa_group_id='170' WHERE code='220101128';</v>
      </c>
    </row>
    <row r="2735" customFormat="1" spans="2:12">
      <c r="B2735">
        <v>220101129</v>
      </c>
      <c r="C2735" t="str">
        <f t="shared" si="168"/>
        <v>NCL - Utang Pihak Berelasi - PT Mandiri Terang Harapan (MTH)</v>
      </c>
      <c r="D2735" s="7" t="str">
        <f t="shared" si="166"/>
        <v>INSERT INTO m_coa (created_at, code, name) values (NOW(),'220101129','NCL - Utang Pihak Berelasi - PT Mandiri Terang Harapan (MTH)');</v>
      </c>
      <c r="E2735" s="744" t="s">
        <v>60</v>
      </c>
      <c r="F2735" t="s">
        <v>462</v>
      </c>
      <c r="G2735" t="s">
        <v>453</v>
      </c>
      <c r="I2735" t="s">
        <v>241</v>
      </c>
      <c r="K2735">
        <f>VLOOKUP(I2735,Sheet2!$A$2:$C$1013,3,FALSE)</f>
        <v>171</v>
      </c>
      <c r="L2735" t="str">
        <f t="shared" si="167"/>
        <v>UPDATE m_coa set coa_group_id='171' WHERE code='220101129';</v>
      </c>
    </row>
    <row r="2736" customFormat="1" spans="2:12">
      <c r="B2736">
        <v>220101130</v>
      </c>
      <c r="C2736" t="str">
        <f t="shared" si="168"/>
        <v>NCL - Utang Pihak Berelasi - PT Aeronusa Inti raya (AIR)</v>
      </c>
      <c r="D2736" s="7" t="str">
        <f t="shared" si="166"/>
        <v>INSERT INTO m_coa (created_at, code, name) values (NOW(),'220101130','NCL - Utang Pihak Berelasi - PT Aeronusa Inti raya (AIR)');</v>
      </c>
      <c r="E2736" s="744" t="s">
        <v>60</v>
      </c>
      <c r="F2736" t="s">
        <v>462</v>
      </c>
      <c r="G2736" t="s">
        <v>453</v>
      </c>
      <c r="I2736" t="s">
        <v>242</v>
      </c>
      <c r="K2736">
        <f>VLOOKUP(I2736,Sheet2!$A$2:$C$1013,3,FALSE)</f>
        <v>172</v>
      </c>
      <c r="L2736" t="str">
        <f t="shared" si="167"/>
        <v>UPDATE m_coa set coa_group_id='172' WHERE code='220101130';</v>
      </c>
    </row>
    <row r="2737" customFormat="1" spans="2:12">
      <c r="B2737">
        <v>220101131</v>
      </c>
      <c r="C2737" t="str">
        <f t="shared" si="168"/>
        <v>NCL - Utang Pihak Berelasi - PT Solusi Wicaksana Teknologi (SWT)</v>
      </c>
      <c r="D2737" s="7" t="str">
        <f t="shared" si="166"/>
        <v>INSERT INTO m_coa (created_at, code, name) values (NOW(),'220101131','NCL - Utang Pihak Berelasi - PT Solusi Wicaksana Teknologi (SWT)');</v>
      </c>
      <c r="E2737" s="744" t="s">
        <v>60</v>
      </c>
      <c r="F2737" t="s">
        <v>462</v>
      </c>
      <c r="G2737" t="s">
        <v>453</v>
      </c>
      <c r="I2737" t="s">
        <v>243</v>
      </c>
      <c r="K2737">
        <f>VLOOKUP(I2737,Sheet2!$A$2:$C$1013,3,FALSE)</f>
        <v>173</v>
      </c>
      <c r="L2737" t="str">
        <f t="shared" si="167"/>
        <v>UPDATE m_coa set coa_group_id='173' WHERE code='220101131';</v>
      </c>
    </row>
    <row r="2738" customFormat="1" spans="2:12">
      <c r="B2738">
        <v>220101132</v>
      </c>
      <c r="C2738" t="str">
        <f t="shared" si="168"/>
        <v>NCL - Utang Pihak Berelasi - PT Mitra Pendanaan Mandiri (MPM)</v>
      </c>
      <c r="D2738" s="7" t="str">
        <f t="shared" si="166"/>
        <v>INSERT INTO m_coa (created_at, code, name) values (NOW(),'220101132','NCL - Utang Pihak Berelasi - PT Mitra Pendanaan Mandiri (MPM)');</v>
      </c>
      <c r="E2738" s="744" t="s">
        <v>60</v>
      </c>
      <c r="F2738" t="s">
        <v>462</v>
      </c>
      <c r="G2738" t="s">
        <v>453</v>
      </c>
      <c r="I2738" t="s">
        <v>244</v>
      </c>
      <c r="K2738">
        <f>VLOOKUP(I2738,Sheet2!$A$2:$C$1013,3,FALSE)</f>
        <v>174</v>
      </c>
      <c r="L2738" t="str">
        <f t="shared" si="167"/>
        <v>UPDATE m_coa set coa_group_id='174' WHERE code='220101132';</v>
      </c>
    </row>
    <row r="2739" customFormat="1" spans="2:12">
      <c r="B2739">
        <v>220101133</v>
      </c>
      <c r="C2739" t="str">
        <f t="shared" si="168"/>
        <v>NCL - Utang Pihak Berelasi - PT Ekosistem Rintisan Digital (ERD)</v>
      </c>
      <c r="D2739" s="7" t="str">
        <f t="shared" si="166"/>
        <v>INSERT INTO m_coa (created_at, code, name) values (NOW(),'220101133','NCL - Utang Pihak Berelasi - PT Ekosistem Rintisan Digital (ERD)');</v>
      </c>
      <c r="E2739" s="744" t="s">
        <v>60</v>
      </c>
      <c r="F2739" t="s">
        <v>462</v>
      </c>
      <c r="G2739" t="s">
        <v>453</v>
      </c>
      <c r="I2739" t="s">
        <v>245</v>
      </c>
      <c r="K2739">
        <f>VLOOKUP(I2739,Sheet2!$A$2:$C$1013,3,FALSE)</f>
        <v>175</v>
      </c>
      <c r="L2739" t="str">
        <f t="shared" si="167"/>
        <v>UPDATE m_coa set coa_group_id='175' WHERE code='220101133';</v>
      </c>
    </row>
    <row r="2740" customFormat="1" spans="2:12">
      <c r="B2740">
        <v>220101134</v>
      </c>
      <c r="C2740" t="str">
        <f t="shared" si="168"/>
        <v>NCL - Utang Pihak Berelasi - PT Sumber Digital Terpadu (SDT)</v>
      </c>
      <c r="D2740" s="7" t="str">
        <f t="shared" si="166"/>
        <v>INSERT INTO m_coa (created_at, code, name) values (NOW(),'220101134','NCL - Utang Pihak Berelasi - PT Sumber Digital Terpadu (SDT)');</v>
      </c>
      <c r="E2740" s="744" t="s">
        <v>60</v>
      </c>
      <c r="F2740" t="s">
        <v>462</v>
      </c>
      <c r="G2740" t="s">
        <v>453</v>
      </c>
      <c r="I2740" t="s">
        <v>246</v>
      </c>
      <c r="K2740">
        <f>VLOOKUP(I2740,Sheet2!$A$2:$C$1013,3,FALSE)</f>
        <v>176</v>
      </c>
      <c r="L2740" t="str">
        <f t="shared" si="167"/>
        <v>UPDATE m_coa set coa_group_id='176' WHERE code='220101134';</v>
      </c>
    </row>
    <row r="2741" customFormat="1" spans="2:12">
      <c r="B2741">
        <v>220101135</v>
      </c>
      <c r="C2741" t="str">
        <f t="shared" si="168"/>
        <v>NCL - Utang Pihak Berelasi - PT Elpis Anugerah Andalan (EAA)</v>
      </c>
      <c r="D2741" s="7" t="str">
        <f t="shared" si="166"/>
        <v>INSERT INTO m_coa (created_at, code, name) values (NOW(),'220101135','NCL - Utang Pihak Berelasi - PT Elpis Anugerah Andalan (EAA)');</v>
      </c>
      <c r="E2741" s="744" t="s">
        <v>60</v>
      </c>
      <c r="F2741" t="s">
        <v>462</v>
      </c>
      <c r="G2741" t="s">
        <v>453</v>
      </c>
      <c r="I2741" t="s">
        <v>247</v>
      </c>
      <c r="K2741">
        <f>VLOOKUP(I2741,Sheet2!$A$2:$C$1013,3,FALSE)</f>
        <v>177</v>
      </c>
      <c r="L2741" t="str">
        <f t="shared" si="167"/>
        <v>UPDATE m_coa set coa_group_id='177' WHERE code='220101135';</v>
      </c>
    </row>
    <row r="2742" customFormat="1" spans="2:12">
      <c r="B2742">
        <v>220101136</v>
      </c>
      <c r="C2742" t="str">
        <f t="shared" si="168"/>
        <v>NCL - Utang Pihak Berelasi - PT DMMX Grosir Digital (DGD)</v>
      </c>
      <c r="D2742" s="7" t="str">
        <f t="shared" si="166"/>
        <v>INSERT INTO m_coa (created_at, code, name) values (NOW(),'220101136','NCL - Utang Pihak Berelasi - PT DMMX Grosir Digital (DGD)');</v>
      </c>
      <c r="E2742" s="744" t="s">
        <v>60</v>
      </c>
      <c r="F2742" t="s">
        <v>462</v>
      </c>
      <c r="G2742" t="s">
        <v>453</v>
      </c>
      <c r="I2742" t="s">
        <v>248</v>
      </c>
      <c r="K2742">
        <f>VLOOKUP(I2742,Sheet2!$A$2:$C$1013,3,FALSE)</f>
        <v>178</v>
      </c>
      <c r="L2742" t="str">
        <f t="shared" si="167"/>
        <v>UPDATE m_coa set coa_group_id='178' WHERE code='220101136';</v>
      </c>
    </row>
    <row r="2743" customFormat="1" spans="2:12">
      <c r="B2743">
        <v>220101137</v>
      </c>
      <c r="C2743" t="str">
        <f t="shared" si="168"/>
        <v>NCL - Utang Pihak Berelasi - PT DMMX Rans Digital (DRD)</v>
      </c>
      <c r="D2743" s="7" t="str">
        <f t="shared" si="166"/>
        <v>INSERT INTO m_coa (created_at, code, name) values (NOW(),'220101137','NCL - Utang Pihak Berelasi - PT DMMX Rans Digital (DRD)');</v>
      </c>
      <c r="E2743" s="744" t="s">
        <v>60</v>
      </c>
      <c r="F2743" t="s">
        <v>462</v>
      </c>
      <c r="G2743" t="s">
        <v>453</v>
      </c>
      <c r="I2743" t="s">
        <v>249</v>
      </c>
      <c r="K2743">
        <f>VLOOKUP(I2743,Sheet2!$A$2:$C$1013,3,FALSE)</f>
        <v>179</v>
      </c>
      <c r="L2743" t="str">
        <f t="shared" si="167"/>
        <v>UPDATE m_coa set coa_group_id='179' WHERE code='220101137';</v>
      </c>
    </row>
    <row r="2744" customFormat="1" spans="2:12">
      <c r="B2744">
        <v>220101138</v>
      </c>
      <c r="C2744" t="str">
        <f t="shared" si="168"/>
        <v>NCL - Utang Pihak Berelasi - PT Qerja Akademi Indonesia (QAI)</v>
      </c>
      <c r="D2744" s="7" t="str">
        <f t="shared" si="166"/>
        <v>INSERT INTO m_coa (created_at, code, name) values (NOW(),'220101138','NCL - Utang Pihak Berelasi - PT Qerja Akademi Indonesia (QAI)');</v>
      </c>
      <c r="E2744" s="744" t="s">
        <v>60</v>
      </c>
      <c r="F2744" t="s">
        <v>462</v>
      </c>
      <c r="G2744" t="s">
        <v>453</v>
      </c>
      <c r="I2744" t="s">
        <v>250</v>
      </c>
      <c r="K2744">
        <f>VLOOKUP(I2744,Sheet2!$A$2:$C$1013,3,FALSE)</f>
        <v>180</v>
      </c>
      <c r="L2744" t="str">
        <f t="shared" si="167"/>
        <v>UPDATE m_coa set coa_group_id='180' WHERE code='220101138';</v>
      </c>
    </row>
    <row r="2745" customFormat="1" spans="2:12">
      <c r="B2745">
        <v>220101139</v>
      </c>
      <c r="C2745" t="str">
        <f t="shared" si="168"/>
        <v>NCL - Utang Pihak Berelasi - PT Tfas Digital Indonesia (TDI)</v>
      </c>
      <c r="D2745" s="7" t="str">
        <f t="shared" si="166"/>
        <v>INSERT INTO m_coa (created_at, code, name) values (NOW(),'220101139','NCL - Utang Pihak Berelasi - PT Tfas Digital Indonesia (TDI)');</v>
      </c>
      <c r="E2745" s="744" t="s">
        <v>60</v>
      </c>
      <c r="F2745" t="s">
        <v>462</v>
      </c>
      <c r="G2745" t="s">
        <v>453</v>
      </c>
      <c r="I2745" t="s">
        <v>251</v>
      </c>
      <c r="K2745">
        <f>VLOOKUP(I2745,Sheet2!$A$2:$C$1013,3,FALSE)</f>
        <v>181</v>
      </c>
      <c r="L2745" t="str">
        <f t="shared" si="167"/>
        <v>UPDATE m_coa set coa_group_id='181' WHERE code='220101139';</v>
      </c>
    </row>
    <row r="2746" customFormat="1" spans="2:12">
      <c r="B2746">
        <v>220101140</v>
      </c>
      <c r="C2746" t="str">
        <f t="shared" si="168"/>
        <v>NCL - Utang Pihak Berelasi - PT Gemilang Integra Fentura (GIF)</v>
      </c>
      <c r="D2746" s="7" t="str">
        <f t="shared" si="166"/>
        <v>INSERT INTO m_coa (created_at, code, name) values (NOW(),'220101140','NCL - Utang Pihak Berelasi - PT Gemilang Integra Fentura (GIF)');</v>
      </c>
      <c r="E2746" s="744" t="s">
        <v>60</v>
      </c>
      <c r="F2746" t="s">
        <v>462</v>
      </c>
      <c r="G2746" t="s">
        <v>453</v>
      </c>
      <c r="I2746" t="s">
        <v>252</v>
      </c>
      <c r="K2746">
        <f>VLOOKUP(I2746,Sheet2!$A$2:$C$1013,3,FALSE)</f>
        <v>182</v>
      </c>
      <c r="L2746" t="str">
        <f t="shared" si="167"/>
        <v>UPDATE m_coa set coa_group_id='182' WHERE code='220101140';</v>
      </c>
    </row>
    <row r="2747" customFormat="1" spans="2:12">
      <c r="B2747">
        <v>220101141</v>
      </c>
      <c r="C2747" t="str">
        <f t="shared" si="168"/>
        <v>NCL - Utang Pihak Berelasi - PT Energi Selalu Baru (ESB)</v>
      </c>
      <c r="D2747" s="7" t="str">
        <f t="shared" si="166"/>
        <v>INSERT INTO m_coa (created_at, code, name) values (NOW(),'220101141','NCL - Utang Pihak Berelasi - PT Energi Selalu Baru (ESB)');</v>
      </c>
      <c r="E2747" s="744" t="s">
        <v>60</v>
      </c>
      <c r="F2747" t="s">
        <v>462</v>
      </c>
      <c r="G2747" t="s">
        <v>453</v>
      </c>
      <c r="I2747" t="s">
        <v>253</v>
      </c>
      <c r="K2747">
        <f>VLOOKUP(I2747,Sheet2!$A$2:$C$1013,3,FALSE)</f>
        <v>183</v>
      </c>
      <c r="L2747" t="str">
        <f t="shared" si="167"/>
        <v>UPDATE m_coa set coa_group_id='183' WHERE code='220101141';</v>
      </c>
    </row>
    <row r="2748" customFormat="1" spans="2:12">
      <c r="B2748">
        <v>220101142</v>
      </c>
      <c r="C2748" t="str">
        <f t="shared" si="168"/>
        <v>NCL - Utang Pihak Berelasi - PT Solic Kreasi Baru (SKB)</v>
      </c>
      <c r="D2748" s="7" t="str">
        <f t="shared" si="166"/>
        <v>INSERT INTO m_coa (created_at, code, name) values (NOW(),'220101142','NCL - Utang Pihak Berelasi - PT Solic Kreasi Baru (SKB)');</v>
      </c>
      <c r="E2748" s="744" t="s">
        <v>60</v>
      </c>
      <c r="F2748" t="s">
        <v>462</v>
      </c>
      <c r="G2748" t="s">
        <v>453</v>
      </c>
      <c r="I2748" t="s">
        <v>254</v>
      </c>
      <c r="K2748">
        <f>VLOOKUP(I2748,Sheet2!$A$2:$C$1013,3,FALSE)</f>
        <v>184</v>
      </c>
      <c r="L2748" t="str">
        <f t="shared" si="167"/>
        <v>UPDATE m_coa set coa_group_id='184' WHERE code='220101142';</v>
      </c>
    </row>
    <row r="2749" customFormat="1" spans="2:12">
      <c r="B2749">
        <v>220101143</v>
      </c>
      <c r="C2749" t="str">
        <f t="shared" si="168"/>
        <v>NCL - Utang Pihak Berelasi - PT Gembala Rintisan Digital (GRD)</v>
      </c>
      <c r="D2749" s="7" t="str">
        <f t="shared" si="166"/>
        <v>INSERT INTO m_coa (created_at, code, name) values (NOW(),'220101143','NCL - Utang Pihak Berelasi - PT Gembala Rintisan Digital (GRD)');</v>
      </c>
      <c r="E2749" s="744" t="s">
        <v>60</v>
      </c>
      <c r="F2749" t="s">
        <v>462</v>
      </c>
      <c r="G2749" t="s">
        <v>453</v>
      </c>
      <c r="I2749" t="s">
        <v>255</v>
      </c>
      <c r="K2749">
        <f>VLOOKUP(I2749,Sheet2!$A$2:$C$1013,3,FALSE)</f>
        <v>185</v>
      </c>
      <c r="L2749" t="str">
        <f t="shared" si="167"/>
        <v>UPDATE m_coa set coa_group_id='185' WHERE code='220101143';</v>
      </c>
    </row>
    <row r="2750" customFormat="1" spans="2:12">
      <c r="B2750">
        <v>220101144</v>
      </c>
      <c r="C2750" t="str">
        <f t="shared" si="168"/>
        <v>NCL - Utang Pihak Berelasi - PT Sentral Inti Anugerah (SIA1)</v>
      </c>
      <c r="D2750" s="7" t="str">
        <f t="shared" si="166"/>
        <v>INSERT INTO m_coa (created_at, code, name) values (NOW(),'220101144','NCL - Utang Pihak Berelasi - PT Sentral Inti Anugerah (SIA1)');</v>
      </c>
      <c r="E2750" s="744" t="s">
        <v>60</v>
      </c>
      <c r="F2750" t="s">
        <v>462</v>
      </c>
      <c r="G2750" t="s">
        <v>453</v>
      </c>
      <c r="I2750" t="s">
        <v>256</v>
      </c>
      <c r="K2750">
        <f>VLOOKUP(I2750,Sheet2!$A$2:$C$1013,3,FALSE)</f>
        <v>186</v>
      </c>
      <c r="L2750" t="str">
        <f t="shared" si="167"/>
        <v>UPDATE m_coa set coa_group_id='186' WHERE code='220101144';</v>
      </c>
    </row>
    <row r="2751" customFormat="1" spans="2:12">
      <c r="B2751">
        <v>220101145</v>
      </c>
      <c r="C2751" t="str">
        <f t="shared" si="168"/>
        <v>NCL - Utang Pihak Berelasi - PT Sarana Cipta Digital (SCD)</v>
      </c>
      <c r="D2751" s="7" t="str">
        <f t="shared" si="166"/>
        <v>INSERT INTO m_coa (created_at, code, name) values (NOW(),'220101145','NCL - Utang Pihak Berelasi - PT Sarana Cipta Digital (SCD)');</v>
      </c>
      <c r="E2751" s="744" t="s">
        <v>60</v>
      </c>
      <c r="F2751" t="s">
        <v>462</v>
      </c>
      <c r="G2751" t="s">
        <v>453</v>
      </c>
      <c r="I2751" t="s">
        <v>257</v>
      </c>
      <c r="K2751">
        <f>VLOOKUP(I2751,Sheet2!$A$2:$C$1013,3,FALSE)</f>
        <v>187</v>
      </c>
      <c r="L2751" t="str">
        <f t="shared" si="167"/>
        <v>UPDATE m_coa set coa_group_id='187' WHERE code='220101145';</v>
      </c>
    </row>
    <row r="2752" customFormat="1" spans="2:12">
      <c r="B2752">
        <v>220101146</v>
      </c>
      <c r="C2752" t="str">
        <f t="shared" si="168"/>
        <v>NCL - Utang Pihak Berelasi - PT Sejahtera Wahana Teknindo (SWT)</v>
      </c>
      <c r="D2752" s="7" t="str">
        <f t="shared" si="166"/>
        <v>INSERT INTO m_coa (created_at, code, name) values (NOW(),'220101146','NCL - Utang Pihak Berelasi - PT Sejahtera Wahana Teknindo (SWT)');</v>
      </c>
      <c r="E2752" s="744" t="s">
        <v>60</v>
      </c>
      <c r="F2752" t="s">
        <v>462</v>
      </c>
      <c r="G2752" t="s">
        <v>453</v>
      </c>
      <c r="I2752" t="s">
        <v>258</v>
      </c>
      <c r="K2752">
        <f>VLOOKUP(I2752,Sheet2!$A$2:$C$1013,3,FALSE)</f>
        <v>188</v>
      </c>
      <c r="L2752" t="str">
        <f t="shared" si="167"/>
        <v>UPDATE m_coa set coa_group_id='188' WHERE code='220101146';</v>
      </c>
    </row>
    <row r="2753" customFormat="1" spans="2:12">
      <c r="B2753">
        <v>220101147</v>
      </c>
      <c r="C2753" t="str">
        <f t="shared" si="168"/>
        <v>NCL - Utang Pihak Berelasi - PT Sicepat Mcash Indonesia (SMI)</v>
      </c>
      <c r="D2753" s="7" t="str">
        <f t="shared" si="166"/>
        <v>INSERT INTO m_coa (created_at, code, name) values (NOW(),'220101147','NCL - Utang Pihak Berelasi - PT Sicepat Mcash Indonesia (SMI)');</v>
      </c>
      <c r="E2753" s="744" t="s">
        <v>60</v>
      </c>
      <c r="F2753" t="s">
        <v>462</v>
      </c>
      <c r="G2753" t="s">
        <v>453</v>
      </c>
      <c r="I2753" t="s">
        <v>259</v>
      </c>
      <c r="K2753">
        <f>VLOOKUP(I2753,Sheet2!$A$2:$C$1013,3,FALSE)</f>
        <v>189</v>
      </c>
      <c r="L2753" t="str">
        <f t="shared" si="167"/>
        <v>UPDATE m_coa set coa_group_id='189' WHERE code='220101147';</v>
      </c>
    </row>
    <row r="2754" customFormat="1" spans="2:12">
      <c r="B2754">
        <v>220101148</v>
      </c>
      <c r="C2754" t="str">
        <f t="shared" si="168"/>
        <v>NCL - Utang Pihak Berelasi - PT TFAS Nusantara Digital (TND)</v>
      </c>
      <c r="D2754" s="7" t="str">
        <f t="shared" si="166"/>
        <v>INSERT INTO m_coa (created_at, code, name) values (NOW(),'220101148','NCL - Utang Pihak Berelasi - PT TFAS Nusantara Digital (TND)');</v>
      </c>
      <c r="E2754" s="744" t="s">
        <v>60</v>
      </c>
      <c r="F2754" t="s">
        <v>462</v>
      </c>
      <c r="G2754" t="s">
        <v>453</v>
      </c>
      <c r="I2754" t="s">
        <v>260</v>
      </c>
      <c r="K2754">
        <f>VLOOKUP(I2754,Sheet2!$A$2:$C$1013,3,FALSE)</f>
        <v>190</v>
      </c>
      <c r="L2754" t="str">
        <f t="shared" si="167"/>
        <v>UPDATE m_coa set coa_group_id='190' WHERE code='220101148';</v>
      </c>
    </row>
    <row r="2755" customFormat="1" spans="2:12">
      <c r="B2755">
        <v>220101149</v>
      </c>
      <c r="C2755" t="str">
        <f t="shared" si="168"/>
        <v>NCL - Utang Pihak Berelasi - PT Volta Indonesia Semesta (VIS)</v>
      </c>
      <c r="D2755" s="7" t="str">
        <f t="shared" si="166"/>
        <v>INSERT INTO m_coa (created_at, code, name) values (NOW(),'220101149','NCL - Utang Pihak Berelasi - PT Volta Indonesia Semesta (VIS)');</v>
      </c>
      <c r="E2755" s="744" t="s">
        <v>60</v>
      </c>
      <c r="F2755" t="s">
        <v>462</v>
      </c>
      <c r="G2755" t="s">
        <v>453</v>
      </c>
      <c r="I2755" t="s">
        <v>261</v>
      </c>
      <c r="K2755">
        <f>VLOOKUP(I2755,Sheet2!$A$2:$C$1013,3,FALSE)</f>
        <v>191</v>
      </c>
      <c r="L2755" t="str">
        <f t="shared" si="167"/>
        <v>UPDATE m_coa set coa_group_id='191' WHERE code='220101149';</v>
      </c>
    </row>
    <row r="2756" customFormat="1" spans="2:12">
      <c r="B2756">
        <v>220101150</v>
      </c>
      <c r="C2756" t="str">
        <f t="shared" si="168"/>
        <v>NCL - Utang Pihak Berelasi - PT Solic Inti Anugerah (SIA2)</v>
      </c>
      <c r="D2756" s="7" t="str">
        <f t="shared" si="166"/>
        <v>INSERT INTO m_coa (created_at, code, name) values (NOW(),'220101150','NCL - Utang Pihak Berelasi - PT Solic Inti Anugerah (SIA2)');</v>
      </c>
      <c r="E2756" s="744" t="s">
        <v>60</v>
      </c>
      <c r="F2756" t="s">
        <v>462</v>
      </c>
      <c r="G2756" t="s">
        <v>453</v>
      </c>
      <c r="I2756" t="s">
        <v>262</v>
      </c>
      <c r="K2756">
        <f>VLOOKUP(I2756,Sheet2!$A$2:$C$1013,3,FALSE)</f>
        <v>192</v>
      </c>
      <c r="L2756" t="str">
        <f t="shared" si="167"/>
        <v>UPDATE m_coa set coa_group_id='192' WHERE code='220101150';</v>
      </c>
    </row>
    <row r="2757" customFormat="1" spans="2:12">
      <c r="B2757">
        <v>220101151</v>
      </c>
      <c r="C2757" t="str">
        <f t="shared" si="168"/>
        <v>NCL - Utang Pihak Berelasi - PT Bumilangit Entertainment Corpora (BCU)</v>
      </c>
      <c r="D2757" s="7" t="str">
        <f t="shared" ref="D2757:D2820" si="169">"INSERT INTO m_coa (created_at, code, name) values (NOW(),'"&amp;B2757&amp;"','"&amp;C2757&amp;"');"</f>
        <v>INSERT INTO m_coa (created_at, code, name) values (NOW(),'220101151','NCL - Utang Pihak Berelasi - PT Bumilangit Entertainment Corpora (BCU)');</v>
      </c>
      <c r="E2757" s="744" t="s">
        <v>60</v>
      </c>
      <c r="F2757" t="s">
        <v>462</v>
      </c>
      <c r="G2757" t="s">
        <v>453</v>
      </c>
      <c r="I2757" t="s">
        <v>263</v>
      </c>
      <c r="K2757">
        <f>VLOOKUP(I2757,Sheet2!$A$2:$C$1013,3,FALSE)</f>
        <v>193</v>
      </c>
      <c r="L2757" t="str">
        <f t="shared" ref="L2757:L2820" si="170">"UPDATE m_coa set coa_group_id='"&amp;K2757&amp;"' WHERE code='"&amp;B2757&amp;"';"</f>
        <v>UPDATE m_coa set coa_group_id='193' WHERE code='220101151';</v>
      </c>
    </row>
    <row r="2758" customFormat="1" spans="2:12">
      <c r="B2758">
        <v>220101152</v>
      </c>
      <c r="C2758" t="str">
        <f t="shared" si="168"/>
        <v>NCL - Utang Pihak Berelasi - PT Sinergi Maxima Digitalindo (SMD)</v>
      </c>
      <c r="D2758" s="7" t="str">
        <f t="shared" si="169"/>
        <v>INSERT INTO m_coa (created_at, code, name) values (NOW(),'220101152','NCL - Utang Pihak Berelasi - PT Sinergi Maxima Digitalindo (SMD)');</v>
      </c>
      <c r="E2758" s="744" t="s">
        <v>60</v>
      </c>
      <c r="F2758" t="s">
        <v>462</v>
      </c>
      <c r="G2758" t="s">
        <v>453</v>
      </c>
      <c r="I2758" t="s">
        <v>264</v>
      </c>
      <c r="K2758">
        <f>VLOOKUP(I2758,Sheet2!$A$2:$C$1013,3,FALSE)</f>
        <v>194</v>
      </c>
      <c r="L2758" t="str">
        <f t="shared" si="170"/>
        <v>UPDATE m_coa set coa_group_id='194' WHERE code='220101152';</v>
      </c>
    </row>
    <row r="2759" customFormat="1" spans="2:12">
      <c r="B2759">
        <v>220101153</v>
      </c>
      <c r="C2759" t="str">
        <f t="shared" si="168"/>
        <v>NCL - Utang Pihak Berelasi - PT Kreasi Baru Digital (KBD)</v>
      </c>
      <c r="D2759" s="7" t="str">
        <f t="shared" si="169"/>
        <v>INSERT INTO m_coa (created_at, code, name) values (NOW(),'220101153','NCL - Utang Pihak Berelasi - PT Kreasi Baru Digital (KBD)');</v>
      </c>
      <c r="E2759" s="744" t="s">
        <v>60</v>
      </c>
      <c r="F2759" t="s">
        <v>462</v>
      </c>
      <c r="G2759" t="s">
        <v>453</v>
      </c>
      <c r="I2759" t="s">
        <v>265</v>
      </c>
      <c r="K2759">
        <f>VLOOKUP(I2759,Sheet2!$A$2:$C$1013,3,FALSE)</f>
        <v>195</v>
      </c>
      <c r="L2759" t="str">
        <f t="shared" si="170"/>
        <v>UPDATE m_coa set coa_group_id='195' WHERE code='220101153';</v>
      </c>
    </row>
    <row r="2760" customFormat="1" spans="2:12">
      <c r="B2760">
        <v>220101154</v>
      </c>
      <c r="C2760" t="str">
        <f t="shared" si="168"/>
        <v>NCL - Utang Pihak Berelasi - PT Solic Inti Digital (SID)</v>
      </c>
      <c r="D2760" s="7" t="str">
        <f t="shared" si="169"/>
        <v>INSERT INTO m_coa (created_at, code, name) values (NOW(),'220101154','NCL - Utang Pihak Berelasi - PT Solic Inti Digital (SID)');</v>
      </c>
      <c r="E2760" s="744" t="s">
        <v>60</v>
      </c>
      <c r="F2760" t="s">
        <v>462</v>
      </c>
      <c r="G2760" t="s">
        <v>453</v>
      </c>
      <c r="I2760" t="s">
        <v>266</v>
      </c>
      <c r="K2760">
        <f>VLOOKUP(I2760,Sheet2!$A$2:$C$1013,3,FALSE)</f>
        <v>196</v>
      </c>
      <c r="L2760" t="str">
        <f t="shared" si="170"/>
        <v>UPDATE m_coa set coa_group_id='196' WHERE code='220101154';</v>
      </c>
    </row>
    <row r="2761" customFormat="1" spans="2:12">
      <c r="B2761">
        <v>220101155</v>
      </c>
      <c r="C2761" t="str">
        <f t="shared" si="168"/>
        <v>NCL - Utang Pihak Berelasi - PT Hikmat Mulia Sentralindo (HMS)</v>
      </c>
      <c r="D2761" s="7" t="str">
        <f t="shared" si="169"/>
        <v>INSERT INTO m_coa (created_at, code, name) values (NOW(),'220101155','NCL - Utang Pihak Berelasi - PT Hikmat Mulia Sentralindo (HMS)');</v>
      </c>
      <c r="E2761" s="744" t="s">
        <v>60</v>
      </c>
      <c r="F2761" t="s">
        <v>462</v>
      </c>
      <c r="G2761" t="s">
        <v>453</v>
      </c>
      <c r="I2761" t="s">
        <v>267</v>
      </c>
      <c r="K2761">
        <f>VLOOKUP(I2761,Sheet2!$A$2:$C$1013,3,FALSE)</f>
        <v>197</v>
      </c>
      <c r="L2761" t="str">
        <f t="shared" si="170"/>
        <v>UPDATE m_coa set coa_group_id='197' WHERE code='220101155';</v>
      </c>
    </row>
    <row r="2762" customFormat="1" spans="2:12">
      <c r="B2762">
        <v>220101156</v>
      </c>
      <c r="C2762" t="str">
        <f t="shared" si="168"/>
        <v>NCL - Utang Pihak Berelasi - PT Berkah Digital Distrindo (BDD)</v>
      </c>
      <c r="D2762" s="7" t="str">
        <f t="shared" si="169"/>
        <v>INSERT INTO m_coa (created_at, code, name) values (NOW(),'220101156','NCL - Utang Pihak Berelasi - PT Berkah Digital Distrindo (BDD)');</v>
      </c>
      <c r="E2762" s="744" t="s">
        <v>60</v>
      </c>
      <c r="F2762" t="s">
        <v>462</v>
      </c>
      <c r="G2762" t="s">
        <v>453</v>
      </c>
      <c r="I2762" t="s">
        <v>268</v>
      </c>
      <c r="K2762">
        <f>VLOOKUP(I2762,Sheet2!$A$2:$C$1013,3,FALSE)</f>
        <v>198</v>
      </c>
      <c r="L2762" t="str">
        <f t="shared" si="170"/>
        <v>UPDATE m_coa set coa_group_id='198' WHERE code='220101156';</v>
      </c>
    </row>
    <row r="2763" customFormat="1" spans="2:12">
      <c r="B2763">
        <v>220101157</v>
      </c>
      <c r="C2763" t="str">
        <f t="shared" si="168"/>
        <v>NCL - Utang Pihak Berelasi - PT DMMX Belanja Digital (BDB)</v>
      </c>
      <c r="D2763" s="7" t="str">
        <f t="shared" si="169"/>
        <v>INSERT INTO m_coa (created_at, code, name) values (NOW(),'220101157','NCL - Utang Pihak Berelasi - PT DMMX Belanja Digital (BDB)');</v>
      </c>
      <c r="E2763" s="744" t="s">
        <v>60</v>
      </c>
      <c r="F2763" t="s">
        <v>462</v>
      </c>
      <c r="G2763" t="s">
        <v>453</v>
      </c>
      <c r="I2763" t="s">
        <v>269</v>
      </c>
      <c r="K2763">
        <f>VLOOKUP(I2763,Sheet2!$A$2:$C$1013,3,FALSE)</f>
        <v>199</v>
      </c>
      <c r="L2763" t="str">
        <f t="shared" si="170"/>
        <v>UPDATE m_coa set coa_group_id='199' WHERE code='220101157';</v>
      </c>
    </row>
    <row r="2764" customFormat="1" spans="2:12">
      <c r="B2764">
        <v>220101158</v>
      </c>
      <c r="C2764" t="str">
        <f t="shared" si="168"/>
        <v>NCL - Utang Pihak Berelasi - PT Roxy Digital Investama (RDI)</v>
      </c>
      <c r="D2764" s="7" t="str">
        <f t="shared" si="169"/>
        <v>INSERT INTO m_coa (created_at, code, name) values (NOW(),'220101158','NCL - Utang Pihak Berelasi - PT Roxy Digital Investama (RDI)');</v>
      </c>
      <c r="E2764" s="744" t="s">
        <v>60</v>
      </c>
      <c r="F2764" t="s">
        <v>462</v>
      </c>
      <c r="G2764" t="s">
        <v>453</v>
      </c>
      <c r="I2764" t="s">
        <v>270</v>
      </c>
      <c r="K2764">
        <f>VLOOKUP(I2764,Sheet2!$A$2:$C$1013,3,FALSE)</f>
        <v>200</v>
      </c>
      <c r="L2764" t="str">
        <f t="shared" si="170"/>
        <v>UPDATE m_coa set coa_group_id='200' WHERE code='220101158';</v>
      </c>
    </row>
    <row r="2765" customFormat="1" spans="2:12">
      <c r="B2765">
        <v>220101159</v>
      </c>
      <c r="C2765" t="str">
        <f t="shared" si="168"/>
        <v>NCL - Utang Pihak Berelasi - PT Digisaham Veritas Indonesia (DVI)</v>
      </c>
      <c r="D2765" s="7" t="str">
        <f t="shared" si="169"/>
        <v>INSERT INTO m_coa (created_at, code, name) values (NOW(),'220101159','NCL - Utang Pihak Berelasi - PT Digisaham Veritas Indonesia (DVI)');</v>
      </c>
      <c r="E2765" s="744" t="s">
        <v>60</v>
      </c>
      <c r="F2765" t="s">
        <v>462</v>
      </c>
      <c r="G2765" t="s">
        <v>453</v>
      </c>
      <c r="I2765" t="s">
        <v>271</v>
      </c>
      <c r="K2765">
        <f>VLOOKUP(I2765,Sheet2!$A$2:$C$1013,3,FALSE)</f>
        <v>201</v>
      </c>
      <c r="L2765" t="str">
        <f t="shared" si="170"/>
        <v>UPDATE m_coa set coa_group_id='201' WHERE code='220101159';</v>
      </c>
    </row>
    <row r="2766" customFormat="1" spans="2:12">
      <c r="B2766">
        <v>220101160</v>
      </c>
      <c r="C2766" t="str">
        <f t="shared" si="168"/>
        <v>NCL - Utang Pihak Berelasi - PT DMMX Smartritel Teknologi (DST)</v>
      </c>
      <c r="D2766" s="7" t="str">
        <f t="shared" si="169"/>
        <v>INSERT INTO m_coa (created_at, code, name) values (NOW(),'220101160','NCL - Utang Pihak Berelasi - PT DMMX Smartritel Teknologi (DST)');</v>
      </c>
      <c r="E2766" s="744" t="s">
        <v>60</v>
      </c>
      <c r="F2766" t="s">
        <v>462</v>
      </c>
      <c r="G2766" t="s">
        <v>453</v>
      </c>
      <c r="I2766" t="s">
        <v>272</v>
      </c>
      <c r="K2766">
        <f>VLOOKUP(I2766,Sheet2!$A$2:$C$1013,3,FALSE)</f>
        <v>202</v>
      </c>
      <c r="L2766" t="str">
        <f t="shared" si="170"/>
        <v>UPDATE m_coa set coa_group_id='202' WHERE code='220101160';</v>
      </c>
    </row>
    <row r="2767" customFormat="1" spans="2:12">
      <c r="B2767">
        <v>220101161</v>
      </c>
      <c r="C2767" t="str">
        <f t="shared" si="168"/>
        <v>NCL - Utang Pihak Berelasi - PT Panca Global Kapital (PEGE)</v>
      </c>
      <c r="D2767" s="7" t="str">
        <f t="shared" si="169"/>
        <v>INSERT INTO m_coa (created_at, code, name) values (NOW(),'220101161','NCL - Utang Pihak Berelasi - PT Panca Global Kapital (PEGE)');</v>
      </c>
      <c r="E2767" s="744" t="s">
        <v>60</v>
      </c>
      <c r="F2767" t="s">
        <v>462</v>
      </c>
      <c r="G2767" t="s">
        <v>453</v>
      </c>
      <c r="I2767" t="s">
        <v>273</v>
      </c>
      <c r="K2767">
        <f>VLOOKUP(I2767,Sheet2!$A$2:$C$1013,3,FALSE)</f>
        <v>203</v>
      </c>
      <c r="L2767" t="str">
        <f t="shared" si="170"/>
        <v>UPDATE m_coa set coa_group_id='203' WHERE code='220101161';</v>
      </c>
    </row>
    <row r="2768" customFormat="1" spans="2:12">
      <c r="B2768">
        <v>220101162</v>
      </c>
      <c r="C2768" t="str">
        <f t="shared" si="168"/>
        <v>NCL - Utang Pihak Berelasi - PT Panca Global Sekuritas (PGS)</v>
      </c>
      <c r="D2768" s="7" t="str">
        <f t="shared" si="169"/>
        <v>INSERT INTO m_coa (created_at, code, name) values (NOW(),'220101162','NCL - Utang Pihak Berelasi - PT Panca Global Sekuritas (PGS)');</v>
      </c>
      <c r="E2768" s="744" t="s">
        <v>60</v>
      </c>
      <c r="F2768" t="s">
        <v>462</v>
      </c>
      <c r="G2768" t="s">
        <v>453</v>
      </c>
      <c r="I2768" t="s">
        <v>274</v>
      </c>
      <c r="K2768">
        <f>VLOOKUP(I2768,Sheet2!$A$2:$C$1013,3,FALSE)</f>
        <v>204</v>
      </c>
      <c r="L2768" t="str">
        <f t="shared" si="170"/>
        <v>UPDATE m_coa set coa_group_id='204' WHERE code='220101162';</v>
      </c>
    </row>
    <row r="2769" customFormat="1" spans="2:12">
      <c r="B2769">
        <v>220101163</v>
      </c>
      <c r="C2769" t="str">
        <f t="shared" si="168"/>
        <v>NCL - Utang Pihak Berelasi - PT Akasia Damcorp Waba (ADW)</v>
      </c>
      <c r="D2769" s="7" t="str">
        <f t="shared" si="169"/>
        <v>INSERT INTO m_coa (created_at, code, name) values (NOW(),'220101163','NCL - Utang Pihak Berelasi - PT Akasia Damcorp Waba (ADW)');</v>
      </c>
      <c r="E2769" s="744" t="s">
        <v>60</v>
      </c>
      <c r="F2769" t="s">
        <v>462</v>
      </c>
      <c r="G2769" t="s">
        <v>453</v>
      </c>
      <c r="I2769" t="s">
        <v>275</v>
      </c>
      <c r="K2769">
        <f>VLOOKUP(I2769,Sheet2!$A$2:$C$1013,3,FALSE)</f>
        <v>205</v>
      </c>
      <c r="L2769" t="str">
        <f t="shared" si="170"/>
        <v>UPDATE m_coa set coa_group_id='205' WHERE code='220101163';</v>
      </c>
    </row>
    <row r="2770" customFormat="1" spans="2:12">
      <c r="B2770">
        <v>220101164</v>
      </c>
      <c r="C2770" t="str">
        <f t="shared" si="168"/>
        <v>NCL - Utang Pihak Berelasi - PT Edukasi Atlit Internet Digital (EAID)</v>
      </c>
      <c r="D2770" s="7" t="str">
        <f t="shared" si="169"/>
        <v>INSERT INTO m_coa (created_at, code, name) values (NOW(),'220101164','NCL - Utang Pihak Berelasi - PT Edukasi Atlit Internet Digital (EAID)');</v>
      </c>
      <c r="E2770" s="744" t="s">
        <v>60</v>
      </c>
      <c r="F2770" t="s">
        <v>462</v>
      </c>
      <c r="G2770" t="s">
        <v>453</v>
      </c>
      <c r="I2770" t="s">
        <v>276</v>
      </c>
      <c r="K2770">
        <f>VLOOKUP(I2770,Sheet2!$A$2:$C$1013,3,FALSE)</f>
        <v>206</v>
      </c>
      <c r="L2770" t="str">
        <f t="shared" si="170"/>
        <v>UPDATE m_coa set coa_group_id='206' WHERE code='220101164';</v>
      </c>
    </row>
    <row r="2771" customFormat="1" spans="2:12">
      <c r="B2771">
        <v>220101165</v>
      </c>
      <c r="C2771" t="str">
        <f t="shared" si="168"/>
        <v>NCL - Utang Pihak Berelasi - PT DMMX Hera Sukses (DHS)</v>
      </c>
      <c r="D2771" s="7" t="str">
        <f t="shared" si="169"/>
        <v>INSERT INTO m_coa (created_at, code, name) values (NOW(),'220101165','NCL - Utang Pihak Berelasi - PT DMMX Hera Sukses (DHS)');</v>
      </c>
      <c r="E2771" s="744" t="s">
        <v>60</v>
      </c>
      <c r="F2771" t="s">
        <v>462</v>
      </c>
      <c r="G2771" t="s">
        <v>453</v>
      </c>
      <c r="I2771" t="s">
        <v>277</v>
      </c>
      <c r="K2771">
        <f>VLOOKUP(I2771,Sheet2!$A$2:$C$1013,3,FALSE)</f>
        <v>207</v>
      </c>
      <c r="L2771" t="str">
        <f t="shared" si="170"/>
        <v>UPDATE m_coa set coa_group_id='207' WHERE code='220101165';</v>
      </c>
    </row>
    <row r="2772" customFormat="1" spans="2:12">
      <c r="B2772">
        <v>220101166</v>
      </c>
      <c r="C2772" t="str">
        <f t="shared" si="168"/>
        <v>NCL - Utang Pihak Berelasi - PT Rans Prestisius Indonesia (RPI)</v>
      </c>
      <c r="D2772" s="7" t="str">
        <f t="shared" si="169"/>
        <v>INSERT INTO m_coa (created_at, code, name) values (NOW(),'220101166','NCL - Utang Pihak Berelasi - PT Rans Prestisius Indonesia (RPI)');</v>
      </c>
      <c r="E2772" s="744" t="s">
        <v>60</v>
      </c>
      <c r="F2772" t="s">
        <v>462</v>
      </c>
      <c r="G2772" t="s">
        <v>453</v>
      </c>
      <c r="I2772" t="s">
        <v>278</v>
      </c>
      <c r="K2772">
        <f>VLOOKUP(I2772,Sheet2!$A$2:$C$1013,3,FALSE)</f>
        <v>208</v>
      </c>
      <c r="L2772" t="str">
        <f t="shared" si="170"/>
        <v>UPDATE m_coa set coa_group_id='208' WHERE code='220101166';</v>
      </c>
    </row>
    <row r="2773" customFormat="1" spans="2:12">
      <c r="B2773">
        <v>220101167</v>
      </c>
      <c r="C2773" t="str">
        <f t="shared" si="168"/>
        <v>NCL - Utang Pihak Berelasi - PT DMMX Gamindo Global</v>
      </c>
      <c r="D2773" s="7" t="str">
        <f t="shared" si="169"/>
        <v>INSERT INTO m_coa (created_at, code, name) values (NOW(),'220101167','NCL - Utang Pihak Berelasi - PT DMMX Gamindo Global');</v>
      </c>
      <c r="E2773" s="744" t="s">
        <v>60</v>
      </c>
      <c r="F2773" t="s">
        <v>462</v>
      </c>
      <c r="G2773" t="s">
        <v>453</v>
      </c>
      <c r="I2773" t="s">
        <v>279</v>
      </c>
      <c r="K2773">
        <f>VLOOKUP(I2773,Sheet2!$A$2:$C$1013,3,FALSE)</f>
        <v>209</v>
      </c>
      <c r="L2773" t="str">
        <f t="shared" si="170"/>
        <v>UPDATE m_coa set coa_group_id='209' WHERE code='220101167';</v>
      </c>
    </row>
    <row r="2774" customFormat="1" spans="2:12">
      <c r="B2774">
        <v>220101168</v>
      </c>
      <c r="C2774" t="str">
        <f t="shared" si="168"/>
        <v>NCL - Utang Pihak Berelasi - PT Digital Anugerah Medisindo (DAM)</v>
      </c>
      <c r="D2774" s="7" t="str">
        <f t="shared" si="169"/>
        <v>INSERT INTO m_coa (created_at, code, name) values (NOW(),'220101168','NCL - Utang Pihak Berelasi - PT Digital Anugerah Medisindo (DAM)');</v>
      </c>
      <c r="E2774" s="744" t="s">
        <v>60</v>
      </c>
      <c r="F2774" t="s">
        <v>462</v>
      </c>
      <c r="G2774" t="s">
        <v>453</v>
      </c>
      <c r="I2774" t="s">
        <v>280</v>
      </c>
      <c r="K2774">
        <f>VLOOKUP(I2774,Sheet2!$A$2:$C$1013,3,FALSE)</f>
        <v>210</v>
      </c>
      <c r="L2774" t="str">
        <f t="shared" si="170"/>
        <v>UPDATE m_coa set coa_group_id='210' WHERE code='220101168';</v>
      </c>
    </row>
    <row r="2775" customFormat="1" spans="2:12">
      <c r="B2775">
        <v>220101169</v>
      </c>
      <c r="C2775" t="str">
        <f t="shared" si="168"/>
        <v>NCL - Utang Pihak Berelasi - PT Zirius Soteria Investama (ZSI)</v>
      </c>
      <c r="D2775" s="7" t="str">
        <f t="shared" si="169"/>
        <v>INSERT INTO m_coa (created_at, code, name) values (NOW(),'220101169','NCL - Utang Pihak Berelasi - PT Zirius Soteria Investama (ZSI)');</v>
      </c>
      <c r="E2775" s="744" t="s">
        <v>60</v>
      </c>
      <c r="F2775" t="s">
        <v>462</v>
      </c>
      <c r="G2775" t="s">
        <v>453</v>
      </c>
      <c r="I2775" t="s">
        <v>281</v>
      </c>
      <c r="K2775">
        <f>VLOOKUP(I2775,Sheet2!$A$2:$C$1013,3,FALSE)</f>
        <v>211</v>
      </c>
      <c r="L2775" t="str">
        <f t="shared" si="170"/>
        <v>UPDATE m_coa set coa_group_id='211' WHERE code='220101169';</v>
      </c>
    </row>
    <row r="2776" customFormat="1" spans="2:12">
      <c r="B2776">
        <v>220101170</v>
      </c>
      <c r="C2776" t="str">
        <f t="shared" si="168"/>
        <v>NCL - Utang Pihak Berelasi - PT CKL Indonesia Raya (CKL1)</v>
      </c>
      <c r="D2776" s="7" t="str">
        <f t="shared" si="169"/>
        <v>INSERT INTO m_coa (created_at, code, name) values (NOW(),'220101170','NCL - Utang Pihak Berelasi - PT CKL Indonesia Raya (CKL1)');</v>
      </c>
      <c r="E2776" s="744" t="s">
        <v>60</v>
      </c>
      <c r="F2776" t="s">
        <v>462</v>
      </c>
      <c r="G2776" t="s">
        <v>453</v>
      </c>
      <c r="I2776" t="s">
        <v>282</v>
      </c>
      <c r="K2776">
        <f>VLOOKUP(I2776,Sheet2!$A$2:$C$1013,3,FALSE)</f>
        <v>212</v>
      </c>
      <c r="L2776" t="str">
        <f t="shared" si="170"/>
        <v>UPDATE m_coa set coa_group_id='212' WHERE code='220101170';</v>
      </c>
    </row>
    <row r="2777" customFormat="1" spans="2:12">
      <c r="B2777">
        <v>220101171</v>
      </c>
      <c r="C2777" t="str">
        <f t="shared" si="168"/>
        <v>NCL - Utang Pihak Berelasi - PT Cipta Krida Lestari (CKL2)</v>
      </c>
      <c r="D2777" s="7" t="str">
        <f t="shared" si="169"/>
        <v>INSERT INTO m_coa (created_at, code, name) values (NOW(),'220101171','NCL - Utang Pihak Berelasi - PT Cipta Krida Lestari (CKL2)');</v>
      </c>
      <c r="E2777" s="744" t="s">
        <v>60</v>
      </c>
      <c r="F2777" t="s">
        <v>462</v>
      </c>
      <c r="G2777" t="s">
        <v>453</v>
      </c>
      <c r="I2777" t="s">
        <v>283</v>
      </c>
      <c r="K2777">
        <f>VLOOKUP(I2777,Sheet2!$A$2:$C$1013,3,FALSE)</f>
        <v>213</v>
      </c>
      <c r="L2777" t="str">
        <f t="shared" si="170"/>
        <v>UPDATE m_coa set coa_group_id='213' WHERE code='220101171';</v>
      </c>
    </row>
    <row r="2778" customFormat="1" spans="2:12">
      <c r="B2778">
        <v>220101172</v>
      </c>
      <c r="C2778" t="str">
        <f t="shared" si="168"/>
        <v>NCL - Utang Pihak Berelasi - PT Abyakta Data Sentosa (ADS)</v>
      </c>
      <c r="D2778" s="7" t="str">
        <f t="shared" si="169"/>
        <v>INSERT INTO m_coa (created_at, code, name) values (NOW(),'220101172','NCL - Utang Pihak Berelasi - PT Abyakta Data Sentosa (ADS)');</v>
      </c>
      <c r="E2778" s="744" t="s">
        <v>60</v>
      </c>
      <c r="F2778" t="s">
        <v>462</v>
      </c>
      <c r="G2778" t="s">
        <v>453</v>
      </c>
      <c r="I2778" t="s">
        <v>284</v>
      </c>
      <c r="K2778">
        <f>VLOOKUP(I2778,Sheet2!$A$2:$C$1013,3,FALSE)</f>
        <v>214</v>
      </c>
      <c r="L2778" t="str">
        <f t="shared" si="170"/>
        <v>UPDATE m_coa set coa_group_id='214' WHERE code='220101172';</v>
      </c>
    </row>
    <row r="2779" customFormat="1" spans="2:12">
      <c r="B2779">
        <v>220101173</v>
      </c>
      <c r="C2779" t="str">
        <f t="shared" si="168"/>
        <v>NCL - Utang Pihak Berelasi - PT Niji Sicepat Gamindo (NSG)</v>
      </c>
      <c r="D2779" s="7" t="str">
        <f t="shared" si="169"/>
        <v>INSERT INTO m_coa (created_at, code, name) values (NOW(),'220101173','NCL - Utang Pihak Berelasi - PT Niji Sicepat Gamindo (NSG)');</v>
      </c>
      <c r="E2779" s="744" t="s">
        <v>60</v>
      </c>
      <c r="F2779" t="s">
        <v>462</v>
      </c>
      <c r="G2779" t="s">
        <v>453</v>
      </c>
      <c r="I2779" t="s">
        <v>285</v>
      </c>
      <c r="K2779">
        <f>VLOOKUP(I2779,Sheet2!$A$2:$C$1013,3,FALSE)</f>
        <v>215</v>
      </c>
      <c r="L2779" t="str">
        <f t="shared" si="170"/>
        <v>UPDATE m_coa set coa_group_id='215' WHERE code='220101173';</v>
      </c>
    </row>
    <row r="2780" customFormat="1" spans="2:12">
      <c r="B2780">
        <v>220101174</v>
      </c>
      <c r="C2780" t="str">
        <f t="shared" si="168"/>
        <v>NCL - Utang Pihak Berelasi - PT Mulia Semesta Perkasa (MSP)</v>
      </c>
      <c r="D2780" s="7" t="str">
        <f t="shared" si="169"/>
        <v>INSERT INTO m_coa (created_at, code, name) values (NOW(),'220101174','NCL - Utang Pihak Berelasi - PT Mulia Semesta Perkasa (MSP)');</v>
      </c>
      <c r="E2780" s="744" t="s">
        <v>60</v>
      </c>
      <c r="F2780" t="s">
        <v>462</v>
      </c>
      <c r="G2780" t="s">
        <v>453</v>
      </c>
      <c r="I2780" t="s">
        <v>286</v>
      </c>
      <c r="K2780">
        <f>VLOOKUP(I2780,Sheet2!$A$2:$C$1013,3,FALSE)</f>
        <v>216</v>
      </c>
      <c r="L2780" t="str">
        <f t="shared" si="170"/>
        <v>UPDATE m_coa set coa_group_id='216' WHERE code='220101174';</v>
      </c>
    </row>
    <row r="2781" customFormat="1" spans="2:12">
      <c r="B2781">
        <v>220101175</v>
      </c>
      <c r="C2781" t="str">
        <f t="shared" si="168"/>
        <v>NCL - Utang Pihak Berelasi - PT Kredit Skor Indonesia (KSI)</v>
      </c>
      <c r="D2781" s="7" t="str">
        <f t="shared" si="169"/>
        <v>INSERT INTO m_coa (created_at, code, name) values (NOW(),'220101175','NCL - Utang Pihak Berelasi - PT Kredit Skor Indonesia (KSI)');</v>
      </c>
      <c r="E2781" s="744" t="s">
        <v>60</v>
      </c>
      <c r="F2781" t="s">
        <v>462</v>
      </c>
      <c r="G2781" t="s">
        <v>453</v>
      </c>
      <c r="I2781" t="s">
        <v>287</v>
      </c>
      <c r="K2781">
        <f>VLOOKUP(I2781,Sheet2!$A$2:$C$1013,3,FALSE)</f>
        <v>217</v>
      </c>
      <c r="L2781" t="str">
        <f t="shared" si="170"/>
        <v>UPDATE m_coa set coa_group_id='217' WHERE code='220101175';</v>
      </c>
    </row>
    <row r="2782" customFormat="1" spans="2:12">
      <c r="B2782">
        <v>220101176</v>
      </c>
      <c r="C2782" t="str">
        <f t="shared" si="168"/>
        <v>NCL - Utang Pihak Berelasi - PT Caltech Digital Indonesia (CDI)</v>
      </c>
      <c r="D2782" s="7" t="str">
        <f t="shared" si="169"/>
        <v>INSERT INTO m_coa (created_at, code, name) values (NOW(),'220101176','NCL - Utang Pihak Berelasi - PT Caltech Digital Indonesia (CDI)');</v>
      </c>
      <c r="E2782" s="744" t="s">
        <v>60</v>
      </c>
      <c r="F2782" t="s">
        <v>462</v>
      </c>
      <c r="G2782" t="s">
        <v>453</v>
      </c>
      <c r="I2782" t="s">
        <v>288</v>
      </c>
      <c r="K2782">
        <f>VLOOKUP(I2782,Sheet2!$A$2:$C$1013,3,FALSE)</f>
        <v>218</v>
      </c>
      <c r="L2782" t="str">
        <f t="shared" si="170"/>
        <v>UPDATE m_coa set coa_group_id='218' WHERE code='220101176';</v>
      </c>
    </row>
    <row r="2783" customFormat="1" spans="2:12">
      <c r="B2783">
        <v>220101177</v>
      </c>
      <c r="C2783" t="str">
        <f t="shared" si="168"/>
        <v>NCL - Utang Pihak Berelasi - PT Tfas Energi Indonesia (TEI)</v>
      </c>
      <c r="D2783" s="7" t="str">
        <f t="shared" si="169"/>
        <v>INSERT INTO m_coa (created_at, code, name) values (NOW(),'220101177','NCL - Utang Pihak Berelasi - PT Tfas Energi Indonesia (TEI)');</v>
      </c>
      <c r="E2783" s="744" t="s">
        <v>60</v>
      </c>
      <c r="F2783" t="s">
        <v>462</v>
      </c>
      <c r="G2783" t="s">
        <v>453</v>
      </c>
      <c r="I2783" t="s">
        <v>289</v>
      </c>
      <c r="K2783">
        <f>VLOOKUP(I2783,Sheet2!$A$2:$C$1013,3,FALSE)</f>
        <v>219</v>
      </c>
      <c r="L2783" t="str">
        <f t="shared" si="170"/>
        <v>UPDATE m_coa set coa_group_id='219' WHERE code='220101177';</v>
      </c>
    </row>
    <row r="2784" customFormat="1" spans="2:12">
      <c r="B2784">
        <v>220101178</v>
      </c>
      <c r="C2784" t="str">
        <f t="shared" si="168"/>
        <v>NCL - Utang Pihak Berelasi - PT Sicepat Inti Sofizo (SIF)</v>
      </c>
      <c r="D2784" s="7" t="str">
        <f t="shared" si="169"/>
        <v>INSERT INTO m_coa (created_at, code, name) values (NOW(),'220101178','NCL - Utang Pihak Berelasi - PT Sicepat Inti Sofizo (SIF)');</v>
      </c>
      <c r="E2784" s="744" t="s">
        <v>60</v>
      </c>
      <c r="F2784" t="s">
        <v>462</v>
      </c>
      <c r="G2784" t="s">
        <v>453</v>
      </c>
      <c r="I2784" t="s">
        <v>290</v>
      </c>
      <c r="K2784">
        <f>VLOOKUP(I2784,Sheet2!$A$2:$C$1013,3,FALSE)</f>
        <v>220</v>
      </c>
      <c r="L2784" t="str">
        <f t="shared" si="170"/>
        <v>UPDATE m_coa set coa_group_id='220' WHERE code='220101178';</v>
      </c>
    </row>
    <row r="2785" customFormat="1" spans="2:12">
      <c r="B2785">
        <v>220101179</v>
      </c>
      <c r="C2785" t="str">
        <f t="shared" si="168"/>
        <v>NCL - Utang Pihak Berelasi - PT DMMX Dektos Inti (DDI)</v>
      </c>
      <c r="D2785" s="7" t="str">
        <f t="shared" si="169"/>
        <v>INSERT INTO m_coa (created_at, code, name) values (NOW(),'220101179','NCL - Utang Pihak Berelasi - PT DMMX Dektos Inti (DDI)');</v>
      </c>
      <c r="E2785" s="744" t="s">
        <v>60</v>
      </c>
      <c r="F2785" t="s">
        <v>462</v>
      </c>
      <c r="G2785" t="s">
        <v>453</v>
      </c>
      <c r="I2785" t="s">
        <v>291</v>
      </c>
      <c r="K2785">
        <f>VLOOKUP(I2785,Sheet2!$A$2:$C$1013,3,FALSE)</f>
        <v>221</v>
      </c>
      <c r="L2785" t="str">
        <f t="shared" si="170"/>
        <v>UPDATE m_coa set coa_group_id='221' WHERE code='220101179';</v>
      </c>
    </row>
    <row r="2786" customFormat="1" spans="2:12">
      <c r="B2786">
        <v>220101180</v>
      </c>
      <c r="C2786" t="str">
        <f t="shared" si="168"/>
        <v>NCL - Utang Pihak Berelasi - PT Nugen Farma Medika (NFM)</v>
      </c>
      <c r="D2786" s="7" t="str">
        <f t="shared" si="169"/>
        <v>INSERT INTO m_coa (created_at, code, name) values (NOW(),'220101180','NCL - Utang Pihak Berelasi - PT Nugen Farma Medika (NFM)');</v>
      </c>
      <c r="E2786" s="744" t="s">
        <v>60</v>
      </c>
      <c r="F2786" t="s">
        <v>462</v>
      </c>
      <c r="G2786" t="s">
        <v>453</v>
      </c>
      <c r="I2786" t="s">
        <v>292</v>
      </c>
      <c r="K2786">
        <f>VLOOKUP(I2786,Sheet2!$A$2:$C$1013,3,FALSE)</f>
        <v>222</v>
      </c>
      <c r="L2786" t="str">
        <f t="shared" si="170"/>
        <v>UPDATE m_coa set coa_group_id='222' WHERE code='220101180';</v>
      </c>
    </row>
    <row r="2787" customFormat="1" spans="2:12">
      <c r="B2787">
        <v>220101181</v>
      </c>
      <c r="C2787" t="str">
        <f t="shared" si="168"/>
        <v>NCL - Utang Pihak Berelasi - PT Sicepat Aset Digital (SAD)</v>
      </c>
      <c r="D2787" s="7" t="str">
        <f t="shared" si="169"/>
        <v>INSERT INTO m_coa (created_at, code, name) values (NOW(),'220101181','NCL - Utang Pihak Berelasi - PT Sicepat Aset Digital (SAD)');</v>
      </c>
      <c r="E2787" s="744" t="s">
        <v>60</v>
      </c>
      <c r="F2787" t="s">
        <v>462</v>
      </c>
      <c r="G2787" t="s">
        <v>453</v>
      </c>
      <c r="I2787" t="s">
        <v>293</v>
      </c>
      <c r="K2787">
        <f>VLOOKUP(I2787,Sheet2!$A$2:$C$1013,3,FALSE)</f>
        <v>223</v>
      </c>
      <c r="L2787" t="str">
        <f t="shared" si="170"/>
        <v>UPDATE m_coa set coa_group_id='223' WHERE code='220101181';</v>
      </c>
    </row>
    <row r="2788" customFormat="1" spans="2:12">
      <c r="B2788">
        <v>220101182</v>
      </c>
      <c r="C2788" t="str">
        <f t="shared" si="168"/>
        <v>NCL - Utang Pihak Berelasi - PT Royal Investama Sejahtera (RIS)</v>
      </c>
      <c r="D2788" s="7" t="str">
        <f t="shared" si="169"/>
        <v>INSERT INTO m_coa (created_at, code, name) values (NOW(),'220101182','NCL - Utang Pihak Berelasi - PT Royal Investama Sejahtera (RIS)');</v>
      </c>
      <c r="E2788" s="744" t="s">
        <v>60</v>
      </c>
      <c r="F2788" t="s">
        <v>462</v>
      </c>
      <c r="G2788" t="s">
        <v>453</v>
      </c>
      <c r="I2788" t="s">
        <v>294</v>
      </c>
      <c r="K2788">
        <f>VLOOKUP(I2788,Sheet2!$A$2:$C$1013,3,FALSE)</f>
        <v>224</v>
      </c>
      <c r="L2788" t="str">
        <f t="shared" si="170"/>
        <v>UPDATE m_coa set coa_group_id='224' WHERE code='220101182';</v>
      </c>
    </row>
    <row r="2789" customFormat="1" spans="2:12">
      <c r="B2789">
        <v>220101183</v>
      </c>
      <c r="C2789" t="str">
        <f t="shared" si="168"/>
        <v>NCL - Utang Pihak Berelasi - PT Yudha Harapan Mulia (YHM)</v>
      </c>
      <c r="D2789" s="7" t="str">
        <f t="shared" si="169"/>
        <v>INSERT INTO m_coa (created_at, code, name) values (NOW(),'220101183','NCL - Utang Pihak Berelasi - PT Yudha Harapan Mulia (YHM)');</v>
      </c>
      <c r="E2789" s="744" t="s">
        <v>60</v>
      </c>
      <c r="F2789" t="s">
        <v>462</v>
      </c>
      <c r="G2789" t="s">
        <v>453</v>
      </c>
      <c r="I2789" t="s">
        <v>295</v>
      </c>
      <c r="K2789">
        <f>VLOOKUP(I2789,Sheet2!$A$2:$C$1013,3,FALSE)</f>
        <v>225</v>
      </c>
      <c r="L2789" t="str">
        <f t="shared" si="170"/>
        <v>UPDATE m_coa set coa_group_id='225' WHERE code='220101183';</v>
      </c>
    </row>
    <row r="2790" customFormat="1" spans="2:12">
      <c r="B2790">
        <v>220101184</v>
      </c>
      <c r="C2790" t="str">
        <f t="shared" si="168"/>
        <v>NCL - Utang Pihak Berelasi - PT DMMX Distribusi Pentabuana (DDP)</v>
      </c>
      <c r="D2790" s="7" t="str">
        <f t="shared" si="169"/>
        <v>INSERT INTO m_coa (created_at, code, name) values (NOW(),'220101184','NCL - Utang Pihak Berelasi - PT DMMX Distribusi Pentabuana (DDP)');</v>
      </c>
      <c r="E2790" s="744" t="s">
        <v>60</v>
      </c>
      <c r="F2790" t="s">
        <v>462</v>
      </c>
      <c r="G2790" t="s">
        <v>453</v>
      </c>
      <c r="I2790" t="s">
        <v>296</v>
      </c>
      <c r="K2790">
        <f>VLOOKUP(I2790,Sheet2!$A$2:$C$1013,3,FALSE)</f>
        <v>226</v>
      </c>
      <c r="L2790" t="str">
        <f t="shared" si="170"/>
        <v>UPDATE m_coa set coa_group_id='226' WHERE code='220101184';</v>
      </c>
    </row>
    <row r="2791" customFormat="1" spans="2:12">
      <c r="B2791">
        <v>220101185</v>
      </c>
      <c r="C2791" t="str">
        <f t="shared" si="168"/>
        <v>NCL - Utang Pihak Berelasi - PT Dezer Ruang Bicara (DRB)</v>
      </c>
      <c r="D2791" s="7" t="str">
        <f t="shared" si="169"/>
        <v>INSERT INTO m_coa (created_at, code, name) values (NOW(),'220101185','NCL - Utang Pihak Berelasi - PT Dezer Ruang Bicara (DRB)');</v>
      </c>
      <c r="E2791" s="744" t="s">
        <v>60</v>
      </c>
      <c r="F2791" t="s">
        <v>462</v>
      </c>
      <c r="G2791" t="s">
        <v>453</v>
      </c>
      <c r="I2791" t="s">
        <v>297</v>
      </c>
      <c r="K2791">
        <f>VLOOKUP(I2791,Sheet2!$A$2:$C$1013,3,FALSE)</f>
        <v>227</v>
      </c>
      <c r="L2791" t="str">
        <f t="shared" si="170"/>
        <v>UPDATE m_coa set coa_group_id='227' WHERE code='220101185';</v>
      </c>
    </row>
    <row r="2792" customFormat="1" spans="2:12">
      <c r="B2792">
        <v>220101186</v>
      </c>
      <c r="C2792" t="str">
        <f t="shared" si="168"/>
        <v>NCL - Utang Pihak Berelasi - PT Dektos Digital Corbuzier (DDC)</v>
      </c>
      <c r="D2792" s="7" t="str">
        <f t="shared" si="169"/>
        <v>INSERT INTO m_coa (created_at, code, name) values (NOW(),'220101186','NCL - Utang Pihak Berelasi - PT Dektos Digital Corbuzier (DDC)');</v>
      </c>
      <c r="E2792" s="744" t="s">
        <v>60</v>
      </c>
      <c r="F2792" t="s">
        <v>462</v>
      </c>
      <c r="G2792" t="s">
        <v>453</v>
      </c>
      <c r="I2792" t="s">
        <v>298</v>
      </c>
      <c r="K2792">
        <f>VLOOKUP(I2792,Sheet2!$A$2:$C$1013,3,FALSE)</f>
        <v>228</v>
      </c>
      <c r="L2792" t="str">
        <f t="shared" si="170"/>
        <v>UPDATE m_coa set coa_group_id='228' WHERE code='220101186';</v>
      </c>
    </row>
    <row r="2793" customFormat="1" spans="2:12">
      <c r="B2793">
        <v>220101187</v>
      </c>
      <c r="C2793" t="str">
        <f t="shared" si="168"/>
        <v>NCL - Utang Pihak Berelasi - PT BLDX Komik Nusantara (BKN)</v>
      </c>
      <c r="D2793" s="7" t="str">
        <f t="shared" si="169"/>
        <v>INSERT INTO m_coa (created_at, code, name) values (NOW(),'220101187','NCL - Utang Pihak Berelasi - PT BLDX Komik Nusantara (BKN)');</v>
      </c>
      <c r="E2793" s="744" t="s">
        <v>60</v>
      </c>
      <c r="F2793" t="s">
        <v>462</v>
      </c>
      <c r="G2793" t="s">
        <v>453</v>
      </c>
      <c r="I2793" t="s">
        <v>299</v>
      </c>
      <c r="K2793">
        <f>VLOOKUP(I2793,Sheet2!$A$2:$C$1013,3,FALSE)</f>
        <v>229</v>
      </c>
      <c r="L2793" t="str">
        <f t="shared" si="170"/>
        <v>UPDATE m_coa set coa_group_id='229' WHERE code='220101187';</v>
      </c>
    </row>
    <row r="2794" customFormat="1" spans="2:12">
      <c r="B2794">
        <v>220101188</v>
      </c>
      <c r="C2794" t="str">
        <f t="shared" si="168"/>
        <v>NCL - Utang Pihak Berelasi - PT Damcorp Digital Media (DDM)</v>
      </c>
      <c r="D2794" s="7" t="str">
        <f t="shared" si="169"/>
        <v>INSERT INTO m_coa (created_at, code, name) values (NOW(),'220101188','NCL - Utang Pihak Berelasi - PT Damcorp Digital Media (DDM)');</v>
      </c>
      <c r="E2794" s="744" t="s">
        <v>60</v>
      </c>
      <c r="F2794" t="s">
        <v>462</v>
      </c>
      <c r="G2794" t="s">
        <v>453</v>
      </c>
      <c r="I2794" t="s">
        <v>300</v>
      </c>
      <c r="K2794">
        <f>VLOOKUP(I2794,Sheet2!$A$2:$C$1013,3,FALSE)</f>
        <v>230</v>
      </c>
      <c r="L2794" t="str">
        <f t="shared" si="170"/>
        <v>UPDATE m_coa set coa_group_id='230' WHERE code='220101188';</v>
      </c>
    </row>
    <row r="2795" customFormat="1" spans="2:12">
      <c r="B2795">
        <v>220101189</v>
      </c>
      <c r="C2795" t="str">
        <f t="shared" si="168"/>
        <v>NCL - Utang Pihak Berelasi - PT NFT Digital Indonesia (NDI)</v>
      </c>
      <c r="D2795" s="7" t="str">
        <f t="shared" si="169"/>
        <v>INSERT INTO m_coa (created_at, code, name) values (NOW(),'220101189','NCL - Utang Pihak Berelasi - PT NFT Digital Indonesia (NDI)');</v>
      </c>
      <c r="E2795" s="744" t="s">
        <v>60</v>
      </c>
      <c r="F2795" t="s">
        <v>462</v>
      </c>
      <c r="G2795" t="s">
        <v>453</v>
      </c>
      <c r="I2795" t="s">
        <v>301</v>
      </c>
      <c r="K2795">
        <f>VLOOKUP(I2795,Sheet2!$A$2:$C$1013,3,FALSE)</f>
        <v>231</v>
      </c>
      <c r="L2795" t="str">
        <f t="shared" si="170"/>
        <v>UPDATE m_coa set coa_group_id='231' WHERE code='220101189';</v>
      </c>
    </row>
    <row r="2796" customFormat="1" spans="2:12">
      <c r="B2796">
        <v>220101190</v>
      </c>
      <c r="C2796" t="str">
        <f t="shared" si="168"/>
        <v>NCL - Utang Pihak Berelasi - PT Meta Verse Indonesia (MVI)</v>
      </c>
      <c r="D2796" s="7" t="str">
        <f t="shared" si="169"/>
        <v>INSERT INTO m_coa (created_at, code, name) values (NOW(),'220101190','NCL - Utang Pihak Berelasi - PT Meta Verse Indonesia (MVI)');</v>
      </c>
      <c r="E2796" s="744" t="s">
        <v>60</v>
      </c>
      <c r="F2796" t="s">
        <v>462</v>
      </c>
      <c r="G2796" t="s">
        <v>453</v>
      </c>
      <c r="I2796" t="s">
        <v>302</v>
      </c>
      <c r="K2796">
        <f>VLOOKUP(I2796,Sheet2!$A$2:$C$1013,3,FALSE)</f>
        <v>232</v>
      </c>
      <c r="L2796" t="str">
        <f t="shared" si="170"/>
        <v>UPDATE m_coa set coa_group_id='232' WHERE code='220101190';</v>
      </c>
    </row>
    <row r="2797" customFormat="1" spans="2:12">
      <c r="B2797">
        <v>220101191</v>
      </c>
      <c r="C2797" t="str">
        <f t="shared" si="168"/>
        <v>NCL - Utang Pihak Berelasi - PT META PRAVIA DIGITAL (MPD)</v>
      </c>
      <c r="D2797" s="7" t="str">
        <f t="shared" si="169"/>
        <v>INSERT INTO m_coa (created_at, code, name) values (NOW(),'220101191','NCL - Utang Pihak Berelasi - PT META PRAVIA DIGITAL (MPD)');</v>
      </c>
      <c r="E2797" s="744" t="s">
        <v>60</v>
      </c>
      <c r="F2797" t="s">
        <v>462</v>
      </c>
      <c r="G2797" t="s">
        <v>453</v>
      </c>
      <c r="I2797" t="s">
        <v>303</v>
      </c>
      <c r="K2797">
        <f>VLOOKUP(I2797,Sheet2!$A$2:$C$1013,3,FALSE)</f>
        <v>233</v>
      </c>
      <c r="L2797" t="str">
        <f t="shared" si="170"/>
        <v>UPDATE m_coa set coa_group_id='233' WHERE code='220101191';</v>
      </c>
    </row>
    <row r="2798" customFormat="1" spans="2:12">
      <c r="B2798">
        <v>220101192</v>
      </c>
      <c r="C2798" t="str">
        <f t="shared" ref="C2798:C2813" si="171">CONCATENATE(F2798,E2798,G2798,E2798,I2798)</f>
        <v>NCL - Utang Pihak Berelasi - PT DMMX Sentral Imaji</v>
      </c>
      <c r="D2798" s="7" t="str">
        <f t="shared" si="169"/>
        <v>INSERT INTO m_coa (created_at, code, name) values (NOW(),'220101192','NCL - Utang Pihak Berelasi - PT DMMX Sentral Imaji');</v>
      </c>
      <c r="E2798" s="744" t="s">
        <v>60</v>
      </c>
      <c r="F2798" t="s">
        <v>462</v>
      </c>
      <c r="G2798" t="s">
        <v>453</v>
      </c>
      <c r="I2798" t="s">
        <v>304</v>
      </c>
      <c r="K2798">
        <f>VLOOKUP(I2798,Sheet2!$A$2:$C$1013,3,FALSE)</f>
        <v>234</v>
      </c>
      <c r="L2798" t="str">
        <f t="shared" si="170"/>
        <v>UPDATE m_coa set coa_group_id='234' WHERE code='220101192';</v>
      </c>
    </row>
    <row r="2799" customFormat="1" spans="2:12">
      <c r="B2799">
        <v>220101193</v>
      </c>
      <c r="C2799" t="str">
        <f t="shared" si="171"/>
        <v>NCL - Utang Pihak Berelasi - PT Cinta Sang Juara</v>
      </c>
      <c r="D2799" s="7" t="str">
        <f t="shared" si="169"/>
        <v>INSERT INTO m_coa (created_at, code, name) values (NOW(),'220101193','NCL - Utang Pihak Berelasi - PT Cinta Sang Juara');</v>
      </c>
      <c r="E2799" s="744" t="s">
        <v>60</v>
      </c>
      <c r="F2799" t="s">
        <v>462</v>
      </c>
      <c r="G2799" t="s">
        <v>453</v>
      </c>
      <c r="I2799" t="s">
        <v>305</v>
      </c>
      <c r="K2799">
        <f>VLOOKUP(I2799,Sheet2!$A$2:$C$1013,3,FALSE)</f>
        <v>235</v>
      </c>
      <c r="L2799" t="str">
        <f t="shared" si="170"/>
        <v>UPDATE m_coa set coa_group_id='235' WHERE code='220101193';</v>
      </c>
    </row>
    <row r="2800" customFormat="1" spans="2:12">
      <c r="B2800">
        <v>220101194</v>
      </c>
      <c r="C2800" t="str">
        <f t="shared" si="171"/>
        <v>NCL - Utang Pihak Berelasi - PT Kosmos Karisma Karunia (KKK)</v>
      </c>
      <c r="D2800" s="7" t="str">
        <f t="shared" si="169"/>
        <v>INSERT INTO m_coa (created_at, code, name) values (NOW(),'220101194','NCL - Utang Pihak Berelasi - PT Kosmos Karisma Karunia (KKK)');</v>
      </c>
      <c r="E2800" s="744" t="s">
        <v>60</v>
      </c>
      <c r="F2800" t="s">
        <v>462</v>
      </c>
      <c r="G2800" t="s">
        <v>453</v>
      </c>
      <c r="I2800" t="s">
        <v>306</v>
      </c>
      <c r="K2800">
        <f>VLOOKUP(I2800,Sheet2!$A$2:$C$1013,3,FALSE)</f>
        <v>236</v>
      </c>
      <c r="L2800" t="str">
        <f t="shared" si="170"/>
        <v>UPDATE m_coa set coa_group_id='236' WHERE code='220101194';</v>
      </c>
    </row>
    <row r="2801" customFormat="1" spans="2:12">
      <c r="B2801">
        <v>220101195</v>
      </c>
      <c r="C2801" t="str">
        <f t="shared" si="171"/>
        <v>NCL - Utang Pihak Berelasi - PT Sinergi Digital Teknologi (Lenna)</v>
      </c>
      <c r="D2801" s="7" t="str">
        <f t="shared" si="169"/>
        <v>INSERT INTO m_coa (created_at, code, name) values (NOW(),'220101195','NCL - Utang Pihak Berelasi - PT Sinergi Digital Teknologi (Lenna)');</v>
      </c>
      <c r="E2801" s="744" t="s">
        <v>60</v>
      </c>
      <c r="F2801" t="s">
        <v>462</v>
      </c>
      <c r="G2801" t="s">
        <v>453</v>
      </c>
      <c r="I2801" t="s">
        <v>307</v>
      </c>
      <c r="K2801">
        <f>VLOOKUP(I2801,Sheet2!$A$2:$C$1013,3,FALSE)</f>
        <v>237</v>
      </c>
      <c r="L2801" t="str">
        <f t="shared" si="170"/>
        <v>UPDATE m_coa set coa_group_id='237' WHERE code='220101195';</v>
      </c>
    </row>
    <row r="2802" customFormat="1" spans="2:12">
      <c r="B2802">
        <v>220101196</v>
      </c>
      <c r="C2802" t="str">
        <f t="shared" si="171"/>
        <v>NCL - Utang Pihak Berelasi - PT Kairos Ekspres Internasional (KEI)</v>
      </c>
      <c r="D2802" s="7" t="str">
        <f t="shared" si="169"/>
        <v>INSERT INTO m_coa (created_at, code, name) values (NOW(),'220101196','NCL - Utang Pihak Berelasi - PT Kairos Ekspres Internasional (KEI)');</v>
      </c>
      <c r="E2802" s="744" t="s">
        <v>60</v>
      </c>
      <c r="F2802" t="s">
        <v>462</v>
      </c>
      <c r="G2802" t="s">
        <v>453</v>
      </c>
      <c r="I2802" t="s">
        <v>308</v>
      </c>
      <c r="K2802">
        <f>VLOOKUP(I2802,Sheet2!$A$2:$C$1013,3,FALSE)</f>
        <v>238</v>
      </c>
      <c r="L2802" t="str">
        <f t="shared" si="170"/>
        <v>UPDATE m_coa set coa_group_id='238' WHERE code='220101196';</v>
      </c>
    </row>
    <row r="2803" customFormat="1" spans="2:12">
      <c r="B2803">
        <v>220101197</v>
      </c>
      <c r="C2803" t="str">
        <f t="shared" si="171"/>
        <v>NCL - Utang Pihak Berelasi - PT Dua Empat Print (DEP)</v>
      </c>
      <c r="D2803" s="7" t="str">
        <f t="shared" si="169"/>
        <v>INSERT INTO m_coa (created_at, code, name) values (NOW(),'220101197','NCL - Utang Pihak Berelasi - PT Dua Empat Print (DEP)');</v>
      </c>
      <c r="E2803" s="744" t="s">
        <v>60</v>
      </c>
      <c r="F2803" t="s">
        <v>462</v>
      </c>
      <c r="G2803" t="s">
        <v>453</v>
      </c>
      <c r="I2803" t="s">
        <v>309</v>
      </c>
      <c r="K2803">
        <f>VLOOKUP(I2803,Sheet2!$A$2:$C$1013,3,FALSE)</f>
        <v>239</v>
      </c>
      <c r="L2803" t="str">
        <f t="shared" si="170"/>
        <v>UPDATE m_coa set coa_group_id='239' WHERE code='220101197';</v>
      </c>
    </row>
    <row r="2804" customFormat="1" spans="2:12">
      <c r="B2804">
        <v>220101198</v>
      </c>
      <c r="C2804" t="str">
        <f t="shared" si="171"/>
        <v>NCL - Utang Pihak Berelasi - PT V2 Indonesia (V2)</v>
      </c>
      <c r="D2804" s="7" t="str">
        <f t="shared" si="169"/>
        <v>INSERT INTO m_coa (created_at, code, name) values (NOW(),'220101198','NCL - Utang Pihak Berelasi - PT V2 Indonesia (V2)');</v>
      </c>
      <c r="E2804" s="744" t="s">
        <v>60</v>
      </c>
      <c r="F2804" t="s">
        <v>462</v>
      </c>
      <c r="G2804" t="s">
        <v>453</v>
      </c>
      <c r="I2804" t="s">
        <v>310</v>
      </c>
      <c r="K2804">
        <f>VLOOKUP(I2804,Sheet2!$A$2:$C$1013,3,FALSE)</f>
        <v>240</v>
      </c>
      <c r="L2804" t="str">
        <f t="shared" si="170"/>
        <v>UPDATE m_coa set coa_group_id='240' WHERE code='220101198';</v>
      </c>
    </row>
    <row r="2805" customFormat="1" spans="2:12">
      <c r="B2805">
        <v>220101199</v>
      </c>
      <c r="C2805" t="str">
        <f t="shared" si="171"/>
        <v>NCL - Utang Pihak Berelasi - PT Makarios Bensu Kopi (MBK)</v>
      </c>
      <c r="D2805" s="7" t="str">
        <f t="shared" si="169"/>
        <v>INSERT INTO m_coa (created_at, code, name) values (NOW(),'220101199','NCL - Utang Pihak Berelasi - PT Makarios Bensu Kopi (MBK)');</v>
      </c>
      <c r="E2805" s="744" t="s">
        <v>60</v>
      </c>
      <c r="F2805" t="s">
        <v>462</v>
      </c>
      <c r="G2805" t="s">
        <v>453</v>
      </c>
      <c r="I2805" t="s">
        <v>311</v>
      </c>
      <c r="K2805">
        <f>VLOOKUP(I2805,Sheet2!$A$2:$C$1013,3,FALSE)</f>
        <v>241</v>
      </c>
      <c r="L2805" t="str">
        <f t="shared" si="170"/>
        <v>UPDATE m_coa set coa_group_id='241' WHERE code='220101199';</v>
      </c>
    </row>
    <row r="2806" customFormat="1" spans="2:12">
      <c r="B2806">
        <v>220101200</v>
      </c>
      <c r="C2806" t="str">
        <f t="shared" si="171"/>
        <v>NCL - Utang Pihak Berelasi - PT Mahaka Media Tbk (ABBA)</v>
      </c>
      <c r="D2806" s="7" t="str">
        <f t="shared" si="169"/>
        <v>INSERT INTO m_coa (created_at, code, name) values (NOW(),'220101200','NCL - Utang Pihak Berelasi - PT Mahaka Media Tbk (ABBA)');</v>
      </c>
      <c r="E2806" s="744" t="s">
        <v>60</v>
      </c>
      <c r="F2806" t="s">
        <v>462</v>
      </c>
      <c r="G2806" t="s">
        <v>453</v>
      </c>
      <c r="I2806" t="s">
        <v>312</v>
      </c>
      <c r="K2806">
        <f>VLOOKUP(I2806,Sheet2!$A$2:$C$1013,3,FALSE)</f>
        <v>242</v>
      </c>
      <c r="L2806" t="str">
        <f t="shared" si="170"/>
        <v>UPDATE m_coa set coa_group_id='242' WHERE code='220101200';</v>
      </c>
    </row>
    <row r="2807" customFormat="1" spans="2:12">
      <c r="B2807">
        <v>220101201</v>
      </c>
      <c r="C2807" t="str">
        <f t="shared" si="171"/>
        <v>NCL - Utang Pihak Berelasi - PT Sinergi Teknologi Mandiri (STM)</v>
      </c>
      <c r="D2807" s="7" t="str">
        <f t="shared" si="169"/>
        <v>INSERT INTO m_coa (created_at, code, name) values (NOW(),'220101201','NCL - Utang Pihak Berelasi - PT Sinergi Teknologi Mandiri (STM)');</v>
      </c>
      <c r="E2807" s="744" t="s">
        <v>60</v>
      </c>
      <c r="F2807" t="s">
        <v>462</v>
      </c>
      <c r="G2807" t="s">
        <v>453</v>
      </c>
      <c r="I2807" t="s">
        <v>313</v>
      </c>
      <c r="K2807">
        <f>VLOOKUP(I2807,Sheet2!$A$2:$C$1013,3,FALSE)</f>
        <v>243</v>
      </c>
      <c r="L2807" t="str">
        <f t="shared" si="170"/>
        <v>UPDATE m_coa set coa_group_id='243' WHERE code='220101201';</v>
      </c>
    </row>
    <row r="2808" customFormat="1" spans="2:12">
      <c r="B2808">
        <v>220101202</v>
      </c>
      <c r="C2808" t="str">
        <f t="shared" si="171"/>
        <v>NCL - Utang Pihak Berelasi - PT Jaya Distribusi Ritel (JDR)</v>
      </c>
      <c r="D2808" s="7" t="str">
        <f t="shared" si="169"/>
        <v>INSERT INTO m_coa (created_at, code, name) values (NOW(),'220101202','NCL - Utang Pihak Berelasi - PT Jaya Distribusi Ritel (JDR)');</v>
      </c>
      <c r="E2808" s="744" t="s">
        <v>60</v>
      </c>
      <c r="F2808" t="s">
        <v>462</v>
      </c>
      <c r="G2808" t="s">
        <v>453</v>
      </c>
      <c r="I2808" t="s">
        <v>314</v>
      </c>
      <c r="K2808">
        <f>VLOOKUP(I2808,Sheet2!$A$2:$C$1013,3,FALSE)</f>
        <v>244</v>
      </c>
      <c r="L2808" t="str">
        <f t="shared" si="170"/>
        <v>UPDATE m_coa set coa_group_id='244' WHERE code='220101202';</v>
      </c>
    </row>
    <row r="2809" customFormat="1" spans="2:12">
      <c r="B2809">
        <v>220101203</v>
      </c>
      <c r="C2809" t="str">
        <f t="shared" si="171"/>
        <v>NCL - Utang Pihak Berelasi - Martin Suharlie</v>
      </c>
      <c r="D2809" s="7" t="str">
        <f t="shared" si="169"/>
        <v>INSERT INTO m_coa (created_at, code, name) values (NOW(),'220101203','NCL - Utang Pihak Berelasi - Martin Suharlie');</v>
      </c>
      <c r="E2809" s="744" t="s">
        <v>60</v>
      </c>
      <c r="F2809" t="s">
        <v>462</v>
      </c>
      <c r="G2809" t="s">
        <v>453</v>
      </c>
      <c r="I2809" t="s">
        <v>315</v>
      </c>
      <c r="K2809">
        <f>VLOOKUP(I2809,Sheet2!$A$2:$C$1013,3,FALSE)</f>
        <v>245</v>
      </c>
      <c r="L2809" t="str">
        <f t="shared" si="170"/>
        <v>UPDATE m_coa set coa_group_id='245' WHERE code='220101203';</v>
      </c>
    </row>
    <row r="2810" customFormat="1" spans="2:12">
      <c r="B2810">
        <v>220101204</v>
      </c>
      <c r="C2810" t="str">
        <f t="shared" si="171"/>
        <v>NCL - Utang Pihak Berelasi - Suryandy Jahja</v>
      </c>
      <c r="D2810" s="7" t="str">
        <f t="shared" si="169"/>
        <v>INSERT INTO m_coa (created_at, code, name) values (NOW(),'220101204','NCL - Utang Pihak Berelasi - Suryandy Jahja');</v>
      </c>
      <c r="E2810" s="744" t="s">
        <v>60</v>
      </c>
      <c r="F2810" t="s">
        <v>462</v>
      </c>
      <c r="G2810" t="s">
        <v>453</v>
      </c>
      <c r="I2810" t="s">
        <v>316</v>
      </c>
      <c r="K2810">
        <f>VLOOKUP(I2810,Sheet2!$A$2:$C$1013,3,FALSE)</f>
        <v>246</v>
      </c>
      <c r="L2810" t="str">
        <f t="shared" si="170"/>
        <v>UPDATE m_coa set coa_group_id='246' WHERE code='220101204';</v>
      </c>
    </row>
    <row r="2811" customFormat="1" spans="2:12">
      <c r="B2811">
        <v>220101205</v>
      </c>
      <c r="C2811" t="str">
        <f t="shared" si="171"/>
        <v>NCL - Utang Pihak Berelasi - Berelasi lainnya</v>
      </c>
      <c r="D2811" s="7" t="str">
        <f t="shared" si="169"/>
        <v>INSERT INTO m_coa (created_at, code, name) values (NOW(),'220101205','NCL - Utang Pihak Berelasi - Berelasi lainnya');</v>
      </c>
      <c r="E2811" s="744" t="s">
        <v>60</v>
      </c>
      <c r="F2811" t="s">
        <v>462</v>
      </c>
      <c r="G2811" t="s">
        <v>453</v>
      </c>
      <c r="I2811" t="s">
        <v>317</v>
      </c>
      <c r="K2811">
        <f>VLOOKUP(I2811,Sheet2!$A$2:$C$1013,3,FALSE)</f>
        <v>247</v>
      </c>
      <c r="L2811" t="str">
        <f t="shared" si="170"/>
        <v>UPDATE m_coa set coa_group_id='247' WHERE code='220101205';</v>
      </c>
    </row>
    <row r="2812" customFormat="1" spans="2:12">
      <c r="B2812">
        <v>220201001</v>
      </c>
      <c r="C2812" t="str">
        <f t="shared" si="171"/>
        <v>NCL - Utang Lain-Lain - Hutang Karyawan</v>
      </c>
      <c r="D2812" s="7" t="str">
        <f t="shared" si="169"/>
        <v>INSERT INTO m_coa (created_at, code, name) values (NOW(),'220201001','NCL - Utang Lain-Lain - Hutang Karyawan');</v>
      </c>
      <c r="E2812" s="744" t="s">
        <v>60</v>
      </c>
      <c r="F2812" t="s">
        <v>462</v>
      </c>
      <c r="G2812" t="s">
        <v>463</v>
      </c>
      <c r="I2812" t="s">
        <v>420</v>
      </c>
      <c r="K2812">
        <f>VLOOKUP(I2812,Sheet2!$A$2:$C$1013,3,FALSE)</f>
        <v>295</v>
      </c>
      <c r="L2812" t="str">
        <f t="shared" si="170"/>
        <v>UPDATE m_coa set coa_group_id='295' WHERE code='220201001';</v>
      </c>
    </row>
    <row r="2813" customFormat="1" spans="2:12">
      <c r="B2813">
        <v>220201002</v>
      </c>
      <c r="C2813" t="str">
        <f t="shared" si="171"/>
        <v>NCL - Utang Lain-Lain - Lainnya</v>
      </c>
      <c r="D2813" s="7" t="str">
        <f t="shared" si="169"/>
        <v>INSERT INTO m_coa (created_at, code, name) values (NOW(),'220201002','NCL - Utang Lain-Lain - Lainnya');</v>
      </c>
      <c r="E2813" s="744" t="s">
        <v>60</v>
      </c>
      <c r="F2813" t="s">
        <v>462</v>
      </c>
      <c r="G2813" t="s">
        <v>463</v>
      </c>
      <c r="I2813" t="s">
        <v>411</v>
      </c>
      <c r="K2813">
        <f>VLOOKUP(I2813,Sheet2!$A$2:$C$1013,3,FALSE)</f>
        <v>292</v>
      </c>
      <c r="L2813" t="str">
        <f t="shared" si="170"/>
        <v>UPDATE m_coa set coa_group_id='292' WHERE code='220201002';</v>
      </c>
    </row>
    <row r="2814" customFormat="1" spans="2:12">
      <c r="B2814">
        <v>220301001</v>
      </c>
      <c r="C2814" t="str">
        <f t="shared" ref="C2814:C2875" si="172">CONCATENATE(F2814,E2814,G2814,E2814,I2814)</f>
        <v>NCL - Utang Lain-Lain Pihak Berelasi - PT 1 Inti Dot Com</v>
      </c>
      <c r="D2814" s="7" t="str">
        <f t="shared" si="169"/>
        <v>INSERT INTO m_coa (created_at, code, name) values (NOW(),'220301001','NCL - Utang Lain-Lain Pihak Berelasi - PT 1 Inti Dot Com');</v>
      </c>
      <c r="E2814" s="744" t="s">
        <v>60</v>
      </c>
      <c r="F2814" t="s">
        <v>462</v>
      </c>
      <c r="G2814" t="s">
        <v>425</v>
      </c>
      <c r="I2814" t="s">
        <v>113</v>
      </c>
      <c r="K2814">
        <f>VLOOKUP(I2814,Sheet2!$A$2:$C$1013,3,FALSE)</f>
        <v>43</v>
      </c>
      <c r="L2814" t="str">
        <f t="shared" si="170"/>
        <v>UPDATE m_coa set coa_group_id='43' WHERE code='220301001';</v>
      </c>
    </row>
    <row r="2815" customFormat="1" spans="2:12">
      <c r="B2815">
        <v>220301002</v>
      </c>
      <c r="C2815" t="str">
        <f t="shared" si="172"/>
        <v>NCL - Utang Lain-Lain Pihak Berelasi - PT Abdi Anugerah Persada (AAP)</v>
      </c>
      <c r="D2815" s="7" t="str">
        <f t="shared" si="169"/>
        <v>INSERT INTO m_coa (created_at, code, name) values (NOW(),'220301002','NCL - Utang Lain-Lain Pihak Berelasi - PT Abdi Anugerah Persada (AAP)');</v>
      </c>
      <c r="E2815" s="744" t="s">
        <v>60</v>
      </c>
      <c r="F2815" t="s">
        <v>462</v>
      </c>
      <c r="G2815" t="s">
        <v>425</v>
      </c>
      <c r="I2815" t="s">
        <v>114</v>
      </c>
      <c r="K2815">
        <f>VLOOKUP(I2815,Sheet2!$A$2:$C$1013,3,FALSE)</f>
        <v>44</v>
      </c>
      <c r="L2815" t="str">
        <f t="shared" si="170"/>
        <v>UPDATE m_coa set coa_group_id='44' WHERE code='220301002';</v>
      </c>
    </row>
    <row r="2816" customFormat="1" spans="2:12">
      <c r="B2816">
        <v>220301003</v>
      </c>
      <c r="C2816" t="str">
        <f t="shared" si="172"/>
        <v>NCL - Utang Lain-Lain Pihak Berelasi - PT Agapindo Inti Raya</v>
      </c>
      <c r="D2816" s="7" t="str">
        <f t="shared" si="169"/>
        <v>INSERT INTO m_coa (created_at, code, name) values (NOW(),'220301003','NCL - Utang Lain-Lain Pihak Berelasi - PT Agapindo Inti Raya');</v>
      </c>
      <c r="E2816" s="744" t="s">
        <v>60</v>
      </c>
      <c r="F2816" t="s">
        <v>462</v>
      </c>
      <c r="G2816" t="s">
        <v>425</v>
      </c>
      <c r="I2816" t="s">
        <v>115</v>
      </c>
      <c r="K2816">
        <f>VLOOKUP(I2816,Sheet2!$A$2:$C$1013,3,FALSE)</f>
        <v>45</v>
      </c>
      <c r="L2816" t="str">
        <f t="shared" si="170"/>
        <v>UPDATE m_coa set coa_group_id='45' WHERE code='220301003';</v>
      </c>
    </row>
    <row r="2817" customFormat="1" spans="2:12">
      <c r="B2817">
        <v>220301004</v>
      </c>
      <c r="C2817" t="str">
        <f t="shared" si="172"/>
        <v>NCL - Utang Lain-Lain Pihak Berelasi - PT Agapindo Kasih Abadi (AKA)</v>
      </c>
      <c r="D2817" s="7" t="str">
        <f t="shared" si="169"/>
        <v>INSERT INTO m_coa (created_at, code, name) values (NOW(),'220301004','NCL - Utang Lain-Lain Pihak Berelasi - PT Agapindo Kasih Abadi (AKA)');</v>
      </c>
      <c r="E2817" s="744" t="s">
        <v>60</v>
      </c>
      <c r="F2817" t="s">
        <v>462</v>
      </c>
      <c r="G2817" t="s">
        <v>425</v>
      </c>
      <c r="I2817" t="s">
        <v>116</v>
      </c>
      <c r="K2817">
        <f>VLOOKUP(I2817,Sheet2!$A$2:$C$1013,3,FALSE)</f>
        <v>46</v>
      </c>
      <c r="L2817" t="str">
        <f t="shared" si="170"/>
        <v>UPDATE m_coa set coa_group_id='46' WHERE code='220301004';</v>
      </c>
    </row>
    <row r="2818" customFormat="1" spans="2:12">
      <c r="B2818">
        <v>220301005</v>
      </c>
      <c r="C2818" t="str">
        <f t="shared" si="172"/>
        <v>NCL - Utang Lain-Lain Pihak Berelasi - PT Alfa Omega Digital (AOD-1)</v>
      </c>
      <c r="D2818" s="7" t="str">
        <f t="shared" si="169"/>
        <v>INSERT INTO m_coa (created_at, code, name) values (NOW(),'220301005','NCL - Utang Lain-Lain Pihak Berelasi - PT Alfa Omega Digital (AOD-1)');</v>
      </c>
      <c r="E2818" s="744" t="s">
        <v>60</v>
      </c>
      <c r="F2818" t="s">
        <v>462</v>
      </c>
      <c r="G2818" t="s">
        <v>425</v>
      </c>
      <c r="I2818" t="s">
        <v>117</v>
      </c>
      <c r="K2818">
        <f>VLOOKUP(I2818,Sheet2!$A$2:$C$1013,3,FALSE)</f>
        <v>47</v>
      </c>
      <c r="L2818" t="str">
        <f t="shared" si="170"/>
        <v>UPDATE m_coa set coa_group_id='47' WHERE code='220301005';</v>
      </c>
    </row>
    <row r="2819" customFormat="1" spans="2:12">
      <c r="B2819">
        <v>220301006</v>
      </c>
      <c r="C2819" t="str">
        <f t="shared" si="172"/>
        <v>NCL - Utang Lain-Lain Pihak Berelasi - PT Alfa Omega Digitalindo (AOD-2)</v>
      </c>
      <c r="D2819" s="7" t="str">
        <f t="shared" si="169"/>
        <v>INSERT INTO m_coa (created_at, code, name) values (NOW(),'220301006','NCL - Utang Lain-Lain Pihak Berelasi - PT Alfa Omega Digitalindo (AOD-2)');</v>
      </c>
      <c r="E2819" s="744" t="s">
        <v>60</v>
      </c>
      <c r="F2819" t="s">
        <v>462</v>
      </c>
      <c r="G2819" t="s">
        <v>425</v>
      </c>
      <c r="I2819" t="s">
        <v>118</v>
      </c>
      <c r="K2819">
        <f>VLOOKUP(I2819,Sheet2!$A$2:$C$1013,3,FALSE)</f>
        <v>48</v>
      </c>
      <c r="L2819" t="str">
        <f t="shared" si="170"/>
        <v>UPDATE m_coa set coa_group_id='48' WHERE code='220301006';</v>
      </c>
    </row>
    <row r="2820" customFormat="1" spans="2:12">
      <c r="B2820">
        <v>220301007</v>
      </c>
      <c r="C2820" t="str">
        <f t="shared" si="172"/>
        <v>NCL - Utang Lain-Lain Pihak Berelasi - PT Alphanovation Digital Teknindo (Pawoon)</v>
      </c>
      <c r="D2820" s="7" t="str">
        <f t="shared" si="169"/>
        <v>INSERT INTO m_coa (created_at, code, name) values (NOW(),'220301007','NCL - Utang Lain-Lain Pihak Berelasi - PT Alphanovation Digital Teknindo (Pawoon)');</v>
      </c>
      <c r="E2820" s="744" t="s">
        <v>60</v>
      </c>
      <c r="F2820" t="s">
        <v>462</v>
      </c>
      <c r="G2820" t="s">
        <v>425</v>
      </c>
      <c r="I2820" t="s">
        <v>119</v>
      </c>
      <c r="K2820">
        <f>VLOOKUP(I2820,Sheet2!$A$2:$C$1013,3,FALSE)</f>
        <v>49</v>
      </c>
      <c r="L2820" t="str">
        <f t="shared" si="170"/>
        <v>UPDATE m_coa set coa_group_id='49' WHERE code='220301007';</v>
      </c>
    </row>
    <row r="2821" customFormat="1" spans="2:12">
      <c r="B2821">
        <v>220301008</v>
      </c>
      <c r="C2821" t="str">
        <f t="shared" si="172"/>
        <v>NCL - Utang Lain-Lain Pihak Berelasi - PT Antares Global Teknologi (AGT)</v>
      </c>
      <c r="D2821" s="7" t="str">
        <f t="shared" ref="D2821:D2884" si="173">"INSERT INTO m_coa (created_at, code, name) values (NOW(),'"&amp;B2821&amp;"','"&amp;C2821&amp;"');"</f>
        <v>INSERT INTO m_coa (created_at, code, name) values (NOW(),'220301008','NCL - Utang Lain-Lain Pihak Berelasi - PT Antares Global Teknologi (AGT)');</v>
      </c>
      <c r="E2821" s="744" t="s">
        <v>60</v>
      </c>
      <c r="F2821" t="s">
        <v>462</v>
      </c>
      <c r="G2821" t="s">
        <v>425</v>
      </c>
      <c r="I2821" t="s">
        <v>120</v>
      </c>
      <c r="K2821">
        <f>VLOOKUP(I2821,Sheet2!$A$2:$C$1013,3,FALSE)</f>
        <v>50</v>
      </c>
      <c r="L2821" t="str">
        <f t="shared" ref="L2821:L2884" si="174">"UPDATE m_coa set coa_group_id='"&amp;K2821&amp;"' WHERE code='"&amp;B2821&amp;"';"</f>
        <v>UPDATE m_coa set coa_group_id='50' WHERE code='220301008';</v>
      </c>
    </row>
    <row r="2822" customFormat="1" spans="2:12">
      <c r="B2822">
        <v>220301009</v>
      </c>
      <c r="C2822" t="str">
        <f t="shared" si="172"/>
        <v>NCL - Utang Lain-Lain Pihak Berelasi - PT Anugerah Inti Karisma (AIK)</v>
      </c>
      <c r="D2822" s="7" t="str">
        <f t="shared" si="173"/>
        <v>INSERT INTO m_coa (created_at, code, name) values (NOW(),'220301009','NCL - Utang Lain-Lain Pihak Berelasi - PT Anugerah Inti Karisma (AIK)');</v>
      </c>
      <c r="E2822" s="744" t="s">
        <v>60</v>
      </c>
      <c r="F2822" t="s">
        <v>462</v>
      </c>
      <c r="G2822" t="s">
        <v>425</v>
      </c>
      <c r="I2822" t="s">
        <v>121</v>
      </c>
      <c r="K2822">
        <f>VLOOKUP(I2822,Sheet2!$A$2:$C$1013,3,FALSE)</f>
        <v>51</v>
      </c>
      <c r="L2822" t="str">
        <f t="shared" si="174"/>
        <v>UPDATE m_coa set coa_group_id='51' WHERE code='220301009';</v>
      </c>
    </row>
    <row r="2823" customFormat="1" spans="2:12">
      <c r="B2823">
        <v>220301010</v>
      </c>
      <c r="C2823" t="str">
        <f t="shared" si="172"/>
        <v>NCL - Utang Lain-Lain Pihak Berelasi - PT Soteria Wicaksana Investama (SWI)</v>
      </c>
      <c r="D2823" s="7" t="str">
        <f t="shared" si="173"/>
        <v>INSERT INTO m_coa (created_at, code, name) values (NOW(),'220301010','NCL - Utang Lain-Lain Pihak Berelasi - PT Soteria Wicaksana Investama (SWI)');</v>
      </c>
      <c r="E2823" s="744" t="s">
        <v>60</v>
      </c>
      <c r="F2823" t="s">
        <v>462</v>
      </c>
      <c r="G2823" t="s">
        <v>425</v>
      </c>
      <c r="I2823" t="s">
        <v>122</v>
      </c>
      <c r="K2823">
        <f>VLOOKUP(I2823,Sheet2!$A$2:$C$1013,3,FALSE)</f>
        <v>52</v>
      </c>
      <c r="L2823" t="str">
        <f t="shared" si="174"/>
        <v>UPDATE m_coa set coa_group_id='52' WHERE code='220301010';</v>
      </c>
    </row>
    <row r="2824" customFormat="1" spans="2:12">
      <c r="B2824">
        <v>220301011</v>
      </c>
      <c r="C2824" t="str">
        <f t="shared" si="172"/>
        <v>NCL - Utang Lain-Lain Pihak Berelasi - PT Anugerah Kopi Digital (AKD)</v>
      </c>
      <c r="D2824" s="7" t="str">
        <f t="shared" si="173"/>
        <v>INSERT INTO m_coa (created_at, code, name) values (NOW(),'220301011','NCL - Utang Lain-Lain Pihak Berelasi - PT Anugerah Kopi Digital (AKD)');</v>
      </c>
      <c r="E2824" s="744" t="s">
        <v>60</v>
      </c>
      <c r="F2824" t="s">
        <v>462</v>
      </c>
      <c r="G2824" t="s">
        <v>425</v>
      </c>
      <c r="I2824" t="s">
        <v>123</v>
      </c>
      <c r="K2824">
        <f>VLOOKUP(I2824,Sheet2!$A$2:$C$1013,3,FALSE)</f>
        <v>53</v>
      </c>
      <c r="L2824" t="str">
        <f t="shared" si="174"/>
        <v>UPDATE m_coa set coa_group_id='53' WHERE code='220301011';</v>
      </c>
    </row>
    <row r="2825" customFormat="1" spans="2:12">
      <c r="B2825">
        <v>220301012</v>
      </c>
      <c r="C2825" t="str">
        <f t="shared" si="172"/>
        <v>NCL - Utang Lain-Lain Pihak Berelasi - PT Anugerah Serta Sentosa (ASS1)</v>
      </c>
      <c r="D2825" s="7" t="str">
        <f t="shared" si="173"/>
        <v>INSERT INTO m_coa (created_at, code, name) values (NOW(),'220301012','NCL - Utang Lain-Lain Pihak Berelasi - PT Anugerah Serta Sentosa (ASS1)');</v>
      </c>
      <c r="E2825" s="744" t="s">
        <v>60</v>
      </c>
      <c r="F2825" t="s">
        <v>462</v>
      </c>
      <c r="G2825" t="s">
        <v>425</v>
      </c>
      <c r="I2825" t="s">
        <v>124</v>
      </c>
      <c r="K2825">
        <f>VLOOKUP(I2825,Sheet2!$A$2:$C$1013,3,FALSE)</f>
        <v>54</v>
      </c>
      <c r="L2825" t="str">
        <f t="shared" si="174"/>
        <v>UPDATE m_coa set coa_group_id='54' WHERE code='220301012';</v>
      </c>
    </row>
    <row r="2826" customFormat="1" spans="2:12">
      <c r="B2826">
        <v>220301013</v>
      </c>
      <c r="C2826" t="str">
        <f t="shared" si="172"/>
        <v>NCL - Utang Lain-Lain Pihak Berelasi - PT Anugerah Teknologi Mandiri (ATM)</v>
      </c>
      <c r="D2826" s="7" t="str">
        <f t="shared" si="173"/>
        <v>INSERT INTO m_coa (created_at, code, name) values (NOW(),'220301013','NCL - Utang Lain-Lain Pihak Berelasi - PT Anugerah Teknologi Mandiri (ATM)');</v>
      </c>
      <c r="E2826" s="744" t="s">
        <v>60</v>
      </c>
      <c r="F2826" t="s">
        <v>462</v>
      </c>
      <c r="G2826" t="s">
        <v>425</v>
      </c>
      <c r="I2826" t="s">
        <v>125</v>
      </c>
      <c r="K2826">
        <f>VLOOKUP(I2826,Sheet2!$A$2:$C$1013,3,FALSE)</f>
        <v>55</v>
      </c>
      <c r="L2826" t="str">
        <f t="shared" si="174"/>
        <v>UPDATE m_coa set coa_group_id='55' WHERE code='220301013';</v>
      </c>
    </row>
    <row r="2827" customFormat="1" spans="2:12">
      <c r="B2827">
        <v>220301014</v>
      </c>
      <c r="C2827" t="str">
        <f t="shared" si="172"/>
        <v>NCL - Utang Lain-Lain Pihak Berelasi - PT Anugerah Wicaksana Digital (AWD)</v>
      </c>
      <c r="D2827" s="7" t="str">
        <f t="shared" si="173"/>
        <v>INSERT INTO m_coa (created_at, code, name) values (NOW(),'220301014','NCL - Utang Lain-Lain Pihak Berelasi - PT Anugerah Wicaksana Digital (AWD)');</v>
      </c>
      <c r="E2827" s="744" t="s">
        <v>60</v>
      </c>
      <c r="F2827" t="s">
        <v>462</v>
      </c>
      <c r="G2827" t="s">
        <v>425</v>
      </c>
      <c r="I2827" t="s">
        <v>126</v>
      </c>
      <c r="K2827">
        <f>VLOOKUP(I2827,Sheet2!$A$2:$C$1013,3,FALSE)</f>
        <v>56</v>
      </c>
      <c r="L2827" t="str">
        <f t="shared" si="174"/>
        <v>UPDATE m_coa set coa_group_id='56' WHERE code='220301014';</v>
      </c>
    </row>
    <row r="2828" customFormat="1" spans="2:12">
      <c r="B2828">
        <v>220301015</v>
      </c>
      <c r="C2828" t="str">
        <f t="shared" si="172"/>
        <v>NCL - Utang Lain-Lain Pihak Berelasi - PT Argo Pandu Digital (APD)</v>
      </c>
      <c r="D2828" s="7" t="str">
        <f t="shared" si="173"/>
        <v>INSERT INTO m_coa (created_at, code, name) values (NOW(),'220301015','NCL - Utang Lain-Lain Pihak Berelasi - PT Argo Pandu Digital (APD)');</v>
      </c>
      <c r="E2828" s="744" t="s">
        <v>60</v>
      </c>
      <c r="F2828" t="s">
        <v>462</v>
      </c>
      <c r="G2828" t="s">
        <v>425</v>
      </c>
      <c r="I2828" t="s">
        <v>127</v>
      </c>
      <c r="K2828">
        <f>VLOOKUP(I2828,Sheet2!$A$2:$C$1013,3,FALSE)</f>
        <v>57</v>
      </c>
      <c r="L2828" t="str">
        <f t="shared" si="174"/>
        <v>UPDATE m_coa set coa_group_id='57' WHERE code='220301015';</v>
      </c>
    </row>
    <row r="2829" customFormat="1" spans="2:12">
      <c r="B2829">
        <v>220301016</v>
      </c>
      <c r="C2829" t="str">
        <f t="shared" si="172"/>
        <v>NCL - Utang Lain-Lain Pihak Berelasi - PT Berkah Karunia Kreasi (BKK)</v>
      </c>
      <c r="D2829" s="7" t="str">
        <f t="shared" si="173"/>
        <v>INSERT INTO m_coa (created_at, code, name) values (NOW(),'220301016','NCL - Utang Lain-Lain Pihak Berelasi - PT Berkah Karunia Kreasi (BKK)');</v>
      </c>
      <c r="E2829" s="744" t="s">
        <v>60</v>
      </c>
      <c r="F2829" t="s">
        <v>462</v>
      </c>
      <c r="G2829" t="s">
        <v>425</v>
      </c>
      <c r="I2829" t="s">
        <v>128</v>
      </c>
      <c r="K2829">
        <f>VLOOKUP(I2829,Sheet2!$A$2:$C$1013,3,FALSE)</f>
        <v>58</v>
      </c>
      <c r="L2829" t="str">
        <f t="shared" si="174"/>
        <v>UPDATE m_coa set coa_group_id='58' WHERE code='220301016';</v>
      </c>
    </row>
    <row r="2830" customFormat="1" spans="2:12">
      <c r="B2830">
        <v>220301017</v>
      </c>
      <c r="C2830" t="str">
        <f t="shared" si="172"/>
        <v>NCL - Utang Lain-Lain Pihak Berelasi - PT Berkah Omega Sukses (BOS)</v>
      </c>
      <c r="D2830" s="7" t="str">
        <f t="shared" si="173"/>
        <v>INSERT INTO m_coa (created_at, code, name) values (NOW(),'220301017','NCL - Utang Lain-Lain Pihak Berelasi - PT Berkah Omega Sukses (BOS)');</v>
      </c>
      <c r="E2830" s="744" t="s">
        <v>60</v>
      </c>
      <c r="F2830" t="s">
        <v>462</v>
      </c>
      <c r="G2830" t="s">
        <v>425</v>
      </c>
      <c r="I2830" t="s">
        <v>129</v>
      </c>
      <c r="K2830">
        <f>VLOOKUP(I2830,Sheet2!$A$2:$C$1013,3,FALSE)</f>
        <v>59</v>
      </c>
      <c r="L2830" t="str">
        <f t="shared" si="174"/>
        <v>UPDATE m_coa set coa_group_id='59' WHERE code='220301017';</v>
      </c>
    </row>
    <row r="2831" customFormat="1" spans="2:12">
      <c r="B2831">
        <v>220301018</v>
      </c>
      <c r="C2831" t="str">
        <f t="shared" si="172"/>
        <v>NCL - Utang Lain-Lain Pihak Berelasi - PT Berkah Otentik Sejahtera (BOS)</v>
      </c>
      <c r="D2831" s="7" t="str">
        <f t="shared" si="173"/>
        <v>INSERT INTO m_coa (created_at, code, name) values (NOW(),'220301018','NCL - Utang Lain-Lain Pihak Berelasi - PT Berkah Otentik Sejahtera (BOS)');</v>
      </c>
      <c r="E2831" s="744" t="s">
        <v>60</v>
      </c>
      <c r="F2831" t="s">
        <v>462</v>
      </c>
      <c r="G2831" t="s">
        <v>425</v>
      </c>
      <c r="I2831" t="s">
        <v>130</v>
      </c>
      <c r="K2831">
        <f>VLOOKUP(I2831,Sheet2!$A$2:$C$1013,3,FALSE)</f>
        <v>60</v>
      </c>
      <c r="L2831" t="str">
        <f t="shared" si="174"/>
        <v>UPDATE m_coa set coa_group_id='60' WHERE code='220301018';</v>
      </c>
    </row>
    <row r="2832" customFormat="1" spans="2:12">
      <c r="B2832">
        <v>220301019</v>
      </c>
      <c r="C2832" t="str">
        <f t="shared" si="172"/>
        <v>NCL - Utang Lain-Lain Pihak Berelasi - PT Berkah Teknologi Selaras (BTS)</v>
      </c>
      <c r="D2832" s="7" t="str">
        <f t="shared" si="173"/>
        <v>INSERT INTO m_coa (created_at, code, name) values (NOW(),'220301019','NCL - Utang Lain-Lain Pihak Berelasi - PT Berkah Teknologi Selaras (BTS)');</v>
      </c>
      <c r="E2832" s="744" t="s">
        <v>60</v>
      </c>
      <c r="F2832" t="s">
        <v>462</v>
      </c>
      <c r="G2832" t="s">
        <v>425</v>
      </c>
      <c r="I2832" t="s">
        <v>131</v>
      </c>
      <c r="K2832">
        <f>VLOOKUP(I2832,Sheet2!$A$2:$C$1013,3,FALSE)</f>
        <v>61</v>
      </c>
      <c r="L2832" t="str">
        <f t="shared" si="174"/>
        <v>UPDATE m_coa set coa_group_id='61' WHERE code='220301019';</v>
      </c>
    </row>
    <row r="2833" customFormat="1" spans="2:12">
      <c r="B2833">
        <v>220301020</v>
      </c>
      <c r="C2833" t="str">
        <f t="shared" si="172"/>
        <v>NCL - Utang Lain-Lain Pihak Berelasi - PT Berkah Teknologi Semesta (BTS)</v>
      </c>
      <c r="D2833" s="7" t="str">
        <f t="shared" si="173"/>
        <v>INSERT INTO m_coa (created_at, code, name) values (NOW(),'220301020','NCL - Utang Lain-Lain Pihak Berelasi - PT Berkah Teknologi Semesta (BTS)');</v>
      </c>
      <c r="E2833" s="744" t="s">
        <v>60</v>
      </c>
      <c r="F2833" t="s">
        <v>462</v>
      </c>
      <c r="G2833" t="s">
        <v>425</v>
      </c>
      <c r="I2833" t="s">
        <v>132</v>
      </c>
      <c r="K2833">
        <f>VLOOKUP(I2833,Sheet2!$A$2:$C$1013,3,FALSE)</f>
        <v>62</v>
      </c>
      <c r="L2833" t="str">
        <f t="shared" si="174"/>
        <v>UPDATE m_coa set coa_group_id='62' WHERE code='220301020';</v>
      </c>
    </row>
    <row r="2834" customFormat="1" spans="2:12">
      <c r="B2834">
        <v>220301021</v>
      </c>
      <c r="C2834" t="str">
        <f t="shared" si="172"/>
        <v>NCL - Utang Lain-Lain Pihak Berelasi - PT Berkah Trijaya Indonesia (BTI)</v>
      </c>
      <c r="D2834" s="7" t="str">
        <f t="shared" si="173"/>
        <v>INSERT INTO m_coa (created_at, code, name) values (NOW(),'220301021','NCL - Utang Lain-Lain Pihak Berelasi - PT Berkah Trijaya Indonesia (BTI)');</v>
      </c>
      <c r="E2834" s="744" t="s">
        <v>60</v>
      </c>
      <c r="F2834" t="s">
        <v>462</v>
      </c>
      <c r="G2834" t="s">
        <v>425</v>
      </c>
      <c r="I2834" t="s">
        <v>133</v>
      </c>
      <c r="K2834">
        <f>VLOOKUP(I2834,Sheet2!$A$2:$C$1013,3,FALSE)</f>
        <v>63</v>
      </c>
      <c r="L2834" t="str">
        <f t="shared" si="174"/>
        <v>UPDATE m_coa set coa_group_id='63' WHERE code='220301021';</v>
      </c>
    </row>
    <row r="2835" customFormat="1" spans="2:12">
      <c r="B2835">
        <v>220301022</v>
      </c>
      <c r="C2835" t="str">
        <f t="shared" si="172"/>
        <v>NCL - Utang Lain-Lain Pihak Berelasi - PT Bersama Omega Sejahtera (BOS)</v>
      </c>
      <c r="D2835" s="7" t="str">
        <f t="shared" si="173"/>
        <v>INSERT INTO m_coa (created_at, code, name) values (NOW(),'220301022','NCL - Utang Lain-Lain Pihak Berelasi - PT Bersama Omega Sejahtera (BOS)');</v>
      </c>
      <c r="E2835" s="744" t="s">
        <v>60</v>
      </c>
      <c r="F2835" t="s">
        <v>462</v>
      </c>
      <c r="G2835" t="s">
        <v>425</v>
      </c>
      <c r="I2835" t="s">
        <v>134</v>
      </c>
      <c r="K2835">
        <f>VLOOKUP(I2835,Sheet2!$A$2:$C$1013,3,FALSE)</f>
        <v>64</v>
      </c>
      <c r="L2835" t="str">
        <f t="shared" si="174"/>
        <v>UPDATE m_coa set coa_group_id='64' WHERE code='220301022';</v>
      </c>
    </row>
    <row r="2836" customFormat="1" spans="2:12">
      <c r="B2836">
        <v>220301023</v>
      </c>
      <c r="C2836" t="str">
        <f t="shared" si="172"/>
        <v>NCL - Utang Lain-Lain Pihak Berelasi - PT Bilik Sinergi Indonesia (BSI)</v>
      </c>
      <c r="D2836" s="7" t="str">
        <f t="shared" si="173"/>
        <v>INSERT INTO m_coa (created_at, code, name) values (NOW(),'220301023','NCL - Utang Lain-Lain Pihak Berelasi - PT Bilik Sinergi Indonesia (BSI)');</v>
      </c>
      <c r="E2836" s="744" t="s">
        <v>60</v>
      </c>
      <c r="F2836" t="s">
        <v>462</v>
      </c>
      <c r="G2836" t="s">
        <v>425</v>
      </c>
      <c r="I2836" t="s">
        <v>135</v>
      </c>
      <c r="K2836">
        <f>VLOOKUP(I2836,Sheet2!$A$2:$C$1013,3,FALSE)</f>
        <v>65</v>
      </c>
      <c r="L2836" t="str">
        <f t="shared" si="174"/>
        <v>UPDATE m_coa set coa_group_id='65' WHERE code='220301023';</v>
      </c>
    </row>
    <row r="2837" customFormat="1" spans="2:12">
      <c r="B2837">
        <v>220301024</v>
      </c>
      <c r="C2837" t="str">
        <f t="shared" si="172"/>
        <v>NCL - Utang Lain-Lain Pihak Berelasi - PT Buana Agya Cipta (BAC)</v>
      </c>
      <c r="D2837" s="7" t="str">
        <f t="shared" si="173"/>
        <v>INSERT INTO m_coa (created_at, code, name) values (NOW(),'220301024','NCL - Utang Lain-Lain Pihak Berelasi - PT Buana Agya Cipta (BAC)');</v>
      </c>
      <c r="E2837" s="744" t="s">
        <v>60</v>
      </c>
      <c r="F2837" t="s">
        <v>462</v>
      </c>
      <c r="G2837" t="s">
        <v>425</v>
      </c>
      <c r="I2837" t="s">
        <v>136</v>
      </c>
      <c r="K2837">
        <f>VLOOKUP(I2837,Sheet2!$A$2:$C$1013,3,FALSE)</f>
        <v>66</v>
      </c>
      <c r="L2837" t="str">
        <f t="shared" si="174"/>
        <v>UPDATE m_coa set coa_group_id='66' WHERE code='220301024';</v>
      </c>
    </row>
    <row r="2838" customFormat="1" spans="2:12">
      <c r="B2838">
        <v>220301025</v>
      </c>
      <c r="C2838" t="str">
        <f t="shared" si="172"/>
        <v>NCL - Utang Lain-Lain Pihak Berelasi - PT Cakra Ultima Sejahtera (CUS)</v>
      </c>
      <c r="D2838" s="7" t="str">
        <f t="shared" si="173"/>
        <v>INSERT INTO m_coa (created_at, code, name) values (NOW(),'220301025','NCL - Utang Lain-Lain Pihak Berelasi - PT Cakra Ultima Sejahtera (CUS)');</v>
      </c>
      <c r="E2838" s="744" t="s">
        <v>60</v>
      </c>
      <c r="F2838" t="s">
        <v>462</v>
      </c>
      <c r="G2838" t="s">
        <v>425</v>
      </c>
      <c r="I2838" t="s">
        <v>137</v>
      </c>
      <c r="K2838">
        <f>VLOOKUP(I2838,Sheet2!$A$2:$C$1013,3,FALSE)</f>
        <v>67</v>
      </c>
      <c r="L2838" t="str">
        <f t="shared" si="174"/>
        <v>UPDATE m_coa set coa_group_id='67' WHERE code='220301025';</v>
      </c>
    </row>
    <row r="2839" customFormat="1" spans="2:12">
      <c r="B2839">
        <v>220301026</v>
      </c>
      <c r="C2839" t="str">
        <f t="shared" si="172"/>
        <v>NCL - Utang Lain-Lain Pihak Berelasi - PT Chat Bot Nusantara (CBN)</v>
      </c>
      <c r="D2839" s="7" t="str">
        <f t="shared" si="173"/>
        <v>INSERT INTO m_coa (created_at, code, name) values (NOW(),'220301026','NCL - Utang Lain-Lain Pihak Berelasi - PT Chat Bot Nusantara (CBN)');</v>
      </c>
      <c r="E2839" s="744" t="s">
        <v>60</v>
      </c>
      <c r="F2839" t="s">
        <v>462</v>
      </c>
      <c r="G2839" t="s">
        <v>425</v>
      </c>
      <c r="I2839" t="s">
        <v>138</v>
      </c>
      <c r="K2839">
        <f>VLOOKUP(I2839,Sheet2!$A$2:$C$1013,3,FALSE)</f>
        <v>68</v>
      </c>
      <c r="L2839" t="str">
        <f t="shared" si="174"/>
        <v>UPDATE m_coa set coa_group_id='68' WHERE code='220301026';</v>
      </c>
    </row>
    <row r="2840" customFormat="1" spans="2:12">
      <c r="B2840">
        <v>220301027</v>
      </c>
      <c r="C2840" t="str">
        <f t="shared" si="172"/>
        <v>NCL - Utang Lain-Lain Pihak Berelasi - PT Cyrus Solusi Indonesia (CSI)</v>
      </c>
      <c r="D2840" s="7" t="str">
        <f t="shared" si="173"/>
        <v>INSERT INTO m_coa (created_at, code, name) values (NOW(),'220301027','NCL - Utang Lain-Lain Pihak Berelasi - PT Cyrus Solusi Indonesia (CSI)');</v>
      </c>
      <c r="E2840" s="744" t="s">
        <v>60</v>
      </c>
      <c r="F2840" t="s">
        <v>462</v>
      </c>
      <c r="G2840" t="s">
        <v>425</v>
      </c>
      <c r="I2840" t="s">
        <v>139</v>
      </c>
      <c r="K2840">
        <f>VLOOKUP(I2840,Sheet2!$A$2:$C$1013,3,FALSE)</f>
        <v>69</v>
      </c>
      <c r="L2840" t="str">
        <f t="shared" si="174"/>
        <v>UPDATE m_coa set coa_group_id='69' WHERE code='220301027';</v>
      </c>
    </row>
    <row r="2841" customFormat="1" spans="2:12">
      <c r="B2841">
        <v>220301028</v>
      </c>
      <c r="C2841" t="str">
        <f t="shared" si="172"/>
        <v>NCL - Utang Lain-Lain Pihak Berelasi - PT Dam Korporindo Digital (DKD)</v>
      </c>
      <c r="D2841" s="7" t="str">
        <f t="shared" si="173"/>
        <v>INSERT INTO m_coa (created_at, code, name) values (NOW(),'220301028','NCL - Utang Lain-Lain Pihak Berelasi - PT Dam Korporindo Digital (DKD)');</v>
      </c>
      <c r="E2841" s="744" t="s">
        <v>60</v>
      </c>
      <c r="F2841" t="s">
        <v>462</v>
      </c>
      <c r="G2841" t="s">
        <v>425</v>
      </c>
      <c r="I2841" t="s">
        <v>140</v>
      </c>
      <c r="K2841">
        <f>VLOOKUP(I2841,Sheet2!$A$2:$C$1013,3,FALSE)</f>
        <v>70</v>
      </c>
      <c r="L2841" t="str">
        <f t="shared" si="174"/>
        <v>UPDATE m_coa set coa_group_id='70' WHERE code='220301028';</v>
      </c>
    </row>
    <row r="2842" customFormat="1" spans="2:12">
      <c r="B2842">
        <v>220301029</v>
      </c>
      <c r="C2842" t="str">
        <f t="shared" si="172"/>
        <v>NCL - Utang Lain-Lain Pihak Berelasi - PT Dapur Kita Indonesia (DKI)</v>
      </c>
      <c r="D2842" s="7" t="str">
        <f t="shared" si="173"/>
        <v>INSERT INTO m_coa (created_at, code, name) values (NOW(),'220301029','NCL - Utang Lain-Lain Pihak Berelasi - PT Dapur Kita Indonesia (DKI)');</v>
      </c>
      <c r="E2842" s="744" t="s">
        <v>60</v>
      </c>
      <c r="F2842" t="s">
        <v>462</v>
      </c>
      <c r="G2842" t="s">
        <v>425</v>
      </c>
      <c r="I2842" t="s">
        <v>141</v>
      </c>
      <c r="K2842">
        <f>VLOOKUP(I2842,Sheet2!$A$2:$C$1013,3,FALSE)</f>
        <v>71</v>
      </c>
      <c r="L2842" t="str">
        <f t="shared" si="174"/>
        <v>UPDATE m_coa set coa_group_id='71' WHERE code='220301029';</v>
      </c>
    </row>
    <row r="2843" customFormat="1" spans="2:12">
      <c r="B2843">
        <v>220301030</v>
      </c>
      <c r="C2843" t="str">
        <f t="shared" si="172"/>
        <v>NCL - Utang Lain-Lain Pihak Berelasi - PT Dapur Kloud Digital (DKD)</v>
      </c>
      <c r="D2843" s="7" t="str">
        <f t="shared" si="173"/>
        <v>INSERT INTO m_coa (created_at, code, name) values (NOW(),'220301030','NCL - Utang Lain-Lain Pihak Berelasi - PT Dapur Kloud Digital (DKD)');</v>
      </c>
      <c r="E2843" s="744" t="s">
        <v>60</v>
      </c>
      <c r="F2843" t="s">
        <v>462</v>
      </c>
      <c r="G2843" t="s">
        <v>425</v>
      </c>
      <c r="I2843" t="s">
        <v>142</v>
      </c>
      <c r="K2843">
        <f>VLOOKUP(I2843,Sheet2!$A$2:$C$1013,3,FALSE)</f>
        <v>72</v>
      </c>
      <c r="L2843" t="str">
        <f t="shared" si="174"/>
        <v>UPDATE m_coa set coa_group_id='72' WHERE code='220301030';</v>
      </c>
    </row>
    <row r="2844" customFormat="1" spans="2:12">
      <c r="B2844">
        <v>220301031</v>
      </c>
      <c r="C2844" t="str">
        <f t="shared" si="172"/>
        <v>NCL - Utang Lain-Lain Pihak Berelasi - PT Dekodr Solusi Digital Indonesia (DSDI)</v>
      </c>
      <c r="D2844" s="7" t="str">
        <f t="shared" si="173"/>
        <v>INSERT INTO m_coa (created_at, code, name) values (NOW(),'220301031','NCL - Utang Lain-Lain Pihak Berelasi - PT Dekodr Solusi Digital Indonesia (DSDI)');</v>
      </c>
      <c r="E2844" s="744" t="s">
        <v>60</v>
      </c>
      <c r="F2844" t="s">
        <v>462</v>
      </c>
      <c r="G2844" t="s">
        <v>425</v>
      </c>
      <c r="I2844" t="s">
        <v>143</v>
      </c>
      <c r="K2844">
        <f>VLOOKUP(I2844,Sheet2!$A$2:$C$1013,3,FALSE)</f>
        <v>73</v>
      </c>
      <c r="L2844" t="str">
        <f t="shared" si="174"/>
        <v>UPDATE m_coa set coa_group_id='73' WHERE code='220301031';</v>
      </c>
    </row>
    <row r="2845" customFormat="1" spans="2:12">
      <c r="B2845">
        <v>220301032</v>
      </c>
      <c r="C2845" t="str">
        <f t="shared" si="172"/>
        <v>NCL - Utang Lain-Lain Pihak Berelasi - PT Digital Berkah Indonesia (DBI)</v>
      </c>
      <c r="D2845" s="7" t="str">
        <f t="shared" si="173"/>
        <v>INSERT INTO m_coa (created_at, code, name) values (NOW(),'220301032','NCL - Utang Lain-Lain Pihak Berelasi - PT Digital Berkah Indonesia (DBI)');</v>
      </c>
      <c r="E2845" s="744" t="s">
        <v>60</v>
      </c>
      <c r="F2845" t="s">
        <v>462</v>
      </c>
      <c r="G2845" t="s">
        <v>425</v>
      </c>
      <c r="I2845" t="s">
        <v>144</v>
      </c>
      <c r="K2845">
        <f>VLOOKUP(I2845,Sheet2!$A$2:$C$1013,3,FALSE)</f>
        <v>74</v>
      </c>
      <c r="L2845" t="str">
        <f t="shared" si="174"/>
        <v>UPDATE m_coa set coa_group_id='74' WHERE code='220301032';</v>
      </c>
    </row>
    <row r="2846" customFormat="1" spans="2:12">
      <c r="B2846">
        <v>220301033</v>
      </c>
      <c r="C2846" t="str">
        <f t="shared" si="172"/>
        <v>NCL - Utang Lain-Lain Pihak Berelasi - PT Digital Consumer Engagement (DCE)</v>
      </c>
      <c r="D2846" s="7" t="str">
        <f t="shared" si="173"/>
        <v>INSERT INTO m_coa (created_at, code, name) values (NOW(),'220301033','NCL - Utang Lain-Lain Pihak Berelasi - PT Digital Consumer Engagement (DCE)');</v>
      </c>
      <c r="E2846" s="744" t="s">
        <v>60</v>
      </c>
      <c r="F2846" t="s">
        <v>462</v>
      </c>
      <c r="G2846" t="s">
        <v>425</v>
      </c>
      <c r="I2846" t="s">
        <v>145</v>
      </c>
      <c r="K2846">
        <f>VLOOKUP(I2846,Sheet2!$A$2:$C$1013,3,FALSE)</f>
        <v>75</v>
      </c>
      <c r="L2846" t="str">
        <f t="shared" si="174"/>
        <v>UPDATE m_coa set coa_group_id='75' WHERE code='220301033';</v>
      </c>
    </row>
    <row r="2847" customFormat="1" spans="2:12">
      <c r="B2847">
        <v>220301034</v>
      </c>
      <c r="C2847" t="str">
        <f t="shared" si="172"/>
        <v>NCL - Utang Lain-Lain Pihak Berelasi - PT Digital Maksima Karisma (DMK)</v>
      </c>
      <c r="D2847" s="7" t="str">
        <f t="shared" si="173"/>
        <v>INSERT INTO m_coa (created_at, code, name) values (NOW(),'220301034','NCL - Utang Lain-Lain Pihak Berelasi - PT Digital Maksima Karisma (DMK)');</v>
      </c>
      <c r="E2847" s="744" t="s">
        <v>60</v>
      </c>
      <c r="F2847" t="s">
        <v>462</v>
      </c>
      <c r="G2847" t="s">
        <v>425</v>
      </c>
      <c r="I2847" t="s">
        <v>146</v>
      </c>
      <c r="K2847">
        <f>VLOOKUP(I2847,Sheet2!$A$2:$C$1013,3,FALSE)</f>
        <v>76</v>
      </c>
      <c r="L2847" t="str">
        <f t="shared" si="174"/>
        <v>UPDATE m_coa set coa_group_id='76' WHERE code='220301034';</v>
      </c>
    </row>
    <row r="2848" customFormat="1" spans="2:12">
      <c r="B2848">
        <v>220301035</v>
      </c>
      <c r="C2848" t="str">
        <f t="shared" si="172"/>
        <v>NCL - Utang Lain-Lain Pihak Berelasi - PT Digital Maxima Indonesia (DMI)</v>
      </c>
      <c r="D2848" s="7" t="str">
        <f t="shared" si="173"/>
        <v>INSERT INTO m_coa (created_at, code, name) values (NOW(),'220301035','NCL - Utang Lain-Lain Pihak Berelasi - PT Digital Maxima Indonesia (DMI)');</v>
      </c>
      <c r="E2848" s="744" t="s">
        <v>60</v>
      </c>
      <c r="F2848" t="s">
        <v>462</v>
      </c>
      <c r="G2848" t="s">
        <v>425</v>
      </c>
      <c r="I2848" t="s">
        <v>147</v>
      </c>
      <c r="K2848">
        <f>VLOOKUP(I2848,Sheet2!$A$2:$C$1013,3,FALSE)</f>
        <v>77</v>
      </c>
      <c r="L2848" t="str">
        <f t="shared" si="174"/>
        <v>UPDATE m_coa set coa_group_id='77' WHERE code='220301035';</v>
      </c>
    </row>
    <row r="2849" customFormat="1" spans="2:12">
      <c r="B2849">
        <v>220301036</v>
      </c>
      <c r="C2849" t="str">
        <f t="shared" si="172"/>
        <v>NCL - Utang Lain-Lain Pihak Berelasi - PT Digital Mediatama Maxima Tbk (DMMX)</v>
      </c>
      <c r="D2849" s="7" t="str">
        <f t="shared" si="173"/>
        <v>INSERT INTO m_coa (created_at, code, name) values (NOW(),'220301036','NCL - Utang Lain-Lain Pihak Berelasi - PT Digital Mediatama Maxima Tbk (DMMX)');</v>
      </c>
      <c r="E2849" s="744" t="s">
        <v>60</v>
      </c>
      <c r="F2849" t="s">
        <v>462</v>
      </c>
      <c r="G2849" t="s">
        <v>425</v>
      </c>
      <c r="I2849" t="s">
        <v>148</v>
      </c>
      <c r="K2849">
        <f>VLOOKUP(I2849,Sheet2!$A$2:$C$1013,3,FALSE)</f>
        <v>78</v>
      </c>
      <c r="L2849" t="str">
        <f t="shared" si="174"/>
        <v>UPDATE m_coa set coa_group_id='78' WHERE code='220301036';</v>
      </c>
    </row>
    <row r="2850" customFormat="1" spans="2:12">
      <c r="B2850">
        <v>220301037</v>
      </c>
      <c r="C2850" t="str">
        <f t="shared" si="172"/>
        <v>NCL - Utang Lain-Lain Pihak Berelasi - PT Disa Citra Digital (DCD)</v>
      </c>
      <c r="D2850" s="7" t="str">
        <f t="shared" si="173"/>
        <v>INSERT INTO m_coa (created_at, code, name) values (NOW(),'220301037','NCL - Utang Lain-Lain Pihak Berelasi - PT Disa Citra Digital (DCD)');</v>
      </c>
      <c r="E2850" s="744" t="s">
        <v>60</v>
      </c>
      <c r="F2850" t="s">
        <v>462</v>
      </c>
      <c r="G2850" t="s">
        <v>425</v>
      </c>
      <c r="I2850" t="s">
        <v>149</v>
      </c>
      <c r="K2850">
        <f>VLOOKUP(I2850,Sheet2!$A$2:$C$1013,3,FALSE)</f>
        <v>79</v>
      </c>
      <c r="L2850" t="str">
        <f t="shared" si="174"/>
        <v>UPDATE m_coa set coa_group_id='79' WHERE code='220301037';</v>
      </c>
    </row>
    <row r="2851" customFormat="1" spans="2:12">
      <c r="B2851">
        <v>220301038</v>
      </c>
      <c r="C2851" t="str">
        <f t="shared" si="172"/>
        <v>NCL - Utang Lain-Lain Pihak Berelasi - PT Disa Citra Mandiri (DCM)</v>
      </c>
      <c r="D2851" s="7" t="str">
        <f t="shared" si="173"/>
        <v>INSERT INTO m_coa (created_at, code, name) values (NOW(),'220301038','NCL - Utang Lain-Lain Pihak Berelasi - PT Disa Citra Mandiri (DCM)');</v>
      </c>
      <c r="E2851" s="744" t="s">
        <v>60</v>
      </c>
      <c r="F2851" t="s">
        <v>462</v>
      </c>
      <c r="G2851" t="s">
        <v>425</v>
      </c>
      <c r="I2851" t="s">
        <v>150</v>
      </c>
      <c r="K2851">
        <f>VLOOKUP(I2851,Sheet2!$A$2:$C$1013,3,FALSE)</f>
        <v>80</v>
      </c>
      <c r="L2851" t="str">
        <f t="shared" si="174"/>
        <v>UPDATE m_coa set coa_group_id='80' WHERE code='220301038';</v>
      </c>
    </row>
    <row r="2852" customFormat="1" spans="2:12">
      <c r="B2852">
        <v>220301039</v>
      </c>
      <c r="C2852" t="str">
        <f t="shared" si="172"/>
        <v>NCL - Utang Lain-Lain Pihak Berelasi - PT Distribusi Emitama Anugerah (DEA)</v>
      </c>
      <c r="D2852" s="7" t="str">
        <f t="shared" si="173"/>
        <v>INSERT INTO m_coa (created_at, code, name) values (NOW(),'220301039','NCL - Utang Lain-Lain Pihak Berelasi - PT Distribusi Emitama Anugerah (DEA)');</v>
      </c>
      <c r="E2852" s="744" t="s">
        <v>60</v>
      </c>
      <c r="F2852" t="s">
        <v>462</v>
      </c>
      <c r="G2852" t="s">
        <v>425</v>
      </c>
      <c r="I2852" t="s">
        <v>151</v>
      </c>
      <c r="K2852">
        <f>VLOOKUP(I2852,Sheet2!$A$2:$C$1013,3,FALSE)</f>
        <v>81</v>
      </c>
      <c r="L2852" t="str">
        <f t="shared" si="174"/>
        <v>UPDATE m_coa set coa_group_id='81' WHERE code='220301039';</v>
      </c>
    </row>
    <row r="2853" customFormat="1" spans="2:12">
      <c r="B2853">
        <v>220301040</v>
      </c>
      <c r="C2853" t="str">
        <f t="shared" si="172"/>
        <v>NCL - Utang Lain-Lain Pihak Berelasi - PT Distribusi Voucher Nusantara Tbk (DIVA)</v>
      </c>
      <c r="D2853" s="7" t="str">
        <f t="shared" si="173"/>
        <v>INSERT INTO m_coa (created_at, code, name) values (NOW(),'220301040','NCL - Utang Lain-Lain Pihak Berelasi - PT Distribusi Voucher Nusantara Tbk (DIVA)');</v>
      </c>
      <c r="E2853" s="744" t="s">
        <v>60</v>
      </c>
      <c r="F2853" t="s">
        <v>462</v>
      </c>
      <c r="G2853" t="s">
        <v>425</v>
      </c>
      <c r="I2853" t="s">
        <v>152</v>
      </c>
      <c r="K2853">
        <f>VLOOKUP(I2853,Sheet2!$A$2:$C$1013,3,FALSE)</f>
        <v>82</v>
      </c>
      <c r="L2853" t="str">
        <f t="shared" si="174"/>
        <v>UPDATE m_coa set coa_group_id='82' WHERE code='220301040';</v>
      </c>
    </row>
    <row r="2854" customFormat="1" spans="2:12">
      <c r="B2854">
        <v>220301041</v>
      </c>
      <c r="C2854" t="str">
        <f t="shared" si="172"/>
        <v>NCL - Utang Lain-Lain Pihak Berelasi - PT Emirindo Dinamika Pratama (EDP)</v>
      </c>
      <c r="D2854" s="7" t="str">
        <f t="shared" si="173"/>
        <v>INSERT INTO m_coa (created_at, code, name) values (NOW(),'220301041','NCL - Utang Lain-Lain Pihak Berelasi - PT Emirindo Dinamika Pratama (EDP)');</v>
      </c>
      <c r="E2854" s="744" t="s">
        <v>60</v>
      </c>
      <c r="F2854" t="s">
        <v>462</v>
      </c>
      <c r="G2854" t="s">
        <v>425</v>
      </c>
      <c r="I2854" t="s">
        <v>153</v>
      </c>
      <c r="K2854">
        <f>VLOOKUP(I2854,Sheet2!$A$2:$C$1013,3,FALSE)</f>
        <v>83</v>
      </c>
      <c r="L2854" t="str">
        <f t="shared" si="174"/>
        <v>UPDATE m_coa set coa_group_id='83' WHERE code='220301041';</v>
      </c>
    </row>
    <row r="2855" customFormat="1" spans="2:12">
      <c r="B2855">
        <v>220301042</v>
      </c>
      <c r="C2855" t="str">
        <f t="shared" si="172"/>
        <v>NCL - Utang Lain-Lain Pihak Berelasi - PT Emitama Wahana Mandiri (EWM)</v>
      </c>
      <c r="D2855" s="7" t="str">
        <f t="shared" si="173"/>
        <v>INSERT INTO m_coa (created_at, code, name) values (NOW(),'220301042','NCL - Utang Lain-Lain Pihak Berelasi - PT Emitama Wahana Mandiri (EWM)');</v>
      </c>
      <c r="E2855" s="744" t="s">
        <v>60</v>
      </c>
      <c r="F2855" t="s">
        <v>462</v>
      </c>
      <c r="G2855" t="s">
        <v>425</v>
      </c>
      <c r="I2855" t="s">
        <v>154</v>
      </c>
      <c r="K2855">
        <f>VLOOKUP(I2855,Sheet2!$A$2:$C$1013,3,FALSE)</f>
        <v>84</v>
      </c>
      <c r="L2855" t="str">
        <f t="shared" si="174"/>
        <v>UPDATE m_coa set coa_group_id='84' WHERE code='220301042';</v>
      </c>
    </row>
    <row r="2856" customFormat="1" spans="2:12">
      <c r="B2856">
        <v>220301043</v>
      </c>
      <c r="C2856" t="str">
        <f t="shared" si="172"/>
        <v>NCL - Utang Lain-Lain Pihak Berelasi - PT Foodia Indonesia Digital (FID)</v>
      </c>
      <c r="D2856" s="7" t="str">
        <f t="shared" si="173"/>
        <v>INSERT INTO m_coa (created_at, code, name) values (NOW(),'220301043','NCL - Utang Lain-Lain Pihak Berelasi - PT Foodia Indonesia Digital (FID)');</v>
      </c>
      <c r="E2856" s="744" t="s">
        <v>60</v>
      </c>
      <c r="F2856" t="s">
        <v>462</v>
      </c>
      <c r="G2856" t="s">
        <v>425</v>
      </c>
      <c r="I2856" t="s">
        <v>155</v>
      </c>
      <c r="K2856">
        <f>VLOOKUP(I2856,Sheet2!$A$2:$C$1013,3,FALSE)</f>
        <v>85</v>
      </c>
      <c r="L2856" t="str">
        <f t="shared" si="174"/>
        <v>UPDATE m_coa set coa_group_id='85' WHERE code='220301043';</v>
      </c>
    </row>
    <row r="2857" customFormat="1" spans="2:12">
      <c r="B2857">
        <v>220301044</v>
      </c>
      <c r="C2857" t="str">
        <f t="shared" si="172"/>
        <v>NCL - Utang Lain-Lain Pihak Berelasi - PT Gowes Teknologi Indonesia (GTI1)</v>
      </c>
      <c r="D2857" s="7" t="str">
        <f t="shared" si="173"/>
        <v>INSERT INTO m_coa (created_at, code, name) values (NOW(),'220301044','NCL - Utang Lain-Lain Pihak Berelasi - PT Gowes Teknologi Indonesia (GTI1)');</v>
      </c>
      <c r="E2857" s="744" t="s">
        <v>60</v>
      </c>
      <c r="F2857" t="s">
        <v>462</v>
      </c>
      <c r="G2857" t="s">
        <v>425</v>
      </c>
      <c r="I2857" t="s">
        <v>156</v>
      </c>
      <c r="K2857">
        <f>VLOOKUP(I2857,Sheet2!$A$2:$C$1013,3,FALSE)</f>
        <v>86</v>
      </c>
      <c r="L2857" t="str">
        <f t="shared" si="174"/>
        <v>UPDATE m_coa set coa_group_id='86' WHERE code='220301044';</v>
      </c>
    </row>
    <row r="2858" customFormat="1" spans="2:12">
      <c r="B2858">
        <v>220301045</v>
      </c>
      <c r="C2858" t="str">
        <f t="shared" si="172"/>
        <v>NCL - Utang Lain-Lain Pihak Berelasi - PT Gowithmi Teknologi Indonesia (GTI2)</v>
      </c>
      <c r="D2858" s="7" t="str">
        <f t="shared" si="173"/>
        <v>INSERT INTO m_coa (created_at, code, name) values (NOW(),'220301045','NCL - Utang Lain-Lain Pihak Berelasi - PT Gowithmi Teknologi Indonesia (GTI2)');</v>
      </c>
      <c r="E2858" s="744" t="s">
        <v>60</v>
      </c>
      <c r="F2858" t="s">
        <v>462</v>
      </c>
      <c r="G2858" t="s">
        <v>425</v>
      </c>
      <c r="I2858" t="s">
        <v>157</v>
      </c>
      <c r="K2858">
        <f>VLOOKUP(I2858,Sheet2!$A$2:$C$1013,3,FALSE)</f>
        <v>87</v>
      </c>
      <c r="L2858" t="str">
        <f t="shared" si="174"/>
        <v>UPDATE m_coa set coa_group_id='87' WHERE code='220301045';</v>
      </c>
    </row>
    <row r="2859" customFormat="1" spans="2:12">
      <c r="B2859">
        <v>220301046</v>
      </c>
      <c r="C2859" t="str">
        <f t="shared" si="172"/>
        <v>NCL - Utang Lain-Lain Pihak Berelasi - PT Green Sinergy Indonesia (GSI)</v>
      </c>
      <c r="D2859" s="7" t="str">
        <f t="shared" si="173"/>
        <v>INSERT INTO m_coa (created_at, code, name) values (NOW(),'220301046','NCL - Utang Lain-Lain Pihak Berelasi - PT Green Sinergy Indonesia (GSI)');</v>
      </c>
      <c r="E2859" s="744" t="s">
        <v>60</v>
      </c>
      <c r="F2859" t="s">
        <v>462</v>
      </c>
      <c r="G2859" t="s">
        <v>425</v>
      </c>
      <c r="I2859" t="s">
        <v>158</v>
      </c>
      <c r="K2859">
        <f>VLOOKUP(I2859,Sheet2!$A$2:$C$1013,3,FALSE)</f>
        <v>88</v>
      </c>
      <c r="L2859" t="str">
        <f t="shared" si="174"/>
        <v>UPDATE m_coa set coa_group_id='88' WHERE code='220301046';</v>
      </c>
    </row>
    <row r="2860" customFormat="1" spans="2:12">
      <c r="B2860">
        <v>220301047</v>
      </c>
      <c r="C2860" t="str">
        <f t="shared" si="172"/>
        <v>NCL - Utang Lain-Lain Pihak Berelasi - PT Harapan Inti Selaras (HIS)</v>
      </c>
      <c r="D2860" s="7" t="str">
        <f t="shared" si="173"/>
        <v>INSERT INTO m_coa (created_at, code, name) values (NOW(),'220301047','NCL - Utang Lain-Lain Pihak Berelasi - PT Harapan Inti Selaras (HIS)');</v>
      </c>
      <c r="E2860" s="744" t="s">
        <v>60</v>
      </c>
      <c r="F2860" t="s">
        <v>462</v>
      </c>
      <c r="G2860" t="s">
        <v>425</v>
      </c>
      <c r="I2860" t="s">
        <v>159</v>
      </c>
      <c r="K2860">
        <f>VLOOKUP(I2860,Sheet2!$A$2:$C$1013,3,FALSE)</f>
        <v>89</v>
      </c>
      <c r="L2860" t="str">
        <f t="shared" si="174"/>
        <v>UPDATE m_coa set coa_group_id='89' WHERE code='220301047';</v>
      </c>
    </row>
    <row r="2861" customFormat="1" spans="2:12">
      <c r="B2861">
        <v>220301048</v>
      </c>
      <c r="C2861" t="str">
        <f t="shared" si="172"/>
        <v>NCL - Utang Lain-Lain Pihak Berelasi - PT Hikmat Sukses Sejahtera (HSS)</v>
      </c>
      <c r="D2861" s="7" t="str">
        <f t="shared" si="173"/>
        <v>INSERT INTO m_coa (created_at, code, name) values (NOW(),'220301048','NCL - Utang Lain-Lain Pihak Berelasi - PT Hikmat Sukses Sejahtera (HSS)');</v>
      </c>
      <c r="E2861" s="744" t="s">
        <v>60</v>
      </c>
      <c r="F2861" t="s">
        <v>462</v>
      </c>
      <c r="G2861" t="s">
        <v>425</v>
      </c>
      <c r="I2861" t="s">
        <v>160</v>
      </c>
      <c r="K2861">
        <f>VLOOKUP(I2861,Sheet2!$A$2:$C$1013,3,FALSE)</f>
        <v>90</v>
      </c>
      <c r="L2861" t="str">
        <f t="shared" si="174"/>
        <v>UPDATE m_coa set coa_group_id='90' WHERE code='220301048';</v>
      </c>
    </row>
    <row r="2862" customFormat="1" spans="2:12">
      <c r="B2862">
        <v>220301049</v>
      </c>
      <c r="C2862" t="str">
        <f t="shared" si="172"/>
        <v>NCL - Utang Lain-Lain Pihak Berelasi - PT Inova Duapuluh Duapuluh</v>
      </c>
      <c r="D2862" s="7" t="str">
        <f t="shared" si="173"/>
        <v>INSERT INTO m_coa (created_at, code, name) values (NOW(),'220301049','NCL - Utang Lain-Lain Pihak Berelasi - PT Inova Duapuluh Duapuluh');</v>
      </c>
      <c r="E2862" s="744" t="s">
        <v>60</v>
      </c>
      <c r="F2862" t="s">
        <v>462</v>
      </c>
      <c r="G2862" t="s">
        <v>425</v>
      </c>
      <c r="I2862" t="s">
        <v>161</v>
      </c>
      <c r="K2862">
        <f>VLOOKUP(I2862,Sheet2!$A$2:$C$1013,3,FALSE)</f>
        <v>91</v>
      </c>
      <c r="L2862" t="str">
        <f t="shared" si="174"/>
        <v>UPDATE m_coa set coa_group_id='91' WHERE code='220301049';</v>
      </c>
    </row>
    <row r="2863" customFormat="1" spans="2:12">
      <c r="B2863">
        <v>220301050</v>
      </c>
      <c r="C2863" t="str">
        <f t="shared" si="172"/>
        <v>NCL - Utang Lain-Lain Pihak Berelasi - PT Inspira Citra Asia (ICA)</v>
      </c>
      <c r="D2863" s="7" t="str">
        <f t="shared" si="173"/>
        <v>INSERT INTO m_coa (created_at, code, name) values (NOW(),'220301050','NCL - Utang Lain-Lain Pihak Berelasi - PT Inspira Citra Asia (ICA)');</v>
      </c>
      <c r="E2863" s="744" t="s">
        <v>60</v>
      </c>
      <c r="F2863" t="s">
        <v>462</v>
      </c>
      <c r="G2863" t="s">
        <v>425</v>
      </c>
      <c r="I2863" t="s">
        <v>162</v>
      </c>
      <c r="K2863">
        <f>VLOOKUP(I2863,Sheet2!$A$2:$C$1013,3,FALSE)</f>
        <v>92</v>
      </c>
      <c r="L2863" t="str">
        <f t="shared" si="174"/>
        <v>UPDATE m_coa set coa_group_id='92' WHERE code='220301050';</v>
      </c>
    </row>
    <row r="2864" customFormat="1" spans="2:12">
      <c r="B2864">
        <v>220301051</v>
      </c>
      <c r="C2864" t="str">
        <f t="shared" si="172"/>
        <v>NCL - Utang Lain-Lain Pihak Berelasi - PT Internet Omega Teknologi (IOT)</v>
      </c>
      <c r="D2864" s="7" t="str">
        <f t="shared" si="173"/>
        <v>INSERT INTO m_coa (created_at, code, name) values (NOW(),'220301051','NCL - Utang Lain-Lain Pihak Berelasi - PT Internet Omega Teknologi (IOT)');</v>
      </c>
      <c r="E2864" s="744" t="s">
        <v>60</v>
      </c>
      <c r="F2864" t="s">
        <v>462</v>
      </c>
      <c r="G2864" t="s">
        <v>425</v>
      </c>
      <c r="I2864" t="s">
        <v>163</v>
      </c>
      <c r="K2864">
        <f>VLOOKUP(I2864,Sheet2!$A$2:$C$1013,3,FALSE)</f>
        <v>93</v>
      </c>
      <c r="L2864" t="str">
        <f t="shared" si="174"/>
        <v>UPDATE m_coa set coa_group_id='93' WHERE code='220301051';</v>
      </c>
    </row>
    <row r="2865" customFormat="1" spans="2:12">
      <c r="B2865">
        <v>220301052</v>
      </c>
      <c r="C2865" t="str">
        <f t="shared" si="172"/>
        <v>NCL - Utang Lain-Lain Pihak Berelasi - PT Jedidiah Inti Anugerah (JIA)</v>
      </c>
      <c r="D2865" s="7" t="str">
        <f t="shared" si="173"/>
        <v>INSERT INTO m_coa (created_at, code, name) values (NOW(),'220301052','NCL - Utang Lain-Lain Pihak Berelasi - PT Jedidiah Inti Anugerah (JIA)');</v>
      </c>
      <c r="E2865" s="744" t="s">
        <v>60</v>
      </c>
      <c r="F2865" t="s">
        <v>462</v>
      </c>
      <c r="G2865" t="s">
        <v>425</v>
      </c>
      <c r="I2865" t="s">
        <v>164</v>
      </c>
      <c r="K2865">
        <f>VLOOKUP(I2865,Sheet2!$A$2:$C$1013,3,FALSE)</f>
        <v>94</v>
      </c>
      <c r="L2865" t="str">
        <f t="shared" si="174"/>
        <v>UPDATE m_coa set coa_group_id='94' WHERE code='220301052';</v>
      </c>
    </row>
    <row r="2866" customFormat="1" spans="2:12">
      <c r="B2866">
        <v>220301053</v>
      </c>
      <c r="C2866" t="str">
        <f t="shared" si="172"/>
        <v>NCL - Utang Lain-Lain Pihak Berelasi - PT Jubileum Musisi Indonesia (JMI)</v>
      </c>
      <c r="D2866" s="7" t="str">
        <f t="shared" si="173"/>
        <v>INSERT INTO m_coa (created_at, code, name) values (NOW(),'220301053','NCL - Utang Lain-Lain Pihak Berelasi - PT Jubileum Musisi Indonesia (JMI)');</v>
      </c>
      <c r="E2866" s="744" t="s">
        <v>60</v>
      </c>
      <c r="F2866" t="s">
        <v>462</v>
      </c>
      <c r="G2866" t="s">
        <v>425</v>
      </c>
      <c r="I2866" t="s">
        <v>165</v>
      </c>
      <c r="K2866">
        <f>VLOOKUP(I2866,Sheet2!$A$2:$C$1013,3,FALSE)</f>
        <v>95</v>
      </c>
      <c r="L2866" t="str">
        <f t="shared" si="174"/>
        <v>UPDATE m_coa set coa_group_id='95' WHERE code='220301053';</v>
      </c>
    </row>
    <row r="2867" customFormat="1" spans="2:12">
      <c r="B2867">
        <v>220301054</v>
      </c>
      <c r="C2867" t="str">
        <f t="shared" si="172"/>
        <v>NCL - Utang Lain-Lain Pihak Berelasi - PT Jurnal Digital Indonesia (JDI)</v>
      </c>
      <c r="D2867" s="7" t="str">
        <f t="shared" si="173"/>
        <v>INSERT INTO m_coa (created_at, code, name) values (NOW(),'220301054','NCL - Utang Lain-Lain Pihak Berelasi - PT Jurnal Digital Indonesia (JDI)');</v>
      </c>
      <c r="E2867" s="744" t="s">
        <v>60</v>
      </c>
      <c r="F2867" t="s">
        <v>462</v>
      </c>
      <c r="G2867" t="s">
        <v>425</v>
      </c>
      <c r="I2867" t="s">
        <v>166</v>
      </c>
      <c r="K2867">
        <f>VLOOKUP(I2867,Sheet2!$A$2:$C$1013,3,FALSE)</f>
        <v>96</v>
      </c>
      <c r="L2867" t="str">
        <f t="shared" si="174"/>
        <v>UPDATE m_coa set coa_group_id='96' WHERE code='220301054';</v>
      </c>
    </row>
    <row r="2868" customFormat="1" spans="2:12">
      <c r="B2868">
        <v>220301055</v>
      </c>
      <c r="C2868" t="str">
        <f t="shared" si="172"/>
        <v>NCL - Utang Lain-Lain Pihak Berelasi - PT Kasih Anugerah Kharisma (KAK)</v>
      </c>
      <c r="D2868" s="7" t="str">
        <f t="shared" si="173"/>
        <v>INSERT INTO m_coa (created_at, code, name) values (NOW(),'220301055','NCL - Utang Lain-Lain Pihak Berelasi - PT Kasih Anugerah Kharisma (KAK)');</v>
      </c>
      <c r="E2868" s="744" t="s">
        <v>60</v>
      </c>
      <c r="F2868" t="s">
        <v>462</v>
      </c>
      <c r="G2868" t="s">
        <v>425</v>
      </c>
      <c r="I2868" t="s">
        <v>167</v>
      </c>
      <c r="K2868">
        <f>VLOOKUP(I2868,Sheet2!$A$2:$C$1013,3,FALSE)</f>
        <v>97</v>
      </c>
      <c r="L2868" t="str">
        <f t="shared" si="174"/>
        <v>UPDATE m_coa set coa_group_id='97' WHERE code='220301055';</v>
      </c>
    </row>
    <row r="2869" customFormat="1" spans="2:12">
      <c r="B2869">
        <v>220301056</v>
      </c>
      <c r="C2869" t="str">
        <f t="shared" si="172"/>
        <v>NCL - Utang Lain-Lain Pihak Berelasi - PT Kavita Dana Asia (KDA)</v>
      </c>
      <c r="D2869" s="7" t="str">
        <f t="shared" si="173"/>
        <v>INSERT INTO m_coa (created_at, code, name) values (NOW(),'220301056','NCL - Utang Lain-Lain Pihak Berelasi - PT Kavita Dana Asia (KDA)');</v>
      </c>
      <c r="E2869" s="744" t="s">
        <v>60</v>
      </c>
      <c r="F2869" t="s">
        <v>462</v>
      </c>
      <c r="G2869" t="s">
        <v>425</v>
      </c>
      <c r="I2869" t="s">
        <v>168</v>
      </c>
      <c r="K2869">
        <f>VLOOKUP(I2869,Sheet2!$A$2:$C$1013,3,FALSE)</f>
        <v>98</v>
      </c>
      <c r="L2869" t="str">
        <f t="shared" si="174"/>
        <v>UPDATE m_coa set coa_group_id='98' WHERE code='220301056';</v>
      </c>
    </row>
    <row r="2870" customFormat="1" spans="2:12">
      <c r="B2870">
        <v>220301057</v>
      </c>
      <c r="C2870" t="str">
        <f t="shared" si="172"/>
        <v>NCL - Utang Lain-Lain Pihak Berelasi - PT Kejora Digital Investama (KDI)</v>
      </c>
      <c r="D2870" s="7" t="str">
        <f t="shared" si="173"/>
        <v>INSERT INTO m_coa (created_at, code, name) values (NOW(),'220301057','NCL - Utang Lain-Lain Pihak Berelasi - PT Kejora Digital Investama (KDI)');</v>
      </c>
      <c r="E2870" s="744" t="s">
        <v>60</v>
      </c>
      <c r="F2870" t="s">
        <v>462</v>
      </c>
      <c r="G2870" t="s">
        <v>425</v>
      </c>
      <c r="I2870" t="s">
        <v>169</v>
      </c>
      <c r="K2870">
        <f>VLOOKUP(I2870,Sheet2!$A$2:$C$1013,3,FALSE)</f>
        <v>99</v>
      </c>
      <c r="L2870" t="str">
        <f t="shared" si="174"/>
        <v>UPDATE m_coa set coa_group_id='99' WHERE code='220301057';</v>
      </c>
    </row>
    <row r="2871" customFormat="1" spans="2:12">
      <c r="B2871">
        <v>220301058</v>
      </c>
      <c r="C2871" t="str">
        <f t="shared" si="172"/>
        <v>NCL - Utang Lain-Lain Pihak Berelasi - PT Krenpay Digital Indonesia (KDI)</v>
      </c>
      <c r="D2871" s="7" t="str">
        <f t="shared" si="173"/>
        <v>INSERT INTO m_coa (created_at, code, name) values (NOW(),'220301058','NCL - Utang Lain-Lain Pihak Berelasi - PT Krenpay Digital Indonesia (KDI)');</v>
      </c>
      <c r="E2871" s="744" t="s">
        <v>60</v>
      </c>
      <c r="F2871" t="s">
        <v>462</v>
      </c>
      <c r="G2871" t="s">
        <v>425</v>
      </c>
      <c r="I2871" t="s">
        <v>170</v>
      </c>
      <c r="K2871">
        <f>VLOOKUP(I2871,Sheet2!$A$2:$C$1013,3,FALSE)</f>
        <v>100</v>
      </c>
      <c r="L2871" t="str">
        <f t="shared" si="174"/>
        <v>UPDATE m_coa set coa_group_id='100' WHERE code='220301058';</v>
      </c>
    </row>
    <row r="2872" customFormat="1" spans="2:12">
      <c r="B2872">
        <v>220301059</v>
      </c>
      <c r="C2872" t="str">
        <f t="shared" si="172"/>
        <v>NCL - Utang Lain-Lain Pihak Berelasi - PT Kubox Teknologi Indonesia (KTI)</v>
      </c>
      <c r="D2872" s="7" t="str">
        <f t="shared" si="173"/>
        <v>INSERT INTO m_coa (created_at, code, name) values (NOW(),'220301059','NCL - Utang Lain-Lain Pihak Berelasi - PT Kubox Teknologi Indonesia (KTI)');</v>
      </c>
      <c r="E2872" s="744" t="s">
        <v>60</v>
      </c>
      <c r="F2872" t="s">
        <v>462</v>
      </c>
      <c r="G2872" t="s">
        <v>425</v>
      </c>
      <c r="I2872" t="s">
        <v>171</v>
      </c>
      <c r="K2872">
        <f>VLOOKUP(I2872,Sheet2!$A$2:$C$1013,3,FALSE)</f>
        <v>101</v>
      </c>
      <c r="L2872" t="str">
        <f t="shared" si="174"/>
        <v>UPDATE m_coa set coa_group_id='101' WHERE code='220301059';</v>
      </c>
    </row>
    <row r="2873" customFormat="1" spans="2:12">
      <c r="B2873">
        <v>220301060</v>
      </c>
      <c r="C2873" t="str">
        <f t="shared" si="172"/>
        <v>NCL - Utang Lain-Lain Pihak Berelasi - PT Kuwais Berkah Indonesia (KBI)</v>
      </c>
      <c r="D2873" s="7" t="str">
        <f t="shared" si="173"/>
        <v>INSERT INTO m_coa (created_at, code, name) values (NOW(),'220301060','NCL - Utang Lain-Lain Pihak Berelasi - PT Kuwais Berkah Indonesia (KBI)');</v>
      </c>
      <c r="E2873" s="744" t="s">
        <v>60</v>
      </c>
      <c r="F2873" t="s">
        <v>462</v>
      </c>
      <c r="G2873" t="s">
        <v>425</v>
      </c>
      <c r="I2873" t="s">
        <v>172</v>
      </c>
      <c r="K2873">
        <f>VLOOKUP(I2873,Sheet2!$A$2:$C$1013,3,FALSE)</f>
        <v>102</v>
      </c>
      <c r="L2873" t="str">
        <f t="shared" si="174"/>
        <v>UPDATE m_coa set coa_group_id='102' WHERE code='220301060';</v>
      </c>
    </row>
    <row r="2874" customFormat="1" spans="2:12">
      <c r="B2874">
        <v>220301061</v>
      </c>
      <c r="C2874" t="str">
        <f t="shared" si="172"/>
        <v>NCL - Utang Lain-Lain Pihak Berelasi - PT Kwartet Boga Anugerah (KBA)</v>
      </c>
      <c r="D2874" s="7" t="str">
        <f t="shared" si="173"/>
        <v>INSERT INTO m_coa (created_at, code, name) values (NOW(),'220301061','NCL - Utang Lain-Lain Pihak Berelasi - PT Kwartet Boga Anugerah (KBA)');</v>
      </c>
      <c r="E2874" s="744" t="s">
        <v>60</v>
      </c>
      <c r="F2874" t="s">
        <v>462</v>
      </c>
      <c r="G2874" t="s">
        <v>425</v>
      </c>
      <c r="I2874" t="s">
        <v>173</v>
      </c>
      <c r="K2874">
        <f>VLOOKUP(I2874,Sheet2!$A$2:$C$1013,3,FALSE)</f>
        <v>103</v>
      </c>
      <c r="L2874" t="str">
        <f t="shared" si="174"/>
        <v>UPDATE m_coa set coa_group_id='103' WHERE code='220301061';</v>
      </c>
    </row>
    <row r="2875" customFormat="1" spans="2:12">
      <c r="B2875">
        <v>220301062</v>
      </c>
      <c r="C2875" t="str">
        <f t="shared" si="172"/>
        <v>NCL - Utang Lain-Lain Pihak Berelasi - PT Lautan Inovasi Teknologi (LIT)</v>
      </c>
      <c r="D2875" s="7" t="str">
        <f t="shared" si="173"/>
        <v>INSERT INTO m_coa (created_at, code, name) values (NOW(),'220301062','NCL - Utang Lain-Lain Pihak Berelasi - PT Lautan Inovasi Teknologi (LIT)');</v>
      </c>
      <c r="E2875" s="744" t="s">
        <v>60</v>
      </c>
      <c r="F2875" t="s">
        <v>462</v>
      </c>
      <c r="G2875" t="s">
        <v>425</v>
      </c>
      <c r="I2875" t="s">
        <v>174</v>
      </c>
      <c r="K2875">
        <f>VLOOKUP(I2875,Sheet2!$A$2:$C$1013,3,FALSE)</f>
        <v>104</v>
      </c>
      <c r="L2875" t="str">
        <f t="shared" si="174"/>
        <v>UPDATE m_coa set coa_group_id='104' WHERE code='220301062';</v>
      </c>
    </row>
    <row r="2876" customFormat="1" spans="2:12">
      <c r="B2876">
        <v>220301063</v>
      </c>
      <c r="C2876" t="str">
        <f t="shared" ref="C2876:C2939" si="175">CONCATENATE(F2876,E2876,G2876,E2876,I2876)</f>
        <v>NCL - Utang Lain-Lain Pihak Berelasi - PT Lentera Ekosistem Digital (LED)</v>
      </c>
      <c r="D2876" s="7" t="str">
        <f t="shared" si="173"/>
        <v>INSERT INTO m_coa (created_at, code, name) values (NOW(),'220301063','NCL - Utang Lain-Lain Pihak Berelasi - PT Lentera Ekosistem Digital (LED)');</v>
      </c>
      <c r="E2876" s="744" t="s">
        <v>60</v>
      </c>
      <c r="F2876" t="s">
        <v>462</v>
      </c>
      <c r="G2876" t="s">
        <v>425</v>
      </c>
      <c r="I2876" t="s">
        <v>175</v>
      </c>
      <c r="K2876">
        <f>VLOOKUP(I2876,Sheet2!$A$2:$C$1013,3,FALSE)</f>
        <v>105</v>
      </c>
      <c r="L2876" t="str">
        <f t="shared" si="174"/>
        <v>UPDATE m_coa set coa_group_id='105' WHERE code='220301063';</v>
      </c>
    </row>
    <row r="2877" customFormat="1" spans="2:12">
      <c r="B2877">
        <v>220301064</v>
      </c>
      <c r="C2877" t="str">
        <f t="shared" si="175"/>
        <v>NCL - Utang Lain-Lain Pihak Berelasi - PT Logitek Digital Nusantara (LDN/DTN)</v>
      </c>
      <c r="D2877" s="7" t="str">
        <f t="shared" si="173"/>
        <v>INSERT INTO m_coa (created_at, code, name) values (NOW(),'220301064','NCL - Utang Lain-Lain Pihak Berelasi - PT Logitek Digital Nusantara (LDN/DTN)');</v>
      </c>
      <c r="E2877" s="744" t="s">
        <v>60</v>
      </c>
      <c r="F2877" t="s">
        <v>462</v>
      </c>
      <c r="G2877" t="s">
        <v>425</v>
      </c>
      <c r="I2877" t="s">
        <v>176</v>
      </c>
      <c r="K2877">
        <f>VLOOKUP(I2877,Sheet2!$A$2:$C$1013,3,FALSE)</f>
        <v>106</v>
      </c>
      <c r="L2877" t="str">
        <f t="shared" si="174"/>
        <v>UPDATE m_coa set coa_group_id='106' WHERE code='220301064';</v>
      </c>
    </row>
    <row r="2878" customFormat="1" spans="2:12">
      <c r="B2878">
        <v>220301065</v>
      </c>
      <c r="C2878" t="str">
        <f t="shared" si="175"/>
        <v>NCL - Utang Lain-Lain Pihak Berelasi - PT M Cash Integrasi Tbk (MCAS)</v>
      </c>
      <c r="D2878" s="7" t="str">
        <f t="shared" si="173"/>
        <v>INSERT INTO m_coa (created_at, code, name) values (NOW(),'220301065','NCL - Utang Lain-Lain Pihak Berelasi - PT M Cash Integrasi Tbk (MCAS)');</v>
      </c>
      <c r="E2878" s="744" t="s">
        <v>60</v>
      </c>
      <c r="F2878" t="s">
        <v>462</v>
      </c>
      <c r="G2878" t="s">
        <v>425</v>
      </c>
      <c r="I2878" t="s">
        <v>177</v>
      </c>
      <c r="K2878">
        <f>VLOOKUP(I2878,Sheet2!$A$2:$C$1013,3,FALSE)</f>
        <v>107</v>
      </c>
      <c r="L2878" t="str">
        <f t="shared" si="174"/>
        <v>UPDATE m_coa set coa_group_id='107' WHERE code='220301065';</v>
      </c>
    </row>
    <row r="2879" customFormat="1" spans="2:12">
      <c r="B2879">
        <v>220301066</v>
      </c>
      <c r="C2879" t="str">
        <f t="shared" si="175"/>
        <v>NCL - Utang Lain-Lain Pihak Berelasi - PT Digital Maksima Karunia</v>
      </c>
      <c r="D2879" s="7" t="str">
        <f t="shared" si="173"/>
        <v>INSERT INTO m_coa (created_at, code, name) values (NOW(),'220301066','NCL - Utang Lain-Lain Pihak Berelasi - PT Digital Maksima Karunia');</v>
      </c>
      <c r="E2879" s="744" t="s">
        <v>60</v>
      </c>
      <c r="F2879" t="s">
        <v>462</v>
      </c>
      <c r="G2879" t="s">
        <v>425</v>
      </c>
      <c r="I2879" t="s">
        <v>178</v>
      </c>
      <c r="K2879">
        <f>VLOOKUP(I2879,Sheet2!$A$2:$C$1013,3,FALSE)</f>
        <v>108</v>
      </c>
      <c r="L2879" t="str">
        <f t="shared" si="174"/>
        <v>UPDATE m_coa set coa_group_id='108' WHERE code='220301066';</v>
      </c>
    </row>
    <row r="2880" customFormat="1" spans="2:12">
      <c r="B2880">
        <v>220301067</v>
      </c>
      <c r="C2880" t="str">
        <f t="shared" si="175"/>
        <v>NCL - Utang Lain-Lain Pihak Berelasi - PT M Cash Ritel Indonesia (MRI)</v>
      </c>
      <c r="D2880" s="7" t="str">
        <f t="shared" si="173"/>
        <v>INSERT INTO m_coa (created_at, code, name) values (NOW(),'220301067','NCL - Utang Lain-Lain Pihak Berelasi - PT M Cash Ritel Indonesia (MRI)');</v>
      </c>
      <c r="E2880" s="744" t="s">
        <v>60</v>
      </c>
      <c r="F2880" t="s">
        <v>462</v>
      </c>
      <c r="G2880" t="s">
        <v>425</v>
      </c>
      <c r="I2880" t="s">
        <v>179</v>
      </c>
      <c r="K2880">
        <f>VLOOKUP(I2880,Sheet2!$A$2:$C$1013,3,FALSE)</f>
        <v>109</v>
      </c>
      <c r="L2880" t="str">
        <f t="shared" si="174"/>
        <v>UPDATE m_coa set coa_group_id='109' WHERE code='220301067';</v>
      </c>
    </row>
    <row r="2881" customFormat="1" spans="2:12">
      <c r="B2881">
        <v>220301068</v>
      </c>
      <c r="C2881" t="str">
        <f t="shared" si="175"/>
        <v>NCL - Utang Lain-Lain Pihak Berelasi - PT M Cash Telefast Indonesia (MTI)</v>
      </c>
      <c r="D2881" s="7" t="str">
        <f t="shared" si="173"/>
        <v>INSERT INTO m_coa (created_at, code, name) values (NOW(),'220301068','NCL - Utang Lain-Lain Pihak Berelasi - PT M Cash Telefast Indonesia (MTI)');</v>
      </c>
      <c r="E2881" s="744" t="s">
        <v>60</v>
      </c>
      <c r="F2881" t="s">
        <v>462</v>
      </c>
      <c r="G2881" t="s">
        <v>425</v>
      </c>
      <c r="I2881" t="s">
        <v>180</v>
      </c>
      <c r="K2881">
        <f>VLOOKUP(I2881,Sheet2!$A$2:$C$1013,3,FALSE)</f>
        <v>110</v>
      </c>
      <c r="L2881" t="str">
        <f t="shared" si="174"/>
        <v>UPDATE m_coa set coa_group_id='110' WHERE code='220301068';</v>
      </c>
    </row>
    <row r="2882" customFormat="1" spans="2:12">
      <c r="B2882">
        <v>220301069</v>
      </c>
      <c r="C2882" t="str">
        <f t="shared" si="175"/>
        <v>NCL - Utang Lain-Lain Pihak Berelasi - PT Matra Sinema Asia (MSA)</v>
      </c>
      <c r="D2882" s="7" t="str">
        <f t="shared" si="173"/>
        <v>INSERT INTO m_coa (created_at, code, name) values (NOW(),'220301069','NCL - Utang Lain-Lain Pihak Berelasi - PT Matra Sinema Asia (MSA)');</v>
      </c>
      <c r="E2882" s="744" t="s">
        <v>60</v>
      </c>
      <c r="F2882" t="s">
        <v>462</v>
      </c>
      <c r="G2882" t="s">
        <v>425</v>
      </c>
      <c r="I2882" t="s">
        <v>181</v>
      </c>
      <c r="K2882">
        <f>VLOOKUP(I2882,Sheet2!$A$2:$C$1013,3,FALSE)</f>
        <v>111</v>
      </c>
      <c r="L2882" t="str">
        <f t="shared" si="174"/>
        <v>UPDATE m_coa set coa_group_id='111' WHERE code='220301069';</v>
      </c>
    </row>
    <row r="2883" customFormat="1" spans="2:12">
      <c r="B2883">
        <v>220301070</v>
      </c>
      <c r="C2883" t="str">
        <f t="shared" si="175"/>
        <v>NCL - Utang Lain-Lain Pihak Berelasi - PT MCash Untuk Indonesia (MUI)</v>
      </c>
      <c r="D2883" s="7" t="str">
        <f t="shared" si="173"/>
        <v>INSERT INTO m_coa (created_at, code, name) values (NOW(),'220301070','NCL - Utang Lain-Lain Pihak Berelasi - PT MCash Untuk Indonesia (MUI)');</v>
      </c>
      <c r="E2883" s="744" t="s">
        <v>60</v>
      </c>
      <c r="F2883" t="s">
        <v>462</v>
      </c>
      <c r="G2883" t="s">
        <v>425</v>
      </c>
      <c r="I2883" t="s">
        <v>182</v>
      </c>
      <c r="K2883">
        <f>VLOOKUP(I2883,Sheet2!$A$2:$C$1013,3,FALSE)</f>
        <v>112</v>
      </c>
      <c r="L2883" t="str">
        <f t="shared" si="174"/>
        <v>UPDATE m_coa set coa_group_id='112' WHERE code='220301070';</v>
      </c>
    </row>
    <row r="2884" customFormat="1" spans="2:12">
      <c r="B2884">
        <v>220301071</v>
      </c>
      <c r="C2884" t="str">
        <f t="shared" si="175"/>
        <v>NCL - Utang Lain-Lain Pihak Berelasi - PT Media Karya Nusantara (MKN2)</v>
      </c>
      <c r="D2884" s="7" t="str">
        <f t="shared" si="173"/>
        <v>INSERT INTO m_coa (created_at, code, name) values (NOW(),'220301071','NCL - Utang Lain-Lain Pihak Berelasi - PT Media Karya Nusantara (MKN2)');</v>
      </c>
      <c r="E2884" s="744" t="s">
        <v>60</v>
      </c>
      <c r="F2884" t="s">
        <v>462</v>
      </c>
      <c r="G2884" t="s">
        <v>425</v>
      </c>
      <c r="I2884" t="s">
        <v>183</v>
      </c>
      <c r="K2884">
        <f>VLOOKUP(I2884,Sheet2!$A$2:$C$1013,3,FALSE)</f>
        <v>113</v>
      </c>
      <c r="L2884" t="str">
        <f t="shared" si="174"/>
        <v>UPDATE m_coa set coa_group_id='113' WHERE code='220301071';</v>
      </c>
    </row>
    <row r="2885" customFormat="1" spans="2:12">
      <c r="B2885">
        <v>220301072</v>
      </c>
      <c r="C2885" t="str">
        <f t="shared" si="175"/>
        <v>NCL - Utang Lain-Lain Pihak Berelasi - PT Meisys Technology</v>
      </c>
      <c r="D2885" s="7" t="str">
        <f t="shared" ref="D2885:D2948" si="176">"INSERT INTO m_coa (created_at, code, name) values (NOW(),'"&amp;B2885&amp;"','"&amp;C2885&amp;"');"</f>
        <v>INSERT INTO m_coa (created_at, code, name) values (NOW(),'220301072','NCL - Utang Lain-Lain Pihak Berelasi - PT Meisys Technology');</v>
      </c>
      <c r="E2885" s="744" t="s">
        <v>60</v>
      </c>
      <c r="F2885" t="s">
        <v>462</v>
      </c>
      <c r="G2885" t="s">
        <v>425</v>
      </c>
      <c r="I2885" t="s">
        <v>184</v>
      </c>
      <c r="K2885">
        <f>VLOOKUP(I2885,Sheet2!$A$2:$C$1013,3,FALSE)</f>
        <v>114</v>
      </c>
      <c r="L2885" t="str">
        <f t="shared" ref="L2885:L2948" si="177">"UPDATE m_coa set coa_group_id='"&amp;K2885&amp;"' WHERE code='"&amp;B2885&amp;"';"</f>
        <v>UPDATE m_coa set coa_group_id='114' WHERE code='220301072';</v>
      </c>
    </row>
    <row r="2886" customFormat="1" spans="2:12">
      <c r="B2886">
        <v>220301073</v>
      </c>
      <c r="C2886" t="str">
        <f t="shared" si="175"/>
        <v>NCL - Utang Lain-Lain Pihak Berelasi - PT Mitra Anugerah Setia Kawan (MASK)</v>
      </c>
      <c r="D2886" s="7" t="str">
        <f t="shared" si="176"/>
        <v>INSERT INTO m_coa (created_at, code, name) values (NOW(),'220301073','NCL - Utang Lain-Lain Pihak Berelasi - PT Mitra Anugerah Setia Kawan (MASK)');</v>
      </c>
      <c r="E2886" s="744" t="s">
        <v>60</v>
      </c>
      <c r="F2886" t="s">
        <v>462</v>
      </c>
      <c r="G2886" t="s">
        <v>425</v>
      </c>
      <c r="I2886" t="s">
        <v>185</v>
      </c>
      <c r="K2886">
        <f>VLOOKUP(I2886,Sheet2!$A$2:$C$1013,3,FALSE)</f>
        <v>115</v>
      </c>
      <c r="L2886" t="str">
        <f t="shared" si="177"/>
        <v>UPDATE m_coa set coa_group_id='115' WHERE code='220301073';</v>
      </c>
    </row>
    <row r="2887" customFormat="1" spans="2:12">
      <c r="B2887">
        <v>220301074</v>
      </c>
      <c r="C2887" t="str">
        <f t="shared" si="175"/>
        <v>NCL - Utang Lain-Lain Pihak Berelasi - PT Mitra Artha Teknologi (MAT)</v>
      </c>
      <c r="D2887" s="7" t="str">
        <f t="shared" si="176"/>
        <v>INSERT INTO m_coa (created_at, code, name) values (NOW(),'220301074','NCL - Utang Lain-Lain Pihak Berelasi - PT Mitra Artha Teknologi (MAT)');</v>
      </c>
      <c r="E2887" s="744" t="s">
        <v>60</v>
      </c>
      <c r="F2887" t="s">
        <v>462</v>
      </c>
      <c r="G2887" t="s">
        <v>425</v>
      </c>
      <c r="I2887" t="s">
        <v>186</v>
      </c>
      <c r="K2887">
        <f>VLOOKUP(I2887,Sheet2!$A$2:$C$1013,3,FALSE)</f>
        <v>116</v>
      </c>
      <c r="L2887" t="str">
        <f t="shared" si="177"/>
        <v>UPDATE m_coa set coa_group_id='116' WHERE code='220301074';</v>
      </c>
    </row>
    <row r="2888" customFormat="1" spans="2:12">
      <c r="B2888">
        <v>220301075</v>
      </c>
      <c r="C2888" t="str">
        <f t="shared" si="175"/>
        <v>NCL - Utang Lain-Lain Pihak Berelasi - PT Mitra Cipta Teknologi (MCT)</v>
      </c>
      <c r="D2888" s="7" t="str">
        <f t="shared" si="176"/>
        <v>INSERT INTO m_coa (created_at, code, name) values (NOW(),'220301075','NCL - Utang Lain-Lain Pihak Berelasi - PT Mitra Cipta Teknologi (MCT)');</v>
      </c>
      <c r="E2888" s="744" t="s">
        <v>60</v>
      </c>
      <c r="F2888" t="s">
        <v>462</v>
      </c>
      <c r="G2888" t="s">
        <v>425</v>
      </c>
      <c r="I2888" t="s">
        <v>187</v>
      </c>
      <c r="K2888">
        <f>VLOOKUP(I2888,Sheet2!$A$2:$C$1013,3,FALSE)</f>
        <v>117</v>
      </c>
      <c r="L2888" t="str">
        <f t="shared" si="177"/>
        <v>UPDATE m_coa set coa_group_id='117' WHERE code='220301075';</v>
      </c>
    </row>
    <row r="2889" customFormat="1" spans="2:12">
      <c r="B2889">
        <v>220301076</v>
      </c>
      <c r="C2889" t="str">
        <f t="shared" si="175"/>
        <v>NCL - Utang Lain-Lain Pihak Berelasi - PT Mitra Citra Anugerah (MCA)</v>
      </c>
      <c r="D2889" s="7" t="str">
        <f t="shared" si="176"/>
        <v>INSERT INTO m_coa (created_at, code, name) values (NOW(),'220301076','NCL - Utang Lain-Lain Pihak Berelasi - PT Mitra Citra Anugerah (MCA)');</v>
      </c>
      <c r="E2889" s="744" t="s">
        <v>60</v>
      </c>
      <c r="F2889" t="s">
        <v>462</v>
      </c>
      <c r="G2889" t="s">
        <v>425</v>
      </c>
      <c r="I2889" t="s">
        <v>188</v>
      </c>
      <c r="K2889">
        <f>VLOOKUP(I2889,Sheet2!$A$2:$C$1013,3,FALSE)</f>
        <v>118</v>
      </c>
      <c r="L2889" t="str">
        <f t="shared" si="177"/>
        <v>UPDATE m_coa set coa_group_id='118' WHERE code='220301076';</v>
      </c>
    </row>
    <row r="2890" customFormat="1" spans="2:12">
      <c r="B2890">
        <v>220301077</v>
      </c>
      <c r="C2890" t="str">
        <f t="shared" si="175"/>
        <v>NCL - Utang Lain-Lain Pihak Berelasi - PT Mitra Karunia Nusantara (MKN)</v>
      </c>
      <c r="D2890" s="7" t="str">
        <f t="shared" si="176"/>
        <v>INSERT INTO m_coa (created_at, code, name) values (NOW(),'220301077','NCL - Utang Lain-Lain Pihak Berelasi - PT Mitra Karunia Nusantara (MKN)');</v>
      </c>
      <c r="E2890" s="744" t="s">
        <v>60</v>
      </c>
      <c r="F2890" t="s">
        <v>462</v>
      </c>
      <c r="G2890" t="s">
        <v>425</v>
      </c>
      <c r="I2890" t="s">
        <v>189</v>
      </c>
      <c r="K2890">
        <f>VLOOKUP(I2890,Sheet2!$A$2:$C$1013,3,FALSE)</f>
        <v>119</v>
      </c>
      <c r="L2890" t="str">
        <f t="shared" si="177"/>
        <v>UPDATE m_coa set coa_group_id='119' WHERE code='220301077';</v>
      </c>
    </row>
    <row r="2891" customFormat="1" spans="2:12">
      <c r="B2891">
        <v>220301078</v>
      </c>
      <c r="C2891" t="str">
        <f t="shared" si="175"/>
        <v>NCL - Utang Lain-Lain Pihak Berelasi - PT Mitra Kharisma Nusantara (MKN3)</v>
      </c>
      <c r="D2891" s="7" t="str">
        <f t="shared" si="176"/>
        <v>INSERT INTO m_coa (created_at, code, name) values (NOW(),'220301078','NCL - Utang Lain-Lain Pihak Berelasi - PT Mitra Kharisma Nusantara (MKN3)');</v>
      </c>
      <c r="E2891" s="744" t="s">
        <v>60</v>
      </c>
      <c r="F2891" t="s">
        <v>462</v>
      </c>
      <c r="G2891" t="s">
        <v>425</v>
      </c>
      <c r="I2891" t="s">
        <v>190</v>
      </c>
      <c r="K2891">
        <f>VLOOKUP(I2891,Sheet2!$A$2:$C$1013,3,FALSE)</f>
        <v>120</v>
      </c>
      <c r="L2891" t="str">
        <f t="shared" si="177"/>
        <v>UPDATE m_coa set coa_group_id='120' WHERE code='220301078';</v>
      </c>
    </row>
    <row r="2892" customFormat="1" spans="2:12">
      <c r="B2892">
        <v>220301079</v>
      </c>
      <c r="C2892" t="str">
        <f t="shared" si="175"/>
        <v>NCL - Utang Lain-Lain Pihak Berelasi - PT Mitra Proteksi Mandiri (MPM)</v>
      </c>
      <c r="D2892" s="7" t="str">
        <f t="shared" si="176"/>
        <v>INSERT INTO m_coa (created_at, code, name) values (NOW(),'220301079','NCL - Utang Lain-Lain Pihak Berelasi - PT Mitra Proteksi Mandiri (MPM)');</v>
      </c>
      <c r="E2892" s="744" t="s">
        <v>60</v>
      </c>
      <c r="F2892" t="s">
        <v>462</v>
      </c>
      <c r="G2892" t="s">
        <v>425</v>
      </c>
      <c r="I2892" t="s">
        <v>191</v>
      </c>
      <c r="K2892">
        <f>VLOOKUP(I2892,Sheet2!$A$2:$C$1013,3,FALSE)</f>
        <v>121</v>
      </c>
      <c r="L2892" t="str">
        <f t="shared" si="177"/>
        <v>UPDATE m_coa set coa_group_id='121' WHERE code='220301079';</v>
      </c>
    </row>
    <row r="2893" customFormat="1" spans="2:12">
      <c r="B2893">
        <v>220301080</v>
      </c>
      <c r="C2893" t="str">
        <f t="shared" si="175"/>
        <v>NCL - Utang Lain-Lain Pihak Berelasi - PT Mitra Wicaksana Hopindo (MWH)</v>
      </c>
      <c r="D2893" s="7" t="str">
        <f t="shared" si="176"/>
        <v>INSERT INTO m_coa (created_at, code, name) values (NOW(),'220301080','NCL - Utang Lain-Lain Pihak Berelasi - PT Mitra Wicaksana Hopindo (MWH)');</v>
      </c>
      <c r="E2893" s="744" t="s">
        <v>60</v>
      </c>
      <c r="F2893" t="s">
        <v>462</v>
      </c>
      <c r="G2893" t="s">
        <v>425</v>
      </c>
      <c r="I2893" t="s">
        <v>192</v>
      </c>
      <c r="K2893">
        <f>VLOOKUP(I2893,Sheet2!$A$2:$C$1013,3,FALSE)</f>
        <v>122</v>
      </c>
      <c r="L2893" t="str">
        <f t="shared" si="177"/>
        <v>UPDATE m_coa set coa_group_id='122' WHERE code='220301080';</v>
      </c>
    </row>
    <row r="2894" customFormat="1" spans="2:12">
      <c r="B2894">
        <v>220301081</v>
      </c>
      <c r="C2894" t="str">
        <f t="shared" si="175"/>
        <v>NCL - Utang Lain-Lain Pihak Berelasi - PT MKopi Digital Indonesia (MKDI)</v>
      </c>
      <c r="D2894" s="7" t="str">
        <f t="shared" si="176"/>
        <v>INSERT INTO m_coa (created_at, code, name) values (NOW(),'220301081','NCL - Utang Lain-Lain Pihak Berelasi - PT MKopi Digital Indonesia (MKDI)');</v>
      </c>
      <c r="E2894" s="744" t="s">
        <v>60</v>
      </c>
      <c r="F2894" t="s">
        <v>462</v>
      </c>
      <c r="G2894" t="s">
        <v>425</v>
      </c>
      <c r="I2894" t="s">
        <v>193</v>
      </c>
      <c r="K2894">
        <f>VLOOKUP(I2894,Sheet2!$A$2:$C$1013,3,FALSE)</f>
        <v>123</v>
      </c>
      <c r="L2894" t="str">
        <f t="shared" si="177"/>
        <v>UPDATE m_coa set coa_group_id='123' WHERE code='220301081';</v>
      </c>
    </row>
    <row r="2895" customFormat="1" spans="2:12">
      <c r="B2895">
        <v>220301082</v>
      </c>
      <c r="C2895" t="str">
        <f t="shared" si="175"/>
        <v>NCL - Utang Lain-Lain Pihak Berelasi - PT Monetix Digital Indonesia (MDI)</v>
      </c>
      <c r="D2895" s="7" t="str">
        <f t="shared" si="176"/>
        <v>INSERT INTO m_coa (created_at, code, name) values (NOW(),'220301082','NCL - Utang Lain-Lain Pihak Berelasi - PT Monetix Digital Indonesia (MDI)');</v>
      </c>
      <c r="E2895" s="744" t="s">
        <v>60</v>
      </c>
      <c r="F2895" t="s">
        <v>462</v>
      </c>
      <c r="G2895" t="s">
        <v>425</v>
      </c>
      <c r="I2895" t="s">
        <v>194</v>
      </c>
      <c r="K2895">
        <f>VLOOKUP(I2895,Sheet2!$A$2:$C$1013,3,FALSE)</f>
        <v>124</v>
      </c>
      <c r="L2895" t="str">
        <f t="shared" si="177"/>
        <v>UPDATE m_coa set coa_group_id='124' WHERE code='220301082';</v>
      </c>
    </row>
    <row r="2896" customFormat="1" spans="2:12">
      <c r="B2896">
        <v>220301083</v>
      </c>
      <c r="C2896" t="str">
        <f t="shared" si="175"/>
        <v>NCL - Utang Lain-Lain Pihak Berelasi - PT Muldidaya Dinamika (MDD)</v>
      </c>
      <c r="D2896" s="7" t="str">
        <f t="shared" si="176"/>
        <v>INSERT INTO m_coa (created_at, code, name) values (NOW(),'220301083','NCL - Utang Lain-Lain Pihak Berelasi - PT Muldidaya Dinamika (MDD)');</v>
      </c>
      <c r="E2896" s="744" t="s">
        <v>60</v>
      </c>
      <c r="F2896" t="s">
        <v>462</v>
      </c>
      <c r="G2896" t="s">
        <v>425</v>
      </c>
      <c r="I2896" t="s">
        <v>195</v>
      </c>
      <c r="K2896">
        <f>VLOOKUP(I2896,Sheet2!$A$2:$C$1013,3,FALSE)</f>
        <v>125</v>
      </c>
      <c r="L2896" t="str">
        <f t="shared" si="177"/>
        <v>UPDATE m_coa set coa_group_id='125' WHERE code='220301083';</v>
      </c>
    </row>
    <row r="2897" customFormat="1" spans="2:12">
      <c r="B2897">
        <v>220301084</v>
      </c>
      <c r="C2897" t="str">
        <f t="shared" si="175"/>
        <v>NCL - Utang Lain-Lain Pihak Berelasi - PT Natrindo Fajar Cemerlang (NFC)</v>
      </c>
      <c r="D2897" s="7" t="str">
        <f t="shared" si="176"/>
        <v>INSERT INTO m_coa (created_at, code, name) values (NOW(),'220301084','NCL - Utang Lain-Lain Pihak Berelasi - PT Natrindo Fajar Cemerlang (NFC)');</v>
      </c>
      <c r="E2897" s="744" t="s">
        <v>60</v>
      </c>
      <c r="F2897" t="s">
        <v>462</v>
      </c>
      <c r="G2897" t="s">
        <v>425</v>
      </c>
      <c r="I2897" t="s">
        <v>196</v>
      </c>
      <c r="K2897">
        <f>VLOOKUP(I2897,Sheet2!$A$2:$C$1013,3,FALSE)</f>
        <v>126</v>
      </c>
      <c r="L2897" t="str">
        <f t="shared" si="177"/>
        <v>UPDATE m_coa set coa_group_id='126' WHERE code='220301084';</v>
      </c>
    </row>
    <row r="2898" customFormat="1" spans="2:12">
      <c r="B2898">
        <v>220301085</v>
      </c>
      <c r="C2898" t="str">
        <f t="shared" si="175"/>
        <v>NCL - Utang Lain-Lain Pihak Berelasi - PT NFC Indonesia Tbk (NFCX)</v>
      </c>
      <c r="D2898" s="7" t="str">
        <f t="shared" si="176"/>
        <v>INSERT INTO m_coa (created_at, code, name) values (NOW(),'220301085','NCL - Utang Lain-Lain Pihak Berelasi - PT NFC Indonesia Tbk (NFCX)');</v>
      </c>
      <c r="E2898" s="744" t="s">
        <v>60</v>
      </c>
      <c r="F2898" t="s">
        <v>462</v>
      </c>
      <c r="G2898" t="s">
        <v>425</v>
      </c>
      <c r="I2898" t="s">
        <v>197</v>
      </c>
      <c r="K2898">
        <f>VLOOKUP(I2898,Sheet2!$A$2:$C$1013,3,FALSE)</f>
        <v>127</v>
      </c>
      <c r="L2898" t="str">
        <f t="shared" si="177"/>
        <v>UPDATE m_coa set coa_group_id='127' WHERE code='220301085';</v>
      </c>
    </row>
    <row r="2899" customFormat="1" spans="2:12">
      <c r="B2899">
        <v>220301086</v>
      </c>
      <c r="C2899" t="str">
        <f t="shared" si="175"/>
        <v>NCL - Utang Lain-Lain Pihak Berelasi - PT NFCX Media Teknologi (NMT)</v>
      </c>
      <c r="D2899" s="7" t="str">
        <f t="shared" si="176"/>
        <v>INSERT INTO m_coa (created_at, code, name) values (NOW(),'220301086','NCL - Utang Lain-Lain Pihak Berelasi - PT NFCX Media Teknologi (NMT)');</v>
      </c>
      <c r="E2899" s="744" t="s">
        <v>60</v>
      </c>
      <c r="F2899" t="s">
        <v>462</v>
      </c>
      <c r="G2899" t="s">
        <v>425</v>
      </c>
      <c r="I2899" t="s">
        <v>198</v>
      </c>
      <c r="K2899">
        <f>VLOOKUP(I2899,Sheet2!$A$2:$C$1013,3,FALSE)</f>
        <v>128</v>
      </c>
      <c r="L2899" t="str">
        <f t="shared" si="177"/>
        <v>UPDATE m_coa set coa_group_id='128' WHERE code='220301086';</v>
      </c>
    </row>
    <row r="2900" customFormat="1" spans="2:12">
      <c r="B2900">
        <v>220301087</v>
      </c>
      <c r="C2900" t="str">
        <f t="shared" si="175"/>
        <v>NCL - Utang Lain-Lain Pihak Berelasi - PT Nusantara Inti Karunia (NIK)</v>
      </c>
      <c r="D2900" s="7" t="str">
        <f t="shared" si="176"/>
        <v>INSERT INTO m_coa (created_at, code, name) values (NOW(),'220301087','NCL - Utang Lain-Lain Pihak Berelasi - PT Nusantara Inti Karunia (NIK)');</v>
      </c>
      <c r="E2900" s="744" t="s">
        <v>60</v>
      </c>
      <c r="F2900" t="s">
        <v>462</v>
      </c>
      <c r="G2900" t="s">
        <v>425</v>
      </c>
      <c r="I2900" t="s">
        <v>199</v>
      </c>
      <c r="K2900">
        <f>VLOOKUP(I2900,Sheet2!$A$2:$C$1013,3,FALSE)</f>
        <v>129</v>
      </c>
      <c r="L2900" t="str">
        <f t="shared" si="177"/>
        <v>UPDATE m_coa set coa_group_id='129' WHERE code='220301087';</v>
      </c>
    </row>
    <row r="2901" customFormat="1" spans="2:12">
      <c r="B2901">
        <v>220301088</v>
      </c>
      <c r="C2901" t="str">
        <f t="shared" si="175"/>
        <v>NCL - Utang Lain-Lain Pihak Berelasi - PT Nusantara Semesta Mandiri (NSM)</v>
      </c>
      <c r="D2901" s="7" t="str">
        <f t="shared" si="176"/>
        <v>INSERT INTO m_coa (created_at, code, name) values (NOW(),'220301088','NCL - Utang Lain-Lain Pihak Berelasi - PT Nusantara Semesta Mandiri (NSM)');</v>
      </c>
      <c r="E2901" s="744" t="s">
        <v>60</v>
      </c>
      <c r="F2901" t="s">
        <v>462</v>
      </c>
      <c r="G2901" t="s">
        <v>425</v>
      </c>
      <c r="I2901" t="s">
        <v>200</v>
      </c>
      <c r="K2901">
        <f>VLOOKUP(I2901,Sheet2!$A$2:$C$1013,3,FALSE)</f>
        <v>130</v>
      </c>
      <c r="L2901" t="str">
        <f t="shared" si="177"/>
        <v>UPDATE m_coa set coa_group_id='130' WHERE code='220301088';</v>
      </c>
    </row>
    <row r="2902" customFormat="1" spans="2:12">
      <c r="B2902">
        <v>220301089</v>
      </c>
      <c r="C2902" t="str">
        <f t="shared" si="175"/>
        <v>NCL - Utang Lain-Lain Pihak Berelasi - PT Nusantara Xchange Indonesia (NXI)</v>
      </c>
      <c r="D2902" s="7" t="str">
        <f t="shared" si="176"/>
        <v>INSERT INTO m_coa (created_at, code, name) values (NOW(),'220301089','NCL - Utang Lain-Lain Pihak Berelasi - PT Nusantara Xchange Indonesia (NXI)');</v>
      </c>
      <c r="E2902" s="744" t="s">
        <v>60</v>
      </c>
      <c r="F2902" t="s">
        <v>462</v>
      </c>
      <c r="G2902" t="s">
        <v>425</v>
      </c>
      <c r="I2902" t="s">
        <v>201</v>
      </c>
      <c r="K2902">
        <f>VLOOKUP(I2902,Sheet2!$A$2:$C$1013,3,FALSE)</f>
        <v>131</v>
      </c>
      <c r="L2902" t="str">
        <f t="shared" si="177"/>
        <v>UPDATE m_coa set coa_group_id='131' WHERE code='220301089';</v>
      </c>
    </row>
    <row r="2903" customFormat="1" spans="2:12">
      <c r="B2903">
        <v>220301090</v>
      </c>
      <c r="C2903" t="str">
        <f t="shared" si="175"/>
        <v>NCL - Utang Lain-Lain Pihak Berelasi - PT Omega Kreasi Bersama (OKB)</v>
      </c>
      <c r="D2903" s="7" t="str">
        <f t="shared" si="176"/>
        <v>INSERT INTO m_coa (created_at, code, name) values (NOW(),'220301090','NCL - Utang Lain-Lain Pihak Berelasi - PT Omega Kreasi Bersama (OKB)');</v>
      </c>
      <c r="E2903" s="744" t="s">
        <v>60</v>
      </c>
      <c r="F2903" t="s">
        <v>462</v>
      </c>
      <c r="G2903" t="s">
        <v>425</v>
      </c>
      <c r="I2903" t="s">
        <v>202</v>
      </c>
      <c r="K2903">
        <f>VLOOKUP(I2903,Sheet2!$A$2:$C$1013,3,FALSE)</f>
        <v>132</v>
      </c>
      <c r="L2903" t="str">
        <f t="shared" si="177"/>
        <v>UPDATE m_coa set coa_group_id='132' WHERE code='220301090';</v>
      </c>
    </row>
    <row r="2904" customFormat="1" spans="2:12">
      <c r="B2904">
        <v>220301091</v>
      </c>
      <c r="C2904" t="str">
        <f t="shared" si="175"/>
        <v>NCL - Utang Lain-Lain Pihak Berelasi - PT Oona Media Indonesia (OMI)</v>
      </c>
      <c r="D2904" s="7" t="str">
        <f t="shared" si="176"/>
        <v>INSERT INTO m_coa (created_at, code, name) values (NOW(),'220301091','NCL - Utang Lain-Lain Pihak Berelasi - PT Oona Media Indonesia (OMI)');</v>
      </c>
      <c r="E2904" s="744" t="s">
        <v>60</v>
      </c>
      <c r="F2904" t="s">
        <v>462</v>
      </c>
      <c r="G2904" t="s">
        <v>425</v>
      </c>
      <c r="I2904" t="s">
        <v>203</v>
      </c>
      <c r="K2904">
        <f>VLOOKUP(I2904,Sheet2!$A$2:$C$1013,3,FALSE)</f>
        <v>133</v>
      </c>
      <c r="L2904" t="str">
        <f t="shared" si="177"/>
        <v>UPDATE m_coa set coa_group_id='133' WHERE code='220301091';</v>
      </c>
    </row>
    <row r="2905" customFormat="1" spans="2:12">
      <c r="B2905">
        <v>220301092</v>
      </c>
      <c r="C2905" t="str">
        <f t="shared" si="175"/>
        <v>NCL - Utang Lain-Lain Pihak Berelasi - PT Qerja Manfaat Bangsa (QMB)</v>
      </c>
      <c r="D2905" s="7" t="str">
        <f t="shared" si="176"/>
        <v>INSERT INTO m_coa (created_at, code, name) values (NOW(),'220301092','NCL - Utang Lain-Lain Pihak Berelasi - PT Qerja Manfaat Bangsa (QMB)');</v>
      </c>
      <c r="E2905" s="744" t="s">
        <v>60</v>
      </c>
      <c r="F2905" t="s">
        <v>462</v>
      </c>
      <c r="G2905" t="s">
        <v>425</v>
      </c>
      <c r="I2905" t="s">
        <v>204</v>
      </c>
      <c r="K2905">
        <f>VLOOKUP(I2905,Sheet2!$A$2:$C$1013,3,FALSE)</f>
        <v>134</v>
      </c>
      <c r="L2905" t="str">
        <f t="shared" si="177"/>
        <v>UPDATE m_coa set coa_group_id='134' WHERE code='220301092';</v>
      </c>
    </row>
    <row r="2906" customFormat="1" spans="2:12">
      <c r="B2906">
        <v>220301093</v>
      </c>
      <c r="C2906" t="str">
        <f t="shared" si="175"/>
        <v>NCL - Utang Lain-Lain Pihak Berelasi - PT Rahmat Inti Kreasi (RIK)</v>
      </c>
      <c r="D2906" s="7" t="str">
        <f t="shared" si="176"/>
        <v>INSERT INTO m_coa (created_at, code, name) values (NOW(),'220301093','NCL - Utang Lain-Lain Pihak Berelasi - PT Rahmat Inti Kreasi (RIK)');</v>
      </c>
      <c r="E2906" s="744" t="s">
        <v>60</v>
      </c>
      <c r="F2906" t="s">
        <v>462</v>
      </c>
      <c r="G2906" t="s">
        <v>425</v>
      </c>
      <c r="I2906" t="s">
        <v>205</v>
      </c>
      <c r="K2906">
        <f>VLOOKUP(I2906,Sheet2!$A$2:$C$1013,3,FALSE)</f>
        <v>135</v>
      </c>
      <c r="L2906" t="str">
        <f t="shared" si="177"/>
        <v>UPDATE m_coa set coa_group_id='135' WHERE code='220301093';</v>
      </c>
    </row>
    <row r="2907" customFormat="1" spans="2:12">
      <c r="B2907">
        <v>220301094</v>
      </c>
      <c r="C2907" t="str">
        <f t="shared" si="175"/>
        <v>NCL - Utang Lain-Lain Pihak Berelasi - PT Red Bean Sukses Indonesia (RBSI)</v>
      </c>
      <c r="D2907" s="7" t="str">
        <f t="shared" si="176"/>
        <v>INSERT INTO m_coa (created_at, code, name) values (NOW(),'220301094','NCL - Utang Lain-Lain Pihak Berelasi - PT Red Bean Sukses Indonesia (RBSI)');</v>
      </c>
      <c r="E2907" s="744" t="s">
        <v>60</v>
      </c>
      <c r="F2907" t="s">
        <v>462</v>
      </c>
      <c r="G2907" t="s">
        <v>425</v>
      </c>
      <c r="I2907" t="s">
        <v>206</v>
      </c>
      <c r="K2907">
        <f>VLOOKUP(I2907,Sheet2!$A$2:$C$1013,3,FALSE)</f>
        <v>136</v>
      </c>
      <c r="L2907" t="str">
        <f t="shared" si="177"/>
        <v>UPDATE m_coa set coa_group_id='136' WHERE code='220301094';</v>
      </c>
    </row>
    <row r="2908" customFormat="1" spans="2:12">
      <c r="B2908">
        <v>220301095</v>
      </c>
      <c r="C2908" t="str">
        <f t="shared" si="175"/>
        <v>NCL - Utang Lain-Lain Pihak Berelasi - PT Riset Kecerdasan Buatan (RKB)</v>
      </c>
      <c r="D2908" s="7" t="str">
        <f t="shared" si="176"/>
        <v>INSERT INTO m_coa (created_at, code, name) values (NOW(),'220301095','NCL - Utang Lain-Lain Pihak Berelasi - PT Riset Kecerdasan Buatan (RKB)');</v>
      </c>
      <c r="E2908" s="744" t="s">
        <v>60</v>
      </c>
      <c r="F2908" t="s">
        <v>462</v>
      </c>
      <c r="G2908" t="s">
        <v>425</v>
      </c>
      <c r="I2908" t="s">
        <v>207</v>
      </c>
      <c r="K2908">
        <f>VLOOKUP(I2908,Sheet2!$A$2:$C$1013,3,FALSE)</f>
        <v>137</v>
      </c>
      <c r="L2908" t="str">
        <f t="shared" si="177"/>
        <v>UPDATE m_coa set coa_group_id='137' WHERE code='220301095';</v>
      </c>
    </row>
    <row r="2909" customFormat="1" spans="2:12">
      <c r="B2909">
        <v>220301096</v>
      </c>
      <c r="C2909" t="str">
        <f t="shared" si="175"/>
        <v>NCL - Utang Lain-Lain Pihak Berelasi - PT Ritel Cerdas Indonesia (RCI)</v>
      </c>
      <c r="D2909" s="7" t="str">
        <f t="shared" si="176"/>
        <v>INSERT INTO m_coa (created_at, code, name) values (NOW(),'220301096','NCL - Utang Lain-Lain Pihak Berelasi - PT Ritel Cerdas Indonesia (RCI)');</v>
      </c>
      <c r="E2909" s="744" t="s">
        <v>60</v>
      </c>
      <c r="F2909" t="s">
        <v>462</v>
      </c>
      <c r="G2909" t="s">
        <v>425</v>
      </c>
      <c r="I2909" t="s">
        <v>208</v>
      </c>
      <c r="K2909">
        <f>VLOOKUP(I2909,Sheet2!$A$2:$C$1013,3,FALSE)</f>
        <v>138</v>
      </c>
      <c r="L2909" t="str">
        <f t="shared" si="177"/>
        <v>UPDATE m_coa set coa_group_id='138' WHERE code='220301096';</v>
      </c>
    </row>
    <row r="2910" customFormat="1" spans="2:12">
      <c r="B2910">
        <v>220301097</v>
      </c>
      <c r="C2910" t="str">
        <f t="shared" si="175"/>
        <v>NCL - Utang Lain-Lain Pihak Berelasi - PT Sahabat Abadi Tunas Indonesia (SATI)</v>
      </c>
      <c r="D2910" s="7" t="str">
        <f t="shared" si="176"/>
        <v>INSERT INTO m_coa (created_at, code, name) values (NOW(),'220301097','NCL - Utang Lain-Lain Pihak Berelasi - PT Sahabat Abadi Tunas Indonesia (SATI)');</v>
      </c>
      <c r="E2910" s="744" t="s">
        <v>60</v>
      </c>
      <c r="F2910" t="s">
        <v>462</v>
      </c>
      <c r="G2910" t="s">
        <v>425</v>
      </c>
      <c r="I2910" t="s">
        <v>209</v>
      </c>
      <c r="K2910">
        <f>VLOOKUP(I2910,Sheet2!$A$2:$C$1013,3,FALSE)</f>
        <v>139</v>
      </c>
      <c r="L2910" t="str">
        <f t="shared" si="177"/>
        <v>UPDATE m_coa set coa_group_id='139' WHERE code='220301097';</v>
      </c>
    </row>
    <row r="2911" customFormat="1" spans="2:12">
      <c r="B2911">
        <v>220301098</v>
      </c>
      <c r="C2911" t="str">
        <f t="shared" si="175"/>
        <v>NCL - Utang Lain-Lain Pihak Berelasi - PT Sarana Rahmat Lestari (SRL)</v>
      </c>
      <c r="D2911" s="7" t="str">
        <f t="shared" si="176"/>
        <v>INSERT INTO m_coa (created_at, code, name) values (NOW(),'220301098','NCL - Utang Lain-Lain Pihak Berelasi - PT Sarana Rahmat Lestari (SRL)');</v>
      </c>
      <c r="E2911" s="744" t="s">
        <v>60</v>
      </c>
      <c r="F2911" t="s">
        <v>462</v>
      </c>
      <c r="G2911" t="s">
        <v>425</v>
      </c>
      <c r="I2911" t="s">
        <v>210</v>
      </c>
      <c r="K2911">
        <f>VLOOKUP(I2911,Sheet2!$A$2:$C$1013,3,FALSE)</f>
        <v>140</v>
      </c>
      <c r="L2911" t="str">
        <f t="shared" si="177"/>
        <v>UPDATE m_coa set coa_group_id='140' WHERE code='220301098';</v>
      </c>
    </row>
    <row r="2912" customFormat="1" spans="2:12">
      <c r="B2912">
        <v>220301099</v>
      </c>
      <c r="C2912" t="str">
        <f t="shared" si="175"/>
        <v>NCL - Utang Lain-Lain Pihak Berelasi - PT Sejahtera Eka Boga </v>
      </c>
      <c r="D2912" s="7" t="str">
        <f t="shared" si="176"/>
        <v>INSERT INTO m_coa (created_at, code, name) values (NOW(),'220301099','NCL - Utang Lain-Lain Pihak Berelasi - PT Sejahtera Eka Boga ');</v>
      </c>
      <c r="E2912" s="744" t="s">
        <v>60</v>
      </c>
      <c r="F2912" t="s">
        <v>462</v>
      </c>
      <c r="G2912" t="s">
        <v>425</v>
      </c>
      <c r="I2912" t="s">
        <v>211</v>
      </c>
      <c r="K2912">
        <f>VLOOKUP(I2912,Sheet2!$A$2:$C$1013,3,FALSE)</f>
        <v>141</v>
      </c>
      <c r="L2912" t="str">
        <f t="shared" si="177"/>
        <v>UPDATE m_coa set coa_group_id='141' WHERE code='220301099';</v>
      </c>
    </row>
    <row r="2913" customFormat="1" spans="2:12">
      <c r="B2913">
        <v>220301100</v>
      </c>
      <c r="C2913" t="str">
        <f t="shared" si="175"/>
        <v>NCL - Utang Lain-Lain Pihak Berelasi - PT Sejahtera Eka Mandiri Investama (SEMI)</v>
      </c>
      <c r="D2913" s="7" t="str">
        <f t="shared" si="176"/>
        <v>INSERT INTO m_coa (created_at, code, name) values (NOW(),'220301100','NCL - Utang Lain-Lain Pihak Berelasi - PT Sejahtera Eka Mandiri Investama (SEMI)');</v>
      </c>
      <c r="E2913" s="744" t="s">
        <v>60</v>
      </c>
      <c r="F2913" t="s">
        <v>462</v>
      </c>
      <c r="G2913" t="s">
        <v>425</v>
      </c>
      <c r="I2913" t="s">
        <v>212</v>
      </c>
      <c r="K2913">
        <f>VLOOKUP(I2913,Sheet2!$A$2:$C$1013,3,FALSE)</f>
        <v>142</v>
      </c>
      <c r="L2913" t="str">
        <f t="shared" si="177"/>
        <v>UPDATE m_coa set coa_group_id='142' WHERE code='220301100';</v>
      </c>
    </row>
    <row r="2914" customFormat="1" spans="2:12">
      <c r="B2914">
        <v>220301101</v>
      </c>
      <c r="C2914" t="str">
        <f t="shared" si="175"/>
        <v>NCL - Utang Lain-Lain Pihak Berelasi - PT Seni Teknologi Sejahtera  (STS)</v>
      </c>
      <c r="D2914" s="7" t="str">
        <f t="shared" si="176"/>
        <v>INSERT INTO m_coa (created_at, code, name) values (NOW(),'220301101','NCL - Utang Lain-Lain Pihak Berelasi - PT Seni Teknologi Sejahtera  (STS)');</v>
      </c>
      <c r="E2914" s="744" t="s">
        <v>60</v>
      </c>
      <c r="F2914" t="s">
        <v>462</v>
      </c>
      <c r="G2914" t="s">
        <v>425</v>
      </c>
      <c r="I2914" t="s">
        <v>213</v>
      </c>
      <c r="K2914">
        <f>VLOOKUP(I2914,Sheet2!$A$2:$C$1013,3,FALSE)</f>
        <v>143</v>
      </c>
      <c r="L2914" t="str">
        <f t="shared" si="177"/>
        <v>UPDATE m_coa set coa_group_id='143' WHERE code='220301101';</v>
      </c>
    </row>
    <row r="2915" customFormat="1" spans="2:12">
      <c r="B2915">
        <v>220301102</v>
      </c>
      <c r="C2915" t="str">
        <f t="shared" si="175"/>
        <v>NCL - Utang Lain-Lain Pihak Berelasi - PT Sentra Anugerah Lestari (SAL)</v>
      </c>
      <c r="D2915" s="7" t="str">
        <f t="shared" si="176"/>
        <v>INSERT INTO m_coa (created_at, code, name) values (NOW(),'220301102','NCL - Utang Lain-Lain Pihak Berelasi - PT Sentra Anugerah Lestari (SAL)');</v>
      </c>
      <c r="E2915" s="744" t="s">
        <v>60</v>
      </c>
      <c r="F2915" t="s">
        <v>462</v>
      </c>
      <c r="G2915" t="s">
        <v>425</v>
      </c>
      <c r="I2915" t="s">
        <v>214</v>
      </c>
      <c r="K2915">
        <f>VLOOKUP(I2915,Sheet2!$A$2:$C$1013,3,FALSE)</f>
        <v>144</v>
      </c>
      <c r="L2915" t="str">
        <f t="shared" si="177"/>
        <v>UPDATE m_coa set coa_group_id='144' WHERE code='220301102';</v>
      </c>
    </row>
    <row r="2916" customFormat="1" spans="2:12">
      <c r="B2916">
        <v>220301103</v>
      </c>
      <c r="C2916" t="str">
        <f t="shared" si="175"/>
        <v>NCL - Utang Lain-Lain Pihak Berelasi - PT Sentra Rejeki Lestari (SRL)</v>
      </c>
      <c r="D2916" s="7" t="str">
        <f t="shared" si="176"/>
        <v>INSERT INTO m_coa (created_at, code, name) values (NOW(),'220301103','NCL - Utang Lain-Lain Pihak Berelasi - PT Sentra Rejeki Lestari (SRL)');</v>
      </c>
      <c r="E2916" s="744" t="s">
        <v>60</v>
      </c>
      <c r="F2916" t="s">
        <v>462</v>
      </c>
      <c r="G2916" t="s">
        <v>425</v>
      </c>
      <c r="I2916" t="s">
        <v>215</v>
      </c>
      <c r="K2916">
        <f>VLOOKUP(I2916,Sheet2!$A$2:$C$1013,3,FALSE)</f>
        <v>145</v>
      </c>
      <c r="L2916" t="str">
        <f t="shared" si="177"/>
        <v>UPDATE m_coa set coa_group_id='145' WHERE code='220301103';</v>
      </c>
    </row>
    <row r="2917" customFormat="1" spans="2:12">
      <c r="B2917">
        <v>220301104</v>
      </c>
      <c r="C2917" t="str">
        <f t="shared" si="175"/>
        <v>NCL - Utang Lain-Lain Pihak Berelasi - PT Sentra Wicaksana Anugerah (SWA)</v>
      </c>
      <c r="D2917" s="7" t="str">
        <f t="shared" si="176"/>
        <v>INSERT INTO m_coa (created_at, code, name) values (NOW(),'220301104','NCL - Utang Lain-Lain Pihak Berelasi - PT Sentra Wicaksana Anugerah (SWA)');</v>
      </c>
      <c r="E2917" s="744" t="s">
        <v>60</v>
      </c>
      <c r="F2917" t="s">
        <v>462</v>
      </c>
      <c r="G2917" t="s">
        <v>425</v>
      </c>
      <c r="I2917" t="s">
        <v>216</v>
      </c>
      <c r="K2917">
        <f>VLOOKUP(I2917,Sheet2!$A$2:$C$1013,3,FALSE)</f>
        <v>146</v>
      </c>
      <c r="L2917" t="str">
        <f t="shared" si="177"/>
        <v>UPDATE m_coa set coa_group_id='146' WHERE code='220301104';</v>
      </c>
    </row>
    <row r="2918" customFormat="1" spans="2:12">
      <c r="B2918">
        <v>220301105</v>
      </c>
      <c r="C2918" t="str">
        <f t="shared" si="175"/>
        <v>NCL - Utang Lain-Lain Pihak Berelasi - PT Sentral Dapur Pangan (SDP)</v>
      </c>
      <c r="D2918" s="7" t="str">
        <f t="shared" si="176"/>
        <v>INSERT INTO m_coa (created_at, code, name) values (NOW(),'220301105','NCL - Utang Lain-Lain Pihak Berelasi - PT Sentral Dapur Pangan (SDP)');</v>
      </c>
      <c r="E2918" s="744" t="s">
        <v>60</v>
      </c>
      <c r="F2918" t="s">
        <v>462</v>
      </c>
      <c r="G2918" t="s">
        <v>425</v>
      </c>
      <c r="I2918" t="s">
        <v>217</v>
      </c>
      <c r="K2918">
        <f>VLOOKUP(I2918,Sheet2!$A$2:$C$1013,3,FALSE)</f>
        <v>147</v>
      </c>
      <c r="L2918" t="str">
        <f t="shared" si="177"/>
        <v>UPDATE m_coa set coa_group_id='147' WHERE code='220301105';</v>
      </c>
    </row>
    <row r="2919" customFormat="1" spans="2:12">
      <c r="B2919">
        <v>220301106</v>
      </c>
      <c r="C2919" t="str">
        <f t="shared" si="175"/>
        <v>NCL - Utang Lain-Lain Pihak Berelasi - PT Sistem Mikroelektronik Cerdas (SMC)</v>
      </c>
      <c r="D2919" s="7" t="str">
        <f t="shared" si="176"/>
        <v>INSERT INTO m_coa (created_at, code, name) values (NOW(),'220301106','NCL - Utang Lain-Lain Pihak Berelasi - PT Sistem Mikroelektronik Cerdas (SMC)');</v>
      </c>
      <c r="E2919" s="744" t="s">
        <v>60</v>
      </c>
      <c r="F2919" t="s">
        <v>462</v>
      </c>
      <c r="G2919" t="s">
        <v>425</v>
      </c>
      <c r="I2919" t="s">
        <v>218</v>
      </c>
      <c r="K2919">
        <f>VLOOKUP(I2919,Sheet2!$A$2:$C$1013,3,FALSE)</f>
        <v>148</v>
      </c>
      <c r="L2919" t="str">
        <f t="shared" si="177"/>
        <v>UPDATE m_coa set coa_group_id='148' WHERE code='220301106';</v>
      </c>
    </row>
    <row r="2920" customFormat="1" spans="2:12">
      <c r="B2920">
        <v>220301107</v>
      </c>
      <c r="C2920" t="str">
        <f t="shared" si="175"/>
        <v>NCL - Utang Lain-Lain Pihak Berelasi - PT Solusi Proteksi Mandiri (SPM)</v>
      </c>
      <c r="D2920" s="7" t="str">
        <f t="shared" si="176"/>
        <v>INSERT INTO m_coa (created_at, code, name) values (NOW(),'220301107','NCL - Utang Lain-Lain Pihak Berelasi - PT Solusi Proteksi Mandiri (SPM)');</v>
      </c>
      <c r="E2920" s="744" t="s">
        <v>60</v>
      </c>
      <c r="F2920" t="s">
        <v>462</v>
      </c>
      <c r="G2920" t="s">
        <v>425</v>
      </c>
      <c r="I2920" t="s">
        <v>219</v>
      </c>
      <c r="K2920">
        <f>VLOOKUP(I2920,Sheet2!$A$2:$C$1013,3,FALSE)</f>
        <v>149</v>
      </c>
      <c r="L2920" t="str">
        <f t="shared" si="177"/>
        <v>UPDATE m_coa set coa_group_id='149' WHERE code='220301107';</v>
      </c>
    </row>
    <row r="2921" customFormat="1" spans="2:12">
      <c r="B2921">
        <v>220301108</v>
      </c>
      <c r="C2921" t="str">
        <f t="shared" si="175"/>
        <v>NCL - Utang Lain-Lain Pihak Berelasi - PT Surprise Indonesia (SI)</v>
      </c>
      <c r="D2921" s="7" t="str">
        <f t="shared" si="176"/>
        <v>INSERT INTO m_coa (created_at, code, name) values (NOW(),'220301108','NCL - Utang Lain-Lain Pihak Berelasi - PT Surprise Indonesia (SI)');</v>
      </c>
      <c r="E2921" s="744" t="s">
        <v>60</v>
      </c>
      <c r="F2921" t="s">
        <v>462</v>
      </c>
      <c r="G2921" t="s">
        <v>425</v>
      </c>
      <c r="I2921" t="s">
        <v>220</v>
      </c>
      <c r="K2921">
        <f>VLOOKUP(I2921,Sheet2!$A$2:$C$1013,3,FALSE)</f>
        <v>150</v>
      </c>
      <c r="L2921" t="str">
        <f t="shared" si="177"/>
        <v>UPDATE m_coa set coa_group_id='150' WHERE code='220301108';</v>
      </c>
    </row>
    <row r="2922" customFormat="1" spans="2:12">
      <c r="B2922">
        <v>220301109</v>
      </c>
      <c r="C2922" t="str">
        <f t="shared" si="175"/>
        <v>NCL - Utang Lain-Lain Pihak Berelasi - PT Surya Teknologi Perkasa (STP)</v>
      </c>
      <c r="D2922" s="7" t="str">
        <f t="shared" si="176"/>
        <v>INSERT INTO m_coa (created_at, code, name) values (NOW(),'220301109','NCL - Utang Lain-Lain Pihak Berelasi - PT Surya Teknologi Perkasa (STP)');</v>
      </c>
      <c r="E2922" s="744" t="s">
        <v>60</v>
      </c>
      <c r="F2922" t="s">
        <v>462</v>
      </c>
      <c r="G2922" t="s">
        <v>425</v>
      </c>
      <c r="I2922" t="s">
        <v>221</v>
      </c>
      <c r="K2922">
        <f>VLOOKUP(I2922,Sheet2!$A$2:$C$1013,3,FALSE)</f>
        <v>151</v>
      </c>
      <c r="L2922" t="str">
        <f t="shared" si="177"/>
        <v>UPDATE m_coa set coa_group_id='151' WHERE code='220301109';</v>
      </c>
    </row>
    <row r="2923" customFormat="1" spans="2:12">
      <c r="B2923">
        <v>220301110</v>
      </c>
      <c r="C2923" t="str">
        <f t="shared" si="175"/>
        <v>NCL - Utang Lain-Lain Pihak Berelasi - PT Swap Energi Indonesia (SEI)</v>
      </c>
      <c r="D2923" s="7" t="str">
        <f t="shared" si="176"/>
        <v>INSERT INTO m_coa (created_at, code, name) values (NOW(),'220301110','NCL - Utang Lain-Lain Pihak Berelasi - PT Swap Energi Indonesia (SEI)');</v>
      </c>
      <c r="E2923" s="744" t="s">
        <v>60</v>
      </c>
      <c r="F2923" t="s">
        <v>462</v>
      </c>
      <c r="G2923" t="s">
        <v>425</v>
      </c>
      <c r="I2923" t="s">
        <v>222</v>
      </c>
      <c r="K2923">
        <f>VLOOKUP(I2923,Sheet2!$A$2:$C$1013,3,FALSE)</f>
        <v>152</v>
      </c>
      <c r="L2923" t="str">
        <f t="shared" si="177"/>
        <v>UPDATE m_coa set coa_group_id='152' WHERE code='220301110';</v>
      </c>
    </row>
    <row r="2924" customFormat="1" spans="2:12">
      <c r="B2924">
        <v>220301111</v>
      </c>
      <c r="C2924" t="str">
        <f t="shared" si="175"/>
        <v>NCL - Utang Lain-Lain Pihak Berelasi - PT Telefast Indonesia Tbk (TFAS)</v>
      </c>
      <c r="D2924" s="7" t="str">
        <f t="shared" si="176"/>
        <v>INSERT INTO m_coa (created_at, code, name) values (NOW(),'220301111','NCL - Utang Lain-Lain Pihak Berelasi - PT Telefast Indonesia Tbk (TFAS)');</v>
      </c>
      <c r="E2924" s="744" t="s">
        <v>60</v>
      </c>
      <c r="F2924" t="s">
        <v>462</v>
      </c>
      <c r="G2924" t="s">
        <v>425</v>
      </c>
      <c r="I2924" t="s">
        <v>223</v>
      </c>
      <c r="K2924">
        <f>VLOOKUP(I2924,Sheet2!$A$2:$C$1013,3,FALSE)</f>
        <v>153</v>
      </c>
      <c r="L2924" t="str">
        <f t="shared" si="177"/>
        <v>UPDATE m_coa set coa_group_id='153' WHERE code='220301111';</v>
      </c>
    </row>
    <row r="2925" customFormat="1" spans="2:12">
      <c r="B2925">
        <v>220301112</v>
      </c>
      <c r="C2925" t="str">
        <f t="shared" si="175"/>
        <v>NCL - Utang Lain-Lain Pihak Berelasi - PT Telefast Investama Indonesia (TII)</v>
      </c>
      <c r="D2925" s="7" t="str">
        <f t="shared" si="176"/>
        <v>INSERT INTO m_coa (created_at, code, name) values (NOW(),'220301112','NCL - Utang Lain-Lain Pihak Berelasi - PT Telefast Investama Indonesia (TII)');</v>
      </c>
      <c r="E2925" s="744" t="s">
        <v>60</v>
      </c>
      <c r="F2925" t="s">
        <v>462</v>
      </c>
      <c r="G2925" t="s">
        <v>425</v>
      </c>
      <c r="I2925" t="s">
        <v>224</v>
      </c>
      <c r="K2925">
        <f>VLOOKUP(I2925,Sheet2!$A$2:$C$1013,3,FALSE)</f>
        <v>154</v>
      </c>
      <c r="L2925" t="str">
        <f t="shared" si="177"/>
        <v>UPDATE m_coa set coa_group_id='154' WHERE code='220301112';</v>
      </c>
    </row>
    <row r="2926" customFormat="1" spans="2:12">
      <c r="B2926">
        <v>220301113</v>
      </c>
      <c r="C2926" t="str">
        <f t="shared" si="175"/>
        <v>NCL - Utang Lain-Lain Pihak Berelasi - PT Voucher Express Internasional (VEI)</v>
      </c>
      <c r="D2926" s="7" t="str">
        <f t="shared" si="176"/>
        <v>INSERT INTO m_coa (created_at, code, name) values (NOW(),'220301113','NCL - Utang Lain-Lain Pihak Berelasi - PT Voucher Express Internasional (VEI)');</v>
      </c>
      <c r="E2926" s="744" t="s">
        <v>60</v>
      </c>
      <c r="F2926" t="s">
        <v>462</v>
      </c>
      <c r="G2926" t="s">
        <v>425</v>
      </c>
      <c r="I2926" t="s">
        <v>225</v>
      </c>
      <c r="K2926">
        <f>VLOOKUP(I2926,Sheet2!$A$2:$C$1013,3,FALSE)</f>
        <v>155</v>
      </c>
      <c r="L2926" t="str">
        <f t="shared" si="177"/>
        <v>UPDATE m_coa set coa_group_id='155' WHERE code='220301113';</v>
      </c>
    </row>
    <row r="2927" customFormat="1" spans="2:12">
      <c r="B2927">
        <v>220301114</v>
      </c>
      <c r="C2927" t="str">
        <f t="shared" si="175"/>
        <v>NCL - Utang Lain-Lain Pihak Berelasi - PT Wicaksana Anugerah Indonesia (WAI)</v>
      </c>
      <c r="D2927" s="7" t="str">
        <f t="shared" si="176"/>
        <v>INSERT INTO m_coa (created_at, code, name) values (NOW(),'220301114','NCL - Utang Lain-Lain Pihak Berelasi - PT Wicaksana Anugerah Indonesia (WAI)');</v>
      </c>
      <c r="E2927" s="744" t="s">
        <v>60</v>
      </c>
      <c r="F2927" t="s">
        <v>462</v>
      </c>
      <c r="G2927" t="s">
        <v>425</v>
      </c>
      <c r="I2927" t="s">
        <v>226</v>
      </c>
      <c r="K2927">
        <f>VLOOKUP(I2927,Sheet2!$A$2:$C$1013,3,FALSE)</f>
        <v>156</v>
      </c>
      <c r="L2927" t="str">
        <f t="shared" si="177"/>
        <v>UPDATE m_coa set coa_group_id='156' WHERE code='220301114';</v>
      </c>
    </row>
    <row r="2928" customFormat="1" spans="2:12">
      <c r="B2928">
        <v>220301115</v>
      </c>
      <c r="C2928" t="str">
        <f t="shared" si="175"/>
        <v>NCL - Utang Lain-Lain Pihak Berelasi - PT Wicaksana Anugerah Nusantara (WAN)</v>
      </c>
      <c r="D2928" s="7" t="str">
        <f t="shared" si="176"/>
        <v>INSERT INTO m_coa (created_at, code, name) values (NOW(),'220301115','NCL - Utang Lain-Lain Pihak Berelasi - PT Wicaksana Anugerah Nusantara (WAN)');</v>
      </c>
      <c r="E2928" s="744" t="s">
        <v>60</v>
      </c>
      <c r="F2928" t="s">
        <v>462</v>
      </c>
      <c r="G2928" t="s">
        <v>425</v>
      </c>
      <c r="I2928" t="s">
        <v>227</v>
      </c>
      <c r="K2928">
        <f>VLOOKUP(I2928,Sheet2!$A$2:$C$1013,3,FALSE)</f>
        <v>157</v>
      </c>
      <c r="L2928" t="str">
        <f t="shared" si="177"/>
        <v>UPDATE m_coa set coa_group_id='157' WHERE code='220301115';</v>
      </c>
    </row>
    <row r="2929" customFormat="1" spans="2:12">
      <c r="B2929">
        <v>220301116</v>
      </c>
      <c r="C2929" t="str">
        <f t="shared" si="175"/>
        <v>NCL - Utang Lain-Lain Pihak Berelasi - PT Wicaksana Anugerah Solusindo (WAS)</v>
      </c>
      <c r="D2929" s="7" t="str">
        <f t="shared" si="176"/>
        <v>INSERT INTO m_coa (created_at, code, name) values (NOW(),'220301116','NCL - Utang Lain-Lain Pihak Berelasi - PT Wicaksana Anugerah Solusindo (WAS)');</v>
      </c>
      <c r="E2929" s="744" t="s">
        <v>60</v>
      </c>
      <c r="F2929" t="s">
        <v>462</v>
      </c>
      <c r="G2929" t="s">
        <v>425</v>
      </c>
      <c r="I2929" t="s">
        <v>228</v>
      </c>
      <c r="K2929">
        <f>VLOOKUP(I2929,Sheet2!$A$2:$C$1013,3,FALSE)</f>
        <v>158</v>
      </c>
      <c r="L2929" t="str">
        <f t="shared" si="177"/>
        <v>UPDATE m_coa set coa_group_id='158' WHERE code='220301116';</v>
      </c>
    </row>
    <row r="2930" customFormat="1" spans="2:12">
      <c r="B2930">
        <v>220301117</v>
      </c>
      <c r="C2930" t="str">
        <f t="shared" si="175"/>
        <v>NCL - Utang Lain-Lain Pihak Berelasi - PT Agapindo Sejahtera Sukses (ASS2)</v>
      </c>
      <c r="D2930" s="7" t="str">
        <f t="shared" si="176"/>
        <v>INSERT INTO m_coa (created_at, code, name) values (NOW(),'220301117','NCL - Utang Lain-Lain Pihak Berelasi - PT Agapindo Sejahtera Sukses (ASS2)');</v>
      </c>
      <c r="E2930" s="744" t="s">
        <v>60</v>
      </c>
      <c r="F2930" t="s">
        <v>462</v>
      </c>
      <c r="G2930" t="s">
        <v>425</v>
      </c>
      <c r="I2930" t="s">
        <v>229</v>
      </c>
      <c r="K2930">
        <f>VLOOKUP(I2930,Sheet2!$A$2:$C$1013,3,FALSE)</f>
        <v>159</v>
      </c>
      <c r="L2930" t="str">
        <f t="shared" si="177"/>
        <v>UPDATE m_coa set coa_group_id='159' WHERE code='220301117';</v>
      </c>
    </row>
    <row r="2931" customFormat="1" spans="2:12">
      <c r="B2931">
        <v>220301118</v>
      </c>
      <c r="C2931" t="str">
        <f t="shared" si="175"/>
        <v>NCL - Utang Lain-Lain Pihak Berelasi - PT Bumilangit Digital Mediatama (BLDX)</v>
      </c>
      <c r="D2931" s="7" t="str">
        <f t="shared" si="176"/>
        <v>INSERT INTO m_coa (created_at, code, name) values (NOW(),'220301118','NCL - Utang Lain-Lain Pihak Berelasi - PT Bumilangit Digital Mediatama (BLDX)');</v>
      </c>
      <c r="E2931" s="744" t="s">
        <v>60</v>
      </c>
      <c r="F2931" t="s">
        <v>462</v>
      </c>
      <c r="G2931" t="s">
        <v>425</v>
      </c>
      <c r="I2931" t="s">
        <v>230</v>
      </c>
      <c r="K2931">
        <f>VLOOKUP(I2931,Sheet2!$A$2:$C$1013,3,FALSE)</f>
        <v>160</v>
      </c>
      <c r="L2931" t="str">
        <f t="shared" si="177"/>
        <v>UPDATE m_coa set coa_group_id='160' WHERE code='220301118';</v>
      </c>
    </row>
    <row r="2932" customFormat="1" spans="2:12">
      <c r="B2932">
        <v>220301119</v>
      </c>
      <c r="C2932" t="str">
        <f t="shared" si="175"/>
        <v>NCL - Utang Lain-Lain Pihak Berelasi - PT DMMX Media Maxima</v>
      </c>
      <c r="D2932" s="7" t="str">
        <f t="shared" si="176"/>
        <v>INSERT INTO m_coa (created_at, code, name) values (NOW(),'220301119','NCL - Utang Lain-Lain Pihak Berelasi - PT DMMX Media Maxima');</v>
      </c>
      <c r="E2932" s="744" t="s">
        <v>60</v>
      </c>
      <c r="F2932" t="s">
        <v>462</v>
      </c>
      <c r="G2932" t="s">
        <v>425</v>
      </c>
      <c r="I2932" t="s">
        <v>231</v>
      </c>
      <c r="K2932">
        <f>VLOOKUP(I2932,Sheet2!$A$2:$C$1013,3,FALSE)</f>
        <v>161</v>
      </c>
      <c r="L2932" t="str">
        <f t="shared" si="177"/>
        <v>UPDATE m_coa set coa_group_id='161' WHERE code='220301119';</v>
      </c>
    </row>
    <row r="2933" customFormat="1" spans="2:12">
      <c r="B2933">
        <v>220301120</v>
      </c>
      <c r="C2933" t="str">
        <f t="shared" si="175"/>
        <v>NCL - Utang Lain-Lain Pihak Berelasi - PT Mega Harapan Mulia (MHM)</v>
      </c>
      <c r="D2933" s="7" t="str">
        <f t="shared" si="176"/>
        <v>INSERT INTO m_coa (created_at, code, name) values (NOW(),'220301120','NCL - Utang Lain-Lain Pihak Berelasi - PT Mega Harapan Mulia (MHM)');</v>
      </c>
      <c r="E2933" s="744" t="s">
        <v>60</v>
      </c>
      <c r="F2933" t="s">
        <v>462</v>
      </c>
      <c r="G2933" t="s">
        <v>425</v>
      </c>
      <c r="I2933" t="s">
        <v>232</v>
      </c>
      <c r="K2933">
        <f>VLOOKUP(I2933,Sheet2!$A$2:$C$1013,3,FALSE)</f>
        <v>162</v>
      </c>
      <c r="L2933" t="str">
        <f t="shared" si="177"/>
        <v>UPDATE m_coa set coa_group_id='162' WHERE code='220301120';</v>
      </c>
    </row>
    <row r="2934" customFormat="1" spans="2:12">
      <c r="B2934">
        <v>220301121</v>
      </c>
      <c r="C2934" t="str">
        <f t="shared" si="175"/>
        <v>NCL - Utang Lain-Lain Pihak Berelasi - PT Code Development Indonesia</v>
      </c>
      <c r="D2934" s="7" t="str">
        <f t="shared" si="176"/>
        <v>INSERT INTO m_coa (created_at, code, name) values (NOW(),'220301121','NCL - Utang Lain-Lain Pihak Berelasi - PT Code Development Indonesia');</v>
      </c>
      <c r="E2934" s="744" t="s">
        <v>60</v>
      </c>
      <c r="F2934" t="s">
        <v>462</v>
      </c>
      <c r="G2934" t="s">
        <v>425</v>
      </c>
      <c r="I2934" t="s">
        <v>233</v>
      </c>
      <c r="K2934">
        <f>VLOOKUP(I2934,Sheet2!$A$2:$C$1013,3,FALSE)</f>
        <v>163</v>
      </c>
      <c r="L2934" t="str">
        <f t="shared" si="177"/>
        <v>UPDATE m_coa set coa_group_id='163' WHERE code='220301121';</v>
      </c>
    </row>
    <row r="2935" customFormat="1" spans="2:12">
      <c r="B2935">
        <v>220301122</v>
      </c>
      <c r="C2935" t="str">
        <f t="shared" si="175"/>
        <v>NCL - Utang Lain-Lain Pihak Berelasi - PT Niji Games Studio (NGS)</v>
      </c>
      <c r="D2935" s="7" t="str">
        <f t="shared" si="176"/>
        <v>INSERT INTO m_coa (created_at, code, name) values (NOW(),'220301122','NCL - Utang Lain-Lain Pihak Berelasi - PT Niji Games Studio (NGS)');</v>
      </c>
      <c r="E2935" s="744" t="s">
        <v>60</v>
      </c>
      <c r="F2935" t="s">
        <v>462</v>
      </c>
      <c r="G2935" t="s">
        <v>425</v>
      </c>
      <c r="I2935" t="s">
        <v>234</v>
      </c>
      <c r="K2935">
        <f>VLOOKUP(I2935,Sheet2!$A$2:$C$1013,3,FALSE)</f>
        <v>164</v>
      </c>
      <c r="L2935" t="str">
        <f t="shared" si="177"/>
        <v>UPDATE m_coa set coa_group_id='164' WHERE code='220301122';</v>
      </c>
    </row>
    <row r="2936" customFormat="1" spans="2:12">
      <c r="B2936">
        <v>220301123</v>
      </c>
      <c r="C2936" t="str">
        <f t="shared" si="175"/>
        <v>NCL - Utang Lain-Lain Pihak Berelasi - PT Indonesian Cloud (IC)</v>
      </c>
      <c r="D2936" s="7" t="str">
        <f t="shared" si="176"/>
        <v>INSERT INTO m_coa (created_at, code, name) values (NOW(),'220301123','NCL - Utang Lain-Lain Pihak Berelasi - PT Indonesian Cloud (IC)');</v>
      </c>
      <c r="E2936" s="744" t="s">
        <v>60</v>
      </c>
      <c r="F2936" t="s">
        <v>462</v>
      </c>
      <c r="G2936" t="s">
        <v>425</v>
      </c>
      <c r="I2936" t="s">
        <v>235</v>
      </c>
      <c r="K2936">
        <f>VLOOKUP(I2936,Sheet2!$A$2:$C$1013,3,FALSE)</f>
        <v>165</v>
      </c>
      <c r="L2936" t="str">
        <f t="shared" si="177"/>
        <v>UPDATE m_coa set coa_group_id='165' WHERE code='220301123';</v>
      </c>
    </row>
    <row r="2937" customFormat="1" spans="2:12">
      <c r="B2937">
        <v>220301124</v>
      </c>
      <c r="C2937" t="str">
        <f t="shared" si="175"/>
        <v>NCL - Utang Lain-Lain Pihak Berelasi - PT Dans Multi Pro (DMP)</v>
      </c>
      <c r="D2937" s="7" t="str">
        <f t="shared" si="176"/>
        <v>INSERT INTO m_coa (created_at, code, name) values (NOW(),'220301124','NCL - Utang Lain-Lain Pihak Berelasi - PT Dans Multi Pro (DMP)');</v>
      </c>
      <c r="E2937" s="744" t="s">
        <v>60</v>
      </c>
      <c r="F2937" t="s">
        <v>462</v>
      </c>
      <c r="G2937" t="s">
        <v>425</v>
      </c>
      <c r="I2937" t="s">
        <v>236</v>
      </c>
      <c r="K2937">
        <f>VLOOKUP(I2937,Sheet2!$A$2:$C$1013,3,FALSE)</f>
        <v>166</v>
      </c>
      <c r="L2937" t="str">
        <f t="shared" si="177"/>
        <v>UPDATE m_coa set coa_group_id='166' WHERE code='220301124';</v>
      </c>
    </row>
    <row r="2938" customFormat="1" spans="2:12">
      <c r="B2938">
        <v>220301125</v>
      </c>
      <c r="C2938" t="str">
        <f t="shared" si="175"/>
        <v>NCL - Utang Lain-Lain Pihak Berelasi - PT Cipta Urban Darsana (CUD)</v>
      </c>
      <c r="D2938" s="7" t="str">
        <f t="shared" si="176"/>
        <v>INSERT INTO m_coa (created_at, code, name) values (NOW(),'220301125','NCL - Utang Lain-Lain Pihak Berelasi - PT Cipta Urban Darsana (CUD)');</v>
      </c>
      <c r="E2938" s="744" t="s">
        <v>60</v>
      </c>
      <c r="F2938" t="s">
        <v>462</v>
      </c>
      <c r="G2938" t="s">
        <v>425</v>
      </c>
      <c r="I2938" t="s">
        <v>237</v>
      </c>
      <c r="K2938">
        <f>VLOOKUP(I2938,Sheet2!$A$2:$C$1013,3,FALSE)</f>
        <v>167</v>
      </c>
      <c r="L2938" t="str">
        <f t="shared" si="177"/>
        <v>UPDATE m_coa set coa_group_id='167' WHERE code='220301125';</v>
      </c>
    </row>
    <row r="2939" customFormat="1" spans="2:12">
      <c r="B2939">
        <v>220301126</v>
      </c>
      <c r="C2939" t="str">
        <f t="shared" si="175"/>
        <v>NCL - Utang Lain-Lain Pihak Berelasi - PT Dwi Danamitra Kavita (DDK)</v>
      </c>
      <c r="D2939" s="7" t="str">
        <f t="shared" si="176"/>
        <v>INSERT INTO m_coa (created_at, code, name) values (NOW(),'220301126','NCL - Utang Lain-Lain Pihak Berelasi - PT Dwi Danamitra Kavita (DDK)');</v>
      </c>
      <c r="E2939" s="744" t="s">
        <v>60</v>
      </c>
      <c r="F2939" t="s">
        <v>462</v>
      </c>
      <c r="G2939" t="s">
        <v>425</v>
      </c>
      <c r="I2939" t="s">
        <v>238</v>
      </c>
      <c r="K2939">
        <f>VLOOKUP(I2939,Sheet2!$A$2:$C$1013,3,FALSE)</f>
        <v>168</v>
      </c>
      <c r="L2939" t="str">
        <f t="shared" si="177"/>
        <v>UPDATE m_coa set coa_group_id='168' WHERE code='220301126';</v>
      </c>
    </row>
    <row r="2940" customFormat="1" spans="2:12">
      <c r="B2940">
        <v>220301127</v>
      </c>
      <c r="C2940" t="str">
        <f t="shared" ref="C2940:C3003" si="178">CONCATENATE(F2940,E2940,G2940,E2940,I2940)</f>
        <v>NCL - Utang Lain-Lain Pihak Berelasi - PT Artaka Anugerah Abadi (AAA)</v>
      </c>
      <c r="D2940" s="7" t="str">
        <f t="shared" si="176"/>
        <v>INSERT INTO m_coa (created_at, code, name) values (NOW(),'220301127','NCL - Utang Lain-Lain Pihak Berelasi - PT Artaka Anugerah Abadi (AAA)');</v>
      </c>
      <c r="E2940" s="744" t="s">
        <v>60</v>
      </c>
      <c r="F2940" t="s">
        <v>462</v>
      </c>
      <c r="G2940" t="s">
        <v>425</v>
      </c>
      <c r="I2940" t="s">
        <v>239</v>
      </c>
      <c r="K2940">
        <f>VLOOKUP(I2940,Sheet2!$A$2:$C$1013,3,FALSE)</f>
        <v>169</v>
      </c>
      <c r="L2940" t="str">
        <f t="shared" si="177"/>
        <v>UPDATE m_coa set coa_group_id='169' WHERE code='220301127';</v>
      </c>
    </row>
    <row r="2941" customFormat="1" spans="2:12">
      <c r="B2941">
        <v>220301128</v>
      </c>
      <c r="C2941" t="str">
        <f t="shared" si="178"/>
        <v>NCL - Utang Lain-Lain Pihak Berelasi - PT Clodeo Indonesia Jaya (CIJ)</v>
      </c>
      <c r="D2941" s="7" t="str">
        <f t="shared" si="176"/>
        <v>INSERT INTO m_coa (created_at, code, name) values (NOW(),'220301128','NCL - Utang Lain-Lain Pihak Berelasi - PT Clodeo Indonesia Jaya (CIJ)');</v>
      </c>
      <c r="E2941" s="744" t="s">
        <v>60</v>
      </c>
      <c r="F2941" t="s">
        <v>462</v>
      </c>
      <c r="G2941" t="s">
        <v>425</v>
      </c>
      <c r="I2941" t="s">
        <v>240</v>
      </c>
      <c r="K2941">
        <f>VLOOKUP(I2941,Sheet2!$A$2:$C$1013,3,FALSE)</f>
        <v>170</v>
      </c>
      <c r="L2941" t="str">
        <f t="shared" si="177"/>
        <v>UPDATE m_coa set coa_group_id='170' WHERE code='220301128';</v>
      </c>
    </row>
    <row r="2942" customFormat="1" spans="2:12">
      <c r="B2942">
        <v>220301129</v>
      </c>
      <c r="C2942" t="str">
        <f t="shared" si="178"/>
        <v>NCL - Utang Lain-Lain Pihak Berelasi - PT Mandiri Terang Harapan (MTH)</v>
      </c>
      <c r="D2942" s="7" t="str">
        <f t="shared" si="176"/>
        <v>INSERT INTO m_coa (created_at, code, name) values (NOW(),'220301129','NCL - Utang Lain-Lain Pihak Berelasi - PT Mandiri Terang Harapan (MTH)');</v>
      </c>
      <c r="E2942" s="744" t="s">
        <v>60</v>
      </c>
      <c r="F2942" t="s">
        <v>462</v>
      </c>
      <c r="G2942" t="s">
        <v>425</v>
      </c>
      <c r="I2942" t="s">
        <v>241</v>
      </c>
      <c r="K2942">
        <f>VLOOKUP(I2942,Sheet2!$A$2:$C$1013,3,FALSE)</f>
        <v>171</v>
      </c>
      <c r="L2942" t="str">
        <f t="shared" si="177"/>
        <v>UPDATE m_coa set coa_group_id='171' WHERE code='220301129';</v>
      </c>
    </row>
    <row r="2943" customFormat="1" spans="2:12">
      <c r="B2943">
        <v>220301130</v>
      </c>
      <c r="C2943" t="str">
        <f t="shared" si="178"/>
        <v>NCL - Utang Lain-Lain Pihak Berelasi - PT Aeronusa Inti raya (AIR)</v>
      </c>
      <c r="D2943" s="7" t="str">
        <f t="shared" si="176"/>
        <v>INSERT INTO m_coa (created_at, code, name) values (NOW(),'220301130','NCL - Utang Lain-Lain Pihak Berelasi - PT Aeronusa Inti raya (AIR)');</v>
      </c>
      <c r="E2943" s="744" t="s">
        <v>60</v>
      </c>
      <c r="F2943" t="s">
        <v>462</v>
      </c>
      <c r="G2943" t="s">
        <v>425</v>
      </c>
      <c r="I2943" t="s">
        <v>242</v>
      </c>
      <c r="K2943">
        <f>VLOOKUP(I2943,Sheet2!$A$2:$C$1013,3,FALSE)</f>
        <v>172</v>
      </c>
      <c r="L2943" t="str">
        <f t="shared" si="177"/>
        <v>UPDATE m_coa set coa_group_id='172' WHERE code='220301130';</v>
      </c>
    </row>
    <row r="2944" customFormat="1" spans="2:12">
      <c r="B2944">
        <v>220301131</v>
      </c>
      <c r="C2944" t="str">
        <f t="shared" si="178"/>
        <v>NCL - Utang Lain-Lain Pihak Berelasi - PT Solusi Wicaksana Teknologi (SWT)</v>
      </c>
      <c r="D2944" s="7" t="str">
        <f t="shared" si="176"/>
        <v>INSERT INTO m_coa (created_at, code, name) values (NOW(),'220301131','NCL - Utang Lain-Lain Pihak Berelasi - PT Solusi Wicaksana Teknologi (SWT)');</v>
      </c>
      <c r="E2944" s="744" t="s">
        <v>60</v>
      </c>
      <c r="F2944" t="s">
        <v>462</v>
      </c>
      <c r="G2944" t="s">
        <v>425</v>
      </c>
      <c r="I2944" t="s">
        <v>243</v>
      </c>
      <c r="K2944">
        <f>VLOOKUP(I2944,Sheet2!$A$2:$C$1013,3,FALSE)</f>
        <v>173</v>
      </c>
      <c r="L2944" t="str">
        <f t="shared" si="177"/>
        <v>UPDATE m_coa set coa_group_id='173' WHERE code='220301131';</v>
      </c>
    </row>
    <row r="2945" customFormat="1" spans="2:12">
      <c r="B2945">
        <v>220301132</v>
      </c>
      <c r="C2945" t="str">
        <f t="shared" si="178"/>
        <v>NCL - Utang Lain-Lain Pihak Berelasi - PT Mitra Pendanaan Mandiri (MPM)</v>
      </c>
      <c r="D2945" s="7" t="str">
        <f t="shared" si="176"/>
        <v>INSERT INTO m_coa (created_at, code, name) values (NOW(),'220301132','NCL - Utang Lain-Lain Pihak Berelasi - PT Mitra Pendanaan Mandiri (MPM)');</v>
      </c>
      <c r="E2945" s="744" t="s">
        <v>60</v>
      </c>
      <c r="F2945" t="s">
        <v>462</v>
      </c>
      <c r="G2945" t="s">
        <v>425</v>
      </c>
      <c r="I2945" t="s">
        <v>244</v>
      </c>
      <c r="K2945">
        <f>VLOOKUP(I2945,Sheet2!$A$2:$C$1013,3,FALSE)</f>
        <v>174</v>
      </c>
      <c r="L2945" t="str">
        <f t="shared" si="177"/>
        <v>UPDATE m_coa set coa_group_id='174' WHERE code='220301132';</v>
      </c>
    </row>
    <row r="2946" customFormat="1" spans="2:12">
      <c r="B2946">
        <v>220301133</v>
      </c>
      <c r="C2946" t="str">
        <f t="shared" si="178"/>
        <v>NCL - Utang Lain-Lain Pihak Berelasi - PT Ekosistem Rintisan Digital (ERD)</v>
      </c>
      <c r="D2946" s="7" t="str">
        <f t="shared" si="176"/>
        <v>INSERT INTO m_coa (created_at, code, name) values (NOW(),'220301133','NCL - Utang Lain-Lain Pihak Berelasi - PT Ekosistem Rintisan Digital (ERD)');</v>
      </c>
      <c r="E2946" s="744" t="s">
        <v>60</v>
      </c>
      <c r="F2946" t="s">
        <v>462</v>
      </c>
      <c r="G2946" t="s">
        <v>425</v>
      </c>
      <c r="I2946" t="s">
        <v>245</v>
      </c>
      <c r="K2946">
        <f>VLOOKUP(I2946,Sheet2!$A$2:$C$1013,3,FALSE)</f>
        <v>175</v>
      </c>
      <c r="L2946" t="str">
        <f t="shared" si="177"/>
        <v>UPDATE m_coa set coa_group_id='175' WHERE code='220301133';</v>
      </c>
    </row>
    <row r="2947" customFormat="1" spans="2:12">
      <c r="B2947">
        <v>220301134</v>
      </c>
      <c r="C2947" t="str">
        <f t="shared" si="178"/>
        <v>NCL - Utang Lain-Lain Pihak Berelasi - PT Sumber Digital Terpadu (SDT)</v>
      </c>
      <c r="D2947" s="7" t="str">
        <f t="shared" si="176"/>
        <v>INSERT INTO m_coa (created_at, code, name) values (NOW(),'220301134','NCL - Utang Lain-Lain Pihak Berelasi - PT Sumber Digital Terpadu (SDT)');</v>
      </c>
      <c r="E2947" s="744" t="s">
        <v>60</v>
      </c>
      <c r="F2947" t="s">
        <v>462</v>
      </c>
      <c r="G2947" t="s">
        <v>425</v>
      </c>
      <c r="I2947" t="s">
        <v>246</v>
      </c>
      <c r="K2947">
        <f>VLOOKUP(I2947,Sheet2!$A$2:$C$1013,3,FALSE)</f>
        <v>176</v>
      </c>
      <c r="L2947" t="str">
        <f t="shared" si="177"/>
        <v>UPDATE m_coa set coa_group_id='176' WHERE code='220301134';</v>
      </c>
    </row>
    <row r="2948" customFormat="1" spans="2:12">
      <c r="B2948">
        <v>220301135</v>
      </c>
      <c r="C2948" t="str">
        <f t="shared" si="178"/>
        <v>NCL - Utang Lain-Lain Pihak Berelasi - PT Elpis Anugerah Andalan (EAA)</v>
      </c>
      <c r="D2948" s="7" t="str">
        <f t="shared" si="176"/>
        <v>INSERT INTO m_coa (created_at, code, name) values (NOW(),'220301135','NCL - Utang Lain-Lain Pihak Berelasi - PT Elpis Anugerah Andalan (EAA)');</v>
      </c>
      <c r="E2948" s="744" t="s">
        <v>60</v>
      </c>
      <c r="F2948" t="s">
        <v>462</v>
      </c>
      <c r="G2948" t="s">
        <v>425</v>
      </c>
      <c r="I2948" t="s">
        <v>247</v>
      </c>
      <c r="K2948">
        <f>VLOOKUP(I2948,Sheet2!$A$2:$C$1013,3,FALSE)</f>
        <v>177</v>
      </c>
      <c r="L2948" t="str">
        <f t="shared" si="177"/>
        <v>UPDATE m_coa set coa_group_id='177' WHERE code='220301135';</v>
      </c>
    </row>
    <row r="2949" customFormat="1" spans="2:12">
      <c r="B2949">
        <v>220301136</v>
      </c>
      <c r="C2949" t="str">
        <f t="shared" si="178"/>
        <v>NCL - Utang Lain-Lain Pihak Berelasi - PT DMMX Grosir Digital (DGD)</v>
      </c>
      <c r="D2949" s="7" t="str">
        <f t="shared" ref="D2949:D3012" si="179">"INSERT INTO m_coa (created_at, code, name) values (NOW(),'"&amp;B2949&amp;"','"&amp;C2949&amp;"');"</f>
        <v>INSERT INTO m_coa (created_at, code, name) values (NOW(),'220301136','NCL - Utang Lain-Lain Pihak Berelasi - PT DMMX Grosir Digital (DGD)');</v>
      </c>
      <c r="E2949" s="744" t="s">
        <v>60</v>
      </c>
      <c r="F2949" t="s">
        <v>462</v>
      </c>
      <c r="G2949" t="s">
        <v>425</v>
      </c>
      <c r="I2949" t="s">
        <v>248</v>
      </c>
      <c r="K2949">
        <f>VLOOKUP(I2949,Sheet2!$A$2:$C$1013,3,FALSE)</f>
        <v>178</v>
      </c>
      <c r="L2949" t="str">
        <f t="shared" ref="L2949:L3012" si="180">"UPDATE m_coa set coa_group_id='"&amp;K2949&amp;"' WHERE code='"&amp;B2949&amp;"';"</f>
        <v>UPDATE m_coa set coa_group_id='178' WHERE code='220301136';</v>
      </c>
    </row>
    <row r="2950" customFormat="1" spans="2:12">
      <c r="B2950">
        <v>220301137</v>
      </c>
      <c r="C2950" t="str">
        <f t="shared" si="178"/>
        <v>NCL - Utang Lain-Lain Pihak Berelasi - PT DMMX Rans Digital (DRD)</v>
      </c>
      <c r="D2950" s="7" t="str">
        <f t="shared" si="179"/>
        <v>INSERT INTO m_coa (created_at, code, name) values (NOW(),'220301137','NCL - Utang Lain-Lain Pihak Berelasi - PT DMMX Rans Digital (DRD)');</v>
      </c>
      <c r="E2950" s="744" t="s">
        <v>60</v>
      </c>
      <c r="F2950" t="s">
        <v>462</v>
      </c>
      <c r="G2950" t="s">
        <v>425</v>
      </c>
      <c r="I2950" t="s">
        <v>249</v>
      </c>
      <c r="K2950">
        <f>VLOOKUP(I2950,Sheet2!$A$2:$C$1013,3,FALSE)</f>
        <v>179</v>
      </c>
      <c r="L2950" t="str">
        <f t="shared" si="180"/>
        <v>UPDATE m_coa set coa_group_id='179' WHERE code='220301137';</v>
      </c>
    </row>
    <row r="2951" customFormat="1" spans="2:12">
      <c r="B2951">
        <v>220301138</v>
      </c>
      <c r="C2951" t="str">
        <f t="shared" si="178"/>
        <v>NCL - Utang Lain-Lain Pihak Berelasi - PT Qerja Akademi Indonesia (QAI)</v>
      </c>
      <c r="D2951" s="7" t="str">
        <f t="shared" si="179"/>
        <v>INSERT INTO m_coa (created_at, code, name) values (NOW(),'220301138','NCL - Utang Lain-Lain Pihak Berelasi - PT Qerja Akademi Indonesia (QAI)');</v>
      </c>
      <c r="E2951" s="744" t="s">
        <v>60</v>
      </c>
      <c r="F2951" t="s">
        <v>462</v>
      </c>
      <c r="G2951" t="s">
        <v>425</v>
      </c>
      <c r="I2951" t="s">
        <v>250</v>
      </c>
      <c r="K2951">
        <f>VLOOKUP(I2951,Sheet2!$A$2:$C$1013,3,FALSE)</f>
        <v>180</v>
      </c>
      <c r="L2951" t="str">
        <f t="shared" si="180"/>
        <v>UPDATE m_coa set coa_group_id='180' WHERE code='220301138';</v>
      </c>
    </row>
    <row r="2952" customFormat="1" spans="2:12">
      <c r="B2952">
        <v>220301139</v>
      </c>
      <c r="C2952" t="str">
        <f t="shared" si="178"/>
        <v>NCL - Utang Lain-Lain Pihak Berelasi - PT Tfas Digital Indonesia (TDI)</v>
      </c>
      <c r="D2952" s="7" t="str">
        <f t="shared" si="179"/>
        <v>INSERT INTO m_coa (created_at, code, name) values (NOW(),'220301139','NCL - Utang Lain-Lain Pihak Berelasi - PT Tfas Digital Indonesia (TDI)');</v>
      </c>
      <c r="E2952" s="744" t="s">
        <v>60</v>
      </c>
      <c r="F2952" t="s">
        <v>462</v>
      </c>
      <c r="G2952" t="s">
        <v>425</v>
      </c>
      <c r="I2952" t="s">
        <v>251</v>
      </c>
      <c r="K2952">
        <f>VLOOKUP(I2952,Sheet2!$A$2:$C$1013,3,FALSE)</f>
        <v>181</v>
      </c>
      <c r="L2952" t="str">
        <f t="shared" si="180"/>
        <v>UPDATE m_coa set coa_group_id='181' WHERE code='220301139';</v>
      </c>
    </row>
    <row r="2953" customFormat="1" spans="2:12">
      <c r="B2953">
        <v>220301140</v>
      </c>
      <c r="C2953" t="str">
        <f t="shared" si="178"/>
        <v>NCL - Utang Lain-Lain Pihak Berelasi - PT Gemilang Integra Fentura (GIF)</v>
      </c>
      <c r="D2953" s="7" t="str">
        <f t="shared" si="179"/>
        <v>INSERT INTO m_coa (created_at, code, name) values (NOW(),'220301140','NCL - Utang Lain-Lain Pihak Berelasi - PT Gemilang Integra Fentura (GIF)');</v>
      </c>
      <c r="E2953" s="744" t="s">
        <v>60</v>
      </c>
      <c r="F2953" t="s">
        <v>462</v>
      </c>
      <c r="G2953" t="s">
        <v>425</v>
      </c>
      <c r="I2953" t="s">
        <v>252</v>
      </c>
      <c r="K2953">
        <f>VLOOKUP(I2953,Sheet2!$A$2:$C$1013,3,FALSE)</f>
        <v>182</v>
      </c>
      <c r="L2953" t="str">
        <f t="shared" si="180"/>
        <v>UPDATE m_coa set coa_group_id='182' WHERE code='220301140';</v>
      </c>
    </row>
    <row r="2954" customFormat="1" spans="2:12">
      <c r="B2954">
        <v>220301141</v>
      </c>
      <c r="C2954" t="str">
        <f t="shared" si="178"/>
        <v>NCL - Utang Lain-Lain Pihak Berelasi - PT Energi Selalu Baru (ESB)</v>
      </c>
      <c r="D2954" s="7" t="str">
        <f t="shared" si="179"/>
        <v>INSERT INTO m_coa (created_at, code, name) values (NOW(),'220301141','NCL - Utang Lain-Lain Pihak Berelasi - PT Energi Selalu Baru (ESB)');</v>
      </c>
      <c r="E2954" s="744" t="s">
        <v>60</v>
      </c>
      <c r="F2954" t="s">
        <v>462</v>
      </c>
      <c r="G2954" t="s">
        <v>425</v>
      </c>
      <c r="I2954" t="s">
        <v>253</v>
      </c>
      <c r="K2954">
        <f>VLOOKUP(I2954,Sheet2!$A$2:$C$1013,3,FALSE)</f>
        <v>183</v>
      </c>
      <c r="L2954" t="str">
        <f t="shared" si="180"/>
        <v>UPDATE m_coa set coa_group_id='183' WHERE code='220301141';</v>
      </c>
    </row>
    <row r="2955" customFormat="1" spans="2:12">
      <c r="B2955">
        <v>220301142</v>
      </c>
      <c r="C2955" t="str">
        <f t="shared" si="178"/>
        <v>NCL - Utang Lain-Lain Pihak Berelasi - PT Solic Kreasi Baru (SKB)</v>
      </c>
      <c r="D2955" s="7" t="str">
        <f t="shared" si="179"/>
        <v>INSERT INTO m_coa (created_at, code, name) values (NOW(),'220301142','NCL - Utang Lain-Lain Pihak Berelasi - PT Solic Kreasi Baru (SKB)');</v>
      </c>
      <c r="E2955" s="744" t="s">
        <v>60</v>
      </c>
      <c r="F2955" t="s">
        <v>462</v>
      </c>
      <c r="G2955" t="s">
        <v>425</v>
      </c>
      <c r="I2955" t="s">
        <v>254</v>
      </c>
      <c r="K2955">
        <f>VLOOKUP(I2955,Sheet2!$A$2:$C$1013,3,FALSE)</f>
        <v>184</v>
      </c>
      <c r="L2955" t="str">
        <f t="shared" si="180"/>
        <v>UPDATE m_coa set coa_group_id='184' WHERE code='220301142';</v>
      </c>
    </row>
    <row r="2956" customFormat="1" spans="2:12">
      <c r="B2956">
        <v>220301143</v>
      </c>
      <c r="C2956" t="str">
        <f t="shared" si="178"/>
        <v>NCL - Utang Lain-Lain Pihak Berelasi - PT Gembala Rintisan Digital (GRD)</v>
      </c>
      <c r="D2956" s="7" t="str">
        <f t="shared" si="179"/>
        <v>INSERT INTO m_coa (created_at, code, name) values (NOW(),'220301143','NCL - Utang Lain-Lain Pihak Berelasi - PT Gembala Rintisan Digital (GRD)');</v>
      </c>
      <c r="E2956" s="744" t="s">
        <v>60</v>
      </c>
      <c r="F2956" t="s">
        <v>462</v>
      </c>
      <c r="G2956" t="s">
        <v>425</v>
      </c>
      <c r="I2956" t="s">
        <v>255</v>
      </c>
      <c r="K2956">
        <f>VLOOKUP(I2956,Sheet2!$A$2:$C$1013,3,FALSE)</f>
        <v>185</v>
      </c>
      <c r="L2956" t="str">
        <f t="shared" si="180"/>
        <v>UPDATE m_coa set coa_group_id='185' WHERE code='220301143';</v>
      </c>
    </row>
    <row r="2957" customFormat="1" spans="2:12">
      <c r="B2957">
        <v>220301144</v>
      </c>
      <c r="C2957" t="str">
        <f t="shared" si="178"/>
        <v>NCL - Utang Lain-Lain Pihak Berelasi - PT Sentral Inti Anugerah (SIA1)</v>
      </c>
      <c r="D2957" s="7" t="str">
        <f t="shared" si="179"/>
        <v>INSERT INTO m_coa (created_at, code, name) values (NOW(),'220301144','NCL - Utang Lain-Lain Pihak Berelasi - PT Sentral Inti Anugerah (SIA1)');</v>
      </c>
      <c r="E2957" s="744" t="s">
        <v>60</v>
      </c>
      <c r="F2957" t="s">
        <v>462</v>
      </c>
      <c r="G2957" t="s">
        <v>425</v>
      </c>
      <c r="I2957" t="s">
        <v>256</v>
      </c>
      <c r="K2957">
        <f>VLOOKUP(I2957,Sheet2!$A$2:$C$1013,3,FALSE)</f>
        <v>186</v>
      </c>
      <c r="L2957" t="str">
        <f t="shared" si="180"/>
        <v>UPDATE m_coa set coa_group_id='186' WHERE code='220301144';</v>
      </c>
    </row>
    <row r="2958" customFormat="1" spans="2:12">
      <c r="B2958">
        <v>220301145</v>
      </c>
      <c r="C2958" t="str">
        <f t="shared" si="178"/>
        <v>NCL - Utang Lain-Lain Pihak Berelasi - PT Sarana Cipta Digital (SCD)</v>
      </c>
      <c r="D2958" s="7" t="str">
        <f t="shared" si="179"/>
        <v>INSERT INTO m_coa (created_at, code, name) values (NOW(),'220301145','NCL - Utang Lain-Lain Pihak Berelasi - PT Sarana Cipta Digital (SCD)');</v>
      </c>
      <c r="E2958" s="744" t="s">
        <v>60</v>
      </c>
      <c r="F2958" t="s">
        <v>462</v>
      </c>
      <c r="G2958" t="s">
        <v>425</v>
      </c>
      <c r="I2958" t="s">
        <v>257</v>
      </c>
      <c r="K2958">
        <f>VLOOKUP(I2958,Sheet2!$A$2:$C$1013,3,FALSE)</f>
        <v>187</v>
      </c>
      <c r="L2958" t="str">
        <f t="shared" si="180"/>
        <v>UPDATE m_coa set coa_group_id='187' WHERE code='220301145';</v>
      </c>
    </row>
    <row r="2959" customFormat="1" spans="2:12">
      <c r="B2959">
        <v>220301146</v>
      </c>
      <c r="C2959" t="str">
        <f t="shared" si="178"/>
        <v>NCL - Utang Lain-Lain Pihak Berelasi - PT Sejahtera Wahana Teknindo (SWT)</v>
      </c>
      <c r="D2959" s="7" t="str">
        <f t="shared" si="179"/>
        <v>INSERT INTO m_coa (created_at, code, name) values (NOW(),'220301146','NCL - Utang Lain-Lain Pihak Berelasi - PT Sejahtera Wahana Teknindo (SWT)');</v>
      </c>
      <c r="E2959" s="744" t="s">
        <v>60</v>
      </c>
      <c r="F2959" t="s">
        <v>462</v>
      </c>
      <c r="G2959" t="s">
        <v>425</v>
      </c>
      <c r="I2959" t="s">
        <v>258</v>
      </c>
      <c r="K2959">
        <f>VLOOKUP(I2959,Sheet2!$A$2:$C$1013,3,FALSE)</f>
        <v>188</v>
      </c>
      <c r="L2959" t="str">
        <f t="shared" si="180"/>
        <v>UPDATE m_coa set coa_group_id='188' WHERE code='220301146';</v>
      </c>
    </row>
    <row r="2960" customFormat="1" spans="2:12">
      <c r="B2960">
        <v>220301147</v>
      </c>
      <c r="C2960" t="str">
        <f t="shared" si="178"/>
        <v>NCL - Utang Lain-Lain Pihak Berelasi - PT Sicepat Mcash Indonesia (SMI)</v>
      </c>
      <c r="D2960" s="7" t="str">
        <f t="shared" si="179"/>
        <v>INSERT INTO m_coa (created_at, code, name) values (NOW(),'220301147','NCL - Utang Lain-Lain Pihak Berelasi - PT Sicepat Mcash Indonesia (SMI)');</v>
      </c>
      <c r="E2960" s="744" t="s">
        <v>60</v>
      </c>
      <c r="F2960" t="s">
        <v>462</v>
      </c>
      <c r="G2960" t="s">
        <v>425</v>
      </c>
      <c r="I2960" t="s">
        <v>259</v>
      </c>
      <c r="K2960">
        <f>VLOOKUP(I2960,Sheet2!$A$2:$C$1013,3,FALSE)</f>
        <v>189</v>
      </c>
      <c r="L2960" t="str">
        <f t="shared" si="180"/>
        <v>UPDATE m_coa set coa_group_id='189' WHERE code='220301147';</v>
      </c>
    </row>
    <row r="2961" customFormat="1" spans="2:12">
      <c r="B2961">
        <v>220301148</v>
      </c>
      <c r="C2961" t="str">
        <f t="shared" si="178"/>
        <v>NCL - Utang Lain-Lain Pihak Berelasi - PT TFAS Nusantara Digital (TND)</v>
      </c>
      <c r="D2961" s="7" t="str">
        <f t="shared" si="179"/>
        <v>INSERT INTO m_coa (created_at, code, name) values (NOW(),'220301148','NCL - Utang Lain-Lain Pihak Berelasi - PT TFAS Nusantara Digital (TND)');</v>
      </c>
      <c r="E2961" s="744" t="s">
        <v>60</v>
      </c>
      <c r="F2961" t="s">
        <v>462</v>
      </c>
      <c r="G2961" t="s">
        <v>425</v>
      </c>
      <c r="I2961" t="s">
        <v>260</v>
      </c>
      <c r="K2961">
        <f>VLOOKUP(I2961,Sheet2!$A$2:$C$1013,3,FALSE)</f>
        <v>190</v>
      </c>
      <c r="L2961" t="str">
        <f t="shared" si="180"/>
        <v>UPDATE m_coa set coa_group_id='190' WHERE code='220301148';</v>
      </c>
    </row>
    <row r="2962" customFormat="1" spans="2:12">
      <c r="B2962">
        <v>220301149</v>
      </c>
      <c r="C2962" t="str">
        <f t="shared" si="178"/>
        <v>NCL - Utang Lain-Lain Pihak Berelasi - PT Volta Indonesia Semesta (VIS)</v>
      </c>
      <c r="D2962" s="7" t="str">
        <f t="shared" si="179"/>
        <v>INSERT INTO m_coa (created_at, code, name) values (NOW(),'220301149','NCL - Utang Lain-Lain Pihak Berelasi - PT Volta Indonesia Semesta (VIS)');</v>
      </c>
      <c r="E2962" s="744" t="s">
        <v>60</v>
      </c>
      <c r="F2962" t="s">
        <v>462</v>
      </c>
      <c r="G2962" t="s">
        <v>425</v>
      </c>
      <c r="I2962" t="s">
        <v>261</v>
      </c>
      <c r="K2962">
        <f>VLOOKUP(I2962,Sheet2!$A$2:$C$1013,3,FALSE)</f>
        <v>191</v>
      </c>
      <c r="L2962" t="str">
        <f t="shared" si="180"/>
        <v>UPDATE m_coa set coa_group_id='191' WHERE code='220301149';</v>
      </c>
    </row>
    <row r="2963" customFormat="1" spans="2:12">
      <c r="B2963">
        <v>220301150</v>
      </c>
      <c r="C2963" t="str">
        <f t="shared" si="178"/>
        <v>NCL - Utang Lain-Lain Pihak Berelasi - PT Solic Inti Anugerah (SIA2)</v>
      </c>
      <c r="D2963" s="7" t="str">
        <f t="shared" si="179"/>
        <v>INSERT INTO m_coa (created_at, code, name) values (NOW(),'220301150','NCL - Utang Lain-Lain Pihak Berelasi - PT Solic Inti Anugerah (SIA2)');</v>
      </c>
      <c r="E2963" s="744" t="s">
        <v>60</v>
      </c>
      <c r="F2963" t="s">
        <v>462</v>
      </c>
      <c r="G2963" t="s">
        <v>425</v>
      </c>
      <c r="I2963" t="s">
        <v>262</v>
      </c>
      <c r="K2963">
        <f>VLOOKUP(I2963,Sheet2!$A$2:$C$1013,3,FALSE)</f>
        <v>192</v>
      </c>
      <c r="L2963" t="str">
        <f t="shared" si="180"/>
        <v>UPDATE m_coa set coa_group_id='192' WHERE code='220301150';</v>
      </c>
    </row>
    <row r="2964" customFormat="1" spans="2:12">
      <c r="B2964">
        <v>220301151</v>
      </c>
      <c r="C2964" t="str">
        <f t="shared" si="178"/>
        <v>NCL - Utang Lain-Lain Pihak Berelasi - PT Bumilangit Entertainment Corpora (BCU)</v>
      </c>
      <c r="D2964" s="7" t="str">
        <f t="shared" si="179"/>
        <v>INSERT INTO m_coa (created_at, code, name) values (NOW(),'220301151','NCL - Utang Lain-Lain Pihak Berelasi - PT Bumilangit Entertainment Corpora (BCU)');</v>
      </c>
      <c r="E2964" s="744" t="s">
        <v>60</v>
      </c>
      <c r="F2964" t="s">
        <v>462</v>
      </c>
      <c r="G2964" t="s">
        <v>425</v>
      </c>
      <c r="I2964" t="s">
        <v>263</v>
      </c>
      <c r="K2964">
        <f>VLOOKUP(I2964,Sheet2!$A$2:$C$1013,3,FALSE)</f>
        <v>193</v>
      </c>
      <c r="L2964" t="str">
        <f t="shared" si="180"/>
        <v>UPDATE m_coa set coa_group_id='193' WHERE code='220301151';</v>
      </c>
    </row>
    <row r="2965" customFormat="1" spans="2:12">
      <c r="B2965">
        <v>220301152</v>
      </c>
      <c r="C2965" t="str">
        <f t="shared" si="178"/>
        <v>NCL - Utang Lain-Lain Pihak Berelasi - PT Sinergi Maxima Digitalindo (SMD)</v>
      </c>
      <c r="D2965" s="7" t="str">
        <f t="shared" si="179"/>
        <v>INSERT INTO m_coa (created_at, code, name) values (NOW(),'220301152','NCL - Utang Lain-Lain Pihak Berelasi - PT Sinergi Maxima Digitalindo (SMD)');</v>
      </c>
      <c r="E2965" s="744" t="s">
        <v>60</v>
      </c>
      <c r="F2965" t="s">
        <v>462</v>
      </c>
      <c r="G2965" t="s">
        <v>425</v>
      </c>
      <c r="I2965" t="s">
        <v>264</v>
      </c>
      <c r="K2965">
        <f>VLOOKUP(I2965,Sheet2!$A$2:$C$1013,3,FALSE)</f>
        <v>194</v>
      </c>
      <c r="L2965" t="str">
        <f t="shared" si="180"/>
        <v>UPDATE m_coa set coa_group_id='194' WHERE code='220301152';</v>
      </c>
    </row>
    <row r="2966" customFormat="1" spans="2:12">
      <c r="B2966">
        <v>220301153</v>
      </c>
      <c r="C2966" t="str">
        <f t="shared" si="178"/>
        <v>NCL - Utang Lain-Lain Pihak Berelasi - PT Kreasi Baru Digital (KBD)</v>
      </c>
      <c r="D2966" s="7" t="str">
        <f t="shared" si="179"/>
        <v>INSERT INTO m_coa (created_at, code, name) values (NOW(),'220301153','NCL - Utang Lain-Lain Pihak Berelasi - PT Kreasi Baru Digital (KBD)');</v>
      </c>
      <c r="E2966" s="744" t="s">
        <v>60</v>
      </c>
      <c r="F2966" t="s">
        <v>462</v>
      </c>
      <c r="G2966" t="s">
        <v>425</v>
      </c>
      <c r="I2966" t="s">
        <v>265</v>
      </c>
      <c r="K2966">
        <f>VLOOKUP(I2966,Sheet2!$A$2:$C$1013,3,FALSE)</f>
        <v>195</v>
      </c>
      <c r="L2966" t="str">
        <f t="shared" si="180"/>
        <v>UPDATE m_coa set coa_group_id='195' WHERE code='220301153';</v>
      </c>
    </row>
    <row r="2967" customFormat="1" spans="2:12">
      <c r="B2967">
        <v>220301154</v>
      </c>
      <c r="C2967" t="str">
        <f t="shared" si="178"/>
        <v>NCL - Utang Lain-Lain Pihak Berelasi - PT Solic Inti Digital (SID)</v>
      </c>
      <c r="D2967" s="7" t="str">
        <f t="shared" si="179"/>
        <v>INSERT INTO m_coa (created_at, code, name) values (NOW(),'220301154','NCL - Utang Lain-Lain Pihak Berelasi - PT Solic Inti Digital (SID)');</v>
      </c>
      <c r="E2967" s="744" t="s">
        <v>60</v>
      </c>
      <c r="F2967" t="s">
        <v>462</v>
      </c>
      <c r="G2967" t="s">
        <v>425</v>
      </c>
      <c r="I2967" t="s">
        <v>266</v>
      </c>
      <c r="K2967">
        <f>VLOOKUP(I2967,Sheet2!$A$2:$C$1013,3,FALSE)</f>
        <v>196</v>
      </c>
      <c r="L2967" t="str">
        <f t="shared" si="180"/>
        <v>UPDATE m_coa set coa_group_id='196' WHERE code='220301154';</v>
      </c>
    </row>
    <row r="2968" customFormat="1" spans="2:12">
      <c r="B2968">
        <v>220301155</v>
      </c>
      <c r="C2968" t="str">
        <f t="shared" si="178"/>
        <v>NCL - Utang Lain-Lain Pihak Berelasi - PT Hikmat Mulia Sentralindo (HMS)</v>
      </c>
      <c r="D2968" s="7" t="str">
        <f t="shared" si="179"/>
        <v>INSERT INTO m_coa (created_at, code, name) values (NOW(),'220301155','NCL - Utang Lain-Lain Pihak Berelasi - PT Hikmat Mulia Sentralindo (HMS)');</v>
      </c>
      <c r="E2968" s="744" t="s">
        <v>60</v>
      </c>
      <c r="F2968" t="s">
        <v>462</v>
      </c>
      <c r="G2968" t="s">
        <v>425</v>
      </c>
      <c r="I2968" t="s">
        <v>267</v>
      </c>
      <c r="K2968">
        <f>VLOOKUP(I2968,Sheet2!$A$2:$C$1013,3,FALSE)</f>
        <v>197</v>
      </c>
      <c r="L2968" t="str">
        <f t="shared" si="180"/>
        <v>UPDATE m_coa set coa_group_id='197' WHERE code='220301155';</v>
      </c>
    </row>
    <row r="2969" customFormat="1" spans="2:12">
      <c r="B2969">
        <v>220301156</v>
      </c>
      <c r="C2969" t="str">
        <f t="shared" si="178"/>
        <v>NCL - Utang Lain-Lain Pihak Berelasi - PT Berkah Digital Distrindo (BDD)</v>
      </c>
      <c r="D2969" s="7" t="str">
        <f t="shared" si="179"/>
        <v>INSERT INTO m_coa (created_at, code, name) values (NOW(),'220301156','NCL - Utang Lain-Lain Pihak Berelasi - PT Berkah Digital Distrindo (BDD)');</v>
      </c>
      <c r="E2969" s="744" t="s">
        <v>60</v>
      </c>
      <c r="F2969" t="s">
        <v>462</v>
      </c>
      <c r="G2969" t="s">
        <v>425</v>
      </c>
      <c r="I2969" t="s">
        <v>268</v>
      </c>
      <c r="K2969">
        <f>VLOOKUP(I2969,Sheet2!$A$2:$C$1013,3,FALSE)</f>
        <v>198</v>
      </c>
      <c r="L2969" t="str">
        <f t="shared" si="180"/>
        <v>UPDATE m_coa set coa_group_id='198' WHERE code='220301156';</v>
      </c>
    </row>
    <row r="2970" customFormat="1" spans="2:12">
      <c r="B2970">
        <v>220301157</v>
      </c>
      <c r="C2970" t="str">
        <f t="shared" si="178"/>
        <v>NCL - Utang Lain-Lain Pihak Berelasi - PT DMMX Belanja Digital (BDB)</v>
      </c>
      <c r="D2970" s="7" t="str">
        <f t="shared" si="179"/>
        <v>INSERT INTO m_coa (created_at, code, name) values (NOW(),'220301157','NCL - Utang Lain-Lain Pihak Berelasi - PT DMMX Belanja Digital (BDB)');</v>
      </c>
      <c r="E2970" s="744" t="s">
        <v>60</v>
      </c>
      <c r="F2970" t="s">
        <v>462</v>
      </c>
      <c r="G2970" t="s">
        <v>425</v>
      </c>
      <c r="I2970" t="s">
        <v>269</v>
      </c>
      <c r="K2970">
        <f>VLOOKUP(I2970,Sheet2!$A$2:$C$1013,3,FALSE)</f>
        <v>199</v>
      </c>
      <c r="L2970" t="str">
        <f t="shared" si="180"/>
        <v>UPDATE m_coa set coa_group_id='199' WHERE code='220301157';</v>
      </c>
    </row>
    <row r="2971" customFormat="1" spans="2:12">
      <c r="B2971">
        <v>220301158</v>
      </c>
      <c r="C2971" t="str">
        <f t="shared" si="178"/>
        <v>NCL - Utang Lain-Lain Pihak Berelasi - PT Roxy Digital Investama (RDI)</v>
      </c>
      <c r="D2971" s="7" t="str">
        <f t="shared" si="179"/>
        <v>INSERT INTO m_coa (created_at, code, name) values (NOW(),'220301158','NCL - Utang Lain-Lain Pihak Berelasi - PT Roxy Digital Investama (RDI)');</v>
      </c>
      <c r="E2971" s="744" t="s">
        <v>60</v>
      </c>
      <c r="F2971" t="s">
        <v>462</v>
      </c>
      <c r="G2971" t="s">
        <v>425</v>
      </c>
      <c r="I2971" t="s">
        <v>270</v>
      </c>
      <c r="K2971">
        <f>VLOOKUP(I2971,Sheet2!$A$2:$C$1013,3,FALSE)</f>
        <v>200</v>
      </c>
      <c r="L2971" t="str">
        <f t="shared" si="180"/>
        <v>UPDATE m_coa set coa_group_id='200' WHERE code='220301158';</v>
      </c>
    </row>
    <row r="2972" customFormat="1" spans="2:12">
      <c r="B2972">
        <v>220301159</v>
      </c>
      <c r="C2972" t="str">
        <f t="shared" si="178"/>
        <v>NCL - Utang Lain-Lain Pihak Berelasi - PT Digisaham Veritas Indonesia (DVI)</v>
      </c>
      <c r="D2972" s="7" t="str">
        <f t="shared" si="179"/>
        <v>INSERT INTO m_coa (created_at, code, name) values (NOW(),'220301159','NCL - Utang Lain-Lain Pihak Berelasi - PT Digisaham Veritas Indonesia (DVI)');</v>
      </c>
      <c r="E2972" s="744" t="s">
        <v>60</v>
      </c>
      <c r="F2972" t="s">
        <v>462</v>
      </c>
      <c r="G2972" t="s">
        <v>425</v>
      </c>
      <c r="I2972" t="s">
        <v>271</v>
      </c>
      <c r="K2972">
        <f>VLOOKUP(I2972,Sheet2!$A$2:$C$1013,3,FALSE)</f>
        <v>201</v>
      </c>
      <c r="L2972" t="str">
        <f t="shared" si="180"/>
        <v>UPDATE m_coa set coa_group_id='201' WHERE code='220301159';</v>
      </c>
    </row>
    <row r="2973" customFormat="1" spans="2:12">
      <c r="B2973">
        <v>220301160</v>
      </c>
      <c r="C2973" t="str">
        <f t="shared" si="178"/>
        <v>NCL - Utang Lain-Lain Pihak Berelasi - PT DMMX Smartritel Teknologi (DST)</v>
      </c>
      <c r="D2973" s="7" t="str">
        <f t="shared" si="179"/>
        <v>INSERT INTO m_coa (created_at, code, name) values (NOW(),'220301160','NCL - Utang Lain-Lain Pihak Berelasi - PT DMMX Smartritel Teknologi (DST)');</v>
      </c>
      <c r="E2973" s="744" t="s">
        <v>60</v>
      </c>
      <c r="F2973" t="s">
        <v>462</v>
      </c>
      <c r="G2973" t="s">
        <v>425</v>
      </c>
      <c r="I2973" t="s">
        <v>272</v>
      </c>
      <c r="K2973">
        <f>VLOOKUP(I2973,Sheet2!$A$2:$C$1013,3,FALSE)</f>
        <v>202</v>
      </c>
      <c r="L2973" t="str">
        <f t="shared" si="180"/>
        <v>UPDATE m_coa set coa_group_id='202' WHERE code='220301160';</v>
      </c>
    </row>
    <row r="2974" customFormat="1" spans="2:12">
      <c r="B2974">
        <v>220301161</v>
      </c>
      <c r="C2974" t="str">
        <f t="shared" si="178"/>
        <v>NCL - Utang Lain-Lain Pihak Berelasi - PT Panca Global Kapital (PEGE)</v>
      </c>
      <c r="D2974" s="7" t="str">
        <f t="shared" si="179"/>
        <v>INSERT INTO m_coa (created_at, code, name) values (NOW(),'220301161','NCL - Utang Lain-Lain Pihak Berelasi - PT Panca Global Kapital (PEGE)');</v>
      </c>
      <c r="E2974" s="744" t="s">
        <v>60</v>
      </c>
      <c r="F2974" t="s">
        <v>462</v>
      </c>
      <c r="G2974" t="s">
        <v>425</v>
      </c>
      <c r="I2974" t="s">
        <v>273</v>
      </c>
      <c r="K2974">
        <f>VLOOKUP(I2974,Sheet2!$A$2:$C$1013,3,FALSE)</f>
        <v>203</v>
      </c>
      <c r="L2974" t="str">
        <f t="shared" si="180"/>
        <v>UPDATE m_coa set coa_group_id='203' WHERE code='220301161';</v>
      </c>
    </row>
    <row r="2975" customFormat="1" spans="2:12">
      <c r="B2975">
        <v>220301162</v>
      </c>
      <c r="C2975" t="str">
        <f t="shared" si="178"/>
        <v>NCL - Utang Lain-Lain Pihak Berelasi - PT Panca Global Sekuritas (PGS)</v>
      </c>
      <c r="D2975" s="7" t="str">
        <f t="shared" si="179"/>
        <v>INSERT INTO m_coa (created_at, code, name) values (NOW(),'220301162','NCL - Utang Lain-Lain Pihak Berelasi - PT Panca Global Sekuritas (PGS)');</v>
      </c>
      <c r="E2975" s="744" t="s">
        <v>60</v>
      </c>
      <c r="F2975" t="s">
        <v>462</v>
      </c>
      <c r="G2975" t="s">
        <v>425</v>
      </c>
      <c r="I2975" t="s">
        <v>274</v>
      </c>
      <c r="K2975">
        <f>VLOOKUP(I2975,Sheet2!$A$2:$C$1013,3,FALSE)</f>
        <v>204</v>
      </c>
      <c r="L2975" t="str">
        <f t="shared" si="180"/>
        <v>UPDATE m_coa set coa_group_id='204' WHERE code='220301162';</v>
      </c>
    </row>
    <row r="2976" customFormat="1" spans="2:12">
      <c r="B2976">
        <v>220301163</v>
      </c>
      <c r="C2976" t="str">
        <f t="shared" si="178"/>
        <v>NCL - Utang Lain-Lain Pihak Berelasi - PT Akasia Damcorp Waba (ADW)</v>
      </c>
      <c r="D2976" s="7" t="str">
        <f t="shared" si="179"/>
        <v>INSERT INTO m_coa (created_at, code, name) values (NOW(),'220301163','NCL - Utang Lain-Lain Pihak Berelasi - PT Akasia Damcorp Waba (ADW)');</v>
      </c>
      <c r="E2976" s="744" t="s">
        <v>60</v>
      </c>
      <c r="F2976" t="s">
        <v>462</v>
      </c>
      <c r="G2976" t="s">
        <v>425</v>
      </c>
      <c r="I2976" t="s">
        <v>275</v>
      </c>
      <c r="K2976">
        <f>VLOOKUP(I2976,Sheet2!$A$2:$C$1013,3,FALSE)</f>
        <v>205</v>
      </c>
      <c r="L2976" t="str">
        <f t="shared" si="180"/>
        <v>UPDATE m_coa set coa_group_id='205' WHERE code='220301163';</v>
      </c>
    </row>
    <row r="2977" customFormat="1" spans="2:12">
      <c r="B2977">
        <v>220301164</v>
      </c>
      <c r="C2977" t="str">
        <f t="shared" si="178"/>
        <v>NCL - Utang Lain-Lain Pihak Berelasi - PT Edukasi Atlit Internet Digital (EAID)</v>
      </c>
      <c r="D2977" s="7" t="str">
        <f t="shared" si="179"/>
        <v>INSERT INTO m_coa (created_at, code, name) values (NOW(),'220301164','NCL - Utang Lain-Lain Pihak Berelasi - PT Edukasi Atlit Internet Digital (EAID)');</v>
      </c>
      <c r="E2977" s="744" t="s">
        <v>60</v>
      </c>
      <c r="F2977" t="s">
        <v>462</v>
      </c>
      <c r="G2977" t="s">
        <v>425</v>
      </c>
      <c r="I2977" t="s">
        <v>276</v>
      </c>
      <c r="K2977">
        <f>VLOOKUP(I2977,Sheet2!$A$2:$C$1013,3,FALSE)</f>
        <v>206</v>
      </c>
      <c r="L2977" t="str">
        <f t="shared" si="180"/>
        <v>UPDATE m_coa set coa_group_id='206' WHERE code='220301164';</v>
      </c>
    </row>
    <row r="2978" customFormat="1" spans="2:12">
      <c r="B2978">
        <v>220301165</v>
      </c>
      <c r="C2978" t="str">
        <f t="shared" si="178"/>
        <v>NCL - Utang Lain-Lain Pihak Berelasi - PT DMMX Hera Sukses (DHS)</v>
      </c>
      <c r="D2978" s="7" t="str">
        <f t="shared" si="179"/>
        <v>INSERT INTO m_coa (created_at, code, name) values (NOW(),'220301165','NCL - Utang Lain-Lain Pihak Berelasi - PT DMMX Hera Sukses (DHS)');</v>
      </c>
      <c r="E2978" s="744" t="s">
        <v>60</v>
      </c>
      <c r="F2978" t="s">
        <v>462</v>
      </c>
      <c r="G2978" t="s">
        <v>425</v>
      </c>
      <c r="I2978" t="s">
        <v>277</v>
      </c>
      <c r="K2978">
        <f>VLOOKUP(I2978,Sheet2!$A$2:$C$1013,3,FALSE)</f>
        <v>207</v>
      </c>
      <c r="L2978" t="str">
        <f t="shared" si="180"/>
        <v>UPDATE m_coa set coa_group_id='207' WHERE code='220301165';</v>
      </c>
    </row>
    <row r="2979" customFormat="1" spans="2:12">
      <c r="B2979">
        <v>220301166</v>
      </c>
      <c r="C2979" t="str">
        <f t="shared" si="178"/>
        <v>NCL - Utang Lain-Lain Pihak Berelasi - PT Rans Prestisius Indonesia (RPI)</v>
      </c>
      <c r="D2979" s="7" t="str">
        <f t="shared" si="179"/>
        <v>INSERT INTO m_coa (created_at, code, name) values (NOW(),'220301166','NCL - Utang Lain-Lain Pihak Berelasi - PT Rans Prestisius Indonesia (RPI)');</v>
      </c>
      <c r="E2979" s="744" t="s">
        <v>60</v>
      </c>
      <c r="F2979" t="s">
        <v>462</v>
      </c>
      <c r="G2979" t="s">
        <v>425</v>
      </c>
      <c r="I2979" t="s">
        <v>278</v>
      </c>
      <c r="K2979">
        <f>VLOOKUP(I2979,Sheet2!$A$2:$C$1013,3,FALSE)</f>
        <v>208</v>
      </c>
      <c r="L2979" t="str">
        <f t="shared" si="180"/>
        <v>UPDATE m_coa set coa_group_id='208' WHERE code='220301166';</v>
      </c>
    </row>
    <row r="2980" customFormat="1" spans="2:12">
      <c r="B2980">
        <v>220301167</v>
      </c>
      <c r="C2980" t="str">
        <f t="shared" si="178"/>
        <v>NCL - Utang Lain-Lain Pihak Berelasi - PT DMMX Gamindo Global</v>
      </c>
      <c r="D2980" s="7" t="str">
        <f t="shared" si="179"/>
        <v>INSERT INTO m_coa (created_at, code, name) values (NOW(),'220301167','NCL - Utang Lain-Lain Pihak Berelasi - PT DMMX Gamindo Global');</v>
      </c>
      <c r="E2980" s="744" t="s">
        <v>60</v>
      </c>
      <c r="F2980" t="s">
        <v>462</v>
      </c>
      <c r="G2980" t="s">
        <v>425</v>
      </c>
      <c r="I2980" t="s">
        <v>279</v>
      </c>
      <c r="K2980">
        <f>VLOOKUP(I2980,Sheet2!$A$2:$C$1013,3,FALSE)</f>
        <v>209</v>
      </c>
      <c r="L2980" t="str">
        <f t="shared" si="180"/>
        <v>UPDATE m_coa set coa_group_id='209' WHERE code='220301167';</v>
      </c>
    </row>
    <row r="2981" customFormat="1" spans="2:12">
      <c r="B2981">
        <v>220301168</v>
      </c>
      <c r="C2981" t="str">
        <f t="shared" si="178"/>
        <v>NCL - Utang Lain-Lain Pihak Berelasi - PT Digital Anugerah Medisindo (DAM)</v>
      </c>
      <c r="D2981" s="7" t="str">
        <f t="shared" si="179"/>
        <v>INSERT INTO m_coa (created_at, code, name) values (NOW(),'220301168','NCL - Utang Lain-Lain Pihak Berelasi - PT Digital Anugerah Medisindo (DAM)');</v>
      </c>
      <c r="E2981" s="744" t="s">
        <v>60</v>
      </c>
      <c r="F2981" t="s">
        <v>462</v>
      </c>
      <c r="G2981" t="s">
        <v>425</v>
      </c>
      <c r="I2981" t="s">
        <v>280</v>
      </c>
      <c r="K2981">
        <f>VLOOKUP(I2981,Sheet2!$A$2:$C$1013,3,FALSE)</f>
        <v>210</v>
      </c>
      <c r="L2981" t="str">
        <f t="shared" si="180"/>
        <v>UPDATE m_coa set coa_group_id='210' WHERE code='220301168';</v>
      </c>
    </row>
    <row r="2982" customFormat="1" spans="2:12">
      <c r="B2982">
        <v>220301169</v>
      </c>
      <c r="C2982" t="str">
        <f t="shared" si="178"/>
        <v>NCL - Utang Lain-Lain Pihak Berelasi - PT Zirius Soteria Investama (ZSI)</v>
      </c>
      <c r="D2982" s="7" t="str">
        <f t="shared" si="179"/>
        <v>INSERT INTO m_coa (created_at, code, name) values (NOW(),'220301169','NCL - Utang Lain-Lain Pihak Berelasi - PT Zirius Soteria Investama (ZSI)');</v>
      </c>
      <c r="E2982" s="744" t="s">
        <v>60</v>
      </c>
      <c r="F2982" t="s">
        <v>462</v>
      </c>
      <c r="G2982" t="s">
        <v>425</v>
      </c>
      <c r="I2982" t="s">
        <v>281</v>
      </c>
      <c r="K2982">
        <f>VLOOKUP(I2982,Sheet2!$A$2:$C$1013,3,FALSE)</f>
        <v>211</v>
      </c>
      <c r="L2982" t="str">
        <f t="shared" si="180"/>
        <v>UPDATE m_coa set coa_group_id='211' WHERE code='220301169';</v>
      </c>
    </row>
    <row r="2983" customFormat="1" spans="2:12">
      <c r="B2983">
        <v>220301170</v>
      </c>
      <c r="C2983" t="str">
        <f t="shared" si="178"/>
        <v>NCL - Utang Lain-Lain Pihak Berelasi - PT CKL Indonesia Raya (CKL1)</v>
      </c>
      <c r="D2983" s="7" t="str">
        <f t="shared" si="179"/>
        <v>INSERT INTO m_coa (created_at, code, name) values (NOW(),'220301170','NCL - Utang Lain-Lain Pihak Berelasi - PT CKL Indonesia Raya (CKL1)');</v>
      </c>
      <c r="E2983" s="744" t="s">
        <v>60</v>
      </c>
      <c r="F2983" t="s">
        <v>462</v>
      </c>
      <c r="G2983" t="s">
        <v>425</v>
      </c>
      <c r="I2983" t="s">
        <v>282</v>
      </c>
      <c r="K2983">
        <f>VLOOKUP(I2983,Sheet2!$A$2:$C$1013,3,FALSE)</f>
        <v>212</v>
      </c>
      <c r="L2983" t="str">
        <f t="shared" si="180"/>
        <v>UPDATE m_coa set coa_group_id='212' WHERE code='220301170';</v>
      </c>
    </row>
    <row r="2984" customFormat="1" spans="2:12">
      <c r="B2984">
        <v>220301171</v>
      </c>
      <c r="C2984" t="str">
        <f t="shared" si="178"/>
        <v>NCL - Utang Lain-Lain Pihak Berelasi - PT Cipta Krida Lestari (CKL2)</v>
      </c>
      <c r="D2984" s="7" t="str">
        <f t="shared" si="179"/>
        <v>INSERT INTO m_coa (created_at, code, name) values (NOW(),'220301171','NCL - Utang Lain-Lain Pihak Berelasi - PT Cipta Krida Lestari (CKL2)');</v>
      </c>
      <c r="E2984" s="744" t="s">
        <v>60</v>
      </c>
      <c r="F2984" t="s">
        <v>462</v>
      </c>
      <c r="G2984" t="s">
        <v>425</v>
      </c>
      <c r="I2984" t="s">
        <v>283</v>
      </c>
      <c r="K2984">
        <f>VLOOKUP(I2984,Sheet2!$A$2:$C$1013,3,FALSE)</f>
        <v>213</v>
      </c>
      <c r="L2984" t="str">
        <f t="shared" si="180"/>
        <v>UPDATE m_coa set coa_group_id='213' WHERE code='220301171';</v>
      </c>
    </row>
    <row r="2985" customFormat="1" spans="2:12">
      <c r="B2985">
        <v>220301172</v>
      </c>
      <c r="C2985" t="str">
        <f t="shared" si="178"/>
        <v>NCL - Utang Lain-Lain Pihak Berelasi - PT Abyakta Data Sentosa (ADS)</v>
      </c>
      <c r="D2985" s="7" t="str">
        <f t="shared" si="179"/>
        <v>INSERT INTO m_coa (created_at, code, name) values (NOW(),'220301172','NCL - Utang Lain-Lain Pihak Berelasi - PT Abyakta Data Sentosa (ADS)');</v>
      </c>
      <c r="E2985" s="744" t="s">
        <v>60</v>
      </c>
      <c r="F2985" t="s">
        <v>462</v>
      </c>
      <c r="G2985" t="s">
        <v>425</v>
      </c>
      <c r="I2985" t="s">
        <v>284</v>
      </c>
      <c r="K2985">
        <f>VLOOKUP(I2985,Sheet2!$A$2:$C$1013,3,FALSE)</f>
        <v>214</v>
      </c>
      <c r="L2985" t="str">
        <f t="shared" si="180"/>
        <v>UPDATE m_coa set coa_group_id='214' WHERE code='220301172';</v>
      </c>
    </row>
    <row r="2986" customFormat="1" spans="2:12">
      <c r="B2986">
        <v>220301173</v>
      </c>
      <c r="C2986" t="str">
        <f t="shared" si="178"/>
        <v>NCL - Utang Lain-Lain Pihak Berelasi - PT Niji Sicepat Gamindo (NSG)</v>
      </c>
      <c r="D2986" s="7" t="str">
        <f t="shared" si="179"/>
        <v>INSERT INTO m_coa (created_at, code, name) values (NOW(),'220301173','NCL - Utang Lain-Lain Pihak Berelasi - PT Niji Sicepat Gamindo (NSG)');</v>
      </c>
      <c r="E2986" s="744" t="s">
        <v>60</v>
      </c>
      <c r="F2986" t="s">
        <v>462</v>
      </c>
      <c r="G2986" t="s">
        <v>425</v>
      </c>
      <c r="I2986" t="s">
        <v>285</v>
      </c>
      <c r="K2986">
        <f>VLOOKUP(I2986,Sheet2!$A$2:$C$1013,3,FALSE)</f>
        <v>215</v>
      </c>
      <c r="L2986" t="str">
        <f t="shared" si="180"/>
        <v>UPDATE m_coa set coa_group_id='215' WHERE code='220301173';</v>
      </c>
    </row>
    <row r="2987" customFormat="1" spans="2:12">
      <c r="B2987">
        <v>220301174</v>
      </c>
      <c r="C2987" t="str">
        <f t="shared" si="178"/>
        <v>NCL - Utang Lain-Lain Pihak Berelasi - PT Mulia Semesta Perkasa (MSP)</v>
      </c>
      <c r="D2987" s="7" t="str">
        <f t="shared" si="179"/>
        <v>INSERT INTO m_coa (created_at, code, name) values (NOW(),'220301174','NCL - Utang Lain-Lain Pihak Berelasi - PT Mulia Semesta Perkasa (MSP)');</v>
      </c>
      <c r="E2987" s="744" t="s">
        <v>60</v>
      </c>
      <c r="F2987" t="s">
        <v>462</v>
      </c>
      <c r="G2987" t="s">
        <v>425</v>
      </c>
      <c r="I2987" t="s">
        <v>286</v>
      </c>
      <c r="K2987">
        <f>VLOOKUP(I2987,Sheet2!$A$2:$C$1013,3,FALSE)</f>
        <v>216</v>
      </c>
      <c r="L2987" t="str">
        <f t="shared" si="180"/>
        <v>UPDATE m_coa set coa_group_id='216' WHERE code='220301174';</v>
      </c>
    </row>
    <row r="2988" customFormat="1" spans="2:12">
      <c r="B2988">
        <v>220301175</v>
      </c>
      <c r="C2988" t="str">
        <f t="shared" si="178"/>
        <v>NCL - Utang Lain-Lain Pihak Berelasi - PT Kredit Skor Indonesia (KSI)</v>
      </c>
      <c r="D2988" s="7" t="str">
        <f t="shared" si="179"/>
        <v>INSERT INTO m_coa (created_at, code, name) values (NOW(),'220301175','NCL - Utang Lain-Lain Pihak Berelasi - PT Kredit Skor Indonesia (KSI)');</v>
      </c>
      <c r="E2988" s="744" t="s">
        <v>60</v>
      </c>
      <c r="F2988" t="s">
        <v>462</v>
      </c>
      <c r="G2988" t="s">
        <v>425</v>
      </c>
      <c r="I2988" t="s">
        <v>287</v>
      </c>
      <c r="K2988">
        <f>VLOOKUP(I2988,Sheet2!$A$2:$C$1013,3,FALSE)</f>
        <v>217</v>
      </c>
      <c r="L2988" t="str">
        <f t="shared" si="180"/>
        <v>UPDATE m_coa set coa_group_id='217' WHERE code='220301175';</v>
      </c>
    </row>
    <row r="2989" customFormat="1" spans="2:12">
      <c r="B2989">
        <v>220301176</v>
      </c>
      <c r="C2989" t="str">
        <f t="shared" si="178"/>
        <v>NCL - Utang Lain-Lain Pihak Berelasi - PT Caltech Digital Indonesia (CDI)</v>
      </c>
      <c r="D2989" s="7" t="str">
        <f t="shared" si="179"/>
        <v>INSERT INTO m_coa (created_at, code, name) values (NOW(),'220301176','NCL - Utang Lain-Lain Pihak Berelasi - PT Caltech Digital Indonesia (CDI)');</v>
      </c>
      <c r="E2989" s="744" t="s">
        <v>60</v>
      </c>
      <c r="F2989" t="s">
        <v>462</v>
      </c>
      <c r="G2989" t="s">
        <v>425</v>
      </c>
      <c r="I2989" t="s">
        <v>288</v>
      </c>
      <c r="K2989">
        <f>VLOOKUP(I2989,Sheet2!$A$2:$C$1013,3,FALSE)</f>
        <v>218</v>
      </c>
      <c r="L2989" t="str">
        <f t="shared" si="180"/>
        <v>UPDATE m_coa set coa_group_id='218' WHERE code='220301176';</v>
      </c>
    </row>
    <row r="2990" customFormat="1" spans="2:12">
      <c r="B2990">
        <v>220301177</v>
      </c>
      <c r="C2990" t="str">
        <f t="shared" si="178"/>
        <v>NCL - Utang Lain-Lain Pihak Berelasi - PT Tfas Energi Indonesia (TEI)</v>
      </c>
      <c r="D2990" s="7" t="str">
        <f t="shared" si="179"/>
        <v>INSERT INTO m_coa (created_at, code, name) values (NOW(),'220301177','NCL - Utang Lain-Lain Pihak Berelasi - PT Tfas Energi Indonesia (TEI)');</v>
      </c>
      <c r="E2990" s="744" t="s">
        <v>60</v>
      </c>
      <c r="F2990" t="s">
        <v>462</v>
      </c>
      <c r="G2990" t="s">
        <v>425</v>
      </c>
      <c r="I2990" t="s">
        <v>289</v>
      </c>
      <c r="K2990">
        <f>VLOOKUP(I2990,Sheet2!$A$2:$C$1013,3,FALSE)</f>
        <v>219</v>
      </c>
      <c r="L2990" t="str">
        <f t="shared" si="180"/>
        <v>UPDATE m_coa set coa_group_id='219' WHERE code='220301177';</v>
      </c>
    </row>
    <row r="2991" customFormat="1" spans="2:12">
      <c r="B2991">
        <v>220301178</v>
      </c>
      <c r="C2991" t="str">
        <f t="shared" si="178"/>
        <v>NCL - Utang Lain-Lain Pihak Berelasi - PT Sicepat Inti Sofizo (SIF)</v>
      </c>
      <c r="D2991" s="7" t="str">
        <f t="shared" si="179"/>
        <v>INSERT INTO m_coa (created_at, code, name) values (NOW(),'220301178','NCL - Utang Lain-Lain Pihak Berelasi - PT Sicepat Inti Sofizo (SIF)');</v>
      </c>
      <c r="E2991" s="744" t="s">
        <v>60</v>
      </c>
      <c r="F2991" t="s">
        <v>462</v>
      </c>
      <c r="G2991" t="s">
        <v>425</v>
      </c>
      <c r="I2991" t="s">
        <v>290</v>
      </c>
      <c r="K2991">
        <f>VLOOKUP(I2991,Sheet2!$A$2:$C$1013,3,FALSE)</f>
        <v>220</v>
      </c>
      <c r="L2991" t="str">
        <f t="shared" si="180"/>
        <v>UPDATE m_coa set coa_group_id='220' WHERE code='220301178';</v>
      </c>
    </row>
    <row r="2992" customFormat="1" spans="2:12">
      <c r="B2992">
        <v>220301179</v>
      </c>
      <c r="C2992" t="str">
        <f t="shared" si="178"/>
        <v>NCL - Utang Lain-Lain Pihak Berelasi - PT DMMX Dektos Inti (DDI)</v>
      </c>
      <c r="D2992" s="7" t="str">
        <f t="shared" si="179"/>
        <v>INSERT INTO m_coa (created_at, code, name) values (NOW(),'220301179','NCL - Utang Lain-Lain Pihak Berelasi - PT DMMX Dektos Inti (DDI)');</v>
      </c>
      <c r="E2992" s="744" t="s">
        <v>60</v>
      </c>
      <c r="F2992" t="s">
        <v>462</v>
      </c>
      <c r="G2992" t="s">
        <v>425</v>
      </c>
      <c r="I2992" t="s">
        <v>291</v>
      </c>
      <c r="K2992">
        <f>VLOOKUP(I2992,Sheet2!$A$2:$C$1013,3,FALSE)</f>
        <v>221</v>
      </c>
      <c r="L2992" t="str">
        <f t="shared" si="180"/>
        <v>UPDATE m_coa set coa_group_id='221' WHERE code='220301179';</v>
      </c>
    </row>
    <row r="2993" customFormat="1" spans="2:12">
      <c r="B2993">
        <v>220301180</v>
      </c>
      <c r="C2993" t="str">
        <f t="shared" si="178"/>
        <v>NCL - Utang Lain-Lain Pihak Berelasi - PT Nugen Farma Medika (NFM)</v>
      </c>
      <c r="D2993" s="7" t="str">
        <f t="shared" si="179"/>
        <v>INSERT INTO m_coa (created_at, code, name) values (NOW(),'220301180','NCL - Utang Lain-Lain Pihak Berelasi - PT Nugen Farma Medika (NFM)');</v>
      </c>
      <c r="E2993" s="744" t="s">
        <v>60</v>
      </c>
      <c r="F2993" t="s">
        <v>462</v>
      </c>
      <c r="G2993" t="s">
        <v>425</v>
      </c>
      <c r="I2993" t="s">
        <v>292</v>
      </c>
      <c r="K2993">
        <f>VLOOKUP(I2993,Sheet2!$A$2:$C$1013,3,FALSE)</f>
        <v>222</v>
      </c>
      <c r="L2993" t="str">
        <f t="shared" si="180"/>
        <v>UPDATE m_coa set coa_group_id='222' WHERE code='220301180';</v>
      </c>
    </row>
    <row r="2994" customFormat="1" spans="2:12">
      <c r="B2994">
        <v>220301181</v>
      </c>
      <c r="C2994" t="str">
        <f t="shared" si="178"/>
        <v>NCL - Utang Lain-Lain Pihak Berelasi - PT Sicepat Aset Digital (SAD)</v>
      </c>
      <c r="D2994" s="7" t="str">
        <f t="shared" si="179"/>
        <v>INSERT INTO m_coa (created_at, code, name) values (NOW(),'220301181','NCL - Utang Lain-Lain Pihak Berelasi - PT Sicepat Aset Digital (SAD)');</v>
      </c>
      <c r="E2994" s="744" t="s">
        <v>60</v>
      </c>
      <c r="F2994" t="s">
        <v>462</v>
      </c>
      <c r="G2994" t="s">
        <v>425</v>
      </c>
      <c r="I2994" t="s">
        <v>293</v>
      </c>
      <c r="K2994">
        <f>VLOOKUP(I2994,Sheet2!$A$2:$C$1013,3,FALSE)</f>
        <v>223</v>
      </c>
      <c r="L2994" t="str">
        <f t="shared" si="180"/>
        <v>UPDATE m_coa set coa_group_id='223' WHERE code='220301181';</v>
      </c>
    </row>
    <row r="2995" customFormat="1" spans="2:12">
      <c r="B2995">
        <v>220301182</v>
      </c>
      <c r="C2995" t="str">
        <f t="shared" si="178"/>
        <v>NCL - Utang Lain-Lain Pihak Berelasi - PT Royal Investama Sejahtera (RIS)</v>
      </c>
      <c r="D2995" s="7" t="str">
        <f t="shared" si="179"/>
        <v>INSERT INTO m_coa (created_at, code, name) values (NOW(),'220301182','NCL - Utang Lain-Lain Pihak Berelasi - PT Royal Investama Sejahtera (RIS)');</v>
      </c>
      <c r="E2995" s="744" t="s">
        <v>60</v>
      </c>
      <c r="F2995" t="s">
        <v>462</v>
      </c>
      <c r="G2995" t="s">
        <v>425</v>
      </c>
      <c r="I2995" t="s">
        <v>294</v>
      </c>
      <c r="K2995">
        <f>VLOOKUP(I2995,Sheet2!$A$2:$C$1013,3,FALSE)</f>
        <v>224</v>
      </c>
      <c r="L2995" t="str">
        <f t="shared" si="180"/>
        <v>UPDATE m_coa set coa_group_id='224' WHERE code='220301182';</v>
      </c>
    </row>
    <row r="2996" customFormat="1" spans="2:12">
      <c r="B2996">
        <v>220301183</v>
      </c>
      <c r="C2996" t="str">
        <f t="shared" si="178"/>
        <v>NCL - Utang Lain-Lain Pihak Berelasi - PT Yudha Harapan Mulia (YHM)</v>
      </c>
      <c r="D2996" s="7" t="str">
        <f t="shared" si="179"/>
        <v>INSERT INTO m_coa (created_at, code, name) values (NOW(),'220301183','NCL - Utang Lain-Lain Pihak Berelasi - PT Yudha Harapan Mulia (YHM)');</v>
      </c>
      <c r="E2996" s="744" t="s">
        <v>60</v>
      </c>
      <c r="F2996" t="s">
        <v>462</v>
      </c>
      <c r="G2996" t="s">
        <v>425</v>
      </c>
      <c r="I2996" t="s">
        <v>295</v>
      </c>
      <c r="K2996">
        <f>VLOOKUP(I2996,Sheet2!$A$2:$C$1013,3,FALSE)</f>
        <v>225</v>
      </c>
      <c r="L2996" t="str">
        <f t="shared" si="180"/>
        <v>UPDATE m_coa set coa_group_id='225' WHERE code='220301183';</v>
      </c>
    </row>
    <row r="2997" customFormat="1" spans="2:12">
      <c r="B2997">
        <v>220301184</v>
      </c>
      <c r="C2997" t="str">
        <f t="shared" si="178"/>
        <v>NCL - Utang Lain-Lain Pihak Berelasi - PT DMMX Distribusi Pentabuana (DDP)</v>
      </c>
      <c r="D2997" s="7" t="str">
        <f t="shared" si="179"/>
        <v>INSERT INTO m_coa (created_at, code, name) values (NOW(),'220301184','NCL - Utang Lain-Lain Pihak Berelasi - PT DMMX Distribusi Pentabuana (DDP)');</v>
      </c>
      <c r="E2997" s="744" t="s">
        <v>60</v>
      </c>
      <c r="F2997" t="s">
        <v>462</v>
      </c>
      <c r="G2997" t="s">
        <v>425</v>
      </c>
      <c r="I2997" t="s">
        <v>296</v>
      </c>
      <c r="K2997">
        <f>VLOOKUP(I2997,Sheet2!$A$2:$C$1013,3,FALSE)</f>
        <v>226</v>
      </c>
      <c r="L2997" t="str">
        <f t="shared" si="180"/>
        <v>UPDATE m_coa set coa_group_id='226' WHERE code='220301184';</v>
      </c>
    </row>
    <row r="2998" customFormat="1" spans="2:12">
      <c r="B2998">
        <v>220301185</v>
      </c>
      <c r="C2998" t="str">
        <f t="shared" si="178"/>
        <v>NCL - Utang Lain-Lain Pihak Berelasi - PT Dezer Ruang Bicara (DRB)</v>
      </c>
      <c r="D2998" s="7" t="str">
        <f t="shared" si="179"/>
        <v>INSERT INTO m_coa (created_at, code, name) values (NOW(),'220301185','NCL - Utang Lain-Lain Pihak Berelasi - PT Dezer Ruang Bicara (DRB)');</v>
      </c>
      <c r="E2998" s="744" t="s">
        <v>60</v>
      </c>
      <c r="F2998" t="s">
        <v>462</v>
      </c>
      <c r="G2998" t="s">
        <v>425</v>
      </c>
      <c r="I2998" t="s">
        <v>297</v>
      </c>
      <c r="K2998">
        <f>VLOOKUP(I2998,Sheet2!$A$2:$C$1013,3,FALSE)</f>
        <v>227</v>
      </c>
      <c r="L2998" t="str">
        <f t="shared" si="180"/>
        <v>UPDATE m_coa set coa_group_id='227' WHERE code='220301185';</v>
      </c>
    </row>
    <row r="2999" customFormat="1" spans="2:12">
      <c r="B2999">
        <v>220301186</v>
      </c>
      <c r="C2999" t="str">
        <f t="shared" si="178"/>
        <v>NCL - Utang Lain-Lain Pihak Berelasi - PT Dektos Digital Corbuzier (DDC)</v>
      </c>
      <c r="D2999" s="7" t="str">
        <f t="shared" si="179"/>
        <v>INSERT INTO m_coa (created_at, code, name) values (NOW(),'220301186','NCL - Utang Lain-Lain Pihak Berelasi - PT Dektos Digital Corbuzier (DDC)');</v>
      </c>
      <c r="E2999" s="744" t="s">
        <v>60</v>
      </c>
      <c r="F2999" t="s">
        <v>462</v>
      </c>
      <c r="G2999" t="s">
        <v>425</v>
      </c>
      <c r="I2999" t="s">
        <v>298</v>
      </c>
      <c r="K2999">
        <f>VLOOKUP(I2999,Sheet2!$A$2:$C$1013,3,FALSE)</f>
        <v>228</v>
      </c>
      <c r="L2999" t="str">
        <f t="shared" si="180"/>
        <v>UPDATE m_coa set coa_group_id='228' WHERE code='220301186';</v>
      </c>
    </row>
    <row r="3000" customFormat="1" spans="2:12">
      <c r="B3000">
        <v>220301187</v>
      </c>
      <c r="C3000" t="str">
        <f t="shared" si="178"/>
        <v>NCL - Utang Lain-Lain Pihak Berelasi - PT BLDX Komik Nusantara (BKN)</v>
      </c>
      <c r="D3000" s="7" t="str">
        <f t="shared" si="179"/>
        <v>INSERT INTO m_coa (created_at, code, name) values (NOW(),'220301187','NCL - Utang Lain-Lain Pihak Berelasi - PT BLDX Komik Nusantara (BKN)');</v>
      </c>
      <c r="E3000" s="744" t="s">
        <v>60</v>
      </c>
      <c r="F3000" t="s">
        <v>462</v>
      </c>
      <c r="G3000" t="s">
        <v>425</v>
      </c>
      <c r="I3000" t="s">
        <v>299</v>
      </c>
      <c r="K3000">
        <f>VLOOKUP(I3000,Sheet2!$A$2:$C$1013,3,FALSE)</f>
        <v>229</v>
      </c>
      <c r="L3000" t="str">
        <f t="shared" si="180"/>
        <v>UPDATE m_coa set coa_group_id='229' WHERE code='220301187';</v>
      </c>
    </row>
    <row r="3001" customFormat="1" spans="2:12">
      <c r="B3001">
        <v>220301188</v>
      </c>
      <c r="C3001" t="str">
        <f t="shared" si="178"/>
        <v>NCL - Utang Lain-Lain Pihak Berelasi - PT Damcorp Digital Media (DDM)</v>
      </c>
      <c r="D3001" s="7" t="str">
        <f t="shared" si="179"/>
        <v>INSERT INTO m_coa (created_at, code, name) values (NOW(),'220301188','NCL - Utang Lain-Lain Pihak Berelasi - PT Damcorp Digital Media (DDM)');</v>
      </c>
      <c r="E3001" s="744" t="s">
        <v>60</v>
      </c>
      <c r="F3001" t="s">
        <v>462</v>
      </c>
      <c r="G3001" t="s">
        <v>425</v>
      </c>
      <c r="I3001" t="s">
        <v>300</v>
      </c>
      <c r="K3001">
        <f>VLOOKUP(I3001,Sheet2!$A$2:$C$1013,3,FALSE)</f>
        <v>230</v>
      </c>
      <c r="L3001" t="str">
        <f t="shared" si="180"/>
        <v>UPDATE m_coa set coa_group_id='230' WHERE code='220301188';</v>
      </c>
    </row>
    <row r="3002" customFormat="1" spans="2:12">
      <c r="B3002">
        <v>220301189</v>
      </c>
      <c r="C3002" t="str">
        <f t="shared" si="178"/>
        <v>NCL - Utang Lain-Lain Pihak Berelasi - PT NFT Digital Indonesia (NDI)</v>
      </c>
      <c r="D3002" s="7" t="str">
        <f t="shared" si="179"/>
        <v>INSERT INTO m_coa (created_at, code, name) values (NOW(),'220301189','NCL - Utang Lain-Lain Pihak Berelasi - PT NFT Digital Indonesia (NDI)');</v>
      </c>
      <c r="E3002" s="744" t="s">
        <v>60</v>
      </c>
      <c r="F3002" t="s">
        <v>462</v>
      </c>
      <c r="G3002" t="s">
        <v>425</v>
      </c>
      <c r="I3002" t="s">
        <v>301</v>
      </c>
      <c r="K3002">
        <f>VLOOKUP(I3002,Sheet2!$A$2:$C$1013,3,FALSE)</f>
        <v>231</v>
      </c>
      <c r="L3002" t="str">
        <f t="shared" si="180"/>
        <v>UPDATE m_coa set coa_group_id='231' WHERE code='220301189';</v>
      </c>
    </row>
    <row r="3003" customFormat="1" spans="2:12">
      <c r="B3003">
        <v>220301190</v>
      </c>
      <c r="C3003" t="str">
        <f t="shared" si="178"/>
        <v>NCL - Utang Lain-Lain Pihak Berelasi - PT Meta Verse Indonesia (MVI)</v>
      </c>
      <c r="D3003" s="7" t="str">
        <f t="shared" si="179"/>
        <v>INSERT INTO m_coa (created_at, code, name) values (NOW(),'220301190','NCL - Utang Lain-Lain Pihak Berelasi - PT Meta Verse Indonesia (MVI)');</v>
      </c>
      <c r="E3003" s="744" t="s">
        <v>60</v>
      </c>
      <c r="F3003" t="s">
        <v>462</v>
      </c>
      <c r="G3003" t="s">
        <v>425</v>
      </c>
      <c r="I3003" t="s">
        <v>302</v>
      </c>
      <c r="K3003">
        <f>VLOOKUP(I3003,Sheet2!$A$2:$C$1013,3,FALSE)</f>
        <v>232</v>
      </c>
      <c r="L3003" t="str">
        <f t="shared" si="180"/>
        <v>UPDATE m_coa set coa_group_id='232' WHERE code='220301190';</v>
      </c>
    </row>
    <row r="3004" customFormat="1" spans="2:12">
      <c r="B3004">
        <v>220301191</v>
      </c>
      <c r="C3004" t="str">
        <f t="shared" ref="C3004:C3019" si="181">CONCATENATE(F3004,E3004,G3004,E3004,I3004)</f>
        <v>NCL - Utang Lain-Lain Pihak Berelasi - PT META PRAVIA DIGITAL (MPD)</v>
      </c>
      <c r="D3004" s="7" t="str">
        <f t="shared" si="179"/>
        <v>INSERT INTO m_coa (created_at, code, name) values (NOW(),'220301191','NCL - Utang Lain-Lain Pihak Berelasi - PT META PRAVIA DIGITAL (MPD)');</v>
      </c>
      <c r="E3004" s="744" t="s">
        <v>60</v>
      </c>
      <c r="F3004" t="s">
        <v>462</v>
      </c>
      <c r="G3004" t="s">
        <v>425</v>
      </c>
      <c r="I3004" t="s">
        <v>303</v>
      </c>
      <c r="K3004">
        <f>VLOOKUP(I3004,Sheet2!$A$2:$C$1013,3,FALSE)</f>
        <v>233</v>
      </c>
      <c r="L3004" t="str">
        <f t="shared" si="180"/>
        <v>UPDATE m_coa set coa_group_id='233' WHERE code='220301191';</v>
      </c>
    </row>
    <row r="3005" customFormat="1" spans="2:12">
      <c r="B3005">
        <v>220301192</v>
      </c>
      <c r="C3005" t="str">
        <f t="shared" si="181"/>
        <v>NCL - Utang Lain-Lain Pihak Berelasi - PT DMMX Sentral Imaji</v>
      </c>
      <c r="D3005" s="7" t="str">
        <f t="shared" si="179"/>
        <v>INSERT INTO m_coa (created_at, code, name) values (NOW(),'220301192','NCL - Utang Lain-Lain Pihak Berelasi - PT DMMX Sentral Imaji');</v>
      </c>
      <c r="E3005" s="744" t="s">
        <v>60</v>
      </c>
      <c r="F3005" t="s">
        <v>462</v>
      </c>
      <c r="G3005" t="s">
        <v>425</v>
      </c>
      <c r="I3005" t="s">
        <v>304</v>
      </c>
      <c r="K3005">
        <f>VLOOKUP(I3005,Sheet2!$A$2:$C$1013,3,FALSE)</f>
        <v>234</v>
      </c>
      <c r="L3005" t="str">
        <f t="shared" si="180"/>
        <v>UPDATE m_coa set coa_group_id='234' WHERE code='220301192';</v>
      </c>
    </row>
    <row r="3006" customFormat="1" spans="2:12">
      <c r="B3006">
        <v>220301193</v>
      </c>
      <c r="C3006" t="str">
        <f t="shared" si="181"/>
        <v>NCL - Utang Lain-Lain Pihak Berelasi - PT Cinta Sang Juara</v>
      </c>
      <c r="D3006" s="7" t="str">
        <f t="shared" si="179"/>
        <v>INSERT INTO m_coa (created_at, code, name) values (NOW(),'220301193','NCL - Utang Lain-Lain Pihak Berelasi - PT Cinta Sang Juara');</v>
      </c>
      <c r="E3006" s="744" t="s">
        <v>60</v>
      </c>
      <c r="F3006" t="s">
        <v>462</v>
      </c>
      <c r="G3006" t="s">
        <v>425</v>
      </c>
      <c r="I3006" t="s">
        <v>305</v>
      </c>
      <c r="K3006">
        <f>VLOOKUP(I3006,Sheet2!$A$2:$C$1013,3,FALSE)</f>
        <v>235</v>
      </c>
      <c r="L3006" t="str">
        <f t="shared" si="180"/>
        <v>UPDATE m_coa set coa_group_id='235' WHERE code='220301193';</v>
      </c>
    </row>
    <row r="3007" customFormat="1" spans="2:12">
      <c r="B3007">
        <v>220301194</v>
      </c>
      <c r="C3007" t="str">
        <f t="shared" si="181"/>
        <v>NCL - Utang Lain-Lain Pihak Berelasi - PT Kosmos Karisma Karunia (KKK)</v>
      </c>
      <c r="D3007" s="7" t="str">
        <f t="shared" si="179"/>
        <v>INSERT INTO m_coa (created_at, code, name) values (NOW(),'220301194','NCL - Utang Lain-Lain Pihak Berelasi - PT Kosmos Karisma Karunia (KKK)');</v>
      </c>
      <c r="E3007" s="744" t="s">
        <v>60</v>
      </c>
      <c r="F3007" t="s">
        <v>462</v>
      </c>
      <c r="G3007" t="s">
        <v>425</v>
      </c>
      <c r="I3007" t="s">
        <v>306</v>
      </c>
      <c r="K3007">
        <f>VLOOKUP(I3007,Sheet2!$A$2:$C$1013,3,FALSE)</f>
        <v>236</v>
      </c>
      <c r="L3007" t="str">
        <f t="shared" si="180"/>
        <v>UPDATE m_coa set coa_group_id='236' WHERE code='220301194';</v>
      </c>
    </row>
    <row r="3008" customFormat="1" spans="2:12">
      <c r="B3008">
        <v>220301195</v>
      </c>
      <c r="C3008" t="str">
        <f t="shared" si="181"/>
        <v>NCL - Utang Lain-Lain Pihak Berelasi - PT Sinergi Digital Teknologi (Lenna)</v>
      </c>
      <c r="D3008" s="7" t="str">
        <f t="shared" si="179"/>
        <v>INSERT INTO m_coa (created_at, code, name) values (NOW(),'220301195','NCL - Utang Lain-Lain Pihak Berelasi - PT Sinergi Digital Teknologi (Lenna)');</v>
      </c>
      <c r="E3008" s="744" t="s">
        <v>60</v>
      </c>
      <c r="F3008" t="s">
        <v>462</v>
      </c>
      <c r="G3008" t="s">
        <v>425</v>
      </c>
      <c r="I3008" t="s">
        <v>307</v>
      </c>
      <c r="K3008">
        <f>VLOOKUP(I3008,Sheet2!$A$2:$C$1013,3,FALSE)</f>
        <v>237</v>
      </c>
      <c r="L3008" t="str">
        <f t="shared" si="180"/>
        <v>UPDATE m_coa set coa_group_id='237' WHERE code='220301195';</v>
      </c>
    </row>
    <row r="3009" customFormat="1" spans="2:12">
      <c r="B3009">
        <v>220301196</v>
      </c>
      <c r="C3009" t="str">
        <f t="shared" si="181"/>
        <v>NCL - Utang Lain-Lain Pihak Berelasi - PT Kairos Ekspres Internasional (KEI)</v>
      </c>
      <c r="D3009" s="7" t="str">
        <f t="shared" si="179"/>
        <v>INSERT INTO m_coa (created_at, code, name) values (NOW(),'220301196','NCL - Utang Lain-Lain Pihak Berelasi - PT Kairos Ekspres Internasional (KEI)');</v>
      </c>
      <c r="E3009" s="744" t="s">
        <v>60</v>
      </c>
      <c r="F3009" t="s">
        <v>462</v>
      </c>
      <c r="G3009" t="s">
        <v>425</v>
      </c>
      <c r="I3009" t="s">
        <v>308</v>
      </c>
      <c r="K3009">
        <f>VLOOKUP(I3009,Sheet2!$A$2:$C$1013,3,FALSE)</f>
        <v>238</v>
      </c>
      <c r="L3009" t="str">
        <f t="shared" si="180"/>
        <v>UPDATE m_coa set coa_group_id='238' WHERE code='220301196';</v>
      </c>
    </row>
    <row r="3010" customFormat="1" spans="2:12">
      <c r="B3010">
        <v>220301197</v>
      </c>
      <c r="C3010" t="str">
        <f t="shared" si="181"/>
        <v>NCL - Utang Lain-Lain Pihak Berelasi - PT Dua Empat Print (DEP)</v>
      </c>
      <c r="D3010" s="7" t="str">
        <f t="shared" si="179"/>
        <v>INSERT INTO m_coa (created_at, code, name) values (NOW(),'220301197','NCL - Utang Lain-Lain Pihak Berelasi - PT Dua Empat Print (DEP)');</v>
      </c>
      <c r="E3010" s="744" t="s">
        <v>60</v>
      </c>
      <c r="F3010" t="s">
        <v>462</v>
      </c>
      <c r="G3010" t="s">
        <v>425</v>
      </c>
      <c r="I3010" t="s">
        <v>309</v>
      </c>
      <c r="K3010">
        <f>VLOOKUP(I3010,Sheet2!$A$2:$C$1013,3,FALSE)</f>
        <v>239</v>
      </c>
      <c r="L3010" t="str">
        <f t="shared" si="180"/>
        <v>UPDATE m_coa set coa_group_id='239' WHERE code='220301197';</v>
      </c>
    </row>
    <row r="3011" customFormat="1" spans="2:12">
      <c r="B3011">
        <v>220301198</v>
      </c>
      <c r="C3011" t="str">
        <f t="shared" si="181"/>
        <v>NCL - Utang Lain-Lain Pihak Berelasi - PT V2 Indonesia (V2)</v>
      </c>
      <c r="D3011" s="7" t="str">
        <f t="shared" si="179"/>
        <v>INSERT INTO m_coa (created_at, code, name) values (NOW(),'220301198','NCL - Utang Lain-Lain Pihak Berelasi - PT V2 Indonesia (V2)');</v>
      </c>
      <c r="E3011" s="744" t="s">
        <v>60</v>
      </c>
      <c r="F3011" t="s">
        <v>462</v>
      </c>
      <c r="G3011" t="s">
        <v>425</v>
      </c>
      <c r="I3011" t="s">
        <v>310</v>
      </c>
      <c r="K3011">
        <f>VLOOKUP(I3011,Sheet2!$A$2:$C$1013,3,FALSE)</f>
        <v>240</v>
      </c>
      <c r="L3011" t="str">
        <f t="shared" si="180"/>
        <v>UPDATE m_coa set coa_group_id='240' WHERE code='220301198';</v>
      </c>
    </row>
    <row r="3012" customFormat="1" spans="2:12">
      <c r="B3012">
        <v>220301199</v>
      </c>
      <c r="C3012" t="str">
        <f t="shared" si="181"/>
        <v>NCL - Utang Lain-Lain Pihak Berelasi - PT Makarios Bensu Kopi (MBK)</v>
      </c>
      <c r="D3012" s="7" t="str">
        <f t="shared" si="179"/>
        <v>INSERT INTO m_coa (created_at, code, name) values (NOW(),'220301199','NCL - Utang Lain-Lain Pihak Berelasi - PT Makarios Bensu Kopi (MBK)');</v>
      </c>
      <c r="E3012" s="744" t="s">
        <v>60</v>
      </c>
      <c r="F3012" t="s">
        <v>462</v>
      </c>
      <c r="G3012" t="s">
        <v>425</v>
      </c>
      <c r="I3012" t="s">
        <v>311</v>
      </c>
      <c r="K3012">
        <f>VLOOKUP(I3012,Sheet2!$A$2:$C$1013,3,FALSE)</f>
        <v>241</v>
      </c>
      <c r="L3012" t="str">
        <f t="shared" si="180"/>
        <v>UPDATE m_coa set coa_group_id='241' WHERE code='220301199';</v>
      </c>
    </row>
    <row r="3013" customFormat="1" spans="2:12">
      <c r="B3013">
        <v>220301200</v>
      </c>
      <c r="C3013" t="str">
        <f t="shared" si="181"/>
        <v>NCL - Utang Lain-Lain Pihak Berelasi - PT Mahaka Media Tbk (ABBA)</v>
      </c>
      <c r="D3013" s="7" t="str">
        <f t="shared" ref="D3013:D3076" si="182">"INSERT INTO m_coa (created_at, code, name) values (NOW(),'"&amp;B3013&amp;"','"&amp;C3013&amp;"');"</f>
        <v>INSERT INTO m_coa (created_at, code, name) values (NOW(),'220301200','NCL - Utang Lain-Lain Pihak Berelasi - PT Mahaka Media Tbk (ABBA)');</v>
      </c>
      <c r="E3013" s="744" t="s">
        <v>60</v>
      </c>
      <c r="F3013" t="s">
        <v>462</v>
      </c>
      <c r="G3013" t="s">
        <v>425</v>
      </c>
      <c r="I3013" t="s">
        <v>312</v>
      </c>
      <c r="K3013">
        <f>VLOOKUP(I3013,Sheet2!$A$2:$C$1013,3,FALSE)</f>
        <v>242</v>
      </c>
      <c r="L3013" t="str">
        <f t="shared" ref="L3013:L3076" si="183">"UPDATE m_coa set coa_group_id='"&amp;K3013&amp;"' WHERE code='"&amp;B3013&amp;"';"</f>
        <v>UPDATE m_coa set coa_group_id='242' WHERE code='220301200';</v>
      </c>
    </row>
    <row r="3014" customFormat="1" spans="2:12">
      <c r="B3014">
        <v>220301201</v>
      </c>
      <c r="C3014" t="str">
        <f t="shared" si="181"/>
        <v>NCL - Utang Lain-Lain Pihak Berelasi - PT Sinergi Teknologi Mandiri (STM)</v>
      </c>
      <c r="D3014" s="7" t="str">
        <f t="shared" si="182"/>
        <v>INSERT INTO m_coa (created_at, code, name) values (NOW(),'220301201','NCL - Utang Lain-Lain Pihak Berelasi - PT Sinergi Teknologi Mandiri (STM)');</v>
      </c>
      <c r="E3014" s="744" t="s">
        <v>60</v>
      </c>
      <c r="F3014" t="s">
        <v>462</v>
      </c>
      <c r="G3014" t="s">
        <v>425</v>
      </c>
      <c r="I3014" t="s">
        <v>313</v>
      </c>
      <c r="K3014">
        <f>VLOOKUP(I3014,Sheet2!$A$2:$C$1013,3,FALSE)</f>
        <v>243</v>
      </c>
      <c r="L3014" t="str">
        <f t="shared" si="183"/>
        <v>UPDATE m_coa set coa_group_id='243' WHERE code='220301201';</v>
      </c>
    </row>
    <row r="3015" customFormat="1" spans="2:12">
      <c r="B3015">
        <v>220301202</v>
      </c>
      <c r="C3015" t="str">
        <f t="shared" si="181"/>
        <v>NCL - Utang Lain-Lain Pihak Berelasi - PT Jaya Distribusi Ritel (JDR)</v>
      </c>
      <c r="D3015" s="7" t="str">
        <f t="shared" si="182"/>
        <v>INSERT INTO m_coa (created_at, code, name) values (NOW(),'220301202','NCL - Utang Lain-Lain Pihak Berelasi - PT Jaya Distribusi Ritel (JDR)');</v>
      </c>
      <c r="E3015" s="744" t="s">
        <v>60</v>
      </c>
      <c r="F3015" t="s">
        <v>462</v>
      </c>
      <c r="G3015" t="s">
        <v>425</v>
      </c>
      <c r="I3015" t="s">
        <v>314</v>
      </c>
      <c r="K3015">
        <f>VLOOKUP(I3015,Sheet2!$A$2:$C$1013,3,FALSE)</f>
        <v>244</v>
      </c>
      <c r="L3015" t="str">
        <f t="shared" si="183"/>
        <v>UPDATE m_coa set coa_group_id='244' WHERE code='220301202';</v>
      </c>
    </row>
    <row r="3016" customFormat="1" spans="2:12">
      <c r="B3016">
        <v>220301203</v>
      </c>
      <c r="C3016" t="str">
        <f t="shared" si="181"/>
        <v>NCL - Utang Lain-Lain Pihak Berelasi - Martin Suharlie</v>
      </c>
      <c r="D3016" s="7" t="str">
        <f t="shared" si="182"/>
        <v>INSERT INTO m_coa (created_at, code, name) values (NOW(),'220301203','NCL - Utang Lain-Lain Pihak Berelasi - Martin Suharlie');</v>
      </c>
      <c r="E3016" s="744" t="s">
        <v>60</v>
      </c>
      <c r="F3016" t="s">
        <v>462</v>
      </c>
      <c r="G3016" t="s">
        <v>425</v>
      </c>
      <c r="I3016" t="s">
        <v>315</v>
      </c>
      <c r="K3016">
        <f>VLOOKUP(I3016,Sheet2!$A$2:$C$1013,3,FALSE)</f>
        <v>245</v>
      </c>
      <c r="L3016" t="str">
        <f t="shared" si="183"/>
        <v>UPDATE m_coa set coa_group_id='245' WHERE code='220301203';</v>
      </c>
    </row>
    <row r="3017" customFormat="1" spans="2:12">
      <c r="B3017">
        <v>220301204</v>
      </c>
      <c r="C3017" t="str">
        <f t="shared" si="181"/>
        <v>NCL - Utang Lain-Lain Pihak Berelasi - Suryandy Jahja</v>
      </c>
      <c r="D3017" s="7" t="str">
        <f t="shared" si="182"/>
        <v>INSERT INTO m_coa (created_at, code, name) values (NOW(),'220301204','NCL - Utang Lain-Lain Pihak Berelasi - Suryandy Jahja');</v>
      </c>
      <c r="E3017" s="744" t="s">
        <v>60</v>
      </c>
      <c r="F3017" t="s">
        <v>462</v>
      </c>
      <c r="G3017" t="s">
        <v>425</v>
      </c>
      <c r="I3017" t="s">
        <v>316</v>
      </c>
      <c r="K3017">
        <f>VLOOKUP(I3017,Sheet2!$A$2:$C$1013,3,FALSE)</f>
        <v>246</v>
      </c>
      <c r="L3017" t="str">
        <f t="shared" si="183"/>
        <v>UPDATE m_coa set coa_group_id='246' WHERE code='220301204';</v>
      </c>
    </row>
    <row r="3018" customFormat="1" spans="2:12">
      <c r="B3018">
        <v>220301205</v>
      </c>
      <c r="C3018" t="str">
        <f t="shared" si="181"/>
        <v>NCL - Utang Lain-Lain Pihak Berelasi - Berelasi lainnya</v>
      </c>
      <c r="D3018" s="7" t="str">
        <f t="shared" si="182"/>
        <v>INSERT INTO m_coa (created_at, code, name) values (NOW(),'220301205','NCL - Utang Lain-Lain Pihak Berelasi - Berelasi lainnya');</v>
      </c>
      <c r="E3018" s="744" t="s">
        <v>60</v>
      </c>
      <c r="F3018" t="s">
        <v>462</v>
      </c>
      <c r="G3018" t="s">
        <v>425</v>
      </c>
      <c r="I3018" t="s">
        <v>317</v>
      </c>
      <c r="K3018">
        <f>VLOOKUP(I3018,Sheet2!$A$2:$C$1013,3,FALSE)</f>
        <v>247</v>
      </c>
      <c r="L3018" t="str">
        <f t="shared" si="183"/>
        <v>UPDATE m_coa set coa_group_id='247' WHERE code='220301205';</v>
      </c>
    </row>
    <row r="3019" customFormat="1" spans="2:12">
      <c r="B3019">
        <v>220401001</v>
      </c>
      <c r="C3019" t="str">
        <f t="shared" si="181"/>
        <v>NCL - DTL - Liabilitas Pajak Tangguhan</v>
      </c>
      <c r="D3019" s="7" t="str">
        <f t="shared" si="182"/>
        <v>INSERT INTO m_coa (created_at, code, name) values (NOW(),'220401001','NCL - DTL - Liabilitas Pajak Tangguhan');</v>
      </c>
      <c r="E3019" s="744" t="s">
        <v>60</v>
      </c>
      <c r="F3019" t="s">
        <v>462</v>
      </c>
      <c r="G3019" t="s">
        <v>464</v>
      </c>
      <c r="I3019" t="s">
        <v>465</v>
      </c>
      <c r="K3019">
        <f>VLOOKUP(I3019,Sheet2!$A$2:$C$1013,3,FALSE)</f>
        <v>728</v>
      </c>
      <c r="L3019" t="str">
        <f t="shared" si="183"/>
        <v>UPDATE m_coa set coa_group_id='728' WHERE code='220401001';</v>
      </c>
    </row>
    <row r="3020" spans="2:12">
      <c r="B3020">
        <v>220501001</v>
      </c>
      <c r="C3020" t="str">
        <f t="shared" ref="C3020:C3049" si="184">CONCATENATE(F3020,E3020,G3020,E3020,I3020,E3020,J3020)</f>
        <v>NCL - Utang Jangka Panjang Yang Jatuh Tempo Lebih Dari 1 Tahun - Utang Bank Jangka Panjang - PT BANK CENTRAL ASIA</v>
      </c>
      <c r="D3020" s="7" t="str">
        <f t="shared" si="182"/>
        <v>INSERT INTO m_coa (created_at, code, name) values (NOW(),'220501001','NCL - Utang Jangka Panjang Yang Jatuh Tempo Lebih Dari 1 Tahun - Utang Bank Jangka Panjang - PT BANK CENTRAL ASIA');</v>
      </c>
      <c r="E3020" s="744" t="s">
        <v>60</v>
      </c>
      <c r="F3020" t="s">
        <v>462</v>
      </c>
      <c r="G3020" t="s">
        <v>466</v>
      </c>
      <c r="I3020" t="s">
        <v>455</v>
      </c>
      <c r="J3020" t="s">
        <v>70</v>
      </c>
      <c r="K3020">
        <f>VLOOKUP(I3020,Sheet2!$A$2:$C$1013,3,FALSE)</f>
        <v>312</v>
      </c>
      <c r="L3020" t="str">
        <f t="shared" si="183"/>
        <v>UPDATE m_coa set coa_group_id='312' WHERE code='220501001';</v>
      </c>
    </row>
    <row r="3021" spans="2:12">
      <c r="B3021">
        <v>220501002</v>
      </c>
      <c r="C3021" t="str">
        <f t="shared" si="184"/>
        <v>NCL - Utang Jangka Panjang Yang Jatuh Tempo Lebih Dari 1 Tahun - Utang Bank Jangka Panjang - PT BANK MANDIRI (PERSERO)</v>
      </c>
      <c r="D3021" s="7" t="str">
        <f t="shared" si="182"/>
        <v>INSERT INTO m_coa (created_at, code, name) values (NOW(),'220501002','NCL - Utang Jangka Panjang Yang Jatuh Tempo Lebih Dari 1 Tahun - Utang Bank Jangka Panjang - PT BANK MANDIRI (PERSERO)');</v>
      </c>
      <c r="E3021" s="744" t="s">
        <v>60</v>
      </c>
      <c r="F3021" t="s">
        <v>462</v>
      </c>
      <c r="G3021" t="s">
        <v>466</v>
      </c>
      <c r="I3021" t="s">
        <v>455</v>
      </c>
      <c r="J3021" t="s">
        <v>71</v>
      </c>
      <c r="K3021">
        <f>VLOOKUP(I3021,Sheet2!$A$2:$C$1013,3,FALSE)</f>
        <v>312</v>
      </c>
      <c r="L3021" t="str">
        <f t="shared" si="183"/>
        <v>UPDATE m_coa set coa_group_id='312' WHERE code='220501002';</v>
      </c>
    </row>
    <row r="3022" spans="2:12">
      <c r="B3022">
        <v>220501003</v>
      </c>
      <c r="C3022" t="str">
        <f t="shared" si="184"/>
        <v>NCL - Utang Jangka Panjang Yang Jatuh Tempo Lebih Dari 1 Tahun - Utang Bank Jangka Panjang - PT BANK NEGARA INDONESIA (PERSERO)</v>
      </c>
      <c r="D3022" s="7" t="str">
        <f t="shared" si="182"/>
        <v>INSERT INTO m_coa (created_at, code, name) values (NOW(),'220501003','NCL - Utang Jangka Panjang Yang Jatuh Tempo Lebih Dari 1 Tahun - Utang Bank Jangka Panjang - PT BANK NEGARA INDONESIA (PERSERO)');</v>
      </c>
      <c r="E3022" s="744" t="s">
        <v>60</v>
      </c>
      <c r="F3022" t="s">
        <v>462</v>
      </c>
      <c r="G3022" t="s">
        <v>466</v>
      </c>
      <c r="I3022" t="s">
        <v>455</v>
      </c>
      <c r="J3022" t="s">
        <v>72</v>
      </c>
      <c r="K3022">
        <f>VLOOKUP(I3022,Sheet2!$A$2:$C$1013,3,FALSE)</f>
        <v>312</v>
      </c>
      <c r="L3022" t="str">
        <f t="shared" si="183"/>
        <v>UPDATE m_coa set coa_group_id='312' WHERE code='220501003';</v>
      </c>
    </row>
    <row r="3023" spans="2:12">
      <c r="B3023">
        <v>220501004</v>
      </c>
      <c r="C3023" t="str">
        <f t="shared" si="184"/>
        <v>NCL - Utang Jangka Panjang Yang Jatuh Tempo Lebih Dari 1 Tahun - Utang Bank Jangka Panjang - PT BANK CIMB NIAGA</v>
      </c>
      <c r="D3023" s="7" t="str">
        <f t="shared" si="182"/>
        <v>INSERT INTO m_coa (created_at, code, name) values (NOW(),'220501004','NCL - Utang Jangka Panjang Yang Jatuh Tempo Lebih Dari 1 Tahun - Utang Bank Jangka Panjang - PT BANK CIMB NIAGA');</v>
      </c>
      <c r="E3023" s="744" t="s">
        <v>60</v>
      </c>
      <c r="F3023" t="s">
        <v>462</v>
      </c>
      <c r="G3023" t="s">
        <v>466</v>
      </c>
      <c r="I3023" t="s">
        <v>455</v>
      </c>
      <c r="J3023" t="s">
        <v>73</v>
      </c>
      <c r="K3023">
        <f>VLOOKUP(I3023,Sheet2!$A$2:$C$1013,3,FALSE)</f>
        <v>312</v>
      </c>
      <c r="L3023" t="str">
        <f t="shared" si="183"/>
        <v>UPDATE m_coa set coa_group_id='312' WHERE code='220501004';</v>
      </c>
    </row>
    <row r="3024" spans="2:12">
      <c r="B3024">
        <v>220501005</v>
      </c>
      <c r="C3024" t="str">
        <f t="shared" si="184"/>
        <v>NCL - Utang Jangka Panjang Yang Jatuh Tempo Lebih Dari 1 Tahun - Utang Bank Jangka Panjang - PT BANK QNB INDONESIA</v>
      </c>
      <c r="D3024" s="7" t="str">
        <f t="shared" si="182"/>
        <v>INSERT INTO m_coa (created_at, code, name) values (NOW(),'220501005','NCL - Utang Jangka Panjang Yang Jatuh Tempo Lebih Dari 1 Tahun - Utang Bank Jangka Panjang - PT BANK QNB INDONESIA');</v>
      </c>
      <c r="E3024" s="744" t="s">
        <v>60</v>
      </c>
      <c r="F3024" t="s">
        <v>462</v>
      </c>
      <c r="G3024" t="s">
        <v>466</v>
      </c>
      <c r="I3024" t="s">
        <v>455</v>
      </c>
      <c r="J3024" t="s">
        <v>74</v>
      </c>
      <c r="K3024">
        <f>VLOOKUP(I3024,Sheet2!$A$2:$C$1013,3,FALSE)</f>
        <v>312</v>
      </c>
      <c r="L3024" t="str">
        <f t="shared" si="183"/>
        <v>UPDATE m_coa set coa_group_id='312' WHERE code='220501005';</v>
      </c>
    </row>
    <row r="3025" spans="2:12">
      <c r="B3025">
        <v>220501006</v>
      </c>
      <c r="C3025" t="str">
        <f t="shared" si="184"/>
        <v>NCL - Utang Jangka Panjang Yang Jatuh Tempo Lebih Dari 1 Tahun - Utang Bank Jangka Panjang - PT BANK RAKYAT INDONESIA (PERSERO)</v>
      </c>
      <c r="D3025" s="7" t="str">
        <f t="shared" si="182"/>
        <v>INSERT INTO m_coa (created_at, code, name) values (NOW(),'220501006','NCL - Utang Jangka Panjang Yang Jatuh Tempo Lebih Dari 1 Tahun - Utang Bank Jangka Panjang - PT BANK RAKYAT INDONESIA (PERSERO)');</v>
      </c>
      <c r="E3025" s="744" t="s">
        <v>60</v>
      </c>
      <c r="F3025" t="s">
        <v>462</v>
      </c>
      <c r="G3025" t="s">
        <v>466</v>
      </c>
      <c r="I3025" t="s">
        <v>455</v>
      </c>
      <c r="J3025" t="s">
        <v>75</v>
      </c>
      <c r="K3025">
        <f>VLOOKUP(I3025,Sheet2!$A$2:$C$1013,3,FALSE)</f>
        <v>312</v>
      </c>
      <c r="L3025" t="str">
        <f t="shared" si="183"/>
        <v>UPDATE m_coa set coa_group_id='312' WHERE code='220501006';</v>
      </c>
    </row>
    <row r="3026" spans="2:12">
      <c r="B3026">
        <v>220501007</v>
      </c>
      <c r="C3026" t="str">
        <f t="shared" si="184"/>
        <v>NCL - Utang Jangka Panjang Yang Jatuh Tempo Lebih Dari 1 Tahun - Utang Bank Jangka Panjang - PT BANK PERMATA</v>
      </c>
      <c r="D3026" s="7" t="str">
        <f t="shared" si="182"/>
        <v>INSERT INTO m_coa (created_at, code, name) values (NOW(),'220501007','NCL - Utang Jangka Panjang Yang Jatuh Tempo Lebih Dari 1 Tahun - Utang Bank Jangka Panjang - PT BANK PERMATA');</v>
      </c>
      <c r="E3026" s="744" t="s">
        <v>60</v>
      </c>
      <c r="F3026" t="s">
        <v>462</v>
      </c>
      <c r="G3026" t="s">
        <v>466</v>
      </c>
      <c r="I3026" t="s">
        <v>455</v>
      </c>
      <c r="J3026" t="s">
        <v>76</v>
      </c>
      <c r="K3026">
        <f>VLOOKUP(I3026,Sheet2!$A$2:$C$1013,3,FALSE)</f>
        <v>312</v>
      </c>
      <c r="L3026" t="str">
        <f t="shared" si="183"/>
        <v>UPDATE m_coa set coa_group_id='312' WHERE code='220501007';</v>
      </c>
    </row>
    <row r="3027" spans="2:12">
      <c r="B3027">
        <v>220501008</v>
      </c>
      <c r="C3027" t="str">
        <f t="shared" si="184"/>
        <v>NCL - Utang Jangka Panjang Yang Jatuh Tempo Lebih Dari 1 Tahun - Utang Bank Jangka Panjang - PT BANK UOB INDONESIA</v>
      </c>
      <c r="D3027" s="7" t="str">
        <f t="shared" si="182"/>
        <v>INSERT INTO m_coa (created_at, code, name) values (NOW(),'220501008','NCL - Utang Jangka Panjang Yang Jatuh Tempo Lebih Dari 1 Tahun - Utang Bank Jangka Panjang - PT BANK UOB INDONESIA');</v>
      </c>
      <c r="E3027" s="744" t="s">
        <v>60</v>
      </c>
      <c r="F3027" t="s">
        <v>462</v>
      </c>
      <c r="G3027" t="s">
        <v>466</v>
      </c>
      <c r="I3027" t="s">
        <v>455</v>
      </c>
      <c r="J3027" t="s">
        <v>77</v>
      </c>
      <c r="K3027">
        <f>VLOOKUP(I3027,Sheet2!$A$2:$C$1013,3,FALSE)</f>
        <v>312</v>
      </c>
      <c r="L3027" t="str">
        <f t="shared" si="183"/>
        <v>UPDATE m_coa set coa_group_id='312' WHERE code='220501008';</v>
      </c>
    </row>
    <row r="3028" spans="2:12">
      <c r="B3028">
        <v>220501009</v>
      </c>
      <c r="C3028" t="str">
        <f t="shared" si="184"/>
        <v>NCL - Utang Jangka Panjang Yang Jatuh Tempo Lebih Dari 1 Tahun - Utang Bank Jangka Panjang - PT BANK DKI</v>
      </c>
      <c r="D3028" s="7" t="str">
        <f t="shared" si="182"/>
        <v>INSERT INTO m_coa (created_at, code, name) values (NOW(),'220501009','NCL - Utang Jangka Panjang Yang Jatuh Tempo Lebih Dari 1 Tahun - Utang Bank Jangka Panjang - PT BANK DKI');</v>
      </c>
      <c r="E3028" s="744" t="s">
        <v>60</v>
      </c>
      <c r="F3028" t="s">
        <v>462</v>
      </c>
      <c r="G3028" t="s">
        <v>466</v>
      </c>
      <c r="I3028" t="s">
        <v>455</v>
      </c>
      <c r="J3028" t="s">
        <v>78</v>
      </c>
      <c r="K3028">
        <f>VLOOKUP(I3028,Sheet2!$A$2:$C$1013,3,FALSE)</f>
        <v>312</v>
      </c>
      <c r="L3028" t="str">
        <f t="shared" si="183"/>
        <v>UPDATE m_coa set coa_group_id='312' WHERE code='220501009';</v>
      </c>
    </row>
    <row r="3029" spans="2:12">
      <c r="B3029">
        <v>220501010</v>
      </c>
      <c r="C3029" t="str">
        <f t="shared" si="184"/>
        <v>NCL - Utang Jangka Panjang Yang Jatuh Tempo Lebih Dari 1 Tahun - Utang Bank Jangka Panjang - PT BANK JTRUST INDONESIA</v>
      </c>
      <c r="D3029" s="7" t="str">
        <f t="shared" si="182"/>
        <v>INSERT INTO m_coa (created_at, code, name) values (NOW(),'220501010','NCL - Utang Jangka Panjang Yang Jatuh Tempo Lebih Dari 1 Tahun - Utang Bank Jangka Panjang - PT BANK JTRUST INDONESIA');</v>
      </c>
      <c r="E3029" s="744" t="s">
        <v>60</v>
      </c>
      <c r="F3029" t="s">
        <v>462</v>
      </c>
      <c r="G3029" t="s">
        <v>466</v>
      </c>
      <c r="I3029" t="s">
        <v>455</v>
      </c>
      <c r="J3029" t="s">
        <v>79</v>
      </c>
      <c r="K3029">
        <f>VLOOKUP(I3029,Sheet2!$A$2:$C$1013,3,FALSE)</f>
        <v>312</v>
      </c>
      <c r="L3029" t="str">
        <f t="shared" si="183"/>
        <v>UPDATE m_coa set coa_group_id='312' WHERE code='220501010';</v>
      </c>
    </row>
    <row r="3030" spans="2:12">
      <c r="B3030">
        <v>220501011</v>
      </c>
      <c r="C3030" t="str">
        <f t="shared" si="184"/>
        <v>NCL - Utang Jangka Panjang Yang Jatuh Tempo Lebih Dari 1 Tahun - Utang Bank Jangka Panjang - PT BANK DANAMON INDONESIA</v>
      </c>
      <c r="D3030" s="7" t="str">
        <f t="shared" si="182"/>
        <v>INSERT INTO m_coa (created_at, code, name) values (NOW(),'220501011','NCL - Utang Jangka Panjang Yang Jatuh Tempo Lebih Dari 1 Tahun - Utang Bank Jangka Panjang - PT BANK DANAMON INDONESIA');</v>
      </c>
      <c r="E3030" s="744" t="s">
        <v>60</v>
      </c>
      <c r="F3030" t="s">
        <v>462</v>
      </c>
      <c r="G3030" t="s">
        <v>466</v>
      </c>
      <c r="I3030" t="s">
        <v>455</v>
      </c>
      <c r="J3030" t="s">
        <v>80</v>
      </c>
      <c r="K3030">
        <f>VLOOKUP(I3030,Sheet2!$A$2:$C$1013,3,FALSE)</f>
        <v>312</v>
      </c>
      <c r="L3030" t="str">
        <f t="shared" si="183"/>
        <v>UPDATE m_coa set coa_group_id='312' WHERE code='220501011';</v>
      </c>
    </row>
    <row r="3031" spans="2:12">
      <c r="B3031">
        <v>220501012</v>
      </c>
      <c r="C3031" t="str">
        <f t="shared" si="184"/>
        <v>NCL - Utang Jangka Panjang Yang Jatuh Tempo Lebih Dari 1 Tahun - Utang Bank Jangka Panjang - PT BANK SYARIAH INDONESIA</v>
      </c>
      <c r="D3031" s="7" t="str">
        <f t="shared" si="182"/>
        <v>INSERT INTO m_coa (created_at, code, name) values (NOW(),'220501012','NCL - Utang Jangka Panjang Yang Jatuh Tempo Lebih Dari 1 Tahun - Utang Bank Jangka Panjang - PT BANK SYARIAH INDONESIA');</v>
      </c>
      <c r="E3031" s="744" t="s">
        <v>60</v>
      </c>
      <c r="F3031" t="s">
        <v>462</v>
      </c>
      <c r="G3031" t="s">
        <v>466</v>
      </c>
      <c r="I3031" t="s">
        <v>455</v>
      </c>
      <c r="J3031" t="s">
        <v>81</v>
      </c>
      <c r="K3031">
        <f>VLOOKUP(I3031,Sheet2!$A$2:$C$1013,3,FALSE)</f>
        <v>312</v>
      </c>
      <c r="L3031" t="str">
        <f t="shared" si="183"/>
        <v>UPDATE m_coa set coa_group_id='312' WHERE code='220501012';</v>
      </c>
    </row>
    <row r="3032" spans="2:12">
      <c r="B3032">
        <v>220501013</v>
      </c>
      <c r="C3032" t="str">
        <f t="shared" si="184"/>
        <v>NCL - Utang Jangka Panjang Yang Jatuh Tempo Lebih Dari 1 Tahun - Utang Bank Jangka Panjang - PT BANK CAPITAL INDONESIA </v>
      </c>
      <c r="D3032" s="7" t="str">
        <f t="shared" si="182"/>
        <v>INSERT INTO m_coa (created_at, code, name) values (NOW(),'220501013','NCL - Utang Jangka Panjang Yang Jatuh Tempo Lebih Dari 1 Tahun - Utang Bank Jangka Panjang - PT BANK CAPITAL INDONESIA ');</v>
      </c>
      <c r="E3032" s="744" t="s">
        <v>60</v>
      </c>
      <c r="F3032" t="s">
        <v>462</v>
      </c>
      <c r="G3032" t="s">
        <v>466</v>
      </c>
      <c r="I3032" t="s">
        <v>455</v>
      </c>
      <c r="J3032" t="s">
        <v>82</v>
      </c>
      <c r="K3032">
        <f>VLOOKUP(I3032,Sheet2!$A$2:$C$1013,3,FALSE)</f>
        <v>312</v>
      </c>
      <c r="L3032" t="str">
        <f t="shared" si="183"/>
        <v>UPDATE m_coa set coa_group_id='312' WHERE code='220501013';</v>
      </c>
    </row>
    <row r="3033" spans="2:12">
      <c r="B3033">
        <v>220501014</v>
      </c>
      <c r="C3033" t="str">
        <f t="shared" si="184"/>
        <v>NCL - Utang Jangka Panjang Yang Jatuh Tempo Lebih Dari 1 Tahun - Utang Bank Jangka Panjang - PT BANK MNC INTERNASIONAL</v>
      </c>
      <c r="D3033" s="7" t="str">
        <f t="shared" si="182"/>
        <v>INSERT INTO m_coa (created_at, code, name) values (NOW(),'220501014','NCL - Utang Jangka Panjang Yang Jatuh Tempo Lebih Dari 1 Tahun - Utang Bank Jangka Panjang - PT BANK MNC INTERNASIONAL');</v>
      </c>
      <c r="E3033" s="744" t="s">
        <v>60</v>
      </c>
      <c r="F3033" t="s">
        <v>462</v>
      </c>
      <c r="G3033" t="s">
        <v>466</v>
      </c>
      <c r="I3033" t="s">
        <v>455</v>
      </c>
      <c r="J3033" t="s">
        <v>83</v>
      </c>
      <c r="K3033">
        <f>VLOOKUP(I3033,Sheet2!$A$2:$C$1013,3,FALSE)</f>
        <v>312</v>
      </c>
      <c r="L3033" t="str">
        <f t="shared" si="183"/>
        <v>UPDATE m_coa set coa_group_id='312' WHERE code='220501014';</v>
      </c>
    </row>
    <row r="3034" spans="2:12">
      <c r="B3034">
        <v>220501015</v>
      </c>
      <c r="C3034" t="str">
        <f t="shared" si="184"/>
        <v>NCL - Utang Jangka Panjang Yang Jatuh Tempo Lebih Dari 1 Tahun - Utang Bank Jangka Panjang - PT BANK OCBC NISP</v>
      </c>
      <c r="D3034" s="7" t="str">
        <f t="shared" si="182"/>
        <v>INSERT INTO m_coa (created_at, code, name) values (NOW(),'220501015','NCL - Utang Jangka Panjang Yang Jatuh Tempo Lebih Dari 1 Tahun - Utang Bank Jangka Panjang - PT BANK OCBC NISP');</v>
      </c>
      <c r="E3034" s="744" t="s">
        <v>60</v>
      </c>
      <c r="F3034" t="s">
        <v>462</v>
      </c>
      <c r="G3034" t="s">
        <v>466</v>
      </c>
      <c r="I3034" t="s">
        <v>455</v>
      </c>
      <c r="J3034" t="s">
        <v>84</v>
      </c>
      <c r="K3034">
        <f>VLOOKUP(I3034,Sheet2!$A$2:$C$1013,3,FALSE)</f>
        <v>312</v>
      </c>
      <c r="L3034" t="str">
        <f t="shared" si="183"/>
        <v>UPDATE m_coa set coa_group_id='312' WHERE code='220501015';</v>
      </c>
    </row>
    <row r="3035" spans="2:12">
      <c r="B3035">
        <v>220501016</v>
      </c>
      <c r="C3035" t="str">
        <f t="shared" si="184"/>
        <v>NCL - Utang Jangka Panjang Yang Jatuh Tempo Lebih Dari 1 Tahun - Utang Bank Jangka Panjang - PT BANK MEGA</v>
      </c>
      <c r="D3035" s="7" t="str">
        <f t="shared" si="182"/>
        <v>INSERT INTO m_coa (created_at, code, name) values (NOW(),'220501016','NCL - Utang Jangka Panjang Yang Jatuh Tempo Lebih Dari 1 Tahun - Utang Bank Jangka Panjang - PT BANK MEGA');</v>
      </c>
      <c r="E3035" s="744" t="s">
        <v>60</v>
      </c>
      <c r="F3035" t="s">
        <v>462</v>
      </c>
      <c r="G3035" t="s">
        <v>466</v>
      </c>
      <c r="I3035" t="s">
        <v>455</v>
      </c>
      <c r="J3035" t="s">
        <v>85</v>
      </c>
      <c r="K3035">
        <f>VLOOKUP(I3035,Sheet2!$A$2:$C$1013,3,FALSE)</f>
        <v>312</v>
      </c>
      <c r="L3035" t="str">
        <f t="shared" si="183"/>
        <v>UPDATE m_coa set coa_group_id='312' WHERE code='220501016';</v>
      </c>
    </row>
    <row r="3036" spans="2:12">
      <c r="B3036">
        <v>220501017</v>
      </c>
      <c r="C3036" t="str">
        <f t="shared" si="184"/>
        <v>NCL - Utang Jangka Panjang Yang Jatuh Tempo Lebih Dari 1 Tahun - Utang Bank Jangka Panjang - PT BANK PEMBANGUNAN DAERAH JAWA TENGAH</v>
      </c>
      <c r="D3036" s="7" t="str">
        <f t="shared" si="182"/>
        <v>INSERT INTO m_coa (created_at, code, name) values (NOW(),'220501017','NCL - Utang Jangka Panjang Yang Jatuh Tempo Lebih Dari 1 Tahun - Utang Bank Jangka Panjang - PT BANK PEMBANGUNAN DAERAH JAWA TENGAH');</v>
      </c>
      <c r="E3036" s="744" t="s">
        <v>60</v>
      </c>
      <c r="F3036" t="s">
        <v>462</v>
      </c>
      <c r="G3036" t="s">
        <v>466</v>
      </c>
      <c r="I3036" t="s">
        <v>455</v>
      </c>
      <c r="J3036" t="s">
        <v>86</v>
      </c>
      <c r="K3036">
        <f>VLOOKUP(I3036,Sheet2!$A$2:$C$1013,3,FALSE)</f>
        <v>312</v>
      </c>
      <c r="L3036" t="str">
        <f t="shared" si="183"/>
        <v>UPDATE m_coa set coa_group_id='312' WHERE code='220501017';</v>
      </c>
    </row>
    <row r="3037" spans="2:12">
      <c r="B3037">
        <v>220501018</v>
      </c>
      <c r="C3037" t="str">
        <f t="shared" si="184"/>
        <v>NCL - Utang Jangka Panjang Yang Jatuh Tempo Lebih Dari 1 Tahun - Utang Bank Jangka Panjang - PT BANK PEMBANGUNAN DAERAH JAWA TIMUR</v>
      </c>
      <c r="D3037" s="7" t="str">
        <f t="shared" si="182"/>
        <v>INSERT INTO m_coa (created_at, code, name) values (NOW(),'220501018','NCL - Utang Jangka Panjang Yang Jatuh Tempo Lebih Dari 1 Tahun - Utang Bank Jangka Panjang - PT BANK PEMBANGUNAN DAERAH JAWA TIMUR');</v>
      </c>
      <c r="E3037" s="744" t="s">
        <v>60</v>
      </c>
      <c r="F3037" t="s">
        <v>462</v>
      </c>
      <c r="G3037" t="s">
        <v>466</v>
      </c>
      <c r="I3037" t="s">
        <v>455</v>
      </c>
      <c r="J3037" t="s">
        <v>87</v>
      </c>
      <c r="K3037">
        <f>VLOOKUP(I3037,Sheet2!$A$2:$C$1013,3,FALSE)</f>
        <v>312</v>
      </c>
      <c r="L3037" t="str">
        <f t="shared" si="183"/>
        <v>UPDATE m_coa set coa_group_id='312' WHERE code='220501018';</v>
      </c>
    </row>
    <row r="3038" spans="2:12">
      <c r="B3038">
        <v>220501019</v>
      </c>
      <c r="C3038" t="str">
        <f t="shared" si="184"/>
        <v>NCL - Utang Jangka Panjang Yang Jatuh Tempo Lebih Dari 1 Tahun - Utang Bank Jangka Panjang - PT BANK MAYBANK INDONESIA</v>
      </c>
      <c r="D3038" s="7" t="str">
        <f t="shared" si="182"/>
        <v>INSERT INTO m_coa (created_at, code, name) values (NOW(),'220501019','NCL - Utang Jangka Panjang Yang Jatuh Tempo Lebih Dari 1 Tahun - Utang Bank Jangka Panjang - PT BANK MAYBANK INDONESIA');</v>
      </c>
      <c r="E3038" s="744" t="s">
        <v>60</v>
      </c>
      <c r="F3038" t="s">
        <v>462</v>
      </c>
      <c r="G3038" t="s">
        <v>466</v>
      </c>
      <c r="I3038" t="s">
        <v>455</v>
      </c>
      <c r="J3038" t="s">
        <v>88</v>
      </c>
      <c r="K3038">
        <f>VLOOKUP(I3038,Sheet2!$A$2:$C$1013,3,FALSE)</f>
        <v>312</v>
      </c>
      <c r="L3038" t="str">
        <f t="shared" si="183"/>
        <v>UPDATE m_coa set coa_group_id='312' WHERE code='220501019';</v>
      </c>
    </row>
    <row r="3039" spans="2:12">
      <c r="B3039">
        <v>220501020</v>
      </c>
      <c r="C3039" t="str">
        <f t="shared" si="184"/>
        <v>NCL - Utang Jangka Panjang Yang Jatuh Tempo Lebih Dari 1 Tahun - Utang Bank Jangka Panjang - PT BANK MUAMALAT INDONESIA</v>
      </c>
      <c r="D3039" s="7" t="str">
        <f t="shared" si="182"/>
        <v>INSERT INTO m_coa (created_at, code, name) values (NOW(),'220501020','NCL - Utang Jangka Panjang Yang Jatuh Tempo Lebih Dari 1 Tahun - Utang Bank Jangka Panjang - PT BANK MUAMALAT INDONESIA');</v>
      </c>
      <c r="E3039" s="744" t="s">
        <v>60</v>
      </c>
      <c r="F3039" t="s">
        <v>462</v>
      </c>
      <c r="G3039" t="s">
        <v>466</v>
      </c>
      <c r="I3039" t="s">
        <v>455</v>
      </c>
      <c r="J3039" t="s">
        <v>89</v>
      </c>
      <c r="K3039">
        <f>VLOOKUP(I3039,Sheet2!$A$2:$C$1013,3,FALSE)</f>
        <v>312</v>
      </c>
      <c r="L3039" t="str">
        <f t="shared" si="183"/>
        <v>UPDATE m_coa set coa_group_id='312' WHERE code='220501020';</v>
      </c>
    </row>
    <row r="3040" spans="2:12">
      <c r="B3040">
        <v>220501021</v>
      </c>
      <c r="C3040" t="str">
        <f t="shared" si="184"/>
        <v>NCL - Utang Jangka Panjang Yang Jatuh Tempo Lebih Dari 1 Tahun - Utang Bank Jangka Panjang - PT BANK DBS INDONESIA</v>
      </c>
      <c r="D3040" s="7" t="str">
        <f t="shared" si="182"/>
        <v>INSERT INTO m_coa (created_at, code, name) values (NOW(),'220501021','NCL - Utang Jangka Panjang Yang Jatuh Tempo Lebih Dari 1 Tahun - Utang Bank Jangka Panjang - PT BANK DBS INDONESIA');</v>
      </c>
      <c r="E3040" s="744" t="s">
        <v>60</v>
      </c>
      <c r="F3040" t="s">
        <v>462</v>
      </c>
      <c r="G3040" t="s">
        <v>466</v>
      </c>
      <c r="I3040" t="s">
        <v>455</v>
      </c>
      <c r="J3040" t="s">
        <v>90</v>
      </c>
      <c r="K3040">
        <f>VLOOKUP(I3040,Sheet2!$A$2:$C$1013,3,FALSE)</f>
        <v>312</v>
      </c>
      <c r="L3040" t="str">
        <f t="shared" si="183"/>
        <v>UPDATE m_coa set coa_group_id='312' WHERE code='220501021';</v>
      </c>
    </row>
    <row r="3041" spans="2:12">
      <c r="B3041">
        <v>220501022</v>
      </c>
      <c r="C3041" t="str">
        <f t="shared" si="184"/>
        <v>NCL - Utang Jangka Panjang Yang Jatuh Tempo Lebih Dari 1 Tahun - Utang Bank Jangka Panjang - PT BANK MASPION INDONESIA</v>
      </c>
      <c r="D3041" s="7" t="str">
        <f t="shared" si="182"/>
        <v>INSERT INTO m_coa (created_at, code, name) values (NOW(),'220501022','NCL - Utang Jangka Panjang Yang Jatuh Tempo Lebih Dari 1 Tahun - Utang Bank Jangka Panjang - PT BANK MASPION INDONESIA');</v>
      </c>
      <c r="E3041" s="744" t="s">
        <v>60</v>
      </c>
      <c r="F3041" t="s">
        <v>462</v>
      </c>
      <c r="G3041" t="s">
        <v>466</v>
      </c>
      <c r="I3041" t="s">
        <v>455</v>
      </c>
      <c r="J3041" t="s">
        <v>91</v>
      </c>
      <c r="K3041">
        <f>VLOOKUP(I3041,Sheet2!$A$2:$C$1013,3,FALSE)</f>
        <v>312</v>
      </c>
      <c r="L3041" t="str">
        <f t="shared" si="183"/>
        <v>UPDATE m_coa set coa_group_id='312' WHERE code='220501022';</v>
      </c>
    </row>
    <row r="3042" spans="2:12">
      <c r="B3042">
        <v>220501023</v>
      </c>
      <c r="C3042" t="str">
        <f t="shared" si="184"/>
        <v>NCL - Utang Jangka Panjang Yang Jatuh Tempo Lebih Dari 1 Tahun - Utang Bank Jangka Panjang - PT BANK PAN INDONESIA</v>
      </c>
      <c r="D3042" s="7" t="str">
        <f t="shared" si="182"/>
        <v>INSERT INTO m_coa (created_at, code, name) values (NOW(),'220501023','NCL - Utang Jangka Panjang Yang Jatuh Tempo Lebih Dari 1 Tahun - Utang Bank Jangka Panjang - PT BANK PAN INDONESIA');</v>
      </c>
      <c r="E3042" s="744" t="s">
        <v>60</v>
      </c>
      <c r="F3042" t="s">
        <v>462</v>
      </c>
      <c r="G3042" t="s">
        <v>466</v>
      </c>
      <c r="I3042" t="s">
        <v>455</v>
      </c>
      <c r="J3042" t="s">
        <v>92</v>
      </c>
      <c r="K3042">
        <f>VLOOKUP(I3042,Sheet2!$A$2:$C$1013,3,FALSE)</f>
        <v>312</v>
      </c>
      <c r="L3042" t="str">
        <f t="shared" si="183"/>
        <v>UPDATE m_coa set coa_group_id='312' WHERE code='220501023';</v>
      </c>
    </row>
    <row r="3043" spans="2:12">
      <c r="B3043">
        <v>220501024</v>
      </c>
      <c r="C3043" t="str">
        <f t="shared" si="184"/>
        <v>NCL - Utang Jangka Panjang Yang Jatuh Tempo Lebih Dari 1 Tahun - Utang Bank Jangka Panjang - PT BANK TABUNGAN PENSIUNAN NASIONAL</v>
      </c>
      <c r="D3043" s="7" t="str">
        <f t="shared" si="182"/>
        <v>INSERT INTO m_coa (created_at, code, name) values (NOW(),'220501024','NCL - Utang Jangka Panjang Yang Jatuh Tempo Lebih Dari 1 Tahun - Utang Bank Jangka Panjang - PT BANK TABUNGAN PENSIUNAN NASIONAL');</v>
      </c>
      <c r="E3043" s="744" t="s">
        <v>60</v>
      </c>
      <c r="F3043" t="s">
        <v>462</v>
      </c>
      <c r="G3043" t="s">
        <v>466</v>
      </c>
      <c r="I3043" t="s">
        <v>455</v>
      </c>
      <c r="J3043" t="s">
        <v>93</v>
      </c>
      <c r="K3043">
        <f>VLOOKUP(I3043,Sheet2!$A$2:$C$1013,3,FALSE)</f>
        <v>312</v>
      </c>
      <c r="L3043" t="str">
        <f t="shared" si="183"/>
        <v>UPDATE m_coa set coa_group_id='312' WHERE code='220501024';</v>
      </c>
    </row>
    <row r="3044" spans="2:12">
      <c r="B3044">
        <v>220501025</v>
      </c>
      <c r="C3044" t="str">
        <f t="shared" si="184"/>
        <v>NCL - Utang Jangka Panjang Yang Jatuh Tempo Lebih Dari 1 Tahun - Utang Bank Jangka Panjang - PT BANK TABUNGAN NEGARA</v>
      </c>
      <c r="D3044" s="7" t="str">
        <f t="shared" si="182"/>
        <v>INSERT INTO m_coa (created_at, code, name) values (NOW(),'220501025','NCL - Utang Jangka Panjang Yang Jatuh Tempo Lebih Dari 1 Tahun - Utang Bank Jangka Panjang - PT BANK TABUNGAN NEGARA');</v>
      </c>
      <c r="E3044" s="744" t="s">
        <v>60</v>
      </c>
      <c r="F3044" t="s">
        <v>462</v>
      </c>
      <c r="G3044" t="s">
        <v>466</v>
      </c>
      <c r="I3044" t="s">
        <v>455</v>
      </c>
      <c r="J3044" t="s">
        <v>94</v>
      </c>
      <c r="K3044">
        <f>VLOOKUP(I3044,Sheet2!$A$2:$C$1013,3,FALSE)</f>
        <v>312</v>
      </c>
      <c r="L3044" t="str">
        <f t="shared" si="183"/>
        <v>UPDATE m_coa set coa_group_id='312' WHERE code='220501025';</v>
      </c>
    </row>
    <row r="3045" spans="2:12">
      <c r="B3045">
        <v>220502001</v>
      </c>
      <c r="C3045" t="str">
        <f t="shared" si="184"/>
        <v>NCL - Utang Jangka Panjang Yang Jatuh Tempo Lebih Dari 1 Tahun - Utang Pembiayaan Konsumen  - Pt 1</v>
      </c>
      <c r="D3045" s="7" t="str">
        <f t="shared" si="182"/>
        <v>INSERT INTO m_coa (created_at, code, name) values (NOW(),'220502001','NCL - Utang Jangka Panjang Yang Jatuh Tempo Lebih Dari 1 Tahun - Utang Pembiayaan Konsumen  - Pt 1');</v>
      </c>
      <c r="E3045" s="744" t="s">
        <v>60</v>
      </c>
      <c r="F3045" t="s">
        <v>462</v>
      </c>
      <c r="G3045" t="s">
        <v>466</v>
      </c>
      <c r="I3045" t="s">
        <v>456</v>
      </c>
      <c r="J3045" t="s">
        <v>457</v>
      </c>
      <c r="K3045">
        <f>VLOOKUP(I3045,Sheet2!$A$2:$C$1013,3,FALSE)</f>
        <v>313</v>
      </c>
      <c r="L3045" t="str">
        <f t="shared" si="183"/>
        <v>UPDATE m_coa set coa_group_id='313' WHERE code='220502001';</v>
      </c>
    </row>
    <row r="3046" spans="2:12">
      <c r="B3046">
        <v>220502002</v>
      </c>
      <c r="C3046" t="str">
        <f t="shared" si="184"/>
        <v>NCL - Utang Jangka Panjang Yang Jatuh Tempo Lebih Dari 1 Tahun - Utang Pembiayaan Konsumen  - Pt 2</v>
      </c>
      <c r="D3046" s="7" t="str">
        <f t="shared" si="182"/>
        <v>INSERT INTO m_coa (created_at, code, name) values (NOW(),'220502002','NCL - Utang Jangka Panjang Yang Jatuh Tempo Lebih Dari 1 Tahun - Utang Pembiayaan Konsumen  - Pt 2');</v>
      </c>
      <c r="E3046" s="744" t="s">
        <v>60</v>
      </c>
      <c r="F3046" t="s">
        <v>462</v>
      </c>
      <c r="G3046" t="s">
        <v>466</v>
      </c>
      <c r="I3046" t="s">
        <v>456</v>
      </c>
      <c r="J3046" t="s">
        <v>458</v>
      </c>
      <c r="K3046">
        <f>VLOOKUP(I3046,Sheet2!$A$2:$C$1013,3,FALSE)</f>
        <v>313</v>
      </c>
      <c r="L3046" t="str">
        <f t="shared" si="183"/>
        <v>UPDATE m_coa set coa_group_id='313' WHERE code='220502002';</v>
      </c>
    </row>
    <row r="3047" spans="2:12">
      <c r="B3047">
        <v>220503001</v>
      </c>
      <c r="C3047" t="str">
        <f t="shared" si="184"/>
        <v>NCL - Utang Jangka Panjang Yang Jatuh Tempo Lebih Dari 1 Tahun - Lease Liabilities - Bangunan</v>
      </c>
      <c r="D3047" s="7" t="str">
        <f t="shared" si="182"/>
        <v>INSERT INTO m_coa (created_at, code, name) values (NOW(),'220503001','NCL - Utang Jangka Panjang Yang Jatuh Tempo Lebih Dari 1 Tahun - Lease Liabilities - Bangunan');</v>
      </c>
      <c r="E3047" s="744" t="s">
        <v>60</v>
      </c>
      <c r="F3047" t="s">
        <v>462</v>
      </c>
      <c r="G3047" t="s">
        <v>466</v>
      </c>
      <c r="I3047" t="s">
        <v>459</v>
      </c>
      <c r="J3047" t="s">
        <v>380</v>
      </c>
      <c r="K3047">
        <f>VLOOKUP(I3047,Sheet2!$A$2:$C$1013,3,FALSE)</f>
        <v>314</v>
      </c>
      <c r="L3047" t="str">
        <f t="shared" si="183"/>
        <v>UPDATE m_coa set coa_group_id='314' WHERE code='220503001';</v>
      </c>
    </row>
    <row r="3048" spans="2:12">
      <c r="B3048">
        <v>220503002</v>
      </c>
      <c r="C3048" t="str">
        <f t="shared" si="184"/>
        <v>NCL - Utang Jangka Panjang Yang Jatuh Tempo Lebih Dari 1 Tahun - Lease Liabilities - Kendaraan</v>
      </c>
      <c r="D3048" s="7" t="str">
        <f t="shared" si="182"/>
        <v>INSERT INTO m_coa (created_at, code, name) values (NOW(),'220503002','NCL - Utang Jangka Panjang Yang Jatuh Tempo Lebih Dari 1 Tahun - Lease Liabilities - Kendaraan');</v>
      </c>
      <c r="E3048" s="744" t="s">
        <v>60</v>
      </c>
      <c r="F3048" t="s">
        <v>462</v>
      </c>
      <c r="G3048" t="s">
        <v>466</v>
      </c>
      <c r="I3048" t="s">
        <v>459</v>
      </c>
      <c r="J3048" t="s">
        <v>345</v>
      </c>
      <c r="K3048">
        <f>VLOOKUP(I3048,Sheet2!$A$2:$C$1013,3,FALSE)</f>
        <v>314</v>
      </c>
      <c r="L3048" t="str">
        <f t="shared" si="183"/>
        <v>UPDATE m_coa set coa_group_id='314' WHERE code='220503002';</v>
      </c>
    </row>
    <row r="3049" spans="2:12">
      <c r="B3049">
        <v>220503003</v>
      </c>
      <c r="C3049" t="str">
        <f t="shared" si="184"/>
        <v>NCL - Utang Jangka Panjang Yang Jatuh Tempo Lebih Dari 1 Tahun - Lease Liabilities - Lain-Lain</v>
      </c>
      <c r="D3049" s="7" t="str">
        <f t="shared" si="182"/>
        <v>INSERT INTO m_coa (created_at, code, name) values (NOW(),'220503003','NCL - Utang Jangka Panjang Yang Jatuh Tempo Lebih Dari 1 Tahun - Lease Liabilities - Lain-Lain');</v>
      </c>
      <c r="E3049" s="744" t="s">
        <v>60</v>
      </c>
      <c r="F3049" t="s">
        <v>462</v>
      </c>
      <c r="G3049" t="s">
        <v>466</v>
      </c>
      <c r="I3049" t="s">
        <v>459</v>
      </c>
      <c r="J3049" t="s">
        <v>351</v>
      </c>
      <c r="K3049">
        <f>VLOOKUP(I3049,Sheet2!$A$2:$C$1013,3,FALSE)</f>
        <v>314</v>
      </c>
      <c r="L3049" t="str">
        <f t="shared" si="183"/>
        <v>UPDATE m_coa set coa_group_id='314' WHERE code='220503003';</v>
      </c>
    </row>
    <row r="3050" customFormat="1" spans="2:12">
      <c r="B3050">
        <v>220601001</v>
      </c>
      <c r="C3050" t="str">
        <f>CONCATENATE(F3050,E3050,G3050)</f>
        <v>NCL - Liabilitas Imbalan Kerja</v>
      </c>
      <c r="D3050" s="7" t="str">
        <f t="shared" si="182"/>
        <v>INSERT INTO m_coa (created_at, code, name) values (NOW(),'220601001','NCL - Liabilitas Imbalan Kerja');</v>
      </c>
      <c r="E3050" s="744" t="s">
        <v>60</v>
      </c>
      <c r="F3050" t="s">
        <v>462</v>
      </c>
      <c r="G3050" t="s">
        <v>460</v>
      </c>
      <c r="K3050" t="e">
        <f>VLOOKUP(I3050,Sheet2!$A$2:$C$1013,3,FALSE)</f>
        <v>#N/A</v>
      </c>
      <c r="L3050" t="e">
        <f t="shared" si="183"/>
        <v>#N/A</v>
      </c>
    </row>
    <row r="3051" customFormat="1" spans="2:12">
      <c r="B3051">
        <v>220701001</v>
      </c>
      <c r="C3051" t="str">
        <f>CONCATENATE(F3051,E3051,G3051,E3051,I3051)</f>
        <v>NCL - Liabilitas Tidak Lancar Lainnya - Lain-Lain</v>
      </c>
      <c r="D3051" s="7" t="str">
        <f t="shared" si="182"/>
        <v>INSERT INTO m_coa (created_at, code, name) values (NOW(),'220701001','NCL - Liabilitas Tidak Lancar Lainnya - Lain-Lain');</v>
      </c>
      <c r="E3051" s="744" t="s">
        <v>60</v>
      </c>
      <c r="F3051" t="s">
        <v>462</v>
      </c>
      <c r="G3051" t="s">
        <v>467</v>
      </c>
      <c r="I3051" t="s">
        <v>351</v>
      </c>
      <c r="K3051">
        <f>VLOOKUP(I3051,Sheet2!$A$2:$C$1013,3,FALSE)</f>
        <v>270</v>
      </c>
      <c r="L3051" t="str">
        <f t="shared" si="183"/>
        <v>UPDATE m_coa set coa_group_id='270' WHERE code='220701001';</v>
      </c>
    </row>
    <row r="3052" spans="2:12">
      <c r="B3052">
        <v>310101001</v>
      </c>
      <c r="C3052" t="str">
        <f t="shared" ref="C3052:C3058" si="185">CONCATENATE(F3052,E3052,G3052,E3052,I3052,E3052,J3052)</f>
        <v>E - Minority Interest In Net Asset (Nci - Mina) - Nci - Laba - Anak Usaha 1</v>
      </c>
      <c r="D3052" s="7" t="str">
        <f t="shared" si="182"/>
        <v>INSERT INTO m_coa (created_at, code, name) values (NOW(),'310101001','E - Minority Interest In Net Asset (Nci - Mina) - Nci - Laba - Anak Usaha 1');</v>
      </c>
      <c r="E3052" s="744" t="s">
        <v>60</v>
      </c>
      <c r="F3052" t="s">
        <v>468</v>
      </c>
      <c r="G3052" t="s">
        <v>469</v>
      </c>
      <c r="I3052" t="s">
        <v>470</v>
      </c>
      <c r="J3052" t="s">
        <v>471</v>
      </c>
      <c r="K3052">
        <f>VLOOKUP(I3052,Sheet2!$A$2:$C$1013,3,FALSE)</f>
        <v>760</v>
      </c>
      <c r="L3052" t="str">
        <f t="shared" si="183"/>
        <v>UPDATE m_coa set coa_group_id='760' WHERE code='310101001';</v>
      </c>
    </row>
    <row r="3053" spans="2:12">
      <c r="B3053">
        <v>310101002</v>
      </c>
      <c r="C3053" t="str">
        <f t="shared" si="185"/>
        <v>E - Minority Interest In Net Asset (Nci - Mina) - Nci - Laba - Anak Usaha 2</v>
      </c>
      <c r="D3053" s="7" t="str">
        <f t="shared" si="182"/>
        <v>INSERT INTO m_coa (created_at, code, name) values (NOW(),'310101002','E - Minority Interest In Net Asset (Nci - Mina) - Nci - Laba - Anak Usaha 2');</v>
      </c>
      <c r="E3053" s="744" t="s">
        <v>60</v>
      </c>
      <c r="F3053" t="s">
        <v>468</v>
      </c>
      <c r="G3053" t="s">
        <v>469</v>
      </c>
      <c r="I3053" t="s">
        <v>470</v>
      </c>
      <c r="J3053" t="s">
        <v>472</v>
      </c>
      <c r="K3053">
        <f>VLOOKUP(I3053,Sheet2!$A$2:$C$1013,3,FALSE)</f>
        <v>760</v>
      </c>
      <c r="L3053" t="str">
        <f t="shared" si="183"/>
        <v>UPDATE m_coa set coa_group_id='760' WHERE code='310101002';</v>
      </c>
    </row>
    <row r="3054" spans="2:12">
      <c r="B3054">
        <v>310101003</v>
      </c>
      <c r="C3054" t="str">
        <f t="shared" si="185"/>
        <v>E - Minority Interest In Net Asset (Nci - Mina) - Nci - Laba - Anak Usaha 3</v>
      </c>
      <c r="D3054" s="7" t="str">
        <f t="shared" si="182"/>
        <v>INSERT INTO m_coa (created_at, code, name) values (NOW(),'310101003','E - Minority Interest In Net Asset (Nci - Mina) - Nci - Laba - Anak Usaha 3');</v>
      </c>
      <c r="E3054" s="744" t="s">
        <v>60</v>
      </c>
      <c r="F3054" t="s">
        <v>468</v>
      </c>
      <c r="G3054" t="s">
        <v>469</v>
      </c>
      <c r="I3054" t="s">
        <v>470</v>
      </c>
      <c r="J3054" t="s">
        <v>473</v>
      </c>
      <c r="K3054">
        <f>VLOOKUP(I3054,Sheet2!$A$2:$C$1013,3,FALSE)</f>
        <v>760</v>
      </c>
      <c r="L3054" t="str">
        <f t="shared" si="183"/>
        <v>UPDATE m_coa set coa_group_id='760' WHERE code='310101003';</v>
      </c>
    </row>
    <row r="3055" spans="2:12">
      <c r="B3055">
        <v>310101004</v>
      </c>
      <c r="C3055" t="str">
        <f t="shared" si="185"/>
        <v>E - Minority Interest In Net Asset (Nci - Mina) - Nci - Laba - Anak Usaha 4</v>
      </c>
      <c r="D3055" s="7" t="str">
        <f t="shared" si="182"/>
        <v>INSERT INTO m_coa (created_at, code, name) values (NOW(),'310101004','E - Minority Interest In Net Asset (Nci - Mina) - Nci - Laba - Anak Usaha 4');</v>
      </c>
      <c r="E3055" s="744" t="s">
        <v>60</v>
      </c>
      <c r="F3055" t="s">
        <v>468</v>
      </c>
      <c r="G3055" t="s">
        <v>469</v>
      </c>
      <c r="I3055" t="s">
        <v>470</v>
      </c>
      <c r="J3055" t="s">
        <v>474</v>
      </c>
      <c r="K3055">
        <f>VLOOKUP(I3055,Sheet2!$A$2:$C$1013,3,FALSE)</f>
        <v>760</v>
      </c>
      <c r="L3055" t="str">
        <f t="shared" si="183"/>
        <v>UPDATE m_coa set coa_group_id='760' WHERE code='310101004';</v>
      </c>
    </row>
    <row r="3056" spans="2:12">
      <c r="B3056">
        <v>310101005</v>
      </c>
      <c r="C3056" t="str">
        <f t="shared" si="185"/>
        <v>E - Minority Interest In Net Asset (Nci - Mina) - Nci - Laba - Anak Usaha 5</v>
      </c>
      <c r="D3056" s="7" t="str">
        <f t="shared" si="182"/>
        <v>INSERT INTO m_coa (created_at, code, name) values (NOW(),'310101005','E - Minority Interest In Net Asset (Nci - Mina) - Nci - Laba - Anak Usaha 5');</v>
      </c>
      <c r="E3056" s="744" t="s">
        <v>60</v>
      </c>
      <c r="F3056" t="s">
        <v>468</v>
      </c>
      <c r="G3056" t="s">
        <v>469</v>
      </c>
      <c r="I3056" t="s">
        <v>470</v>
      </c>
      <c r="J3056" t="s">
        <v>475</v>
      </c>
      <c r="K3056">
        <f>VLOOKUP(I3056,Sheet2!$A$2:$C$1013,3,FALSE)</f>
        <v>760</v>
      </c>
      <c r="L3056" t="str">
        <f t="shared" si="183"/>
        <v>UPDATE m_coa set coa_group_id='760' WHERE code='310101005';</v>
      </c>
    </row>
    <row r="3057" spans="2:12">
      <c r="B3057">
        <v>310101006</v>
      </c>
      <c r="C3057" t="str">
        <f t="shared" si="185"/>
        <v>E - Minority Interest In Net Asset (Nci - Mina) - Nci - Laba - Anak Usaha 6</v>
      </c>
      <c r="D3057" s="7" t="str">
        <f t="shared" si="182"/>
        <v>INSERT INTO m_coa (created_at, code, name) values (NOW(),'310101006','E - Minority Interest In Net Asset (Nci - Mina) - Nci - Laba - Anak Usaha 6');</v>
      </c>
      <c r="E3057" s="744" t="s">
        <v>60</v>
      </c>
      <c r="F3057" t="s">
        <v>468</v>
      </c>
      <c r="G3057" t="s">
        <v>469</v>
      </c>
      <c r="I3057" t="s">
        <v>470</v>
      </c>
      <c r="J3057" t="s">
        <v>476</v>
      </c>
      <c r="K3057">
        <f>VLOOKUP(I3057,Sheet2!$A$2:$C$1013,3,FALSE)</f>
        <v>760</v>
      </c>
      <c r="L3057" t="str">
        <f t="shared" si="183"/>
        <v>UPDATE m_coa set coa_group_id='760' WHERE code='310101006';</v>
      </c>
    </row>
    <row r="3058" spans="2:12">
      <c r="B3058">
        <v>310101007</v>
      </c>
      <c r="C3058" t="str">
        <f t="shared" si="185"/>
        <v>E - Minority Interest In Net Asset (Nci - Mina) - Nci - Laba - Anak Usaha 7</v>
      </c>
      <c r="D3058" s="7" t="str">
        <f t="shared" si="182"/>
        <v>INSERT INTO m_coa (created_at, code, name) values (NOW(),'310101007','E - Minority Interest In Net Asset (Nci - Mina) - Nci - Laba - Anak Usaha 7');</v>
      </c>
      <c r="E3058" s="744" t="s">
        <v>60</v>
      </c>
      <c r="F3058" t="s">
        <v>468</v>
      </c>
      <c r="G3058" t="s">
        <v>469</v>
      </c>
      <c r="I3058" t="s">
        <v>470</v>
      </c>
      <c r="J3058" t="s">
        <v>477</v>
      </c>
      <c r="K3058">
        <f>VLOOKUP(I3058,Sheet2!$A$2:$C$1013,3,FALSE)</f>
        <v>760</v>
      </c>
      <c r="L3058" t="str">
        <f t="shared" si="183"/>
        <v>UPDATE m_coa set coa_group_id='760' WHERE code='310101007';</v>
      </c>
    </row>
    <row r="3059" spans="2:12">
      <c r="B3059">
        <v>310102001</v>
      </c>
      <c r="C3059" t="str">
        <f t="shared" ref="C3059:C3065" si="186">CONCATENATE(F3059,E3059,G3059,E3059,I3059,E3059,J3059)</f>
        <v>E - Minority Interest In Net Asset (Nci - Mina) - Nci - Oci - Anak Usaha 1</v>
      </c>
      <c r="D3059" s="7" t="str">
        <f t="shared" si="182"/>
        <v>INSERT INTO m_coa (created_at, code, name) values (NOW(),'310102001','E - Minority Interest In Net Asset (Nci - Mina) - Nci - Oci - Anak Usaha 1');</v>
      </c>
      <c r="E3059" s="744" t="s">
        <v>60</v>
      </c>
      <c r="F3059" t="s">
        <v>468</v>
      </c>
      <c r="G3059" t="s">
        <v>469</v>
      </c>
      <c r="I3059" t="s">
        <v>478</v>
      </c>
      <c r="J3059" t="s">
        <v>471</v>
      </c>
      <c r="K3059">
        <f>VLOOKUP(I3059,Sheet2!$A$2:$C$1013,3,FALSE)</f>
        <v>761</v>
      </c>
      <c r="L3059" t="str">
        <f t="shared" si="183"/>
        <v>UPDATE m_coa set coa_group_id='761' WHERE code='310102001';</v>
      </c>
    </row>
    <row r="3060" spans="2:12">
      <c r="B3060">
        <v>310102002</v>
      </c>
      <c r="C3060" t="str">
        <f t="shared" si="186"/>
        <v>E - Minority Interest In Net Asset (Nci - Mina) - Nci - Oci - Anak Usaha 2</v>
      </c>
      <c r="D3060" s="7" t="str">
        <f t="shared" si="182"/>
        <v>INSERT INTO m_coa (created_at, code, name) values (NOW(),'310102002','E - Minority Interest In Net Asset (Nci - Mina) - Nci - Oci - Anak Usaha 2');</v>
      </c>
      <c r="E3060" s="744" t="s">
        <v>60</v>
      </c>
      <c r="F3060" t="s">
        <v>468</v>
      </c>
      <c r="G3060" t="s">
        <v>469</v>
      </c>
      <c r="I3060" t="s">
        <v>478</v>
      </c>
      <c r="J3060" t="s">
        <v>472</v>
      </c>
      <c r="K3060">
        <f>VLOOKUP(I3060,Sheet2!$A$2:$C$1013,3,FALSE)</f>
        <v>761</v>
      </c>
      <c r="L3060" t="str">
        <f t="shared" si="183"/>
        <v>UPDATE m_coa set coa_group_id='761' WHERE code='310102002';</v>
      </c>
    </row>
    <row r="3061" spans="2:12">
      <c r="B3061">
        <v>310102003</v>
      </c>
      <c r="C3061" t="str">
        <f t="shared" si="186"/>
        <v>E - Minority Interest In Net Asset (Nci - Mina) - Nci - Oci - Anak Usaha 3</v>
      </c>
      <c r="D3061" s="7" t="str">
        <f t="shared" si="182"/>
        <v>INSERT INTO m_coa (created_at, code, name) values (NOW(),'310102003','E - Minority Interest In Net Asset (Nci - Mina) - Nci - Oci - Anak Usaha 3');</v>
      </c>
      <c r="E3061" s="744" t="s">
        <v>60</v>
      </c>
      <c r="F3061" t="s">
        <v>468</v>
      </c>
      <c r="G3061" t="s">
        <v>469</v>
      </c>
      <c r="I3061" t="s">
        <v>478</v>
      </c>
      <c r="J3061" t="s">
        <v>473</v>
      </c>
      <c r="K3061">
        <f>VLOOKUP(I3061,Sheet2!$A$2:$C$1013,3,FALSE)</f>
        <v>761</v>
      </c>
      <c r="L3061" t="str">
        <f t="shared" si="183"/>
        <v>UPDATE m_coa set coa_group_id='761' WHERE code='310102003';</v>
      </c>
    </row>
    <row r="3062" spans="2:12">
      <c r="B3062">
        <v>310102004</v>
      </c>
      <c r="C3062" t="str">
        <f t="shared" si="186"/>
        <v>E - Minority Interest In Net Asset (Nci - Mina) - Nci - Oci - Anak Usaha 4</v>
      </c>
      <c r="D3062" s="7" t="str">
        <f t="shared" si="182"/>
        <v>INSERT INTO m_coa (created_at, code, name) values (NOW(),'310102004','E - Minority Interest In Net Asset (Nci - Mina) - Nci - Oci - Anak Usaha 4');</v>
      </c>
      <c r="E3062" s="744" t="s">
        <v>60</v>
      </c>
      <c r="F3062" t="s">
        <v>468</v>
      </c>
      <c r="G3062" t="s">
        <v>469</v>
      </c>
      <c r="I3062" t="s">
        <v>478</v>
      </c>
      <c r="J3062" t="s">
        <v>474</v>
      </c>
      <c r="K3062">
        <f>VLOOKUP(I3062,Sheet2!$A$2:$C$1013,3,FALSE)</f>
        <v>761</v>
      </c>
      <c r="L3062" t="str">
        <f t="shared" si="183"/>
        <v>UPDATE m_coa set coa_group_id='761' WHERE code='310102004';</v>
      </c>
    </row>
    <row r="3063" spans="2:12">
      <c r="B3063">
        <v>310102005</v>
      </c>
      <c r="C3063" t="str">
        <f t="shared" si="186"/>
        <v>E - Minority Interest In Net Asset (Nci - Mina) - Nci - Oci - Anak Usaha 5</v>
      </c>
      <c r="D3063" s="7" t="str">
        <f t="shared" si="182"/>
        <v>INSERT INTO m_coa (created_at, code, name) values (NOW(),'310102005','E - Minority Interest In Net Asset (Nci - Mina) - Nci - Oci - Anak Usaha 5');</v>
      </c>
      <c r="E3063" s="744" t="s">
        <v>60</v>
      </c>
      <c r="F3063" t="s">
        <v>468</v>
      </c>
      <c r="G3063" t="s">
        <v>469</v>
      </c>
      <c r="I3063" t="s">
        <v>478</v>
      </c>
      <c r="J3063" t="s">
        <v>475</v>
      </c>
      <c r="K3063">
        <f>VLOOKUP(I3063,Sheet2!$A$2:$C$1013,3,FALSE)</f>
        <v>761</v>
      </c>
      <c r="L3063" t="str">
        <f t="shared" si="183"/>
        <v>UPDATE m_coa set coa_group_id='761' WHERE code='310102005';</v>
      </c>
    </row>
    <row r="3064" spans="2:12">
      <c r="B3064">
        <v>310102006</v>
      </c>
      <c r="C3064" t="str">
        <f t="shared" si="186"/>
        <v>E - Minority Interest In Net Asset (Nci - Mina) - Nci - Oci - Anak Usaha 6</v>
      </c>
      <c r="D3064" s="7" t="str">
        <f t="shared" si="182"/>
        <v>INSERT INTO m_coa (created_at, code, name) values (NOW(),'310102006','E - Minority Interest In Net Asset (Nci - Mina) - Nci - Oci - Anak Usaha 6');</v>
      </c>
      <c r="E3064" s="744" t="s">
        <v>60</v>
      </c>
      <c r="F3064" t="s">
        <v>468</v>
      </c>
      <c r="G3064" t="s">
        <v>469</v>
      </c>
      <c r="I3064" t="s">
        <v>478</v>
      </c>
      <c r="J3064" t="s">
        <v>476</v>
      </c>
      <c r="K3064">
        <f>VLOOKUP(I3064,Sheet2!$A$2:$C$1013,3,FALSE)</f>
        <v>761</v>
      </c>
      <c r="L3064" t="str">
        <f t="shared" si="183"/>
        <v>UPDATE m_coa set coa_group_id='761' WHERE code='310102006';</v>
      </c>
    </row>
    <row r="3065" spans="2:12">
      <c r="B3065">
        <v>310102007</v>
      </c>
      <c r="C3065" t="str">
        <f t="shared" si="186"/>
        <v>E - Minority Interest In Net Asset (Nci - Mina) - Nci - Oci - Anak Usaha 7</v>
      </c>
      <c r="D3065" s="7" t="str">
        <f t="shared" si="182"/>
        <v>INSERT INTO m_coa (created_at, code, name) values (NOW(),'310102007','E - Minority Interest In Net Asset (Nci - Mina) - Nci - Oci - Anak Usaha 7');</v>
      </c>
      <c r="E3065" s="744" t="s">
        <v>60</v>
      </c>
      <c r="F3065" t="s">
        <v>468</v>
      </c>
      <c r="G3065" t="s">
        <v>469</v>
      </c>
      <c r="I3065" t="s">
        <v>478</v>
      </c>
      <c r="J3065" t="s">
        <v>477</v>
      </c>
      <c r="K3065">
        <f>VLOOKUP(I3065,Sheet2!$A$2:$C$1013,3,FALSE)</f>
        <v>761</v>
      </c>
      <c r="L3065" t="str">
        <f t="shared" si="183"/>
        <v>UPDATE m_coa set coa_group_id='761' WHERE code='310102007';</v>
      </c>
    </row>
    <row r="3066" spans="2:12">
      <c r="B3066">
        <v>310201001</v>
      </c>
      <c r="C3066" t="str">
        <f t="shared" ref="C3066:C3074" si="187">CONCATENATE(F3066,E3066,G3066,E3066,I3066,E3066,J3066)</f>
        <v>E - Modal Saham - Modal Ditempatkan Dan Disetor Penuh - Shareholder Parent</v>
      </c>
      <c r="D3066" s="7" t="str">
        <f t="shared" si="182"/>
        <v>INSERT INTO m_coa (created_at, code, name) values (NOW(),'310201001','E - Modal Saham - Modal Ditempatkan Dan Disetor Penuh - Shareholder Parent');</v>
      </c>
      <c r="E3066" s="744" t="s">
        <v>60</v>
      </c>
      <c r="F3066" t="s">
        <v>468</v>
      </c>
      <c r="G3066" t="s">
        <v>479</v>
      </c>
      <c r="I3066" t="s">
        <v>480</v>
      </c>
      <c r="J3066" t="s">
        <v>481</v>
      </c>
      <c r="K3066">
        <f>VLOOKUP(I3066,Sheet2!$A$2:$C$1013,3,FALSE)</f>
        <v>762</v>
      </c>
      <c r="L3066" t="str">
        <f t="shared" si="183"/>
        <v>UPDATE m_coa set coa_group_id='762' WHERE code='310201001';</v>
      </c>
    </row>
    <row r="3067" spans="2:12">
      <c r="B3067">
        <v>310201002</v>
      </c>
      <c r="C3067" t="str">
        <f t="shared" si="187"/>
        <v>E - Modal Saham - Modal Ditempatkan Dan Disetor Penuh - Shareholder Porsi Parent (Konsol)</v>
      </c>
      <c r="D3067" s="7" t="str">
        <f t="shared" si="182"/>
        <v>INSERT INTO m_coa (created_at, code, name) values (NOW(),'310201002','E - Modal Saham - Modal Ditempatkan Dan Disetor Penuh - Shareholder Porsi Parent (Konsol)');</v>
      </c>
      <c r="E3067" s="744" t="s">
        <v>60</v>
      </c>
      <c r="F3067" t="s">
        <v>468</v>
      </c>
      <c r="G3067" t="s">
        <v>479</v>
      </c>
      <c r="I3067" t="s">
        <v>480</v>
      </c>
      <c r="J3067" t="s">
        <v>482</v>
      </c>
      <c r="K3067">
        <f>VLOOKUP(I3067,Sheet2!$A$2:$C$1013,3,FALSE)</f>
        <v>762</v>
      </c>
      <c r="L3067" t="str">
        <f t="shared" si="183"/>
        <v>UPDATE m_coa set coa_group_id='762' WHERE code='310201002';</v>
      </c>
    </row>
    <row r="3068" spans="2:12">
      <c r="B3068">
        <v>310201003</v>
      </c>
      <c r="C3068" t="str">
        <f t="shared" si="187"/>
        <v>E - Modal Saham - Modal Ditempatkan Dan Disetor Penuh - Shareholder Lainnya (Non Konsol)</v>
      </c>
      <c r="D3068" s="7" t="str">
        <f t="shared" si="182"/>
        <v>INSERT INTO m_coa (created_at, code, name) values (NOW(),'310201003','E - Modal Saham - Modal Ditempatkan Dan Disetor Penuh - Shareholder Lainnya (Non Konsol)');</v>
      </c>
      <c r="E3068" s="744" t="s">
        <v>60</v>
      </c>
      <c r="F3068" t="s">
        <v>468</v>
      </c>
      <c r="G3068" t="s">
        <v>479</v>
      </c>
      <c r="I3068" t="s">
        <v>480</v>
      </c>
      <c r="J3068" t="s">
        <v>483</v>
      </c>
      <c r="K3068">
        <f>VLOOKUP(I3068,Sheet2!$A$2:$C$1013,3,FALSE)</f>
        <v>762</v>
      </c>
      <c r="L3068" t="str">
        <f t="shared" si="183"/>
        <v>UPDATE m_coa set coa_group_id='762' WHERE code='310201003';</v>
      </c>
    </row>
    <row r="3069" spans="2:12">
      <c r="B3069">
        <v>310201004</v>
      </c>
      <c r="C3069" t="str">
        <f t="shared" si="187"/>
        <v>E - Modal Saham - Modal Ditempatkan Dan Disetor Penuh - Shareholder 1</v>
      </c>
      <c r="D3069" s="7" t="str">
        <f t="shared" si="182"/>
        <v>INSERT INTO m_coa (created_at, code, name) values (NOW(),'310201004','E - Modal Saham - Modal Ditempatkan Dan Disetor Penuh - Shareholder 1');</v>
      </c>
      <c r="E3069" s="744" t="s">
        <v>60</v>
      </c>
      <c r="F3069" t="s">
        <v>468</v>
      </c>
      <c r="G3069" t="s">
        <v>479</v>
      </c>
      <c r="I3069" t="s">
        <v>480</v>
      </c>
      <c r="J3069" t="s">
        <v>484</v>
      </c>
      <c r="K3069">
        <f>VLOOKUP(I3069,Sheet2!$A$2:$C$1013,3,FALSE)</f>
        <v>762</v>
      </c>
      <c r="L3069" t="str">
        <f t="shared" si="183"/>
        <v>UPDATE m_coa set coa_group_id='762' WHERE code='310201004';</v>
      </c>
    </row>
    <row r="3070" spans="2:12">
      <c r="B3070">
        <v>310201005</v>
      </c>
      <c r="C3070" t="str">
        <f t="shared" si="187"/>
        <v>E - Modal Saham - Modal Ditempatkan Dan Disetor Penuh - Shareholder 2</v>
      </c>
      <c r="D3070" s="7" t="str">
        <f t="shared" si="182"/>
        <v>INSERT INTO m_coa (created_at, code, name) values (NOW(),'310201005','E - Modal Saham - Modal Ditempatkan Dan Disetor Penuh - Shareholder 2');</v>
      </c>
      <c r="E3070" s="744" t="s">
        <v>60</v>
      </c>
      <c r="F3070" t="s">
        <v>468</v>
      </c>
      <c r="G3070" t="s">
        <v>479</v>
      </c>
      <c r="I3070" t="s">
        <v>480</v>
      </c>
      <c r="J3070" t="s">
        <v>485</v>
      </c>
      <c r="K3070">
        <f>VLOOKUP(I3070,Sheet2!$A$2:$C$1013,3,FALSE)</f>
        <v>762</v>
      </c>
      <c r="L3070" t="str">
        <f t="shared" si="183"/>
        <v>UPDATE m_coa set coa_group_id='762' WHERE code='310201005';</v>
      </c>
    </row>
    <row r="3071" spans="2:12">
      <c r="B3071">
        <v>310201006</v>
      </c>
      <c r="C3071" t="str">
        <f t="shared" si="187"/>
        <v>E - Modal Saham - Modal Ditempatkan Dan Disetor Penuh - Masyarakat</v>
      </c>
      <c r="D3071" s="7" t="str">
        <f t="shared" si="182"/>
        <v>INSERT INTO m_coa (created_at, code, name) values (NOW(),'310201006','E - Modal Saham - Modal Ditempatkan Dan Disetor Penuh - Masyarakat');</v>
      </c>
      <c r="E3071" s="744" t="s">
        <v>60</v>
      </c>
      <c r="F3071" t="s">
        <v>468</v>
      </c>
      <c r="G3071" t="s">
        <v>479</v>
      </c>
      <c r="I3071" t="s">
        <v>480</v>
      </c>
      <c r="J3071" t="s">
        <v>486</v>
      </c>
      <c r="K3071">
        <f>VLOOKUP(I3071,Sheet2!$A$2:$C$1013,3,FALSE)</f>
        <v>762</v>
      </c>
      <c r="L3071" t="str">
        <f t="shared" si="183"/>
        <v>UPDATE m_coa set coa_group_id='762' WHERE code='310201006';</v>
      </c>
    </row>
    <row r="3072" spans="2:12">
      <c r="B3072">
        <v>310201007</v>
      </c>
      <c r="C3072" t="str">
        <f t="shared" si="187"/>
        <v>E - Modal Saham - Modal Ditempatkan Dan Disetor Penuh - Saham Treasury</v>
      </c>
      <c r="D3072" s="7" t="str">
        <f t="shared" si="182"/>
        <v>INSERT INTO m_coa (created_at, code, name) values (NOW(),'310201007','E - Modal Saham - Modal Ditempatkan Dan Disetor Penuh - Saham Treasury');</v>
      </c>
      <c r="E3072" s="744" t="s">
        <v>60</v>
      </c>
      <c r="F3072" t="s">
        <v>468</v>
      </c>
      <c r="G3072" t="s">
        <v>479</v>
      </c>
      <c r="I3072" t="s">
        <v>480</v>
      </c>
      <c r="J3072" t="s">
        <v>487</v>
      </c>
      <c r="K3072">
        <f>VLOOKUP(I3072,Sheet2!$A$2:$C$1013,3,FALSE)</f>
        <v>762</v>
      </c>
      <c r="L3072" t="str">
        <f t="shared" si="183"/>
        <v>UPDATE m_coa set coa_group_id='762' WHERE code='310201007';</v>
      </c>
    </row>
    <row r="3073" spans="2:12">
      <c r="B3073">
        <v>310201008</v>
      </c>
      <c r="C3073" t="str">
        <f t="shared" si="187"/>
        <v>E - Modal Saham - Modal Ditempatkan Dan Disetor Penuh - Shareholder Anak Usaha</v>
      </c>
      <c r="D3073" s="7" t="str">
        <f t="shared" si="182"/>
        <v>INSERT INTO m_coa (created_at, code, name) values (NOW(),'310201008','E - Modal Saham - Modal Ditempatkan Dan Disetor Penuh - Shareholder Anak Usaha');</v>
      </c>
      <c r="E3073" s="744" t="s">
        <v>60</v>
      </c>
      <c r="F3073" t="s">
        <v>468</v>
      </c>
      <c r="G3073" t="s">
        <v>479</v>
      </c>
      <c r="I3073" t="s">
        <v>480</v>
      </c>
      <c r="J3073" t="s">
        <v>488</v>
      </c>
      <c r="K3073">
        <f>VLOOKUP(I3073,Sheet2!$A$2:$C$1013,3,FALSE)</f>
        <v>762</v>
      </c>
      <c r="L3073" t="str">
        <f t="shared" si="183"/>
        <v>UPDATE m_coa set coa_group_id='762' WHERE code='310201008';</v>
      </c>
    </row>
    <row r="3074" spans="2:12">
      <c r="B3074">
        <v>310201009</v>
      </c>
      <c r="C3074" t="str">
        <f t="shared" si="187"/>
        <v>E - Modal Saham - Modal Ditempatkan Dan Disetor Penuh - Lain-Lain</v>
      </c>
      <c r="D3074" s="7" t="str">
        <f t="shared" si="182"/>
        <v>INSERT INTO m_coa (created_at, code, name) values (NOW(),'310201009','E - Modal Saham - Modal Ditempatkan Dan Disetor Penuh - Lain-Lain');</v>
      </c>
      <c r="E3074" s="744" t="s">
        <v>60</v>
      </c>
      <c r="F3074" t="s">
        <v>468</v>
      </c>
      <c r="G3074" t="s">
        <v>479</v>
      </c>
      <c r="I3074" t="s">
        <v>480</v>
      </c>
      <c r="J3074" t="s">
        <v>351</v>
      </c>
      <c r="K3074">
        <f>VLOOKUP(I3074,Sheet2!$A$2:$C$1013,3,FALSE)</f>
        <v>762</v>
      </c>
      <c r="L3074" t="str">
        <f t="shared" si="183"/>
        <v>UPDATE m_coa set coa_group_id='762' WHERE code='310201009';</v>
      </c>
    </row>
    <row r="3075" spans="2:12">
      <c r="B3075">
        <v>310202001</v>
      </c>
      <c r="C3075" t="str">
        <f t="shared" ref="C3075:C3079" si="188">CONCATENATE(F3075,E3075,G3075,E3075,I3075,E3075,J3075)</f>
        <v>E - Modal Saham - Tambahan Modal Disetor - Tax Amnesty</v>
      </c>
      <c r="D3075" s="7" t="str">
        <f t="shared" si="182"/>
        <v>INSERT INTO m_coa (created_at, code, name) values (NOW(),'310202001','E - Modal Saham - Tambahan Modal Disetor - Tax Amnesty');</v>
      </c>
      <c r="E3075" s="744" t="s">
        <v>60</v>
      </c>
      <c r="F3075" t="s">
        <v>468</v>
      </c>
      <c r="G3075" t="s">
        <v>479</v>
      </c>
      <c r="I3075" t="s">
        <v>489</v>
      </c>
      <c r="J3075" t="s">
        <v>490</v>
      </c>
      <c r="K3075">
        <f>VLOOKUP(I3075,Sheet2!$A$2:$C$1013,3,FALSE)</f>
        <v>763</v>
      </c>
      <c r="L3075" t="str">
        <f t="shared" si="183"/>
        <v>UPDATE m_coa set coa_group_id='763' WHERE code='310202001';</v>
      </c>
    </row>
    <row r="3076" spans="2:12">
      <c r="B3076">
        <v>310202002</v>
      </c>
      <c r="C3076" t="str">
        <f t="shared" si="188"/>
        <v>E - Modal Saham - Tambahan Modal Disetor - Stress</v>
      </c>
      <c r="D3076" s="7" t="str">
        <f t="shared" si="182"/>
        <v>INSERT INTO m_coa (created_at, code, name) values (NOW(),'310202002','E - Modal Saham - Tambahan Modal Disetor - Stress');</v>
      </c>
      <c r="E3076" s="744" t="s">
        <v>60</v>
      </c>
      <c r="F3076" t="s">
        <v>468</v>
      </c>
      <c r="G3076" t="s">
        <v>479</v>
      </c>
      <c r="I3076" t="s">
        <v>489</v>
      </c>
      <c r="J3076" t="s">
        <v>491</v>
      </c>
      <c r="K3076">
        <f>VLOOKUP(I3076,Sheet2!$A$2:$C$1013,3,FALSE)</f>
        <v>763</v>
      </c>
      <c r="L3076" t="str">
        <f t="shared" si="183"/>
        <v>UPDATE m_coa set coa_group_id='763' WHERE code='310202002';</v>
      </c>
    </row>
    <row r="3077" spans="2:12">
      <c r="B3077">
        <v>310202003</v>
      </c>
      <c r="C3077" t="str">
        <f t="shared" si="188"/>
        <v>E - Modal Saham - Tambahan Modal Disetor - Tambahan Modal Disetor</v>
      </c>
      <c r="D3077" s="7" t="str">
        <f t="shared" ref="D3077:D3140" si="189">"INSERT INTO m_coa (created_at, code, name) values (NOW(),'"&amp;B3077&amp;"','"&amp;C3077&amp;"');"</f>
        <v>INSERT INTO m_coa (created_at, code, name) values (NOW(),'310202003','E - Modal Saham - Tambahan Modal Disetor - Tambahan Modal Disetor');</v>
      </c>
      <c r="E3077" s="744" t="s">
        <v>60</v>
      </c>
      <c r="F3077" t="s">
        <v>468</v>
      </c>
      <c r="G3077" t="s">
        <v>479</v>
      </c>
      <c r="I3077" t="s">
        <v>489</v>
      </c>
      <c r="J3077" t="s">
        <v>489</v>
      </c>
      <c r="K3077">
        <f>VLOOKUP(I3077,Sheet2!$A$2:$C$1013,3,FALSE)</f>
        <v>763</v>
      </c>
      <c r="L3077" t="str">
        <f t="shared" ref="L3077:L3140" si="190">"UPDATE m_coa set coa_group_id='"&amp;K3077&amp;"' WHERE code='"&amp;B3077&amp;"';"</f>
        <v>UPDATE m_coa set coa_group_id='763' WHERE code='310202003';</v>
      </c>
    </row>
    <row r="3078" spans="2:12">
      <c r="B3078">
        <v>310202004</v>
      </c>
      <c r="C3078" t="str">
        <f t="shared" si="188"/>
        <v>E - Modal Saham - Tambahan Modal Disetor - Agio Saham</v>
      </c>
      <c r="D3078" s="7" t="str">
        <f t="shared" si="189"/>
        <v>INSERT INTO m_coa (created_at, code, name) values (NOW(),'310202004','E - Modal Saham - Tambahan Modal Disetor - Agio Saham');</v>
      </c>
      <c r="E3078" s="744" t="s">
        <v>60</v>
      </c>
      <c r="F3078" t="s">
        <v>468</v>
      </c>
      <c r="G3078" t="s">
        <v>479</v>
      </c>
      <c r="I3078" t="s">
        <v>489</v>
      </c>
      <c r="J3078" t="s">
        <v>492</v>
      </c>
      <c r="K3078">
        <f>VLOOKUP(I3078,Sheet2!$A$2:$C$1013,3,FALSE)</f>
        <v>763</v>
      </c>
      <c r="L3078" t="str">
        <f t="shared" si="190"/>
        <v>UPDATE m_coa set coa_group_id='763' WHERE code='310202004';</v>
      </c>
    </row>
    <row r="3079" spans="2:12">
      <c r="B3079">
        <v>310202005</v>
      </c>
      <c r="C3079" t="str">
        <f t="shared" si="188"/>
        <v>E - Modal Saham - Tambahan Modal Disetor - Biaya Emisi</v>
      </c>
      <c r="D3079" s="7" t="str">
        <f t="shared" si="189"/>
        <v>INSERT INTO m_coa (created_at, code, name) values (NOW(),'310202005','E - Modal Saham - Tambahan Modal Disetor - Biaya Emisi');</v>
      </c>
      <c r="E3079" s="744" t="s">
        <v>60</v>
      </c>
      <c r="F3079" t="s">
        <v>468</v>
      </c>
      <c r="G3079" t="s">
        <v>479</v>
      </c>
      <c r="I3079" t="s">
        <v>489</v>
      </c>
      <c r="J3079" t="s">
        <v>493</v>
      </c>
      <c r="K3079">
        <f>VLOOKUP(I3079,Sheet2!$A$2:$C$1013,3,FALSE)</f>
        <v>763</v>
      </c>
      <c r="L3079" t="str">
        <f t="shared" si="190"/>
        <v>UPDATE m_coa set coa_group_id='763' WHERE code='310202005';</v>
      </c>
    </row>
    <row r="3080" spans="2:12">
      <c r="B3080">
        <v>310203001</v>
      </c>
      <c r="C3080" t="str">
        <f t="shared" ref="C3080:C3083" si="191">CONCATENATE(F3080,E3080,G3080,E3080,I3080,E3080,J3080)</f>
        <v>E - Modal Saham - Lain-Lain - Deposit For Future Stock Subscription</v>
      </c>
      <c r="D3080" s="7" t="str">
        <f t="shared" si="189"/>
        <v>INSERT INTO m_coa (created_at, code, name) values (NOW(),'310203001','E - Modal Saham - Lain-Lain - Deposit For Future Stock Subscription');</v>
      </c>
      <c r="E3080" s="744" t="s">
        <v>60</v>
      </c>
      <c r="F3080" t="s">
        <v>468</v>
      </c>
      <c r="G3080" t="s">
        <v>479</v>
      </c>
      <c r="I3080" t="s">
        <v>351</v>
      </c>
      <c r="J3080" t="s">
        <v>494</v>
      </c>
      <c r="K3080">
        <f>VLOOKUP(I3080,Sheet2!$A$2:$C$1013,3,FALSE)</f>
        <v>270</v>
      </c>
      <c r="L3080" t="str">
        <f t="shared" si="190"/>
        <v>UPDATE m_coa set coa_group_id='270' WHERE code='310203001';</v>
      </c>
    </row>
    <row r="3081" spans="2:12">
      <c r="B3081">
        <v>310203002</v>
      </c>
      <c r="C3081" t="str">
        <f t="shared" si="191"/>
        <v>E - Modal Saham - Lain-Lain - Transaksi Ekuitas lainnya 1</v>
      </c>
      <c r="D3081" s="7" t="str">
        <f t="shared" si="189"/>
        <v>INSERT INTO m_coa (created_at, code, name) values (NOW(),'310203002','E - Modal Saham - Lain-Lain - Transaksi Ekuitas lainnya 1');</v>
      </c>
      <c r="E3081" s="744" t="s">
        <v>60</v>
      </c>
      <c r="F3081" t="s">
        <v>468</v>
      </c>
      <c r="G3081" t="s">
        <v>479</v>
      </c>
      <c r="I3081" t="s">
        <v>351</v>
      </c>
      <c r="J3081" t="s">
        <v>495</v>
      </c>
      <c r="K3081">
        <f>VLOOKUP(I3081,Sheet2!$A$2:$C$1013,3,FALSE)</f>
        <v>270</v>
      </c>
      <c r="L3081" t="str">
        <f t="shared" si="190"/>
        <v>UPDATE m_coa set coa_group_id='270' WHERE code='310203002';</v>
      </c>
    </row>
    <row r="3082" spans="2:12">
      <c r="B3082">
        <v>310203003</v>
      </c>
      <c r="C3082" t="str">
        <f t="shared" si="191"/>
        <v>E - Modal Saham - Lain-Lain - Transaksi Ekuitas lainnya 2</v>
      </c>
      <c r="D3082" s="7" t="str">
        <f t="shared" si="189"/>
        <v>INSERT INTO m_coa (created_at, code, name) values (NOW(),'310203003','E - Modal Saham - Lain-Lain - Transaksi Ekuitas lainnya 2');</v>
      </c>
      <c r="E3082" s="744" t="s">
        <v>60</v>
      </c>
      <c r="F3082" t="s">
        <v>468</v>
      </c>
      <c r="G3082" t="s">
        <v>479</v>
      </c>
      <c r="I3082" t="s">
        <v>351</v>
      </c>
      <c r="J3082" t="s">
        <v>496</v>
      </c>
      <c r="K3082">
        <f>VLOOKUP(I3082,Sheet2!$A$2:$C$1013,3,FALSE)</f>
        <v>270</v>
      </c>
      <c r="L3082" t="str">
        <f t="shared" si="190"/>
        <v>UPDATE m_coa set coa_group_id='270' WHERE code='310203003';</v>
      </c>
    </row>
    <row r="3083" spans="2:12">
      <c r="B3083">
        <v>310203004</v>
      </c>
      <c r="C3083" t="str">
        <f t="shared" si="191"/>
        <v>E - Modal Saham - Lain-Lain - Transaksi Ekuitas lainnya 3</v>
      </c>
      <c r="D3083" s="7" t="str">
        <f t="shared" si="189"/>
        <v>INSERT INTO m_coa (created_at, code, name) values (NOW(),'310203004','E - Modal Saham - Lain-Lain - Transaksi Ekuitas lainnya 3');</v>
      </c>
      <c r="E3083" s="744" t="s">
        <v>60</v>
      </c>
      <c r="F3083" t="s">
        <v>468</v>
      </c>
      <c r="G3083" t="s">
        <v>479</v>
      </c>
      <c r="I3083" t="s">
        <v>351</v>
      </c>
      <c r="J3083" t="s">
        <v>497</v>
      </c>
      <c r="K3083">
        <f>VLOOKUP(I3083,Sheet2!$A$2:$C$1013,3,FALSE)</f>
        <v>270</v>
      </c>
      <c r="L3083" t="str">
        <f t="shared" si="190"/>
        <v>UPDATE m_coa set coa_group_id='270' WHERE code='310203004';</v>
      </c>
    </row>
    <row r="3084" customFormat="1" spans="2:12">
      <c r="B3084">
        <v>310301001</v>
      </c>
      <c r="C3084" t="str">
        <f t="shared" ref="C3084:C3091" si="192">CONCATENATE(F3084,E3084,G3084,E3084,I3084)</f>
        <v>E - Proforma Modal Dan Selisih Transaksi - Selisih atas transaksi dengan pihak non pengendali 1</v>
      </c>
      <c r="D3084" s="7" t="str">
        <f t="shared" si="189"/>
        <v>INSERT INTO m_coa (created_at, code, name) values (NOW(),'310301001','E - Proforma Modal Dan Selisih Transaksi - Selisih atas transaksi dengan pihak non pengendali 1');</v>
      </c>
      <c r="E3084" s="744" t="s">
        <v>60</v>
      </c>
      <c r="F3084" t="s">
        <v>468</v>
      </c>
      <c r="G3084" t="s">
        <v>498</v>
      </c>
      <c r="I3084" t="s">
        <v>499</v>
      </c>
      <c r="K3084">
        <f>VLOOKUP(I3084,Sheet2!$A$2:$C$1013,3,FALSE)</f>
        <v>765</v>
      </c>
      <c r="L3084" t="str">
        <f t="shared" si="190"/>
        <v>UPDATE m_coa set coa_group_id='765' WHERE code='310301001';</v>
      </c>
    </row>
    <row r="3085" customFormat="1" spans="2:12">
      <c r="B3085">
        <v>310301002</v>
      </c>
      <c r="C3085" t="str">
        <f t="shared" si="192"/>
        <v>E - Proforma Modal Dan Selisih Transaksi - Selisih atas transaksi dengan pihak non pengendali 2</v>
      </c>
      <c r="D3085" s="7" t="str">
        <f t="shared" si="189"/>
        <v>INSERT INTO m_coa (created_at, code, name) values (NOW(),'310301002','E - Proforma Modal Dan Selisih Transaksi - Selisih atas transaksi dengan pihak non pengendali 2');</v>
      </c>
      <c r="E3085" s="744" t="s">
        <v>60</v>
      </c>
      <c r="F3085" t="s">
        <v>468</v>
      </c>
      <c r="G3085" t="s">
        <v>498</v>
      </c>
      <c r="I3085" t="s">
        <v>500</v>
      </c>
      <c r="K3085">
        <f>VLOOKUP(I3085,Sheet2!$A$2:$C$1013,3,FALSE)</f>
        <v>766</v>
      </c>
      <c r="L3085" t="str">
        <f t="shared" si="190"/>
        <v>UPDATE m_coa set coa_group_id='766' WHERE code='310301002';</v>
      </c>
    </row>
    <row r="3086" customFormat="1" spans="2:12">
      <c r="B3086">
        <v>310301003</v>
      </c>
      <c r="C3086" t="str">
        <f t="shared" si="192"/>
        <v>E - Proforma Modal Dan Selisih Transaksi - Selisih atas transaksi dengan pihak non pengendali 3</v>
      </c>
      <c r="D3086" s="7" t="str">
        <f t="shared" si="189"/>
        <v>INSERT INTO m_coa (created_at, code, name) values (NOW(),'310301003','E - Proforma Modal Dan Selisih Transaksi - Selisih atas transaksi dengan pihak non pengendali 3');</v>
      </c>
      <c r="E3086" s="744" t="s">
        <v>60</v>
      </c>
      <c r="F3086" t="s">
        <v>468</v>
      </c>
      <c r="G3086" t="s">
        <v>498</v>
      </c>
      <c r="I3086" t="s">
        <v>501</v>
      </c>
      <c r="K3086">
        <f>VLOOKUP(I3086,Sheet2!$A$2:$C$1013,3,FALSE)</f>
        <v>767</v>
      </c>
      <c r="L3086" t="str">
        <f t="shared" si="190"/>
        <v>UPDATE m_coa set coa_group_id='767' WHERE code='310301003';</v>
      </c>
    </row>
    <row r="3087" customFormat="1" spans="2:12">
      <c r="B3087">
        <v>310301004</v>
      </c>
      <c r="C3087" t="str">
        <f t="shared" si="192"/>
        <v>E - Proforma Modal Dan Selisih Transaksi - Selisih atas transaksi dengan pihak non pengendali 4</v>
      </c>
      <c r="D3087" s="7" t="str">
        <f t="shared" si="189"/>
        <v>INSERT INTO m_coa (created_at, code, name) values (NOW(),'310301004','E - Proforma Modal Dan Selisih Transaksi - Selisih atas transaksi dengan pihak non pengendali 4');</v>
      </c>
      <c r="E3087" s="744" t="s">
        <v>60</v>
      </c>
      <c r="F3087" t="s">
        <v>468</v>
      </c>
      <c r="G3087" t="s">
        <v>498</v>
      </c>
      <c r="I3087" t="s">
        <v>502</v>
      </c>
      <c r="K3087">
        <f>VLOOKUP(I3087,Sheet2!$A$2:$C$1013,3,FALSE)</f>
        <v>768</v>
      </c>
      <c r="L3087" t="str">
        <f t="shared" si="190"/>
        <v>UPDATE m_coa set coa_group_id='768' WHERE code='310301004';</v>
      </c>
    </row>
    <row r="3088" customFormat="1" spans="2:12">
      <c r="B3088">
        <v>310301005</v>
      </c>
      <c r="C3088" t="str">
        <f t="shared" si="192"/>
        <v>E - Proforma Modal Dan Selisih Transaksi - Selisih atas transaksi dengan pihak non pengendali 5</v>
      </c>
      <c r="D3088" s="7" t="str">
        <f t="shared" si="189"/>
        <v>INSERT INTO m_coa (created_at, code, name) values (NOW(),'310301005','E - Proforma Modal Dan Selisih Transaksi - Selisih atas transaksi dengan pihak non pengendali 5');</v>
      </c>
      <c r="E3088" s="744" t="s">
        <v>60</v>
      </c>
      <c r="F3088" t="s">
        <v>468</v>
      </c>
      <c r="G3088" t="s">
        <v>498</v>
      </c>
      <c r="I3088" t="s">
        <v>503</v>
      </c>
      <c r="K3088">
        <f>VLOOKUP(I3088,Sheet2!$A$2:$C$1013,3,FALSE)</f>
        <v>769</v>
      </c>
      <c r="L3088" t="str">
        <f t="shared" si="190"/>
        <v>UPDATE m_coa set coa_group_id='769' WHERE code='310301005';</v>
      </c>
    </row>
    <row r="3089" customFormat="1" spans="2:12">
      <c r="B3089">
        <v>310301006</v>
      </c>
      <c r="C3089" t="str">
        <f t="shared" si="192"/>
        <v>E - Proforma Modal Dan Selisih Transaksi - Selisih atas transaksi dengan pihak non pengendali 6</v>
      </c>
      <c r="D3089" s="7" t="str">
        <f t="shared" si="189"/>
        <v>INSERT INTO m_coa (created_at, code, name) values (NOW(),'310301006','E - Proforma Modal Dan Selisih Transaksi - Selisih atas transaksi dengan pihak non pengendali 6');</v>
      </c>
      <c r="E3089" s="744" t="s">
        <v>60</v>
      </c>
      <c r="F3089" t="s">
        <v>468</v>
      </c>
      <c r="G3089" t="s">
        <v>498</v>
      </c>
      <c r="I3089" t="s">
        <v>504</v>
      </c>
      <c r="K3089">
        <f>VLOOKUP(I3089,Sheet2!$A$2:$C$1013,3,FALSE)</f>
        <v>770</v>
      </c>
      <c r="L3089" t="str">
        <f t="shared" si="190"/>
        <v>UPDATE m_coa set coa_group_id='770' WHERE code='310301006';</v>
      </c>
    </row>
    <row r="3090" customFormat="1" spans="2:12">
      <c r="B3090">
        <v>310301007</v>
      </c>
      <c r="C3090" t="str">
        <f t="shared" si="192"/>
        <v>E - Proforma Modal Dan Selisih Transaksi - Selisih atas transaksi dengan pihak non pengendali 7</v>
      </c>
      <c r="D3090" s="7" t="str">
        <f t="shared" si="189"/>
        <v>INSERT INTO m_coa (created_at, code, name) values (NOW(),'310301007','E - Proforma Modal Dan Selisih Transaksi - Selisih atas transaksi dengan pihak non pengendali 7');</v>
      </c>
      <c r="E3090" s="744" t="s">
        <v>60</v>
      </c>
      <c r="F3090" t="s">
        <v>468</v>
      </c>
      <c r="G3090" t="s">
        <v>498</v>
      </c>
      <c r="I3090" t="s">
        <v>505</v>
      </c>
      <c r="K3090">
        <f>VLOOKUP(I3090,Sheet2!$A$2:$C$1013,3,FALSE)</f>
        <v>771</v>
      </c>
      <c r="L3090" t="str">
        <f t="shared" si="190"/>
        <v>UPDATE m_coa set coa_group_id='771' WHERE code='310301007';</v>
      </c>
    </row>
    <row r="3091" customFormat="1" spans="2:12">
      <c r="B3091">
        <v>310301008</v>
      </c>
      <c r="C3091" t="str">
        <f t="shared" si="192"/>
        <v>E - Proforma Modal Dan Selisih Transaksi - Selisih atas transaksi dengan pihak non pengendali lain-lain</v>
      </c>
      <c r="D3091" s="7" t="str">
        <f t="shared" si="189"/>
        <v>INSERT INTO m_coa (created_at, code, name) values (NOW(),'310301008','E - Proforma Modal Dan Selisih Transaksi - Selisih atas transaksi dengan pihak non pengendali lain-lain');</v>
      </c>
      <c r="E3091" s="744" t="s">
        <v>60</v>
      </c>
      <c r="F3091" t="s">
        <v>468</v>
      </c>
      <c r="G3091" t="s">
        <v>498</v>
      </c>
      <c r="I3091" t="s">
        <v>506</v>
      </c>
      <c r="K3091">
        <f>VLOOKUP(I3091,Sheet2!$A$2:$C$1013,3,FALSE)</f>
        <v>772</v>
      </c>
      <c r="L3091" t="str">
        <f t="shared" si="190"/>
        <v>UPDATE m_coa set coa_group_id='772' WHERE code='310301008';</v>
      </c>
    </row>
    <row r="3092" spans="2:12">
      <c r="B3092">
        <v>310302001</v>
      </c>
      <c r="C3092" t="str">
        <f t="shared" ref="C3092:C3099" si="193">CONCATENATE(F3092,E3092,G3092,E3092,I3092,E3092,J3092)</f>
        <v>E - Proforma Modal Dan Selisih Transaksi - Proforma Modal Yang Berasal Dari Transaksi Restrukturisasi Entitas Sepengendali - Perubahan transaksi pada entitas anak usaha 1</v>
      </c>
      <c r="D3092" s="7" t="str">
        <f t="shared" si="189"/>
        <v>INSERT INTO m_coa (created_at, code, name) values (NOW(),'310302001','E - Proforma Modal Dan Selisih Transaksi - Proforma Modal Yang Berasal Dari Transaksi Restrukturisasi Entitas Sepengendali - Perubahan transaksi pada entitas anak usaha 1');</v>
      </c>
      <c r="E3092" s="744" t="s">
        <v>60</v>
      </c>
      <c r="F3092" t="s">
        <v>468</v>
      </c>
      <c r="G3092" t="s">
        <v>498</v>
      </c>
      <c r="I3092" t="s">
        <v>507</v>
      </c>
      <c r="J3092" t="s">
        <v>508</v>
      </c>
      <c r="K3092">
        <f>VLOOKUP(I3092,Sheet2!$A$2:$C$1013,3,FALSE)</f>
        <v>773</v>
      </c>
      <c r="L3092" t="str">
        <f t="shared" si="190"/>
        <v>UPDATE m_coa set coa_group_id='773' WHERE code='310302001';</v>
      </c>
    </row>
    <row r="3093" spans="2:12">
      <c r="B3093">
        <v>310302002</v>
      </c>
      <c r="C3093" t="str">
        <f t="shared" si="193"/>
        <v>E - Proforma Modal Dan Selisih Transaksi - Proforma Modal Yang Berasal Dari Transaksi Restrukturisasi Entitas Sepengendali - Perubahan transaksi pada entitas anak usaha 2</v>
      </c>
      <c r="D3093" s="7" t="str">
        <f t="shared" si="189"/>
        <v>INSERT INTO m_coa (created_at, code, name) values (NOW(),'310302002','E - Proforma Modal Dan Selisih Transaksi - Proforma Modal Yang Berasal Dari Transaksi Restrukturisasi Entitas Sepengendali - Perubahan transaksi pada entitas anak usaha 2');</v>
      </c>
      <c r="E3093" s="744" t="s">
        <v>60</v>
      </c>
      <c r="F3093" t="s">
        <v>468</v>
      </c>
      <c r="G3093" t="s">
        <v>498</v>
      </c>
      <c r="I3093" t="s">
        <v>507</v>
      </c>
      <c r="J3093" t="s">
        <v>509</v>
      </c>
      <c r="K3093">
        <f>VLOOKUP(I3093,Sheet2!$A$2:$C$1013,3,FALSE)</f>
        <v>773</v>
      </c>
      <c r="L3093" t="str">
        <f t="shared" si="190"/>
        <v>UPDATE m_coa set coa_group_id='773' WHERE code='310302002';</v>
      </c>
    </row>
    <row r="3094" spans="2:12">
      <c r="B3094">
        <v>310302003</v>
      </c>
      <c r="C3094" t="str">
        <f t="shared" si="193"/>
        <v>E - Proforma Modal Dan Selisih Transaksi - Proforma Modal Yang Berasal Dari Transaksi Restrukturisasi Entitas Sepengendali - Perubahan transaksi pada entitas anak usaha 3</v>
      </c>
      <c r="D3094" s="7" t="str">
        <f t="shared" si="189"/>
        <v>INSERT INTO m_coa (created_at, code, name) values (NOW(),'310302003','E - Proforma Modal Dan Selisih Transaksi - Proforma Modal Yang Berasal Dari Transaksi Restrukturisasi Entitas Sepengendali - Perubahan transaksi pada entitas anak usaha 3');</v>
      </c>
      <c r="E3094" s="744" t="s">
        <v>60</v>
      </c>
      <c r="F3094" t="s">
        <v>468</v>
      </c>
      <c r="G3094" t="s">
        <v>498</v>
      </c>
      <c r="I3094" t="s">
        <v>507</v>
      </c>
      <c r="J3094" t="s">
        <v>510</v>
      </c>
      <c r="K3094">
        <f>VLOOKUP(I3094,Sheet2!$A$2:$C$1013,3,FALSE)</f>
        <v>773</v>
      </c>
      <c r="L3094" t="str">
        <f t="shared" si="190"/>
        <v>UPDATE m_coa set coa_group_id='773' WHERE code='310302003';</v>
      </c>
    </row>
    <row r="3095" spans="2:12">
      <c r="B3095">
        <v>310302004</v>
      </c>
      <c r="C3095" t="str">
        <f t="shared" si="193"/>
        <v>E - Proforma Modal Dan Selisih Transaksi - Proforma Modal Yang Berasal Dari Transaksi Restrukturisasi Entitas Sepengendali - Perubahan transaksi pada entitas anak usaha 4</v>
      </c>
      <c r="D3095" s="7" t="str">
        <f t="shared" si="189"/>
        <v>INSERT INTO m_coa (created_at, code, name) values (NOW(),'310302004','E - Proforma Modal Dan Selisih Transaksi - Proforma Modal Yang Berasal Dari Transaksi Restrukturisasi Entitas Sepengendali - Perubahan transaksi pada entitas anak usaha 4');</v>
      </c>
      <c r="E3095" s="744" t="s">
        <v>60</v>
      </c>
      <c r="F3095" t="s">
        <v>468</v>
      </c>
      <c r="G3095" t="s">
        <v>498</v>
      </c>
      <c r="I3095" t="s">
        <v>507</v>
      </c>
      <c r="J3095" t="s">
        <v>511</v>
      </c>
      <c r="K3095">
        <f>VLOOKUP(I3095,Sheet2!$A$2:$C$1013,3,FALSE)</f>
        <v>773</v>
      </c>
      <c r="L3095" t="str">
        <f t="shared" si="190"/>
        <v>UPDATE m_coa set coa_group_id='773' WHERE code='310302004';</v>
      </c>
    </row>
    <row r="3096" spans="2:12">
      <c r="B3096">
        <v>310302005</v>
      </c>
      <c r="C3096" t="str">
        <f t="shared" si="193"/>
        <v>E - Proforma Modal Dan Selisih Transaksi - Proforma Modal Yang Berasal Dari Transaksi Restrukturisasi Entitas Sepengendali - Perubahan transaksi pada entitas anak usaha 5</v>
      </c>
      <c r="D3096" s="7" t="str">
        <f t="shared" si="189"/>
        <v>INSERT INTO m_coa (created_at, code, name) values (NOW(),'310302005','E - Proforma Modal Dan Selisih Transaksi - Proforma Modal Yang Berasal Dari Transaksi Restrukturisasi Entitas Sepengendali - Perubahan transaksi pada entitas anak usaha 5');</v>
      </c>
      <c r="E3096" s="744" t="s">
        <v>60</v>
      </c>
      <c r="F3096" t="s">
        <v>468</v>
      </c>
      <c r="G3096" t="s">
        <v>498</v>
      </c>
      <c r="I3096" t="s">
        <v>507</v>
      </c>
      <c r="J3096" t="s">
        <v>512</v>
      </c>
      <c r="K3096">
        <f>VLOOKUP(I3096,Sheet2!$A$2:$C$1013,3,FALSE)</f>
        <v>773</v>
      </c>
      <c r="L3096" t="str">
        <f t="shared" si="190"/>
        <v>UPDATE m_coa set coa_group_id='773' WHERE code='310302005';</v>
      </c>
    </row>
    <row r="3097" spans="2:12">
      <c r="B3097">
        <v>310302006</v>
      </c>
      <c r="C3097" t="str">
        <f t="shared" si="193"/>
        <v>E - Proforma Modal Dan Selisih Transaksi - Proforma Modal Yang Berasal Dari Transaksi Restrukturisasi Entitas Sepengendali - Perubahan transaksi pada entitas anak usaha 6</v>
      </c>
      <c r="D3097" s="7" t="str">
        <f t="shared" si="189"/>
        <v>INSERT INTO m_coa (created_at, code, name) values (NOW(),'310302006','E - Proforma Modal Dan Selisih Transaksi - Proforma Modal Yang Berasal Dari Transaksi Restrukturisasi Entitas Sepengendali - Perubahan transaksi pada entitas anak usaha 6');</v>
      </c>
      <c r="E3097" s="744" t="s">
        <v>60</v>
      </c>
      <c r="F3097" t="s">
        <v>468</v>
      </c>
      <c r="G3097" t="s">
        <v>498</v>
      </c>
      <c r="I3097" t="s">
        <v>507</v>
      </c>
      <c r="J3097" t="s">
        <v>513</v>
      </c>
      <c r="K3097">
        <f>VLOOKUP(I3097,Sheet2!$A$2:$C$1013,3,FALSE)</f>
        <v>773</v>
      </c>
      <c r="L3097" t="str">
        <f t="shared" si="190"/>
        <v>UPDATE m_coa set coa_group_id='773' WHERE code='310302006';</v>
      </c>
    </row>
    <row r="3098" spans="2:12">
      <c r="B3098">
        <v>310302007</v>
      </c>
      <c r="C3098" t="str">
        <f t="shared" si="193"/>
        <v>E - Proforma Modal Dan Selisih Transaksi - Proforma Modal Yang Berasal Dari Transaksi Restrukturisasi Entitas Sepengendali - Perubahan transaksi pada entitas anak usaha 7</v>
      </c>
      <c r="D3098" s="7" t="str">
        <f t="shared" si="189"/>
        <v>INSERT INTO m_coa (created_at, code, name) values (NOW(),'310302007','E - Proforma Modal Dan Selisih Transaksi - Proforma Modal Yang Berasal Dari Transaksi Restrukturisasi Entitas Sepengendali - Perubahan transaksi pada entitas anak usaha 7');</v>
      </c>
      <c r="E3098" s="744" t="s">
        <v>60</v>
      </c>
      <c r="F3098" t="s">
        <v>468</v>
      </c>
      <c r="G3098" t="s">
        <v>498</v>
      </c>
      <c r="I3098" t="s">
        <v>507</v>
      </c>
      <c r="J3098" t="s">
        <v>514</v>
      </c>
      <c r="K3098">
        <f>VLOOKUP(I3098,Sheet2!$A$2:$C$1013,3,FALSE)</f>
        <v>773</v>
      </c>
      <c r="L3098" t="str">
        <f t="shared" si="190"/>
        <v>UPDATE m_coa set coa_group_id='773' WHERE code='310302007';</v>
      </c>
    </row>
    <row r="3099" spans="2:12">
      <c r="B3099">
        <v>310302008</v>
      </c>
      <c r="C3099" t="str">
        <f t="shared" si="193"/>
        <v>E - Proforma Modal Dan Selisih Transaksi - Proforma Modal Yang Berasal Dari Transaksi Restrukturisasi Entitas Sepengendali - Perubahan transaksi pada entitas anak usaha lain-lain</v>
      </c>
      <c r="D3099" s="7" t="str">
        <f t="shared" si="189"/>
        <v>INSERT INTO m_coa (created_at, code, name) values (NOW(),'310302008','E - Proforma Modal Dan Selisih Transaksi - Proforma Modal Yang Berasal Dari Transaksi Restrukturisasi Entitas Sepengendali - Perubahan transaksi pada entitas anak usaha lain-lain');</v>
      </c>
      <c r="E3099" s="744" t="s">
        <v>60</v>
      </c>
      <c r="F3099" t="s">
        <v>468</v>
      </c>
      <c r="G3099" t="s">
        <v>498</v>
      </c>
      <c r="I3099" t="s">
        <v>507</v>
      </c>
      <c r="J3099" t="s">
        <v>515</v>
      </c>
      <c r="K3099">
        <f>VLOOKUP(I3099,Sheet2!$A$2:$C$1013,3,FALSE)</f>
        <v>773</v>
      </c>
      <c r="L3099" t="str">
        <f t="shared" si="190"/>
        <v>UPDATE m_coa set coa_group_id='773' WHERE code='310302008';</v>
      </c>
    </row>
    <row r="3100" spans="2:12">
      <c r="B3100">
        <v>310401001</v>
      </c>
      <c r="C3100" t="str">
        <f t="shared" ref="C3100:C3104" si="194">CONCATENATE(F3100,E3100,G3100,E3100,I3100,E3100,J3100)</f>
        <v>E - Retained Earning - Current Income - Beginning Balance</v>
      </c>
      <c r="D3100" s="7" t="str">
        <f t="shared" si="189"/>
        <v>INSERT INTO m_coa (created_at, code, name) values (NOW(),'310401001','E - Retained Earning - Current Income - Beginning Balance');</v>
      </c>
      <c r="E3100" s="744" t="s">
        <v>60</v>
      </c>
      <c r="F3100" t="s">
        <v>468</v>
      </c>
      <c r="G3100" t="s">
        <v>516</v>
      </c>
      <c r="I3100" t="s">
        <v>517</v>
      </c>
      <c r="J3100" t="s">
        <v>518</v>
      </c>
      <c r="K3100">
        <f>VLOOKUP(I3100,Sheet2!$A$2:$C$1013,3,FALSE)</f>
        <v>774</v>
      </c>
      <c r="L3100" t="str">
        <f t="shared" si="190"/>
        <v>UPDATE m_coa set coa_group_id='774' WHERE code='310401001';</v>
      </c>
    </row>
    <row r="3101" spans="2:12">
      <c r="B3101">
        <v>310401002</v>
      </c>
      <c r="C3101" t="str">
        <f t="shared" si="194"/>
        <v>E - Retained Earning - Current Income - Implementation Of Psak 73</v>
      </c>
      <c r="D3101" s="7" t="str">
        <f t="shared" si="189"/>
        <v>INSERT INTO m_coa (created_at, code, name) values (NOW(),'310401002','E - Retained Earning - Current Income - Implementation Of Psak 73');</v>
      </c>
      <c r="E3101" s="744" t="s">
        <v>60</v>
      </c>
      <c r="F3101" t="s">
        <v>468</v>
      </c>
      <c r="G3101" t="s">
        <v>516</v>
      </c>
      <c r="I3101" t="s">
        <v>517</v>
      </c>
      <c r="J3101" t="s">
        <v>519</v>
      </c>
      <c r="K3101">
        <f>VLOOKUP(I3101,Sheet2!$A$2:$C$1013,3,FALSE)</f>
        <v>774</v>
      </c>
      <c r="L3101" t="str">
        <f t="shared" si="190"/>
        <v>UPDATE m_coa set coa_group_id='774' WHERE code='310401002';</v>
      </c>
    </row>
    <row r="3102" spans="2:12">
      <c r="B3102">
        <v>310401003</v>
      </c>
      <c r="C3102" t="str">
        <f t="shared" si="194"/>
        <v>E - Retained Earning - Current Income - Dividend Issue</v>
      </c>
      <c r="D3102" s="7" t="str">
        <f t="shared" si="189"/>
        <v>INSERT INTO m_coa (created_at, code, name) values (NOW(),'310401003','E - Retained Earning - Current Income - Dividend Issue');</v>
      </c>
      <c r="E3102" s="744" t="s">
        <v>60</v>
      </c>
      <c r="F3102" t="s">
        <v>468</v>
      </c>
      <c r="G3102" t="s">
        <v>516</v>
      </c>
      <c r="I3102" t="s">
        <v>517</v>
      </c>
      <c r="J3102" t="s">
        <v>520</v>
      </c>
      <c r="K3102">
        <f>VLOOKUP(I3102,Sheet2!$A$2:$C$1013,3,FALSE)</f>
        <v>774</v>
      </c>
      <c r="L3102" t="str">
        <f t="shared" si="190"/>
        <v>UPDATE m_coa set coa_group_id='774' WHERE code='310401003';</v>
      </c>
    </row>
    <row r="3103" spans="2:12">
      <c r="B3103">
        <v>310401004</v>
      </c>
      <c r="C3103" t="str">
        <f t="shared" si="194"/>
        <v>E - Retained Earning - Current Income - Current Year</v>
      </c>
      <c r="D3103" s="7" t="str">
        <f t="shared" si="189"/>
        <v>INSERT INTO m_coa (created_at, code, name) values (NOW(),'310401004','E - Retained Earning - Current Income - Current Year');</v>
      </c>
      <c r="E3103" s="744" t="s">
        <v>60</v>
      </c>
      <c r="F3103" t="s">
        <v>468</v>
      </c>
      <c r="G3103" t="s">
        <v>516</v>
      </c>
      <c r="I3103" t="s">
        <v>517</v>
      </c>
      <c r="J3103" t="s">
        <v>521</v>
      </c>
      <c r="K3103">
        <f>VLOOKUP(I3103,Sheet2!$A$2:$C$1013,3,FALSE)</f>
        <v>774</v>
      </c>
      <c r="L3103" t="str">
        <f t="shared" si="190"/>
        <v>UPDATE m_coa set coa_group_id='774' WHERE code='310401004';</v>
      </c>
    </row>
    <row r="3104" spans="2:12">
      <c r="B3104">
        <v>310401005</v>
      </c>
      <c r="C3104" t="str">
        <f t="shared" si="194"/>
        <v>E - Retained Earning - Current Income - Re Before Acquisition</v>
      </c>
      <c r="D3104" s="7" t="str">
        <f t="shared" si="189"/>
        <v>INSERT INTO m_coa (created_at, code, name) values (NOW(),'310401005','E - Retained Earning - Current Income - Re Before Acquisition');</v>
      </c>
      <c r="E3104" s="744" t="s">
        <v>60</v>
      </c>
      <c r="F3104" t="s">
        <v>468</v>
      </c>
      <c r="G3104" t="s">
        <v>516</v>
      </c>
      <c r="I3104" t="s">
        <v>517</v>
      </c>
      <c r="J3104" t="s">
        <v>522</v>
      </c>
      <c r="K3104">
        <f>VLOOKUP(I3104,Sheet2!$A$2:$C$1013,3,FALSE)</f>
        <v>774</v>
      </c>
      <c r="L3104" t="str">
        <f t="shared" si="190"/>
        <v>UPDATE m_coa set coa_group_id='774' WHERE code='310401005';</v>
      </c>
    </row>
    <row r="3105" spans="2:12">
      <c r="B3105">
        <v>310402001</v>
      </c>
      <c r="C3105" t="str">
        <f t="shared" ref="C3105:C3113" si="195">CONCATENATE(F3105,E3105,G3105,E3105,I3105,E3105,J3105)</f>
        <v>E - Retained Earning - Oci - Employee Benefits - Beginning Balance</v>
      </c>
      <c r="D3105" s="7" t="str">
        <f t="shared" si="189"/>
        <v>INSERT INTO m_coa (created_at, code, name) values (NOW(),'310402001','E - Retained Earning - Oci - Employee Benefits - Beginning Balance');</v>
      </c>
      <c r="E3105" s="744" t="s">
        <v>60</v>
      </c>
      <c r="F3105" t="s">
        <v>468</v>
      </c>
      <c r="G3105" t="s">
        <v>516</v>
      </c>
      <c r="I3105" t="s">
        <v>523</v>
      </c>
      <c r="J3105" t="s">
        <v>518</v>
      </c>
      <c r="K3105">
        <f>VLOOKUP(I3105,Sheet2!$A$2:$C$1013,3,FALSE)</f>
        <v>775</v>
      </c>
      <c r="L3105" t="str">
        <f t="shared" si="190"/>
        <v>UPDATE m_coa set coa_group_id='775' WHERE code='310402001';</v>
      </c>
    </row>
    <row r="3106" spans="2:12">
      <c r="B3106">
        <v>310402002</v>
      </c>
      <c r="C3106" t="str">
        <f t="shared" si="195"/>
        <v>E - Retained Earning - Oci - Employee Benefits - Current Year</v>
      </c>
      <c r="D3106" s="7" t="str">
        <f t="shared" si="189"/>
        <v>INSERT INTO m_coa (created_at, code, name) values (NOW(),'310402002','E - Retained Earning - Oci - Employee Benefits - Current Year');</v>
      </c>
      <c r="E3106" s="744" t="s">
        <v>60</v>
      </c>
      <c r="F3106" t="s">
        <v>468</v>
      </c>
      <c r="G3106" t="s">
        <v>516</v>
      </c>
      <c r="I3106" t="s">
        <v>523</v>
      </c>
      <c r="J3106" t="s">
        <v>521</v>
      </c>
      <c r="K3106">
        <f>VLOOKUP(I3106,Sheet2!$A$2:$C$1013,3,FALSE)</f>
        <v>775</v>
      </c>
      <c r="L3106" t="str">
        <f t="shared" si="190"/>
        <v>UPDATE m_coa set coa_group_id='775' WHERE code='310402002';</v>
      </c>
    </row>
    <row r="3107" spans="2:12">
      <c r="B3107">
        <v>310402003</v>
      </c>
      <c r="C3107" t="str">
        <f t="shared" si="195"/>
        <v>E - Retained Earning - Oci - Employee Benefits - Before Acquisition</v>
      </c>
      <c r="D3107" s="7" t="str">
        <f t="shared" si="189"/>
        <v>INSERT INTO m_coa (created_at, code, name) values (NOW(),'310402003','E - Retained Earning - Oci - Employee Benefits - Before Acquisition');</v>
      </c>
      <c r="E3107" s="744" t="s">
        <v>60</v>
      </c>
      <c r="F3107" t="s">
        <v>468</v>
      </c>
      <c r="G3107" t="s">
        <v>516</v>
      </c>
      <c r="I3107" t="s">
        <v>523</v>
      </c>
      <c r="J3107" t="s">
        <v>524</v>
      </c>
      <c r="K3107">
        <f>VLOOKUP(I3107,Sheet2!$A$2:$C$1013,3,FALSE)</f>
        <v>775</v>
      </c>
      <c r="L3107" t="str">
        <f t="shared" si="190"/>
        <v>UPDATE m_coa set coa_group_id='775' WHERE code='310402003';</v>
      </c>
    </row>
    <row r="3108" spans="2:12">
      <c r="B3108">
        <v>310501001</v>
      </c>
      <c r="C3108" t="str">
        <f t="shared" si="195"/>
        <v>E - Oci - Revaluation Fa - Beginning Balance</v>
      </c>
      <c r="D3108" s="7" t="str">
        <f t="shared" si="189"/>
        <v>INSERT INTO m_coa (created_at, code, name) values (NOW(),'310501001','E - Oci - Revaluation Fa - Beginning Balance');</v>
      </c>
      <c r="E3108" s="744" t="s">
        <v>60</v>
      </c>
      <c r="F3108" t="s">
        <v>468</v>
      </c>
      <c r="G3108" t="s">
        <v>525</v>
      </c>
      <c r="I3108" t="s">
        <v>526</v>
      </c>
      <c r="J3108" t="s">
        <v>518</v>
      </c>
      <c r="K3108">
        <f>VLOOKUP(I3108,Sheet2!$A$2:$C$1013,3,FALSE)</f>
        <v>776</v>
      </c>
      <c r="L3108" t="str">
        <f t="shared" si="190"/>
        <v>UPDATE m_coa set coa_group_id='776' WHERE code='310501001';</v>
      </c>
    </row>
    <row r="3109" spans="2:12">
      <c r="B3109">
        <v>310501002</v>
      </c>
      <c r="C3109" t="str">
        <f t="shared" si="195"/>
        <v>E - Oci - Revaluation Fa - Current Earning</v>
      </c>
      <c r="D3109" s="7" t="str">
        <f t="shared" si="189"/>
        <v>INSERT INTO m_coa (created_at, code, name) values (NOW(),'310501002','E - Oci - Revaluation Fa - Current Earning');</v>
      </c>
      <c r="E3109" s="744" t="s">
        <v>60</v>
      </c>
      <c r="F3109" t="s">
        <v>468</v>
      </c>
      <c r="G3109" t="s">
        <v>525</v>
      </c>
      <c r="I3109" t="s">
        <v>526</v>
      </c>
      <c r="J3109" t="s">
        <v>527</v>
      </c>
      <c r="K3109">
        <f>VLOOKUP(I3109,Sheet2!$A$2:$C$1013,3,FALSE)</f>
        <v>776</v>
      </c>
      <c r="L3109" t="str">
        <f t="shared" si="190"/>
        <v>UPDATE m_coa set coa_group_id='776' WHERE code='310501002';</v>
      </c>
    </row>
    <row r="3110" spans="2:12">
      <c r="B3110">
        <v>310502001</v>
      </c>
      <c r="C3110" t="str">
        <f t="shared" si="195"/>
        <v>E - Oci - Financial Instrument - Beginning Balance</v>
      </c>
      <c r="D3110" s="7" t="str">
        <f t="shared" si="189"/>
        <v>INSERT INTO m_coa (created_at, code, name) values (NOW(),'310502001','E - Oci - Financial Instrument - Beginning Balance');</v>
      </c>
      <c r="E3110" s="744" t="s">
        <v>60</v>
      </c>
      <c r="F3110" t="s">
        <v>468</v>
      </c>
      <c r="G3110" t="s">
        <v>525</v>
      </c>
      <c r="I3110" t="s">
        <v>528</v>
      </c>
      <c r="J3110" t="s">
        <v>518</v>
      </c>
      <c r="K3110">
        <f>VLOOKUP(I3110,Sheet2!$A$2:$C$1013,3,FALSE)</f>
        <v>777</v>
      </c>
      <c r="L3110" t="str">
        <f t="shared" si="190"/>
        <v>UPDATE m_coa set coa_group_id='777' WHERE code='310502001';</v>
      </c>
    </row>
    <row r="3111" spans="2:12">
      <c r="B3111">
        <v>310502002</v>
      </c>
      <c r="C3111" t="str">
        <f t="shared" si="195"/>
        <v>E - Oci - Financial Instrument - Current Earning</v>
      </c>
      <c r="D3111" s="7" t="str">
        <f t="shared" si="189"/>
        <v>INSERT INTO m_coa (created_at, code, name) values (NOW(),'310502002','E - Oci - Financial Instrument - Current Earning');</v>
      </c>
      <c r="E3111" s="744" t="s">
        <v>60</v>
      </c>
      <c r="F3111" t="s">
        <v>468</v>
      </c>
      <c r="G3111" t="s">
        <v>525</v>
      </c>
      <c r="I3111" t="s">
        <v>528</v>
      </c>
      <c r="J3111" t="s">
        <v>527</v>
      </c>
      <c r="K3111">
        <f>VLOOKUP(I3111,Sheet2!$A$2:$C$1013,3,FALSE)</f>
        <v>777</v>
      </c>
      <c r="L3111" t="str">
        <f t="shared" si="190"/>
        <v>UPDATE m_coa set coa_group_id='777' WHERE code='310502002';</v>
      </c>
    </row>
    <row r="3112" spans="2:12">
      <c r="B3112">
        <v>310503001</v>
      </c>
      <c r="C3112" t="str">
        <f t="shared" si="195"/>
        <v>E - Oci - Foreign Exchange - Beginning Balance</v>
      </c>
      <c r="D3112" s="7" t="str">
        <f t="shared" si="189"/>
        <v>INSERT INTO m_coa (created_at, code, name) values (NOW(),'310503001','E - Oci - Foreign Exchange - Beginning Balance');</v>
      </c>
      <c r="E3112" s="744" t="s">
        <v>60</v>
      </c>
      <c r="F3112" t="s">
        <v>468</v>
      </c>
      <c r="G3112" t="s">
        <v>525</v>
      </c>
      <c r="I3112" t="s">
        <v>529</v>
      </c>
      <c r="J3112" t="s">
        <v>518</v>
      </c>
      <c r="K3112">
        <f>VLOOKUP(I3112,Sheet2!$A$2:$C$1013,3,FALSE)</f>
        <v>778</v>
      </c>
      <c r="L3112" t="str">
        <f t="shared" si="190"/>
        <v>UPDATE m_coa set coa_group_id='778' WHERE code='310503001';</v>
      </c>
    </row>
    <row r="3113" spans="2:12">
      <c r="B3113">
        <v>310503002</v>
      </c>
      <c r="C3113" t="str">
        <f t="shared" si="195"/>
        <v>E - Oci - Foreign Exchange - Current Earning</v>
      </c>
      <c r="D3113" s="7" t="str">
        <f t="shared" si="189"/>
        <v>INSERT INTO m_coa (created_at, code, name) values (NOW(),'310503002','E - Oci - Foreign Exchange - Current Earning');</v>
      </c>
      <c r="E3113" s="744" t="s">
        <v>60</v>
      </c>
      <c r="F3113" t="s">
        <v>468</v>
      </c>
      <c r="G3113" t="s">
        <v>525</v>
      </c>
      <c r="I3113" t="s">
        <v>529</v>
      </c>
      <c r="J3113" t="s">
        <v>527</v>
      </c>
      <c r="K3113">
        <f>VLOOKUP(I3113,Sheet2!$A$2:$C$1013,3,FALSE)</f>
        <v>778</v>
      </c>
      <c r="L3113" t="str">
        <f t="shared" si="190"/>
        <v>UPDATE m_coa set coa_group_id='778' WHERE code='310503002';</v>
      </c>
    </row>
    <row r="3114" customFormat="1" spans="2:12">
      <c r="B3114">
        <v>410101001</v>
      </c>
      <c r="C3114" t="str">
        <f t="shared" ref="C3114:C3127" si="196">CONCATENATE(F3114,E3114,G3114,E3114,I3114)</f>
        <v>S - Pendapatan - Agregator Produk Digital</v>
      </c>
      <c r="D3114" s="7" t="str">
        <f t="shared" si="189"/>
        <v>INSERT INTO m_coa (created_at, code, name) values (NOW(),'410101001','S - Pendapatan - Agregator Produk Digital');</v>
      </c>
      <c r="E3114" s="744" t="s">
        <v>60</v>
      </c>
      <c r="F3114" t="s">
        <v>530</v>
      </c>
      <c r="G3114" t="s">
        <v>531</v>
      </c>
      <c r="I3114" t="s">
        <v>532</v>
      </c>
      <c r="K3114">
        <f>VLOOKUP(I3114,Sheet2!$A$2:$C$1013,3,FALSE)</f>
        <v>779</v>
      </c>
      <c r="L3114" t="str">
        <f t="shared" si="190"/>
        <v>UPDATE m_coa set coa_group_id='779' WHERE code='410101001';</v>
      </c>
    </row>
    <row r="3115" customFormat="1" spans="2:12">
      <c r="B3115">
        <v>410101002</v>
      </c>
      <c r="C3115" t="str">
        <f t="shared" si="196"/>
        <v>S - Pendapatan - Produk Dan Jasa Digital</v>
      </c>
      <c r="D3115" s="7" t="str">
        <f t="shared" si="189"/>
        <v>INSERT INTO m_coa (created_at, code, name) values (NOW(),'410101002','S - Pendapatan - Produk Dan Jasa Digital');</v>
      </c>
      <c r="E3115" s="744" t="s">
        <v>60</v>
      </c>
      <c r="F3115" t="s">
        <v>530</v>
      </c>
      <c r="G3115" t="s">
        <v>531</v>
      </c>
      <c r="I3115" t="s">
        <v>533</v>
      </c>
      <c r="K3115">
        <f>VLOOKUP(I3115,Sheet2!$A$2:$C$1013,3,FALSE)</f>
        <v>780</v>
      </c>
      <c r="L3115" t="str">
        <f t="shared" si="190"/>
        <v>UPDATE m_coa set coa_group_id='780' WHERE code='410101002';</v>
      </c>
    </row>
    <row r="3116" customFormat="1" spans="2:12">
      <c r="B3116">
        <v>410101003</v>
      </c>
      <c r="C3116" t="str">
        <f t="shared" si="196"/>
        <v>S - Pendapatan - Iklan Berbasis Cloud Digital</v>
      </c>
      <c r="D3116" s="7" t="str">
        <f t="shared" si="189"/>
        <v>INSERT INTO m_coa (created_at, code, name) values (NOW(),'410101003','S - Pendapatan - Iklan Berbasis Cloud Digital');</v>
      </c>
      <c r="E3116" s="744" t="s">
        <v>60</v>
      </c>
      <c r="F3116" t="s">
        <v>530</v>
      </c>
      <c r="G3116" t="s">
        <v>531</v>
      </c>
      <c r="I3116" t="s">
        <v>534</v>
      </c>
      <c r="K3116">
        <f>VLOOKUP(I3116,Sheet2!$A$2:$C$1013,3,FALSE)</f>
        <v>781</v>
      </c>
      <c r="L3116" t="str">
        <f t="shared" si="190"/>
        <v>UPDATE m_coa set coa_group_id='781' WHERE code='410101003';</v>
      </c>
    </row>
    <row r="3117" customFormat="1" spans="2:12">
      <c r="B3117">
        <v>410101004</v>
      </c>
      <c r="C3117" t="str">
        <f t="shared" si="196"/>
        <v>S - Pendapatan - Software As A Service</v>
      </c>
      <c r="D3117" s="7" t="str">
        <f t="shared" si="189"/>
        <v>INSERT INTO m_coa (created_at, code, name) values (NOW(),'410101004','S - Pendapatan - Software As A Service');</v>
      </c>
      <c r="E3117" s="744" t="s">
        <v>60</v>
      </c>
      <c r="F3117" t="s">
        <v>530</v>
      </c>
      <c r="G3117" t="s">
        <v>531</v>
      </c>
      <c r="I3117" t="s">
        <v>535</v>
      </c>
      <c r="K3117">
        <f>VLOOKUP(I3117,Sheet2!$A$2:$C$1013,3,FALSE)</f>
        <v>782</v>
      </c>
      <c r="L3117" t="str">
        <f t="shared" si="190"/>
        <v>UPDATE m_coa set coa_group_id='782' WHERE code='410101004';</v>
      </c>
    </row>
    <row r="3118" customFormat="1" spans="2:12">
      <c r="B3118">
        <v>410101005</v>
      </c>
      <c r="C3118" t="str">
        <f t="shared" si="196"/>
        <v>S - Pendapatan - Produk Dan Layanan Energi Bersih</v>
      </c>
      <c r="D3118" s="7" t="str">
        <f t="shared" si="189"/>
        <v>INSERT INTO m_coa (created_at, code, name) values (NOW(),'410101005','S - Pendapatan - Produk Dan Layanan Energi Bersih');</v>
      </c>
      <c r="E3118" s="744" t="s">
        <v>60</v>
      </c>
      <c r="F3118" t="s">
        <v>530</v>
      </c>
      <c r="G3118" t="s">
        <v>531</v>
      </c>
      <c r="I3118" t="s">
        <v>536</v>
      </c>
      <c r="K3118">
        <f>VLOOKUP(I3118,Sheet2!$A$2:$C$1013,3,FALSE)</f>
        <v>783</v>
      </c>
      <c r="L3118" t="str">
        <f t="shared" si="190"/>
        <v>UPDATE m_coa set coa_group_id='783' WHERE code='410101005';</v>
      </c>
    </row>
    <row r="3119" customFormat="1" spans="2:12">
      <c r="B3119">
        <v>410101006</v>
      </c>
      <c r="C3119" t="str">
        <f t="shared" si="196"/>
        <v>S - Pendapatan - Penjualan Grosir Digital</v>
      </c>
      <c r="D3119" s="7" t="str">
        <f t="shared" si="189"/>
        <v>INSERT INTO m_coa (created_at, code, name) values (NOW(),'410101006','S - Pendapatan - Penjualan Grosir Digital');</v>
      </c>
      <c r="E3119" s="744" t="s">
        <v>60</v>
      </c>
      <c r="F3119" t="s">
        <v>530</v>
      </c>
      <c r="G3119" t="s">
        <v>531</v>
      </c>
      <c r="I3119" t="s">
        <v>537</v>
      </c>
      <c r="K3119">
        <f>VLOOKUP(I3119,Sheet2!$A$2:$C$1013,3,FALSE)</f>
        <v>784</v>
      </c>
      <c r="L3119" t="str">
        <f t="shared" si="190"/>
        <v>UPDATE m_coa set coa_group_id='784' WHERE code='410101006';</v>
      </c>
    </row>
    <row r="3120" customFormat="1" spans="2:12">
      <c r="B3120">
        <v>410101007</v>
      </c>
      <c r="C3120" t="str">
        <f t="shared" si="196"/>
        <v>S - Pendapatan - Konten Dan Hiburan</v>
      </c>
      <c r="D3120" s="7" t="str">
        <f t="shared" si="189"/>
        <v>INSERT INTO m_coa (created_at, code, name) values (NOW(),'410101007','S - Pendapatan - Konten Dan Hiburan');</v>
      </c>
      <c r="E3120" s="744" t="s">
        <v>60</v>
      </c>
      <c r="F3120" t="s">
        <v>530</v>
      </c>
      <c r="G3120" t="s">
        <v>531</v>
      </c>
      <c r="I3120" t="s">
        <v>538</v>
      </c>
      <c r="K3120">
        <f>VLOOKUP(I3120,Sheet2!$A$2:$C$1013,3,FALSE)</f>
        <v>785</v>
      </c>
      <c r="L3120" t="str">
        <f t="shared" si="190"/>
        <v>UPDATE m_coa set coa_group_id='785' WHERE code='410101007';</v>
      </c>
    </row>
    <row r="3121" customFormat="1" spans="2:12">
      <c r="B3121">
        <v>410101008</v>
      </c>
      <c r="C3121" t="str">
        <f t="shared" si="196"/>
        <v>S - Pendapatan - Supply Chain Dan Logistik</v>
      </c>
      <c r="D3121" s="7" t="str">
        <f t="shared" si="189"/>
        <v>INSERT INTO m_coa (created_at, code, name) values (NOW(),'410101008','S - Pendapatan - Supply Chain Dan Logistik');</v>
      </c>
      <c r="E3121" s="744" t="s">
        <v>60</v>
      </c>
      <c r="F3121" t="s">
        <v>530</v>
      </c>
      <c r="G3121" t="s">
        <v>531</v>
      </c>
      <c r="I3121" t="s">
        <v>539</v>
      </c>
      <c r="K3121">
        <f>VLOOKUP(I3121,Sheet2!$A$2:$C$1013,3,FALSE)</f>
        <v>786</v>
      </c>
      <c r="L3121" t="str">
        <f t="shared" si="190"/>
        <v>UPDATE m_coa set coa_group_id='786' WHERE code='410101008';</v>
      </c>
    </row>
    <row r="3122" customFormat="1" spans="2:12">
      <c r="B3122">
        <v>410101009</v>
      </c>
      <c r="C3122" t="str">
        <f t="shared" si="196"/>
        <v>S - Pendapatan - Platform bursa iklan</v>
      </c>
      <c r="D3122" s="7" t="str">
        <f t="shared" si="189"/>
        <v>INSERT INTO m_coa (created_at, code, name) values (NOW(),'410101009','S - Pendapatan - Platform bursa iklan');</v>
      </c>
      <c r="E3122" s="744" t="s">
        <v>60</v>
      </c>
      <c r="F3122" t="s">
        <v>530</v>
      </c>
      <c r="G3122" t="s">
        <v>531</v>
      </c>
      <c r="I3122" t="s">
        <v>540</v>
      </c>
      <c r="K3122">
        <f>VLOOKUP(I3122,Sheet2!$A$2:$C$1013,3,FALSE)</f>
        <v>787</v>
      </c>
      <c r="L3122" t="str">
        <f t="shared" si="190"/>
        <v>UPDATE m_coa set coa_group_id='787' WHERE code='410101009';</v>
      </c>
    </row>
    <row r="3123" customFormat="1" spans="2:12">
      <c r="B3123">
        <v>410101010</v>
      </c>
      <c r="C3123" t="str">
        <f t="shared" si="196"/>
        <v>S - Pendapatan - Sewa pakai infrastruktur</v>
      </c>
      <c r="D3123" s="7" t="str">
        <f t="shared" si="189"/>
        <v>INSERT INTO m_coa (created_at, code, name) values (NOW(),'410101010','S - Pendapatan - Sewa pakai infrastruktur');</v>
      </c>
      <c r="E3123" s="744" t="s">
        <v>60</v>
      </c>
      <c r="F3123" t="s">
        <v>530</v>
      </c>
      <c r="G3123" t="s">
        <v>531</v>
      </c>
      <c r="I3123" t="s">
        <v>541</v>
      </c>
      <c r="K3123">
        <f>VLOOKUP(I3123,Sheet2!$A$2:$C$1013,3,FALSE)</f>
        <v>788</v>
      </c>
      <c r="L3123" t="str">
        <f t="shared" si="190"/>
        <v>UPDATE m_coa set coa_group_id='788' WHERE code='410101010';</v>
      </c>
    </row>
    <row r="3124" customFormat="1" spans="2:12">
      <c r="B3124">
        <v>410101011</v>
      </c>
      <c r="C3124" t="str">
        <f t="shared" si="196"/>
        <v>S - Pendapatan - Jasa pengelolaan</v>
      </c>
      <c r="D3124" s="7" t="str">
        <f t="shared" si="189"/>
        <v>INSERT INTO m_coa (created_at, code, name) values (NOW(),'410101011','S - Pendapatan - Jasa pengelolaan');</v>
      </c>
      <c r="E3124" s="744" t="s">
        <v>60</v>
      </c>
      <c r="F3124" t="s">
        <v>530</v>
      </c>
      <c r="G3124" t="s">
        <v>531</v>
      </c>
      <c r="I3124" t="s">
        <v>542</v>
      </c>
      <c r="K3124">
        <f>VLOOKUP(I3124,Sheet2!$A$2:$C$1013,3,FALSE)</f>
        <v>789</v>
      </c>
      <c r="L3124" t="str">
        <f t="shared" si="190"/>
        <v>UPDATE m_coa set coa_group_id='789' WHERE code='410101011';</v>
      </c>
    </row>
    <row r="3125" customFormat="1" spans="2:12">
      <c r="B3125">
        <v>410101012</v>
      </c>
      <c r="C3125" t="str">
        <f t="shared" si="196"/>
        <v>S - Pendapatan - Perangkat keras </v>
      </c>
      <c r="D3125" s="7" t="str">
        <f t="shared" si="189"/>
        <v>INSERT INTO m_coa (created_at, code, name) values (NOW(),'410101012','S - Pendapatan - Perangkat keras ');</v>
      </c>
      <c r="E3125" s="744" t="s">
        <v>60</v>
      </c>
      <c r="F3125" t="s">
        <v>530</v>
      </c>
      <c r="G3125" t="s">
        <v>531</v>
      </c>
      <c r="I3125" t="s">
        <v>543</v>
      </c>
      <c r="K3125">
        <f>VLOOKUP(I3125,Sheet2!$A$2:$C$1013,3,FALSE)</f>
        <v>790</v>
      </c>
      <c r="L3125" t="str">
        <f t="shared" si="190"/>
        <v>UPDATE m_coa set coa_group_id='790' WHERE code='410101012';</v>
      </c>
    </row>
    <row r="3126" customFormat="1" spans="2:12">
      <c r="B3126">
        <v>410101013</v>
      </c>
      <c r="C3126" t="str">
        <f t="shared" si="196"/>
        <v>S - Pendapatan - Trade marketing</v>
      </c>
      <c r="D3126" s="7" t="str">
        <f t="shared" si="189"/>
        <v>INSERT INTO m_coa (created_at, code, name) values (NOW(),'410101013','S - Pendapatan - Trade marketing');</v>
      </c>
      <c r="E3126" s="744" t="s">
        <v>60</v>
      </c>
      <c r="F3126" t="s">
        <v>530</v>
      </c>
      <c r="G3126" t="s">
        <v>531</v>
      </c>
      <c r="I3126" t="s">
        <v>544</v>
      </c>
      <c r="K3126">
        <f>VLOOKUP(I3126,Sheet2!$A$2:$C$1013,3,FALSE)</f>
        <v>791</v>
      </c>
      <c r="L3126" t="str">
        <f t="shared" si="190"/>
        <v>UPDATE m_coa set coa_group_id='791' WHERE code='410101013';</v>
      </c>
    </row>
    <row r="3127" customFormat="1" spans="2:12">
      <c r="B3127">
        <v>410101014</v>
      </c>
      <c r="C3127" t="str">
        <f t="shared" si="196"/>
        <v>S - Pendapatan - Lain-Lain</v>
      </c>
      <c r="D3127" s="7" t="str">
        <f t="shared" si="189"/>
        <v>INSERT INTO m_coa (created_at, code, name) values (NOW(),'410101014','S - Pendapatan - Lain-Lain');</v>
      </c>
      <c r="E3127" s="744" t="s">
        <v>60</v>
      </c>
      <c r="F3127" t="s">
        <v>530</v>
      </c>
      <c r="G3127" t="s">
        <v>531</v>
      </c>
      <c r="I3127" t="s">
        <v>351</v>
      </c>
      <c r="K3127">
        <f>VLOOKUP(I3127,Sheet2!$A$2:$C$1013,3,FALSE)</f>
        <v>270</v>
      </c>
      <c r="L3127" t="str">
        <f t="shared" si="190"/>
        <v>UPDATE m_coa set coa_group_id='270' WHERE code='410101014';</v>
      </c>
    </row>
    <row r="3128" customFormat="1" spans="2:12">
      <c r="B3128">
        <v>410201001</v>
      </c>
      <c r="C3128" t="str">
        <f t="shared" ref="C3128:C3141" si="197">CONCATENATE(F3128,E3128,G3128,E3128,I3128)</f>
        <v>S - Retur Penjualan - Agregator Produk Digital</v>
      </c>
      <c r="D3128" s="7" t="str">
        <f t="shared" si="189"/>
        <v>INSERT INTO m_coa (created_at, code, name) values (NOW(),'410201001','S - Retur Penjualan - Agregator Produk Digital');</v>
      </c>
      <c r="E3128" s="744" t="s">
        <v>60</v>
      </c>
      <c r="F3128" t="s">
        <v>530</v>
      </c>
      <c r="G3128" t="s">
        <v>545</v>
      </c>
      <c r="I3128" t="s">
        <v>532</v>
      </c>
      <c r="K3128">
        <f>VLOOKUP(I3128,Sheet2!$A$2:$C$1013,3,FALSE)</f>
        <v>779</v>
      </c>
      <c r="L3128" t="str">
        <f t="shared" si="190"/>
        <v>UPDATE m_coa set coa_group_id='779' WHERE code='410201001';</v>
      </c>
    </row>
    <row r="3129" customFormat="1" spans="2:12">
      <c r="B3129">
        <v>410201002</v>
      </c>
      <c r="C3129" t="str">
        <f t="shared" si="197"/>
        <v>S - Retur Penjualan - Produk Dan Jasa Digital</v>
      </c>
      <c r="D3129" s="7" t="str">
        <f t="shared" si="189"/>
        <v>INSERT INTO m_coa (created_at, code, name) values (NOW(),'410201002','S - Retur Penjualan - Produk Dan Jasa Digital');</v>
      </c>
      <c r="E3129" s="744" t="s">
        <v>60</v>
      </c>
      <c r="F3129" t="s">
        <v>530</v>
      </c>
      <c r="G3129" t="s">
        <v>545</v>
      </c>
      <c r="I3129" t="s">
        <v>533</v>
      </c>
      <c r="K3129">
        <f>VLOOKUP(I3129,Sheet2!$A$2:$C$1013,3,FALSE)</f>
        <v>780</v>
      </c>
      <c r="L3129" t="str">
        <f t="shared" si="190"/>
        <v>UPDATE m_coa set coa_group_id='780' WHERE code='410201002';</v>
      </c>
    </row>
    <row r="3130" customFormat="1" spans="2:12">
      <c r="B3130">
        <v>410201003</v>
      </c>
      <c r="C3130" t="str">
        <f t="shared" si="197"/>
        <v>S - Retur Penjualan - Iklan Berbasis Cloud Digital</v>
      </c>
      <c r="D3130" s="7" t="str">
        <f t="shared" si="189"/>
        <v>INSERT INTO m_coa (created_at, code, name) values (NOW(),'410201003','S - Retur Penjualan - Iklan Berbasis Cloud Digital');</v>
      </c>
      <c r="E3130" s="744" t="s">
        <v>60</v>
      </c>
      <c r="F3130" t="s">
        <v>530</v>
      </c>
      <c r="G3130" t="s">
        <v>545</v>
      </c>
      <c r="I3130" t="s">
        <v>534</v>
      </c>
      <c r="K3130">
        <f>VLOOKUP(I3130,Sheet2!$A$2:$C$1013,3,FALSE)</f>
        <v>781</v>
      </c>
      <c r="L3130" t="str">
        <f t="shared" si="190"/>
        <v>UPDATE m_coa set coa_group_id='781' WHERE code='410201003';</v>
      </c>
    </row>
    <row r="3131" customFormat="1" spans="2:12">
      <c r="B3131">
        <v>410201004</v>
      </c>
      <c r="C3131" t="str">
        <f t="shared" si="197"/>
        <v>S - Retur Penjualan - Software As A Service</v>
      </c>
      <c r="D3131" s="7" t="str">
        <f t="shared" si="189"/>
        <v>INSERT INTO m_coa (created_at, code, name) values (NOW(),'410201004','S - Retur Penjualan - Software As A Service');</v>
      </c>
      <c r="E3131" s="744" t="s">
        <v>60</v>
      </c>
      <c r="F3131" t="s">
        <v>530</v>
      </c>
      <c r="G3131" t="s">
        <v>545</v>
      </c>
      <c r="I3131" t="s">
        <v>535</v>
      </c>
      <c r="K3131">
        <f>VLOOKUP(I3131,Sheet2!$A$2:$C$1013,3,FALSE)</f>
        <v>782</v>
      </c>
      <c r="L3131" t="str">
        <f t="shared" si="190"/>
        <v>UPDATE m_coa set coa_group_id='782' WHERE code='410201004';</v>
      </c>
    </row>
    <row r="3132" customFormat="1" spans="2:12">
      <c r="B3132">
        <v>410201005</v>
      </c>
      <c r="C3132" t="str">
        <f t="shared" si="197"/>
        <v>S - Retur Penjualan - Produk Dan Layanan Energi Bersih</v>
      </c>
      <c r="D3132" s="7" t="str">
        <f t="shared" si="189"/>
        <v>INSERT INTO m_coa (created_at, code, name) values (NOW(),'410201005','S - Retur Penjualan - Produk Dan Layanan Energi Bersih');</v>
      </c>
      <c r="E3132" s="744" t="s">
        <v>60</v>
      </c>
      <c r="F3132" t="s">
        <v>530</v>
      </c>
      <c r="G3132" t="s">
        <v>545</v>
      </c>
      <c r="I3132" t="s">
        <v>536</v>
      </c>
      <c r="K3132">
        <f>VLOOKUP(I3132,Sheet2!$A$2:$C$1013,3,FALSE)</f>
        <v>783</v>
      </c>
      <c r="L3132" t="str">
        <f t="shared" si="190"/>
        <v>UPDATE m_coa set coa_group_id='783' WHERE code='410201005';</v>
      </c>
    </row>
    <row r="3133" customFormat="1" spans="2:12">
      <c r="B3133">
        <v>410201006</v>
      </c>
      <c r="C3133" t="str">
        <f t="shared" si="197"/>
        <v>S - Retur Penjualan - Penjualan Grosir Digital</v>
      </c>
      <c r="D3133" s="7" t="str">
        <f t="shared" si="189"/>
        <v>INSERT INTO m_coa (created_at, code, name) values (NOW(),'410201006','S - Retur Penjualan - Penjualan Grosir Digital');</v>
      </c>
      <c r="E3133" s="744" t="s">
        <v>60</v>
      </c>
      <c r="F3133" t="s">
        <v>530</v>
      </c>
      <c r="G3133" t="s">
        <v>545</v>
      </c>
      <c r="I3133" t="s">
        <v>537</v>
      </c>
      <c r="K3133">
        <f>VLOOKUP(I3133,Sheet2!$A$2:$C$1013,3,FALSE)</f>
        <v>784</v>
      </c>
      <c r="L3133" t="str">
        <f t="shared" si="190"/>
        <v>UPDATE m_coa set coa_group_id='784' WHERE code='410201006';</v>
      </c>
    </row>
    <row r="3134" customFormat="1" spans="2:12">
      <c r="B3134">
        <v>410201007</v>
      </c>
      <c r="C3134" t="str">
        <f t="shared" si="197"/>
        <v>S - Retur Penjualan - Konten Dan Hiburan</v>
      </c>
      <c r="D3134" s="7" t="str">
        <f t="shared" si="189"/>
        <v>INSERT INTO m_coa (created_at, code, name) values (NOW(),'410201007','S - Retur Penjualan - Konten Dan Hiburan');</v>
      </c>
      <c r="E3134" s="744" t="s">
        <v>60</v>
      </c>
      <c r="F3134" t="s">
        <v>530</v>
      </c>
      <c r="G3134" t="s">
        <v>545</v>
      </c>
      <c r="I3134" t="s">
        <v>538</v>
      </c>
      <c r="K3134">
        <f>VLOOKUP(I3134,Sheet2!$A$2:$C$1013,3,FALSE)</f>
        <v>785</v>
      </c>
      <c r="L3134" t="str">
        <f t="shared" si="190"/>
        <v>UPDATE m_coa set coa_group_id='785' WHERE code='410201007';</v>
      </c>
    </row>
    <row r="3135" customFormat="1" spans="2:12">
      <c r="B3135">
        <v>410201008</v>
      </c>
      <c r="C3135" t="str">
        <f t="shared" si="197"/>
        <v>S - Retur Penjualan - Supply Chain Dan Logistik</v>
      </c>
      <c r="D3135" s="7" t="str">
        <f t="shared" si="189"/>
        <v>INSERT INTO m_coa (created_at, code, name) values (NOW(),'410201008','S - Retur Penjualan - Supply Chain Dan Logistik');</v>
      </c>
      <c r="E3135" s="744" t="s">
        <v>60</v>
      </c>
      <c r="F3135" t="s">
        <v>530</v>
      </c>
      <c r="G3135" t="s">
        <v>545</v>
      </c>
      <c r="I3135" t="s">
        <v>539</v>
      </c>
      <c r="K3135">
        <f>VLOOKUP(I3135,Sheet2!$A$2:$C$1013,3,FALSE)</f>
        <v>786</v>
      </c>
      <c r="L3135" t="str">
        <f t="shared" si="190"/>
        <v>UPDATE m_coa set coa_group_id='786' WHERE code='410201008';</v>
      </c>
    </row>
    <row r="3136" customFormat="1" spans="2:12">
      <c r="B3136">
        <v>410201009</v>
      </c>
      <c r="C3136" t="str">
        <f t="shared" si="197"/>
        <v>S - Retur Penjualan - Platform bursa iklan</v>
      </c>
      <c r="D3136" s="7" t="str">
        <f t="shared" si="189"/>
        <v>INSERT INTO m_coa (created_at, code, name) values (NOW(),'410201009','S - Retur Penjualan - Platform bursa iklan');</v>
      </c>
      <c r="E3136" s="744" t="s">
        <v>60</v>
      </c>
      <c r="F3136" t="s">
        <v>530</v>
      </c>
      <c r="G3136" t="s">
        <v>545</v>
      </c>
      <c r="I3136" t="s">
        <v>540</v>
      </c>
      <c r="K3136">
        <f>VLOOKUP(I3136,Sheet2!$A$2:$C$1013,3,FALSE)</f>
        <v>787</v>
      </c>
      <c r="L3136" t="str">
        <f t="shared" si="190"/>
        <v>UPDATE m_coa set coa_group_id='787' WHERE code='410201009';</v>
      </c>
    </row>
    <row r="3137" customFormat="1" spans="2:12">
      <c r="B3137">
        <v>410201010</v>
      </c>
      <c r="C3137" t="str">
        <f t="shared" si="197"/>
        <v>S - Retur Penjualan - Sewa pakai infrastruktur</v>
      </c>
      <c r="D3137" s="7" t="str">
        <f t="shared" si="189"/>
        <v>INSERT INTO m_coa (created_at, code, name) values (NOW(),'410201010','S - Retur Penjualan - Sewa pakai infrastruktur');</v>
      </c>
      <c r="E3137" s="744" t="s">
        <v>60</v>
      </c>
      <c r="F3137" t="s">
        <v>530</v>
      </c>
      <c r="G3137" t="s">
        <v>545</v>
      </c>
      <c r="I3137" t="s">
        <v>541</v>
      </c>
      <c r="K3137">
        <f>VLOOKUP(I3137,Sheet2!$A$2:$C$1013,3,FALSE)</f>
        <v>788</v>
      </c>
      <c r="L3137" t="str">
        <f t="shared" si="190"/>
        <v>UPDATE m_coa set coa_group_id='788' WHERE code='410201010';</v>
      </c>
    </row>
    <row r="3138" customFormat="1" spans="2:12">
      <c r="B3138">
        <v>410201011</v>
      </c>
      <c r="C3138" t="str">
        <f t="shared" si="197"/>
        <v>S - Retur Penjualan - Jasa pengelolaan</v>
      </c>
      <c r="D3138" s="7" t="str">
        <f t="shared" si="189"/>
        <v>INSERT INTO m_coa (created_at, code, name) values (NOW(),'410201011','S - Retur Penjualan - Jasa pengelolaan');</v>
      </c>
      <c r="E3138" s="744" t="s">
        <v>60</v>
      </c>
      <c r="F3138" t="s">
        <v>530</v>
      </c>
      <c r="G3138" t="s">
        <v>545</v>
      </c>
      <c r="I3138" t="s">
        <v>542</v>
      </c>
      <c r="K3138">
        <f>VLOOKUP(I3138,Sheet2!$A$2:$C$1013,3,FALSE)</f>
        <v>789</v>
      </c>
      <c r="L3138" t="str">
        <f t="shared" si="190"/>
        <v>UPDATE m_coa set coa_group_id='789' WHERE code='410201011';</v>
      </c>
    </row>
    <row r="3139" customFormat="1" spans="2:12">
      <c r="B3139">
        <v>410201012</v>
      </c>
      <c r="C3139" t="str">
        <f t="shared" si="197"/>
        <v>S - Retur Penjualan - Perangkat keras </v>
      </c>
      <c r="D3139" s="7" t="str">
        <f t="shared" si="189"/>
        <v>INSERT INTO m_coa (created_at, code, name) values (NOW(),'410201012','S - Retur Penjualan - Perangkat keras ');</v>
      </c>
      <c r="E3139" s="744" t="s">
        <v>60</v>
      </c>
      <c r="F3139" t="s">
        <v>530</v>
      </c>
      <c r="G3139" t="s">
        <v>545</v>
      </c>
      <c r="I3139" t="s">
        <v>543</v>
      </c>
      <c r="K3139">
        <f>VLOOKUP(I3139,Sheet2!$A$2:$C$1013,3,FALSE)</f>
        <v>790</v>
      </c>
      <c r="L3139" t="str">
        <f t="shared" si="190"/>
        <v>UPDATE m_coa set coa_group_id='790' WHERE code='410201012';</v>
      </c>
    </row>
    <row r="3140" customFormat="1" spans="2:12">
      <c r="B3140">
        <v>410201013</v>
      </c>
      <c r="C3140" t="str">
        <f t="shared" si="197"/>
        <v>S - Retur Penjualan - Trade marketing</v>
      </c>
      <c r="D3140" s="7" t="str">
        <f t="shared" si="189"/>
        <v>INSERT INTO m_coa (created_at, code, name) values (NOW(),'410201013','S - Retur Penjualan - Trade marketing');</v>
      </c>
      <c r="E3140" s="744" t="s">
        <v>60</v>
      </c>
      <c r="F3140" t="s">
        <v>530</v>
      </c>
      <c r="G3140" t="s">
        <v>545</v>
      </c>
      <c r="I3140" t="s">
        <v>544</v>
      </c>
      <c r="K3140">
        <f>VLOOKUP(I3140,Sheet2!$A$2:$C$1013,3,FALSE)</f>
        <v>791</v>
      </c>
      <c r="L3140" t="str">
        <f t="shared" si="190"/>
        <v>UPDATE m_coa set coa_group_id='791' WHERE code='410201013';</v>
      </c>
    </row>
    <row r="3141" customFormat="1" spans="2:12">
      <c r="B3141">
        <v>410201014</v>
      </c>
      <c r="C3141" t="str">
        <f t="shared" si="197"/>
        <v>S - Retur Penjualan - Lain-Lain</v>
      </c>
      <c r="D3141" s="7" t="str">
        <f t="shared" ref="D3141:D3204" si="198">"INSERT INTO m_coa (created_at, code, name) values (NOW(),'"&amp;B3141&amp;"','"&amp;C3141&amp;"');"</f>
        <v>INSERT INTO m_coa (created_at, code, name) values (NOW(),'410201014','S - Retur Penjualan - Lain-Lain');</v>
      </c>
      <c r="E3141" s="744" t="s">
        <v>60</v>
      </c>
      <c r="F3141" t="s">
        <v>530</v>
      </c>
      <c r="G3141" t="s">
        <v>545</v>
      </c>
      <c r="I3141" t="s">
        <v>351</v>
      </c>
      <c r="K3141">
        <f>VLOOKUP(I3141,Sheet2!$A$2:$C$1013,3,FALSE)</f>
        <v>270</v>
      </c>
      <c r="L3141" t="str">
        <f t="shared" ref="L3141:L3204" si="199">"UPDATE m_coa set coa_group_id='"&amp;K3141&amp;"' WHERE code='"&amp;B3141&amp;"';"</f>
        <v>UPDATE m_coa set coa_group_id='270' WHERE code='410201014';</v>
      </c>
    </row>
    <row r="3142" customFormat="1" spans="2:12">
      <c r="B3142">
        <v>410301001</v>
      </c>
      <c r="C3142" t="str">
        <f t="shared" ref="C3142:C3155" si="200">CONCATENATE(F3142,E3142,G3142,E3142,I3142)</f>
        <v>S - Diskon Penjualan - Agregator Produk Digital</v>
      </c>
      <c r="D3142" s="7" t="str">
        <f t="shared" si="198"/>
        <v>INSERT INTO m_coa (created_at, code, name) values (NOW(),'410301001','S - Diskon Penjualan - Agregator Produk Digital');</v>
      </c>
      <c r="E3142" s="744" t="s">
        <v>60</v>
      </c>
      <c r="F3142" t="s">
        <v>530</v>
      </c>
      <c r="G3142" t="s">
        <v>546</v>
      </c>
      <c r="I3142" t="s">
        <v>532</v>
      </c>
      <c r="K3142">
        <f>VLOOKUP(I3142,Sheet2!$A$2:$C$1013,3,FALSE)</f>
        <v>779</v>
      </c>
      <c r="L3142" t="str">
        <f t="shared" si="199"/>
        <v>UPDATE m_coa set coa_group_id='779' WHERE code='410301001';</v>
      </c>
    </row>
    <row r="3143" customFormat="1" spans="2:12">
      <c r="B3143">
        <v>410301002</v>
      </c>
      <c r="C3143" t="str">
        <f t="shared" si="200"/>
        <v>S - Diskon Penjualan - Produk Dan Jasa Digital</v>
      </c>
      <c r="D3143" s="7" t="str">
        <f t="shared" si="198"/>
        <v>INSERT INTO m_coa (created_at, code, name) values (NOW(),'410301002','S - Diskon Penjualan - Produk Dan Jasa Digital');</v>
      </c>
      <c r="E3143" s="744" t="s">
        <v>60</v>
      </c>
      <c r="F3143" t="s">
        <v>530</v>
      </c>
      <c r="G3143" t="s">
        <v>546</v>
      </c>
      <c r="I3143" t="s">
        <v>533</v>
      </c>
      <c r="K3143">
        <f>VLOOKUP(I3143,Sheet2!$A$2:$C$1013,3,FALSE)</f>
        <v>780</v>
      </c>
      <c r="L3143" t="str">
        <f t="shared" si="199"/>
        <v>UPDATE m_coa set coa_group_id='780' WHERE code='410301002';</v>
      </c>
    </row>
    <row r="3144" customFormat="1" spans="2:12">
      <c r="B3144">
        <v>410301003</v>
      </c>
      <c r="C3144" t="str">
        <f t="shared" si="200"/>
        <v>S - Diskon Penjualan - Iklan Berbasis Cloud Digital</v>
      </c>
      <c r="D3144" s="7" t="str">
        <f t="shared" si="198"/>
        <v>INSERT INTO m_coa (created_at, code, name) values (NOW(),'410301003','S - Diskon Penjualan - Iklan Berbasis Cloud Digital');</v>
      </c>
      <c r="E3144" s="744" t="s">
        <v>60</v>
      </c>
      <c r="F3144" t="s">
        <v>530</v>
      </c>
      <c r="G3144" t="s">
        <v>546</v>
      </c>
      <c r="I3144" t="s">
        <v>534</v>
      </c>
      <c r="K3144">
        <f>VLOOKUP(I3144,Sheet2!$A$2:$C$1013,3,FALSE)</f>
        <v>781</v>
      </c>
      <c r="L3144" t="str">
        <f t="shared" si="199"/>
        <v>UPDATE m_coa set coa_group_id='781' WHERE code='410301003';</v>
      </c>
    </row>
    <row r="3145" customFormat="1" spans="2:12">
      <c r="B3145">
        <v>410301004</v>
      </c>
      <c r="C3145" t="str">
        <f t="shared" si="200"/>
        <v>S - Diskon Penjualan - Software As A Service</v>
      </c>
      <c r="D3145" s="7" t="str">
        <f t="shared" si="198"/>
        <v>INSERT INTO m_coa (created_at, code, name) values (NOW(),'410301004','S - Diskon Penjualan - Software As A Service');</v>
      </c>
      <c r="E3145" s="744" t="s">
        <v>60</v>
      </c>
      <c r="F3145" t="s">
        <v>530</v>
      </c>
      <c r="G3145" t="s">
        <v>546</v>
      </c>
      <c r="I3145" t="s">
        <v>535</v>
      </c>
      <c r="K3145">
        <f>VLOOKUP(I3145,Sheet2!$A$2:$C$1013,3,FALSE)</f>
        <v>782</v>
      </c>
      <c r="L3145" t="str">
        <f t="shared" si="199"/>
        <v>UPDATE m_coa set coa_group_id='782' WHERE code='410301004';</v>
      </c>
    </row>
    <row r="3146" customFormat="1" spans="2:12">
      <c r="B3146">
        <v>410301005</v>
      </c>
      <c r="C3146" t="str">
        <f t="shared" si="200"/>
        <v>S - Diskon Penjualan - Produk Dan Layanan Energi Bersih</v>
      </c>
      <c r="D3146" s="7" t="str">
        <f t="shared" si="198"/>
        <v>INSERT INTO m_coa (created_at, code, name) values (NOW(),'410301005','S - Diskon Penjualan - Produk Dan Layanan Energi Bersih');</v>
      </c>
      <c r="E3146" s="744" t="s">
        <v>60</v>
      </c>
      <c r="F3146" t="s">
        <v>530</v>
      </c>
      <c r="G3146" t="s">
        <v>546</v>
      </c>
      <c r="I3146" t="s">
        <v>536</v>
      </c>
      <c r="K3146">
        <f>VLOOKUP(I3146,Sheet2!$A$2:$C$1013,3,FALSE)</f>
        <v>783</v>
      </c>
      <c r="L3146" t="str">
        <f t="shared" si="199"/>
        <v>UPDATE m_coa set coa_group_id='783' WHERE code='410301005';</v>
      </c>
    </row>
    <row r="3147" customFormat="1" spans="2:12">
      <c r="B3147">
        <v>410301006</v>
      </c>
      <c r="C3147" t="str">
        <f t="shared" si="200"/>
        <v>S - Diskon Penjualan - Penjualan Grosir Digital</v>
      </c>
      <c r="D3147" s="7" t="str">
        <f t="shared" si="198"/>
        <v>INSERT INTO m_coa (created_at, code, name) values (NOW(),'410301006','S - Diskon Penjualan - Penjualan Grosir Digital');</v>
      </c>
      <c r="E3147" s="744" t="s">
        <v>60</v>
      </c>
      <c r="F3147" t="s">
        <v>530</v>
      </c>
      <c r="G3147" t="s">
        <v>546</v>
      </c>
      <c r="I3147" t="s">
        <v>537</v>
      </c>
      <c r="K3147">
        <f>VLOOKUP(I3147,Sheet2!$A$2:$C$1013,3,FALSE)</f>
        <v>784</v>
      </c>
      <c r="L3147" t="str">
        <f t="shared" si="199"/>
        <v>UPDATE m_coa set coa_group_id='784' WHERE code='410301006';</v>
      </c>
    </row>
    <row r="3148" customFormat="1" spans="2:12">
      <c r="B3148">
        <v>410301007</v>
      </c>
      <c r="C3148" t="str">
        <f t="shared" si="200"/>
        <v>S - Diskon Penjualan - Konten Dan Hiburan</v>
      </c>
      <c r="D3148" s="7" t="str">
        <f t="shared" si="198"/>
        <v>INSERT INTO m_coa (created_at, code, name) values (NOW(),'410301007','S - Diskon Penjualan - Konten Dan Hiburan');</v>
      </c>
      <c r="E3148" s="744" t="s">
        <v>60</v>
      </c>
      <c r="F3148" t="s">
        <v>530</v>
      </c>
      <c r="G3148" t="s">
        <v>546</v>
      </c>
      <c r="I3148" t="s">
        <v>538</v>
      </c>
      <c r="K3148">
        <f>VLOOKUP(I3148,Sheet2!$A$2:$C$1013,3,FALSE)</f>
        <v>785</v>
      </c>
      <c r="L3148" t="str">
        <f t="shared" si="199"/>
        <v>UPDATE m_coa set coa_group_id='785' WHERE code='410301007';</v>
      </c>
    </row>
    <row r="3149" customFormat="1" spans="2:12">
      <c r="B3149">
        <v>410301008</v>
      </c>
      <c r="C3149" t="str">
        <f t="shared" si="200"/>
        <v>S - Diskon Penjualan - Supply Chain Dan Logistik</v>
      </c>
      <c r="D3149" s="7" t="str">
        <f t="shared" si="198"/>
        <v>INSERT INTO m_coa (created_at, code, name) values (NOW(),'410301008','S - Diskon Penjualan - Supply Chain Dan Logistik');</v>
      </c>
      <c r="E3149" s="744" t="s">
        <v>60</v>
      </c>
      <c r="F3149" t="s">
        <v>530</v>
      </c>
      <c r="G3149" t="s">
        <v>546</v>
      </c>
      <c r="I3149" t="s">
        <v>539</v>
      </c>
      <c r="K3149">
        <f>VLOOKUP(I3149,Sheet2!$A$2:$C$1013,3,FALSE)</f>
        <v>786</v>
      </c>
      <c r="L3149" t="str">
        <f t="shared" si="199"/>
        <v>UPDATE m_coa set coa_group_id='786' WHERE code='410301008';</v>
      </c>
    </row>
    <row r="3150" customFormat="1" spans="2:12">
      <c r="B3150">
        <v>410301009</v>
      </c>
      <c r="C3150" t="str">
        <f t="shared" si="200"/>
        <v>S - Diskon Penjualan - Platform bursa iklan</v>
      </c>
      <c r="D3150" s="7" t="str">
        <f t="shared" si="198"/>
        <v>INSERT INTO m_coa (created_at, code, name) values (NOW(),'410301009','S - Diskon Penjualan - Platform bursa iklan');</v>
      </c>
      <c r="E3150" s="744" t="s">
        <v>60</v>
      </c>
      <c r="F3150" t="s">
        <v>530</v>
      </c>
      <c r="G3150" t="s">
        <v>546</v>
      </c>
      <c r="I3150" t="s">
        <v>540</v>
      </c>
      <c r="K3150">
        <f>VLOOKUP(I3150,Sheet2!$A$2:$C$1013,3,FALSE)</f>
        <v>787</v>
      </c>
      <c r="L3150" t="str">
        <f t="shared" si="199"/>
        <v>UPDATE m_coa set coa_group_id='787' WHERE code='410301009';</v>
      </c>
    </row>
    <row r="3151" customFormat="1" spans="2:12">
      <c r="B3151">
        <v>410301010</v>
      </c>
      <c r="C3151" t="str">
        <f t="shared" si="200"/>
        <v>S - Diskon Penjualan - Sewa pakai infrastruktur</v>
      </c>
      <c r="D3151" s="7" t="str">
        <f t="shared" si="198"/>
        <v>INSERT INTO m_coa (created_at, code, name) values (NOW(),'410301010','S - Diskon Penjualan - Sewa pakai infrastruktur');</v>
      </c>
      <c r="E3151" s="744" t="s">
        <v>60</v>
      </c>
      <c r="F3151" t="s">
        <v>530</v>
      </c>
      <c r="G3151" t="s">
        <v>546</v>
      </c>
      <c r="I3151" t="s">
        <v>541</v>
      </c>
      <c r="K3151">
        <f>VLOOKUP(I3151,Sheet2!$A$2:$C$1013,3,FALSE)</f>
        <v>788</v>
      </c>
      <c r="L3151" t="str">
        <f t="shared" si="199"/>
        <v>UPDATE m_coa set coa_group_id='788' WHERE code='410301010';</v>
      </c>
    </row>
    <row r="3152" customFormat="1" spans="2:12">
      <c r="B3152">
        <v>410301011</v>
      </c>
      <c r="C3152" t="str">
        <f t="shared" si="200"/>
        <v>S - Diskon Penjualan - Jasa pengelolaan</v>
      </c>
      <c r="D3152" s="7" t="str">
        <f t="shared" si="198"/>
        <v>INSERT INTO m_coa (created_at, code, name) values (NOW(),'410301011','S - Diskon Penjualan - Jasa pengelolaan');</v>
      </c>
      <c r="E3152" s="744" t="s">
        <v>60</v>
      </c>
      <c r="F3152" t="s">
        <v>530</v>
      </c>
      <c r="G3152" t="s">
        <v>546</v>
      </c>
      <c r="I3152" t="s">
        <v>542</v>
      </c>
      <c r="K3152">
        <f>VLOOKUP(I3152,Sheet2!$A$2:$C$1013,3,FALSE)</f>
        <v>789</v>
      </c>
      <c r="L3152" t="str">
        <f t="shared" si="199"/>
        <v>UPDATE m_coa set coa_group_id='789' WHERE code='410301011';</v>
      </c>
    </row>
    <row r="3153" customFormat="1" spans="2:12">
      <c r="B3153">
        <v>410301012</v>
      </c>
      <c r="C3153" t="str">
        <f t="shared" si="200"/>
        <v>S - Diskon Penjualan - Perangkat keras </v>
      </c>
      <c r="D3153" s="7" t="str">
        <f t="shared" si="198"/>
        <v>INSERT INTO m_coa (created_at, code, name) values (NOW(),'410301012','S - Diskon Penjualan - Perangkat keras ');</v>
      </c>
      <c r="E3153" s="744" t="s">
        <v>60</v>
      </c>
      <c r="F3153" t="s">
        <v>530</v>
      </c>
      <c r="G3153" t="s">
        <v>546</v>
      </c>
      <c r="I3153" t="s">
        <v>543</v>
      </c>
      <c r="K3153">
        <f>VLOOKUP(I3153,Sheet2!$A$2:$C$1013,3,FALSE)</f>
        <v>790</v>
      </c>
      <c r="L3153" t="str">
        <f t="shared" si="199"/>
        <v>UPDATE m_coa set coa_group_id='790' WHERE code='410301012';</v>
      </c>
    </row>
    <row r="3154" customFormat="1" spans="2:12">
      <c r="B3154">
        <v>410301013</v>
      </c>
      <c r="C3154" t="str">
        <f t="shared" si="200"/>
        <v>S - Diskon Penjualan - Trade marketing</v>
      </c>
      <c r="D3154" s="7" t="str">
        <f t="shared" si="198"/>
        <v>INSERT INTO m_coa (created_at, code, name) values (NOW(),'410301013','S - Diskon Penjualan - Trade marketing');</v>
      </c>
      <c r="E3154" s="744" t="s">
        <v>60</v>
      </c>
      <c r="F3154" t="s">
        <v>530</v>
      </c>
      <c r="G3154" t="s">
        <v>546</v>
      </c>
      <c r="I3154" t="s">
        <v>544</v>
      </c>
      <c r="K3154">
        <f>VLOOKUP(I3154,Sheet2!$A$2:$C$1013,3,FALSE)</f>
        <v>791</v>
      </c>
      <c r="L3154" t="str">
        <f t="shared" si="199"/>
        <v>UPDATE m_coa set coa_group_id='791' WHERE code='410301013';</v>
      </c>
    </row>
    <row r="3155" customFormat="1" spans="2:12">
      <c r="B3155">
        <v>410301014</v>
      </c>
      <c r="C3155" t="str">
        <f t="shared" si="200"/>
        <v>S - Diskon Penjualan - Lain-Lain</v>
      </c>
      <c r="D3155" s="7" t="str">
        <f t="shared" si="198"/>
        <v>INSERT INTO m_coa (created_at, code, name) values (NOW(),'410301014','S - Diskon Penjualan - Lain-Lain');</v>
      </c>
      <c r="E3155" s="744" t="s">
        <v>60</v>
      </c>
      <c r="F3155" t="s">
        <v>530</v>
      </c>
      <c r="G3155" t="s">
        <v>546</v>
      </c>
      <c r="I3155" t="s">
        <v>351</v>
      </c>
      <c r="K3155">
        <f>VLOOKUP(I3155,Sheet2!$A$2:$C$1013,3,FALSE)</f>
        <v>270</v>
      </c>
      <c r="L3155" t="str">
        <f t="shared" si="199"/>
        <v>UPDATE m_coa set coa_group_id='270' WHERE code='410301014';</v>
      </c>
    </row>
    <row r="3156" customFormat="1" spans="2:12">
      <c r="B3156">
        <v>410401001</v>
      </c>
      <c r="C3156" t="str">
        <f t="shared" ref="C3156:C3158" si="201">CONCATENATE(F3156,E3156,G3156,E3156,I3156)</f>
        <v>S - Pendapatan Insentif - PT Telekomunikasi Selular</v>
      </c>
      <c r="D3156" s="7" t="str">
        <f t="shared" si="198"/>
        <v>INSERT INTO m_coa (created_at, code, name) values (NOW(),'410401001','S - Pendapatan Insentif - PT Telekomunikasi Selular');</v>
      </c>
      <c r="E3156" s="744" t="s">
        <v>60</v>
      </c>
      <c r="F3156" t="s">
        <v>530</v>
      </c>
      <c r="G3156" t="s">
        <v>547</v>
      </c>
      <c r="I3156" t="s">
        <v>107</v>
      </c>
      <c r="K3156">
        <f>VLOOKUP(I3156,Sheet2!$A$2:$C$1013,3,FALSE)</f>
        <v>38</v>
      </c>
      <c r="L3156" t="str">
        <f t="shared" si="199"/>
        <v>UPDATE m_coa set coa_group_id='38' WHERE code='410401001';</v>
      </c>
    </row>
    <row r="3157" customFormat="1" spans="2:12">
      <c r="B3157">
        <v>410401002</v>
      </c>
      <c r="C3157" t="str">
        <f t="shared" si="201"/>
        <v>S - Pendapatan Insentif - PT Indosat Tbk</v>
      </c>
      <c r="D3157" s="7" t="str">
        <f t="shared" si="198"/>
        <v>INSERT INTO m_coa (created_at, code, name) values (NOW(),'410401002','S - Pendapatan Insentif - PT Indosat Tbk');</v>
      </c>
      <c r="E3157" s="744" t="s">
        <v>60</v>
      </c>
      <c r="F3157" t="s">
        <v>530</v>
      </c>
      <c r="G3157" t="s">
        <v>547</v>
      </c>
      <c r="I3157" t="s">
        <v>108</v>
      </c>
      <c r="K3157">
        <f>VLOOKUP(I3157,Sheet2!$A$2:$C$1013,3,FALSE)</f>
        <v>39</v>
      </c>
      <c r="L3157" t="str">
        <f t="shared" si="199"/>
        <v>UPDATE m_coa set coa_group_id='39' WHERE code='410401002';</v>
      </c>
    </row>
    <row r="3158" customFormat="1" spans="2:12">
      <c r="B3158">
        <v>410401003</v>
      </c>
      <c r="C3158" t="str">
        <f t="shared" si="201"/>
        <v>S - Pendapatan Insentif - PT Xl Axiata Tbk</v>
      </c>
      <c r="D3158" s="7" t="str">
        <f t="shared" si="198"/>
        <v>INSERT INTO m_coa (created_at, code, name) values (NOW(),'410401003','S - Pendapatan Insentif - PT Xl Axiata Tbk');</v>
      </c>
      <c r="E3158" s="744" t="s">
        <v>60</v>
      </c>
      <c r="F3158" t="s">
        <v>530</v>
      </c>
      <c r="G3158" t="s">
        <v>547</v>
      </c>
      <c r="I3158" t="s">
        <v>109</v>
      </c>
      <c r="K3158">
        <f>VLOOKUP(I3158,Sheet2!$A$2:$C$1013,3,FALSE)</f>
        <v>40</v>
      </c>
      <c r="L3158" t="str">
        <f t="shared" si="199"/>
        <v>UPDATE m_coa set coa_group_id='40' WHERE code='410401003';</v>
      </c>
    </row>
    <row r="3159" customFormat="1" spans="2:12">
      <c r="B3159">
        <v>510101001</v>
      </c>
      <c r="C3159" t="str">
        <f t="shared" ref="C3159:C3173" si="202">CONCATENATE(F3159,E3159,G3159,E3159,I3159)</f>
        <v>COGS - Harga Pokok Penjualan - Agregator Produk Digital</v>
      </c>
      <c r="D3159" s="7" t="str">
        <f t="shared" si="198"/>
        <v>INSERT INTO m_coa (created_at, code, name) values (NOW(),'510101001','COGS - Harga Pokok Penjualan - Agregator Produk Digital');</v>
      </c>
      <c r="E3159" s="744" t="s">
        <v>60</v>
      </c>
      <c r="F3159" t="s">
        <v>548</v>
      </c>
      <c r="G3159" t="s">
        <v>549</v>
      </c>
      <c r="I3159" t="s">
        <v>532</v>
      </c>
      <c r="K3159">
        <f>VLOOKUP(I3159,Sheet2!$A$2:$C$1013,3,FALSE)</f>
        <v>779</v>
      </c>
      <c r="L3159" t="str">
        <f t="shared" si="199"/>
        <v>UPDATE m_coa set coa_group_id='779' WHERE code='510101001';</v>
      </c>
    </row>
    <row r="3160" customFormat="1" spans="2:12">
      <c r="B3160">
        <v>510101002</v>
      </c>
      <c r="C3160" t="str">
        <f t="shared" si="202"/>
        <v>COGS - Harga Pokok Penjualan - Produk Dan Jasa Digital</v>
      </c>
      <c r="D3160" s="7" t="str">
        <f t="shared" si="198"/>
        <v>INSERT INTO m_coa (created_at, code, name) values (NOW(),'510101002','COGS - Harga Pokok Penjualan - Produk Dan Jasa Digital');</v>
      </c>
      <c r="E3160" s="744" t="s">
        <v>60</v>
      </c>
      <c r="F3160" t="s">
        <v>548</v>
      </c>
      <c r="G3160" t="s">
        <v>549</v>
      </c>
      <c r="I3160" t="s">
        <v>533</v>
      </c>
      <c r="K3160">
        <f>VLOOKUP(I3160,Sheet2!$A$2:$C$1013,3,FALSE)</f>
        <v>780</v>
      </c>
      <c r="L3160" t="str">
        <f t="shared" si="199"/>
        <v>UPDATE m_coa set coa_group_id='780' WHERE code='510101002';</v>
      </c>
    </row>
    <row r="3161" customFormat="1" spans="2:12">
      <c r="B3161">
        <v>510101003</v>
      </c>
      <c r="C3161" t="str">
        <f t="shared" si="202"/>
        <v>COGS - Harga Pokok Penjualan - Iklan Berbasis Cloud Digital</v>
      </c>
      <c r="D3161" s="7" t="str">
        <f t="shared" si="198"/>
        <v>INSERT INTO m_coa (created_at, code, name) values (NOW(),'510101003','COGS - Harga Pokok Penjualan - Iklan Berbasis Cloud Digital');</v>
      </c>
      <c r="E3161" s="744" t="s">
        <v>60</v>
      </c>
      <c r="F3161" t="s">
        <v>548</v>
      </c>
      <c r="G3161" t="s">
        <v>549</v>
      </c>
      <c r="I3161" t="s">
        <v>534</v>
      </c>
      <c r="K3161">
        <f>VLOOKUP(I3161,Sheet2!$A$2:$C$1013,3,FALSE)</f>
        <v>781</v>
      </c>
      <c r="L3161" t="str">
        <f t="shared" si="199"/>
        <v>UPDATE m_coa set coa_group_id='781' WHERE code='510101003';</v>
      </c>
    </row>
    <row r="3162" customFormat="1" spans="2:12">
      <c r="B3162">
        <v>510101004</v>
      </c>
      <c r="C3162" t="str">
        <f t="shared" si="202"/>
        <v>COGS - Harga Pokok Penjualan - Software As A Service</v>
      </c>
      <c r="D3162" s="7" t="str">
        <f t="shared" si="198"/>
        <v>INSERT INTO m_coa (created_at, code, name) values (NOW(),'510101004','COGS - Harga Pokok Penjualan - Software As A Service');</v>
      </c>
      <c r="E3162" s="744" t="s">
        <v>60</v>
      </c>
      <c r="F3162" t="s">
        <v>548</v>
      </c>
      <c r="G3162" t="s">
        <v>549</v>
      </c>
      <c r="I3162" t="s">
        <v>535</v>
      </c>
      <c r="K3162">
        <f>VLOOKUP(I3162,Sheet2!$A$2:$C$1013,3,FALSE)</f>
        <v>782</v>
      </c>
      <c r="L3162" t="str">
        <f t="shared" si="199"/>
        <v>UPDATE m_coa set coa_group_id='782' WHERE code='510101004';</v>
      </c>
    </row>
    <row r="3163" customFormat="1" spans="2:12">
      <c r="B3163">
        <v>510101005</v>
      </c>
      <c r="C3163" t="str">
        <f t="shared" si="202"/>
        <v>COGS - Harga Pokok Penjualan - Produk Dan Layanan Energi Bersih</v>
      </c>
      <c r="D3163" s="7" t="str">
        <f t="shared" si="198"/>
        <v>INSERT INTO m_coa (created_at, code, name) values (NOW(),'510101005','COGS - Harga Pokok Penjualan - Produk Dan Layanan Energi Bersih');</v>
      </c>
      <c r="E3163" s="744" t="s">
        <v>60</v>
      </c>
      <c r="F3163" t="s">
        <v>548</v>
      </c>
      <c r="G3163" t="s">
        <v>549</v>
      </c>
      <c r="I3163" t="s">
        <v>536</v>
      </c>
      <c r="K3163">
        <f>VLOOKUP(I3163,Sheet2!$A$2:$C$1013,3,FALSE)</f>
        <v>783</v>
      </c>
      <c r="L3163" t="str">
        <f t="shared" si="199"/>
        <v>UPDATE m_coa set coa_group_id='783' WHERE code='510101005';</v>
      </c>
    </row>
    <row r="3164" customFormat="1" spans="2:12">
      <c r="B3164">
        <v>510101006</v>
      </c>
      <c r="C3164" t="str">
        <f t="shared" si="202"/>
        <v>COGS - Harga Pokok Penjualan - Penjualan Grosir Digital</v>
      </c>
      <c r="D3164" s="7" t="str">
        <f t="shared" si="198"/>
        <v>INSERT INTO m_coa (created_at, code, name) values (NOW(),'510101006','COGS - Harga Pokok Penjualan - Penjualan Grosir Digital');</v>
      </c>
      <c r="E3164" s="744" t="s">
        <v>60</v>
      </c>
      <c r="F3164" t="s">
        <v>548</v>
      </c>
      <c r="G3164" t="s">
        <v>549</v>
      </c>
      <c r="I3164" t="s">
        <v>537</v>
      </c>
      <c r="K3164">
        <f>VLOOKUP(I3164,Sheet2!$A$2:$C$1013,3,FALSE)</f>
        <v>784</v>
      </c>
      <c r="L3164" t="str">
        <f t="shared" si="199"/>
        <v>UPDATE m_coa set coa_group_id='784' WHERE code='510101006';</v>
      </c>
    </row>
    <row r="3165" customFormat="1" spans="2:12">
      <c r="B3165">
        <v>510101007</v>
      </c>
      <c r="C3165" t="str">
        <f t="shared" si="202"/>
        <v>COGS - Harga Pokok Penjualan - Konten Dan Hiburan</v>
      </c>
      <c r="D3165" s="7" t="str">
        <f t="shared" si="198"/>
        <v>INSERT INTO m_coa (created_at, code, name) values (NOW(),'510101007','COGS - Harga Pokok Penjualan - Konten Dan Hiburan');</v>
      </c>
      <c r="E3165" s="744" t="s">
        <v>60</v>
      </c>
      <c r="F3165" t="s">
        <v>548</v>
      </c>
      <c r="G3165" t="s">
        <v>549</v>
      </c>
      <c r="I3165" t="s">
        <v>538</v>
      </c>
      <c r="K3165">
        <f>VLOOKUP(I3165,Sheet2!$A$2:$C$1013,3,FALSE)</f>
        <v>785</v>
      </c>
      <c r="L3165" t="str">
        <f t="shared" si="199"/>
        <v>UPDATE m_coa set coa_group_id='785' WHERE code='510101007';</v>
      </c>
    </row>
    <row r="3166" customFormat="1" spans="2:12">
      <c r="B3166">
        <v>510101008</v>
      </c>
      <c r="C3166" t="str">
        <f t="shared" si="202"/>
        <v>COGS - Harga Pokok Penjualan - Supply Chain Dan Logistik</v>
      </c>
      <c r="D3166" s="7" t="str">
        <f t="shared" si="198"/>
        <v>INSERT INTO m_coa (created_at, code, name) values (NOW(),'510101008','COGS - Harga Pokok Penjualan - Supply Chain Dan Logistik');</v>
      </c>
      <c r="E3166" s="744" t="s">
        <v>60</v>
      </c>
      <c r="F3166" t="s">
        <v>548</v>
      </c>
      <c r="G3166" t="s">
        <v>549</v>
      </c>
      <c r="I3166" t="s">
        <v>539</v>
      </c>
      <c r="K3166">
        <f>VLOOKUP(I3166,Sheet2!$A$2:$C$1013,3,FALSE)</f>
        <v>786</v>
      </c>
      <c r="L3166" t="str">
        <f t="shared" si="199"/>
        <v>UPDATE m_coa set coa_group_id='786' WHERE code='510101008';</v>
      </c>
    </row>
    <row r="3167" customFormat="1" spans="2:12">
      <c r="B3167">
        <v>510101009</v>
      </c>
      <c r="C3167" t="str">
        <f t="shared" si="202"/>
        <v>COGS - Harga Pokok Penjualan - Platform bursa iklan</v>
      </c>
      <c r="D3167" s="7" t="str">
        <f t="shared" si="198"/>
        <v>INSERT INTO m_coa (created_at, code, name) values (NOW(),'510101009','COGS - Harga Pokok Penjualan - Platform bursa iklan');</v>
      </c>
      <c r="E3167" s="744" t="s">
        <v>60</v>
      </c>
      <c r="F3167" t="s">
        <v>548</v>
      </c>
      <c r="G3167" t="s">
        <v>549</v>
      </c>
      <c r="I3167" t="s">
        <v>540</v>
      </c>
      <c r="K3167">
        <f>VLOOKUP(I3167,Sheet2!$A$2:$C$1013,3,FALSE)</f>
        <v>787</v>
      </c>
      <c r="L3167" t="str">
        <f t="shared" si="199"/>
        <v>UPDATE m_coa set coa_group_id='787' WHERE code='510101009';</v>
      </c>
    </row>
    <row r="3168" customFormat="1" spans="2:12">
      <c r="B3168">
        <v>510101010</v>
      </c>
      <c r="C3168" t="str">
        <f t="shared" si="202"/>
        <v>COGS - Harga Pokok Penjualan - Sewa pakai infrastruktur</v>
      </c>
      <c r="D3168" s="7" t="str">
        <f t="shared" si="198"/>
        <v>INSERT INTO m_coa (created_at, code, name) values (NOW(),'510101010','COGS - Harga Pokok Penjualan - Sewa pakai infrastruktur');</v>
      </c>
      <c r="E3168" s="744" t="s">
        <v>60</v>
      </c>
      <c r="F3168" t="s">
        <v>548</v>
      </c>
      <c r="G3168" t="s">
        <v>549</v>
      </c>
      <c r="I3168" t="s">
        <v>541</v>
      </c>
      <c r="K3168">
        <f>VLOOKUP(I3168,Sheet2!$A$2:$C$1013,3,FALSE)</f>
        <v>788</v>
      </c>
      <c r="L3168" t="str">
        <f t="shared" si="199"/>
        <v>UPDATE m_coa set coa_group_id='788' WHERE code='510101010';</v>
      </c>
    </row>
    <row r="3169" customFormat="1" spans="2:12">
      <c r="B3169">
        <v>510101011</v>
      </c>
      <c r="C3169" t="str">
        <f t="shared" si="202"/>
        <v>COGS - Harga Pokok Penjualan - Jasa pengelolaan</v>
      </c>
      <c r="D3169" s="7" t="str">
        <f t="shared" si="198"/>
        <v>INSERT INTO m_coa (created_at, code, name) values (NOW(),'510101011','COGS - Harga Pokok Penjualan - Jasa pengelolaan');</v>
      </c>
      <c r="E3169" s="744" t="s">
        <v>60</v>
      </c>
      <c r="F3169" t="s">
        <v>548</v>
      </c>
      <c r="G3169" t="s">
        <v>549</v>
      </c>
      <c r="I3169" t="s">
        <v>542</v>
      </c>
      <c r="K3169">
        <f>VLOOKUP(I3169,Sheet2!$A$2:$C$1013,3,FALSE)</f>
        <v>789</v>
      </c>
      <c r="L3169" t="str">
        <f t="shared" si="199"/>
        <v>UPDATE m_coa set coa_group_id='789' WHERE code='510101011';</v>
      </c>
    </row>
    <row r="3170" customFormat="1" spans="2:12">
      <c r="B3170">
        <v>510101012</v>
      </c>
      <c r="C3170" t="str">
        <f t="shared" si="202"/>
        <v>COGS - Harga Pokok Penjualan - Perangkat keras </v>
      </c>
      <c r="D3170" s="7" t="str">
        <f t="shared" si="198"/>
        <v>INSERT INTO m_coa (created_at, code, name) values (NOW(),'510101012','COGS - Harga Pokok Penjualan - Perangkat keras ');</v>
      </c>
      <c r="E3170" s="744" t="s">
        <v>60</v>
      </c>
      <c r="F3170" t="s">
        <v>548</v>
      </c>
      <c r="G3170" t="s">
        <v>549</v>
      </c>
      <c r="I3170" t="s">
        <v>543</v>
      </c>
      <c r="K3170">
        <f>VLOOKUP(I3170,Sheet2!$A$2:$C$1013,3,FALSE)</f>
        <v>790</v>
      </c>
      <c r="L3170" t="str">
        <f t="shared" si="199"/>
        <v>UPDATE m_coa set coa_group_id='790' WHERE code='510101012';</v>
      </c>
    </row>
    <row r="3171" customFormat="1" spans="2:12">
      <c r="B3171">
        <v>510101013</v>
      </c>
      <c r="C3171" t="str">
        <f t="shared" si="202"/>
        <v>COGS - Harga Pokok Penjualan - Trade marketing</v>
      </c>
      <c r="D3171" s="7" t="str">
        <f t="shared" si="198"/>
        <v>INSERT INTO m_coa (created_at, code, name) values (NOW(),'510101013','COGS - Harga Pokok Penjualan - Trade marketing');</v>
      </c>
      <c r="E3171" s="744" t="s">
        <v>60</v>
      </c>
      <c r="F3171" t="s">
        <v>548</v>
      </c>
      <c r="G3171" t="s">
        <v>549</v>
      </c>
      <c r="I3171" t="s">
        <v>544</v>
      </c>
      <c r="K3171">
        <f>VLOOKUP(I3171,Sheet2!$A$2:$C$1013,3,FALSE)</f>
        <v>791</v>
      </c>
      <c r="L3171" t="str">
        <f t="shared" si="199"/>
        <v>UPDATE m_coa set coa_group_id='791' WHERE code='510101013';</v>
      </c>
    </row>
    <row r="3172" customFormat="1" spans="2:12">
      <c r="B3172">
        <v>510101014</v>
      </c>
      <c r="C3172" t="str">
        <f t="shared" si="202"/>
        <v>COGS - Harga Pokok Penjualan - Beban Pabrikasi</v>
      </c>
      <c r="D3172" s="7" t="str">
        <f t="shared" si="198"/>
        <v>INSERT INTO m_coa (created_at, code, name) values (NOW(),'510101014','COGS - Harga Pokok Penjualan - Beban Pabrikasi');</v>
      </c>
      <c r="E3172" s="744" t="s">
        <v>60</v>
      </c>
      <c r="F3172" t="s">
        <v>548</v>
      </c>
      <c r="G3172" t="s">
        <v>549</v>
      </c>
      <c r="I3172" t="s">
        <v>550</v>
      </c>
      <c r="K3172">
        <f>VLOOKUP(I3172,Sheet2!$A$2:$C$1013,3,FALSE)</f>
        <v>795</v>
      </c>
      <c r="L3172" t="str">
        <f t="shared" si="199"/>
        <v>UPDATE m_coa set coa_group_id='795' WHERE code='510101014';</v>
      </c>
    </row>
    <row r="3173" customFormat="1" spans="2:12">
      <c r="B3173">
        <v>510101015</v>
      </c>
      <c r="C3173" t="str">
        <f t="shared" si="202"/>
        <v>COGS - Harga Pokok Penjualan - Lain-Lain</v>
      </c>
      <c r="D3173" s="7" t="str">
        <f t="shared" si="198"/>
        <v>INSERT INTO m_coa (created_at, code, name) values (NOW(),'510101015','COGS - Harga Pokok Penjualan - Lain-Lain');</v>
      </c>
      <c r="E3173" s="744" t="s">
        <v>60</v>
      </c>
      <c r="F3173" t="s">
        <v>548</v>
      </c>
      <c r="G3173" t="s">
        <v>549</v>
      </c>
      <c r="I3173" t="s">
        <v>351</v>
      </c>
      <c r="K3173">
        <f>VLOOKUP(I3173,Sheet2!$A$2:$C$1013,3,FALSE)</f>
        <v>270</v>
      </c>
      <c r="L3173" t="str">
        <f t="shared" si="199"/>
        <v>UPDATE m_coa set coa_group_id='270' WHERE code='510101015';</v>
      </c>
    </row>
    <row r="3174" customFormat="1" spans="2:12">
      <c r="B3174">
        <v>510201001</v>
      </c>
      <c r="C3174" t="str">
        <f t="shared" ref="C3174:C3187" si="203">CONCATENATE(F3174,E3174,G3174,E3174,I3174)</f>
        <v>COGS - Retur Pembelian - Agregator Produk Digital</v>
      </c>
      <c r="D3174" s="7" t="str">
        <f t="shared" si="198"/>
        <v>INSERT INTO m_coa (created_at, code, name) values (NOW(),'510201001','COGS - Retur Pembelian - Agregator Produk Digital');</v>
      </c>
      <c r="E3174" s="744" t="s">
        <v>60</v>
      </c>
      <c r="F3174" t="s">
        <v>548</v>
      </c>
      <c r="G3174" t="s">
        <v>551</v>
      </c>
      <c r="I3174" t="s">
        <v>532</v>
      </c>
      <c r="K3174">
        <f>VLOOKUP(I3174,Sheet2!$A$2:$C$1013,3,FALSE)</f>
        <v>779</v>
      </c>
      <c r="L3174" t="str">
        <f t="shared" si="199"/>
        <v>UPDATE m_coa set coa_group_id='779' WHERE code='510201001';</v>
      </c>
    </row>
    <row r="3175" customFormat="1" spans="2:12">
      <c r="B3175">
        <v>510201002</v>
      </c>
      <c r="C3175" t="str">
        <f t="shared" si="203"/>
        <v>COGS - Retur Pembelian - Produk Dan Jasa Digital</v>
      </c>
      <c r="D3175" s="7" t="str">
        <f t="shared" si="198"/>
        <v>INSERT INTO m_coa (created_at, code, name) values (NOW(),'510201002','COGS - Retur Pembelian - Produk Dan Jasa Digital');</v>
      </c>
      <c r="E3175" s="744" t="s">
        <v>60</v>
      </c>
      <c r="F3175" t="s">
        <v>548</v>
      </c>
      <c r="G3175" t="s">
        <v>551</v>
      </c>
      <c r="I3175" t="s">
        <v>533</v>
      </c>
      <c r="K3175">
        <f>VLOOKUP(I3175,Sheet2!$A$2:$C$1013,3,FALSE)</f>
        <v>780</v>
      </c>
      <c r="L3175" t="str">
        <f t="shared" si="199"/>
        <v>UPDATE m_coa set coa_group_id='780' WHERE code='510201002';</v>
      </c>
    </row>
    <row r="3176" customFormat="1" spans="2:12">
      <c r="B3176">
        <v>510201003</v>
      </c>
      <c r="C3176" t="str">
        <f t="shared" si="203"/>
        <v>COGS - Retur Pembelian - Iklan Berbasis Cloud Digital</v>
      </c>
      <c r="D3176" s="7" t="str">
        <f t="shared" si="198"/>
        <v>INSERT INTO m_coa (created_at, code, name) values (NOW(),'510201003','COGS - Retur Pembelian - Iklan Berbasis Cloud Digital');</v>
      </c>
      <c r="E3176" s="744" t="s">
        <v>60</v>
      </c>
      <c r="F3176" t="s">
        <v>548</v>
      </c>
      <c r="G3176" t="s">
        <v>551</v>
      </c>
      <c r="I3176" t="s">
        <v>534</v>
      </c>
      <c r="K3176">
        <f>VLOOKUP(I3176,Sheet2!$A$2:$C$1013,3,FALSE)</f>
        <v>781</v>
      </c>
      <c r="L3176" t="str">
        <f t="shared" si="199"/>
        <v>UPDATE m_coa set coa_group_id='781' WHERE code='510201003';</v>
      </c>
    </row>
    <row r="3177" customFormat="1" spans="2:12">
      <c r="B3177">
        <v>510201004</v>
      </c>
      <c r="C3177" t="str">
        <f t="shared" si="203"/>
        <v>COGS - Retur Pembelian - Software As A Service</v>
      </c>
      <c r="D3177" s="7" t="str">
        <f t="shared" si="198"/>
        <v>INSERT INTO m_coa (created_at, code, name) values (NOW(),'510201004','COGS - Retur Pembelian - Software As A Service');</v>
      </c>
      <c r="E3177" s="744" t="s">
        <v>60</v>
      </c>
      <c r="F3177" t="s">
        <v>548</v>
      </c>
      <c r="G3177" t="s">
        <v>551</v>
      </c>
      <c r="I3177" t="s">
        <v>535</v>
      </c>
      <c r="K3177">
        <f>VLOOKUP(I3177,Sheet2!$A$2:$C$1013,3,FALSE)</f>
        <v>782</v>
      </c>
      <c r="L3177" t="str">
        <f t="shared" si="199"/>
        <v>UPDATE m_coa set coa_group_id='782' WHERE code='510201004';</v>
      </c>
    </row>
    <row r="3178" customFormat="1" spans="2:12">
      <c r="B3178">
        <v>510201005</v>
      </c>
      <c r="C3178" t="str">
        <f t="shared" si="203"/>
        <v>COGS - Retur Pembelian - Produk Dan Layanan Energi Bersih</v>
      </c>
      <c r="D3178" s="7" t="str">
        <f t="shared" si="198"/>
        <v>INSERT INTO m_coa (created_at, code, name) values (NOW(),'510201005','COGS - Retur Pembelian - Produk Dan Layanan Energi Bersih');</v>
      </c>
      <c r="E3178" s="744" t="s">
        <v>60</v>
      </c>
      <c r="F3178" t="s">
        <v>548</v>
      </c>
      <c r="G3178" t="s">
        <v>551</v>
      </c>
      <c r="I3178" t="s">
        <v>536</v>
      </c>
      <c r="K3178">
        <f>VLOOKUP(I3178,Sheet2!$A$2:$C$1013,3,FALSE)</f>
        <v>783</v>
      </c>
      <c r="L3178" t="str">
        <f t="shared" si="199"/>
        <v>UPDATE m_coa set coa_group_id='783' WHERE code='510201005';</v>
      </c>
    </row>
    <row r="3179" customFormat="1" spans="2:12">
      <c r="B3179">
        <v>510201006</v>
      </c>
      <c r="C3179" t="str">
        <f t="shared" si="203"/>
        <v>COGS - Retur Pembelian - Penjualan Grosir Digital</v>
      </c>
      <c r="D3179" s="7" t="str">
        <f t="shared" si="198"/>
        <v>INSERT INTO m_coa (created_at, code, name) values (NOW(),'510201006','COGS - Retur Pembelian - Penjualan Grosir Digital');</v>
      </c>
      <c r="E3179" s="744" t="s">
        <v>60</v>
      </c>
      <c r="F3179" t="s">
        <v>548</v>
      </c>
      <c r="G3179" t="s">
        <v>551</v>
      </c>
      <c r="I3179" t="s">
        <v>537</v>
      </c>
      <c r="K3179">
        <f>VLOOKUP(I3179,Sheet2!$A$2:$C$1013,3,FALSE)</f>
        <v>784</v>
      </c>
      <c r="L3179" t="str">
        <f t="shared" si="199"/>
        <v>UPDATE m_coa set coa_group_id='784' WHERE code='510201006';</v>
      </c>
    </row>
    <row r="3180" customFormat="1" spans="2:12">
      <c r="B3180">
        <v>510201007</v>
      </c>
      <c r="C3180" t="str">
        <f t="shared" si="203"/>
        <v>COGS - Retur Pembelian - Konten Dan Hiburan</v>
      </c>
      <c r="D3180" s="7" t="str">
        <f t="shared" si="198"/>
        <v>INSERT INTO m_coa (created_at, code, name) values (NOW(),'510201007','COGS - Retur Pembelian - Konten Dan Hiburan');</v>
      </c>
      <c r="E3180" s="744" t="s">
        <v>60</v>
      </c>
      <c r="F3180" t="s">
        <v>548</v>
      </c>
      <c r="G3180" t="s">
        <v>551</v>
      </c>
      <c r="I3180" t="s">
        <v>538</v>
      </c>
      <c r="K3180">
        <f>VLOOKUP(I3180,Sheet2!$A$2:$C$1013,3,FALSE)</f>
        <v>785</v>
      </c>
      <c r="L3180" t="str">
        <f t="shared" si="199"/>
        <v>UPDATE m_coa set coa_group_id='785' WHERE code='510201007';</v>
      </c>
    </row>
    <row r="3181" customFormat="1" spans="2:12">
      <c r="B3181">
        <v>510201008</v>
      </c>
      <c r="C3181" t="str">
        <f t="shared" si="203"/>
        <v>COGS - Retur Pembelian - Supply Chain Dan Logistik</v>
      </c>
      <c r="D3181" s="7" t="str">
        <f t="shared" si="198"/>
        <v>INSERT INTO m_coa (created_at, code, name) values (NOW(),'510201008','COGS - Retur Pembelian - Supply Chain Dan Logistik');</v>
      </c>
      <c r="E3181" s="744" t="s">
        <v>60</v>
      </c>
      <c r="F3181" t="s">
        <v>548</v>
      </c>
      <c r="G3181" t="s">
        <v>551</v>
      </c>
      <c r="I3181" t="s">
        <v>539</v>
      </c>
      <c r="K3181">
        <f>VLOOKUP(I3181,Sheet2!$A$2:$C$1013,3,FALSE)</f>
        <v>786</v>
      </c>
      <c r="L3181" t="str">
        <f t="shared" si="199"/>
        <v>UPDATE m_coa set coa_group_id='786' WHERE code='510201008';</v>
      </c>
    </row>
    <row r="3182" customFormat="1" spans="2:12">
      <c r="B3182">
        <v>510201009</v>
      </c>
      <c r="C3182" t="str">
        <f t="shared" si="203"/>
        <v>COGS - Retur Pembelian - Platform bursa iklan</v>
      </c>
      <c r="D3182" s="7" t="str">
        <f t="shared" si="198"/>
        <v>INSERT INTO m_coa (created_at, code, name) values (NOW(),'510201009','COGS - Retur Pembelian - Platform bursa iklan');</v>
      </c>
      <c r="E3182" s="744" t="s">
        <v>60</v>
      </c>
      <c r="F3182" t="s">
        <v>548</v>
      </c>
      <c r="G3182" t="s">
        <v>551</v>
      </c>
      <c r="I3182" t="s">
        <v>540</v>
      </c>
      <c r="K3182">
        <f>VLOOKUP(I3182,Sheet2!$A$2:$C$1013,3,FALSE)</f>
        <v>787</v>
      </c>
      <c r="L3182" t="str">
        <f t="shared" si="199"/>
        <v>UPDATE m_coa set coa_group_id='787' WHERE code='510201009';</v>
      </c>
    </row>
    <row r="3183" customFormat="1" spans="2:12">
      <c r="B3183">
        <v>510201010</v>
      </c>
      <c r="C3183" t="str">
        <f t="shared" si="203"/>
        <v>COGS - Retur Pembelian - Sewa pakai infrastruktur</v>
      </c>
      <c r="D3183" s="7" t="str">
        <f t="shared" si="198"/>
        <v>INSERT INTO m_coa (created_at, code, name) values (NOW(),'510201010','COGS - Retur Pembelian - Sewa pakai infrastruktur');</v>
      </c>
      <c r="E3183" s="744" t="s">
        <v>60</v>
      </c>
      <c r="F3183" t="s">
        <v>548</v>
      </c>
      <c r="G3183" t="s">
        <v>551</v>
      </c>
      <c r="I3183" t="s">
        <v>541</v>
      </c>
      <c r="K3183">
        <f>VLOOKUP(I3183,Sheet2!$A$2:$C$1013,3,FALSE)</f>
        <v>788</v>
      </c>
      <c r="L3183" t="str">
        <f t="shared" si="199"/>
        <v>UPDATE m_coa set coa_group_id='788' WHERE code='510201010';</v>
      </c>
    </row>
    <row r="3184" customFormat="1" spans="2:12">
      <c r="B3184">
        <v>510201011</v>
      </c>
      <c r="C3184" t="str">
        <f t="shared" si="203"/>
        <v>COGS - Retur Pembelian - Jasa pengelolaan</v>
      </c>
      <c r="D3184" s="7" t="str">
        <f t="shared" si="198"/>
        <v>INSERT INTO m_coa (created_at, code, name) values (NOW(),'510201011','COGS - Retur Pembelian - Jasa pengelolaan');</v>
      </c>
      <c r="E3184" s="744" t="s">
        <v>60</v>
      </c>
      <c r="F3184" t="s">
        <v>548</v>
      </c>
      <c r="G3184" t="s">
        <v>551</v>
      </c>
      <c r="I3184" t="s">
        <v>542</v>
      </c>
      <c r="K3184">
        <f>VLOOKUP(I3184,Sheet2!$A$2:$C$1013,3,FALSE)</f>
        <v>789</v>
      </c>
      <c r="L3184" t="str">
        <f t="shared" si="199"/>
        <v>UPDATE m_coa set coa_group_id='789' WHERE code='510201011';</v>
      </c>
    </row>
    <row r="3185" customFormat="1" spans="2:12">
      <c r="B3185">
        <v>510201012</v>
      </c>
      <c r="C3185" t="str">
        <f t="shared" si="203"/>
        <v>COGS - Retur Pembelian - Perangkat keras </v>
      </c>
      <c r="D3185" s="7" t="str">
        <f t="shared" si="198"/>
        <v>INSERT INTO m_coa (created_at, code, name) values (NOW(),'510201012','COGS - Retur Pembelian - Perangkat keras ');</v>
      </c>
      <c r="E3185" s="744" t="s">
        <v>60</v>
      </c>
      <c r="F3185" t="s">
        <v>548</v>
      </c>
      <c r="G3185" t="s">
        <v>551</v>
      </c>
      <c r="I3185" t="s">
        <v>543</v>
      </c>
      <c r="K3185">
        <f>VLOOKUP(I3185,Sheet2!$A$2:$C$1013,3,FALSE)</f>
        <v>790</v>
      </c>
      <c r="L3185" t="str">
        <f t="shared" si="199"/>
        <v>UPDATE m_coa set coa_group_id='790' WHERE code='510201012';</v>
      </c>
    </row>
    <row r="3186" customFormat="1" spans="2:12">
      <c r="B3186">
        <v>510201013</v>
      </c>
      <c r="C3186" t="str">
        <f t="shared" si="203"/>
        <v>COGS - Retur Pembelian - Trade marketing</v>
      </c>
      <c r="D3186" s="7" t="str">
        <f t="shared" si="198"/>
        <v>INSERT INTO m_coa (created_at, code, name) values (NOW(),'510201013','COGS - Retur Pembelian - Trade marketing');</v>
      </c>
      <c r="E3186" s="744" t="s">
        <v>60</v>
      </c>
      <c r="F3186" t="s">
        <v>548</v>
      </c>
      <c r="G3186" t="s">
        <v>551</v>
      </c>
      <c r="I3186" t="s">
        <v>544</v>
      </c>
      <c r="K3186">
        <f>VLOOKUP(I3186,Sheet2!$A$2:$C$1013,3,FALSE)</f>
        <v>791</v>
      </c>
      <c r="L3186" t="str">
        <f t="shared" si="199"/>
        <v>UPDATE m_coa set coa_group_id='791' WHERE code='510201013';</v>
      </c>
    </row>
    <row r="3187" customFormat="1" spans="2:12">
      <c r="B3187">
        <v>510201014</v>
      </c>
      <c r="C3187" t="str">
        <f t="shared" si="203"/>
        <v>COGS - Retur Pembelian - Lain-Lain</v>
      </c>
      <c r="D3187" s="7" t="str">
        <f t="shared" si="198"/>
        <v>INSERT INTO m_coa (created_at, code, name) values (NOW(),'510201014','COGS - Retur Pembelian - Lain-Lain');</v>
      </c>
      <c r="E3187" s="744" t="s">
        <v>60</v>
      </c>
      <c r="F3187" t="s">
        <v>548</v>
      </c>
      <c r="G3187" t="s">
        <v>551</v>
      </c>
      <c r="I3187" t="s">
        <v>351</v>
      </c>
      <c r="K3187">
        <f>VLOOKUP(I3187,Sheet2!$A$2:$C$1013,3,FALSE)</f>
        <v>270</v>
      </c>
      <c r="L3187" t="str">
        <f t="shared" si="199"/>
        <v>UPDATE m_coa set coa_group_id='270' WHERE code='510201014';</v>
      </c>
    </row>
    <row r="3188" customFormat="1" spans="4:4">
      <c r="D3188" s="7"/>
    </row>
    <row r="3189" customFormat="1" spans="2:12">
      <c r="B3189">
        <v>510301001</v>
      </c>
      <c r="C3189" t="str">
        <f t="shared" ref="C3189:C3201" si="204">CONCATENATE(F3189,E3189,G3189,E3189,I3189)</f>
        <v>COGS - Gaji Dan Tunjangan - Gaji</v>
      </c>
      <c r="D3189" s="7" t="str">
        <f t="shared" si="198"/>
        <v>INSERT INTO m_coa (created_at, code, name) values (NOW(),'510301001','COGS - Gaji Dan Tunjangan - Gaji');</v>
      </c>
      <c r="E3189" s="744" t="s">
        <v>60</v>
      </c>
      <c r="F3189" t="s">
        <v>548</v>
      </c>
      <c r="G3189" t="s">
        <v>552</v>
      </c>
      <c r="I3189" t="s">
        <v>427</v>
      </c>
      <c r="K3189">
        <f>VLOOKUP(I3189,Sheet2!$A$2:$C$1013,3,FALSE)</f>
        <v>300</v>
      </c>
      <c r="L3189" t="str">
        <f t="shared" si="199"/>
        <v>UPDATE m_coa set coa_group_id='300' WHERE code='510301001';</v>
      </c>
    </row>
    <row r="3190" customFormat="1" spans="2:12">
      <c r="B3190">
        <v>510301002</v>
      </c>
      <c r="C3190" t="str">
        <f t="shared" si="204"/>
        <v>COGS - Gaji Dan Tunjangan - Tunjangan</v>
      </c>
      <c r="D3190" s="7" t="str">
        <f t="shared" si="198"/>
        <v>INSERT INTO m_coa (created_at, code, name) values (NOW(),'510301002','COGS - Gaji Dan Tunjangan - Tunjangan');</v>
      </c>
      <c r="E3190" s="744" t="s">
        <v>60</v>
      </c>
      <c r="F3190" t="s">
        <v>548</v>
      </c>
      <c r="G3190" t="s">
        <v>552</v>
      </c>
      <c r="I3190" t="s">
        <v>553</v>
      </c>
      <c r="K3190">
        <f>VLOOKUP(I3190,Sheet2!$A$2:$C$1013,3,FALSE)</f>
        <v>966</v>
      </c>
      <c r="L3190" t="str">
        <f t="shared" si="199"/>
        <v>UPDATE m_coa set coa_group_id='966' WHERE code='510301002';</v>
      </c>
    </row>
    <row r="3191" customFormat="1" spans="4:4">
      <c r="D3191" s="7"/>
    </row>
    <row r="3192" customFormat="1" spans="2:12">
      <c r="B3192">
        <v>510401001</v>
      </c>
      <c r="C3192" t="str">
        <f t="shared" si="204"/>
        <v>COGS - Penyusutan - Tanah</v>
      </c>
      <c r="D3192" s="7" t="str">
        <f t="shared" si="198"/>
        <v>INSERT INTO m_coa (created_at, code, name) values (NOW(),'510401001','COGS - Penyusutan - Tanah');</v>
      </c>
      <c r="E3192" s="744" t="s">
        <v>60</v>
      </c>
      <c r="F3192" t="s">
        <v>548</v>
      </c>
      <c r="G3192" t="s">
        <v>554</v>
      </c>
      <c r="I3192" t="s">
        <v>379</v>
      </c>
      <c r="K3192">
        <f>VLOOKUP(I3192,Sheet2!$A$2:$C$1013,3,FALSE)</f>
        <v>967</v>
      </c>
      <c r="L3192" t="str">
        <f t="shared" si="199"/>
        <v>UPDATE m_coa set coa_group_id='967' WHERE code='510401001';</v>
      </c>
    </row>
    <row r="3193" customFormat="1" spans="2:12">
      <c r="B3193">
        <v>510401002</v>
      </c>
      <c r="C3193" t="str">
        <f t="shared" si="204"/>
        <v>COGS - Penyusutan - Bangunan</v>
      </c>
      <c r="D3193" s="7" t="str">
        <f t="shared" si="198"/>
        <v>INSERT INTO m_coa (created_at, code, name) values (NOW(),'510401002','COGS - Penyusutan - Bangunan');</v>
      </c>
      <c r="E3193" s="744" t="s">
        <v>60</v>
      </c>
      <c r="F3193" t="s">
        <v>548</v>
      </c>
      <c r="G3193" t="s">
        <v>554</v>
      </c>
      <c r="I3193" t="s">
        <v>380</v>
      </c>
      <c r="K3193">
        <f>VLOOKUP(I3193,Sheet2!$A$2:$C$1013,3,FALSE)</f>
        <v>799</v>
      </c>
      <c r="L3193" t="str">
        <f t="shared" si="199"/>
        <v>UPDATE m_coa set coa_group_id='799' WHERE code='510401002';</v>
      </c>
    </row>
    <row r="3194" customFormat="1" spans="2:12">
      <c r="B3194">
        <v>510401003</v>
      </c>
      <c r="C3194" t="str">
        <f t="shared" si="204"/>
        <v>COGS - Penyusutan - Inventaris Kantor</v>
      </c>
      <c r="D3194" s="7" t="str">
        <f t="shared" si="198"/>
        <v>INSERT INTO m_coa (created_at, code, name) values (NOW(),'510401003','COGS - Penyusutan - Inventaris Kantor');</v>
      </c>
      <c r="E3194" s="744" t="s">
        <v>60</v>
      </c>
      <c r="F3194" t="s">
        <v>548</v>
      </c>
      <c r="G3194" t="s">
        <v>554</v>
      </c>
      <c r="I3194" t="s">
        <v>381</v>
      </c>
      <c r="K3194">
        <f>VLOOKUP(I3194,Sheet2!$A$2:$C$1013,3,FALSE)</f>
        <v>801</v>
      </c>
      <c r="L3194" t="str">
        <f t="shared" si="199"/>
        <v>UPDATE m_coa set coa_group_id='801' WHERE code='510401003';</v>
      </c>
    </row>
    <row r="3195" customFormat="1" spans="2:12">
      <c r="B3195">
        <v>510401004</v>
      </c>
      <c r="C3195" t="str">
        <f t="shared" si="204"/>
        <v>COGS - Penyusutan - Furnitur Dan Perlengkapan</v>
      </c>
      <c r="D3195" s="7" t="str">
        <f t="shared" si="198"/>
        <v>INSERT INTO m_coa (created_at, code, name) values (NOW(),'510401004','COGS - Penyusutan - Furnitur Dan Perlengkapan');</v>
      </c>
      <c r="E3195" s="744" t="s">
        <v>60</v>
      </c>
      <c r="F3195" t="s">
        <v>548</v>
      </c>
      <c r="G3195" t="s">
        <v>554</v>
      </c>
      <c r="I3195" t="s">
        <v>382</v>
      </c>
      <c r="K3195">
        <f>VLOOKUP(I3195,Sheet2!$A$2:$C$1013,3,FALSE)</f>
        <v>968</v>
      </c>
      <c r="L3195" t="str">
        <f t="shared" si="199"/>
        <v>UPDATE m_coa set coa_group_id='968' WHERE code='510401004';</v>
      </c>
    </row>
    <row r="3196" customFormat="1" spans="2:12">
      <c r="B3196">
        <v>510401005</v>
      </c>
      <c r="C3196" t="str">
        <f t="shared" si="204"/>
        <v>COGS - Penyusutan - Mesin Dan Peralatan</v>
      </c>
      <c r="D3196" s="7" t="str">
        <f t="shared" si="198"/>
        <v>INSERT INTO m_coa (created_at, code, name) values (NOW(),'510401005','COGS - Penyusutan - Mesin Dan Peralatan');</v>
      </c>
      <c r="E3196" s="744" t="s">
        <v>60</v>
      </c>
      <c r="F3196" t="s">
        <v>548</v>
      </c>
      <c r="G3196" t="s">
        <v>554</v>
      </c>
      <c r="I3196" t="s">
        <v>383</v>
      </c>
      <c r="K3196">
        <f>VLOOKUP(I3196,Sheet2!$A$2:$C$1013,3,FALSE)</f>
        <v>969</v>
      </c>
      <c r="L3196" t="str">
        <f t="shared" si="199"/>
        <v>UPDATE m_coa set coa_group_id='969' WHERE code='510401005';</v>
      </c>
    </row>
    <row r="3197" customFormat="1" spans="2:12">
      <c r="B3197">
        <v>510401006</v>
      </c>
      <c r="C3197" t="str">
        <f t="shared" si="204"/>
        <v>COGS - Penyusutan - Kendaraan</v>
      </c>
      <c r="D3197" s="7" t="str">
        <f t="shared" si="198"/>
        <v>INSERT INTO m_coa (created_at, code, name) values (NOW(),'510401006','COGS - Penyusutan - Kendaraan');</v>
      </c>
      <c r="E3197" s="744" t="s">
        <v>60</v>
      </c>
      <c r="F3197" t="s">
        <v>548</v>
      </c>
      <c r="G3197" t="s">
        <v>554</v>
      </c>
      <c r="I3197" t="s">
        <v>345</v>
      </c>
      <c r="K3197">
        <f>VLOOKUP(I3197,Sheet2!$A$2:$C$1013,3,FALSE)</f>
        <v>800</v>
      </c>
      <c r="L3197" t="str">
        <f t="shared" si="199"/>
        <v>UPDATE m_coa set coa_group_id='800' WHERE code='510401006';</v>
      </c>
    </row>
    <row r="3198" customFormat="1" spans="2:12">
      <c r="B3198">
        <v>510401007</v>
      </c>
      <c r="C3198" t="str">
        <f t="shared" si="204"/>
        <v>COGS - Penyusutan - Aset Tax Amnesty</v>
      </c>
      <c r="D3198" s="7" t="str">
        <f t="shared" si="198"/>
        <v>INSERT INTO m_coa (created_at, code, name) values (NOW(),'510401007','COGS - Penyusutan - Aset Tax Amnesty');</v>
      </c>
      <c r="E3198" s="744" t="s">
        <v>60</v>
      </c>
      <c r="F3198" t="s">
        <v>548</v>
      </c>
      <c r="G3198" t="s">
        <v>554</v>
      </c>
      <c r="I3198" t="s">
        <v>384</v>
      </c>
      <c r="K3198">
        <f>VLOOKUP(I3198,Sheet2!$A$2:$C$1013,3,FALSE)</f>
        <v>970</v>
      </c>
      <c r="L3198" t="str">
        <f t="shared" si="199"/>
        <v>UPDATE m_coa set coa_group_id='970' WHERE code='510401007';</v>
      </c>
    </row>
    <row r="3199" customFormat="1" spans="2:12">
      <c r="B3199">
        <v>510401008</v>
      </c>
      <c r="C3199" t="str">
        <f t="shared" si="204"/>
        <v>COGS - Penyusutan - Software</v>
      </c>
      <c r="D3199" s="7" t="str">
        <f t="shared" si="198"/>
        <v>INSERT INTO m_coa (created_at, code, name) values (NOW(),'510401008','COGS - Penyusutan - Software');</v>
      </c>
      <c r="E3199" s="744" t="s">
        <v>60</v>
      </c>
      <c r="F3199" t="s">
        <v>548</v>
      </c>
      <c r="G3199" t="s">
        <v>554</v>
      </c>
      <c r="I3199" t="s">
        <v>389</v>
      </c>
      <c r="K3199">
        <f>VLOOKUP(I3199,Sheet2!$A$2:$C$1013,3,FALSE)</f>
        <v>796</v>
      </c>
      <c r="L3199" t="str">
        <f t="shared" si="199"/>
        <v>UPDATE m_coa set coa_group_id='796' WHERE code='510401008';</v>
      </c>
    </row>
    <row r="3200" customFormat="1" spans="2:12">
      <c r="B3200">
        <v>510401009</v>
      </c>
      <c r="C3200" t="str">
        <f t="shared" si="204"/>
        <v>COGS - Penyusutan - Website</v>
      </c>
      <c r="D3200" s="7" t="str">
        <f t="shared" si="198"/>
        <v>INSERT INTO m_coa (created_at, code, name) values (NOW(),'510401009','COGS - Penyusutan - Website');</v>
      </c>
      <c r="E3200" s="744" t="s">
        <v>60</v>
      </c>
      <c r="F3200" t="s">
        <v>548</v>
      </c>
      <c r="G3200" t="s">
        <v>554</v>
      </c>
      <c r="I3200" t="s">
        <v>390</v>
      </c>
      <c r="K3200">
        <f>VLOOKUP(I3200,Sheet2!$A$2:$C$1013,3,FALSE)</f>
        <v>797</v>
      </c>
      <c r="L3200" t="str">
        <f t="shared" si="199"/>
        <v>UPDATE m_coa set coa_group_id='797' WHERE code='510401009';</v>
      </c>
    </row>
    <row r="3201" customFormat="1" spans="2:12">
      <c r="B3201">
        <v>510401010</v>
      </c>
      <c r="C3201" t="str">
        <f t="shared" si="204"/>
        <v>COGS - Penyusutan - License</v>
      </c>
      <c r="D3201" s="7" t="str">
        <f t="shared" si="198"/>
        <v>INSERT INTO m_coa (created_at, code, name) values (NOW(),'510401010','COGS - Penyusutan - License');</v>
      </c>
      <c r="E3201" s="744" t="s">
        <v>60</v>
      </c>
      <c r="F3201" t="s">
        <v>548</v>
      </c>
      <c r="G3201" t="s">
        <v>554</v>
      </c>
      <c r="I3201" t="s">
        <v>391</v>
      </c>
      <c r="K3201">
        <f>VLOOKUP(I3201,Sheet2!$A$2:$C$1013,3,FALSE)</f>
        <v>798</v>
      </c>
      <c r="L3201" t="str">
        <f t="shared" si="199"/>
        <v>UPDATE m_coa set coa_group_id='798' WHERE code='510401010';</v>
      </c>
    </row>
    <row r="3202" customFormat="1" spans="4:4">
      <c r="D3202" s="7"/>
    </row>
    <row r="3203" customFormat="1" spans="2:12">
      <c r="B3203">
        <v>610101001</v>
      </c>
      <c r="C3203" t="str">
        <f t="shared" ref="C3203:C3210" si="205">CONCATENATE(F3203,E3203,G3203,E3203,I3203)</f>
        <v>SE - Beban Pemasaran Dan Marketing - Biaya Promosi</v>
      </c>
      <c r="D3203" s="7" t="str">
        <f t="shared" si="198"/>
        <v>INSERT INTO m_coa (created_at, code, name) values (NOW(),'610101001','SE - Beban Pemasaran Dan Marketing - Biaya Promosi');</v>
      </c>
      <c r="E3203" s="744" t="s">
        <v>60</v>
      </c>
      <c r="F3203" t="s">
        <v>555</v>
      </c>
      <c r="G3203" t="s">
        <v>556</v>
      </c>
      <c r="I3203" t="s">
        <v>557</v>
      </c>
      <c r="K3203">
        <f>VLOOKUP(I3203,Sheet2!$A$2:$C$1013,3,FALSE)</f>
        <v>971</v>
      </c>
      <c r="L3203" t="str">
        <f t="shared" si="199"/>
        <v>UPDATE m_coa set coa_group_id='971' WHERE code='610101001';</v>
      </c>
    </row>
    <row r="3204" customFormat="1" spans="2:12">
      <c r="B3204">
        <v>610101002</v>
      </c>
      <c r="C3204" t="str">
        <f t="shared" si="205"/>
        <v>SE - Beban Pemasaran Dan Marketing - Biaya Pemasaran</v>
      </c>
      <c r="D3204" s="7" t="str">
        <f t="shared" si="198"/>
        <v>INSERT INTO m_coa (created_at, code, name) values (NOW(),'610101002','SE - Beban Pemasaran Dan Marketing - Biaya Pemasaran');</v>
      </c>
      <c r="E3204" s="744" t="s">
        <v>60</v>
      </c>
      <c r="F3204" t="s">
        <v>555</v>
      </c>
      <c r="G3204" t="s">
        <v>556</v>
      </c>
      <c r="I3204" t="s">
        <v>558</v>
      </c>
      <c r="K3204">
        <f>VLOOKUP(I3204,Sheet2!$A$2:$C$1013,3,FALSE)</f>
        <v>972</v>
      </c>
      <c r="L3204" t="str">
        <f t="shared" si="199"/>
        <v>UPDATE m_coa set coa_group_id='972' WHERE code='610101002';</v>
      </c>
    </row>
    <row r="3205" customFormat="1" spans="2:12">
      <c r="B3205">
        <v>610101003</v>
      </c>
      <c r="C3205" t="str">
        <f t="shared" si="205"/>
        <v>SE - Beban Pemasaran Dan Marketing - Komisi Sales</v>
      </c>
      <c r="D3205" s="7" t="str">
        <f t="shared" ref="D3205:D3268" si="206">"INSERT INTO m_coa (created_at, code, name) values (NOW(),'"&amp;B3205&amp;"','"&amp;C3205&amp;"');"</f>
        <v>INSERT INTO m_coa (created_at, code, name) values (NOW(),'610101003','SE - Beban Pemasaran Dan Marketing - Komisi Sales');</v>
      </c>
      <c r="E3205" s="744" t="s">
        <v>60</v>
      </c>
      <c r="F3205" t="s">
        <v>555</v>
      </c>
      <c r="G3205" t="s">
        <v>556</v>
      </c>
      <c r="I3205" t="s">
        <v>559</v>
      </c>
      <c r="K3205">
        <f>VLOOKUP(I3205,Sheet2!$A$2:$C$1013,3,FALSE)</f>
        <v>973</v>
      </c>
      <c r="L3205" t="str">
        <f t="shared" ref="L3205:L3268" si="207">"UPDATE m_coa set coa_group_id='"&amp;K3205&amp;"' WHERE code='"&amp;B3205&amp;"';"</f>
        <v>UPDATE m_coa set coa_group_id='973' WHERE code='610101003';</v>
      </c>
    </row>
    <row r="3206" customFormat="1" spans="2:12">
      <c r="B3206">
        <v>610101004</v>
      </c>
      <c r="C3206" t="str">
        <f t="shared" si="205"/>
        <v>SE - Beban Pemasaran Dan Marketing - Digital Advertising</v>
      </c>
      <c r="D3206" s="7" t="str">
        <f t="shared" si="206"/>
        <v>INSERT INTO m_coa (created_at, code, name) values (NOW(),'610101004','SE - Beban Pemasaran Dan Marketing - Digital Advertising');</v>
      </c>
      <c r="E3206" s="744" t="s">
        <v>60</v>
      </c>
      <c r="F3206" t="s">
        <v>555</v>
      </c>
      <c r="G3206" t="s">
        <v>556</v>
      </c>
      <c r="I3206" t="s">
        <v>560</v>
      </c>
      <c r="K3206">
        <f>VLOOKUP(I3206,Sheet2!$A$2:$C$1013,3,FALSE)</f>
        <v>974</v>
      </c>
      <c r="L3206" t="str">
        <f t="shared" si="207"/>
        <v>UPDATE m_coa set coa_group_id='974' WHERE code='610101004';</v>
      </c>
    </row>
    <row r="3207" customFormat="1" spans="2:12">
      <c r="B3207">
        <v>610101005</v>
      </c>
      <c r="C3207" t="str">
        <f t="shared" si="205"/>
        <v>SE - Beban Pemasaran Dan Marketing - Selling Expense - Sf</v>
      </c>
      <c r="D3207" s="7" t="str">
        <f t="shared" si="206"/>
        <v>INSERT INTO m_coa (created_at, code, name) values (NOW(),'610101005','SE - Beban Pemasaran Dan Marketing - Selling Expense - Sf');</v>
      </c>
      <c r="E3207" s="744" t="s">
        <v>60</v>
      </c>
      <c r="F3207" t="s">
        <v>555</v>
      </c>
      <c r="G3207" t="s">
        <v>556</v>
      </c>
      <c r="I3207" t="s">
        <v>561</v>
      </c>
      <c r="K3207">
        <f>VLOOKUP(I3207,Sheet2!$A$2:$C$1013,3,FALSE)</f>
        <v>975</v>
      </c>
      <c r="L3207" t="str">
        <f t="shared" si="207"/>
        <v>UPDATE m_coa set coa_group_id='975' WHERE code='610101005';</v>
      </c>
    </row>
    <row r="3208" customFormat="1" spans="2:12">
      <c r="B3208">
        <v>610101006</v>
      </c>
      <c r="C3208" t="str">
        <f t="shared" si="205"/>
        <v>SE - Beban Pemasaran Dan Marketing - Sumbangan Dan Jamuan</v>
      </c>
      <c r="D3208" s="7" t="str">
        <f t="shared" si="206"/>
        <v>INSERT INTO m_coa (created_at, code, name) values (NOW(),'610101006','SE - Beban Pemasaran Dan Marketing - Sumbangan Dan Jamuan');</v>
      </c>
      <c r="E3208" s="744" t="s">
        <v>60</v>
      </c>
      <c r="F3208" t="s">
        <v>555</v>
      </c>
      <c r="G3208" t="s">
        <v>556</v>
      </c>
      <c r="I3208" t="s">
        <v>562</v>
      </c>
      <c r="K3208">
        <f>VLOOKUP(I3208,Sheet2!$A$2:$C$1013,3,FALSE)</f>
        <v>976</v>
      </c>
      <c r="L3208" t="str">
        <f t="shared" si="207"/>
        <v>UPDATE m_coa set coa_group_id='976' WHERE code='610101006';</v>
      </c>
    </row>
    <row r="3209" customFormat="1" spans="2:12">
      <c r="B3209">
        <v>610101007</v>
      </c>
      <c r="C3209" t="str">
        <f t="shared" si="205"/>
        <v>SE - Beban Pemasaran Dan Marketing - Sample</v>
      </c>
      <c r="D3209" s="7" t="str">
        <f t="shared" si="206"/>
        <v>INSERT INTO m_coa (created_at, code, name) values (NOW(),'610101007','SE - Beban Pemasaran Dan Marketing - Sample');</v>
      </c>
      <c r="E3209" s="744" t="s">
        <v>60</v>
      </c>
      <c r="F3209" t="s">
        <v>555</v>
      </c>
      <c r="G3209" t="s">
        <v>556</v>
      </c>
      <c r="I3209" t="s">
        <v>563</v>
      </c>
      <c r="K3209">
        <f>VLOOKUP(I3209,Sheet2!$A$2:$C$1013,3,FALSE)</f>
        <v>977</v>
      </c>
      <c r="L3209" t="str">
        <f t="shared" si="207"/>
        <v>UPDATE m_coa set coa_group_id='977' WHERE code='610101007';</v>
      </c>
    </row>
    <row r="3210" customFormat="1" spans="2:12">
      <c r="B3210">
        <v>610101008</v>
      </c>
      <c r="C3210" t="str">
        <f t="shared" si="205"/>
        <v>SE - Beban Pemasaran Dan Marketing - Lain-Lain</v>
      </c>
      <c r="D3210" s="7" t="str">
        <f t="shared" si="206"/>
        <v>INSERT INTO m_coa (created_at, code, name) values (NOW(),'610101008','SE - Beban Pemasaran Dan Marketing - Lain-Lain');</v>
      </c>
      <c r="E3210" s="744" t="s">
        <v>60</v>
      </c>
      <c r="F3210" t="s">
        <v>555</v>
      </c>
      <c r="G3210" t="s">
        <v>556</v>
      </c>
      <c r="I3210" t="s">
        <v>351</v>
      </c>
      <c r="K3210">
        <f>VLOOKUP(I3210,Sheet2!$A$2:$C$1013,3,FALSE)</f>
        <v>270</v>
      </c>
      <c r="L3210" t="str">
        <f t="shared" si="207"/>
        <v>UPDATE m_coa set coa_group_id='270' WHERE code='610101008';</v>
      </c>
    </row>
    <row r="3211" customFormat="1" spans="4:4">
      <c r="D3211" s="7"/>
    </row>
    <row r="3212" customFormat="1" spans="2:12">
      <c r="B3212">
        <v>610201001</v>
      </c>
      <c r="C3212" t="str">
        <f t="shared" ref="C3212:C3214" si="208">CONCATENATE(F3212,E3212,G3212,E3212,I3212)</f>
        <v>SE - Beban Gaji Dan Tunjangan - Beban Gaji</v>
      </c>
      <c r="D3212" s="7" t="str">
        <f t="shared" si="206"/>
        <v>INSERT INTO m_coa (created_at, code, name) values (NOW(),'610201001','SE - Beban Gaji Dan Tunjangan - Beban Gaji');</v>
      </c>
      <c r="E3212" s="744" t="s">
        <v>60</v>
      </c>
      <c r="F3212" t="s">
        <v>555</v>
      </c>
      <c r="G3212" t="s">
        <v>564</v>
      </c>
      <c r="I3212" t="s">
        <v>565</v>
      </c>
      <c r="K3212">
        <f>VLOOKUP(I3212,Sheet2!$A$2:$C$1013,3,FALSE)</f>
        <v>978</v>
      </c>
      <c r="L3212" t="str">
        <f t="shared" si="207"/>
        <v>UPDATE m_coa set coa_group_id='978' WHERE code='610201001';</v>
      </c>
    </row>
    <row r="3213" customFormat="1" spans="2:12">
      <c r="B3213">
        <v>610201002</v>
      </c>
      <c r="C3213" t="str">
        <f t="shared" si="208"/>
        <v>SE - Beban Gaji Dan Tunjangan - Tunjangan</v>
      </c>
      <c r="D3213" s="7" t="str">
        <f t="shared" si="206"/>
        <v>INSERT INTO m_coa (created_at, code, name) values (NOW(),'610201002','SE - Beban Gaji Dan Tunjangan - Tunjangan');</v>
      </c>
      <c r="E3213" s="744" t="s">
        <v>60</v>
      </c>
      <c r="F3213" t="s">
        <v>555</v>
      </c>
      <c r="G3213" t="s">
        <v>564</v>
      </c>
      <c r="I3213" t="s">
        <v>553</v>
      </c>
      <c r="K3213">
        <f>VLOOKUP(I3213,Sheet2!$A$2:$C$1013,3,FALSE)</f>
        <v>966</v>
      </c>
      <c r="L3213" t="str">
        <f t="shared" si="207"/>
        <v>UPDATE m_coa set coa_group_id='966' WHERE code='610201002';</v>
      </c>
    </row>
    <row r="3214" customFormat="1" spans="2:12">
      <c r="B3214">
        <v>610201003</v>
      </c>
      <c r="C3214" t="str">
        <f t="shared" si="208"/>
        <v>SE - Beban Gaji Dan Tunjangan - Lain-lain</v>
      </c>
      <c r="D3214" s="7" t="str">
        <f t="shared" si="206"/>
        <v>INSERT INTO m_coa (created_at, code, name) values (NOW(),'610201003','SE - Beban Gaji Dan Tunjangan - Lain-lain');</v>
      </c>
      <c r="E3214" s="744" t="s">
        <v>60</v>
      </c>
      <c r="F3214" t="s">
        <v>555</v>
      </c>
      <c r="G3214" t="s">
        <v>564</v>
      </c>
      <c r="I3214" t="s">
        <v>364</v>
      </c>
      <c r="K3214">
        <f>VLOOKUP(I3214,Sheet2!$A$2:$C$1013,3,FALSE)</f>
        <v>270</v>
      </c>
      <c r="L3214" t="str">
        <f t="shared" si="207"/>
        <v>UPDATE m_coa set coa_group_id='270' WHERE code='610201003';</v>
      </c>
    </row>
    <row r="3215" customFormat="1" spans="4:4">
      <c r="D3215" s="7"/>
    </row>
    <row r="3216" customFormat="1" spans="2:12">
      <c r="B3216">
        <v>610301001</v>
      </c>
      <c r="C3216" t="str">
        <f t="shared" ref="C3216:C3222" si="209">CONCATENATE(F3216,E3216,G3216,E3216,I3216)</f>
        <v>SE - Perjalanan Dinas - Tiket</v>
      </c>
      <c r="D3216" s="7" t="str">
        <f t="shared" si="206"/>
        <v>INSERT INTO m_coa (created_at, code, name) values (NOW(),'610301001','SE - Perjalanan Dinas - Tiket');</v>
      </c>
      <c r="E3216" s="744" t="s">
        <v>60</v>
      </c>
      <c r="F3216" t="s">
        <v>555</v>
      </c>
      <c r="G3216" t="s">
        <v>566</v>
      </c>
      <c r="I3216" t="s">
        <v>567</v>
      </c>
      <c r="K3216">
        <f>VLOOKUP(I3216,Sheet2!$A$2:$C$1013,3,FALSE)</f>
        <v>847</v>
      </c>
      <c r="L3216" t="str">
        <f t="shared" si="207"/>
        <v>UPDATE m_coa set coa_group_id='847' WHERE code='610301001';</v>
      </c>
    </row>
    <row r="3217" customFormat="1" spans="2:12">
      <c r="B3217">
        <v>610301002</v>
      </c>
      <c r="C3217" t="str">
        <f t="shared" si="209"/>
        <v>SE - Perjalanan Dinas - Penginapan</v>
      </c>
      <c r="D3217" s="7" t="str">
        <f t="shared" si="206"/>
        <v>INSERT INTO m_coa (created_at, code, name) values (NOW(),'610301002','SE - Perjalanan Dinas - Penginapan');</v>
      </c>
      <c r="E3217" s="744" t="s">
        <v>60</v>
      </c>
      <c r="F3217" t="s">
        <v>555</v>
      </c>
      <c r="G3217" t="s">
        <v>566</v>
      </c>
      <c r="I3217" t="s">
        <v>568</v>
      </c>
      <c r="K3217">
        <f>VLOOKUP(I3217,Sheet2!$A$2:$C$1013,3,FALSE)</f>
        <v>848</v>
      </c>
      <c r="L3217" t="str">
        <f t="shared" si="207"/>
        <v>UPDATE m_coa set coa_group_id='848' WHERE code='610301002';</v>
      </c>
    </row>
    <row r="3218" customFormat="1" spans="2:12">
      <c r="B3218">
        <v>610301003</v>
      </c>
      <c r="C3218" t="str">
        <f t="shared" si="209"/>
        <v>SE - Perjalanan Dinas - Transportasi</v>
      </c>
      <c r="D3218" s="7" t="str">
        <f t="shared" si="206"/>
        <v>INSERT INTO m_coa (created_at, code, name) values (NOW(),'610301003','SE - Perjalanan Dinas - Transportasi');</v>
      </c>
      <c r="E3218" s="744" t="s">
        <v>60</v>
      </c>
      <c r="F3218" t="s">
        <v>555</v>
      </c>
      <c r="G3218" t="s">
        <v>566</v>
      </c>
      <c r="I3218" t="s">
        <v>569</v>
      </c>
      <c r="K3218">
        <f>VLOOKUP(I3218,Sheet2!$A$2:$C$1013,3,FALSE)</f>
        <v>849</v>
      </c>
      <c r="L3218" t="str">
        <f t="shared" si="207"/>
        <v>UPDATE m_coa set coa_group_id='849' WHERE code='610301003';</v>
      </c>
    </row>
    <row r="3219" customFormat="1" spans="2:12">
      <c r="B3219">
        <v>610301004</v>
      </c>
      <c r="C3219" t="str">
        <f t="shared" si="209"/>
        <v>SE - Perjalanan Dinas - Bensin, Tol, Parkir</v>
      </c>
      <c r="D3219" s="7" t="str">
        <f t="shared" si="206"/>
        <v>INSERT INTO m_coa (created_at, code, name) values (NOW(),'610301004','SE - Perjalanan Dinas - Bensin, Tol, Parkir');</v>
      </c>
      <c r="E3219" s="744" t="s">
        <v>60</v>
      </c>
      <c r="F3219" t="s">
        <v>555</v>
      </c>
      <c r="G3219" t="s">
        <v>566</v>
      </c>
      <c r="I3219" t="s">
        <v>570</v>
      </c>
      <c r="K3219">
        <f>VLOOKUP(I3219,Sheet2!$A$2:$C$1013,3,FALSE)</f>
        <v>850</v>
      </c>
      <c r="L3219" t="str">
        <f t="shared" si="207"/>
        <v>UPDATE m_coa set coa_group_id='850' WHERE code='610301004';</v>
      </c>
    </row>
    <row r="3220" customFormat="1" spans="2:12">
      <c r="B3220">
        <v>610301005</v>
      </c>
      <c r="C3220" t="str">
        <f t="shared" si="209"/>
        <v>SE - Perjalanan Dinas - Uang Saku</v>
      </c>
      <c r="D3220" s="7" t="str">
        <f t="shared" si="206"/>
        <v>INSERT INTO m_coa (created_at, code, name) values (NOW(),'610301005','SE - Perjalanan Dinas - Uang Saku');</v>
      </c>
      <c r="E3220" s="744" t="s">
        <v>60</v>
      </c>
      <c r="F3220" t="s">
        <v>555</v>
      </c>
      <c r="G3220" t="s">
        <v>566</v>
      </c>
      <c r="I3220" t="s">
        <v>571</v>
      </c>
      <c r="K3220">
        <f>VLOOKUP(I3220,Sheet2!$A$2:$C$1013,3,FALSE)</f>
        <v>851</v>
      </c>
      <c r="L3220" t="str">
        <f t="shared" si="207"/>
        <v>UPDATE m_coa set coa_group_id='851' WHERE code='610301005';</v>
      </c>
    </row>
    <row r="3221" customFormat="1" spans="2:12">
      <c r="B3221">
        <v>610301006</v>
      </c>
      <c r="C3221" t="str">
        <f t="shared" si="209"/>
        <v>SE - Perjalanan Dinas - Uang Makan</v>
      </c>
      <c r="D3221" s="7" t="str">
        <f t="shared" si="206"/>
        <v>INSERT INTO m_coa (created_at, code, name) values (NOW(),'610301006','SE - Perjalanan Dinas - Uang Makan');</v>
      </c>
      <c r="E3221" s="744" t="s">
        <v>60</v>
      </c>
      <c r="F3221" t="s">
        <v>555</v>
      </c>
      <c r="G3221" t="s">
        <v>566</v>
      </c>
      <c r="I3221" t="s">
        <v>572</v>
      </c>
      <c r="K3221">
        <f>VLOOKUP(I3221,Sheet2!$A$2:$C$1013,3,FALSE)</f>
        <v>852</v>
      </c>
      <c r="L3221" t="str">
        <f t="shared" si="207"/>
        <v>UPDATE m_coa set coa_group_id='852' WHERE code='610301006';</v>
      </c>
    </row>
    <row r="3222" customFormat="1" spans="2:12">
      <c r="B3222">
        <v>610301007</v>
      </c>
      <c r="C3222" t="str">
        <f t="shared" si="209"/>
        <v>SE - Perjalanan Dinas - Lain-Lain</v>
      </c>
      <c r="D3222" s="7" t="str">
        <f t="shared" si="206"/>
        <v>INSERT INTO m_coa (created_at, code, name) values (NOW(),'610301007','SE - Perjalanan Dinas - Lain-Lain');</v>
      </c>
      <c r="E3222" s="744" t="s">
        <v>60</v>
      </c>
      <c r="F3222" t="s">
        <v>555</v>
      </c>
      <c r="G3222" t="s">
        <v>566</v>
      </c>
      <c r="I3222" t="s">
        <v>351</v>
      </c>
      <c r="K3222">
        <f>VLOOKUP(I3222,Sheet2!$A$2:$C$1013,3,FALSE)</f>
        <v>270</v>
      </c>
      <c r="L3222" t="str">
        <f t="shared" si="207"/>
        <v>UPDATE m_coa set coa_group_id='270' WHERE code='610301007';</v>
      </c>
    </row>
    <row r="3223" customFormat="1" spans="4:4">
      <c r="D3223" s="7"/>
    </row>
    <row r="3224" customFormat="1" spans="2:12">
      <c r="B3224">
        <v>610401001</v>
      </c>
      <c r="C3224" t="str">
        <f t="shared" ref="C3224:C3233" si="210">CONCATENATE(F3224,E3224,G3224,E3224,I3224)</f>
        <v>SE - Beban Penyusutan - Tanah</v>
      </c>
      <c r="D3224" s="7" t="str">
        <f t="shared" si="206"/>
        <v>INSERT INTO m_coa (created_at, code, name) values (NOW(),'610401001','SE - Beban Penyusutan - Tanah');</v>
      </c>
      <c r="E3224" s="744" t="s">
        <v>60</v>
      </c>
      <c r="F3224" t="s">
        <v>555</v>
      </c>
      <c r="G3224" t="s">
        <v>573</v>
      </c>
      <c r="I3224" t="s">
        <v>379</v>
      </c>
      <c r="K3224">
        <f>VLOOKUP(I3224,Sheet2!$A$2:$C$1013,3,FALSE)</f>
        <v>967</v>
      </c>
      <c r="L3224" t="str">
        <f t="shared" si="207"/>
        <v>UPDATE m_coa set coa_group_id='967' WHERE code='610401001';</v>
      </c>
    </row>
    <row r="3225" customFormat="1" spans="2:12">
      <c r="B3225">
        <v>610401002</v>
      </c>
      <c r="C3225" t="str">
        <f t="shared" si="210"/>
        <v>SE - Beban Penyusutan - Bangunan</v>
      </c>
      <c r="D3225" s="7" t="str">
        <f t="shared" si="206"/>
        <v>INSERT INTO m_coa (created_at, code, name) values (NOW(),'610401002','SE - Beban Penyusutan - Bangunan');</v>
      </c>
      <c r="E3225" s="744" t="s">
        <v>60</v>
      </c>
      <c r="F3225" t="s">
        <v>555</v>
      </c>
      <c r="G3225" t="s">
        <v>573</v>
      </c>
      <c r="I3225" t="s">
        <v>380</v>
      </c>
      <c r="K3225">
        <f>VLOOKUP(I3225,Sheet2!$A$2:$C$1013,3,FALSE)</f>
        <v>799</v>
      </c>
      <c r="L3225" t="str">
        <f t="shared" si="207"/>
        <v>UPDATE m_coa set coa_group_id='799' WHERE code='610401002';</v>
      </c>
    </row>
    <row r="3226" customFormat="1" spans="2:12">
      <c r="B3226">
        <v>610401003</v>
      </c>
      <c r="C3226" t="str">
        <f t="shared" si="210"/>
        <v>SE - Beban Penyusutan - Inventaris Kantor</v>
      </c>
      <c r="D3226" s="7" t="str">
        <f t="shared" si="206"/>
        <v>INSERT INTO m_coa (created_at, code, name) values (NOW(),'610401003','SE - Beban Penyusutan - Inventaris Kantor');</v>
      </c>
      <c r="E3226" s="744" t="s">
        <v>60</v>
      </c>
      <c r="F3226" t="s">
        <v>555</v>
      </c>
      <c r="G3226" t="s">
        <v>573</v>
      </c>
      <c r="I3226" t="s">
        <v>381</v>
      </c>
      <c r="K3226">
        <f>VLOOKUP(I3226,Sheet2!$A$2:$C$1013,3,FALSE)</f>
        <v>801</v>
      </c>
      <c r="L3226" t="str">
        <f t="shared" si="207"/>
        <v>UPDATE m_coa set coa_group_id='801' WHERE code='610401003';</v>
      </c>
    </row>
    <row r="3227" customFormat="1" spans="2:12">
      <c r="B3227">
        <v>610401004</v>
      </c>
      <c r="C3227" t="str">
        <f t="shared" si="210"/>
        <v>SE - Beban Penyusutan - Furnitur Dan Perlengkapan</v>
      </c>
      <c r="D3227" s="7" t="str">
        <f t="shared" si="206"/>
        <v>INSERT INTO m_coa (created_at, code, name) values (NOW(),'610401004','SE - Beban Penyusutan - Furnitur Dan Perlengkapan');</v>
      </c>
      <c r="E3227" s="744" t="s">
        <v>60</v>
      </c>
      <c r="F3227" t="s">
        <v>555</v>
      </c>
      <c r="G3227" t="s">
        <v>573</v>
      </c>
      <c r="I3227" t="s">
        <v>382</v>
      </c>
      <c r="K3227">
        <f>VLOOKUP(I3227,Sheet2!$A$2:$C$1013,3,FALSE)</f>
        <v>968</v>
      </c>
      <c r="L3227" t="str">
        <f t="shared" si="207"/>
        <v>UPDATE m_coa set coa_group_id='968' WHERE code='610401004';</v>
      </c>
    </row>
    <row r="3228" customFormat="1" spans="2:12">
      <c r="B3228">
        <v>610401005</v>
      </c>
      <c r="C3228" t="str">
        <f t="shared" si="210"/>
        <v>SE - Beban Penyusutan - Mesin Dan Peralatan</v>
      </c>
      <c r="D3228" s="7" t="str">
        <f t="shared" si="206"/>
        <v>INSERT INTO m_coa (created_at, code, name) values (NOW(),'610401005','SE - Beban Penyusutan - Mesin Dan Peralatan');</v>
      </c>
      <c r="E3228" s="744" t="s">
        <v>60</v>
      </c>
      <c r="F3228" t="s">
        <v>555</v>
      </c>
      <c r="G3228" t="s">
        <v>573</v>
      </c>
      <c r="I3228" t="s">
        <v>383</v>
      </c>
      <c r="K3228">
        <f>VLOOKUP(I3228,Sheet2!$A$2:$C$1013,3,FALSE)</f>
        <v>969</v>
      </c>
      <c r="L3228" t="str">
        <f t="shared" si="207"/>
        <v>UPDATE m_coa set coa_group_id='969' WHERE code='610401005';</v>
      </c>
    </row>
    <row r="3229" customFormat="1" spans="2:12">
      <c r="B3229">
        <v>610401006</v>
      </c>
      <c r="C3229" t="str">
        <f t="shared" si="210"/>
        <v>SE - Beban Penyusutan - Kendaraan</v>
      </c>
      <c r="D3229" s="7" t="str">
        <f t="shared" si="206"/>
        <v>INSERT INTO m_coa (created_at, code, name) values (NOW(),'610401006','SE - Beban Penyusutan - Kendaraan');</v>
      </c>
      <c r="E3229" s="744" t="s">
        <v>60</v>
      </c>
      <c r="F3229" t="s">
        <v>555</v>
      </c>
      <c r="G3229" t="s">
        <v>573</v>
      </c>
      <c r="I3229" t="s">
        <v>345</v>
      </c>
      <c r="K3229">
        <f>VLOOKUP(I3229,Sheet2!$A$2:$C$1013,3,FALSE)</f>
        <v>800</v>
      </c>
      <c r="L3229" t="str">
        <f t="shared" si="207"/>
        <v>UPDATE m_coa set coa_group_id='800' WHERE code='610401006';</v>
      </c>
    </row>
    <row r="3230" customFormat="1" spans="2:12">
      <c r="B3230">
        <v>610401007</v>
      </c>
      <c r="C3230" t="str">
        <f t="shared" si="210"/>
        <v>SE - Beban Penyusutan - Aset Tax Amnesty</v>
      </c>
      <c r="D3230" s="7" t="str">
        <f t="shared" si="206"/>
        <v>INSERT INTO m_coa (created_at, code, name) values (NOW(),'610401007','SE - Beban Penyusutan - Aset Tax Amnesty');</v>
      </c>
      <c r="E3230" s="744" t="s">
        <v>60</v>
      </c>
      <c r="F3230" t="s">
        <v>555</v>
      </c>
      <c r="G3230" t="s">
        <v>573</v>
      </c>
      <c r="I3230" t="s">
        <v>384</v>
      </c>
      <c r="K3230">
        <f>VLOOKUP(I3230,Sheet2!$A$2:$C$1013,3,FALSE)</f>
        <v>970</v>
      </c>
      <c r="L3230" t="str">
        <f t="shared" si="207"/>
        <v>UPDATE m_coa set coa_group_id='970' WHERE code='610401007';</v>
      </c>
    </row>
    <row r="3231" customFormat="1" spans="2:12">
      <c r="B3231">
        <v>610401008</v>
      </c>
      <c r="C3231" t="str">
        <f t="shared" si="210"/>
        <v>SE - Beban Penyusutan - Software</v>
      </c>
      <c r="D3231" s="7" t="str">
        <f t="shared" si="206"/>
        <v>INSERT INTO m_coa (created_at, code, name) values (NOW(),'610401008','SE - Beban Penyusutan - Software');</v>
      </c>
      <c r="E3231" s="744" t="s">
        <v>60</v>
      </c>
      <c r="F3231" t="s">
        <v>555</v>
      </c>
      <c r="G3231" t="s">
        <v>573</v>
      </c>
      <c r="I3231" t="s">
        <v>389</v>
      </c>
      <c r="K3231">
        <f>VLOOKUP(I3231,Sheet2!$A$2:$C$1013,3,FALSE)</f>
        <v>796</v>
      </c>
      <c r="L3231" t="str">
        <f t="shared" si="207"/>
        <v>UPDATE m_coa set coa_group_id='796' WHERE code='610401008';</v>
      </c>
    </row>
    <row r="3232" customFormat="1" spans="2:12">
      <c r="B3232">
        <v>610401009</v>
      </c>
      <c r="C3232" t="str">
        <f t="shared" si="210"/>
        <v>SE - Beban Penyusutan - Website</v>
      </c>
      <c r="D3232" s="7" t="str">
        <f t="shared" si="206"/>
        <v>INSERT INTO m_coa (created_at, code, name) values (NOW(),'610401009','SE - Beban Penyusutan - Website');</v>
      </c>
      <c r="E3232" s="744" t="s">
        <v>60</v>
      </c>
      <c r="F3232" t="s">
        <v>555</v>
      </c>
      <c r="G3232" t="s">
        <v>573</v>
      </c>
      <c r="I3232" t="s">
        <v>390</v>
      </c>
      <c r="K3232">
        <f>VLOOKUP(I3232,Sheet2!$A$2:$C$1013,3,FALSE)</f>
        <v>797</v>
      </c>
      <c r="L3232" t="str">
        <f t="shared" si="207"/>
        <v>UPDATE m_coa set coa_group_id='797' WHERE code='610401009';</v>
      </c>
    </row>
    <row r="3233" customFormat="1" spans="2:12">
      <c r="B3233">
        <v>610401010</v>
      </c>
      <c r="C3233" t="str">
        <f t="shared" si="210"/>
        <v>SE - Beban Penyusutan - License</v>
      </c>
      <c r="D3233" s="7" t="str">
        <f t="shared" si="206"/>
        <v>INSERT INTO m_coa (created_at, code, name) values (NOW(),'610401010','SE - Beban Penyusutan - License');</v>
      </c>
      <c r="E3233" s="744" t="s">
        <v>60</v>
      </c>
      <c r="F3233" t="s">
        <v>555</v>
      </c>
      <c r="G3233" t="s">
        <v>573</v>
      </c>
      <c r="I3233" t="s">
        <v>391</v>
      </c>
      <c r="K3233">
        <f>VLOOKUP(I3233,Sheet2!$A$2:$C$1013,3,FALSE)</f>
        <v>798</v>
      </c>
      <c r="L3233" t="str">
        <f t="shared" si="207"/>
        <v>UPDATE m_coa set coa_group_id='798' WHERE code='610401010';</v>
      </c>
    </row>
    <row r="3234" customFormat="1" spans="4:4">
      <c r="D3234" s="7"/>
    </row>
    <row r="3235" customFormat="1" spans="2:12">
      <c r="B3235">
        <v>610501001</v>
      </c>
      <c r="C3235" t="str">
        <f t="shared" ref="C3235:C3256" si="211">CONCATENATE(F3235,E3235,G3235,E3235,I3235)</f>
        <v>SE - Beban Lain-Lain - Beban instalasi</v>
      </c>
      <c r="D3235" s="7" t="str">
        <f t="shared" si="206"/>
        <v>INSERT INTO m_coa (created_at, code, name) values (NOW(),'610501001','SE - Beban Lain-Lain - Beban instalasi');</v>
      </c>
      <c r="E3235" s="744" t="s">
        <v>60</v>
      </c>
      <c r="F3235" t="s">
        <v>555</v>
      </c>
      <c r="G3235" t="s">
        <v>574</v>
      </c>
      <c r="I3235" t="s">
        <v>575</v>
      </c>
      <c r="K3235">
        <f>VLOOKUP(I3235,Sheet2!$A$2:$C$1013,3,FALSE)</f>
        <v>979</v>
      </c>
      <c r="L3235" t="str">
        <f t="shared" si="207"/>
        <v>UPDATE m_coa set coa_group_id='979' WHERE code='610501001';</v>
      </c>
    </row>
    <row r="3236" customFormat="1" spans="2:12">
      <c r="B3236">
        <v>610501002</v>
      </c>
      <c r="C3236" t="str">
        <f t="shared" si="211"/>
        <v>SE - Beban Lain-Lain - Others</v>
      </c>
      <c r="D3236" s="7" t="str">
        <f t="shared" si="206"/>
        <v>INSERT INTO m_coa (created_at, code, name) values (NOW(),'610501002','SE - Beban Lain-Lain - Others');</v>
      </c>
      <c r="E3236" s="744" t="s">
        <v>60</v>
      </c>
      <c r="F3236" t="s">
        <v>555</v>
      </c>
      <c r="G3236" t="s">
        <v>574</v>
      </c>
      <c r="I3236" t="s">
        <v>439</v>
      </c>
      <c r="K3236">
        <f>VLOOKUP(I3236,Sheet2!$A$2:$C$1013,3,FALSE)</f>
        <v>816</v>
      </c>
      <c r="L3236" t="str">
        <f t="shared" si="207"/>
        <v>UPDATE m_coa set coa_group_id='816' WHERE code='610501002';</v>
      </c>
    </row>
    <row r="3237" customFormat="1" spans="4:4">
      <c r="D3237" s="7"/>
    </row>
    <row r="3238" customFormat="1" spans="2:12">
      <c r="B3238">
        <v>710101001</v>
      </c>
      <c r="C3238" t="str">
        <f t="shared" si="211"/>
        <v>GA - Biaya Gaji, Upah Dan Tunjangan - Gaji </v>
      </c>
      <c r="D3238" s="7" t="str">
        <f t="shared" si="206"/>
        <v>INSERT INTO m_coa (created_at, code, name) values (NOW(),'710101001','GA - Biaya Gaji, Upah Dan Tunjangan - Gaji ');</v>
      </c>
      <c r="E3238" s="744" t="s">
        <v>60</v>
      </c>
      <c r="F3238" t="s">
        <v>576</v>
      </c>
      <c r="G3238" t="s">
        <v>577</v>
      </c>
      <c r="I3238" t="s">
        <v>578</v>
      </c>
      <c r="K3238">
        <f>VLOOKUP(I3238,Sheet2!$A$2:$C$1013,3,FALSE)</f>
        <v>980</v>
      </c>
      <c r="L3238" t="str">
        <f t="shared" si="207"/>
        <v>UPDATE m_coa set coa_group_id='980' WHERE code='710101001';</v>
      </c>
    </row>
    <row r="3239" customFormat="1" spans="2:12">
      <c r="B3239">
        <v>710101002</v>
      </c>
      <c r="C3239" t="str">
        <f t="shared" si="211"/>
        <v>GA - Biaya Gaji, Upah Dan Tunjangan - Tunjangan Pph 21</v>
      </c>
      <c r="D3239" s="7" t="str">
        <f t="shared" si="206"/>
        <v>INSERT INTO m_coa (created_at, code, name) values (NOW(),'710101002','GA - Biaya Gaji, Upah Dan Tunjangan - Tunjangan Pph 21');</v>
      </c>
      <c r="E3239" s="744" t="s">
        <v>60</v>
      </c>
      <c r="F3239" t="s">
        <v>576</v>
      </c>
      <c r="G3239" t="s">
        <v>577</v>
      </c>
      <c r="I3239" t="s">
        <v>579</v>
      </c>
      <c r="K3239">
        <f>VLOOKUP(I3239,Sheet2!$A$2:$C$1013,3,FALSE)</f>
        <v>981</v>
      </c>
      <c r="L3239" t="str">
        <f t="shared" si="207"/>
        <v>UPDATE m_coa set coa_group_id='981' WHERE code='710101002';</v>
      </c>
    </row>
    <row r="3240" customFormat="1" spans="2:12">
      <c r="B3240">
        <v>710101003</v>
      </c>
      <c r="C3240" t="str">
        <f t="shared" si="211"/>
        <v>GA - Biaya Gaji, Upah Dan Tunjangan - Premi Bpjs Ketenagakerjaan</v>
      </c>
      <c r="D3240" s="7" t="str">
        <f t="shared" si="206"/>
        <v>INSERT INTO m_coa (created_at, code, name) values (NOW(),'710101003','GA - Biaya Gaji, Upah Dan Tunjangan - Premi Bpjs Ketenagakerjaan');</v>
      </c>
      <c r="E3240" s="744" t="s">
        <v>60</v>
      </c>
      <c r="F3240" t="s">
        <v>576</v>
      </c>
      <c r="G3240" t="s">
        <v>577</v>
      </c>
      <c r="I3240" t="s">
        <v>580</v>
      </c>
      <c r="K3240">
        <f>VLOOKUP(I3240,Sheet2!$A$2:$C$1013,3,FALSE)</f>
        <v>982</v>
      </c>
      <c r="L3240" t="str">
        <f t="shared" si="207"/>
        <v>UPDATE m_coa set coa_group_id='982' WHERE code='710101003';</v>
      </c>
    </row>
    <row r="3241" customFormat="1" spans="2:12">
      <c r="B3241">
        <v>710101004</v>
      </c>
      <c r="C3241" t="str">
        <f t="shared" si="211"/>
        <v>GA - Biaya Gaji, Upah Dan Tunjangan - Thr</v>
      </c>
      <c r="D3241" s="7" t="str">
        <f t="shared" si="206"/>
        <v>INSERT INTO m_coa (created_at, code, name) values (NOW(),'710101004','GA - Biaya Gaji, Upah Dan Tunjangan - Thr');</v>
      </c>
      <c r="E3241" s="744" t="s">
        <v>60</v>
      </c>
      <c r="F3241" t="s">
        <v>576</v>
      </c>
      <c r="G3241" t="s">
        <v>577</v>
      </c>
      <c r="I3241" t="s">
        <v>581</v>
      </c>
      <c r="K3241">
        <f>VLOOKUP(I3241,Sheet2!$A$2:$C$1013,3,FALSE)</f>
        <v>983</v>
      </c>
      <c r="L3241" t="str">
        <f t="shared" si="207"/>
        <v>UPDATE m_coa set coa_group_id='983' WHERE code='710101004';</v>
      </c>
    </row>
    <row r="3242" customFormat="1" spans="2:12">
      <c r="B3242">
        <v>710101005</v>
      </c>
      <c r="C3242" t="str">
        <f t="shared" si="211"/>
        <v>GA - Biaya Gaji, Upah Dan Tunjangan - Meal Allowances</v>
      </c>
      <c r="D3242" s="7" t="str">
        <f t="shared" si="206"/>
        <v>INSERT INTO m_coa (created_at, code, name) values (NOW(),'710101005','GA - Biaya Gaji, Upah Dan Tunjangan - Meal Allowances');</v>
      </c>
      <c r="E3242" s="744" t="s">
        <v>60</v>
      </c>
      <c r="F3242" t="s">
        <v>576</v>
      </c>
      <c r="G3242" t="s">
        <v>577</v>
      </c>
      <c r="I3242" t="s">
        <v>582</v>
      </c>
      <c r="K3242">
        <f>VLOOKUP(I3242,Sheet2!$A$2:$C$1013,3,FALSE)</f>
        <v>984</v>
      </c>
      <c r="L3242" t="str">
        <f t="shared" si="207"/>
        <v>UPDATE m_coa set coa_group_id='984' WHERE code='710101005';</v>
      </c>
    </row>
    <row r="3243" customFormat="1" spans="2:12">
      <c r="B3243">
        <v>710101006</v>
      </c>
      <c r="C3243" t="str">
        <f t="shared" si="211"/>
        <v>GA - Biaya Gaji, Upah Dan Tunjangan - Medical Allowance</v>
      </c>
      <c r="D3243" s="7" t="str">
        <f t="shared" si="206"/>
        <v>INSERT INTO m_coa (created_at, code, name) values (NOW(),'710101006','GA - Biaya Gaji, Upah Dan Tunjangan - Medical Allowance');</v>
      </c>
      <c r="E3243" s="744" t="s">
        <v>60</v>
      </c>
      <c r="F3243" t="s">
        <v>576</v>
      </c>
      <c r="G3243" t="s">
        <v>577</v>
      </c>
      <c r="I3243" t="s">
        <v>583</v>
      </c>
      <c r="K3243">
        <f>VLOOKUP(I3243,Sheet2!$A$2:$C$1013,3,FALSE)</f>
        <v>985</v>
      </c>
      <c r="L3243" t="str">
        <f t="shared" si="207"/>
        <v>UPDATE m_coa set coa_group_id='985' WHERE code='710101006';</v>
      </c>
    </row>
    <row r="3244" customFormat="1" spans="2:12">
      <c r="B3244">
        <v>710101007</v>
      </c>
      <c r="C3244" t="str">
        <f t="shared" si="211"/>
        <v>GA - Biaya Gaji, Upah Dan Tunjangan - Uniform</v>
      </c>
      <c r="D3244" s="7" t="str">
        <f t="shared" si="206"/>
        <v>INSERT INTO m_coa (created_at, code, name) values (NOW(),'710101007','GA - Biaya Gaji, Upah Dan Tunjangan - Uniform');</v>
      </c>
      <c r="E3244" s="744" t="s">
        <v>60</v>
      </c>
      <c r="F3244" t="s">
        <v>576</v>
      </c>
      <c r="G3244" t="s">
        <v>577</v>
      </c>
      <c r="I3244" t="s">
        <v>584</v>
      </c>
      <c r="K3244">
        <f>VLOOKUP(I3244,Sheet2!$A$2:$C$1013,3,FALSE)</f>
        <v>815</v>
      </c>
      <c r="L3244" t="str">
        <f t="shared" si="207"/>
        <v>UPDATE m_coa set coa_group_id='815' WHERE code='710101007';</v>
      </c>
    </row>
    <row r="3245" customFormat="1" spans="2:12">
      <c r="B3245">
        <v>710101008</v>
      </c>
      <c r="C3245" t="str">
        <f t="shared" si="211"/>
        <v>GA - Biaya Gaji, Upah Dan Tunjangan - Lembur</v>
      </c>
      <c r="D3245" s="7" t="str">
        <f t="shared" si="206"/>
        <v>INSERT INTO m_coa (created_at, code, name) values (NOW(),'710101008','GA - Biaya Gaji, Upah Dan Tunjangan - Lembur');</v>
      </c>
      <c r="E3245" s="744" t="s">
        <v>60</v>
      </c>
      <c r="F3245" t="s">
        <v>576</v>
      </c>
      <c r="G3245" t="s">
        <v>577</v>
      </c>
      <c r="I3245" t="s">
        <v>585</v>
      </c>
      <c r="K3245">
        <f>VLOOKUP(I3245,Sheet2!$A$2:$C$1013,3,FALSE)</f>
        <v>986</v>
      </c>
      <c r="L3245" t="str">
        <f t="shared" si="207"/>
        <v>UPDATE m_coa set coa_group_id='986' WHERE code='710101008';</v>
      </c>
    </row>
    <row r="3246" customFormat="1" spans="2:12">
      <c r="B3246">
        <v>710101009</v>
      </c>
      <c r="C3246" t="str">
        <f t="shared" si="211"/>
        <v>GA - Biaya Gaji, Upah Dan Tunjangan - Biaya Tunjangan Lainnya</v>
      </c>
      <c r="D3246" s="7" t="str">
        <f t="shared" si="206"/>
        <v>INSERT INTO m_coa (created_at, code, name) values (NOW(),'710101009','GA - Biaya Gaji, Upah Dan Tunjangan - Biaya Tunjangan Lainnya');</v>
      </c>
      <c r="E3246" s="744" t="s">
        <v>60</v>
      </c>
      <c r="F3246" t="s">
        <v>576</v>
      </c>
      <c r="G3246" t="s">
        <v>577</v>
      </c>
      <c r="I3246" t="s">
        <v>586</v>
      </c>
      <c r="K3246">
        <f>VLOOKUP(I3246,Sheet2!$A$2:$C$1013,3,FALSE)</f>
        <v>987</v>
      </c>
      <c r="L3246" t="str">
        <f t="shared" si="207"/>
        <v>UPDATE m_coa set coa_group_id='987' WHERE code='710101009';</v>
      </c>
    </row>
    <row r="3247" customFormat="1" spans="2:12">
      <c r="B3247">
        <v>710101010</v>
      </c>
      <c r="C3247" t="str">
        <f t="shared" si="211"/>
        <v>GA - Biaya Gaji, Upah Dan Tunjangan - Premi Bpjs Ketenagakerjaan - Perusahaan</v>
      </c>
      <c r="D3247" s="7" t="str">
        <f t="shared" si="206"/>
        <v>INSERT INTO m_coa (created_at, code, name) values (NOW(),'710101010','GA - Biaya Gaji, Upah Dan Tunjangan - Premi Bpjs Ketenagakerjaan - Perusahaan');</v>
      </c>
      <c r="E3247" s="744" t="s">
        <v>60</v>
      </c>
      <c r="F3247" t="s">
        <v>576</v>
      </c>
      <c r="G3247" t="s">
        <v>577</v>
      </c>
      <c r="I3247" t="s">
        <v>587</v>
      </c>
      <c r="K3247">
        <f>VLOOKUP(I3247,Sheet2!$A$2:$C$1013,3,FALSE)</f>
        <v>988</v>
      </c>
      <c r="L3247" t="str">
        <f t="shared" si="207"/>
        <v>UPDATE m_coa set coa_group_id='988' WHERE code='710101010';</v>
      </c>
    </row>
    <row r="3248" customFormat="1" spans="2:12">
      <c r="B3248">
        <v>710101011</v>
      </c>
      <c r="C3248" t="str">
        <f t="shared" si="211"/>
        <v>GA - Biaya Gaji, Upah Dan Tunjangan - Asuransi Kesehatan - Perusahaan</v>
      </c>
      <c r="D3248" s="7" t="str">
        <f t="shared" si="206"/>
        <v>INSERT INTO m_coa (created_at, code, name) values (NOW(),'710101011','GA - Biaya Gaji, Upah Dan Tunjangan - Asuransi Kesehatan - Perusahaan');</v>
      </c>
      <c r="E3248" s="744" t="s">
        <v>60</v>
      </c>
      <c r="F3248" t="s">
        <v>576</v>
      </c>
      <c r="G3248" t="s">
        <v>577</v>
      </c>
      <c r="I3248" t="s">
        <v>588</v>
      </c>
      <c r="K3248">
        <f>VLOOKUP(I3248,Sheet2!$A$2:$C$1013,3,FALSE)</f>
        <v>989</v>
      </c>
      <c r="L3248" t="str">
        <f t="shared" si="207"/>
        <v>UPDATE m_coa set coa_group_id='989' WHERE code='710101011';</v>
      </c>
    </row>
    <row r="3249" customFormat="1" spans="2:12">
      <c r="B3249">
        <v>710101012</v>
      </c>
      <c r="C3249" t="str">
        <f t="shared" si="211"/>
        <v>GA - Biaya Gaji, Upah Dan Tunjangan - Pesangon</v>
      </c>
      <c r="D3249" s="7" t="str">
        <f t="shared" si="206"/>
        <v>INSERT INTO m_coa (created_at, code, name) values (NOW(),'710101012','GA - Biaya Gaji, Upah Dan Tunjangan - Pesangon');</v>
      </c>
      <c r="E3249" s="744" t="s">
        <v>60</v>
      </c>
      <c r="F3249" t="s">
        <v>576</v>
      </c>
      <c r="G3249" t="s">
        <v>577</v>
      </c>
      <c r="I3249" t="s">
        <v>589</v>
      </c>
      <c r="K3249">
        <f>VLOOKUP(I3249,Sheet2!$A$2:$C$1013,3,FALSE)</f>
        <v>990</v>
      </c>
      <c r="L3249" t="str">
        <f t="shared" si="207"/>
        <v>UPDATE m_coa set coa_group_id='990' WHERE code='710101012';</v>
      </c>
    </row>
    <row r="3250" customFormat="1" spans="2:12">
      <c r="B3250">
        <v>710101013</v>
      </c>
      <c r="C3250" t="str">
        <f t="shared" si="211"/>
        <v>GA - Biaya Gaji, Upah Dan Tunjangan - Lain-Lain</v>
      </c>
      <c r="D3250" s="7" t="str">
        <f t="shared" si="206"/>
        <v>INSERT INTO m_coa (created_at, code, name) values (NOW(),'710101013','GA - Biaya Gaji, Upah Dan Tunjangan - Lain-Lain');</v>
      </c>
      <c r="E3250" s="744" t="s">
        <v>60</v>
      </c>
      <c r="F3250" t="s">
        <v>576</v>
      </c>
      <c r="G3250" t="s">
        <v>577</v>
      </c>
      <c r="I3250" t="s">
        <v>351</v>
      </c>
      <c r="K3250">
        <f>VLOOKUP(I3250,Sheet2!$A$2:$C$1013,3,FALSE)</f>
        <v>270</v>
      </c>
      <c r="L3250" t="str">
        <f t="shared" si="207"/>
        <v>UPDATE m_coa set coa_group_id='270' WHERE code='710101013';</v>
      </c>
    </row>
    <row r="3251" customFormat="1" spans="2:12">
      <c r="B3251">
        <v>710101014</v>
      </c>
      <c r="C3251" t="str">
        <f t="shared" si="211"/>
        <v>GA - Biaya Gaji, Upah Dan Tunjangan - Tunjangan Transportasi</v>
      </c>
      <c r="D3251" s="7" t="str">
        <f t="shared" si="206"/>
        <v>INSERT INTO m_coa (created_at, code, name) values (NOW(),'710101014','GA - Biaya Gaji, Upah Dan Tunjangan - Tunjangan Transportasi');</v>
      </c>
      <c r="E3251" s="744" t="s">
        <v>60</v>
      </c>
      <c r="F3251" t="s">
        <v>576</v>
      </c>
      <c r="G3251" t="s">
        <v>577</v>
      </c>
      <c r="I3251" t="s">
        <v>590</v>
      </c>
      <c r="K3251">
        <f>VLOOKUP(I3251,Sheet2!$A$2:$C$1013,3,FALSE)</f>
        <v>991</v>
      </c>
      <c r="L3251" t="str">
        <f t="shared" si="207"/>
        <v>UPDATE m_coa set coa_group_id='991' WHERE code='710101014';</v>
      </c>
    </row>
    <row r="3252" customFormat="1" spans="2:12">
      <c r="B3252">
        <v>710101015</v>
      </c>
      <c r="C3252" t="str">
        <f t="shared" si="211"/>
        <v>GA - Biaya Gaji, Upah Dan Tunjangan - Jamsostek</v>
      </c>
      <c r="D3252" s="7" t="str">
        <f t="shared" si="206"/>
        <v>INSERT INTO m_coa (created_at, code, name) values (NOW(),'710101015','GA - Biaya Gaji, Upah Dan Tunjangan - Jamsostek');</v>
      </c>
      <c r="E3252" s="744" t="s">
        <v>60</v>
      </c>
      <c r="F3252" t="s">
        <v>576</v>
      </c>
      <c r="G3252" t="s">
        <v>577</v>
      </c>
      <c r="I3252" t="s">
        <v>591</v>
      </c>
      <c r="K3252">
        <f>VLOOKUP(I3252,Sheet2!$A$2:$C$1013,3,FALSE)</f>
        <v>992</v>
      </c>
      <c r="L3252" t="str">
        <f t="shared" si="207"/>
        <v>UPDATE m_coa set coa_group_id='992' WHERE code='710101015';</v>
      </c>
    </row>
    <row r="3253" customFormat="1" spans="2:12">
      <c r="B3253">
        <v>710101016</v>
      </c>
      <c r="C3253" t="str">
        <f t="shared" si="211"/>
        <v>GA - Biaya Gaji, Upah Dan Tunjangan - Employee Insurance Expense</v>
      </c>
      <c r="D3253" s="7" t="str">
        <f t="shared" si="206"/>
        <v>INSERT INTO m_coa (created_at, code, name) values (NOW(),'710101016','GA - Biaya Gaji, Upah Dan Tunjangan - Employee Insurance Expense');</v>
      </c>
      <c r="E3253" s="744" t="s">
        <v>60</v>
      </c>
      <c r="F3253" t="s">
        <v>576</v>
      </c>
      <c r="G3253" t="s">
        <v>577</v>
      </c>
      <c r="I3253" t="s">
        <v>592</v>
      </c>
      <c r="K3253">
        <f>VLOOKUP(I3253,Sheet2!$A$2:$C$1013,3,FALSE)</f>
        <v>993</v>
      </c>
      <c r="L3253" t="str">
        <f t="shared" si="207"/>
        <v>UPDATE m_coa set coa_group_id='993' WHERE code='710101016';</v>
      </c>
    </row>
    <row r="3254" customFormat="1" spans="2:12">
      <c r="B3254">
        <v>710101017</v>
      </c>
      <c r="C3254" t="str">
        <f t="shared" si="211"/>
        <v>GA - Biaya Gaji, Upah Dan Tunjangan - Biaya Bonus</v>
      </c>
      <c r="D3254" s="7" t="str">
        <f t="shared" si="206"/>
        <v>INSERT INTO m_coa (created_at, code, name) values (NOW(),'710101017','GA - Biaya Gaji, Upah Dan Tunjangan - Biaya Bonus');</v>
      </c>
      <c r="E3254" s="744" t="s">
        <v>60</v>
      </c>
      <c r="F3254" t="s">
        <v>576</v>
      </c>
      <c r="G3254" t="s">
        <v>577</v>
      </c>
      <c r="I3254" t="s">
        <v>593</v>
      </c>
      <c r="K3254">
        <f>VLOOKUP(I3254,Sheet2!$A$2:$C$1013,3,FALSE)</f>
        <v>994</v>
      </c>
      <c r="L3254" t="str">
        <f t="shared" si="207"/>
        <v>UPDATE m_coa set coa_group_id='994' WHERE code='710101017';</v>
      </c>
    </row>
    <row r="3255" customFormat="1" spans="2:12">
      <c r="B3255">
        <v>710101018</v>
      </c>
      <c r="C3255" t="str">
        <f t="shared" si="211"/>
        <v>GA - Biaya Gaji, Upah Dan Tunjangan - Medication</v>
      </c>
      <c r="D3255" s="7" t="str">
        <f t="shared" si="206"/>
        <v>INSERT INTO m_coa (created_at, code, name) values (NOW(),'710101018','GA - Biaya Gaji, Upah Dan Tunjangan - Medication');</v>
      </c>
      <c r="E3255" s="744" t="s">
        <v>60</v>
      </c>
      <c r="F3255" t="s">
        <v>576</v>
      </c>
      <c r="G3255" t="s">
        <v>577</v>
      </c>
      <c r="I3255" t="s">
        <v>594</v>
      </c>
      <c r="K3255">
        <f>VLOOKUP(I3255,Sheet2!$A$2:$C$1013,3,FALSE)</f>
        <v>995</v>
      </c>
      <c r="L3255" t="str">
        <f t="shared" si="207"/>
        <v>UPDATE m_coa set coa_group_id='995' WHERE code='710101018';</v>
      </c>
    </row>
    <row r="3256" customFormat="1" spans="2:12">
      <c r="B3256">
        <v>710101019</v>
      </c>
      <c r="C3256" t="str">
        <f t="shared" si="211"/>
        <v>GA - Biaya Gaji, Upah Dan Tunjangan - Lain-Lain</v>
      </c>
      <c r="D3256" s="7" t="str">
        <f t="shared" si="206"/>
        <v>INSERT INTO m_coa (created_at, code, name) values (NOW(),'710101019','GA - Biaya Gaji, Upah Dan Tunjangan - Lain-Lain');</v>
      </c>
      <c r="E3256" s="744" t="s">
        <v>60</v>
      </c>
      <c r="F3256" t="s">
        <v>576</v>
      </c>
      <c r="G3256" t="s">
        <v>577</v>
      </c>
      <c r="I3256" t="s">
        <v>351</v>
      </c>
      <c r="K3256">
        <f>VLOOKUP(I3256,Sheet2!$A$2:$C$1013,3,FALSE)</f>
        <v>270</v>
      </c>
      <c r="L3256" t="str">
        <f t="shared" si="207"/>
        <v>UPDATE m_coa set coa_group_id='270' WHERE code='710101019';</v>
      </c>
    </row>
    <row r="3257" customFormat="1" spans="4:4">
      <c r="D3257" s="7"/>
    </row>
    <row r="3258" customFormat="1" spans="2:12">
      <c r="B3258">
        <v>710201001</v>
      </c>
      <c r="C3258" t="str">
        <f t="shared" ref="C3258:C3262" si="212">CONCATENATE(F3258,E3258,G3258,E3258,I3258)</f>
        <v>GA - Biaya Sumbangan Dan Jamuan - Sumbangan</v>
      </c>
      <c r="D3258" s="7" t="str">
        <f t="shared" si="206"/>
        <v>INSERT INTO m_coa (created_at, code, name) values (NOW(),'710201001','GA - Biaya Sumbangan Dan Jamuan - Sumbangan');</v>
      </c>
      <c r="E3258" s="744" t="s">
        <v>60</v>
      </c>
      <c r="F3258" t="s">
        <v>576</v>
      </c>
      <c r="G3258" t="s">
        <v>595</v>
      </c>
      <c r="I3258" t="s">
        <v>596</v>
      </c>
      <c r="K3258">
        <f>VLOOKUP(I3258,Sheet2!$A$2:$C$1013,3,FALSE)</f>
        <v>996</v>
      </c>
      <c r="L3258" t="str">
        <f t="shared" si="207"/>
        <v>UPDATE m_coa set coa_group_id='996' WHERE code='710201001';</v>
      </c>
    </row>
    <row r="3259" customFormat="1" spans="2:12">
      <c r="B3259">
        <v>710201002</v>
      </c>
      <c r="C3259" t="str">
        <f t="shared" si="212"/>
        <v>GA - Biaya Sumbangan Dan Jamuan - Entertainment</v>
      </c>
      <c r="D3259" s="7" t="str">
        <f t="shared" si="206"/>
        <v>INSERT INTO m_coa (created_at, code, name) values (NOW(),'710201002','GA - Biaya Sumbangan Dan Jamuan - Entertainment');</v>
      </c>
      <c r="E3259" s="744" t="s">
        <v>60</v>
      </c>
      <c r="F3259" t="s">
        <v>576</v>
      </c>
      <c r="G3259" t="s">
        <v>595</v>
      </c>
      <c r="I3259" t="s">
        <v>597</v>
      </c>
      <c r="K3259">
        <f>VLOOKUP(I3259,Sheet2!$A$2:$C$1013,3,FALSE)</f>
        <v>997</v>
      </c>
      <c r="L3259" t="str">
        <f t="shared" si="207"/>
        <v>UPDATE m_coa set coa_group_id='997' WHERE code='710201002';</v>
      </c>
    </row>
    <row r="3260" customFormat="1" spans="2:12">
      <c r="B3260">
        <v>710201003</v>
      </c>
      <c r="C3260" t="str">
        <f t="shared" si="212"/>
        <v>GA - Biaya Sumbangan Dan Jamuan - Representation</v>
      </c>
      <c r="D3260" s="7" t="str">
        <f t="shared" si="206"/>
        <v>INSERT INTO m_coa (created_at, code, name) values (NOW(),'710201003','GA - Biaya Sumbangan Dan Jamuan - Representation');</v>
      </c>
      <c r="E3260" s="744" t="s">
        <v>60</v>
      </c>
      <c r="F3260" t="s">
        <v>576</v>
      </c>
      <c r="G3260" t="s">
        <v>595</v>
      </c>
      <c r="I3260" t="s">
        <v>598</v>
      </c>
      <c r="K3260">
        <f>VLOOKUP(I3260,Sheet2!$A$2:$C$1013,3,FALSE)</f>
        <v>998</v>
      </c>
      <c r="L3260" t="str">
        <f t="shared" si="207"/>
        <v>UPDATE m_coa set coa_group_id='998' WHERE code='710201003';</v>
      </c>
    </row>
    <row r="3261" customFormat="1" spans="2:12">
      <c r="B3261">
        <v>710201004</v>
      </c>
      <c r="C3261" t="str">
        <f t="shared" si="212"/>
        <v>GA - Biaya Sumbangan Dan Jamuan - Gathering</v>
      </c>
      <c r="D3261" s="7" t="str">
        <f t="shared" si="206"/>
        <v>INSERT INTO m_coa (created_at, code, name) values (NOW(),'710201004','GA - Biaya Sumbangan Dan Jamuan - Gathering');</v>
      </c>
      <c r="E3261" s="744" t="s">
        <v>60</v>
      </c>
      <c r="F3261" t="s">
        <v>576</v>
      </c>
      <c r="G3261" t="s">
        <v>595</v>
      </c>
      <c r="I3261" t="s">
        <v>599</v>
      </c>
      <c r="K3261">
        <f>VLOOKUP(I3261,Sheet2!$A$2:$C$1013,3,FALSE)</f>
        <v>999</v>
      </c>
      <c r="L3261" t="str">
        <f t="shared" si="207"/>
        <v>UPDATE m_coa set coa_group_id='999' WHERE code='710201004';</v>
      </c>
    </row>
    <row r="3262" customFormat="1" spans="2:12">
      <c r="B3262">
        <v>710201005</v>
      </c>
      <c r="C3262" t="str">
        <f t="shared" si="212"/>
        <v>GA - Biaya Sumbangan Dan Jamuan - Lain-lain</v>
      </c>
      <c r="D3262" s="7" t="str">
        <f t="shared" si="206"/>
        <v>INSERT INTO m_coa (created_at, code, name) values (NOW(),'710201005','GA - Biaya Sumbangan Dan Jamuan - Lain-lain');</v>
      </c>
      <c r="E3262" s="744" t="s">
        <v>60</v>
      </c>
      <c r="F3262" t="s">
        <v>576</v>
      </c>
      <c r="G3262" t="s">
        <v>595</v>
      </c>
      <c r="I3262" t="s">
        <v>364</v>
      </c>
      <c r="K3262">
        <f>VLOOKUP(I3262,Sheet2!$A$2:$C$1013,3,FALSE)</f>
        <v>270</v>
      </c>
      <c r="L3262" t="str">
        <f t="shared" si="207"/>
        <v>UPDATE m_coa set coa_group_id='270' WHERE code='710201005';</v>
      </c>
    </row>
    <row r="3263" customFormat="1" spans="4:4">
      <c r="D3263" s="7"/>
    </row>
    <row r="3264" customFormat="1" spans="2:12">
      <c r="B3264">
        <v>710301001</v>
      </c>
      <c r="C3264" t="str">
        <f t="shared" ref="C3264:C3266" si="213">CONCATENATE(F3264,E3264,G3264,E3264,I3264)</f>
        <v>GA - Biaya Keamanan, Kebersihan Dan Perizinan - Keamanan Dan Kebersihan</v>
      </c>
      <c r="D3264" s="7" t="str">
        <f t="shared" si="206"/>
        <v>INSERT INTO m_coa (created_at, code, name) values (NOW(),'710301001','GA - Biaya Keamanan, Kebersihan Dan Perizinan - Keamanan Dan Kebersihan');</v>
      </c>
      <c r="E3264" s="744" t="s">
        <v>60</v>
      </c>
      <c r="F3264" t="s">
        <v>576</v>
      </c>
      <c r="G3264" t="s">
        <v>600</v>
      </c>
      <c r="I3264" t="s">
        <v>601</v>
      </c>
      <c r="K3264">
        <f>VLOOKUP(I3264,Sheet2!$A$2:$C$1013,3,FALSE)</f>
        <v>1000</v>
      </c>
      <c r="L3264" t="str">
        <f t="shared" si="207"/>
        <v>UPDATE m_coa set coa_group_id='1000' WHERE code='710301001';</v>
      </c>
    </row>
    <row r="3265" customFormat="1" spans="2:12">
      <c r="B3265">
        <v>710301002</v>
      </c>
      <c r="C3265" t="str">
        <f t="shared" si="213"/>
        <v>GA - Biaya Keamanan, Kebersihan Dan Perizinan - Perizinan</v>
      </c>
      <c r="D3265" s="7" t="str">
        <f t="shared" si="206"/>
        <v>INSERT INTO m_coa (created_at, code, name) values (NOW(),'710301002','GA - Biaya Keamanan, Kebersihan Dan Perizinan - Perizinan');</v>
      </c>
      <c r="E3265" s="744" t="s">
        <v>60</v>
      </c>
      <c r="F3265" t="s">
        <v>576</v>
      </c>
      <c r="G3265" t="s">
        <v>600</v>
      </c>
      <c r="I3265" t="s">
        <v>602</v>
      </c>
      <c r="K3265">
        <f>VLOOKUP(I3265,Sheet2!$A$2:$C$1013,3,FALSE)</f>
        <v>1001</v>
      </c>
      <c r="L3265" t="str">
        <f t="shared" si="207"/>
        <v>UPDATE m_coa set coa_group_id='1001' WHERE code='710301002';</v>
      </c>
    </row>
    <row r="3266" customFormat="1" spans="2:12">
      <c r="B3266">
        <v>710301003</v>
      </c>
      <c r="C3266" t="str">
        <f t="shared" si="213"/>
        <v>GA - Biaya Keamanan, Kebersihan Dan Perizinan - Lain-lain</v>
      </c>
      <c r="D3266" s="7" t="str">
        <f t="shared" si="206"/>
        <v>INSERT INTO m_coa (created_at, code, name) values (NOW(),'710301003','GA - Biaya Keamanan, Kebersihan Dan Perizinan - Lain-lain');</v>
      </c>
      <c r="E3266" s="744" t="s">
        <v>60</v>
      </c>
      <c r="F3266" t="s">
        <v>576</v>
      </c>
      <c r="G3266" t="s">
        <v>600</v>
      </c>
      <c r="I3266" t="s">
        <v>364</v>
      </c>
      <c r="K3266">
        <f>VLOOKUP(I3266,Sheet2!$A$2:$C$1013,3,FALSE)</f>
        <v>270</v>
      </c>
      <c r="L3266" t="str">
        <f t="shared" si="207"/>
        <v>UPDATE m_coa set coa_group_id='270' WHERE code='710301003';</v>
      </c>
    </row>
    <row r="3267" customFormat="1" spans="4:4">
      <c r="D3267" s="7"/>
    </row>
    <row r="3268" customFormat="1" spans="2:12">
      <c r="B3268">
        <v>710401001</v>
      </c>
      <c r="C3268" t="str">
        <f t="shared" ref="C3268:C3274" si="214">CONCATENATE(F3268,E3268,G3268,E3268,I3268)</f>
        <v>GA - Biaya Rumah Tangga Kantor - Air Minum</v>
      </c>
      <c r="D3268" s="7" t="str">
        <f t="shared" si="206"/>
        <v>INSERT INTO m_coa (created_at, code, name) values (NOW(),'710401001','GA - Biaya Rumah Tangga Kantor - Air Minum');</v>
      </c>
      <c r="E3268" s="744" t="s">
        <v>60</v>
      </c>
      <c r="F3268" t="s">
        <v>576</v>
      </c>
      <c r="G3268" t="s">
        <v>603</v>
      </c>
      <c r="I3268" t="s">
        <v>604</v>
      </c>
      <c r="K3268">
        <f>VLOOKUP(I3268,Sheet2!$A$2:$C$1013,3,FALSE)</f>
        <v>1002</v>
      </c>
      <c r="L3268" t="str">
        <f t="shared" si="207"/>
        <v>UPDATE m_coa set coa_group_id='1002' WHERE code='710401001';</v>
      </c>
    </row>
    <row r="3269" customFormat="1" spans="2:12">
      <c r="B3269">
        <v>710401002</v>
      </c>
      <c r="C3269" t="str">
        <f t="shared" si="214"/>
        <v>GA - Biaya Rumah Tangga Kantor - Alat-Alat Kebersihan</v>
      </c>
      <c r="D3269" s="7" t="str">
        <f t="shared" ref="D3269:D3332" si="215">"INSERT INTO m_coa (created_at, code, name) values (NOW(),'"&amp;B3269&amp;"','"&amp;C3269&amp;"');"</f>
        <v>INSERT INTO m_coa (created_at, code, name) values (NOW(),'710401002','GA - Biaya Rumah Tangga Kantor - Alat-Alat Kebersihan');</v>
      </c>
      <c r="E3269" s="744" t="s">
        <v>60</v>
      </c>
      <c r="F3269" t="s">
        <v>576</v>
      </c>
      <c r="G3269" t="s">
        <v>603</v>
      </c>
      <c r="I3269" t="s">
        <v>605</v>
      </c>
      <c r="K3269">
        <f>VLOOKUP(I3269,Sheet2!$A$2:$C$1013,3,FALSE)</f>
        <v>1003</v>
      </c>
      <c r="L3269" t="str">
        <f t="shared" ref="L3269:L3332" si="216">"UPDATE m_coa set coa_group_id='"&amp;K3269&amp;"' WHERE code='"&amp;B3269&amp;"';"</f>
        <v>UPDATE m_coa set coa_group_id='1003' WHERE code='710401002';</v>
      </c>
    </row>
    <row r="3270" customFormat="1" spans="2:12">
      <c r="B3270">
        <v>710401003</v>
      </c>
      <c r="C3270" t="str">
        <f t="shared" si="214"/>
        <v>GA - Biaya Rumah Tangga Kantor - Kebutuhan Rumah Tangga</v>
      </c>
      <c r="D3270" s="7" t="str">
        <f t="shared" si="215"/>
        <v>INSERT INTO m_coa (created_at, code, name) values (NOW(),'710401003','GA - Biaya Rumah Tangga Kantor - Kebutuhan Rumah Tangga');</v>
      </c>
      <c r="E3270" s="744" t="s">
        <v>60</v>
      </c>
      <c r="F3270" t="s">
        <v>576</v>
      </c>
      <c r="G3270" t="s">
        <v>603</v>
      </c>
      <c r="I3270" t="s">
        <v>606</v>
      </c>
      <c r="K3270">
        <f>VLOOKUP(I3270,Sheet2!$A$2:$C$1013,3,FALSE)</f>
        <v>1004</v>
      </c>
      <c r="L3270" t="str">
        <f t="shared" si="216"/>
        <v>UPDATE m_coa set coa_group_id='1004' WHERE code='710401003';</v>
      </c>
    </row>
    <row r="3271" customFormat="1" spans="2:12">
      <c r="B3271">
        <v>710401004</v>
      </c>
      <c r="C3271" t="str">
        <f t="shared" si="214"/>
        <v>GA - Biaya Rumah Tangga Kantor - Biaya Keperluan Dapur</v>
      </c>
      <c r="D3271" s="7" t="str">
        <f t="shared" si="215"/>
        <v>INSERT INTO m_coa (created_at, code, name) values (NOW(),'710401004','GA - Biaya Rumah Tangga Kantor - Biaya Keperluan Dapur');</v>
      </c>
      <c r="E3271" s="744" t="s">
        <v>60</v>
      </c>
      <c r="F3271" t="s">
        <v>576</v>
      </c>
      <c r="G3271" t="s">
        <v>603</v>
      </c>
      <c r="I3271" t="s">
        <v>607</v>
      </c>
      <c r="K3271">
        <f>VLOOKUP(I3271,Sheet2!$A$2:$C$1013,3,FALSE)</f>
        <v>1005</v>
      </c>
      <c r="L3271" t="str">
        <f t="shared" si="216"/>
        <v>UPDATE m_coa set coa_group_id='1005' WHERE code='710401004';</v>
      </c>
    </row>
    <row r="3272" customFormat="1" spans="2:12">
      <c r="B3272">
        <v>710401005</v>
      </c>
      <c r="C3272" t="str">
        <f t="shared" si="214"/>
        <v>GA - Biaya Rumah Tangga Kantor - Biaya Lain-Lain Non Operasional</v>
      </c>
      <c r="D3272" s="7" t="str">
        <f t="shared" si="215"/>
        <v>INSERT INTO m_coa (created_at, code, name) values (NOW(),'710401005','GA - Biaya Rumah Tangga Kantor - Biaya Lain-Lain Non Operasional');</v>
      </c>
      <c r="E3272" s="744" t="s">
        <v>60</v>
      </c>
      <c r="F3272" t="s">
        <v>576</v>
      </c>
      <c r="G3272" t="s">
        <v>603</v>
      </c>
      <c r="I3272" t="s">
        <v>608</v>
      </c>
      <c r="K3272">
        <f>VLOOKUP(I3272,Sheet2!$A$2:$C$1013,3,FALSE)</f>
        <v>1006</v>
      </c>
      <c r="L3272" t="str">
        <f t="shared" si="216"/>
        <v>UPDATE m_coa set coa_group_id='1006' WHERE code='710401005';</v>
      </c>
    </row>
    <row r="3273" customFormat="1" spans="2:12">
      <c r="B3273">
        <v>710401006</v>
      </c>
      <c r="C3273" t="str">
        <f t="shared" si="214"/>
        <v>GA - Biaya Rumah Tangga Kantor - Biaya Makan Kantor</v>
      </c>
      <c r="D3273" s="7" t="str">
        <f t="shared" si="215"/>
        <v>INSERT INTO m_coa (created_at, code, name) values (NOW(),'710401006','GA - Biaya Rumah Tangga Kantor - Biaya Makan Kantor');</v>
      </c>
      <c r="E3273" s="744" t="s">
        <v>60</v>
      </c>
      <c r="F3273" t="s">
        <v>576</v>
      </c>
      <c r="G3273" t="s">
        <v>603</v>
      </c>
      <c r="I3273" t="s">
        <v>609</v>
      </c>
      <c r="K3273">
        <f>VLOOKUP(I3273,Sheet2!$A$2:$C$1013,3,FALSE)</f>
        <v>1007</v>
      </c>
      <c r="L3273" t="str">
        <f t="shared" si="216"/>
        <v>UPDATE m_coa set coa_group_id='1007' WHERE code='710401006';</v>
      </c>
    </row>
    <row r="3274" customFormat="1" spans="2:12">
      <c r="B3274">
        <v>710401007</v>
      </c>
      <c r="C3274" t="str">
        <f t="shared" si="214"/>
        <v>GA - Biaya Rumah Tangga Kantor - Lain-lain</v>
      </c>
      <c r="D3274" s="7" t="str">
        <f t="shared" si="215"/>
        <v>INSERT INTO m_coa (created_at, code, name) values (NOW(),'710401007','GA - Biaya Rumah Tangga Kantor - Lain-lain');</v>
      </c>
      <c r="E3274" s="744" t="s">
        <v>60</v>
      </c>
      <c r="F3274" t="s">
        <v>576</v>
      </c>
      <c r="G3274" t="s">
        <v>603</v>
      </c>
      <c r="I3274" t="s">
        <v>364</v>
      </c>
      <c r="K3274">
        <f>VLOOKUP(I3274,Sheet2!$A$2:$C$1013,3,FALSE)</f>
        <v>270</v>
      </c>
      <c r="L3274" t="str">
        <f t="shared" si="216"/>
        <v>UPDATE m_coa set coa_group_id='270' WHERE code='710401007';</v>
      </c>
    </row>
    <row r="3275" customFormat="1" spans="4:4">
      <c r="D3275" s="7"/>
    </row>
    <row r="3276" customFormat="1" spans="2:12">
      <c r="B3276">
        <v>710501001</v>
      </c>
      <c r="C3276" t="str">
        <f t="shared" ref="C3276:C3280" si="217">CONCATENATE(F3276,E3276,G3276,E3276,I3276)</f>
        <v>GA - Peralatan Dan Perlengkapan Kantor - Tinta Printer</v>
      </c>
      <c r="D3276" s="7" t="str">
        <f t="shared" si="215"/>
        <v>INSERT INTO m_coa (created_at, code, name) values (NOW(),'710501001','GA - Peralatan Dan Perlengkapan Kantor - Tinta Printer');</v>
      </c>
      <c r="E3276" s="744" t="s">
        <v>60</v>
      </c>
      <c r="F3276" t="s">
        <v>576</v>
      </c>
      <c r="G3276" t="s">
        <v>610</v>
      </c>
      <c r="I3276" t="s">
        <v>611</v>
      </c>
      <c r="K3276">
        <f>VLOOKUP(I3276,Sheet2!$A$2:$C$1013,3,FALSE)</f>
        <v>1008</v>
      </c>
      <c r="L3276" t="str">
        <f t="shared" si="216"/>
        <v>UPDATE m_coa set coa_group_id='1008' WHERE code='710501001';</v>
      </c>
    </row>
    <row r="3277" customFormat="1" spans="2:12">
      <c r="B3277">
        <v>710501002</v>
      </c>
      <c r="C3277" t="str">
        <f t="shared" si="217"/>
        <v>GA - Peralatan Dan Perlengkapan Kantor - Kertas Hvs</v>
      </c>
      <c r="D3277" s="7" t="str">
        <f t="shared" si="215"/>
        <v>INSERT INTO m_coa (created_at, code, name) values (NOW(),'710501002','GA - Peralatan Dan Perlengkapan Kantor - Kertas Hvs');</v>
      </c>
      <c r="E3277" s="744" t="s">
        <v>60</v>
      </c>
      <c r="F3277" t="s">
        <v>576</v>
      </c>
      <c r="G3277" t="s">
        <v>610</v>
      </c>
      <c r="I3277" t="s">
        <v>612</v>
      </c>
      <c r="K3277">
        <f>VLOOKUP(I3277,Sheet2!$A$2:$C$1013,3,FALSE)</f>
        <v>1009</v>
      </c>
      <c r="L3277" t="str">
        <f t="shared" si="216"/>
        <v>UPDATE m_coa set coa_group_id='1009' WHERE code='710501002';</v>
      </c>
    </row>
    <row r="3278" customFormat="1" spans="2:12">
      <c r="B3278">
        <v>710501003</v>
      </c>
      <c r="C3278" t="str">
        <f t="shared" si="217"/>
        <v>GA - Peralatan Dan Perlengkapan Kantor - Biaya Fotocopy/Cetakan</v>
      </c>
      <c r="D3278" s="7" t="str">
        <f t="shared" si="215"/>
        <v>INSERT INTO m_coa (created_at, code, name) values (NOW(),'710501003','GA - Peralatan Dan Perlengkapan Kantor - Biaya Fotocopy/Cetakan');</v>
      </c>
      <c r="E3278" s="744" t="s">
        <v>60</v>
      </c>
      <c r="F3278" t="s">
        <v>576</v>
      </c>
      <c r="G3278" t="s">
        <v>610</v>
      </c>
      <c r="I3278" t="s">
        <v>613</v>
      </c>
      <c r="K3278">
        <f>VLOOKUP(I3278,Sheet2!$A$2:$C$1013,3,FALSE)</f>
        <v>1010</v>
      </c>
      <c r="L3278" t="str">
        <f t="shared" si="216"/>
        <v>UPDATE m_coa set coa_group_id='1010' WHERE code='710501003';</v>
      </c>
    </row>
    <row r="3279" customFormat="1" spans="2:12">
      <c r="B3279">
        <v>710501004</v>
      </c>
      <c r="C3279" t="str">
        <f t="shared" si="217"/>
        <v>GA - Peralatan Dan Perlengkapan Kantor - Atk</v>
      </c>
      <c r="D3279" s="7" t="str">
        <f t="shared" si="215"/>
        <v>INSERT INTO m_coa (created_at, code, name) values (NOW(),'710501004','GA - Peralatan Dan Perlengkapan Kantor - Atk');</v>
      </c>
      <c r="E3279" s="744" t="s">
        <v>60</v>
      </c>
      <c r="F3279" t="s">
        <v>576</v>
      </c>
      <c r="G3279" t="s">
        <v>610</v>
      </c>
      <c r="I3279" t="s">
        <v>614</v>
      </c>
      <c r="K3279">
        <f>VLOOKUP(I3279,Sheet2!$A$2:$C$1013,3,FALSE)</f>
        <v>1011</v>
      </c>
      <c r="L3279" t="str">
        <f t="shared" si="216"/>
        <v>UPDATE m_coa set coa_group_id='1011' WHERE code='710501004';</v>
      </c>
    </row>
    <row r="3280" customFormat="1" spans="2:12">
      <c r="B3280">
        <v>710501005</v>
      </c>
      <c r="C3280" t="str">
        <f t="shared" si="217"/>
        <v>GA - Peralatan Dan Perlengkapan Kantor - Perlengkapan Kantor Lainnya</v>
      </c>
      <c r="D3280" s="7" t="str">
        <f t="shared" si="215"/>
        <v>INSERT INTO m_coa (created_at, code, name) values (NOW(),'710501005','GA - Peralatan Dan Perlengkapan Kantor - Perlengkapan Kantor Lainnya');</v>
      </c>
      <c r="E3280" s="744" t="s">
        <v>60</v>
      </c>
      <c r="F3280" t="s">
        <v>576</v>
      </c>
      <c r="G3280" t="s">
        <v>610</v>
      </c>
      <c r="I3280" t="s">
        <v>615</v>
      </c>
      <c r="K3280">
        <f>VLOOKUP(I3280,Sheet2!$A$2:$C$1013,3,FALSE)</f>
        <v>1012</v>
      </c>
      <c r="L3280" t="str">
        <f t="shared" si="216"/>
        <v>UPDATE m_coa set coa_group_id='1012' WHERE code='710501005';</v>
      </c>
    </row>
    <row r="3281" customFormat="1" spans="4:4">
      <c r="D3281" s="7"/>
    </row>
    <row r="3282" customFormat="1" spans="2:12">
      <c r="B3282">
        <v>710601001</v>
      </c>
      <c r="C3282" t="str">
        <f t="shared" ref="C3282:C3288" si="218">CONCATENATE(F3282,E3282,G3282,E3282,I3282)</f>
        <v>GA - Beban Penyusutan Aset Tetap - Tanah</v>
      </c>
      <c r="D3282" s="7" t="str">
        <f t="shared" si="215"/>
        <v>INSERT INTO m_coa (created_at, code, name) values (NOW(),'710601001','GA - Beban Penyusutan Aset Tetap - Tanah');</v>
      </c>
      <c r="E3282" s="744" t="s">
        <v>60</v>
      </c>
      <c r="F3282" t="s">
        <v>576</v>
      </c>
      <c r="G3282" t="s">
        <v>616</v>
      </c>
      <c r="I3282" t="s">
        <v>379</v>
      </c>
      <c r="K3282">
        <f>VLOOKUP(I3282,Sheet2!$A$2:$C$1013,3,FALSE)</f>
        <v>967</v>
      </c>
      <c r="L3282" t="str">
        <f t="shared" si="216"/>
        <v>UPDATE m_coa set coa_group_id='967' WHERE code='710601001';</v>
      </c>
    </row>
    <row r="3283" customFormat="1" spans="2:12">
      <c r="B3283">
        <v>710601002</v>
      </c>
      <c r="C3283" t="str">
        <f t="shared" si="218"/>
        <v>GA - Beban Penyusutan Aset Tetap - Bangunan</v>
      </c>
      <c r="D3283" s="7" t="str">
        <f t="shared" si="215"/>
        <v>INSERT INTO m_coa (created_at, code, name) values (NOW(),'710601002','GA - Beban Penyusutan Aset Tetap - Bangunan');</v>
      </c>
      <c r="E3283" s="744" t="s">
        <v>60</v>
      </c>
      <c r="F3283" t="s">
        <v>576</v>
      </c>
      <c r="G3283" t="s">
        <v>616</v>
      </c>
      <c r="I3283" t="s">
        <v>380</v>
      </c>
      <c r="K3283">
        <f>VLOOKUP(I3283,Sheet2!$A$2:$C$1013,3,FALSE)</f>
        <v>799</v>
      </c>
      <c r="L3283" t="str">
        <f t="shared" si="216"/>
        <v>UPDATE m_coa set coa_group_id='799' WHERE code='710601002';</v>
      </c>
    </row>
    <row r="3284" customFormat="1" spans="2:12">
      <c r="B3284">
        <v>710601003</v>
      </c>
      <c r="C3284" t="str">
        <f t="shared" si="218"/>
        <v>GA - Beban Penyusutan Aset Tetap - Inventaris Kantor</v>
      </c>
      <c r="D3284" s="7" t="str">
        <f t="shared" si="215"/>
        <v>INSERT INTO m_coa (created_at, code, name) values (NOW(),'710601003','GA - Beban Penyusutan Aset Tetap - Inventaris Kantor');</v>
      </c>
      <c r="E3284" s="744" t="s">
        <v>60</v>
      </c>
      <c r="F3284" t="s">
        <v>576</v>
      </c>
      <c r="G3284" t="s">
        <v>616</v>
      </c>
      <c r="I3284" t="s">
        <v>381</v>
      </c>
      <c r="K3284">
        <f>VLOOKUP(I3284,Sheet2!$A$2:$C$1013,3,FALSE)</f>
        <v>801</v>
      </c>
      <c r="L3284" t="str">
        <f t="shared" si="216"/>
        <v>UPDATE m_coa set coa_group_id='801' WHERE code='710601003';</v>
      </c>
    </row>
    <row r="3285" customFormat="1" spans="2:12">
      <c r="B3285">
        <v>710601004</v>
      </c>
      <c r="C3285" t="str">
        <f t="shared" si="218"/>
        <v>GA - Beban Penyusutan Aset Tetap - Furnitur Dan Perlengkapan</v>
      </c>
      <c r="D3285" s="7" t="str">
        <f t="shared" si="215"/>
        <v>INSERT INTO m_coa (created_at, code, name) values (NOW(),'710601004','GA - Beban Penyusutan Aset Tetap - Furnitur Dan Perlengkapan');</v>
      </c>
      <c r="E3285" s="744" t="s">
        <v>60</v>
      </c>
      <c r="F3285" t="s">
        <v>576</v>
      </c>
      <c r="G3285" t="s">
        <v>616</v>
      </c>
      <c r="I3285" t="s">
        <v>382</v>
      </c>
      <c r="K3285">
        <f>VLOOKUP(I3285,Sheet2!$A$2:$C$1013,3,FALSE)</f>
        <v>968</v>
      </c>
      <c r="L3285" t="str">
        <f t="shared" si="216"/>
        <v>UPDATE m_coa set coa_group_id='968' WHERE code='710601004';</v>
      </c>
    </row>
    <row r="3286" customFormat="1" spans="2:12">
      <c r="B3286">
        <v>710601005</v>
      </c>
      <c r="C3286" t="str">
        <f t="shared" si="218"/>
        <v>GA - Beban Penyusutan Aset Tetap - Mesin Dan Peralatan</v>
      </c>
      <c r="D3286" s="7" t="str">
        <f t="shared" si="215"/>
        <v>INSERT INTO m_coa (created_at, code, name) values (NOW(),'710601005','GA - Beban Penyusutan Aset Tetap - Mesin Dan Peralatan');</v>
      </c>
      <c r="E3286" s="744" t="s">
        <v>60</v>
      </c>
      <c r="F3286" t="s">
        <v>576</v>
      </c>
      <c r="G3286" t="s">
        <v>616</v>
      </c>
      <c r="I3286" t="s">
        <v>383</v>
      </c>
      <c r="K3286">
        <f>VLOOKUP(I3286,Sheet2!$A$2:$C$1013,3,FALSE)</f>
        <v>969</v>
      </c>
      <c r="L3286" t="str">
        <f t="shared" si="216"/>
        <v>UPDATE m_coa set coa_group_id='969' WHERE code='710601005';</v>
      </c>
    </row>
    <row r="3287" customFormat="1" spans="2:12">
      <c r="B3287">
        <v>710601006</v>
      </c>
      <c r="C3287" t="str">
        <f t="shared" si="218"/>
        <v>GA - Beban Penyusutan Aset Tetap - Kendaraan</v>
      </c>
      <c r="D3287" s="7" t="str">
        <f t="shared" si="215"/>
        <v>INSERT INTO m_coa (created_at, code, name) values (NOW(),'710601006','GA - Beban Penyusutan Aset Tetap - Kendaraan');</v>
      </c>
      <c r="E3287" s="744" t="s">
        <v>60</v>
      </c>
      <c r="F3287" t="s">
        <v>576</v>
      </c>
      <c r="G3287" t="s">
        <v>616</v>
      </c>
      <c r="I3287" t="s">
        <v>345</v>
      </c>
      <c r="K3287">
        <f>VLOOKUP(I3287,Sheet2!$A$2:$C$1013,3,FALSE)</f>
        <v>800</v>
      </c>
      <c r="L3287" t="str">
        <f t="shared" si="216"/>
        <v>UPDATE m_coa set coa_group_id='800' WHERE code='710601006';</v>
      </c>
    </row>
    <row r="3288" customFormat="1" spans="2:12">
      <c r="B3288">
        <v>710601007</v>
      </c>
      <c r="C3288" t="str">
        <f t="shared" si="218"/>
        <v>GA - Beban Penyusutan Aset Tetap - Aset Tax Amnesty</v>
      </c>
      <c r="D3288" s="7" t="str">
        <f t="shared" si="215"/>
        <v>INSERT INTO m_coa (created_at, code, name) values (NOW(),'710601007','GA - Beban Penyusutan Aset Tetap - Aset Tax Amnesty');</v>
      </c>
      <c r="E3288" s="744" t="s">
        <v>60</v>
      </c>
      <c r="F3288" t="s">
        <v>576</v>
      </c>
      <c r="G3288" t="s">
        <v>616</v>
      </c>
      <c r="I3288" t="s">
        <v>384</v>
      </c>
      <c r="K3288">
        <f>VLOOKUP(I3288,Sheet2!$A$2:$C$1013,3,FALSE)</f>
        <v>970</v>
      </c>
      <c r="L3288" t="str">
        <f t="shared" si="216"/>
        <v>UPDATE m_coa set coa_group_id='970' WHERE code='710601007';</v>
      </c>
    </row>
    <row r="3289" customFormat="1" spans="4:4">
      <c r="D3289" s="7"/>
    </row>
    <row r="3290" customFormat="1" spans="2:12">
      <c r="B3290">
        <v>710701001</v>
      </c>
      <c r="C3290" t="str">
        <f t="shared" ref="C3290:C3292" si="219">CONCATENATE(F3290,E3290,G3290,E3290,I3290)</f>
        <v>GA - Beban Penyusutan Aset Tak Berwujud - Software</v>
      </c>
      <c r="D3290" s="7" t="str">
        <f t="shared" si="215"/>
        <v>INSERT INTO m_coa (created_at, code, name) values (NOW(),'710701001','GA - Beban Penyusutan Aset Tak Berwujud - Software');</v>
      </c>
      <c r="E3290" s="744" t="s">
        <v>60</v>
      </c>
      <c r="F3290" t="s">
        <v>576</v>
      </c>
      <c r="G3290" t="s">
        <v>617</v>
      </c>
      <c r="I3290" t="s">
        <v>389</v>
      </c>
      <c r="K3290">
        <f>VLOOKUP(I3290,Sheet2!$A$2:$C$1013,3,FALSE)</f>
        <v>796</v>
      </c>
      <c r="L3290" t="str">
        <f t="shared" si="216"/>
        <v>UPDATE m_coa set coa_group_id='796' WHERE code='710701001';</v>
      </c>
    </row>
    <row r="3291" customFormat="1" spans="2:12">
      <c r="B3291">
        <v>710701002</v>
      </c>
      <c r="C3291" t="str">
        <f t="shared" si="219"/>
        <v>GA - Beban Penyusutan Aset Tak Berwujud - Website</v>
      </c>
      <c r="D3291" s="7" t="str">
        <f t="shared" si="215"/>
        <v>INSERT INTO m_coa (created_at, code, name) values (NOW(),'710701002','GA - Beban Penyusutan Aset Tak Berwujud - Website');</v>
      </c>
      <c r="E3291" s="744" t="s">
        <v>60</v>
      </c>
      <c r="F3291" t="s">
        <v>576</v>
      </c>
      <c r="G3291" t="s">
        <v>617</v>
      </c>
      <c r="I3291" t="s">
        <v>390</v>
      </c>
      <c r="K3291">
        <f>VLOOKUP(I3291,Sheet2!$A$2:$C$1013,3,FALSE)</f>
        <v>797</v>
      </c>
      <c r="L3291" t="str">
        <f t="shared" si="216"/>
        <v>UPDATE m_coa set coa_group_id='797' WHERE code='710701002';</v>
      </c>
    </row>
    <row r="3292" customFormat="1" spans="2:12">
      <c r="B3292">
        <v>710701003</v>
      </c>
      <c r="C3292" t="str">
        <f t="shared" si="219"/>
        <v>GA - Beban Penyusutan Aset Tak Berwujud - License</v>
      </c>
      <c r="D3292" s="7" t="str">
        <f t="shared" si="215"/>
        <v>INSERT INTO m_coa (created_at, code, name) values (NOW(),'710701003','GA - Beban Penyusutan Aset Tak Berwujud - License');</v>
      </c>
      <c r="E3292" s="744" t="s">
        <v>60</v>
      </c>
      <c r="F3292" t="s">
        <v>576</v>
      </c>
      <c r="G3292" t="s">
        <v>617</v>
      </c>
      <c r="I3292" t="s">
        <v>391</v>
      </c>
      <c r="K3292">
        <f>VLOOKUP(I3292,Sheet2!$A$2:$C$1013,3,FALSE)</f>
        <v>798</v>
      </c>
      <c r="L3292" t="str">
        <f t="shared" si="216"/>
        <v>UPDATE m_coa set coa_group_id='798' WHERE code='710701003';</v>
      </c>
    </row>
    <row r="3293" customFormat="1" spans="4:4">
      <c r="D3293" s="7"/>
    </row>
    <row r="3294" customFormat="1" spans="2:12">
      <c r="B3294">
        <v>710801001</v>
      </c>
      <c r="C3294" t="str">
        <f t="shared" ref="C3294:C3297" si="220">CONCATENATE(F3294,E3294,G3294,E3294,I3294)</f>
        <v>GA - Beban Penyusutan Right Of Used Assets - Bangunan</v>
      </c>
      <c r="D3294" s="7" t="str">
        <f t="shared" si="215"/>
        <v>INSERT INTO m_coa (created_at, code, name) values (NOW(),'710801001','GA - Beban Penyusutan Right Of Used Assets - Bangunan');</v>
      </c>
      <c r="E3294" s="744" t="s">
        <v>60</v>
      </c>
      <c r="F3294" t="s">
        <v>576</v>
      </c>
      <c r="G3294" t="s">
        <v>618</v>
      </c>
      <c r="I3294" t="s">
        <v>380</v>
      </c>
      <c r="K3294">
        <f>VLOOKUP(I3294,Sheet2!$A$2:$C$1013,3,FALSE)</f>
        <v>799</v>
      </c>
      <c r="L3294" t="str">
        <f t="shared" si="216"/>
        <v>UPDATE m_coa set coa_group_id='799' WHERE code='710801001';</v>
      </c>
    </row>
    <row r="3295" customFormat="1" spans="2:12">
      <c r="B3295">
        <v>710801002</v>
      </c>
      <c r="C3295" t="str">
        <f t="shared" si="220"/>
        <v>GA - Beban Penyusutan Right Of Used Assets - Kendaraan</v>
      </c>
      <c r="D3295" s="7" t="str">
        <f t="shared" si="215"/>
        <v>INSERT INTO m_coa (created_at, code, name) values (NOW(),'710801002','GA - Beban Penyusutan Right Of Used Assets - Kendaraan');</v>
      </c>
      <c r="E3295" s="744" t="s">
        <v>60</v>
      </c>
      <c r="F3295" t="s">
        <v>576</v>
      </c>
      <c r="G3295" t="s">
        <v>618</v>
      </c>
      <c r="I3295" t="s">
        <v>345</v>
      </c>
      <c r="K3295">
        <f>VLOOKUP(I3295,Sheet2!$A$2:$C$1013,3,FALSE)</f>
        <v>800</v>
      </c>
      <c r="L3295" t="str">
        <f t="shared" si="216"/>
        <v>UPDATE m_coa set coa_group_id='800' WHERE code='710801002';</v>
      </c>
    </row>
    <row r="3296" customFormat="1" spans="2:12">
      <c r="B3296">
        <v>710801003</v>
      </c>
      <c r="C3296" t="str">
        <f t="shared" si="220"/>
        <v>GA - Beban Penyusutan Right Of Used Assets - Inventaris kantor</v>
      </c>
      <c r="D3296" s="7" t="str">
        <f t="shared" si="215"/>
        <v>INSERT INTO m_coa (created_at, code, name) values (NOW(),'710801003','GA - Beban Penyusutan Right Of Used Assets - Inventaris kantor');</v>
      </c>
      <c r="E3296" s="744" t="s">
        <v>60</v>
      </c>
      <c r="F3296" t="s">
        <v>576</v>
      </c>
      <c r="G3296" t="s">
        <v>618</v>
      </c>
      <c r="I3296" t="s">
        <v>393</v>
      </c>
      <c r="K3296">
        <f>VLOOKUP(I3296,Sheet2!$A$2:$C$1013,3,FALSE)</f>
        <v>801</v>
      </c>
      <c r="L3296" t="str">
        <f t="shared" si="216"/>
        <v>UPDATE m_coa set coa_group_id='801' WHERE code='710801003';</v>
      </c>
    </row>
    <row r="3297" customFormat="1" spans="2:12">
      <c r="B3297">
        <v>710801004</v>
      </c>
      <c r="C3297" t="str">
        <f t="shared" si="220"/>
        <v>GA - Beban Penyusutan Right Of Used Assets - Lain-Lain</v>
      </c>
      <c r="D3297" s="7" t="str">
        <f t="shared" si="215"/>
        <v>INSERT INTO m_coa (created_at, code, name) values (NOW(),'710801004','GA - Beban Penyusutan Right Of Used Assets - Lain-Lain');</v>
      </c>
      <c r="E3297" s="744" t="s">
        <v>60</v>
      </c>
      <c r="F3297" t="s">
        <v>576</v>
      </c>
      <c r="G3297" t="s">
        <v>618</v>
      </c>
      <c r="I3297" t="s">
        <v>351</v>
      </c>
      <c r="K3297">
        <f>VLOOKUP(I3297,Sheet2!$A$2:$C$1013,3,FALSE)</f>
        <v>270</v>
      </c>
      <c r="L3297" t="str">
        <f t="shared" si="216"/>
        <v>UPDATE m_coa set coa_group_id='270' WHERE code='710801004';</v>
      </c>
    </row>
    <row r="3298" customFormat="1" spans="4:4">
      <c r="D3298" s="7"/>
    </row>
    <row r="3299" customFormat="1" spans="2:12">
      <c r="B3299">
        <v>710901001</v>
      </c>
      <c r="C3299" t="str">
        <f t="shared" ref="C3299:C3303" si="221">CONCATENATE(F3299,E3299,G3299,E3299,I3299)</f>
        <v>GA - Beban Imbalan Kerja - Beban Imbalan Kerja</v>
      </c>
      <c r="D3299" s="7" t="str">
        <f t="shared" si="215"/>
        <v>INSERT INTO m_coa (created_at, code, name) values (NOW(),'710901001','GA - Beban Imbalan Kerja - Beban Imbalan Kerja');</v>
      </c>
      <c r="E3299" s="744" t="s">
        <v>60</v>
      </c>
      <c r="F3299" t="s">
        <v>576</v>
      </c>
      <c r="G3299" t="s">
        <v>619</v>
      </c>
      <c r="I3299" t="s">
        <v>619</v>
      </c>
      <c r="K3299">
        <f>VLOOKUP(I3299,Sheet2!$A$2:$C$1013,3,FALSE)</f>
        <v>803</v>
      </c>
      <c r="L3299" t="str">
        <f t="shared" si="216"/>
        <v>UPDATE m_coa set coa_group_id='803' WHERE code='710901001';</v>
      </c>
    </row>
    <row r="3300" customFormat="1" spans="4:4">
      <c r="D3300" s="7"/>
    </row>
    <row r="3301" customFormat="1" spans="2:12">
      <c r="B3301">
        <v>711001001</v>
      </c>
      <c r="C3301" t="str">
        <f t="shared" si="221"/>
        <v>GA - Biaya Sewa - Sewa Gedung</v>
      </c>
      <c r="D3301" s="7" t="str">
        <f t="shared" si="215"/>
        <v>INSERT INTO m_coa (created_at, code, name) values (NOW(),'711001001','GA - Biaya Sewa - Sewa Gedung');</v>
      </c>
      <c r="E3301" s="744" t="s">
        <v>60</v>
      </c>
      <c r="F3301" t="s">
        <v>576</v>
      </c>
      <c r="G3301" t="s">
        <v>620</v>
      </c>
      <c r="I3301" t="s">
        <v>621</v>
      </c>
      <c r="K3301">
        <f>VLOOKUP(I3301,Sheet2!$A$2:$C$1013,3,FALSE)</f>
        <v>804</v>
      </c>
      <c r="L3301" t="str">
        <f t="shared" si="216"/>
        <v>UPDATE m_coa set coa_group_id='804' WHERE code='711001001';</v>
      </c>
    </row>
    <row r="3302" customFormat="1" spans="2:12">
      <c r="B3302">
        <v>711001002</v>
      </c>
      <c r="C3302" t="str">
        <f t="shared" si="221"/>
        <v>GA - Biaya Sewa - Sewa Kendaraan</v>
      </c>
      <c r="D3302" s="7" t="str">
        <f t="shared" si="215"/>
        <v>INSERT INTO m_coa (created_at, code, name) values (NOW(),'711001002','GA - Biaya Sewa - Sewa Kendaraan');</v>
      </c>
      <c r="E3302" s="744" t="s">
        <v>60</v>
      </c>
      <c r="F3302" t="s">
        <v>576</v>
      </c>
      <c r="G3302" t="s">
        <v>620</v>
      </c>
      <c r="I3302" t="s">
        <v>622</v>
      </c>
      <c r="K3302">
        <f>VLOOKUP(I3302,Sheet2!$A$2:$C$1013,3,FALSE)</f>
        <v>805</v>
      </c>
      <c r="L3302" t="str">
        <f t="shared" si="216"/>
        <v>UPDATE m_coa set coa_group_id='805' WHERE code='711001002';</v>
      </c>
    </row>
    <row r="3303" customFormat="1" spans="2:12">
      <c r="B3303">
        <v>711001003</v>
      </c>
      <c r="C3303" t="str">
        <f t="shared" si="221"/>
        <v>GA - Biaya Sewa - Sewa Lainnya</v>
      </c>
      <c r="D3303" s="7" t="str">
        <f t="shared" si="215"/>
        <v>INSERT INTO m_coa (created_at, code, name) values (NOW(),'711001003','GA - Biaya Sewa - Sewa Lainnya');</v>
      </c>
      <c r="E3303" s="744" t="s">
        <v>60</v>
      </c>
      <c r="F3303" t="s">
        <v>576</v>
      </c>
      <c r="G3303" t="s">
        <v>620</v>
      </c>
      <c r="I3303" t="s">
        <v>623</v>
      </c>
      <c r="K3303">
        <f>VLOOKUP(I3303,Sheet2!$A$2:$C$1013,3,FALSE)</f>
        <v>806</v>
      </c>
      <c r="L3303" t="str">
        <f t="shared" si="216"/>
        <v>UPDATE m_coa set coa_group_id='806' WHERE code='711001003';</v>
      </c>
    </row>
    <row r="3304" customFormat="1" spans="4:4">
      <c r="D3304" s="7"/>
    </row>
    <row r="3305" customFormat="1" spans="2:12">
      <c r="B3305">
        <v>711101001</v>
      </c>
      <c r="C3305" t="str">
        <f t="shared" ref="C3305:C3309" si="222">CONCATENATE(F3305,E3305,G3305,E3305,I3305)</f>
        <v>GA - Biaya Perbaikan Dan Pemeliharaan - Biaya Pemeliharaan Gedung</v>
      </c>
      <c r="D3305" s="7" t="str">
        <f t="shared" si="215"/>
        <v>INSERT INTO m_coa (created_at, code, name) values (NOW(),'711101001','GA - Biaya Perbaikan Dan Pemeliharaan - Biaya Pemeliharaan Gedung');</v>
      </c>
      <c r="E3305" s="744" t="s">
        <v>60</v>
      </c>
      <c r="F3305" t="s">
        <v>576</v>
      </c>
      <c r="G3305" t="s">
        <v>624</v>
      </c>
      <c r="I3305" t="s">
        <v>625</v>
      </c>
      <c r="K3305">
        <f>VLOOKUP(I3305,Sheet2!$A$2:$C$1013,3,FALSE)</f>
        <v>807</v>
      </c>
      <c r="L3305" t="str">
        <f t="shared" si="216"/>
        <v>UPDATE m_coa set coa_group_id='807' WHERE code='711101001';</v>
      </c>
    </row>
    <row r="3306" customFormat="1" spans="2:12">
      <c r="B3306">
        <v>711101002</v>
      </c>
      <c r="C3306" t="str">
        <f t="shared" si="222"/>
        <v>GA - Biaya Perbaikan Dan Pemeliharaan - Biaya Pemeliharaan Kendaraan</v>
      </c>
      <c r="D3306" s="7" t="str">
        <f t="shared" si="215"/>
        <v>INSERT INTO m_coa (created_at, code, name) values (NOW(),'711101002','GA - Biaya Perbaikan Dan Pemeliharaan - Biaya Pemeliharaan Kendaraan');</v>
      </c>
      <c r="E3306" s="744" t="s">
        <v>60</v>
      </c>
      <c r="F3306" t="s">
        <v>576</v>
      </c>
      <c r="G3306" t="s">
        <v>624</v>
      </c>
      <c r="I3306" t="s">
        <v>626</v>
      </c>
      <c r="K3306">
        <f>VLOOKUP(I3306,Sheet2!$A$2:$C$1013,3,FALSE)</f>
        <v>808</v>
      </c>
      <c r="L3306" t="str">
        <f t="shared" si="216"/>
        <v>UPDATE m_coa set coa_group_id='808' WHERE code='711101002';</v>
      </c>
    </row>
    <row r="3307" customFormat="1" spans="2:12">
      <c r="B3307">
        <v>711101003</v>
      </c>
      <c r="C3307" t="str">
        <f t="shared" si="222"/>
        <v>GA - Biaya Perbaikan Dan Pemeliharaan - Biaya Pemeliharaan Peralatan Kantor</v>
      </c>
      <c r="D3307" s="7" t="str">
        <f t="shared" si="215"/>
        <v>INSERT INTO m_coa (created_at, code, name) values (NOW(),'711101003','GA - Biaya Perbaikan Dan Pemeliharaan - Biaya Pemeliharaan Peralatan Kantor');</v>
      </c>
      <c r="E3307" s="744" t="s">
        <v>60</v>
      </c>
      <c r="F3307" t="s">
        <v>576</v>
      </c>
      <c r="G3307" t="s">
        <v>624</v>
      </c>
      <c r="I3307" t="s">
        <v>627</v>
      </c>
      <c r="K3307">
        <f>VLOOKUP(I3307,Sheet2!$A$2:$C$1013,3,FALSE)</f>
        <v>809</v>
      </c>
      <c r="L3307" t="str">
        <f t="shared" si="216"/>
        <v>UPDATE m_coa set coa_group_id='809' WHERE code='711101003';</v>
      </c>
    </row>
    <row r="3308" customFormat="1" spans="2:12">
      <c r="B3308">
        <v>711101004</v>
      </c>
      <c r="C3308" t="str">
        <f t="shared" si="222"/>
        <v>GA - Biaya Perbaikan Dan Pemeliharaan - Biaya Pemeliharaan Software Dan Sistem</v>
      </c>
      <c r="D3308" s="7" t="str">
        <f t="shared" si="215"/>
        <v>INSERT INTO m_coa (created_at, code, name) values (NOW(),'711101004','GA - Biaya Perbaikan Dan Pemeliharaan - Biaya Pemeliharaan Software Dan Sistem');</v>
      </c>
      <c r="E3308" s="744" t="s">
        <v>60</v>
      </c>
      <c r="F3308" t="s">
        <v>576</v>
      </c>
      <c r="G3308" t="s">
        <v>624</v>
      </c>
      <c r="I3308" t="s">
        <v>628</v>
      </c>
      <c r="K3308">
        <f>VLOOKUP(I3308,Sheet2!$A$2:$C$1013,3,FALSE)</f>
        <v>810</v>
      </c>
      <c r="L3308" t="str">
        <f t="shared" si="216"/>
        <v>UPDATE m_coa set coa_group_id='810' WHERE code='711101004';</v>
      </c>
    </row>
    <row r="3309" customFormat="1" spans="2:12">
      <c r="B3309">
        <v>711101005</v>
      </c>
      <c r="C3309" t="str">
        <f t="shared" si="222"/>
        <v>GA - Biaya Perbaikan Dan Pemeliharaan - Lain-lain</v>
      </c>
      <c r="D3309" s="7" t="str">
        <f t="shared" si="215"/>
        <v>INSERT INTO m_coa (created_at, code, name) values (NOW(),'711101005','GA - Biaya Perbaikan Dan Pemeliharaan - Lain-lain');</v>
      </c>
      <c r="E3309" s="744" t="s">
        <v>60</v>
      </c>
      <c r="F3309" t="s">
        <v>576</v>
      </c>
      <c r="G3309" t="s">
        <v>624</v>
      </c>
      <c r="I3309" t="s">
        <v>364</v>
      </c>
      <c r="K3309">
        <f>VLOOKUP(I3309,Sheet2!$A$2:$C$1013,3,FALSE)</f>
        <v>270</v>
      </c>
      <c r="L3309" t="str">
        <f t="shared" si="216"/>
        <v>UPDATE m_coa set coa_group_id='270' WHERE code='711101005';</v>
      </c>
    </row>
    <row r="3310" customFormat="1" spans="4:4">
      <c r="D3310" s="7"/>
    </row>
    <row r="3311" customFormat="1" spans="2:12">
      <c r="B3311">
        <v>711201001</v>
      </c>
      <c r="C3311" t="str">
        <f t="shared" ref="C3311:C3315" si="223">CONCATENATE(F3311,E3311,G3311,E3311,I3311)</f>
        <v>GA - Biaya Utility - Telepone,Fax,Internet</v>
      </c>
      <c r="D3311" s="7" t="str">
        <f t="shared" si="215"/>
        <v>INSERT INTO m_coa (created_at, code, name) values (NOW(),'711201001','GA - Biaya Utility - Telepone,Fax,Internet');</v>
      </c>
      <c r="E3311" s="744" t="s">
        <v>60</v>
      </c>
      <c r="F3311" t="s">
        <v>576</v>
      </c>
      <c r="G3311" t="s">
        <v>629</v>
      </c>
      <c r="I3311" t="s">
        <v>630</v>
      </c>
      <c r="K3311">
        <f>VLOOKUP(I3311,Sheet2!$A$2:$C$1013,3,FALSE)</f>
        <v>812</v>
      </c>
      <c r="L3311" t="str">
        <f t="shared" si="216"/>
        <v>UPDATE m_coa set coa_group_id='812' WHERE code='711201001';</v>
      </c>
    </row>
    <row r="3312" customFormat="1" spans="2:12">
      <c r="B3312">
        <v>711201002</v>
      </c>
      <c r="C3312" t="str">
        <f t="shared" si="223"/>
        <v>GA - Biaya Utility - Listrik</v>
      </c>
      <c r="D3312" s="7" t="str">
        <f t="shared" si="215"/>
        <v>INSERT INTO m_coa (created_at, code, name) values (NOW(),'711201002','GA - Biaya Utility - Listrik');</v>
      </c>
      <c r="E3312" s="744" t="s">
        <v>60</v>
      </c>
      <c r="F3312" t="s">
        <v>576</v>
      </c>
      <c r="G3312" t="s">
        <v>629</v>
      </c>
      <c r="I3312" t="s">
        <v>631</v>
      </c>
      <c r="K3312">
        <f>VLOOKUP(I3312,Sheet2!$A$2:$C$1013,3,FALSE)</f>
        <v>813</v>
      </c>
      <c r="L3312" t="str">
        <f t="shared" si="216"/>
        <v>UPDATE m_coa set coa_group_id='813' WHERE code='711201002';</v>
      </c>
    </row>
    <row r="3313" customFormat="1" spans="2:12">
      <c r="B3313">
        <v>711201003</v>
      </c>
      <c r="C3313" t="str">
        <f t="shared" si="223"/>
        <v>GA - Biaya Utility - Pam</v>
      </c>
      <c r="D3313" s="7" t="str">
        <f t="shared" si="215"/>
        <v>INSERT INTO m_coa (created_at, code, name) values (NOW(),'711201003','GA - Biaya Utility - Pam');</v>
      </c>
      <c r="E3313" s="744" t="s">
        <v>60</v>
      </c>
      <c r="F3313" t="s">
        <v>576</v>
      </c>
      <c r="G3313" t="s">
        <v>629</v>
      </c>
      <c r="I3313" t="s">
        <v>632</v>
      </c>
      <c r="K3313">
        <f>VLOOKUP(I3313,Sheet2!$A$2:$C$1013,3,FALSE)</f>
        <v>814</v>
      </c>
      <c r="L3313" t="str">
        <f t="shared" si="216"/>
        <v>UPDATE m_coa set coa_group_id='814' WHERE code='711201003';</v>
      </c>
    </row>
    <row r="3314" customFormat="1" spans="2:12">
      <c r="B3314">
        <v>711201004</v>
      </c>
      <c r="C3314" t="str">
        <f t="shared" si="223"/>
        <v>GA - Biaya Utility - Uniform</v>
      </c>
      <c r="D3314" s="7" t="str">
        <f t="shared" si="215"/>
        <v>INSERT INTO m_coa (created_at, code, name) values (NOW(),'711201004','GA - Biaya Utility - Uniform');</v>
      </c>
      <c r="E3314" s="744" t="s">
        <v>60</v>
      </c>
      <c r="F3314" t="s">
        <v>576</v>
      </c>
      <c r="G3314" t="s">
        <v>629</v>
      </c>
      <c r="I3314" t="s">
        <v>584</v>
      </c>
      <c r="K3314">
        <f>VLOOKUP(I3314,Sheet2!$A$2:$C$1013,3,FALSE)</f>
        <v>815</v>
      </c>
      <c r="L3314" t="str">
        <f t="shared" si="216"/>
        <v>UPDATE m_coa set coa_group_id='815' WHERE code='711201004';</v>
      </c>
    </row>
    <row r="3315" customFormat="1" spans="2:12">
      <c r="B3315">
        <v>711201005</v>
      </c>
      <c r="C3315" t="str">
        <f t="shared" si="223"/>
        <v>GA - Biaya Utility - Others</v>
      </c>
      <c r="D3315" s="7" t="str">
        <f t="shared" si="215"/>
        <v>INSERT INTO m_coa (created_at, code, name) values (NOW(),'711201005','GA - Biaya Utility - Others');</v>
      </c>
      <c r="E3315" s="744" t="s">
        <v>60</v>
      </c>
      <c r="F3315" t="s">
        <v>576</v>
      </c>
      <c r="G3315" t="s">
        <v>629</v>
      </c>
      <c r="I3315" t="s">
        <v>439</v>
      </c>
      <c r="K3315">
        <f>VLOOKUP(I3315,Sheet2!$A$2:$C$1013,3,FALSE)</f>
        <v>816</v>
      </c>
      <c r="L3315" t="str">
        <f t="shared" si="216"/>
        <v>UPDATE m_coa set coa_group_id='816' WHERE code='711201005';</v>
      </c>
    </row>
    <row r="3316" customFormat="1" spans="4:4">
      <c r="D3316" s="7"/>
    </row>
    <row r="3317" customFormat="1" spans="2:12">
      <c r="B3317">
        <v>711301001</v>
      </c>
      <c r="C3317" t="str">
        <f t="shared" ref="C3317:C3319" si="224">CONCATENATE(F3317,E3317,G3317,E3317,I3317)</f>
        <v>GA - Biaya Materai Dan Barang Cetakan - Biaya Materai</v>
      </c>
      <c r="D3317" s="7" t="str">
        <f t="shared" si="215"/>
        <v>INSERT INTO m_coa (created_at, code, name) values (NOW(),'711301001','GA - Biaya Materai Dan Barang Cetakan - Biaya Materai');</v>
      </c>
      <c r="E3317" s="744" t="s">
        <v>60</v>
      </c>
      <c r="F3317" t="s">
        <v>576</v>
      </c>
      <c r="G3317" t="s">
        <v>633</v>
      </c>
      <c r="I3317" t="s">
        <v>634</v>
      </c>
      <c r="K3317">
        <f>VLOOKUP(I3317,Sheet2!$A$2:$C$1013,3,FALSE)</f>
        <v>817</v>
      </c>
      <c r="L3317" t="str">
        <f t="shared" si="216"/>
        <v>UPDATE m_coa set coa_group_id='817' WHERE code='711301001';</v>
      </c>
    </row>
    <row r="3318" customFormat="1" spans="2:12">
      <c r="B3318">
        <v>711301002</v>
      </c>
      <c r="C3318" t="str">
        <f t="shared" si="224"/>
        <v>GA - Biaya Materai Dan Barang Cetakan - Biaya Barang Cetakan</v>
      </c>
      <c r="D3318" s="7" t="str">
        <f t="shared" si="215"/>
        <v>INSERT INTO m_coa (created_at, code, name) values (NOW(),'711301002','GA - Biaya Materai Dan Barang Cetakan - Biaya Barang Cetakan');</v>
      </c>
      <c r="E3318" s="744" t="s">
        <v>60</v>
      </c>
      <c r="F3318" t="s">
        <v>576</v>
      </c>
      <c r="G3318" t="s">
        <v>633</v>
      </c>
      <c r="I3318" t="s">
        <v>635</v>
      </c>
      <c r="K3318">
        <f>VLOOKUP(I3318,Sheet2!$A$2:$C$1013,3,FALSE)</f>
        <v>818</v>
      </c>
      <c r="L3318" t="str">
        <f t="shared" si="216"/>
        <v>UPDATE m_coa set coa_group_id='818' WHERE code='711301002';</v>
      </c>
    </row>
    <row r="3319" customFormat="1" spans="2:12">
      <c r="B3319">
        <v>711301003</v>
      </c>
      <c r="C3319" t="str">
        <f t="shared" si="224"/>
        <v>GA - Biaya Materai Dan Barang Cetakan - Lain-lain</v>
      </c>
      <c r="D3319" s="7" t="str">
        <f t="shared" si="215"/>
        <v>INSERT INTO m_coa (created_at, code, name) values (NOW(),'711301003','GA - Biaya Materai Dan Barang Cetakan - Lain-lain');</v>
      </c>
      <c r="E3319" s="744" t="s">
        <v>60</v>
      </c>
      <c r="F3319" t="s">
        <v>576</v>
      </c>
      <c r="G3319" t="s">
        <v>633</v>
      </c>
      <c r="I3319" t="s">
        <v>364</v>
      </c>
      <c r="K3319">
        <f>VLOOKUP(I3319,Sheet2!$A$2:$C$1013,3,FALSE)</f>
        <v>270</v>
      </c>
      <c r="L3319" t="str">
        <f t="shared" si="216"/>
        <v>UPDATE m_coa set coa_group_id='270' WHERE code='711301003';</v>
      </c>
    </row>
    <row r="3320" customFormat="1" spans="4:4">
      <c r="D3320" s="7"/>
    </row>
    <row r="3321" customFormat="1" spans="2:12">
      <c r="B3321">
        <v>711401001</v>
      </c>
      <c r="C3321" t="str">
        <f t="shared" ref="C3321:C3324" si="225">CONCATENATE(F3321,E3321,G3321,E3321,I3321)</f>
        <v>GA - Biaya Asuransi - Asuransi Karyawan</v>
      </c>
      <c r="D3321" s="7" t="str">
        <f t="shared" si="215"/>
        <v>INSERT INTO m_coa (created_at, code, name) values (NOW(),'711401001','GA - Biaya Asuransi - Asuransi Karyawan');</v>
      </c>
      <c r="E3321" s="744" t="s">
        <v>60</v>
      </c>
      <c r="F3321" t="s">
        <v>576</v>
      </c>
      <c r="G3321" t="s">
        <v>636</v>
      </c>
      <c r="I3321" t="s">
        <v>348</v>
      </c>
      <c r="K3321">
        <f>VLOOKUP(I3321,Sheet2!$A$2:$C$1013,3,FALSE)</f>
        <v>820</v>
      </c>
      <c r="L3321" t="str">
        <f t="shared" si="216"/>
        <v>UPDATE m_coa set coa_group_id='820' WHERE code='711401001';</v>
      </c>
    </row>
    <row r="3322" customFormat="1" spans="2:12">
      <c r="B3322">
        <v>711401002</v>
      </c>
      <c r="C3322" t="str">
        <f t="shared" si="225"/>
        <v>GA - Biaya Asuransi - Asuransi Property</v>
      </c>
      <c r="D3322" s="7" t="str">
        <f t="shared" si="215"/>
        <v>INSERT INTO m_coa (created_at, code, name) values (NOW(),'711401002','GA - Biaya Asuransi - Asuransi Property');</v>
      </c>
      <c r="E3322" s="744" t="s">
        <v>60</v>
      </c>
      <c r="F3322" t="s">
        <v>576</v>
      </c>
      <c r="G3322" t="s">
        <v>636</v>
      </c>
      <c r="I3322" t="s">
        <v>637</v>
      </c>
      <c r="K3322">
        <f>VLOOKUP(I3322,Sheet2!$A$2:$C$1013,3,FALSE)</f>
        <v>821</v>
      </c>
      <c r="L3322" t="str">
        <f t="shared" si="216"/>
        <v>UPDATE m_coa set coa_group_id='821' WHERE code='711401002';</v>
      </c>
    </row>
    <row r="3323" customFormat="1" spans="2:12">
      <c r="B3323">
        <v>711401003</v>
      </c>
      <c r="C3323" t="str">
        <f t="shared" si="225"/>
        <v>GA - Biaya Asuransi - Biaya Asuransi Lain-Lain</v>
      </c>
      <c r="D3323" s="7" t="str">
        <f t="shared" si="215"/>
        <v>INSERT INTO m_coa (created_at, code, name) values (NOW(),'711401003','GA - Biaya Asuransi - Biaya Asuransi Lain-Lain');</v>
      </c>
      <c r="E3323" s="744" t="s">
        <v>60</v>
      </c>
      <c r="F3323" t="s">
        <v>576</v>
      </c>
      <c r="G3323" t="s">
        <v>636</v>
      </c>
      <c r="I3323" t="s">
        <v>638</v>
      </c>
      <c r="K3323">
        <f>VLOOKUP(I3323,Sheet2!$A$2:$C$1013,3,FALSE)</f>
        <v>822</v>
      </c>
      <c r="L3323" t="str">
        <f t="shared" si="216"/>
        <v>UPDATE m_coa set coa_group_id='822' WHERE code='711401003';</v>
      </c>
    </row>
    <row r="3324" customFormat="1" spans="2:12">
      <c r="B3324">
        <v>711401004</v>
      </c>
      <c r="C3324" t="str">
        <f t="shared" si="225"/>
        <v>GA - Biaya Asuransi - Asuransi Kesehatan Karyawan</v>
      </c>
      <c r="D3324" s="7" t="str">
        <f t="shared" si="215"/>
        <v>INSERT INTO m_coa (created_at, code, name) values (NOW(),'711401004','GA - Biaya Asuransi - Asuransi Kesehatan Karyawan');</v>
      </c>
      <c r="E3324" s="744" t="s">
        <v>60</v>
      </c>
      <c r="F3324" t="s">
        <v>576</v>
      </c>
      <c r="G3324" t="s">
        <v>636</v>
      </c>
      <c r="I3324" t="s">
        <v>639</v>
      </c>
      <c r="K3324">
        <f>VLOOKUP(I3324,Sheet2!$A$2:$C$1013,3,FALSE)</f>
        <v>823</v>
      </c>
      <c r="L3324" t="str">
        <f t="shared" si="216"/>
        <v>UPDATE m_coa set coa_group_id='823' WHERE code='711401004';</v>
      </c>
    </row>
    <row r="3325" customFormat="1" spans="4:4">
      <c r="D3325" s="7"/>
    </row>
    <row r="3326" customFormat="1" spans="2:12">
      <c r="B3326">
        <v>711501001</v>
      </c>
      <c r="C3326" t="str">
        <f t="shared" ref="C3326:C3337" si="226">CONCATENATE(F3326,E3326,G3326,E3326,I3326)</f>
        <v>GA - Biaya Pajak Dan Perijinan - Pajak Bumi Dan Bangunan</v>
      </c>
      <c r="D3326" s="7" t="str">
        <f t="shared" si="215"/>
        <v>INSERT INTO m_coa (created_at, code, name) values (NOW(),'711501001','GA - Biaya Pajak Dan Perijinan - Pajak Bumi Dan Bangunan');</v>
      </c>
      <c r="E3326" s="744" t="s">
        <v>60</v>
      </c>
      <c r="F3326" t="s">
        <v>576</v>
      </c>
      <c r="G3326" t="s">
        <v>640</v>
      </c>
      <c r="I3326" t="s">
        <v>641</v>
      </c>
      <c r="K3326">
        <f>VLOOKUP(I3326,Sheet2!$A$2:$C$1013,3,FALSE)</f>
        <v>824</v>
      </c>
      <c r="L3326" t="str">
        <f t="shared" si="216"/>
        <v>UPDATE m_coa set coa_group_id='824' WHERE code='711501001';</v>
      </c>
    </row>
    <row r="3327" customFormat="1" spans="2:12">
      <c r="B3327">
        <v>711501002</v>
      </c>
      <c r="C3327" t="str">
        <f t="shared" si="226"/>
        <v>GA - Biaya Pajak Dan Perijinan - Pajak Reklame</v>
      </c>
      <c r="D3327" s="7" t="str">
        <f t="shared" si="215"/>
        <v>INSERT INTO m_coa (created_at, code, name) values (NOW(),'711501002','GA - Biaya Pajak Dan Perijinan - Pajak Reklame');</v>
      </c>
      <c r="E3327" s="744" t="s">
        <v>60</v>
      </c>
      <c r="F3327" t="s">
        <v>576</v>
      </c>
      <c r="G3327" t="s">
        <v>640</v>
      </c>
      <c r="I3327" t="s">
        <v>642</v>
      </c>
      <c r="K3327">
        <f>VLOOKUP(I3327,Sheet2!$A$2:$C$1013,3,FALSE)</f>
        <v>825</v>
      </c>
      <c r="L3327" t="str">
        <f t="shared" si="216"/>
        <v>UPDATE m_coa set coa_group_id='825' WHERE code='711501002';</v>
      </c>
    </row>
    <row r="3328" customFormat="1" spans="2:12">
      <c r="B3328">
        <v>711501003</v>
      </c>
      <c r="C3328" t="str">
        <f t="shared" si="226"/>
        <v>GA - Biaya Pajak Dan Perijinan - Ppn</v>
      </c>
      <c r="D3328" s="7" t="str">
        <f t="shared" si="215"/>
        <v>INSERT INTO m_coa (created_at, code, name) values (NOW(),'711501003','GA - Biaya Pajak Dan Perijinan - Ppn');</v>
      </c>
      <c r="E3328" s="744" t="s">
        <v>60</v>
      </c>
      <c r="F3328" t="s">
        <v>576</v>
      </c>
      <c r="G3328" t="s">
        <v>640</v>
      </c>
      <c r="I3328" t="s">
        <v>643</v>
      </c>
      <c r="K3328">
        <f>VLOOKUP(I3328,Sheet2!$A$2:$C$1013,3,FALSE)</f>
        <v>826</v>
      </c>
      <c r="L3328" t="str">
        <f t="shared" si="216"/>
        <v>UPDATE m_coa set coa_group_id='826' WHERE code='711501003';</v>
      </c>
    </row>
    <row r="3329" customFormat="1" spans="2:12">
      <c r="B3329">
        <v>711501004</v>
      </c>
      <c r="C3329" t="str">
        <f t="shared" si="226"/>
        <v>GA - Biaya Pajak Dan Perijinan - Pph 21</v>
      </c>
      <c r="D3329" s="7" t="str">
        <f t="shared" si="215"/>
        <v>INSERT INTO m_coa (created_at, code, name) values (NOW(),'711501004','GA - Biaya Pajak Dan Perijinan - Pph 21');</v>
      </c>
      <c r="E3329" s="744" t="s">
        <v>60</v>
      </c>
      <c r="F3329" t="s">
        <v>576</v>
      </c>
      <c r="G3329" t="s">
        <v>640</v>
      </c>
      <c r="I3329" t="s">
        <v>335</v>
      </c>
      <c r="K3329">
        <f>VLOOKUP(I3329,Sheet2!$A$2:$C$1013,3,FALSE)</f>
        <v>261</v>
      </c>
      <c r="L3329" t="str">
        <f t="shared" si="216"/>
        <v>UPDATE m_coa set coa_group_id='261' WHERE code='711501004';</v>
      </c>
    </row>
    <row r="3330" customFormat="1" spans="2:12">
      <c r="B3330">
        <v>711501005</v>
      </c>
      <c r="C3330" t="str">
        <f t="shared" si="226"/>
        <v>GA - Biaya Pajak Dan Perijinan - Pph 23</v>
      </c>
      <c r="D3330" s="7" t="str">
        <f t="shared" si="215"/>
        <v>INSERT INTO m_coa (created_at, code, name) values (NOW(),'711501005','GA - Biaya Pajak Dan Perijinan - Pph 23');</v>
      </c>
      <c r="E3330" s="744" t="s">
        <v>60</v>
      </c>
      <c r="F3330" t="s">
        <v>576</v>
      </c>
      <c r="G3330" t="s">
        <v>640</v>
      </c>
      <c r="I3330" t="s">
        <v>337</v>
      </c>
      <c r="K3330">
        <f>VLOOKUP(I3330,Sheet2!$A$2:$C$1013,3,FALSE)</f>
        <v>263</v>
      </c>
      <c r="L3330" t="str">
        <f t="shared" si="216"/>
        <v>UPDATE m_coa set coa_group_id='263' WHERE code='711501005';</v>
      </c>
    </row>
    <row r="3331" customFormat="1" spans="2:12">
      <c r="B3331">
        <v>711501006</v>
      </c>
      <c r="C3331" t="str">
        <f t="shared" si="226"/>
        <v>GA - Biaya Pajak Dan Perijinan - Biaya Pph 25</v>
      </c>
      <c r="D3331" s="7" t="str">
        <f t="shared" si="215"/>
        <v>INSERT INTO m_coa (created_at, code, name) values (NOW(),'711501006','GA - Biaya Pajak Dan Perijinan - Biaya Pph 25');</v>
      </c>
      <c r="E3331" s="744" t="s">
        <v>60</v>
      </c>
      <c r="F3331" t="s">
        <v>576</v>
      </c>
      <c r="G3331" t="s">
        <v>640</v>
      </c>
      <c r="I3331" t="s">
        <v>644</v>
      </c>
      <c r="K3331">
        <f>VLOOKUP(I3331,Sheet2!$A$2:$C$1013,3,FALSE)</f>
        <v>829</v>
      </c>
      <c r="L3331" t="str">
        <f t="shared" si="216"/>
        <v>UPDATE m_coa set coa_group_id='829' WHERE code='711501006';</v>
      </c>
    </row>
    <row r="3332" customFormat="1" spans="2:12">
      <c r="B3332">
        <v>711501007</v>
      </c>
      <c r="C3332" t="str">
        <f t="shared" si="226"/>
        <v>GA - Biaya Pajak Dan Perijinan - Perijinan Dan Pajak Lainnya</v>
      </c>
      <c r="D3332" s="7" t="str">
        <f t="shared" si="215"/>
        <v>INSERT INTO m_coa (created_at, code, name) values (NOW(),'711501007','GA - Biaya Pajak Dan Perijinan - Perijinan Dan Pajak Lainnya');</v>
      </c>
      <c r="E3332" s="744" t="s">
        <v>60</v>
      </c>
      <c r="F3332" t="s">
        <v>576</v>
      </c>
      <c r="G3332" t="s">
        <v>640</v>
      </c>
      <c r="I3332" t="s">
        <v>645</v>
      </c>
      <c r="K3332">
        <f>VLOOKUP(I3332,Sheet2!$A$2:$C$1013,3,FALSE)</f>
        <v>830</v>
      </c>
      <c r="L3332" t="str">
        <f t="shared" si="216"/>
        <v>UPDATE m_coa set coa_group_id='830' WHERE code='711501007';</v>
      </c>
    </row>
    <row r="3333" customFormat="1" spans="2:12">
      <c r="B3333">
        <v>711501008</v>
      </c>
      <c r="C3333" t="str">
        <f t="shared" si="226"/>
        <v>GA - Biaya Pajak Dan Perijinan - Biaya Stnk, Kir &amp; Pajak Kendaraan</v>
      </c>
      <c r="D3333" s="7" t="str">
        <f t="shared" ref="D3333:D3396" si="227">"INSERT INTO m_coa (created_at, code, name) values (NOW(),'"&amp;B3333&amp;"','"&amp;C3333&amp;"');"</f>
        <v>INSERT INTO m_coa (created_at, code, name) values (NOW(),'711501008','GA - Biaya Pajak Dan Perijinan - Biaya Stnk, Kir &amp; Pajak Kendaraan');</v>
      </c>
      <c r="E3333" s="744" t="s">
        <v>60</v>
      </c>
      <c r="F3333" t="s">
        <v>576</v>
      </c>
      <c r="G3333" t="s">
        <v>640</v>
      </c>
      <c r="I3333" t="s">
        <v>646</v>
      </c>
      <c r="K3333">
        <f>VLOOKUP(I3333,Sheet2!$A$2:$C$1013,3,FALSE)</f>
        <v>831</v>
      </c>
      <c r="L3333" t="str">
        <f t="shared" ref="L3333:L3396" si="228">"UPDATE m_coa set coa_group_id='"&amp;K3333&amp;"' WHERE code='"&amp;B3333&amp;"';"</f>
        <v>UPDATE m_coa set coa_group_id='831' WHERE code='711501008';</v>
      </c>
    </row>
    <row r="3334" customFormat="1" spans="2:12">
      <c r="B3334">
        <v>711501009</v>
      </c>
      <c r="C3334" t="str">
        <f t="shared" si="226"/>
        <v>GA - Biaya Pajak Dan Perijinan - Beban Denda Tax Amnesty</v>
      </c>
      <c r="D3334" s="7" t="str">
        <f t="shared" si="227"/>
        <v>INSERT INTO m_coa (created_at, code, name) values (NOW(),'711501009','GA - Biaya Pajak Dan Perijinan - Beban Denda Tax Amnesty');</v>
      </c>
      <c r="E3334" s="744" t="s">
        <v>60</v>
      </c>
      <c r="F3334" t="s">
        <v>576</v>
      </c>
      <c r="G3334" t="s">
        <v>640</v>
      </c>
      <c r="I3334" t="s">
        <v>647</v>
      </c>
      <c r="K3334">
        <f>VLOOKUP(I3334,Sheet2!$A$2:$C$1013,3,FALSE)</f>
        <v>832</v>
      </c>
      <c r="L3334" t="str">
        <f t="shared" si="228"/>
        <v>UPDATE m_coa set coa_group_id='832' WHERE code='711501009';</v>
      </c>
    </row>
    <row r="3335" customFormat="1" spans="2:12">
      <c r="B3335">
        <v>711501010</v>
      </c>
      <c r="C3335" t="str">
        <f t="shared" si="226"/>
        <v>GA - Biaya Pajak Dan Perijinan - Beban Denda Pajak</v>
      </c>
      <c r="D3335" s="7" t="str">
        <f t="shared" si="227"/>
        <v>INSERT INTO m_coa (created_at, code, name) values (NOW(),'711501010','GA - Biaya Pajak Dan Perijinan - Beban Denda Pajak');</v>
      </c>
      <c r="E3335" s="744" t="s">
        <v>60</v>
      </c>
      <c r="F3335" t="s">
        <v>576</v>
      </c>
      <c r="G3335" t="s">
        <v>640</v>
      </c>
      <c r="I3335" t="s">
        <v>648</v>
      </c>
      <c r="K3335">
        <f>VLOOKUP(I3335,Sheet2!$A$2:$C$1013,3,FALSE)</f>
        <v>833</v>
      </c>
      <c r="L3335" t="str">
        <f t="shared" si="228"/>
        <v>UPDATE m_coa set coa_group_id='833' WHERE code='711501010';</v>
      </c>
    </row>
    <row r="3336" customFormat="1" spans="2:12">
      <c r="B3336">
        <v>711501011</v>
      </c>
      <c r="C3336" t="str">
        <f t="shared" si="226"/>
        <v>GA - Biaya Pajak Dan Perijinan - Other Tax Expense</v>
      </c>
      <c r="D3336" s="7" t="str">
        <f t="shared" si="227"/>
        <v>INSERT INTO m_coa (created_at, code, name) values (NOW(),'711501011','GA - Biaya Pajak Dan Perijinan - Other Tax Expense');</v>
      </c>
      <c r="E3336" s="744" t="s">
        <v>60</v>
      </c>
      <c r="F3336" t="s">
        <v>576</v>
      </c>
      <c r="G3336" t="s">
        <v>640</v>
      </c>
      <c r="I3336" t="s">
        <v>649</v>
      </c>
      <c r="K3336">
        <f>VLOOKUP(I3336,Sheet2!$A$2:$C$1013,3,FALSE)</f>
        <v>834</v>
      </c>
      <c r="L3336" t="str">
        <f t="shared" si="228"/>
        <v>UPDATE m_coa set coa_group_id='834' WHERE code='711501011';</v>
      </c>
    </row>
    <row r="3337" customFormat="1" spans="2:12">
      <c r="B3337">
        <v>711501012</v>
      </c>
      <c r="C3337" t="str">
        <f t="shared" si="226"/>
        <v>GA - Biaya Pajak Dan Perijinan - Pajak Pendiri</v>
      </c>
      <c r="D3337" s="7" t="str">
        <f t="shared" si="227"/>
        <v>INSERT INTO m_coa (created_at, code, name) values (NOW(),'711501012','GA - Biaya Pajak Dan Perijinan - Pajak Pendiri');</v>
      </c>
      <c r="E3337" s="744" t="s">
        <v>60</v>
      </c>
      <c r="F3337" t="s">
        <v>576</v>
      </c>
      <c r="G3337" t="s">
        <v>640</v>
      </c>
      <c r="I3337" t="s">
        <v>650</v>
      </c>
      <c r="K3337">
        <f>VLOOKUP(I3337,Sheet2!$A$2:$C$1013,3,FALSE)</f>
        <v>835</v>
      </c>
      <c r="L3337" t="str">
        <f t="shared" si="228"/>
        <v>UPDATE m_coa set coa_group_id='835' WHERE code='711501012';</v>
      </c>
    </row>
    <row r="3338" customFormat="1" spans="4:4">
      <c r="D3338" s="7"/>
    </row>
    <row r="3339" customFormat="1" spans="2:12">
      <c r="B3339">
        <v>711601001</v>
      </c>
      <c r="C3339" t="str">
        <f t="shared" ref="C3339:C3349" si="229">CONCATENATE(F3339,E3339,G3339,E3339,I3339)</f>
        <v>GA - Biaya Jasa Profesional - Audit</v>
      </c>
      <c r="D3339" s="7" t="str">
        <f t="shared" si="227"/>
        <v>INSERT INTO m_coa (created_at, code, name) values (NOW(),'711601001','GA - Biaya Jasa Profesional - Audit');</v>
      </c>
      <c r="E3339" s="744" t="s">
        <v>60</v>
      </c>
      <c r="F3339" t="s">
        <v>576</v>
      </c>
      <c r="G3339" t="s">
        <v>651</v>
      </c>
      <c r="I3339" t="s">
        <v>431</v>
      </c>
      <c r="K3339">
        <f>VLOOKUP(I3339,Sheet2!$A$2:$C$1013,3,FALSE)</f>
        <v>836</v>
      </c>
      <c r="L3339" t="str">
        <f t="shared" si="228"/>
        <v>UPDATE m_coa set coa_group_id='836' WHERE code='711601001';</v>
      </c>
    </row>
    <row r="3340" customFormat="1" spans="2:12">
      <c r="B3340">
        <v>711601002</v>
      </c>
      <c r="C3340" t="str">
        <f t="shared" si="229"/>
        <v>GA - Biaya Jasa Profesional - Aktuaris</v>
      </c>
      <c r="D3340" s="7" t="str">
        <f t="shared" si="227"/>
        <v>INSERT INTO m_coa (created_at, code, name) values (NOW(),'711601002','GA - Biaya Jasa Profesional - Aktuaris');</v>
      </c>
      <c r="E3340" s="744" t="s">
        <v>60</v>
      </c>
      <c r="F3340" t="s">
        <v>576</v>
      </c>
      <c r="G3340" t="s">
        <v>651</v>
      </c>
      <c r="I3340" t="s">
        <v>432</v>
      </c>
      <c r="K3340">
        <f>VLOOKUP(I3340,Sheet2!$A$2:$C$1013,3,FALSE)</f>
        <v>837</v>
      </c>
      <c r="L3340" t="str">
        <f t="shared" si="228"/>
        <v>UPDATE m_coa set coa_group_id='837' WHERE code='711601002';</v>
      </c>
    </row>
    <row r="3341" customFormat="1" spans="2:12">
      <c r="B3341">
        <v>711601003</v>
      </c>
      <c r="C3341" t="str">
        <f t="shared" si="229"/>
        <v>GA - Biaya Jasa Profesional - Konsultan Hukum</v>
      </c>
      <c r="D3341" s="7" t="str">
        <f t="shared" si="227"/>
        <v>INSERT INTO m_coa (created_at, code, name) values (NOW(),'711601003','GA - Biaya Jasa Profesional - Konsultan Hukum');</v>
      </c>
      <c r="E3341" s="744" t="s">
        <v>60</v>
      </c>
      <c r="F3341" t="s">
        <v>576</v>
      </c>
      <c r="G3341" t="s">
        <v>651</v>
      </c>
      <c r="I3341" t="s">
        <v>433</v>
      </c>
      <c r="K3341">
        <f>VLOOKUP(I3341,Sheet2!$A$2:$C$1013,3,FALSE)</f>
        <v>838</v>
      </c>
      <c r="L3341" t="str">
        <f t="shared" si="228"/>
        <v>UPDATE m_coa set coa_group_id='838' WHERE code='711601003';</v>
      </c>
    </row>
    <row r="3342" customFormat="1" spans="2:12">
      <c r="B3342">
        <v>711601004</v>
      </c>
      <c r="C3342" t="str">
        <f t="shared" si="229"/>
        <v>GA - Biaya Jasa Profesional - Kjpp</v>
      </c>
      <c r="D3342" s="7" t="str">
        <f t="shared" si="227"/>
        <v>INSERT INTO m_coa (created_at, code, name) values (NOW(),'711601004','GA - Biaya Jasa Profesional - Kjpp');</v>
      </c>
      <c r="E3342" s="744" t="s">
        <v>60</v>
      </c>
      <c r="F3342" t="s">
        <v>576</v>
      </c>
      <c r="G3342" t="s">
        <v>651</v>
      </c>
      <c r="I3342" t="s">
        <v>434</v>
      </c>
      <c r="K3342">
        <f>VLOOKUP(I3342,Sheet2!$A$2:$C$1013,3,FALSE)</f>
        <v>839</v>
      </c>
      <c r="L3342" t="str">
        <f t="shared" si="228"/>
        <v>UPDATE m_coa set coa_group_id='839' WHERE code='711601004';</v>
      </c>
    </row>
    <row r="3343" customFormat="1" spans="2:12">
      <c r="B3343">
        <v>711601005</v>
      </c>
      <c r="C3343" t="str">
        <f t="shared" si="229"/>
        <v>GA - Biaya Jasa Profesional - Notaris</v>
      </c>
      <c r="D3343" s="7" t="str">
        <f t="shared" si="227"/>
        <v>INSERT INTO m_coa (created_at, code, name) values (NOW(),'711601005','GA - Biaya Jasa Profesional - Notaris');</v>
      </c>
      <c r="E3343" s="744" t="s">
        <v>60</v>
      </c>
      <c r="F3343" t="s">
        <v>576</v>
      </c>
      <c r="G3343" t="s">
        <v>651</v>
      </c>
      <c r="I3343" t="s">
        <v>435</v>
      </c>
      <c r="K3343">
        <f>VLOOKUP(I3343,Sheet2!$A$2:$C$1013,3,FALSE)</f>
        <v>840</v>
      </c>
      <c r="L3343" t="str">
        <f t="shared" si="228"/>
        <v>UPDATE m_coa set coa_group_id='840' WHERE code='711601005';</v>
      </c>
    </row>
    <row r="3344" customFormat="1" spans="2:12">
      <c r="B3344">
        <v>711601006</v>
      </c>
      <c r="C3344" t="str">
        <f t="shared" si="229"/>
        <v>GA - Biaya Jasa Profesional - Underwriter</v>
      </c>
      <c r="D3344" s="7" t="str">
        <f t="shared" si="227"/>
        <v>INSERT INTO m_coa (created_at, code, name) values (NOW(),'711601006','GA - Biaya Jasa Profesional - Underwriter');</v>
      </c>
      <c r="E3344" s="744" t="s">
        <v>60</v>
      </c>
      <c r="F3344" t="s">
        <v>576</v>
      </c>
      <c r="G3344" t="s">
        <v>651</v>
      </c>
      <c r="I3344" t="s">
        <v>436</v>
      </c>
      <c r="K3344">
        <f>VLOOKUP(I3344,Sheet2!$A$2:$C$1013,3,FALSE)</f>
        <v>841</v>
      </c>
      <c r="L3344" t="str">
        <f t="shared" si="228"/>
        <v>UPDATE m_coa set coa_group_id='841' WHERE code='711601006';</v>
      </c>
    </row>
    <row r="3345" customFormat="1" spans="2:12">
      <c r="B3345">
        <v>711601007</v>
      </c>
      <c r="C3345" t="str">
        <f t="shared" si="229"/>
        <v>GA - Biaya Jasa Profesional - Instalasi</v>
      </c>
      <c r="D3345" s="7" t="str">
        <f t="shared" si="227"/>
        <v>INSERT INTO m_coa (created_at, code, name) values (NOW(),'711601007','GA - Biaya Jasa Profesional - Instalasi');</v>
      </c>
      <c r="E3345" s="744" t="s">
        <v>60</v>
      </c>
      <c r="F3345" t="s">
        <v>576</v>
      </c>
      <c r="G3345" t="s">
        <v>651</v>
      </c>
      <c r="I3345" t="s">
        <v>652</v>
      </c>
      <c r="K3345">
        <f>VLOOKUP(I3345,Sheet2!$A$2:$C$1013,3,FALSE)</f>
        <v>842</v>
      </c>
      <c r="L3345" t="str">
        <f t="shared" si="228"/>
        <v>UPDATE m_coa set coa_group_id='842' WHERE code='711601007';</v>
      </c>
    </row>
    <row r="3346" customFormat="1" spans="2:12">
      <c r="B3346">
        <v>711601008</v>
      </c>
      <c r="C3346" t="str">
        <f t="shared" si="229"/>
        <v>GA - Biaya Jasa Profesional - Management Fee</v>
      </c>
      <c r="D3346" s="7" t="str">
        <f t="shared" si="227"/>
        <v>INSERT INTO m_coa (created_at, code, name) values (NOW(),'711601008','GA - Biaya Jasa Profesional - Management Fee');</v>
      </c>
      <c r="E3346" s="744" t="s">
        <v>60</v>
      </c>
      <c r="F3346" t="s">
        <v>576</v>
      </c>
      <c r="G3346" t="s">
        <v>651</v>
      </c>
      <c r="I3346" t="s">
        <v>653</v>
      </c>
      <c r="K3346">
        <f>VLOOKUP(I3346,Sheet2!$A$2:$C$1013,3,FALSE)</f>
        <v>843</v>
      </c>
      <c r="L3346" t="str">
        <f t="shared" si="228"/>
        <v>UPDATE m_coa set coa_group_id='843' WHERE code='711601008';</v>
      </c>
    </row>
    <row r="3347" customFormat="1" spans="2:12">
      <c r="B3347">
        <v>711601009</v>
      </c>
      <c r="C3347" t="str">
        <f t="shared" si="229"/>
        <v>GA - Biaya Jasa Profesional - Custodial Fee</v>
      </c>
      <c r="D3347" s="7" t="str">
        <f t="shared" si="227"/>
        <v>INSERT INTO m_coa (created_at, code, name) values (NOW(),'711601009','GA - Biaya Jasa Profesional - Custodial Fee');</v>
      </c>
      <c r="E3347" s="744" t="s">
        <v>60</v>
      </c>
      <c r="F3347" t="s">
        <v>576</v>
      </c>
      <c r="G3347" t="s">
        <v>651</v>
      </c>
      <c r="I3347" t="s">
        <v>654</v>
      </c>
      <c r="K3347">
        <f>VLOOKUP(I3347,Sheet2!$A$2:$C$1013,3,FALSE)</f>
        <v>844</v>
      </c>
      <c r="L3347" t="str">
        <f t="shared" si="228"/>
        <v>UPDATE m_coa set coa_group_id='844' WHERE code='711601009';</v>
      </c>
    </row>
    <row r="3348" customFormat="1" spans="2:12">
      <c r="B3348">
        <v>711601010</v>
      </c>
      <c r="C3348" t="str">
        <f t="shared" si="229"/>
        <v>GA - Biaya Jasa Profesional - Software Development Services</v>
      </c>
      <c r="D3348" s="7" t="str">
        <f t="shared" si="227"/>
        <v>INSERT INTO m_coa (created_at, code, name) values (NOW(),'711601010','GA - Biaya Jasa Profesional - Software Development Services');</v>
      </c>
      <c r="E3348" s="744" t="s">
        <v>60</v>
      </c>
      <c r="F3348" t="s">
        <v>576</v>
      </c>
      <c r="G3348" t="s">
        <v>651</v>
      </c>
      <c r="I3348" t="s">
        <v>655</v>
      </c>
      <c r="K3348">
        <f>VLOOKUP(I3348,Sheet2!$A$2:$C$1013,3,FALSE)</f>
        <v>845</v>
      </c>
      <c r="L3348" t="str">
        <f t="shared" si="228"/>
        <v>UPDATE m_coa set coa_group_id='845' WHERE code='711601010';</v>
      </c>
    </row>
    <row r="3349" customFormat="1" spans="2:12">
      <c r="B3349">
        <v>711601011</v>
      </c>
      <c r="C3349" t="str">
        <f t="shared" si="229"/>
        <v>GA - Biaya Jasa Profesional - Other Professional Fee</v>
      </c>
      <c r="D3349" s="7" t="str">
        <f t="shared" si="227"/>
        <v>INSERT INTO m_coa (created_at, code, name) values (NOW(),'711601011','GA - Biaya Jasa Profesional - Other Professional Fee');</v>
      </c>
      <c r="E3349" s="744" t="s">
        <v>60</v>
      </c>
      <c r="F3349" t="s">
        <v>576</v>
      </c>
      <c r="G3349" t="s">
        <v>651</v>
      </c>
      <c r="I3349" t="s">
        <v>656</v>
      </c>
      <c r="K3349">
        <f>VLOOKUP(I3349,Sheet2!$A$2:$C$1013,3,FALSE)</f>
        <v>846</v>
      </c>
      <c r="L3349" t="str">
        <f t="shared" si="228"/>
        <v>UPDATE m_coa set coa_group_id='846' WHERE code='711601011';</v>
      </c>
    </row>
    <row r="3350" customFormat="1" spans="4:4">
      <c r="D3350" s="7"/>
    </row>
    <row r="3351" customFormat="1" spans="2:12">
      <c r="B3351">
        <v>711701001</v>
      </c>
      <c r="C3351" t="str">
        <f t="shared" ref="C3351:C3357" si="230">CONCATENATE(F3351,E3351,G3351,E3351,I3351)</f>
        <v>GA - Biaya Perjalanan Dinas Dan Transportasi - Tiket</v>
      </c>
      <c r="D3351" s="7" t="str">
        <f t="shared" si="227"/>
        <v>INSERT INTO m_coa (created_at, code, name) values (NOW(),'711701001','GA - Biaya Perjalanan Dinas Dan Transportasi - Tiket');</v>
      </c>
      <c r="E3351" s="744" t="s">
        <v>60</v>
      </c>
      <c r="F3351" t="s">
        <v>576</v>
      </c>
      <c r="G3351" t="s">
        <v>657</v>
      </c>
      <c r="I3351" t="s">
        <v>567</v>
      </c>
      <c r="K3351">
        <f>VLOOKUP(I3351,Sheet2!$A$2:$C$1013,3,FALSE)</f>
        <v>847</v>
      </c>
      <c r="L3351" t="str">
        <f t="shared" si="228"/>
        <v>UPDATE m_coa set coa_group_id='847' WHERE code='711701001';</v>
      </c>
    </row>
    <row r="3352" customFormat="1" spans="2:12">
      <c r="B3352">
        <v>711701002</v>
      </c>
      <c r="C3352" t="str">
        <f t="shared" si="230"/>
        <v>GA - Biaya Perjalanan Dinas Dan Transportasi - Penginapan</v>
      </c>
      <c r="D3352" s="7" t="str">
        <f t="shared" si="227"/>
        <v>INSERT INTO m_coa (created_at, code, name) values (NOW(),'711701002','GA - Biaya Perjalanan Dinas Dan Transportasi - Penginapan');</v>
      </c>
      <c r="E3352" s="744" t="s">
        <v>60</v>
      </c>
      <c r="F3352" t="s">
        <v>576</v>
      </c>
      <c r="G3352" t="s">
        <v>657</v>
      </c>
      <c r="I3352" t="s">
        <v>568</v>
      </c>
      <c r="K3352">
        <f>VLOOKUP(I3352,Sheet2!$A$2:$C$1013,3,FALSE)</f>
        <v>848</v>
      </c>
      <c r="L3352" t="str">
        <f t="shared" si="228"/>
        <v>UPDATE m_coa set coa_group_id='848' WHERE code='711701002';</v>
      </c>
    </row>
    <row r="3353" customFormat="1" spans="2:12">
      <c r="B3353">
        <v>711701003</v>
      </c>
      <c r="C3353" t="str">
        <f t="shared" si="230"/>
        <v>GA - Biaya Perjalanan Dinas Dan Transportasi - Transportasi</v>
      </c>
      <c r="D3353" s="7" t="str">
        <f t="shared" si="227"/>
        <v>INSERT INTO m_coa (created_at, code, name) values (NOW(),'711701003','GA - Biaya Perjalanan Dinas Dan Transportasi - Transportasi');</v>
      </c>
      <c r="E3353" s="744" t="s">
        <v>60</v>
      </c>
      <c r="F3353" t="s">
        <v>576</v>
      </c>
      <c r="G3353" t="s">
        <v>657</v>
      </c>
      <c r="I3353" t="s">
        <v>569</v>
      </c>
      <c r="K3353">
        <f>VLOOKUP(I3353,Sheet2!$A$2:$C$1013,3,FALSE)</f>
        <v>849</v>
      </c>
      <c r="L3353" t="str">
        <f t="shared" si="228"/>
        <v>UPDATE m_coa set coa_group_id='849' WHERE code='711701003';</v>
      </c>
    </row>
    <row r="3354" customFormat="1" spans="2:12">
      <c r="B3354">
        <v>711701004</v>
      </c>
      <c r="C3354" t="str">
        <f t="shared" si="230"/>
        <v>GA - Biaya Perjalanan Dinas Dan Transportasi - Bensin, Tol, Parkir</v>
      </c>
      <c r="D3354" s="7" t="str">
        <f t="shared" si="227"/>
        <v>INSERT INTO m_coa (created_at, code, name) values (NOW(),'711701004','GA - Biaya Perjalanan Dinas Dan Transportasi - Bensin, Tol, Parkir');</v>
      </c>
      <c r="E3354" s="744" t="s">
        <v>60</v>
      </c>
      <c r="F3354" t="s">
        <v>576</v>
      </c>
      <c r="G3354" t="s">
        <v>657</v>
      </c>
      <c r="I3354" t="s">
        <v>570</v>
      </c>
      <c r="K3354">
        <f>VLOOKUP(I3354,Sheet2!$A$2:$C$1013,3,FALSE)</f>
        <v>850</v>
      </c>
      <c r="L3354" t="str">
        <f t="shared" si="228"/>
        <v>UPDATE m_coa set coa_group_id='850' WHERE code='711701004';</v>
      </c>
    </row>
    <row r="3355" customFormat="1" spans="2:12">
      <c r="B3355">
        <v>711701005</v>
      </c>
      <c r="C3355" t="str">
        <f t="shared" si="230"/>
        <v>GA - Biaya Perjalanan Dinas Dan Transportasi - Uang Saku</v>
      </c>
      <c r="D3355" s="7" t="str">
        <f t="shared" si="227"/>
        <v>INSERT INTO m_coa (created_at, code, name) values (NOW(),'711701005','GA - Biaya Perjalanan Dinas Dan Transportasi - Uang Saku');</v>
      </c>
      <c r="E3355" s="744" t="s">
        <v>60</v>
      </c>
      <c r="F3355" t="s">
        <v>576</v>
      </c>
      <c r="G3355" t="s">
        <v>657</v>
      </c>
      <c r="I3355" t="s">
        <v>571</v>
      </c>
      <c r="K3355">
        <f>VLOOKUP(I3355,Sheet2!$A$2:$C$1013,3,FALSE)</f>
        <v>851</v>
      </c>
      <c r="L3355" t="str">
        <f t="shared" si="228"/>
        <v>UPDATE m_coa set coa_group_id='851' WHERE code='711701005';</v>
      </c>
    </row>
    <row r="3356" customFormat="1" spans="2:12">
      <c r="B3356">
        <v>711701006</v>
      </c>
      <c r="C3356" t="str">
        <f t="shared" si="230"/>
        <v>GA - Biaya Perjalanan Dinas Dan Transportasi - Uang Makan</v>
      </c>
      <c r="D3356" s="7" t="str">
        <f t="shared" si="227"/>
        <v>INSERT INTO m_coa (created_at, code, name) values (NOW(),'711701006','GA - Biaya Perjalanan Dinas Dan Transportasi - Uang Makan');</v>
      </c>
      <c r="E3356" s="744" t="s">
        <v>60</v>
      </c>
      <c r="F3356" t="s">
        <v>576</v>
      </c>
      <c r="G3356" t="s">
        <v>657</v>
      </c>
      <c r="I3356" t="s">
        <v>572</v>
      </c>
      <c r="K3356">
        <f>VLOOKUP(I3356,Sheet2!$A$2:$C$1013,3,FALSE)</f>
        <v>852</v>
      </c>
      <c r="L3356" t="str">
        <f t="shared" si="228"/>
        <v>UPDATE m_coa set coa_group_id='852' WHERE code='711701006';</v>
      </c>
    </row>
    <row r="3357" customFormat="1" spans="2:12">
      <c r="B3357">
        <v>711701007</v>
      </c>
      <c r="C3357" t="str">
        <f t="shared" si="230"/>
        <v>GA - Biaya Perjalanan Dinas Dan Transportasi - Lain-Lain</v>
      </c>
      <c r="D3357" s="7" t="str">
        <f t="shared" si="227"/>
        <v>INSERT INTO m_coa (created_at, code, name) values (NOW(),'711701007','GA - Biaya Perjalanan Dinas Dan Transportasi - Lain-Lain');</v>
      </c>
      <c r="E3357" s="744" t="s">
        <v>60</v>
      </c>
      <c r="F3357" t="s">
        <v>576</v>
      </c>
      <c r="G3357" t="s">
        <v>657</v>
      </c>
      <c r="I3357" t="s">
        <v>351</v>
      </c>
      <c r="K3357">
        <f>VLOOKUP(I3357,Sheet2!$A$2:$C$1013,3,FALSE)</f>
        <v>270</v>
      </c>
      <c r="L3357" t="str">
        <f t="shared" si="228"/>
        <v>UPDATE m_coa set coa_group_id='270' WHERE code='711701007';</v>
      </c>
    </row>
    <row r="3358" customFormat="1" spans="4:4">
      <c r="D3358" s="7"/>
    </row>
    <row r="3359" customFormat="1" spans="2:12">
      <c r="B3359">
        <v>711801001</v>
      </c>
      <c r="C3359" t="str">
        <f t="shared" ref="C3359:C3363" si="231">CONCATENATE(F3359,E3359,G3359,E3359,I3359)</f>
        <v>GA - Biaya Parkir, Bensin Dan Biaya Kendaraan - Biaya Bahan Bakar, Tol Dan Parkir Kendaraan</v>
      </c>
      <c r="D3359" s="7" t="str">
        <f t="shared" si="227"/>
        <v>INSERT INTO m_coa (created_at, code, name) values (NOW(),'711801001','GA - Biaya Parkir, Bensin Dan Biaya Kendaraan - Biaya Bahan Bakar, Tol Dan Parkir Kendaraan');</v>
      </c>
      <c r="E3359" s="744" t="s">
        <v>60</v>
      </c>
      <c r="F3359" t="s">
        <v>576</v>
      </c>
      <c r="G3359" t="s">
        <v>658</v>
      </c>
      <c r="I3359" t="s">
        <v>659</v>
      </c>
      <c r="K3359">
        <f>VLOOKUP(I3359,Sheet2!$A$2:$C$1013,3,FALSE)</f>
        <v>854</v>
      </c>
      <c r="L3359" t="str">
        <f t="shared" si="228"/>
        <v>UPDATE m_coa set coa_group_id='854' WHERE code='711801001';</v>
      </c>
    </row>
    <row r="3360" customFormat="1" spans="2:12">
      <c r="B3360">
        <v>711801002</v>
      </c>
      <c r="C3360" t="str">
        <f t="shared" si="231"/>
        <v>GA - Biaya Parkir, Bensin Dan Biaya Kendaraan - Lain-lain</v>
      </c>
      <c r="D3360" s="7" t="str">
        <f t="shared" si="227"/>
        <v>INSERT INTO m_coa (created_at, code, name) values (NOW(),'711801002','GA - Biaya Parkir, Bensin Dan Biaya Kendaraan - Lain-lain');</v>
      </c>
      <c r="E3360" s="744" t="s">
        <v>60</v>
      </c>
      <c r="F3360" t="s">
        <v>576</v>
      </c>
      <c r="G3360" t="s">
        <v>658</v>
      </c>
      <c r="I3360" t="s">
        <v>364</v>
      </c>
      <c r="K3360">
        <f>VLOOKUP(I3360,Sheet2!$A$2:$C$1013,3,FALSE)</f>
        <v>270</v>
      </c>
      <c r="L3360" t="str">
        <f t="shared" si="228"/>
        <v>UPDATE m_coa set coa_group_id='270' WHERE code='711801002';</v>
      </c>
    </row>
    <row r="3361" customFormat="1" spans="4:4">
      <c r="D3361" s="7"/>
    </row>
    <row r="3362" customFormat="1" spans="2:12">
      <c r="B3362">
        <v>711901001</v>
      </c>
      <c r="C3362" t="str">
        <f t="shared" si="231"/>
        <v>GA - Biaya Pos Dan Telekomunikasi - Biaya Pengiriman</v>
      </c>
      <c r="D3362" s="7" t="str">
        <f t="shared" si="227"/>
        <v>INSERT INTO m_coa (created_at, code, name) values (NOW(),'711901001','GA - Biaya Pos Dan Telekomunikasi - Biaya Pengiriman');</v>
      </c>
      <c r="E3362" s="744" t="s">
        <v>60</v>
      </c>
      <c r="F3362" t="s">
        <v>576</v>
      </c>
      <c r="G3362" t="s">
        <v>660</v>
      </c>
      <c r="I3362" t="s">
        <v>661</v>
      </c>
      <c r="K3362">
        <f>VLOOKUP(I3362,Sheet2!$A$2:$C$1013,3,FALSE)</f>
        <v>856</v>
      </c>
      <c r="L3362" t="str">
        <f t="shared" si="228"/>
        <v>UPDATE m_coa set coa_group_id='856' WHERE code='711901001';</v>
      </c>
    </row>
    <row r="3363" customFormat="1" spans="2:12">
      <c r="B3363">
        <v>711901002</v>
      </c>
      <c r="C3363" t="str">
        <f t="shared" si="231"/>
        <v>GA - Biaya Pos Dan Telekomunikasi - Lain-lain</v>
      </c>
      <c r="D3363" s="7" t="str">
        <f t="shared" si="227"/>
        <v>INSERT INTO m_coa (created_at, code, name) values (NOW(),'711901002','GA - Biaya Pos Dan Telekomunikasi - Lain-lain');</v>
      </c>
      <c r="E3363" s="744" t="s">
        <v>60</v>
      </c>
      <c r="F3363" t="s">
        <v>576</v>
      </c>
      <c r="G3363" t="s">
        <v>660</v>
      </c>
      <c r="I3363" t="s">
        <v>364</v>
      </c>
      <c r="K3363">
        <f>VLOOKUP(I3363,Sheet2!$A$2:$C$1013,3,FALSE)</f>
        <v>270</v>
      </c>
      <c r="L3363" t="str">
        <f t="shared" si="228"/>
        <v>UPDATE m_coa set coa_group_id='270' WHERE code='711901002';</v>
      </c>
    </row>
    <row r="3364" customFormat="1" spans="4:4">
      <c r="D3364" s="7"/>
    </row>
    <row r="3365" customFormat="1" spans="2:12">
      <c r="B3365">
        <v>712001001</v>
      </c>
      <c r="C3365" t="str">
        <f t="shared" ref="C3365:C3367" si="232">CONCATENATE(F3365,E3365,G3365,E3365,I3365)</f>
        <v>GA - Biaya Program - Biaya Program</v>
      </c>
      <c r="D3365" s="7" t="str">
        <f t="shared" si="227"/>
        <v>INSERT INTO m_coa (created_at, code, name) values (NOW(),'712001001','GA - Biaya Program - Biaya Program');</v>
      </c>
      <c r="E3365" s="744" t="s">
        <v>60</v>
      </c>
      <c r="F3365" t="s">
        <v>576</v>
      </c>
      <c r="G3365" t="s">
        <v>662</v>
      </c>
      <c r="I3365" t="s">
        <v>662</v>
      </c>
      <c r="K3365">
        <f>VLOOKUP(I3365,Sheet2!$A$2:$C$1013,3,FALSE)</f>
        <v>858</v>
      </c>
      <c r="L3365" t="str">
        <f t="shared" si="228"/>
        <v>UPDATE m_coa set coa_group_id='858' WHERE code='712001001';</v>
      </c>
    </row>
    <row r="3366" customFormat="1" spans="2:12">
      <c r="B3366">
        <v>712001002</v>
      </c>
      <c r="C3366" t="str">
        <f t="shared" si="232"/>
        <v>GA - Biaya Program - Biaya Maintenance Program</v>
      </c>
      <c r="D3366" s="7" t="str">
        <f t="shared" si="227"/>
        <v>INSERT INTO m_coa (created_at, code, name) values (NOW(),'712001002','GA - Biaya Program - Biaya Maintenance Program');</v>
      </c>
      <c r="E3366" s="744" t="s">
        <v>60</v>
      </c>
      <c r="F3366" t="s">
        <v>576</v>
      </c>
      <c r="G3366" t="s">
        <v>662</v>
      </c>
      <c r="I3366" t="s">
        <v>663</v>
      </c>
      <c r="K3366">
        <f>VLOOKUP(I3366,Sheet2!$A$2:$C$1013,3,FALSE)</f>
        <v>859</v>
      </c>
      <c r="L3366" t="str">
        <f t="shared" si="228"/>
        <v>UPDATE m_coa set coa_group_id='859' WHERE code='712001002';</v>
      </c>
    </row>
    <row r="3367" customFormat="1" spans="2:12">
      <c r="B3367">
        <v>712001003</v>
      </c>
      <c r="C3367" t="str">
        <f t="shared" si="232"/>
        <v>GA - Biaya Program - Lain-lain</v>
      </c>
      <c r="D3367" s="7" t="str">
        <f t="shared" si="227"/>
        <v>INSERT INTO m_coa (created_at, code, name) values (NOW(),'712001003','GA - Biaya Program - Lain-lain');</v>
      </c>
      <c r="E3367" s="744" t="s">
        <v>60</v>
      </c>
      <c r="F3367" t="s">
        <v>576</v>
      </c>
      <c r="G3367" t="s">
        <v>662</v>
      </c>
      <c r="I3367" t="s">
        <v>364</v>
      </c>
      <c r="K3367">
        <f>VLOOKUP(I3367,Sheet2!$A$2:$C$1013,3,FALSE)</f>
        <v>270</v>
      </c>
      <c r="L3367" t="str">
        <f t="shared" si="228"/>
        <v>UPDATE m_coa set coa_group_id='270' WHERE code='712001003';</v>
      </c>
    </row>
    <row r="3368" customFormat="1" spans="4:4">
      <c r="D3368" s="7"/>
    </row>
    <row r="3369" customFormat="1" spans="2:12">
      <c r="B3369">
        <v>712101001</v>
      </c>
      <c r="C3369" t="str">
        <f t="shared" ref="C3369:C3377" si="233">CONCATENATE(F3369,E3369,G3369,E3369,I3369)</f>
        <v>GA - Cadangan Piutang Tak Tertagih - Penyisihan Atas Ecls Piutang Usaha</v>
      </c>
      <c r="D3369" s="7" t="str">
        <f t="shared" si="227"/>
        <v>INSERT INTO m_coa (created_at, code, name) values (NOW(),'712101001','GA - Cadangan Piutang Tak Tertagih - Penyisihan Atas Ecls Piutang Usaha');</v>
      </c>
      <c r="E3369" s="744" t="s">
        <v>60</v>
      </c>
      <c r="F3369" t="s">
        <v>576</v>
      </c>
      <c r="G3369" t="s">
        <v>664</v>
      </c>
      <c r="I3369" t="s">
        <v>665</v>
      </c>
      <c r="K3369">
        <f>VLOOKUP(I3369,Sheet2!$A$2:$C$1013,3,FALSE)</f>
        <v>861</v>
      </c>
      <c r="L3369" t="str">
        <f t="shared" si="228"/>
        <v>UPDATE m_coa set coa_group_id='861' WHERE code='712101001';</v>
      </c>
    </row>
    <row r="3370" customFormat="1" spans="4:4">
      <c r="D3370" s="7"/>
    </row>
    <row r="3371" customFormat="1" spans="2:12">
      <c r="B3371">
        <v>712102001</v>
      </c>
      <c r="C3371" t="str">
        <f t="shared" si="233"/>
        <v>GA - Cadangan Persediaan Usang - Penyisihan Atas Persediaan Usang</v>
      </c>
      <c r="D3371" s="7" t="str">
        <f t="shared" si="227"/>
        <v>INSERT INTO m_coa (created_at, code, name) values (NOW(),'712102001','GA - Cadangan Persediaan Usang - Penyisihan Atas Persediaan Usang');</v>
      </c>
      <c r="E3371" s="744" t="s">
        <v>60</v>
      </c>
      <c r="F3371" t="s">
        <v>576</v>
      </c>
      <c r="G3371" t="s">
        <v>666</v>
      </c>
      <c r="I3371" t="s">
        <v>667</v>
      </c>
      <c r="K3371">
        <f>VLOOKUP(I3371,Sheet2!$A$2:$C$1013,3,FALSE)</f>
        <v>862</v>
      </c>
      <c r="L3371" t="str">
        <f t="shared" si="228"/>
        <v>UPDATE m_coa set coa_group_id='862' WHERE code='712102001';</v>
      </c>
    </row>
    <row r="3372" customFormat="1" spans="4:4">
      <c r="D3372" s="7"/>
    </row>
    <row r="3373" customFormat="1" spans="2:12">
      <c r="B3373">
        <v>712201001</v>
      </c>
      <c r="C3373" t="str">
        <f t="shared" si="233"/>
        <v>GA - Biaya Tahunan Kelembagaan - Biaya Ojk</v>
      </c>
      <c r="D3373" s="7" t="str">
        <f t="shared" si="227"/>
        <v>INSERT INTO m_coa (created_at, code, name) values (NOW(),'712201001','GA - Biaya Tahunan Kelembagaan - Biaya Ojk');</v>
      </c>
      <c r="E3373" s="744" t="s">
        <v>60</v>
      </c>
      <c r="F3373" t="s">
        <v>576</v>
      </c>
      <c r="G3373" t="s">
        <v>668</v>
      </c>
      <c r="I3373" t="s">
        <v>669</v>
      </c>
      <c r="K3373">
        <f>VLOOKUP(I3373,Sheet2!$A$2:$C$1013,3,FALSE)</f>
        <v>863</v>
      </c>
      <c r="L3373" t="str">
        <f t="shared" si="228"/>
        <v>UPDATE m_coa set coa_group_id='863' WHERE code='712201001';</v>
      </c>
    </row>
    <row r="3374" customFormat="1" spans="2:12">
      <c r="B3374">
        <v>712201002</v>
      </c>
      <c r="C3374" t="str">
        <f t="shared" si="233"/>
        <v>GA - Biaya Tahunan Kelembagaan - Biaya Bei</v>
      </c>
      <c r="D3374" s="7" t="str">
        <f t="shared" si="227"/>
        <v>INSERT INTO m_coa (created_at, code, name) values (NOW(),'712201002','GA - Biaya Tahunan Kelembagaan - Biaya Bei');</v>
      </c>
      <c r="E3374" s="744" t="s">
        <v>60</v>
      </c>
      <c r="F3374" t="s">
        <v>576</v>
      </c>
      <c r="G3374" t="s">
        <v>668</v>
      </c>
      <c r="I3374" t="s">
        <v>670</v>
      </c>
      <c r="K3374">
        <f>VLOOKUP(I3374,Sheet2!$A$2:$C$1013,3,FALSE)</f>
        <v>864</v>
      </c>
      <c r="L3374" t="str">
        <f t="shared" si="228"/>
        <v>UPDATE m_coa set coa_group_id='864' WHERE code='712201002';</v>
      </c>
    </row>
    <row r="3375" customFormat="1" spans="2:12">
      <c r="B3375">
        <v>712201003</v>
      </c>
      <c r="C3375" t="str">
        <f t="shared" si="233"/>
        <v>GA - Biaya Tahunan Kelembagaan - Biaya Ksei</v>
      </c>
      <c r="D3375" s="7" t="str">
        <f t="shared" si="227"/>
        <v>INSERT INTO m_coa (created_at, code, name) values (NOW(),'712201003','GA - Biaya Tahunan Kelembagaan - Biaya Ksei');</v>
      </c>
      <c r="E3375" s="744" t="s">
        <v>60</v>
      </c>
      <c r="F3375" t="s">
        <v>576</v>
      </c>
      <c r="G3375" t="s">
        <v>668</v>
      </c>
      <c r="I3375" t="s">
        <v>671</v>
      </c>
      <c r="K3375">
        <f>VLOOKUP(I3375,Sheet2!$A$2:$C$1013,3,FALSE)</f>
        <v>865</v>
      </c>
      <c r="L3375" t="str">
        <f t="shared" si="228"/>
        <v>UPDATE m_coa set coa_group_id='865' WHERE code='712201003';</v>
      </c>
    </row>
    <row r="3376" customFormat="1" spans="2:12">
      <c r="B3376">
        <v>712201004</v>
      </c>
      <c r="C3376" t="str">
        <f t="shared" si="233"/>
        <v>GA - Biaya Tahunan Kelembagaan - Biaya Asosiasi Emiten Indonesia</v>
      </c>
      <c r="D3376" s="7" t="str">
        <f t="shared" si="227"/>
        <v>INSERT INTO m_coa (created_at, code, name) values (NOW(),'712201004','GA - Biaya Tahunan Kelembagaan - Biaya Asosiasi Emiten Indonesia');</v>
      </c>
      <c r="E3376" s="744" t="s">
        <v>60</v>
      </c>
      <c r="F3376" t="s">
        <v>576</v>
      </c>
      <c r="G3376" t="s">
        <v>668</v>
      </c>
      <c r="I3376" t="s">
        <v>672</v>
      </c>
      <c r="K3376">
        <f>VLOOKUP(I3376,Sheet2!$A$2:$C$1013,3,FALSE)</f>
        <v>866</v>
      </c>
      <c r="L3376" t="str">
        <f t="shared" si="228"/>
        <v>UPDATE m_coa set coa_group_id='866' WHERE code='712201004';</v>
      </c>
    </row>
    <row r="3377" customFormat="1" spans="2:12">
      <c r="B3377">
        <v>712201005</v>
      </c>
      <c r="C3377" t="str">
        <f t="shared" si="233"/>
        <v>GA - Biaya Tahunan Kelembagaan - Lain-lain</v>
      </c>
      <c r="D3377" s="7" t="str">
        <f t="shared" si="227"/>
        <v>INSERT INTO m_coa (created_at, code, name) values (NOW(),'712201005','GA - Biaya Tahunan Kelembagaan - Lain-lain');</v>
      </c>
      <c r="E3377" s="744" t="s">
        <v>60</v>
      </c>
      <c r="F3377" t="s">
        <v>576</v>
      </c>
      <c r="G3377" t="s">
        <v>668</v>
      </c>
      <c r="I3377" t="s">
        <v>364</v>
      </c>
      <c r="K3377">
        <f>VLOOKUP(I3377,Sheet2!$A$2:$C$1013,3,FALSE)</f>
        <v>270</v>
      </c>
      <c r="L3377" t="str">
        <f t="shared" si="228"/>
        <v>UPDATE m_coa set coa_group_id='270' WHERE code='712201005';</v>
      </c>
    </row>
    <row r="3378" customFormat="1" spans="4:4">
      <c r="D3378" s="7"/>
    </row>
    <row r="3379" customFormat="1" spans="2:12">
      <c r="B3379">
        <v>712301001</v>
      </c>
      <c r="C3379" t="str">
        <f t="shared" ref="C3379:C3382" si="234">CONCATENATE(F3379,E3379,G3379,E3379,I3379)</f>
        <v>GA - Biaya Pengembahan SDM - Biaya Pelatihan Dan Seminar</v>
      </c>
      <c r="D3379" s="7" t="str">
        <f t="shared" si="227"/>
        <v>INSERT INTO m_coa (created_at, code, name) values (NOW(),'712301001','GA - Biaya Pengembahan SDM - Biaya Pelatihan Dan Seminar');</v>
      </c>
      <c r="E3379" s="744" t="s">
        <v>60</v>
      </c>
      <c r="F3379" t="s">
        <v>576</v>
      </c>
      <c r="G3379" t="s">
        <v>673</v>
      </c>
      <c r="I3379" t="s">
        <v>674</v>
      </c>
      <c r="K3379">
        <f>VLOOKUP(I3379,Sheet2!$A$2:$C$1013,3,FALSE)</f>
        <v>868</v>
      </c>
      <c r="L3379" t="str">
        <f t="shared" si="228"/>
        <v>UPDATE m_coa set coa_group_id='868' WHERE code='712301001';</v>
      </c>
    </row>
    <row r="3380" customFormat="1" spans="2:12">
      <c r="B3380">
        <v>712301002</v>
      </c>
      <c r="C3380" t="str">
        <f t="shared" si="234"/>
        <v>GA - Biaya Pengembahan SDM - Lain-lain</v>
      </c>
      <c r="D3380" s="7" t="str">
        <f t="shared" si="227"/>
        <v>INSERT INTO m_coa (created_at, code, name) values (NOW(),'712301002','GA - Biaya Pengembahan SDM - Lain-lain');</v>
      </c>
      <c r="E3380" s="744" t="s">
        <v>60</v>
      </c>
      <c r="F3380" t="s">
        <v>576</v>
      </c>
      <c r="G3380" t="s">
        <v>673</v>
      </c>
      <c r="I3380" t="s">
        <v>364</v>
      </c>
      <c r="K3380">
        <f>VLOOKUP(I3380,Sheet2!$A$2:$C$1013,3,FALSE)</f>
        <v>270</v>
      </c>
      <c r="L3380" t="str">
        <f t="shared" si="228"/>
        <v>UPDATE m_coa set coa_group_id='270' WHERE code='712301002';</v>
      </c>
    </row>
    <row r="3381" customFormat="1" spans="4:4">
      <c r="D3381" s="7"/>
    </row>
    <row r="3382" customFormat="1" spans="2:12">
      <c r="B3382">
        <v>712401001</v>
      </c>
      <c r="C3382" t="str">
        <f t="shared" si="234"/>
        <v>GA - Beban Riset Dan Pengembangan - Lain-Lain</v>
      </c>
      <c r="D3382" s="7" t="str">
        <f t="shared" si="227"/>
        <v>INSERT INTO m_coa (created_at, code, name) values (NOW(),'712401001','GA - Beban Riset Dan Pengembangan - Lain-Lain');</v>
      </c>
      <c r="E3382" s="744" t="s">
        <v>60</v>
      </c>
      <c r="F3382" t="s">
        <v>576</v>
      </c>
      <c r="G3382" t="s">
        <v>675</v>
      </c>
      <c r="I3382" t="s">
        <v>351</v>
      </c>
      <c r="K3382">
        <f>VLOOKUP(I3382,Sheet2!$A$2:$C$1013,3,FALSE)</f>
        <v>270</v>
      </c>
      <c r="L3382" t="str">
        <f t="shared" si="228"/>
        <v>UPDATE m_coa set coa_group_id='270' WHERE code='712401001';</v>
      </c>
    </row>
    <row r="3383" customFormat="1" spans="4:4">
      <c r="D3383" s="7"/>
    </row>
    <row r="3384" customFormat="1" spans="2:12">
      <c r="B3384">
        <v>712501001</v>
      </c>
      <c r="C3384" t="str">
        <f t="shared" ref="C3384:C3390" si="235">CONCATENATE(F3384,E3384,G3384,E3384,I3384)</f>
        <v>GA - Biaya Peralatan Dan Perlengkapan Proyek - Biaya Tools - Djarum</v>
      </c>
      <c r="D3384" s="7" t="str">
        <f t="shared" si="227"/>
        <v>INSERT INTO m_coa (created_at, code, name) values (NOW(),'712501001','GA - Biaya Peralatan Dan Perlengkapan Proyek - Biaya Tools - Djarum');</v>
      </c>
      <c r="E3384" s="744" t="s">
        <v>60</v>
      </c>
      <c r="F3384" t="s">
        <v>576</v>
      </c>
      <c r="G3384" t="s">
        <v>676</v>
      </c>
      <c r="I3384" t="s">
        <v>677</v>
      </c>
      <c r="K3384">
        <f>VLOOKUP(I3384,Sheet2!$A$2:$C$1013,3,FALSE)</f>
        <v>871</v>
      </c>
      <c r="L3384" t="str">
        <f t="shared" si="228"/>
        <v>UPDATE m_coa set coa_group_id='871' WHERE code='712501001';</v>
      </c>
    </row>
    <row r="3385" customFormat="1" spans="2:12">
      <c r="B3385">
        <v>712501002</v>
      </c>
      <c r="C3385" t="str">
        <f t="shared" si="235"/>
        <v>GA - Biaya Peralatan Dan Perlengkapan Proyek - Biaya Tools Teknisi</v>
      </c>
      <c r="D3385" s="7" t="str">
        <f t="shared" si="227"/>
        <v>INSERT INTO m_coa (created_at, code, name) values (NOW(),'712501002','GA - Biaya Peralatan Dan Perlengkapan Proyek - Biaya Tools Teknisi');</v>
      </c>
      <c r="E3385" s="744" t="s">
        <v>60</v>
      </c>
      <c r="F3385" t="s">
        <v>576</v>
      </c>
      <c r="G3385" t="s">
        <v>676</v>
      </c>
      <c r="I3385" t="s">
        <v>678</v>
      </c>
      <c r="K3385">
        <f>VLOOKUP(I3385,Sheet2!$A$2:$C$1013,3,FALSE)</f>
        <v>872</v>
      </c>
      <c r="L3385" t="str">
        <f t="shared" si="228"/>
        <v>UPDATE m_coa set coa_group_id='872' WHERE code='712501002';</v>
      </c>
    </row>
    <row r="3386" customFormat="1" spans="2:12">
      <c r="B3386">
        <v>712501003</v>
      </c>
      <c r="C3386" t="str">
        <f t="shared" si="235"/>
        <v>GA - Biaya Peralatan Dan Perlengkapan Proyek - Biaya Tools - Kfc</v>
      </c>
      <c r="D3386" s="7" t="str">
        <f t="shared" si="227"/>
        <v>INSERT INTO m_coa (created_at, code, name) values (NOW(),'712501003','GA - Biaya Peralatan Dan Perlengkapan Proyek - Biaya Tools - Kfc');</v>
      </c>
      <c r="E3386" s="744" t="s">
        <v>60</v>
      </c>
      <c r="F3386" t="s">
        <v>576</v>
      </c>
      <c r="G3386" t="s">
        <v>676</v>
      </c>
      <c r="I3386" t="s">
        <v>679</v>
      </c>
      <c r="K3386">
        <f>VLOOKUP(I3386,Sheet2!$A$2:$C$1013,3,FALSE)</f>
        <v>873</v>
      </c>
      <c r="L3386" t="str">
        <f t="shared" si="228"/>
        <v>UPDATE m_coa set coa_group_id='873' WHERE code='712501003';</v>
      </c>
    </row>
    <row r="3387" customFormat="1" spans="2:12">
      <c r="B3387">
        <v>712501004</v>
      </c>
      <c r="C3387" t="str">
        <f t="shared" si="235"/>
        <v>GA - Biaya Peralatan Dan Perlengkapan Proyek - Biaya Material Dan Tools - Idm</v>
      </c>
      <c r="D3387" s="7" t="str">
        <f t="shared" si="227"/>
        <v>INSERT INTO m_coa (created_at, code, name) values (NOW(),'712501004','GA - Biaya Peralatan Dan Perlengkapan Proyek - Biaya Material Dan Tools - Idm');</v>
      </c>
      <c r="E3387" s="744" t="s">
        <v>60</v>
      </c>
      <c r="F3387" t="s">
        <v>576</v>
      </c>
      <c r="G3387" t="s">
        <v>676</v>
      </c>
      <c r="I3387" t="s">
        <v>680</v>
      </c>
      <c r="K3387">
        <f>VLOOKUP(I3387,Sheet2!$A$2:$C$1013,3,FALSE)</f>
        <v>874</v>
      </c>
      <c r="L3387" t="str">
        <f t="shared" si="228"/>
        <v>UPDATE m_coa set coa_group_id='874' WHERE code='712501004';</v>
      </c>
    </row>
    <row r="3388" customFormat="1" spans="2:12">
      <c r="B3388">
        <v>712501005</v>
      </c>
      <c r="C3388" t="str">
        <f t="shared" si="235"/>
        <v>GA - Biaya Peralatan Dan Perlengkapan Proyek - Biaya Acrylic Indomaret</v>
      </c>
      <c r="D3388" s="7" t="str">
        <f t="shared" si="227"/>
        <v>INSERT INTO m_coa (created_at, code, name) values (NOW(),'712501005','GA - Biaya Peralatan Dan Perlengkapan Proyek - Biaya Acrylic Indomaret');</v>
      </c>
      <c r="E3388" s="744" t="s">
        <v>60</v>
      </c>
      <c r="F3388" t="s">
        <v>576</v>
      </c>
      <c r="G3388" t="s">
        <v>676</v>
      </c>
      <c r="I3388" t="s">
        <v>681</v>
      </c>
      <c r="K3388">
        <f>VLOOKUP(I3388,Sheet2!$A$2:$C$1013,3,FALSE)</f>
        <v>875</v>
      </c>
      <c r="L3388" t="str">
        <f t="shared" si="228"/>
        <v>UPDATE m_coa set coa_group_id='875' WHERE code='712501005';</v>
      </c>
    </row>
    <row r="3389" customFormat="1" spans="2:12">
      <c r="B3389">
        <v>712501006</v>
      </c>
      <c r="C3389" t="str">
        <f t="shared" si="235"/>
        <v>GA - Biaya Peralatan Dan Perlengkapan Proyek - Biaya Tools-Gudang Garam</v>
      </c>
      <c r="D3389" s="7" t="str">
        <f t="shared" si="227"/>
        <v>INSERT INTO m_coa (created_at, code, name) values (NOW(),'712501006','GA - Biaya Peralatan Dan Perlengkapan Proyek - Biaya Tools-Gudang Garam');</v>
      </c>
      <c r="E3389" s="744" t="s">
        <v>60</v>
      </c>
      <c r="F3389" t="s">
        <v>576</v>
      </c>
      <c r="G3389" t="s">
        <v>676</v>
      </c>
      <c r="I3389" t="s">
        <v>682</v>
      </c>
      <c r="K3389">
        <f>VLOOKUP(I3389,Sheet2!$A$2:$C$1013,3,FALSE)</f>
        <v>876</v>
      </c>
      <c r="L3389" t="str">
        <f t="shared" si="228"/>
        <v>UPDATE m_coa set coa_group_id='876' WHERE code='712501006';</v>
      </c>
    </row>
    <row r="3390" customFormat="1" spans="2:12">
      <c r="B3390">
        <v>712501007</v>
      </c>
      <c r="C3390" t="str">
        <f t="shared" si="235"/>
        <v>GA - Biaya Peralatan Dan Perlengkapan Proyek - Lain-Lain</v>
      </c>
      <c r="D3390" s="7" t="str">
        <f t="shared" si="227"/>
        <v>INSERT INTO m_coa (created_at, code, name) values (NOW(),'712501007','GA - Biaya Peralatan Dan Perlengkapan Proyek - Lain-Lain');</v>
      </c>
      <c r="E3390" s="744" t="s">
        <v>60</v>
      </c>
      <c r="F3390" t="s">
        <v>576</v>
      </c>
      <c r="G3390" t="s">
        <v>676</v>
      </c>
      <c r="I3390" t="s">
        <v>351</v>
      </c>
      <c r="K3390">
        <f>VLOOKUP(I3390,Sheet2!$A$2:$C$1013,3,FALSE)</f>
        <v>270</v>
      </c>
      <c r="L3390" t="str">
        <f t="shared" si="228"/>
        <v>UPDATE m_coa set coa_group_id='270' WHERE code='712501007';</v>
      </c>
    </row>
    <row r="3391" customFormat="1" spans="4:4">
      <c r="D3391" s="7"/>
    </row>
    <row r="3392" customFormat="1" spans="2:12">
      <c r="B3392">
        <v>712601001</v>
      </c>
      <c r="C3392" t="str">
        <f t="shared" ref="C3392:C3394" si="236">CONCATENATE(F3392,E3392,G3392,E3392,I3392)</f>
        <v>GA - Biaya Umum Dan Administrasi Lainnya - Biaya Payroll</v>
      </c>
      <c r="D3392" s="7" t="str">
        <f t="shared" si="227"/>
        <v>INSERT INTO m_coa (created_at, code, name) values (NOW(),'712601001','GA - Biaya Umum Dan Administrasi Lainnya - Biaya Payroll');</v>
      </c>
      <c r="E3392" s="744" t="s">
        <v>60</v>
      </c>
      <c r="F3392" t="s">
        <v>576</v>
      </c>
      <c r="G3392" t="s">
        <v>683</v>
      </c>
      <c r="I3392" t="s">
        <v>684</v>
      </c>
      <c r="K3392">
        <f>VLOOKUP(I3392,Sheet2!$A$2:$C$1013,3,FALSE)</f>
        <v>878</v>
      </c>
      <c r="L3392" t="str">
        <f t="shared" si="228"/>
        <v>UPDATE m_coa set coa_group_id='878' WHERE code='712601001';</v>
      </c>
    </row>
    <row r="3393" customFormat="1" spans="2:12">
      <c r="B3393">
        <v>712601002</v>
      </c>
      <c r="C3393" t="str">
        <f t="shared" si="236"/>
        <v>GA - Biaya Umum Dan Administrasi Lainnya - Biaya E-Commerce</v>
      </c>
      <c r="D3393" s="7" t="str">
        <f t="shared" si="227"/>
        <v>INSERT INTO m_coa (created_at, code, name) values (NOW(),'712601002','GA - Biaya Umum Dan Administrasi Lainnya - Biaya E-Commerce');</v>
      </c>
      <c r="E3393" s="744" t="s">
        <v>60</v>
      </c>
      <c r="F3393" t="s">
        <v>576</v>
      </c>
      <c r="G3393" t="s">
        <v>683</v>
      </c>
      <c r="I3393" t="s">
        <v>685</v>
      </c>
      <c r="K3393">
        <f>VLOOKUP(I3393,Sheet2!$A$2:$C$1013,3,FALSE)</f>
        <v>879</v>
      </c>
      <c r="L3393" t="str">
        <f t="shared" si="228"/>
        <v>UPDATE m_coa set coa_group_id='879' WHERE code='712601002';</v>
      </c>
    </row>
    <row r="3394" customFormat="1" spans="2:12">
      <c r="B3394">
        <v>712601003</v>
      </c>
      <c r="C3394" t="str">
        <f t="shared" si="236"/>
        <v>GA - Biaya Umum Dan Administrasi Lainnya - Lain-lain</v>
      </c>
      <c r="D3394" s="7" t="str">
        <f t="shared" si="227"/>
        <v>INSERT INTO m_coa (created_at, code, name) values (NOW(),'712601003','GA - Biaya Umum Dan Administrasi Lainnya - Lain-lain');</v>
      </c>
      <c r="E3394" s="744" t="s">
        <v>60</v>
      </c>
      <c r="F3394" t="s">
        <v>576</v>
      </c>
      <c r="G3394" t="s">
        <v>683</v>
      </c>
      <c r="I3394" t="s">
        <v>364</v>
      </c>
      <c r="K3394">
        <f>VLOOKUP(I3394,Sheet2!$A$2:$C$1013,3,FALSE)</f>
        <v>270</v>
      </c>
      <c r="L3394" t="str">
        <f t="shared" si="228"/>
        <v>UPDATE m_coa set coa_group_id='270' WHERE code='712601003';</v>
      </c>
    </row>
    <row r="3395" customFormat="1" spans="4:4">
      <c r="D3395" s="7"/>
    </row>
    <row r="3396" customFormat="1" spans="2:12">
      <c r="B3396">
        <v>810101001</v>
      </c>
      <c r="C3396" t="str">
        <f t="shared" ref="C3396:C3399" si="237">CONCATENATE(F3396,E3396,G3396,E3396,I3396)</f>
        <v>OI - Pendapatan Bunga - Pendapatan Jasa Giro</v>
      </c>
      <c r="D3396" s="7" t="str">
        <f t="shared" si="227"/>
        <v>INSERT INTO m_coa (created_at, code, name) values (NOW(),'810101001','OI - Pendapatan Bunga - Pendapatan Jasa Giro');</v>
      </c>
      <c r="E3396" s="744" t="s">
        <v>60</v>
      </c>
      <c r="F3396" t="s">
        <v>686</v>
      </c>
      <c r="G3396" t="s">
        <v>687</v>
      </c>
      <c r="I3396" t="s">
        <v>688</v>
      </c>
      <c r="K3396">
        <f>VLOOKUP(I3396,Sheet2!$A$2:$C$1013,3,FALSE)</f>
        <v>881</v>
      </c>
      <c r="L3396" t="str">
        <f t="shared" si="228"/>
        <v>UPDATE m_coa set coa_group_id='881' WHERE code='810101001';</v>
      </c>
    </row>
    <row r="3397" customFormat="1" spans="2:12">
      <c r="B3397">
        <v>810101002</v>
      </c>
      <c r="C3397" t="str">
        <f t="shared" si="237"/>
        <v>OI - Pendapatan Bunga - Pendapatan Bunga Deposito</v>
      </c>
      <c r="D3397" s="7" t="str">
        <f t="shared" ref="D3397:D3460" si="238">"INSERT INTO m_coa (created_at, code, name) values (NOW(),'"&amp;B3397&amp;"','"&amp;C3397&amp;"');"</f>
        <v>INSERT INTO m_coa (created_at, code, name) values (NOW(),'810101002','OI - Pendapatan Bunga - Pendapatan Bunga Deposito');</v>
      </c>
      <c r="E3397" s="744" t="s">
        <v>60</v>
      </c>
      <c r="F3397" t="s">
        <v>686</v>
      </c>
      <c r="G3397" t="s">
        <v>687</v>
      </c>
      <c r="I3397" t="s">
        <v>689</v>
      </c>
      <c r="K3397">
        <f>VLOOKUP(I3397,Sheet2!$A$2:$C$1013,3,FALSE)</f>
        <v>882</v>
      </c>
      <c r="L3397" t="str">
        <f t="shared" ref="L3397:L3460" si="239">"UPDATE m_coa set coa_group_id='"&amp;K3397&amp;"' WHERE code='"&amp;B3397&amp;"';"</f>
        <v>UPDATE m_coa set coa_group_id='882' WHERE code='810101002';</v>
      </c>
    </row>
    <row r="3398" customFormat="1" spans="2:12">
      <c r="B3398">
        <v>810101003</v>
      </c>
      <c r="C3398" t="str">
        <f t="shared" si="237"/>
        <v>OI - Pendapatan Bunga - Pendapatan Bunga Pinjaman</v>
      </c>
      <c r="D3398" s="7" t="str">
        <f t="shared" si="238"/>
        <v>INSERT INTO m_coa (created_at, code, name) values (NOW(),'810101003','OI - Pendapatan Bunga - Pendapatan Bunga Pinjaman');</v>
      </c>
      <c r="E3398" s="744" t="s">
        <v>60</v>
      </c>
      <c r="F3398" t="s">
        <v>686</v>
      </c>
      <c r="G3398" t="s">
        <v>687</v>
      </c>
      <c r="I3398" t="s">
        <v>690</v>
      </c>
      <c r="K3398">
        <f>VLOOKUP(I3398,Sheet2!$A$2:$C$1013,3,FALSE)</f>
        <v>883</v>
      </c>
      <c r="L3398" t="str">
        <f t="shared" si="239"/>
        <v>UPDATE m_coa set coa_group_id='883' WHERE code='810101003';</v>
      </c>
    </row>
    <row r="3399" customFormat="1" spans="2:12">
      <c r="B3399">
        <v>810101004</v>
      </c>
      <c r="C3399" t="str">
        <f t="shared" si="237"/>
        <v>OI - Pendapatan Bunga - Pendapatan Bunga Lainnya</v>
      </c>
      <c r="D3399" s="7" t="str">
        <f t="shared" si="238"/>
        <v>INSERT INTO m_coa (created_at, code, name) values (NOW(),'810101004','OI - Pendapatan Bunga - Pendapatan Bunga Lainnya');</v>
      </c>
      <c r="E3399" s="744" t="s">
        <v>60</v>
      </c>
      <c r="F3399" t="s">
        <v>686</v>
      </c>
      <c r="G3399" t="s">
        <v>687</v>
      </c>
      <c r="I3399" t="s">
        <v>691</v>
      </c>
      <c r="K3399">
        <f>VLOOKUP(I3399,Sheet2!$A$2:$C$1013,3,FALSE)</f>
        <v>884</v>
      </c>
      <c r="L3399" t="str">
        <f t="shared" si="239"/>
        <v>UPDATE m_coa set coa_group_id='884' WHERE code='810101004';</v>
      </c>
    </row>
    <row r="3400" customFormat="1" spans="4:4">
      <c r="D3400" s="7"/>
    </row>
    <row r="3401" customFormat="1" spans="2:12">
      <c r="B3401">
        <v>810201001</v>
      </c>
      <c r="C3401" t="str">
        <f t="shared" ref="C3401:C3405" si="240">CONCATENATE(F3401,E3401,G3401,E3401,I3401)</f>
        <v>OI - Penjualan Aktiva - Laba (Rugi) Penjualan Aktiva Tetap</v>
      </c>
      <c r="D3401" s="7" t="str">
        <f t="shared" si="238"/>
        <v>INSERT INTO m_coa (created_at, code, name) values (NOW(),'810201001','OI - Penjualan Aktiva - Laba (Rugi) Penjualan Aktiva Tetap');</v>
      </c>
      <c r="E3401" s="744" t="s">
        <v>60</v>
      </c>
      <c r="F3401" t="s">
        <v>686</v>
      </c>
      <c r="G3401" t="s">
        <v>692</v>
      </c>
      <c r="I3401" t="s">
        <v>693</v>
      </c>
      <c r="K3401">
        <f>VLOOKUP(I3401,Sheet2!$A$2:$C$1013,3,FALSE)</f>
        <v>885</v>
      </c>
      <c r="L3401" t="str">
        <f t="shared" si="239"/>
        <v>UPDATE m_coa set coa_group_id='885' WHERE code='810201001';</v>
      </c>
    </row>
    <row r="3402" customFormat="1" spans="2:12">
      <c r="B3402">
        <v>810201002</v>
      </c>
      <c r="C3402" t="str">
        <f t="shared" si="240"/>
        <v>OI - Penjualan Aktiva - Laba (Rugi) Pemusnahan Aktiva Tetap</v>
      </c>
      <c r="D3402" s="7" t="str">
        <f t="shared" si="238"/>
        <v>INSERT INTO m_coa (created_at, code, name) values (NOW(),'810201002','OI - Penjualan Aktiva - Laba (Rugi) Pemusnahan Aktiva Tetap');</v>
      </c>
      <c r="E3402" s="744" t="s">
        <v>60</v>
      </c>
      <c r="F3402" t="s">
        <v>686</v>
      </c>
      <c r="G3402" t="s">
        <v>692</v>
      </c>
      <c r="I3402" t="s">
        <v>694</v>
      </c>
      <c r="K3402">
        <f>VLOOKUP(I3402,Sheet2!$A$2:$C$1013,3,FALSE)</f>
        <v>886</v>
      </c>
      <c r="L3402" t="str">
        <f t="shared" si="239"/>
        <v>UPDATE m_coa set coa_group_id='886' WHERE code='810201002';</v>
      </c>
    </row>
    <row r="3403" customFormat="1" spans="4:4">
      <c r="D3403" s="7"/>
    </row>
    <row r="3404" customFormat="1" spans="2:12">
      <c r="B3404">
        <v>810301001</v>
      </c>
      <c r="C3404" t="str">
        <f t="shared" si="240"/>
        <v>OI - Laba Rugi Dari Entitas Asosiasi - Bagian Atas Laba/Rugi Entitas Asosiasi (Net Income)</v>
      </c>
      <c r="D3404" s="7" t="str">
        <f t="shared" si="238"/>
        <v>INSERT INTO m_coa (created_at, code, name) values (NOW(),'810301001','OI - Laba Rugi Dari Entitas Asosiasi - Bagian Atas Laba/Rugi Entitas Asosiasi (Net Income)');</v>
      </c>
      <c r="E3404" s="744" t="s">
        <v>60</v>
      </c>
      <c r="F3404" t="s">
        <v>686</v>
      </c>
      <c r="G3404" t="s">
        <v>695</v>
      </c>
      <c r="I3404" t="s">
        <v>696</v>
      </c>
      <c r="K3404">
        <f>VLOOKUP(I3404,Sheet2!$A$2:$C$1013,3,FALSE)</f>
        <v>887</v>
      </c>
      <c r="L3404" t="str">
        <f t="shared" si="239"/>
        <v>UPDATE m_coa set coa_group_id='887' WHERE code='810301001';</v>
      </c>
    </row>
    <row r="3405" customFormat="1" spans="2:12">
      <c r="B3405">
        <v>810301002</v>
      </c>
      <c r="C3405" t="str">
        <f t="shared" si="240"/>
        <v>OI - Laba Rugi Dari Entitas Asosiasi - Bagian Atas Laba/Rugi Entitas Asosiasi (Oci)</v>
      </c>
      <c r="D3405" s="7" t="str">
        <f t="shared" si="238"/>
        <v>INSERT INTO m_coa (created_at, code, name) values (NOW(),'810301002','OI - Laba Rugi Dari Entitas Asosiasi - Bagian Atas Laba/Rugi Entitas Asosiasi (Oci)');</v>
      </c>
      <c r="E3405" s="744" t="s">
        <v>60</v>
      </c>
      <c r="F3405" t="s">
        <v>686</v>
      </c>
      <c r="G3405" t="s">
        <v>695</v>
      </c>
      <c r="I3405" t="s">
        <v>697</v>
      </c>
      <c r="K3405">
        <f>VLOOKUP(I3405,Sheet2!$A$2:$C$1013,3,FALSE)</f>
        <v>888</v>
      </c>
      <c r="L3405" t="str">
        <f t="shared" si="239"/>
        <v>UPDATE m_coa set coa_group_id='888' WHERE code='810301002';</v>
      </c>
    </row>
    <row r="3406" customFormat="1" spans="4:4">
      <c r="D3406" s="7"/>
    </row>
    <row r="3407" customFormat="1" spans="2:12">
      <c r="B3407">
        <v>810401001</v>
      </c>
      <c r="C3407" t="str">
        <f t="shared" ref="C3407:C3411" si="241">CONCATENATE(F3407,E3407,G3407,E3407,I3407)</f>
        <v>OI - Pendapatan Dividen - Lain-Lain</v>
      </c>
      <c r="D3407" s="7" t="str">
        <f t="shared" si="238"/>
        <v>INSERT INTO m_coa (created_at, code, name) values (NOW(),'810401001','OI - Pendapatan Dividen - Lain-Lain');</v>
      </c>
      <c r="E3407" s="744" t="s">
        <v>60</v>
      </c>
      <c r="F3407" t="s">
        <v>686</v>
      </c>
      <c r="G3407" t="s">
        <v>698</v>
      </c>
      <c r="I3407" t="s">
        <v>351</v>
      </c>
      <c r="K3407">
        <f>VLOOKUP(I3407,Sheet2!$A$2:$C$1013,3,FALSE)</f>
        <v>270</v>
      </c>
      <c r="L3407" t="str">
        <f t="shared" si="239"/>
        <v>UPDATE m_coa set coa_group_id='270' WHERE code='810401001';</v>
      </c>
    </row>
    <row r="3408" customFormat="1" spans="4:4">
      <c r="D3408" s="7"/>
    </row>
    <row r="3409" customFormat="1" spans="2:12">
      <c r="B3409">
        <v>810501001</v>
      </c>
      <c r="C3409" t="str">
        <f t="shared" si="241"/>
        <v>OI - Nilai Wajar Instrumen Keuangan - Realized Gain Or Loss On Afs Asset</v>
      </c>
      <c r="D3409" s="7" t="str">
        <f t="shared" si="238"/>
        <v>INSERT INTO m_coa (created_at, code, name) values (NOW(),'810501001','OI - Nilai Wajar Instrumen Keuangan - Realized Gain Or Loss On Afs Asset');</v>
      </c>
      <c r="E3409" s="744" t="s">
        <v>60</v>
      </c>
      <c r="F3409" t="s">
        <v>686</v>
      </c>
      <c r="G3409" t="s">
        <v>699</v>
      </c>
      <c r="I3409" t="s">
        <v>700</v>
      </c>
      <c r="K3409">
        <f>VLOOKUP(I3409,Sheet2!$A$2:$C$1013,3,FALSE)</f>
        <v>890</v>
      </c>
      <c r="L3409" t="str">
        <f t="shared" si="239"/>
        <v>UPDATE m_coa set coa_group_id='890' WHERE code='810501001';</v>
      </c>
    </row>
    <row r="3410" customFormat="1" spans="2:12">
      <c r="B3410">
        <v>810501002</v>
      </c>
      <c r="C3410" t="str">
        <f t="shared" si="241"/>
        <v>OI - Nilai Wajar Instrumen Keuangan - Unrealized Gain Or Loss On Afs Asset</v>
      </c>
      <c r="D3410" s="7" t="str">
        <f t="shared" si="238"/>
        <v>INSERT INTO m_coa (created_at, code, name) values (NOW(),'810501002','OI - Nilai Wajar Instrumen Keuangan - Unrealized Gain Or Loss On Afs Asset');</v>
      </c>
      <c r="E3410" s="744" t="s">
        <v>60</v>
      </c>
      <c r="F3410" t="s">
        <v>686</v>
      </c>
      <c r="G3410" t="s">
        <v>699</v>
      </c>
      <c r="I3410" t="s">
        <v>701</v>
      </c>
      <c r="K3410">
        <f>VLOOKUP(I3410,Sheet2!$A$2:$C$1013,3,FALSE)</f>
        <v>891</v>
      </c>
      <c r="L3410" t="str">
        <f t="shared" si="239"/>
        <v>UPDATE m_coa set coa_group_id='891' WHERE code='810501002';</v>
      </c>
    </row>
    <row r="3411" customFormat="1" spans="2:12">
      <c r="B3411">
        <v>810501003</v>
      </c>
      <c r="C3411" t="str">
        <f t="shared" si="241"/>
        <v>OI - Nilai Wajar Instrumen Keuangan - Lain-Lain</v>
      </c>
      <c r="D3411" s="7" t="str">
        <f t="shared" si="238"/>
        <v>INSERT INTO m_coa (created_at, code, name) values (NOW(),'810501003','OI - Nilai Wajar Instrumen Keuangan - Lain-Lain');</v>
      </c>
      <c r="E3411" s="744" t="s">
        <v>60</v>
      </c>
      <c r="F3411" t="s">
        <v>686</v>
      </c>
      <c r="G3411" t="s">
        <v>699</v>
      </c>
      <c r="I3411" t="s">
        <v>351</v>
      </c>
      <c r="K3411">
        <f>VLOOKUP(I3411,Sheet2!$A$2:$C$1013,3,FALSE)</f>
        <v>270</v>
      </c>
      <c r="L3411" t="str">
        <f t="shared" si="239"/>
        <v>UPDATE m_coa set coa_group_id='270' WHERE code='810501003';</v>
      </c>
    </row>
    <row r="3412" customFormat="1" spans="4:4">
      <c r="D3412" s="7"/>
    </row>
    <row r="3413" customFormat="1" spans="2:12">
      <c r="B3413">
        <v>810601001</v>
      </c>
      <c r="C3413" t="str">
        <f t="shared" ref="C3413:C3418" si="242">CONCATENATE(F3413,E3413,G3413,E3413,I3413)</f>
        <v>OI - Selisih Kurs - Laba (Rugi) Selisih Kurs</v>
      </c>
      <c r="D3413" s="7" t="str">
        <f t="shared" si="238"/>
        <v>INSERT INTO m_coa (created_at, code, name) values (NOW(),'810601001','OI - Selisih Kurs - Laba (Rugi) Selisih Kurs');</v>
      </c>
      <c r="E3413" s="744" t="s">
        <v>60</v>
      </c>
      <c r="F3413" t="s">
        <v>686</v>
      </c>
      <c r="G3413" t="s">
        <v>702</v>
      </c>
      <c r="I3413" t="s">
        <v>703</v>
      </c>
      <c r="K3413">
        <f>VLOOKUP(I3413,Sheet2!$A$2:$C$1013,3,FALSE)</f>
        <v>893</v>
      </c>
      <c r="L3413" t="str">
        <f t="shared" si="239"/>
        <v>UPDATE m_coa set coa_group_id='893' WHERE code='810601001';</v>
      </c>
    </row>
    <row r="3414" customFormat="1" spans="4:4">
      <c r="D3414" s="7"/>
    </row>
    <row r="3415" customFormat="1" spans="2:12">
      <c r="B3415">
        <v>810701001</v>
      </c>
      <c r="C3415" t="str">
        <f t="shared" si="242"/>
        <v>OI - Goodwill Negatif Dan Pelepasan Anak Usaha - Keuntungan Pembelian Dengan Discount</v>
      </c>
      <c r="D3415" s="7" t="str">
        <f t="shared" si="238"/>
        <v>INSERT INTO m_coa (created_at, code, name) values (NOW(),'810701001','OI - Goodwill Negatif Dan Pelepasan Anak Usaha - Keuntungan Pembelian Dengan Discount');</v>
      </c>
      <c r="E3415" s="744" t="s">
        <v>60</v>
      </c>
      <c r="F3415" t="s">
        <v>686</v>
      </c>
      <c r="G3415" t="s">
        <v>704</v>
      </c>
      <c r="I3415" t="s">
        <v>705</v>
      </c>
      <c r="K3415">
        <f>VLOOKUP(I3415,Sheet2!$A$2:$C$1013,3,FALSE)</f>
        <v>894</v>
      </c>
      <c r="L3415" t="str">
        <f t="shared" si="239"/>
        <v>UPDATE m_coa set coa_group_id='894' WHERE code='810701001';</v>
      </c>
    </row>
    <row r="3416" customFormat="1" spans="2:12">
      <c r="B3416">
        <v>810701002</v>
      </c>
      <c r="C3416" t="str">
        <f t="shared" si="242"/>
        <v>OI - Goodwill Negatif Dan Pelepasan Anak Usaha - Keuntungan Dari Hilang Pengendalian Entitas Anak</v>
      </c>
      <c r="D3416" s="7" t="str">
        <f t="shared" si="238"/>
        <v>INSERT INTO m_coa (created_at, code, name) values (NOW(),'810701002','OI - Goodwill Negatif Dan Pelepasan Anak Usaha - Keuntungan Dari Hilang Pengendalian Entitas Anak');</v>
      </c>
      <c r="E3416" s="744" t="s">
        <v>60</v>
      </c>
      <c r="F3416" t="s">
        <v>686</v>
      </c>
      <c r="G3416" t="s">
        <v>704</v>
      </c>
      <c r="I3416" t="s">
        <v>706</v>
      </c>
      <c r="K3416">
        <f>VLOOKUP(I3416,Sheet2!$A$2:$C$1013,3,FALSE)</f>
        <v>895</v>
      </c>
      <c r="L3416" t="str">
        <f t="shared" si="239"/>
        <v>UPDATE m_coa set coa_group_id='895' WHERE code='810701002';</v>
      </c>
    </row>
    <row r="3417" customFormat="1" spans="2:12">
      <c r="B3417">
        <v>810701003</v>
      </c>
      <c r="C3417" t="str">
        <f t="shared" si="242"/>
        <v>OI - Goodwill Negatif Dan Pelepasan Anak Usaha - Rugi Pelepasan Investasi Saham</v>
      </c>
      <c r="D3417" s="7" t="str">
        <f t="shared" si="238"/>
        <v>INSERT INTO m_coa (created_at, code, name) values (NOW(),'810701003','OI - Goodwill Negatif Dan Pelepasan Anak Usaha - Rugi Pelepasan Investasi Saham');</v>
      </c>
      <c r="E3417" s="744" t="s">
        <v>60</v>
      </c>
      <c r="F3417" t="s">
        <v>686</v>
      </c>
      <c r="G3417" t="s">
        <v>704</v>
      </c>
      <c r="I3417" t="s">
        <v>707</v>
      </c>
      <c r="K3417">
        <f>VLOOKUP(I3417,Sheet2!$A$2:$C$1013,3,FALSE)</f>
        <v>896</v>
      </c>
      <c r="L3417" t="str">
        <f t="shared" si="239"/>
        <v>UPDATE m_coa set coa_group_id='896' WHERE code='810701003';</v>
      </c>
    </row>
    <row r="3418" customFormat="1" spans="2:12">
      <c r="B3418">
        <v>810701004</v>
      </c>
      <c r="C3418" t="str">
        <f t="shared" si="242"/>
        <v>OI - Goodwill Negatif Dan Pelepasan Anak Usaha - Lain-lain</v>
      </c>
      <c r="D3418" s="7" t="str">
        <f t="shared" si="238"/>
        <v>INSERT INTO m_coa (created_at, code, name) values (NOW(),'810701004','OI - Goodwill Negatif Dan Pelepasan Anak Usaha - Lain-lain');</v>
      </c>
      <c r="E3418" s="744" t="s">
        <v>60</v>
      </c>
      <c r="F3418" t="s">
        <v>686</v>
      </c>
      <c r="G3418" t="s">
        <v>704</v>
      </c>
      <c r="I3418" t="s">
        <v>364</v>
      </c>
      <c r="K3418">
        <f>VLOOKUP(I3418,Sheet2!$A$2:$C$1013,3,FALSE)</f>
        <v>270</v>
      </c>
      <c r="L3418" t="str">
        <f t="shared" si="239"/>
        <v>UPDATE m_coa set coa_group_id='270' WHERE code='810701004';</v>
      </c>
    </row>
    <row r="3419" customFormat="1" spans="4:4">
      <c r="D3419" s="7"/>
    </row>
    <row r="3420" customFormat="1" spans="2:12">
      <c r="B3420">
        <v>810801001</v>
      </c>
      <c r="C3420" t="str">
        <f t="shared" ref="C3420:C3428" si="243">CONCATENATE(F3420,E3420,G3420,E3420,I3420)</f>
        <v>OI - Pendapatan Lain-Lain - Keuntungan Pelepasan Investasi</v>
      </c>
      <c r="D3420" s="7" t="str">
        <f t="shared" si="238"/>
        <v>INSERT INTO m_coa (created_at, code, name) values (NOW(),'810801001','OI - Pendapatan Lain-Lain - Keuntungan Pelepasan Investasi');</v>
      </c>
      <c r="E3420" s="744" t="s">
        <v>60</v>
      </c>
      <c r="F3420" t="s">
        <v>686</v>
      </c>
      <c r="G3420" t="s">
        <v>708</v>
      </c>
      <c r="I3420" t="s">
        <v>709</v>
      </c>
      <c r="K3420">
        <f>VLOOKUP(I3420,Sheet2!$A$2:$C$1013,3,FALSE)</f>
        <v>898</v>
      </c>
      <c r="L3420" t="str">
        <f t="shared" si="239"/>
        <v>UPDATE m_coa set coa_group_id='898' WHERE code='810801001';</v>
      </c>
    </row>
    <row r="3421" customFormat="1" spans="2:12">
      <c r="B3421">
        <v>810801002</v>
      </c>
      <c r="C3421" t="str">
        <f t="shared" si="243"/>
        <v>OI - Pendapatan Lain-Lain - Urealized Gain (Loss) On Gold Investment</v>
      </c>
      <c r="D3421" s="7" t="str">
        <f t="shared" si="238"/>
        <v>INSERT INTO m_coa (created_at, code, name) values (NOW(),'810801002','OI - Pendapatan Lain-Lain - Urealized Gain (Loss) On Gold Investment');</v>
      </c>
      <c r="E3421" s="744" t="s">
        <v>60</v>
      </c>
      <c r="F3421" t="s">
        <v>686</v>
      </c>
      <c r="G3421" t="s">
        <v>708</v>
      </c>
      <c r="I3421" t="s">
        <v>710</v>
      </c>
      <c r="K3421">
        <f>VLOOKUP(I3421,Sheet2!$A$2:$C$1013,3,FALSE)</f>
        <v>899</v>
      </c>
      <c r="L3421" t="str">
        <f t="shared" si="239"/>
        <v>UPDATE m_coa set coa_group_id='899' WHERE code='810801002';</v>
      </c>
    </row>
    <row r="3422" customFormat="1" spans="2:12">
      <c r="B3422">
        <v>810801003</v>
      </c>
      <c r="C3422" t="str">
        <f t="shared" si="243"/>
        <v>OI - Pendapatan Lain-Lain - Pendapatan Sewa</v>
      </c>
      <c r="D3422" s="7" t="str">
        <f t="shared" si="238"/>
        <v>INSERT INTO m_coa (created_at, code, name) values (NOW(),'810801003','OI - Pendapatan Lain-Lain - Pendapatan Sewa');</v>
      </c>
      <c r="E3422" s="744" t="s">
        <v>60</v>
      </c>
      <c r="F3422" t="s">
        <v>686</v>
      </c>
      <c r="G3422" t="s">
        <v>708</v>
      </c>
      <c r="I3422" t="s">
        <v>711</v>
      </c>
      <c r="K3422">
        <f>VLOOKUP(I3422,Sheet2!$A$2:$C$1013,3,FALSE)</f>
        <v>900</v>
      </c>
      <c r="L3422" t="str">
        <f t="shared" si="239"/>
        <v>UPDATE m_coa set coa_group_id='900' WHERE code='810801003';</v>
      </c>
    </row>
    <row r="3423" customFormat="1" spans="2:12">
      <c r="B3423">
        <v>810801004</v>
      </c>
      <c r="C3423" t="str">
        <f t="shared" si="243"/>
        <v>OI - Pendapatan Lain-Lain - Management Fee</v>
      </c>
      <c r="D3423" s="7" t="str">
        <f t="shared" si="238"/>
        <v>INSERT INTO m_coa (created_at, code, name) values (NOW(),'810801004','OI - Pendapatan Lain-Lain - Management Fee');</v>
      </c>
      <c r="E3423" s="744" t="s">
        <v>60</v>
      </c>
      <c r="F3423" t="s">
        <v>686</v>
      </c>
      <c r="G3423" t="s">
        <v>708</v>
      </c>
      <c r="I3423" t="s">
        <v>653</v>
      </c>
      <c r="K3423">
        <f>VLOOKUP(I3423,Sheet2!$A$2:$C$1013,3,FALSE)</f>
        <v>843</v>
      </c>
      <c r="L3423" t="str">
        <f t="shared" si="239"/>
        <v>UPDATE m_coa set coa_group_id='843' WHERE code='810801004';</v>
      </c>
    </row>
    <row r="3424" customFormat="1" spans="2:12">
      <c r="B3424">
        <v>810801005</v>
      </c>
      <c r="C3424" t="str">
        <f t="shared" si="243"/>
        <v>OI - Pendapatan Lain-Lain - Pendapatan Biaya Agen Aplikasi</v>
      </c>
      <c r="D3424" s="7" t="str">
        <f t="shared" si="238"/>
        <v>INSERT INTO m_coa (created_at, code, name) values (NOW(),'810801005','OI - Pendapatan Lain-Lain - Pendapatan Biaya Agen Aplikasi');</v>
      </c>
      <c r="E3424" s="744" t="s">
        <v>60</v>
      </c>
      <c r="F3424" t="s">
        <v>686</v>
      </c>
      <c r="G3424" t="s">
        <v>708</v>
      </c>
      <c r="I3424" t="s">
        <v>712</v>
      </c>
      <c r="K3424">
        <f>VLOOKUP(I3424,Sheet2!$A$2:$C$1013,3,FALSE)</f>
        <v>902</v>
      </c>
      <c r="L3424" t="str">
        <f t="shared" si="239"/>
        <v>UPDATE m_coa set coa_group_id='902' WHERE code='810801005';</v>
      </c>
    </row>
    <row r="3425" customFormat="1" spans="2:12">
      <c r="B3425">
        <v>810801006</v>
      </c>
      <c r="C3425" t="str">
        <f t="shared" si="243"/>
        <v>OI - Pendapatan Lain-Lain - Laba Pengurangan Aset Hak-Guna</v>
      </c>
      <c r="D3425" s="7" t="str">
        <f t="shared" si="238"/>
        <v>INSERT INTO m_coa (created_at, code, name) values (NOW(),'810801006','OI - Pendapatan Lain-Lain - Laba Pengurangan Aset Hak-Guna');</v>
      </c>
      <c r="E3425" s="744" t="s">
        <v>60</v>
      </c>
      <c r="F3425" t="s">
        <v>686</v>
      </c>
      <c r="G3425" t="s">
        <v>708</v>
      </c>
      <c r="I3425" t="s">
        <v>713</v>
      </c>
      <c r="K3425">
        <f>VLOOKUP(I3425,Sheet2!$A$2:$C$1013,3,FALSE)</f>
        <v>903</v>
      </c>
      <c r="L3425" t="str">
        <f t="shared" si="239"/>
        <v>UPDATE m_coa set coa_group_id='903' WHERE code='810801006';</v>
      </c>
    </row>
    <row r="3426" customFormat="1" spans="2:12">
      <c r="B3426">
        <v>810801007</v>
      </c>
      <c r="C3426" t="str">
        <f t="shared" si="243"/>
        <v>OI - Pendapatan Lain-Lain - Realisasi Atas Ecls</v>
      </c>
      <c r="D3426" s="7" t="str">
        <f t="shared" si="238"/>
        <v>INSERT INTO m_coa (created_at, code, name) values (NOW(),'810801007','OI - Pendapatan Lain-Lain - Realisasi Atas Ecls');</v>
      </c>
      <c r="E3426" s="744" t="s">
        <v>60</v>
      </c>
      <c r="F3426" t="s">
        <v>686</v>
      </c>
      <c r="G3426" t="s">
        <v>708</v>
      </c>
      <c r="I3426" t="s">
        <v>714</v>
      </c>
      <c r="K3426">
        <f>VLOOKUP(I3426,Sheet2!$A$2:$C$1013,3,FALSE)</f>
        <v>904</v>
      </c>
      <c r="L3426" t="str">
        <f t="shared" si="239"/>
        <v>UPDATE m_coa set coa_group_id='904' WHERE code='810801007';</v>
      </c>
    </row>
    <row r="3427" customFormat="1" spans="2:12">
      <c r="B3427">
        <v>810801008</v>
      </c>
      <c r="C3427" t="str">
        <f t="shared" si="243"/>
        <v>OI - Pendapatan Lain-Lain - Kenaikan Kewajiban Imbalan Kerja Akibat Perubahan Program</v>
      </c>
      <c r="D3427" s="7" t="str">
        <f t="shared" si="238"/>
        <v>INSERT INTO m_coa (created_at, code, name) values (NOW(),'810801008','OI - Pendapatan Lain-Lain - Kenaikan Kewajiban Imbalan Kerja Akibat Perubahan Program');</v>
      </c>
      <c r="E3427" s="744" t="s">
        <v>60</v>
      </c>
      <c r="F3427" t="s">
        <v>686</v>
      </c>
      <c r="G3427" t="s">
        <v>708</v>
      </c>
      <c r="I3427" t="s">
        <v>715</v>
      </c>
      <c r="K3427">
        <f>VLOOKUP(I3427,Sheet2!$A$2:$C$1013,3,FALSE)</f>
        <v>905</v>
      </c>
      <c r="L3427" t="str">
        <f t="shared" si="239"/>
        <v>UPDATE m_coa set coa_group_id='905' WHERE code='810801008';</v>
      </c>
    </row>
    <row r="3428" customFormat="1" spans="2:12">
      <c r="B3428">
        <v>810801009</v>
      </c>
      <c r="C3428" t="str">
        <f t="shared" si="243"/>
        <v>OI - Pendapatan Lain-Lain - Other Incomes</v>
      </c>
      <c r="D3428" s="7" t="str">
        <f t="shared" si="238"/>
        <v>INSERT INTO m_coa (created_at, code, name) values (NOW(),'810801009','OI - Pendapatan Lain-Lain - Other Incomes');</v>
      </c>
      <c r="E3428" s="744" t="s">
        <v>60</v>
      </c>
      <c r="F3428" t="s">
        <v>686</v>
      </c>
      <c r="G3428" t="s">
        <v>708</v>
      </c>
      <c r="I3428" t="s">
        <v>716</v>
      </c>
      <c r="K3428">
        <f>VLOOKUP(I3428,Sheet2!$A$2:$C$1013,3,FALSE)</f>
        <v>906</v>
      </c>
      <c r="L3428" t="str">
        <f t="shared" si="239"/>
        <v>UPDATE m_coa set coa_group_id='906' WHERE code='810801009';</v>
      </c>
    </row>
    <row r="3429" customFormat="1" spans="4:4">
      <c r="D3429" s="7"/>
    </row>
    <row r="3430" customFormat="1" spans="2:12">
      <c r="B3430">
        <v>910101001</v>
      </c>
      <c r="C3430" t="str">
        <f t="shared" ref="C3430:C3436" si="244">CONCATENATE(F3430,E3430,G3430,E3430,I3430)</f>
        <v>OE - Beban Bunga - Beban Bunga Utang Bank Jangka Panjang</v>
      </c>
      <c r="D3430" s="7" t="str">
        <f t="shared" si="238"/>
        <v>INSERT INTO m_coa (created_at, code, name) values (NOW(),'910101001','OE - Beban Bunga - Beban Bunga Utang Bank Jangka Panjang');</v>
      </c>
      <c r="E3430" s="744" t="s">
        <v>60</v>
      </c>
      <c r="F3430" t="s">
        <v>717</v>
      </c>
      <c r="G3430" t="s">
        <v>718</v>
      </c>
      <c r="I3430" t="s">
        <v>719</v>
      </c>
      <c r="K3430">
        <f>VLOOKUP(I3430,Sheet2!$A$2:$C$1013,3,FALSE)</f>
        <v>907</v>
      </c>
      <c r="L3430" t="str">
        <f t="shared" si="239"/>
        <v>UPDATE m_coa set coa_group_id='907' WHERE code='910101001';</v>
      </c>
    </row>
    <row r="3431" customFormat="1" spans="2:12">
      <c r="B3431">
        <v>910101002</v>
      </c>
      <c r="C3431" t="str">
        <f t="shared" si="244"/>
        <v>OE - Beban Bunga - Beban Bunga Utang Bank Jangka Pendek</v>
      </c>
      <c r="D3431" s="7" t="str">
        <f t="shared" si="238"/>
        <v>INSERT INTO m_coa (created_at, code, name) values (NOW(),'910101002','OE - Beban Bunga - Beban Bunga Utang Bank Jangka Pendek');</v>
      </c>
      <c r="E3431" s="744" t="s">
        <v>60</v>
      </c>
      <c r="F3431" t="s">
        <v>717</v>
      </c>
      <c r="G3431" t="s">
        <v>718</v>
      </c>
      <c r="I3431" t="s">
        <v>720</v>
      </c>
      <c r="K3431">
        <f>VLOOKUP(I3431,Sheet2!$A$2:$C$1013,3,FALSE)</f>
        <v>908</v>
      </c>
      <c r="L3431" t="str">
        <f t="shared" si="239"/>
        <v>UPDATE m_coa set coa_group_id='908' WHERE code='910101002';</v>
      </c>
    </row>
    <row r="3432" customFormat="1" spans="2:12">
      <c r="B3432">
        <v>910101003</v>
      </c>
      <c r="C3432" t="str">
        <f t="shared" si="244"/>
        <v>OE - Beban Bunga - Anjak Piutang</v>
      </c>
      <c r="D3432" s="7" t="str">
        <f t="shared" si="238"/>
        <v>INSERT INTO m_coa (created_at, code, name) values (NOW(),'910101003','OE - Beban Bunga - Anjak Piutang');</v>
      </c>
      <c r="E3432" s="744" t="s">
        <v>60</v>
      </c>
      <c r="F3432" t="s">
        <v>717</v>
      </c>
      <c r="G3432" t="s">
        <v>718</v>
      </c>
      <c r="I3432" t="s">
        <v>721</v>
      </c>
      <c r="K3432">
        <f>VLOOKUP(I3432,Sheet2!$A$2:$C$1013,3,FALSE)</f>
        <v>909</v>
      </c>
      <c r="L3432" t="str">
        <f t="shared" si="239"/>
        <v>UPDATE m_coa set coa_group_id='909' WHERE code='910101003';</v>
      </c>
    </row>
    <row r="3433" customFormat="1" spans="2:12">
      <c r="B3433">
        <v>910101004</v>
      </c>
      <c r="C3433" t="str">
        <f t="shared" si="244"/>
        <v>OE - Beban Bunga - Beban Bunga Utang Pembiayaan Konsumen</v>
      </c>
      <c r="D3433" s="7" t="str">
        <f t="shared" si="238"/>
        <v>INSERT INTO m_coa (created_at, code, name) values (NOW(),'910101004','OE - Beban Bunga - Beban Bunga Utang Pembiayaan Konsumen');</v>
      </c>
      <c r="E3433" s="744" t="s">
        <v>60</v>
      </c>
      <c r="F3433" t="s">
        <v>717</v>
      </c>
      <c r="G3433" t="s">
        <v>718</v>
      </c>
      <c r="I3433" t="s">
        <v>722</v>
      </c>
      <c r="K3433">
        <f>VLOOKUP(I3433,Sheet2!$A$2:$C$1013,3,FALSE)</f>
        <v>910</v>
      </c>
      <c r="L3433" t="str">
        <f t="shared" si="239"/>
        <v>UPDATE m_coa set coa_group_id='910' WHERE code='910101004';</v>
      </c>
    </row>
    <row r="3434" customFormat="1" spans="2:12">
      <c r="B3434">
        <v>910101005</v>
      </c>
      <c r="C3434" t="str">
        <f t="shared" si="244"/>
        <v>OE - Beban Bunga - Beban Bunga Liabilitas Sewa</v>
      </c>
      <c r="D3434" s="7" t="str">
        <f t="shared" si="238"/>
        <v>INSERT INTO m_coa (created_at, code, name) values (NOW(),'910101005','OE - Beban Bunga - Beban Bunga Liabilitas Sewa');</v>
      </c>
      <c r="E3434" s="744" t="s">
        <v>60</v>
      </c>
      <c r="F3434" t="s">
        <v>717</v>
      </c>
      <c r="G3434" t="s">
        <v>718</v>
      </c>
      <c r="I3434" t="s">
        <v>723</v>
      </c>
      <c r="K3434">
        <f>VLOOKUP(I3434,Sheet2!$A$2:$C$1013,3,FALSE)</f>
        <v>911</v>
      </c>
      <c r="L3434" t="str">
        <f t="shared" si="239"/>
        <v>UPDATE m_coa set coa_group_id='911' WHERE code='910101005';</v>
      </c>
    </row>
    <row r="3435" customFormat="1" spans="2:12">
      <c r="B3435">
        <v>910101006</v>
      </c>
      <c r="C3435" t="str">
        <f t="shared" si="244"/>
        <v>OE - Beban Bunga - Beban Bunga Pinjaman Berelasi</v>
      </c>
      <c r="D3435" s="7" t="str">
        <f t="shared" si="238"/>
        <v>INSERT INTO m_coa (created_at, code, name) values (NOW(),'910101006','OE - Beban Bunga - Beban Bunga Pinjaman Berelasi');</v>
      </c>
      <c r="E3435" s="744" t="s">
        <v>60</v>
      </c>
      <c r="F3435" t="s">
        <v>717</v>
      </c>
      <c r="G3435" t="s">
        <v>718</v>
      </c>
      <c r="I3435" t="s">
        <v>724</v>
      </c>
      <c r="K3435">
        <f>VLOOKUP(I3435,Sheet2!$A$2:$C$1013,3,FALSE)</f>
        <v>912</v>
      </c>
      <c r="L3435" t="str">
        <f t="shared" si="239"/>
        <v>UPDATE m_coa set coa_group_id='912' WHERE code='910101006';</v>
      </c>
    </row>
    <row r="3436" customFormat="1" spans="2:12">
      <c r="B3436">
        <v>910101007</v>
      </c>
      <c r="C3436" t="str">
        <f t="shared" si="244"/>
        <v>OE - Beban Bunga - Beban Bunga Lainnya</v>
      </c>
      <c r="D3436" s="7" t="str">
        <f t="shared" si="238"/>
        <v>INSERT INTO m_coa (created_at, code, name) values (NOW(),'910101007','OE - Beban Bunga - Beban Bunga Lainnya');</v>
      </c>
      <c r="E3436" s="744" t="s">
        <v>60</v>
      </c>
      <c r="F3436" t="s">
        <v>717</v>
      </c>
      <c r="G3436" t="s">
        <v>718</v>
      </c>
      <c r="I3436" t="s">
        <v>725</v>
      </c>
      <c r="K3436">
        <f>VLOOKUP(I3436,Sheet2!$A$2:$C$1013,3,FALSE)</f>
        <v>913</v>
      </c>
      <c r="L3436" t="str">
        <f t="shared" si="239"/>
        <v>UPDATE m_coa set coa_group_id='913' WHERE code='910101007';</v>
      </c>
    </row>
    <row r="3437" customFormat="1" spans="4:4">
      <c r="D3437" s="7"/>
    </row>
    <row r="3438" customFormat="1" spans="2:12">
      <c r="B3438">
        <v>910201001</v>
      </c>
      <c r="C3438" t="str">
        <f t="shared" ref="C3438:C3440" si="245">CONCATENATE(F3438,E3438,G3438,E3438,I3438)</f>
        <v>OE - Beban Admin Bank Dan Materai - Beban Provisi Bank</v>
      </c>
      <c r="D3438" s="7" t="str">
        <f t="shared" si="238"/>
        <v>INSERT INTO m_coa (created_at, code, name) values (NOW(),'910201001','OE - Beban Admin Bank Dan Materai - Beban Provisi Bank');</v>
      </c>
      <c r="E3438" s="744" t="s">
        <v>60</v>
      </c>
      <c r="F3438" t="s">
        <v>717</v>
      </c>
      <c r="G3438" t="s">
        <v>726</v>
      </c>
      <c r="I3438" t="s">
        <v>727</v>
      </c>
      <c r="K3438">
        <f>VLOOKUP(I3438,Sheet2!$A$2:$C$1013,3,FALSE)</f>
        <v>914</v>
      </c>
      <c r="L3438" t="str">
        <f t="shared" si="239"/>
        <v>UPDATE m_coa set coa_group_id='914' WHERE code='910201001';</v>
      </c>
    </row>
    <row r="3439" customFormat="1" spans="2:12">
      <c r="B3439">
        <v>910201002</v>
      </c>
      <c r="C3439" t="str">
        <f t="shared" si="245"/>
        <v>OE - Beban Admin Bank Dan Materai - Beban Administrasi Bank</v>
      </c>
      <c r="D3439" s="7" t="str">
        <f t="shared" si="238"/>
        <v>INSERT INTO m_coa (created_at, code, name) values (NOW(),'910201002','OE - Beban Admin Bank Dan Materai - Beban Administrasi Bank');</v>
      </c>
      <c r="E3439" s="744" t="s">
        <v>60</v>
      </c>
      <c r="F3439" t="s">
        <v>717</v>
      </c>
      <c r="G3439" t="s">
        <v>726</v>
      </c>
      <c r="I3439" t="s">
        <v>728</v>
      </c>
      <c r="K3439">
        <f>VLOOKUP(I3439,Sheet2!$A$2:$C$1013,3,FALSE)</f>
        <v>915</v>
      </c>
      <c r="L3439" t="str">
        <f t="shared" si="239"/>
        <v>UPDATE m_coa set coa_group_id='915' WHERE code='910201002';</v>
      </c>
    </row>
    <row r="3440" customFormat="1" spans="2:12">
      <c r="B3440">
        <v>910201003</v>
      </c>
      <c r="C3440" t="str">
        <f t="shared" si="245"/>
        <v>OE - Beban Admin Bank Dan Materai - Beban Materai</v>
      </c>
      <c r="D3440" s="7" t="str">
        <f t="shared" si="238"/>
        <v>INSERT INTO m_coa (created_at, code, name) values (NOW(),'910201003','OE - Beban Admin Bank Dan Materai - Beban Materai');</v>
      </c>
      <c r="E3440" s="744" t="s">
        <v>60</v>
      </c>
      <c r="F3440" t="s">
        <v>717</v>
      </c>
      <c r="G3440" t="s">
        <v>726</v>
      </c>
      <c r="I3440" t="s">
        <v>729</v>
      </c>
      <c r="K3440">
        <f>VLOOKUP(I3440,Sheet2!$A$2:$C$1013,3,FALSE)</f>
        <v>916</v>
      </c>
      <c r="L3440" t="str">
        <f t="shared" si="239"/>
        <v>UPDATE m_coa set coa_group_id='916' WHERE code='910201003';</v>
      </c>
    </row>
    <row r="3441" customFormat="1" spans="4:4">
      <c r="D3441" s="7"/>
    </row>
    <row r="3442" customFormat="1" spans="2:12">
      <c r="B3442">
        <v>910301001</v>
      </c>
      <c r="C3442" t="str">
        <f t="shared" ref="C3442:C3447" si="246">CONCATENATE(F3442,E3442,G3442,E3442,I3442)</f>
        <v>OE - Beban Lain-Lain - Pajak Jasa Giro</v>
      </c>
      <c r="D3442" s="7" t="str">
        <f t="shared" si="238"/>
        <v>INSERT INTO m_coa (created_at, code, name) values (NOW(),'910301001','OE - Beban Lain-Lain - Pajak Jasa Giro');</v>
      </c>
      <c r="E3442" s="744" t="s">
        <v>60</v>
      </c>
      <c r="F3442" t="s">
        <v>717</v>
      </c>
      <c r="G3442" t="s">
        <v>574</v>
      </c>
      <c r="I3442" t="s">
        <v>730</v>
      </c>
      <c r="K3442">
        <f>VLOOKUP(I3442,Sheet2!$A$2:$C$1013,3,FALSE)</f>
        <v>917</v>
      </c>
      <c r="L3442" t="str">
        <f t="shared" si="239"/>
        <v>UPDATE m_coa set coa_group_id='917' WHERE code='910301001';</v>
      </c>
    </row>
    <row r="3443" customFormat="1" spans="2:12">
      <c r="B3443">
        <v>910301002</v>
      </c>
      <c r="C3443" t="str">
        <f t="shared" si="246"/>
        <v>OE - Beban Lain-Lain - Biaya Penghapusan Persediaan</v>
      </c>
      <c r="D3443" s="7" t="str">
        <f t="shared" si="238"/>
        <v>INSERT INTO m_coa (created_at, code, name) values (NOW(),'910301002','OE - Beban Lain-Lain - Biaya Penghapusan Persediaan');</v>
      </c>
      <c r="E3443" s="744" t="s">
        <v>60</v>
      </c>
      <c r="F3443" t="s">
        <v>717</v>
      </c>
      <c r="G3443" t="s">
        <v>574</v>
      </c>
      <c r="I3443" t="s">
        <v>731</v>
      </c>
      <c r="K3443">
        <f>VLOOKUP(I3443,Sheet2!$A$2:$C$1013,3,FALSE)</f>
        <v>918</v>
      </c>
      <c r="L3443" t="str">
        <f t="shared" si="239"/>
        <v>UPDATE m_coa set coa_group_id='918' WHERE code='910301002';</v>
      </c>
    </row>
    <row r="3444" customFormat="1" spans="2:12">
      <c r="B3444">
        <v>910301003</v>
      </c>
      <c r="C3444" t="str">
        <f t="shared" si="246"/>
        <v>OE - Beban Lain-Lain - Beban Penghapusan Piutang</v>
      </c>
      <c r="D3444" s="7" t="str">
        <f t="shared" si="238"/>
        <v>INSERT INTO m_coa (created_at, code, name) values (NOW(),'910301003','OE - Beban Lain-Lain - Beban Penghapusan Piutang');</v>
      </c>
      <c r="E3444" s="744" t="s">
        <v>60</v>
      </c>
      <c r="F3444" t="s">
        <v>717</v>
      </c>
      <c r="G3444" t="s">
        <v>574</v>
      </c>
      <c r="I3444" t="s">
        <v>732</v>
      </c>
      <c r="K3444">
        <f>VLOOKUP(I3444,Sheet2!$A$2:$C$1013,3,FALSE)</f>
        <v>919</v>
      </c>
      <c r="L3444" t="str">
        <f t="shared" si="239"/>
        <v>UPDATE m_coa set coa_group_id='919' WHERE code='910301003';</v>
      </c>
    </row>
    <row r="3445" customFormat="1" spans="2:12">
      <c r="B3445">
        <v>910301004</v>
      </c>
      <c r="C3445" t="str">
        <f t="shared" si="246"/>
        <v>OE - Beban Lain-Lain - Biaya Investasi Lainnya</v>
      </c>
      <c r="D3445" s="7" t="str">
        <f t="shared" si="238"/>
        <v>INSERT INTO m_coa (created_at, code, name) values (NOW(),'910301004','OE - Beban Lain-Lain - Biaya Investasi Lainnya');</v>
      </c>
      <c r="E3445" s="744" t="s">
        <v>60</v>
      </c>
      <c r="F3445" t="s">
        <v>717</v>
      </c>
      <c r="G3445" t="s">
        <v>574</v>
      </c>
      <c r="I3445" t="s">
        <v>733</v>
      </c>
      <c r="K3445">
        <f>VLOOKUP(I3445,Sheet2!$A$2:$C$1013,3,FALSE)</f>
        <v>920</v>
      </c>
      <c r="L3445" t="str">
        <f t="shared" si="239"/>
        <v>UPDATE m_coa set coa_group_id='920' WHERE code='910301004';</v>
      </c>
    </row>
    <row r="3446" customFormat="1" spans="2:12">
      <c r="B3446">
        <v>910301005</v>
      </c>
      <c r="C3446" t="str">
        <f t="shared" si="246"/>
        <v>OE - Beban Lain-Lain - Final Tax from revenue - 5% UMKM</v>
      </c>
      <c r="D3446" s="7" t="str">
        <f t="shared" si="238"/>
        <v>INSERT INTO m_coa (created_at, code, name) values (NOW(),'910301005','OE - Beban Lain-Lain - Final Tax from revenue - 5% UMKM');</v>
      </c>
      <c r="E3446" s="744" t="s">
        <v>60</v>
      </c>
      <c r="F3446" t="s">
        <v>717</v>
      </c>
      <c r="G3446" t="s">
        <v>574</v>
      </c>
      <c r="I3446" t="s">
        <v>734</v>
      </c>
      <c r="K3446">
        <f>VLOOKUP(I3446,Sheet2!$A$2:$C$1013,3,FALSE)</f>
        <v>921</v>
      </c>
      <c r="L3446" t="str">
        <f t="shared" si="239"/>
        <v>UPDATE m_coa set coa_group_id='921' WHERE code='910301005';</v>
      </c>
    </row>
    <row r="3447" customFormat="1" spans="2:12">
      <c r="B3447">
        <v>910301006</v>
      </c>
      <c r="C3447" t="str">
        <f t="shared" si="246"/>
        <v>OE - Beban Lain-Lain - Lain-lain</v>
      </c>
      <c r="D3447" s="7" t="str">
        <f t="shared" si="238"/>
        <v>INSERT INTO m_coa (created_at, code, name) values (NOW(),'910301006','OE - Beban Lain-Lain - Lain-lain');</v>
      </c>
      <c r="E3447" s="744" t="s">
        <v>60</v>
      </c>
      <c r="F3447" t="s">
        <v>717</v>
      </c>
      <c r="G3447" t="s">
        <v>574</v>
      </c>
      <c r="I3447" t="s">
        <v>364</v>
      </c>
      <c r="K3447">
        <f>VLOOKUP(I3447,Sheet2!$A$2:$C$1013,3,FALSE)</f>
        <v>270</v>
      </c>
      <c r="L3447" t="str">
        <f t="shared" si="239"/>
        <v>UPDATE m_coa set coa_group_id='270' WHERE code='910301006';</v>
      </c>
    </row>
    <row r="3448" customFormat="1" spans="4:4">
      <c r="D3448" s="7"/>
    </row>
    <row r="3449" customFormat="1" spans="2:12">
      <c r="B3449">
        <v>920101001</v>
      </c>
      <c r="C3449" t="str">
        <f t="shared" ref="C3449:C3458" si="247">CONCATENATE(F3449,E3449,G3449,E3449,I3449)</f>
        <v>TAX - Taksiran Tagihan Pajak - Tahun Berjalan</v>
      </c>
      <c r="D3449" s="7" t="str">
        <f t="shared" si="238"/>
        <v>INSERT INTO m_coa (created_at, code, name) values (NOW(),'920101001','TAX - Taksiran Tagihan Pajak - Tahun Berjalan');</v>
      </c>
      <c r="E3449" s="744" t="s">
        <v>60</v>
      </c>
      <c r="F3449" t="s">
        <v>735</v>
      </c>
      <c r="G3449" t="s">
        <v>406</v>
      </c>
      <c r="I3449" t="s">
        <v>736</v>
      </c>
      <c r="K3449">
        <f>VLOOKUP(I3449,Sheet2!$A$2:$C$1013,3,FALSE)</f>
        <v>923</v>
      </c>
      <c r="L3449" t="str">
        <f t="shared" si="239"/>
        <v>UPDATE m_coa set coa_group_id='923' WHERE code='920101001';</v>
      </c>
    </row>
    <row r="3450" customFormat="1" spans="2:12">
      <c r="B3450">
        <v>920101002</v>
      </c>
      <c r="C3450" t="str">
        <f t="shared" si="247"/>
        <v>TAX - Taksiran Tagihan Pajak - Pajak Ditangguhkan</v>
      </c>
      <c r="D3450" s="7" t="str">
        <f t="shared" si="238"/>
        <v>INSERT INTO m_coa (created_at, code, name) values (NOW(),'920101002','TAX - Taksiran Tagihan Pajak - Pajak Ditangguhkan');</v>
      </c>
      <c r="E3450" s="744" t="s">
        <v>60</v>
      </c>
      <c r="F3450" t="s">
        <v>735</v>
      </c>
      <c r="G3450" t="s">
        <v>406</v>
      </c>
      <c r="I3450" t="s">
        <v>737</v>
      </c>
      <c r="K3450">
        <f>VLOOKUP(I3450,Sheet2!$A$2:$C$1013,3,FALSE)</f>
        <v>924</v>
      </c>
      <c r="L3450" t="str">
        <f t="shared" si="239"/>
        <v>UPDATE m_coa set coa_group_id='924' WHERE code='920101002';</v>
      </c>
    </row>
    <row r="3451" customFormat="1" spans="4:4">
      <c r="D3451" s="7"/>
    </row>
    <row r="3452" customFormat="1" spans="2:12">
      <c r="B3452">
        <v>930101001</v>
      </c>
      <c r="C3452" t="str">
        <f t="shared" si="247"/>
        <v>OPL - Income (Loss) From Subsidiary - Anak Usaha 1</v>
      </c>
      <c r="D3452" s="7" t="str">
        <f t="shared" si="238"/>
        <v>INSERT INTO m_coa (created_at, code, name) values (NOW(),'930101001','OPL - Income (Loss) From Subsidiary - Anak Usaha 1');</v>
      </c>
      <c r="E3452" s="744" t="s">
        <v>60</v>
      </c>
      <c r="F3452" t="s">
        <v>738</v>
      </c>
      <c r="G3452" t="s">
        <v>739</v>
      </c>
      <c r="I3452" t="s">
        <v>471</v>
      </c>
      <c r="K3452">
        <f>VLOOKUP(I3452,Sheet2!$A$2:$C$1013,3,FALSE)</f>
        <v>925</v>
      </c>
      <c r="L3452" t="str">
        <f t="shared" si="239"/>
        <v>UPDATE m_coa set coa_group_id='925' WHERE code='930101001';</v>
      </c>
    </row>
    <row r="3453" customFormat="1" spans="2:12">
      <c r="B3453">
        <v>930101002</v>
      </c>
      <c r="C3453" t="str">
        <f t="shared" si="247"/>
        <v>OPL - Income (Loss) From Subsidiary - Anak Usaha 2</v>
      </c>
      <c r="D3453" s="7" t="str">
        <f t="shared" si="238"/>
        <v>INSERT INTO m_coa (created_at, code, name) values (NOW(),'930101002','OPL - Income (Loss) From Subsidiary - Anak Usaha 2');</v>
      </c>
      <c r="E3453" s="744" t="s">
        <v>60</v>
      </c>
      <c r="F3453" t="s">
        <v>738</v>
      </c>
      <c r="G3453" t="s">
        <v>739</v>
      </c>
      <c r="I3453" t="s">
        <v>472</v>
      </c>
      <c r="K3453">
        <f>VLOOKUP(I3453,Sheet2!$A$2:$C$1013,3,FALSE)</f>
        <v>926</v>
      </c>
      <c r="L3453" t="str">
        <f t="shared" si="239"/>
        <v>UPDATE m_coa set coa_group_id='926' WHERE code='930101002';</v>
      </c>
    </row>
    <row r="3454" customFormat="1" spans="2:12">
      <c r="B3454">
        <v>930101003</v>
      </c>
      <c r="C3454" t="str">
        <f t="shared" si="247"/>
        <v>OPL - Income (Loss) From Subsidiary - Anak Usaha 3</v>
      </c>
      <c r="D3454" s="7" t="str">
        <f t="shared" si="238"/>
        <v>INSERT INTO m_coa (created_at, code, name) values (NOW(),'930101003','OPL - Income (Loss) From Subsidiary - Anak Usaha 3');</v>
      </c>
      <c r="E3454" s="744" t="s">
        <v>60</v>
      </c>
      <c r="F3454" t="s">
        <v>738</v>
      </c>
      <c r="G3454" t="s">
        <v>739</v>
      </c>
      <c r="I3454" t="s">
        <v>473</v>
      </c>
      <c r="K3454">
        <f>VLOOKUP(I3454,Sheet2!$A$2:$C$1013,3,FALSE)</f>
        <v>927</v>
      </c>
      <c r="L3454" t="str">
        <f t="shared" si="239"/>
        <v>UPDATE m_coa set coa_group_id='927' WHERE code='930101003';</v>
      </c>
    </row>
    <row r="3455" customFormat="1" spans="2:12">
      <c r="B3455">
        <v>930101004</v>
      </c>
      <c r="C3455" t="str">
        <f t="shared" si="247"/>
        <v>OPL - Income (Loss) From Subsidiary - Anak Usaha 4</v>
      </c>
      <c r="D3455" s="7" t="str">
        <f t="shared" si="238"/>
        <v>INSERT INTO m_coa (created_at, code, name) values (NOW(),'930101004','OPL - Income (Loss) From Subsidiary - Anak Usaha 4');</v>
      </c>
      <c r="E3455" s="744" t="s">
        <v>60</v>
      </c>
      <c r="F3455" t="s">
        <v>738</v>
      </c>
      <c r="G3455" t="s">
        <v>739</v>
      </c>
      <c r="I3455" t="s">
        <v>474</v>
      </c>
      <c r="K3455">
        <f>VLOOKUP(I3455,Sheet2!$A$2:$C$1013,3,FALSE)</f>
        <v>928</v>
      </c>
      <c r="L3455" t="str">
        <f t="shared" si="239"/>
        <v>UPDATE m_coa set coa_group_id='928' WHERE code='930101004';</v>
      </c>
    </row>
    <row r="3456" customFormat="1" spans="2:12">
      <c r="B3456">
        <v>930101005</v>
      </c>
      <c r="C3456" t="str">
        <f t="shared" si="247"/>
        <v>OPL - Income (Loss) From Subsidiary - Anak Usaha 5</v>
      </c>
      <c r="D3456" s="7" t="str">
        <f t="shared" si="238"/>
        <v>INSERT INTO m_coa (created_at, code, name) values (NOW(),'930101005','OPL - Income (Loss) From Subsidiary - Anak Usaha 5');</v>
      </c>
      <c r="E3456" s="744" t="s">
        <v>60</v>
      </c>
      <c r="F3456" t="s">
        <v>738</v>
      </c>
      <c r="G3456" t="s">
        <v>739</v>
      </c>
      <c r="I3456" t="s">
        <v>475</v>
      </c>
      <c r="K3456">
        <f>VLOOKUP(I3456,Sheet2!$A$2:$C$1013,3,FALSE)</f>
        <v>929</v>
      </c>
      <c r="L3456" t="str">
        <f t="shared" si="239"/>
        <v>UPDATE m_coa set coa_group_id='929' WHERE code='930101005';</v>
      </c>
    </row>
    <row r="3457" customFormat="1" spans="2:12">
      <c r="B3457">
        <v>930101006</v>
      </c>
      <c r="C3457" t="str">
        <f t="shared" si="247"/>
        <v>OPL - Income (Loss) From Subsidiary - Anak Usaha 6</v>
      </c>
      <c r="D3457" s="7" t="str">
        <f t="shared" si="238"/>
        <v>INSERT INTO m_coa (created_at, code, name) values (NOW(),'930101006','OPL - Income (Loss) From Subsidiary - Anak Usaha 6');</v>
      </c>
      <c r="E3457" s="744" t="s">
        <v>60</v>
      </c>
      <c r="F3457" t="s">
        <v>738</v>
      </c>
      <c r="G3457" t="s">
        <v>739</v>
      </c>
      <c r="I3457" t="s">
        <v>476</v>
      </c>
      <c r="K3457">
        <f>VLOOKUP(I3457,Sheet2!$A$2:$C$1013,3,FALSE)</f>
        <v>930</v>
      </c>
      <c r="L3457" t="str">
        <f t="shared" si="239"/>
        <v>UPDATE m_coa set coa_group_id='930' WHERE code='930101006';</v>
      </c>
    </row>
    <row r="3458" customFormat="1" spans="2:12">
      <c r="B3458">
        <v>930101007</v>
      </c>
      <c r="C3458" t="str">
        <f t="shared" si="247"/>
        <v>OPL - Income (Loss) From Subsidiary - Anak Usaha 7</v>
      </c>
      <c r="D3458" s="7" t="str">
        <f t="shared" si="238"/>
        <v>INSERT INTO m_coa (created_at, code, name) values (NOW(),'930101007','OPL - Income (Loss) From Subsidiary - Anak Usaha 7');</v>
      </c>
      <c r="E3458" s="744" t="s">
        <v>60</v>
      </c>
      <c r="F3458" t="s">
        <v>738</v>
      </c>
      <c r="G3458" t="s">
        <v>739</v>
      </c>
      <c r="I3458" t="s">
        <v>477</v>
      </c>
      <c r="K3458">
        <f>VLOOKUP(I3458,Sheet2!$A$2:$C$1013,3,FALSE)</f>
        <v>931</v>
      </c>
      <c r="L3458" t="str">
        <f t="shared" si="239"/>
        <v>UPDATE m_coa set coa_group_id='931' WHERE code='930101007';</v>
      </c>
    </row>
    <row r="3459" customFormat="1" spans="4:4">
      <c r="D3459" s="7"/>
    </row>
    <row r="3460" customFormat="1" spans="2:12">
      <c r="B3460">
        <v>930201001</v>
      </c>
      <c r="C3460" t="str">
        <f t="shared" ref="C3460:C3466" si="248">CONCATENATE(F3460,E3460,G3460,E3460,I3460)</f>
        <v>OPL - Dampak penyesuaian proforma atas laba tahun berjalan - Anak Usaha 1</v>
      </c>
      <c r="D3460" s="7" t="str">
        <f t="shared" si="238"/>
        <v>INSERT INTO m_coa (created_at, code, name) values (NOW(),'930201001','OPL - Dampak penyesuaian proforma atas laba tahun berjalan - Anak Usaha 1');</v>
      </c>
      <c r="E3460" s="744" t="s">
        <v>60</v>
      </c>
      <c r="F3460" t="s">
        <v>738</v>
      </c>
      <c r="G3460" t="s">
        <v>740</v>
      </c>
      <c r="I3460" t="s">
        <v>471</v>
      </c>
      <c r="K3460">
        <f>VLOOKUP(I3460,Sheet2!$A$2:$C$1013,3,FALSE)</f>
        <v>925</v>
      </c>
      <c r="L3460" t="str">
        <f t="shared" si="239"/>
        <v>UPDATE m_coa set coa_group_id='925' WHERE code='930201001';</v>
      </c>
    </row>
    <row r="3461" customFormat="1" spans="2:12">
      <c r="B3461">
        <v>930201002</v>
      </c>
      <c r="C3461" t="str">
        <f t="shared" si="248"/>
        <v>OPL - Dampak penyesuaian proforma atas laba tahun berjalan - Anak Usaha 2</v>
      </c>
      <c r="D3461" s="7" t="str">
        <f t="shared" ref="D3461:D3505" si="249">"INSERT INTO m_coa (created_at, code, name) values (NOW(),'"&amp;B3461&amp;"','"&amp;C3461&amp;"');"</f>
        <v>INSERT INTO m_coa (created_at, code, name) values (NOW(),'930201002','OPL - Dampak penyesuaian proforma atas laba tahun berjalan - Anak Usaha 2');</v>
      </c>
      <c r="E3461" s="744" t="s">
        <v>60</v>
      </c>
      <c r="F3461" t="s">
        <v>738</v>
      </c>
      <c r="G3461" t="s">
        <v>740</v>
      </c>
      <c r="I3461" t="s">
        <v>472</v>
      </c>
      <c r="K3461">
        <f>VLOOKUP(I3461,Sheet2!$A$2:$C$1013,3,FALSE)</f>
        <v>926</v>
      </c>
      <c r="L3461" t="str">
        <f t="shared" ref="L3461:L3505" si="250">"UPDATE m_coa set coa_group_id='"&amp;K3461&amp;"' WHERE code='"&amp;B3461&amp;"';"</f>
        <v>UPDATE m_coa set coa_group_id='926' WHERE code='930201002';</v>
      </c>
    </row>
    <row r="3462" customFormat="1" spans="2:12">
      <c r="B3462">
        <v>930201003</v>
      </c>
      <c r="C3462" t="str">
        <f t="shared" si="248"/>
        <v>OPL - Dampak penyesuaian proforma atas laba tahun berjalan - Anak Usaha 3</v>
      </c>
      <c r="D3462" s="7" t="str">
        <f t="shared" si="249"/>
        <v>INSERT INTO m_coa (created_at, code, name) values (NOW(),'930201003','OPL - Dampak penyesuaian proforma atas laba tahun berjalan - Anak Usaha 3');</v>
      </c>
      <c r="E3462" s="744" t="s">
        <v>60</v>
      </c>
      <c r="F3462" t="s">
        <v>738</v>
      </c>
      <c r="G3462" t="s">
        <v>740</v>
      </c>
      <c r="I3462" t="s">
        <v>473</v>
      </c>
      <c r="K3462">
        <f>VLOOKUP(I3462,Sheet2!$A$2:$C$1013,3,FALSE)</f>
        <v>927</v>
      </c>
      <c r="L3462" t="str">
        <f t="shared" si="250"/>
        <v>UPDATE m_coa set coa_group_id='927' WHERE code='930201003';</v>
      </c>
    </row>
    <row r="3463" customFormat="1" spans="2:12">
      <c r="B3463">
        <v>930201004</v>
      </c>
      <c r="C3463" t="str">
        <f t="shared" si="248"/>
        <v>OPL - Dampak penyesuaian proforma atas laba tahun berjalan - Anak Usaha 4</v>
      </c>
      <c r="D3463" s="7" t="str">
        <f t="shared" si="249"/>
        <v>INSERT INTO m_coa (created_at, code, name) values (NOW(),'930201004','OPL - Dampak penyesuaian proforma atas laba tahun berjalan - Anak Usaha 4');</v>
      </c>
      <c r="E3463" s="744" t="s">
        <v>60</v>
      </c>
      <c r="F3463" t="s">
        <v>738</v>
      </c>
      <c r="G3463" t="s">
        <v>740</v>
      </c>
      <c r="I3463" t="s">
        <v>474</v>
      </c>
      <c r="K3463">
        <f>VLOOKUP(I3463,Sheet2!$A$2:$C$1013,3,FALSE)</f>
        <v>928</v>
      </c>
      <c r="L3463" t="str">
        <f t="shared" si="250"/>
        <v>UPDATE m_coa set coa_group_id='928' WHERE code='930201004';</v>
      </c>
    </row>
    <row r="3464" customFormat="1" spans="2:12">
      <c r="B3464">
        <v>930201005</v>
      </c>
      <c r="C3464" t="str">
        <f t="shared" si="248"/>
        <v>OPL - Dampak penyesuaian proforma atas laba tahun berjalan - Anak Usaha 5</v>
      </c>
      <c r="D3464" s="7" t="str">
        <f t="shared" si="249"/>
        <v>INSERT INTO m_coa (created_at, code, name) values (NOW(),'930201005','OPL - Dampak penyesuaian proforma atas laba tahun berjalan - Anak Usaha 5');</v>
      </c>
      <c r="E3464" s="744" t="s">
        <v>60</v>
      </c>
      <c r="F3464" t="s">
        <v>738</v>
      </c>
      <c r="G3464" t="s">
        <v>740</v>
      </c>
      <c r="I3464" t="s">
        <v>475</v>
      </c>
      <c r="K3464">
        <f>VLOOKUP(I3464,Sheet2!$A$2:$C$1013,3,FALSE)</f>
        <v>929</v>
      </c>
      <c r="L3464" t="str">
        <f t="shared" si="250"/>
        <v>UPDATE m_coa set coa_group_id='929' WHERE code='930201005';</v>
      </c>
    </row>
    <row r="3465" customFormat="1" spans="2:12">
      <c r="B3465">
        <v>930201006</v>
      </c>
      <c r="C3465" t="str">
        <f t="shared" si="248"/>
        <v>OPL - Dampak penyesuaian proforma atas laba tahun berjalan - Anak Usaha 6</v>
      </c>
      <c r="D3465" s="7" t="str">
        <f t="shared" si="249"/>
        <v>INSERT INTO m_coa (created_at, code, name) values (NOW(),'930201006','OPL - Dampak penyesuaian proforma atas laba tahun berjalan - Anak Usaha 6');</v>
      </c>
      <c r="E3465" s="744" t="s">
        <v>60</v>
      </c>
      <c r="F3465" t="s">
        <v>738</v>
      </c>
      <c r="G3465" t="s">
        <v>740</v>
      </c>
      <c r="I3465" t="s">
        <v>476</v>
      </c>
      <c r="K3465">
        <f>VLOOKUP(I3465,Sheet2!$A$2:$C$1013,3,FALSE)</f>
        <v>930</v>
      </c>
      <c r="L3465" t="str">
        <f t="shared" si="250"/>
        <v>UPDATE m_coa set coa_group_id='930' WHERE code='930201006';</v>
      </c>
    </row>
    <row r="3466" customFormat="1" spans="2:12">
      <c r="B3466">
        <v>930201007</v>
      </c>
      <c r="C3466" t="str">
        <f t="shared" si="248"/>
        <v>OPL - Dampak penyesuaian proforma atas laba tahun berjalan - Anak Usaha 7</v>
      </c>
      <c r="D3466" s="7" t="str">
        <f t="shared" si="249"/>
        <v>INSERT INTO m_coa (created_at, code, name) values (NOW(),'930201007','OPL - Dampak penyesuaian proforma atas laba tahun berjalan - Anak Usaha 7');</v>
      </c>
      <c r="E3466" s="744" t="s">
        <v>60</v>
      </c>
      <c r="F3466" t="s">
        <v>738</v>
      </c>
      <c r="G3466" t="s">
        <v>740</v>
      </c>
      <c r="I3466" t="s">
        <v>477</v>
      </c>
      <c r="K3466">
        <f>VLOOKUP(I3466,Sheet2!$A$2:$C$1013,3,FALSE)</f>
        <v>931</v>
      </c>
      <c r="L3466" t="str">
        <f t="shared" si="250"/>
        <v>UPDATE m_coa set coa_group_id='931' WHERE code='930201007';</v>
      </c>
    </row>
    <row r="3467" customFormat="1" spans="4:4">
      <c r="D3467" s="7"/>
    </row>
    <row r="3468" customFormat="1" spans="2:12">
      <c r="B3468">
        <v>940101001</v>
      </c>
      <c r="C3468" t="str">
        <f t="shared" ref="C3468:C3474" si="251">CONCATENATE(F3468,E3468,G3468,E3468,I3468)</f>
        <v>OPL - Minority Interest In Net Income (Nci) - Anak Usaha 1</v>
      </c>
      <c r="D3468" s="7" t="str">
        <f t="shared" si="249"/>
        <v>INSERT INTO m_coa (created_at, code, name) values (NOW(),'940101001','OPL - Minority Interest In Net Income (Nci) - Anak Usaha 1');</v>
      </c>
      <c r="E3468" s="744" t="s">
        <v>60</v>
      </c>
      <c r="F3468" t="s">
        <v>738</v>
      </c>
      <c r="G3468" t="s">
        <v>741</v>
      </c>
      <c r="I3468" t="s">
        <v>471</v>
      </c>
      <c r="K3468">
        <f>VLOOKUP(I3468,Sheet2!$A$2:$C$1013,3,FALSE)</f>
        <v>925</v>
      </c>
      <c r="L3468" t="str">
        <f t="shared" si="250"/>
        <v>UPDATE m_coa set coa_group_id='925' WHERE code='940101001';</v>
      </c>
    </row>
    <row r="3469" customFormat="1" spans="2:12">
      <c r="B3469">
        <v>940101002</v>
      </c>
      <c r="C3469" t="str">
        <f t="shared" si="251"/>
        <v>OPL - Minority Interest In Net Income (Nci) - Anak Usaha 2</v>
      </c>
      <c r="D3469" s="7" t="str">
        <f t="shared" si="249"/>
        <v>INSERT INTO m_coa (created_at, code, name) values (NOW(),'940101002','OPL - Minority Interest In Net Income (Nci) - Anak Usaha 2');</v>
      </c>
      <c r="E3469" s="744" t="s">
        <v>60</v>
      </c>
      <c r="F3469" t="s">
        <v>738</v>
      </c>
      <c r="G3469" t="s">
        <v>741</v>
      </c>
      <c r="I3469" t="s">
        <v>472</v>
      </c>
      <c r="K3469">
        <f>VLOOKUP(I3469,Sheet2!$A$2:$C$1013,3,FALSE)</f>
        <v>926</v>
      </c>
      <c r="L3469" t="str">
        <f t="shared" si="250"/>
        <v>UPDATE m_coa set coa_group_id='926' WHERE code='940101002';</v>
      </c>
    </row>
    <row r="3470" customFormat="1" spans="2:12">
      <c r="B3470">
        <v>940101003</v>
      </c>
      <c r="C3470" t="str">
        <f t="shared" si="251"/>
        <v>OPL - Minority Interest In Net Income (Nci) - Anak Usaha 3</v>
      </c>
      <c r="D3470" s="7" t="str">
        <f t="shared" si="249"/>
        <v>INSERT INTO m_coa (created_at, code, name) values (NOW(),'940101003','OPL - Minority Interest In Net Income (Nci) - Anak Usaha 3');</v>
      </c>
      <c r="E3470" s="744" t="s">
        <v>60</v>
      </c>
      <c r="F3470" t="s">
        <v>738</v>
      </c>
      <c r="G3470" t="s">
        <v>741</v>
      </c>
      <c r="I3470" t="s">
        <v>473</v>
      </c>
      <c r="K3470">
        <f>VLOOKUP(I3470,Sheet2!$A$2:$C$1013,3,FALSE)</f>
        <v>927</v>
      </c>
      <c r="L3470" t="str">
        <f t="shared" si="250"/>
        <v>UPDATE m_coa set coa_group_id='927' WHERE code='940101003';</v>
      </c>
    </row>
    <row r="3471" customFormat="1" spans="2:12">
      <c r="B3471">
        <v>940101004</v>
      </c>
      <c r="C3471" t="str">
        <f t="shared" si="251"/>
        <v>OPL - Minority Interest In Net Income (Nci) - Anak Usaha 4</v>
      </c>
      <c r="D3471" s="7" t="str">
        <f t="shared" si="249"/>
        <v>INSERT INTO m_coa (created_at, code, name) values (NOW(),'940101004','OPL - Minority Interest In Net Income (Nci) - Anak Usaha 4');</v>
      </c>
      <c r="E3471" s="744" t="s">
        <v>60</v>
      </c>
      <c r="F3471" t="s">
        <v>738</v>
      </c>
      <c r="G3471" t="s">
        <v>741</v>
      </c>
      <c r="I3471" t="s">
        <v>474</v>
      </c>
      <c r="K3471">
        <f>VLOOKUP(I3471,Sheet2!$A$2:$C$1013,3,FALSE)</f>
        <v>928</v>
      </c>
      <c r="L3471" t="str">
        <f t="shared" si="250"/>
        <v>UPDATE m_coa set coa_group_id='928' WHERE code='940101004';</v>
      </c>
    </row>
    <row r="3472" customFormat="1" spans="2:12">
      <c r="B3472">
        <v>940101005</v>
      </c>
      <c r="C3472" t="str">
        <f t="shared" si="251"/>
        <v>OPL - Minority Interest In Net Income (Nci) - Anak Usaha 5</v>
      </c>
      <c r="D3472" s="7" t="str">
        <f t="shared" si="249"/>
        <v>INSERT INTO m_coa (created_at, code, name) values (NOW(),'940101005','OPL - Minority Interest In Net Income (Nci) - Anak Usaha 5');</v>
      </c>
      <c r="E3472" s="744" t="s">
        <v>60</v>
      </c>
      <c r="F3472" t="s">
        <v>738</v>
      </c>
      <c r="G3472" t="s">
        <v>741</v>
      </c>
      <c r="I3472" t="s">
        <v>475</v>
      </c>
      <c r="K3472">
        <f>VLOOKUP(I3472,Sheet2!$A$2:$C$1013,3,FALSE)</f>
        <v>929</v>
      </c>
      <c r="L3472" t="str">
        <f t="shared" si="250"/>
        <v>UPDATE m_coa set coa_group_id='929' WHERE code='940101005';</v>
      </c>
    </row>
    <row r="3473" customFormat="1" spans="2:12">
      <c r="B3473">
        <v>940101006</v>
      </c>
      <c r="C3473" t="str">
        <f t="shared" si="251"/>
        <v>OPL - Minority Interest In Net Income (Nci) - Anak Usaha 6</v>
      </c>
      <c r="D3473" s="7" t="str">
        <f t="shared" si="249"/>
        <v>INSERT INTO m_coa (created_at, code, name) values (NOW(),'940101006','OPL - Minority Interest In Net Income (Nci) - Anak Usaha 6');</v>
      </c>
      <c r="E3473" s="744" t="s">
        <v>60</v>
      </c>
      <c r="F3473" t="s">
        <v>738</v>
      </c>
      <c r="G3473" t="s">
        <v>741</v>
      </c>
      <c r="I3473" t="s">
        <v>476</v>
      </c>
      <c r="K3473">
        <f>VLOOKUP(I3473,Sheet2!$A$2:$C$1013,3,FALSE)</f>
        <v>930</v>
      </c>
      <c r="L3473" t="str">
        <f t="shared" si="250"/>
        <v>UPDATE m_coa set coa_group_id='930' WHERE code='940101006';</v>
      </c>
    </row>
    <row r="3474" customFormat="1" spans="2:12">
      <c r="B3474">
        <v>940101007</v>
      </c>
      <c r="C3474" t="str">
        <f t="shared" si="251"/>
        <v>OPL - Minority Interest In Net Income (Nci) - Anak Usaha 7</v>
      </c>
      <c r="D3474" s="7" t="str">
        <f t="shared" si="249"/>
        <v>INSERT INTO m_coa (created_at, code, name) values (NOW(),'940101007','OPL - Minority Interest In Net Income (Nci) - Anak Usaha 7');</v>
      </c>
      <c r="E3474" s="744" t="s">
        <v>60</v>
      </c>
      <c r="F3474" t="s">
        <v>738</v>
      </c>
      <c r="G3474" t="s">
        <v>741</v>
      </c>
      <c r="I3474" t="s">
        <v>477</v>
      </c>
      <c r="K3474">
        <f>VLOOKUP(I3474,Sheet2!$A$2:$C$1013,3,FALSE)</f>
        <v>931</v>
      </c>
      <c r="L3474" t="str">
        <f t="shared" si="250"/>
        <v>UPDATE m_coa set coa_group_id='931' WHERE code='940101007';</v>
      </c>
    </row>
    <row r="3475" customFormat="1" spans="4:4">
      <c r="D3475" s="7"/>
    </row>
    <row r="3476" customFormat="1" spans="2:12">
      <c r="B3476">
        <v>950101001</v>
      </c>
      <c r="C3476" t="str">
        <f t="shared" ref="C3476:C3479" si="252">CONCATENATE(F3476,E3476,G3476,E3476,I3476)</f>
        <v>OCIPL - Penghasilan Komprehensif Lain - Revaluation Fa</v>
      </c>
      <c r="D3476" s="7" t="str">
        <f t="shared" si="249"/>
        <v>INSERT INTO m_coa (created_at, code, name) values (NOW(),'950101001','OCIPL - Penghasilan Komprehensif Lain - Revaluation Fa');</v>
      </c>
      <c r="E3476" s="744" t="s">
        <v>60</v>
      </c>
      <c r="F3476" t="s">
        <v>742</v>
      </c>
      <c r="G3476" t="s">
        <v>743</v>
      </c>
      <c r="I3476" t="s">
        <v>526</v>
      </c>
      <c r="K3476">
        <f>VLOOKUP(I3476,Sheet2!$A$2:$C$1013,3,FALSE)</f>
        <v>776</v>
      </c>
      <c r="L3476" t="str">
        <f t="shared" si="250"/>
        <v>UPDATE m_coa set coa_group_id='776' WHERE code='950101001';</v>
      </c>
    </row>
    <row r="3477" customFormat="1" spans="4:4">
      <c r="D3477" s="7"/>
    </row>
    <row r="3478" customFormat="1" spans="2:12">
      <c r="B3478">
        <v>950201001</v>
      </c>
      <c r="C3478" t="str">
        <f t="shared" si="252"/>
        <v>OCIPL - Penghasilan Komprehensif Lain - Imbalan Kerja</v>
      </c>
      <c r="D3478" s="7" t="str">
        <f t="shared" si="249"/>
        <v>INSERT INTO m_coa (created_at, code, name) values (NOW(),'950201001','OCIPL - Penghasilan Komprehensif Lain - Imbalan Kerja');</v>
      </c>
      <c r="E3478" s="744" t="s">
        <v>60</v>
      </c>
      <c r="F3478" t="s">
        <v>742</v>
      </c>
      <c r="G3478" t="s">
        <v>743</v>
      </c>
      <c r="I3478" t="s">
        <v>744</v>
      </c>
      <c r="K3478">
        <f>VLOOKUP(I3478,Sheet2!$A$2:$C$1013,3,FALSE)</f>
        <v>947</v>
      </c>
      <c r="L3478" t="str">
        <f t="shared" si="250"/>
        <v>UPDATE m_coa set coa_group_id='947' WHERE code='950201001';</v>
      </c>
    </row>
    <row r="3479" customFormat="1" spans="2:12">
      <c r="B3479">
        <v>950201002</v>
      </c>
      <c r="C3479" t="str">
        <f t="shared" si="252"/>
        <v>OCIPL - Penghasilan Komprehensif Lain - Income Tax Relating To Components Of Oci</v>
      </c>
      <c r="D3479" s="7" t="str">
        <f t="shared" si="249"/>
        <v>INSERT INTO m_coa (created_at, code, name) values (NOW(),'950201002','OCIPL - Penghasilan Komprehensif Lain - Income Tax Relating To Components Of Oci');</v>
      </c>
      <c r="E3479" s="744" t="s">
        <v>60</v>
      </c>
      <c r="F3479" t="s">
        <v>742</v>
      </c>
      <c r="G3479" t="s">
        <v>743</v>
      </c>
      <c r="I3479" t="s">
        <v>745</v>
      </c>
      <c r="K3479">
        <f>VLOOKUP(I3479,Sheet2!$A$2:$C$1013,3,FALSE)</f>
        <v>948</v>
      </c>
      <c r="L3479" t="str">
        <f t="shared" si="250"/>
        <v>UPDATE m_coa set coa_group_id='948' WHERE code='950201002';</v>
      </c>
    </row>
    <row r="3480" customFormat="1" spans="4:4">
      <c r="D3480" s="7"/>
    </row>
    <row r="3481" customFormat="1" spans="2:12">
      <c r="B3481">
        <v>950301001</v>
      </c>
      <c r="C3481" t="str">
        <f t="shared" ref="C3481:C3485" si="253">CONCATENATE(F3481,E3481,G3481,E3481,I3481)</f>
        <v>OCIPL - Penghasilan Komprehensif Lain - Financial Instrument</v>
      </c>
      <c r="D3481" s="7" t="str">
        <f t="shared" si="249"/>
        <v>INSERT INTO m_coa (created_at, code, name) values (NOW(),'950301001','OCIPL - Penghasilan Komprehensif Lain - Financial Instrument');</v>
      </c>
      <c r="E3481" s="744" t="s">
        <v>60</v>
      </c>
      <c r="F3481" t="s">
        <v>742</v>
      </c>
      <c r="G3481" t="s">
        <v>743</v>
      </c>
      <c r="I3481" t="s">
        <v>528</v>
      </c>
      <c r="K3481">
        <f>VLOOKUP(I3481,Sheet2!$A$2:$C$1013,3,FALSE)</f>
        <v>777</v>
      </c>
      <c r="L3481" t="str">
        <f t="shared" si="250"/>
        <v>UPDATE m_coa set coa_group_id='777' WHERE code='950301001';</v>
      </c>
    </row>
    <row r="3482" customFormat="1" spans="2:12">
      <c r="B3482">
        <v>950301002</v>
      </c>
      <c r="C3482" t="str">
        <f t="shared" si="253"/>
        <v>OCIPL - Penghasilan Komprehensif Lain - Income Tax Relating To Components Of Oci</v>
      </c>
      <c r="D3482" s="7" t="str">
        <f t="shared" si="249"/>
        <v>INSERT INTO m_coa (created_at, code, name) values (NOW(),'950301002','OCIPL - Penghasilan Komprehensif Lain - Income Tax Relating To Components Of Oci');</v>
      </c>
      <c r="E3482" s="744" t="s">
        <v>60</v>
      </c>
      <c r="F3482" t="s">
        <v>742</v>
      </c>
      <c r="G3482" t="s">
        <v>743</v>
      </c>
      <c r="I3482" t="s">
        <v>745</v>
      </c>
      <c r="K3482">
        <f>VLOOKUP(I3482,Sheet2!$A$2:$C$1013,3,FALSE)</f>
        <v>948</v>
      </c>
      <c r="L3482" t="str">
        <f t="shared" si="250"/>
        <v>UPDATE m_coa set coa_group_id='948' WHERE code='950301002';</v>
      </c>
    </row>
    <row r="3483" customFormat="1" spans="4:4">
      <c r="D3483" s="7"/>
    </row>
    <row r="3484" customFormat="1" spans="2:12">
      <c r="B3484">
        <v>950401001</v>
      </c>
      <c r="C3484" t="str">
        <f t="shared" si="253"/>
        <v>OCIPL - Penghasilan Komprehensif Lain - Foreign Exchange</v>
      </c>
      <c r="D3484" s="7" t="str">
        <f t="shared" si="249"/>
        <v>INSERT INTO m_coa (created_at, code, name) values (NOW(),'950401001','OCIPL - Penghasilan Komprehensif Lain - Foreign Exchange');</v>
      </c>
      <c r="E3484" s="744" t="s">
        <v>60</v>
      </c>
      <c r="F3484" t="s">
        <v>742</v>
      </c>
      <c r="G3484" t="s">
        <v>743</v>
      </c>
      <c r="I3484" t="s">
        <v>529</v>
      </c>
      <c r="K3484">
        <f>VLOOKUP(I3484,Sheet2!$A$2:$C$1013,3,FALSE)</f>
        <v>778</v>
      </c>
      <c r="L3484" t="str">
        <f t="shared" si="250"/>
        <v>UPDATE m_coa set coa_group_id='778' WHERE code='950401001';</v>
      </c>
    </row>
    <row r="3485" customFormat="1" spans="2:12">
      <c r="B3485">
        <v>950401002</v>
      </c>
      <c r="C3485" t="str">
        <f t="shared" si="253"/>
        <v>OCIPL - Penghasilan Komprehensif Lain - Income Tax Relating To Components Of Oci</v>
      </c>
      <c r="D3485" s="7" t="str">
        <f t="shared" si="249"/>
        <v>INSERT INTO m_coa (created_at, code, name) values (NOW(),'950401002','OCIPL - Penghasilan Komprehensif Lain - Income Tax Relating To Components Of Oci');</v>
      </c>
      <c r="E3485" s="744" t="s">
        <v>60</v>
      </c>
      <c r="F3485" t="s">
        <v>742</v>
      </c>
      <c r="G3485" t="s">
        <v>743</v>
      </c>
      <c r="I3485" t="s">
        <v>745</v>
      </c>
      <c r="K3485">
        <f>VLOOKUP(I3485,Sheet2!$A$2:$C$1013,3,FALSE)</f>
        <v>948</v>
      </c>
      <c r="L3485" t="str">
        <f t="shared" si="250"/>
        <v>UPDATE m_coa set coa_group_id='948' WHERE code='950401002';</v>
      </c>
    </row>
    <row r="3486" customFormat="1" spans="4:4">
      <c r="D3486" s="7"/>
    </row>
    <row r="3487" customFormat="1" spans="2:12">
      <c r="B3487">
        <v>950501001</v>
      </c>
      <c r="C3487" t="str">
        <f t="shared" ref="C3487:C3492" si="254">CONCATENATE(F3487,E3487,G3487,E3487,I3487)</f>
        <v>OCIPL - Penghasilan Komprehensif Lain - Bagian Atas Laba/Rugi Entitas Asosiasi (Oci) Anak Usaha 1</v>
      </c>
      <c r="D3487" s="7" t="str">
        <f t="shared" si="249"/>
        <v>INSERT INTO m_coa (created_at, code, name) values (NOW(),'950501001','OCIPL - Penghasilan Komprehensif Lain - Bagian Atas Laba/Rugi Entitas Asosiasi (Oci) Anak Usaha 1');</v>
      </c>
      <c r="E3487" s="744" t="s">
        <v>60</v>
      </c>
      <c r="F3487" t="s">
        <v>742</v>
      </c>
      <c r="G3487" t="s">
        <v>743</v>
      </c>
      <c r="I3487" t="s">
        <v>746</v>
      </c>
      <c r="K3487">
        <f>VLOOKUP(I3487,Sheet2!$A$2:$C$1013,3,FALSE)</f>
        <v>953</v>
      </c>
      <c r="L3487" t="str">
        <f t="shared" si="250"/>
        <v>UPDATE m_coa set coa_group_id='953' WHERE code='950501001';</v>
      </c>
    </row>
    <row r="3488" customFormat="1" spans="4:4">
      <c r="D3488" s="7"/>
    </row>
    <row r="3489" customFormat="1" spans="2:12">
      <c r="B3489">
        <v>960101001</v>
      </c>
      <c r="C3489" t="str">
        <f t="shared" si="254"/>
        <v>OCIPL - Penghasilan Komprehensif Lain - Revaluation Fa</v>
      </c>
      <c r="D3489" s="7" t="str">
        <f t="shared" si="249"/>
        <v>INSERT INTO m_coa (created_at, code, name) values (NOW(),'960101001','OCIPL - Penghasilan Komprehensif Lain - Revaluation Fa');</v>
      </c>
      <c r="E3489" s="744" t="s">
        <v>60</v>
      </c>
      <c r="F3489" t="s">
        <v>742</v>
      </c>
      <c r="G3489" t="s">
        <v>743</v>
      </c>
      <c r="I3489" t="s">
        <v>526</v>
      </c>
      <c r="K3489">
        <f>VLOOKUP(I3489,Sheet2!$A$2:$C$1013,3,FALSE)</f>
        <v>776</v>
      </c>
      <c r="L3489" t="str">
        <f t="shared" si="250"/>
        <v>UPDATE m_coa set coa_group_id='776' WHERE code='960101001';</v>
      </c>
    </row>
    <row r="3490" customFormat="1" spans="4:4">
      <c r="D3490" s="7"/>
    </row>
    <row r="3491" customFormat="1" spans="2:12">
      <c r="B3491">
        <v>960201001</v>
      </c>
      <c r="C3491" t="str">
        <f t="shared" si="254"/>
        <v>OCIPL - Penghasilan Komprehensif Lain - Imbalan Kerja</v>
      </c>
      <c r="D3491" s="7" t="str">
        <f t="shared" si="249"/>
        <v>INSERT INTO m_coa (created_at, code, name) values (NOW(),'960201001','OCIPL - Penghasilan Komprehensif Lain - Imbalan Kerja');</v>
      </c>
      <c r="E3491" s="744" t="s">
        <v>60</v>
      </c>
      <c r="F3491" t="s">
        <v>742</v>
      </c>
      <c r="G3491" t="s">
        <v>743</v>
      </c>
      <c r="I3491" t="s">
        <v>744</v>
      </c>
      <c r="K3491">
        <f>VLOOKUP(I3491,Sheet2!$A$2:$C$1013,3,FALSE)</f>
        <v>947</v>
      </c>
      <c r="L3491" t="str">
        <f t="shared" si="250"/>
        <v>UPDATE m_coa set coa_group_id='947' WHERE code='960201001';</v>
      </c>
    </row>
    <row r="3492" customFormat="1" spans="2:12">
      <c r="B3492">
        <v>960201002</v>
      </c>
      <c r="C3492" t="str">
        <f t="shared" si="254"/>
        <v>OCIPL - Penghasilan Komprehensif Lain - Income Tax Relating To Components Of Oci</v>
      </c>
      <c r="D3492" s="7" t="str">
        <f t="shared" si="249"/>
        <v>INSERT INTO m_coa (created_at, code, name) values (NOW(),'960201002','OCIPL - Penghasilan Komprehensif Lain - Income Tax Relating To Components Of Oci');</v>
      </c>
      <c r="E3492" s="744" t="s">
        <v>60</v>
      </c>
      <c r="F3492" t="s">
        <v>742</v>
      </c>
      <c r="G3492" t="s">
        <v>743</v>
      </c>
      <c r="I3492" t="s">
        <v>745</v>
      </c>
      <c r="K3492">
        <f>VLOOKUP(I3492,Sheet2!$A$2:$C$1013,3,FALSE)</f>
        <v>948</v>
      </c>
      <c r="L3492" t="str">
        <f t="shared" si="250"/>
        <v>UPDATE m_coa set coa_group_id='948' WHERE code='960201002';</v>
      </c>
    </row>
    <row r="3493" customFormat="1" spans="4:4">
      <c r="D3493" s="7"/>
    </row>
    <row r="3494" customFormat="1" spans="2:12">
      <c r="B3494">
        <v>960301001</v>
      </c>
      <c r="C3494" t="str">
        <f t="shared" ref="C3494:C3498" si="255">CONCATENATE(F3494,E3494,G3494,E3494,I3494)</f>
        <v>OCIPL - Penghasilan Komprehensif Lain - Financial Instrument</v>
      </c>
      <c r="D3494" s="7" t="str">
        <f t="shared" si="249"/>
        <v>INSERT INTO m_coa (created_at, code, name) values (NOW(),'960301001','OCIPL - Penghasilan Komprehensif Lain - Financial Instrument');</v>
      </c>
      <c r="E3494" s="744" t="s">
        <v>60</v>
      </c>
      <c r="F3494" t="s">
        <v>742</v>
      </c>
      <c r="G3494" t="s">
        <v>743</v>
      </c>
      <c r="I3494" t="s">
        <v>528</v>
      </c>
      <c r="K3494">
        <f>VLOOKUP(I3494,Sheet2!$A$2:$C$1013,3,FALSE)</f>
        <v>777</v>
      </c>
      <c r="L3494" t="str">
        <f t="shared" si="250"/>
        <v>UPDATE m_coa set coa_group_id='777' WHERE code='960301001';</v>
      </c>
    </row>
    <row r="3495" customFormat="1" spans="2:12">
      <c r="B3495">
        <v>960301002</v>
      </c>
      <c r="C3495" t="str">
        <f t="shared" si="255"/>
        <v>OCIPL - Penghasilan Komprehensif Lain - Income Tax Relating To Components Of Oci</v>
      </c>
      <c r="D3495" s="7" t="str">
        <f t="shared" si="249"/>
        <v>INSERT INTO m_coa (created_at, code, name) values (NOW(),'960301002','OCIPL - Penghasilan Komprehensif Lain - Income Tax Relating To Components Of Oci');</v>
      </c>
      <c r="E3495" s="744" t="s">
        <v>60</v>
      </c>
      <c r="F3495" t="s">
        <v>742</v>
      </c>
      <c r="G3495" t="s">
        <v>743</v>
      </c>
      <c r="I3495" t="s">
        <v>745</v>
      </c>
      <c r="K3495">
        <f>VLOOKUP(I3495,Sheet2!$A$2:$C$1013,3,FALSE)</f>
        <v>948</v>
      </c>
      <c r="L3495" t="str">
        <f t="shared" si="250"/>
        <v>UPDATE m_coa set coa_group_id='948' WHERE code='960301002';</v>
      </c>
    </row>
    <row r="3496" customFormat="1" spans="4:4">
      <c r="D3496" s="7"/>
    </row>
    <row r="3497" customFormat="1" spans="2:12">
      <c r="B3497">
        <v>960401001</v>
      </c>
      <c r="C3497" t="str">
        <f t="shared" si="255"/>
        <v>OCIPL - Penghasilan Komprehensif Lain - Foreign Exchange</v>
      </c>
      <c r="D3497" s="7" t="str">
        <f t="shared" si="249"/>
        <v>INSERT INTO m_coa (created_at, code, name) values (NOW(),'960401001','OCIPL - Penghasilan Komprehensif Lain - Foreign Exchange');</v>
      </c>
      <c r="E3497" s="744" t="s">
        <v>60</v>
      </c>
      <c r="F3497" t="s">
        <v>742</v>
      </c>
      <c r="G3497" t="s">
        <v>743</v>
      </c>
      <c r="I3497" t="s">
        <v>529</v>
      </c>
      <c r="K3497">
        <f>VLOOKUP(I3497,Sheet2!$A$2:$C$1013,3,FALSE)</f>
        <v>778</v>
      </c>
      <c r="L3497" t="str">
        <f t="shared" si="250"/>
        <v>UPDATE m_coa set coa_group_id='778' WHERE code='960401001';</v>
      </c>
    </row>
    <row r="3498" customFormat="1" spans="2:12">
      <c r="B3498">
        <v>960401002</v>
      </c>
      <c r="C3498" t="str">
        <f t="shared" si="255"/>
        <v>OCIPL - Penghasilan Komprehensif Lain - Income Tax Relating To Components Of Oci</v>
      </c>
      <c r="D3498" s="7" t="str">
        <f t="shared" si="249"/>
        <v>INSERT INTO m_coa (created_at, code, name) values (NOW(),'960401002','OCIPL - Penghasilan Komprehensif Lain - Income Tax Relating To Components Of Oci');</v>
      </c>
      <c r="E3498" s="744" t="s">
        <v>60</v>
      </c>
      <c r="F3498" t="s">
        <v>742</v>
      </c>
      <c r="G3498" t="s">
        <v>743</v>
      </c>
      <c r="I3498" t="s">
        <v>745</v>
      </c>
      <c r="K3498">
        <f>VLOOKUP(I3498,Sheet2!$A$2:$C$1013,3,FALSE)</f>
        <v>948</v>
      </c>
      <c r="L3498" t="str">
        <f t="shared" si="250"/>
        <v>UPDATE m_coa set coa_group_id='948' WHERE code='960401002';</v>
      </c>
    </row>
    <row r="3499" customFormat="1" spans="4:4">
      <c r="D3499" s="7"/>
    </row>
    <row r="3500" customFormat="1" spans="2:12">
      <c r="B3500">
        <v>960501001</v>
      </c>
      <c r="C3500" t="str">
        <f t="shared" ref="C3500:C3505" si="256">CONCATENATE(F3500,E3500,G3500,E3500,I3500)</f>
        <v>OCIPL - Penghasilan Komprehensif Lain - Bagian Atas Laba/Rugi Entitas Asosiasi (Oci) Anak Usaha 1</v>
      </c>
      <c r="D3500" s="7" t="str">
        <f t="shared" si="249"/>
        <v>INSERT INTO m_coa (created_at, code, name) values (NOW(),'960501001','OCIPL - Penghasilan Komprehensif Lain - Bagian Atas Laba/Rugi Entitas Asosiasi (Oci) Anak Usaha 1');</v>
      </c>
      <c r="E3500" s="744" t="s">
        <v>60</v>
      </c>
      <c r="F3500" t="s">
        <v>742</v>
      </c>
      <c r="G3500" t="s">
        <v>743</v>
      </c>
      <c r="I3500" t="s">
        <v>746</v>
      </c>
      <c r="K3500">
        <f>VLOOKUP(I3500,Sheet2!$A$2:$C$1013,3,FALSE)</f>
        <v>953</v>
      </c>
      <c r="L3500" t="str">
        <f t="shared" si="250"/>
        <v>UPDATE m_coa set coa_group_id='953' WHERE code='960501001';</v>
      </c>
    </row>
    <row r="3501" customFormat="1" spans="4:4">
      <c r="D3501" s="7"/>
    </row>
    <row r="3502" customFormat="1" spans="2:12">
      <c r="B3502">
        <v>970101001</v>
      </c>
      <c r="C3502" t="str">
        <f t="shared" si="256"/>
        <v>OCIPL - Non Controlling Dari Oci - Imbalan Kerja</v>
      </c>
      <c r="D3502" s="7" t="str">
        <f t="shared" si="249"/>
        <v>INSERT INTO m_coa (created_at, code, name) values (NOW(),'970101001','OCIPL - Non Controlling Dari Oci - Imbalan Kerja');</v>
      </c>
      <c r="E3502" s="744" t="s">
        <v>60</v>
      </c>
      <c r="F3502" t="s">
        <v>742</v>
      </c>
      <c r="G3502" t="s">
        <v>747</v>
      </c>
      <c r="I3502" t="s">
        <v>744</v>
      </c>
      <c r="K3502">
        <f>VLOOKUP(I3502,Sheet2!$A$2:$C$1013,3,FALSE)</f>
        <v>947</v>
      </c>
      <c r="L3502" t="str">
        <f t="shared" si="250"/>
        <v>UPDATE m_coa set coa_group_id='947' WHERE code='970101001';</v>
      </c>
    </row>
    <row r="3503" customFormat="1" spans="2:12">
      <c r="B3503">
        <v>970101002</v>
      </c>
      <c r="C3503" t="str">
        <f t="shared" si="256"/>
        <v>OCIPL - Non Controlling Dari Oci - Revaluation Fa</v>
      </c>
      <c r="D3503" s="7" t="str">
        <f t="shared" si="249"/>
        <v>INSERT INTO m_coa (created_at, code, name) values (NOW(),'970101002','OCIPL - Non Controlling Dari Oci - Revaluation Fa');</v>
      </c>
      <c r="E3503" s="744" t="s">
        <v>60</v>
      </c>
      <c r="F3503" t="s">
        <v>742</v>
      </c>
      <c r="G3503" t="s">
        <v>747</v>
      </c>
      <c r="I3503" t="s">
        <v>526</v>
      </c>
      <c r="K3503">
        <f>VLOOKUP(I3503,Sheet2!$A$2:$C$1013,3,FALSE)</f>
        <v>776</v>
      </c>
      <c r="L3503" t="str">
        <f t="shared" si="250"/>
        <v>UPDATE m_coa set coa_group_id='776' WHERE code='970101002';</v>
      </c>
    </row>
    <row r="3504" customFormat="1" spans="2:12">
      <c r="B3504">
        <v>970101003</v>
      </c>
      <c r="C3504" t="str">
        <f t="shared" si="256"/>
        <v>OCIPL - Non Controlling Dari Oci - Financial Instrument</v>
      </c>
      <c r="D3504" s="7" t="str">
        <f t="shared" si="249"/>
        <v>INSERT INTO m_coa (created_at, code, name) values (NOW(),'970101003','OCIPL - Non Controlling Dari Oci - Financial Instrument');</v>
      </c>
      <c r="E3504" s="744" t="s">
        <v>60</v>
      </c>
      <c r="F3504" t="s">
        <v>742</v>
      </c>
      <c r="G3504" t="s">
        <v>747</v>
      </c>
      <c r="I3504" t="s">
        <v>528</v>
      </c>
      <c r="K3504">
        <f>VLOOKUP(I3504,Sheet2!$A$2:$C$1013,3,FALSE)</f>
        <v>777</v>
      </c>
      <c r="L3504" t="str">
        <f t="shared" si="250"/>
        <v>UPDATE m_coa set coa_group_id='777' WHERE code='970101003';</v>
      </c>
    </row>
    <row r="3505" customFormat="1" spans="2:12">
      <c r="B3505">
        <v>970101004</v>
      </c>
      <c r="C3505" t="str">
        <f t="shared" si="256"/>
        <v>OCIPL - Non Controlling Dari Oci - Foreign Exchange</v>
      </c>
      <c r="D3505" s="7" t="str">
        <f t="shared" si="249"/>
        <v>INSERT INTO m_coa (created_at, code, name) values (NOW(),'970101004','OCIPL - Non Controlling Dari Oci - Foreign Exchange');</v>
      </c>
      <c r="E3505" s="744" t="s">
        <v>60</v>
      </c>
      <c r="F3505" t="s">
        <v>742</v>
      </c>
      <c r="G3505" t="s">
        <v>747</v>
      </c>
      <c r="I3505" t="s">
        <v>529</v>
      </c>
      <c r="K3505">
        <f>VLOOKUP(I3505,Sheet2!$A$2:$C$1013,3,FALSE)</f>
        <v>778</v>
      </c>
      <c r="L3505" t="str">
        <f t="shared" si="250"/>
        <v>UPDATE m_coa set coa_group_id='778' WHERE code='970101004';</v>
      </c>
    </row>
  </sheetData>
  <autoFilter ref="B2:L3505">
    <extLst/>
  </autoFilter>
  <mergeCells count="1">
    <mergeCell ref="F2:J2"/>
  </mergeCell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workbookViewId="0">
      <selection activeCell="A2" sqref="A2:A18"/>
    </sheetView>
  </sheetViews>
  <sheetFormatPr defaultColWidth="9.14285714285714" defaultRowHeight="15" outlineLevelCol="4"/>
  <cols>
    <col min="1" max="1" width="13.1428571428571" customWidth="1"/>
    <col min="5" max="5" width="12.2857142857143" customWidth="1"/>
  </cols>
  <sheetData>
    <row r="1" spans="1:2">
      <c r="A1" s="5" t="s">
        <v>1601</v>
      </c>
      <c r="B1" t="s">
        <v>1602</v>
      </c>
    </row>
    <row r="2" spans="1:2">
      <c r="A2" t="s">
        <v>1603</v>
      </c>
      <c r="B2" t="s">
        <v>1602</v>
      </c>
    </row>
    <row r="3" spans="1:2">
      <c r="A3" t="s">
        <v>1604</v>
      </c>
      <c r="B3" t="s">
        <v>1602</v>
      </c>
    </row>
    <row r="4" spans="1:2">
      <c r="A4" s="5" t="s">
        <v>1605</v>
      </c>
      <c r="B4" t="s">
        <v>1602</v>
      </c>
    </row>
    <row r="5" spans="2:3">
      <c r="B5" s="6" t="s">
        <v>1606</v>
      </c>
      <c r="C5" t="s">
        <v>1602</v>
      </c>
    </row>
    <row r="6" spans="2:3">
      <c r="B6" s="6" t="s">
        <v>1607</v>
      </c>
      <c r="C6" t="s">
        <v>1602</v>
      </c>
    </row>
    <row r="7" spans="2:5">
      <c r="B7" s="6" t="s">
        <v>1608</v>
      </c>
      <c r="C7" t="s">
        <v>1602</v>
      </c>
      <c r="E7" t="s">
        <v>1609</v>
      </c>
    </row>
    <row r="8" spans="2:3">
      <c r="B8" s="6" t="s">
        <v>1610</v>
      </c>
      <c r="C8" t="s">
        <v>1602</v>
      </c>
    </row>
    <row r="9" spans="2:3">
      <c r="B9" s="6" t="s">
        <v>1611</v>
      </c>
      <c r="C9" t="s">
        <v>1612</v>
      </c>
    </row>
    <row r="10" spans="1:2">
      <c r="A10" t="s">
        <v>1613</v>
      </c>
      <c r="B10" t="s">
        <v>1602</v>
      </c>
    </row>
    <row r="11" spans="1:2">
      <c r="A11" t="s">
        <v>1614</v>
      </c>
      <c r="B11" t="s">
        <v>1602</v>
      </c>
    </row>
    <row r="12" spans="1:2">
      <c r="A12" t="s">
        <v>1615</v>
      </c>
      <c r="B12" t="s">
        <v>1602</v>
      </c>
    </row>
    <row r="13" spans="1:2">
      <c r="A13" t="s">
        <v>1616</v>
      </c>
      <c r="B13" t="s">
        <v>1602</v>
      </c>
    </row>
    <row r="14" spans="1:2">
      <c r="A14" t="s">
        <v>1617</v>
      </c>
      <c r="B14" t="s">
        <v>1602</v>
      </c>
    </row>
    <row r="15" spans="1:2">
      <c r="A15" t="s">
        <v>1618</v>
      </c>
      <c r="B15" t="s">
        <v>1602</v>
      </c>
    </row>
    <row r="16" spans="1:2">
      <c r="A16" t="s">
        <v>1619</v>
      </c>
      <c r="B16" t="s">
        <v>1602</v>
      </c>
    </row>
    <row r="17" spans="1:2">
      <c r="A17" t="s">
        <v>1620</v>
      </c>
      <c r="B17" t="s">
        <v>1602</v>
      </c>
    </row>
    <row r="18" spans="1:2">
      <c r="A18" t="s">
        <v>1621</v>
      </c>
      <c r="B18" t="s">
        <v>1602</v>
      </c>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13"/>
  <sheetViews>
    <sheetView topLeftCell="A991" workbookViewId="0">
      <selection activeCell="D1013" sqref="D1013"/>
    </sheetView>
  </sheetViews>
  <sheetFormatPr defaultColWidth="9.14285714285714" defaultRowHeight="15" outlineLevelCol="3"/>
  <cols>
    <col min="1" max="1" width="80.2857142857143" customWidth="1"/>
    <col min="2" max="2" width="9.14285714285714" style="1"/>
    <col min="3" max="3" width="4.57142857142857" customWidth="1"/>
  </cols>
  <sheetData>
    <row r="1" spans="1:3">
      <c r="A1" s="2" t="s">
        <v>1622</v>
      </c>
      <c r="B1" s="1" t="s">
        <v>1623</v>
      </c>
      <c r="C1" s="2" t="s">
        <v>1624</v>
      </c>
    </row>
    <row r="2" spans="1:4">
      <c r="A2" s="3" t="s">
        <v>64</v>
      </c>
      <c r="B2" s="4" t="s">
        <v>1625</v>
      </c>
      <c r="C2" s="3">
        <v>1</v>
      </c>
      <c r="D2" t="str">
        <f>"INSERT INTO m_coa_group (id, code, name) values ("&amp;C2&amp;",'"&amp;B2&amp;"','"&amp;A2&amp;"');"</f>
        <v>INSERT INTO m_coa_group (id, code, name) values (1,'0001','Kas Kecil');</v>
      </c>
    </row>
    <row r="3" spans="1:4">
      <c r="A3" s="3" t="s">
        <v>65</v>
      </c>
      <c r="B3" s="4" t="s">
        <v>1626</v>
      </c>
      <c r="C3" s="3">
        <v>2</v>
      </c>
      <c r="D3" t="str">
        <f t="shared" ref="D3:D66" si="0">"INSERT INTO m_coa_group (id, code, name) values ("&amp;C3&amp;",'"&amp;B3&amp;"','"&amp;A3&amp;"');"</f>
        <v>INSERT INTO m_coa_group (id, code, name) values (2,'0002','Kas Besar');</v>
      </c>
    </row>
    <row r="4" spans="1:4">
      <c r="A4" s="3" t="s">
        <v>66</v>
      </c>
      <c r="B4" s="4" t="s">
        <v>1627</v>
      </c>
      <c r="C4" s="3">
        <v>3</v>
      </c>
      <c r="D4" t="str">
        <f t="shared" si="0"/>
        <v>INSERT INTO m_coa_group (id, code, name) values (3,'0003','Kas Akun Digital');</v>
      </c>
    </row>
    <row r="5" spans="1:4">
      <c r="A5" s="3" t="s">
        <v>70</v>
      </c>
      <c r="B5" s="4" t="s">
        <v>1628</v>
      </c>
      <c r="C5" s="3">
        <v>4</v>
      </c>
      <c r="D5" t="str">
        <f t="shared" si="0"/>
        <v>INSERT INTO m_coa_group (id, code, name) values (4,'0004','PT BANK CENTRAL ASIA');</v>
      </c>
    </row>
    <row r="6" spans="1:4">
      <c r="A6" s="3" t="s">
        <v>71</v>
      </c>
      <c r="B6" s="4" t="s">
        <v>1629</v>
      </c>
      <c r="C6" s="3">
        <v>5</v>
      </c>
      <c r="D6" t="str">
        <f t="shared" si="0"/>
        <v>INSERT INTO m_coa_group (id, code, name) values (5,'0005','PT BANK MANDIRI (PERSERO)');</v>
      </c>
    </row>
    <row r="7" spans="1:4">
      <c r="A7" s="3" t="s">
        <v>72</v>
      </c>
      <c r="B7" s="4" t="s">
        <v>1630</v>
      </c>
      <c r="C7" s="3">
        <v>6</v>
      </c>
      <c r="D7" t="str">
        <f t="shared" si="0"/>
        <v>INSERT INTO m_coa_group (id, code, name) values (6,'0006','PT BANK NEGARA INDONESIA (PERSERO)');</v>
      </c>
    </row>
    <row r="8" spans="1:4">
      <c r="A8" s="3" t="s">
        <v>73</v>
      </c>
      <c r="B8" s="4" t="s">
        <v>1631</v>
      </c>
      <c r="C8" s="3">
        <v>7</v>
      </c>
      <c r="D8" t="str">
        <f t="shared" si="0"/>
        <v>INSERT INTO m_coa_group (id, code, name) values (7,'0007','PT BANK CIMB NIAGA');</v>
      </c>
    </row>
    <row r="9" spans="1:4">
      <c r="A9" s="3" t="s">
        <v>74</v>
      </c>
      <c r="B9" s="4" t="s">
        <v>1632</v>
      </c>
      <c r="C9" s="3">
        <v>8</v>
      </c>
      <c r="D9" t="str">
        <f t="shared" si="0"/>
        <v>INSERT INTO m_coa_group (id, code, name) values (8,'0008','PT BANK QNB INDONESIA');</v>
      </c>
    </row>
    <row r="10" spans="1:4">
      <c r="A10" s="3" t="s">
        <v>75</v>
      </c>
      <c r="B10" s="4" t="s">
        <v>1633</v>
      </c>
      <c r="C10" s="3">
        <v>9</v>
      </c>
      <c r="D10" t="str">
        <f t="shared" si="0"/>
        <v>INSERT INTO m_coa_group (id, code, name) values (9,'0009','PT BANK RAKYAT INDONESIA (PERSERO)');</v>
      </c>
    </row>
    <row r="11" spans="1:4">
      <c r="A11" s="3" t="s">
        <v>76</v>
      </c>
      <c r="B11" s="4" t="s">
        <v>1634</v>
      </c>
      <c r="C11" s="3">
        <v>10</v>
      </c>
      <c r="D11" t="str">
        <f t="shared" si="0"/>
        <v>INSERT INTO m_coa_group (id, code, name) values (10,'0010','PT BANK PERMATA');</v>
      </c>
    </row>
    <row r="12" spans="1:4">
      <c r="A12" s="3" t="s">
        <v>77</v>
      </c>
      <c r="B12" s="4" t="s">
        <v>1635</v>
      </c>
      <c r="C12" s="3">
        <v>11</v>
      </c>
      <c r="D12" t="str">
        <f t="shared" si="0"/>
        <v>INSERT INTO m_coa_group (id, code, name) values (11,'0011','PT BANK UOB INDONESIA');</v>
      </c>
    </row>
    <row r="13" spans="1:4">
      <c r="A13" s="3" t="s">
        <v>78</v>
      </c>
      <c r="B13" s="4" t="s">
        <v>1636</v>
      </c>
      <c r="C13" s="3">
        <v>12</v>
      </c>
      <c r="D13" t="str">
        <f t="shared" si="0"/>
        <v>INSERT INTO m_coa_group (id, code, name) values (12,'0012','PT BANK DKI');</v>
      </c>
    </row>
    <row r="14" spans="1:4">
      <c r="A14" s="3" t="s">
        <v>79</v>
      </c>
      <c r="B14" s="4" t="s">
        <v>1637</v>
      </c>
      <c r="C14" s="3">
        <v>13</v>
      </c>
      <c r="D14" t="str">
        <f t="shared" si="0"/>
        <v>INSERT INTO m_coa_group (id, code, name) values (13,'0013','PT BANK JTRUST INDONESIA');</v>
      </c>
    </row>
    <row r="15" spans="1:4">
      <c r="A15" s="3" t="s">
        <v>80</v>
      </c>
      <c r="B15" s="4" t="s">
        <v>1638</v>
      </c>
      <c r="C15" s="3">
        <v>14</v>
      </c>
      <c r="D15" t="str">
        <f t="shared" si="0"/>
        <v>INSERT INTO m_coa_group (id, code, name) values (14,'0014','PT BANK DANAMON INDONESIA');</v>
      </c>
    </row>
    <row r="16" spans="1:4">
      <c r="A16" s="3" t="s">
        <v>81</v>
      </c>
      <c r="B16" s="4" t="s">
        <v>1639</v>
      </c>
      <c r="C16" s="3">
        <v>15</v>
      </c>
      <c r="D16" t="str">
        <f t="shared" si="0"/>
        <v>INSERT INTO m_coa_group (id, code, name) values (15,'0015','PT BANK SYARIAH INDONESIA');</v>
      </c>
    </row>
    <row r="17" spans="1:4">
      <c r="A17" s="3" t="s">
        <v>1640</v>
      </c>
      <c r="B17" s="4" t="s">
        <v>1641</v>
      </c>
      <c r="C17" s="3">
        <v>16</v>
      </c>
      <c r="D17" t="str">
        <f t="shared" si="0"/>
        <v>INSERT INTO m_coa_group (id, code, name) values (16,'0016','PT BANK CAPITAL INDONESIA ');</v>
      </c>
    </row>
    <row r="18" spans="1:4">
      <c r="A18" s="3" t="s">
        <v>83</v>
      </c>
      <c r="B18" s="4" t="s">
        <v>1642</v>
      </c>
      <c r="C18" s="3">
        <v>17</v>
      </c>
      <c r="D18" t="str">
        <f t="shared" si="0"/>
        <v>INSERT INTO m_coa_group (id, code, name) values (17,'0017','PT BANK MNC INTERNASIONAL');</v>
      </c>
    </row>
    <row r="19" spans="1:4">
      <c r="A19" s="3" t="s">
        <v>84</v>
      </c>
      <c r="B19" s="4" t="s">
        <v>1643</v>
      </c>
      <c r="C19" s="3">
        <v>18</v>
      </c>
      <c r="D19" t="str">
        <f t="shared" si="0"/>
        <v>INSERT INTO m_coa_group (id, code, name) values (18,'0018','PT BANK OCBC NISP');</v>
      </c>
    </row>
    <row r="20" spans="1:4">
      <c r="A20" s="3" t="s">
        <v>85</v>
      </c>
      <c r="B20" s="4" t="s">
        <v>1644</v>
      </c>
      <c r="C20" s="3">
        <v>19</v>
      </c>
      <c r="D20" t="str">
        <f t="shared" si="0"/>
        <v>INSERT INTO m_coa_group (id, code, name) values (19,'0019','PT BANK MEGA');</v>
      </c>
    </row>
    <row r="21" spans="1:4">
      <c r="A21" s="3" t="s">
        <v>86</v>
      </c>
      <c r="B21" s="4" t="s">
        <v>1645</v>
      </c>
      <c r="C21" s="3">
        <v>20</v>
      </c>
      <c r="D21" t="str">
        <f t="shared" si="0"/>
        <v>INSERT INTO m_coa_group (id, code, name) values (20,'0020','PT BANK PEMBANGUNAN DAERAH JAWA TENGAH');</v>
      </c>
    </row>
    <row r="22" spans="1:4">
      <c r="A22" s="3" t="s">
        <v>87</v>
      </c>
      <c r="B22" s="4" t="s">
        <v>1646</v>
      </c>
      <c r="C22" s="3">
        <v>21</v>
      </c>
      <c r="D22" t="str">
        <f t="shared" si="0"/>
        <v>INSERT INTO m_coa_group (id, code, name) values (21,'0021','PT BANK PEMBANGUNAN DAERAH JAWA TIMUR');</v>
      </c>
    </row>
    <row r="23" spans="1:4">
      <c r="A23" s="3" t="s">
        <v>88</v>
      </c>
      <c r="B23" s="4" t="s">
        <v>1647</v>
      </c>
      <c r="C23" s="3">
        <v>22</v>
      </c>
      <c r="D23" t="str">
        <f t="shared" si="0"/>
        <v>INSERT INTO m_coa_group (id, code, name) values (22,'0022','PT BANK MAYBANK INDONESIA');</v>
      </c>
    </row>
    <row r="24" spans="1:4">
      <c r="A24" s="3" t="s">
        <v>89</v>
      </c>
      <c r="B24" s="4" t="s">
        <v>1648</v>
      </c>
      <c r="C24" s="3">
        <v>23</v>
      </c>
      <c r="D24" t="str">
        <f t="shared" si="0"/>
        <v>INSERT INTO m_coa_group (id, code, name) values (23,'0023','PT BANK MUAMALAT INDONESIA');</v>
      </c>
    </row>
    <row r="25" spans="1:4">
      <c r="A25" s="3" t="s">
        <v>90</v>
      </c>
      <c r="B25" s="4" t="s">
        <v>1649</v>
      </c>
      <c r="C25" s="3">
        <v>24</v>
      </c>
      <c r="D25" t="str">
        <f t="shared" si="0"/>
        <v>INSERT INTO m_coa_group (id, code, name) values (24,'0024','PT BANK DBS INDONESIA');</v>
      </c>
    </row>
    <row r="26" spans="1:4">
      <c r="A26" s="3" t="s">
        <v>91</v>
      </c>
      <c r="B26" s="4" t="s">
        <v>1650</v>
      </c>
      <c r="C26" s="3">
        <v>25</v>
      </c>
      <c r="D26" t="str">
        <f t="shared" si="0"/>
        <v>INSERT INTO m_coa_group (id, code, name) values (25,'0025','PT BANK MASPION INDONESIA');</v>
      </c>
    </row>
    <row r="27" spans="1:4">
      <c r="A27" s="3" t="s">
        <v>92</v>
      </c>
      <c r="B27" s="4" t="s">
        <v>1651</v>
      </c>
      <c r="C27" s="3">
        <v>26</v>
      </c>
      <c r="D27" t="str">
        <f t="shared" si="0"/>
        <v>INSERT INTO m_coa_group (id, code, name) values (26,'0026','PT BANK PAN INDONESIA');</v>
      </c>
    </row>
    <row r="28" spans="1:4">
      <c r="A28" s="3" t="s">
        <v>93</v>
      </c>
      <c r="B28" s="4" t="s">
        <v>1652</v>
      </c>
      <c r="C28" s="3">
        <v>27</v>
      </c>
      <c r="D28" t="str">
        <f t="shared" si="0"/>
        <v>INSERT INTO m_coa_group (id, code, name) values (27,'0027','PT BANK TABUNGAN PENSIUNAN NASIONAL');</v>
      </c>
    </row>
    <row r="29" spans="1:4">
      <c r="A29" s="3" t="s">
        <v>94</v>
      </c>
      <c r="B29" s="4" t="s">
        <v>1653</v>
      </c>
      <c r="C29" s="3">
        <v>28</v>
      </c>
      <c r="D29" t="str">
        <f t="shared" si="0"/>
        <v>INSERT INTO m_coa_group (id, code, name) values (28,'0028','PT BANK TABUNGAN NEGARA');</v>
      </c>
    </row>
    <row r="30" spans="1:4">
      <c r="A30" s="3" t="s">
        <v>97</v>
      </c>
      <c r="B30" s="4" t="s">
        <v>1654</v>
      </c>
      <c r="C30" s="3">
        <v>29</v>
      </c>
      <c r="D30" t="str">
        <f t="shared" si="0"/>
        <v>INSERT INTO m_coa_group (id, code, name) values (29,'0029','Saham Mcas');</v>
      </c>
    </row>
    <row r="31" spans="1:4">
      <c r="A31" s="3" t="s">
        <v>98</v>
      </c>
      <c r="B31" s="4" t="s">
        <v>1655</v>
      </c>
      <c r="C31" s="3">
        <v>30</v>
      </c>
      <c r="D31" t="str">
        <f t="shared" si="0"/>
        <v>INSERT INTO m_coa_group (id, code, name) values (30,'0030','Saham Nfcx');</v>
      </c>
    </row>
    <row r="32" spans="1:4">
      <c r="A32" s="3" t="s">
        <v>99</v>
      </c>
      <c r="B32" s="4" t="s">
        <v>1656</v>
      </c>
      <c r="C32" s="3">
        <v>31</v>
      </c>
      <c r="D32" t="str">
        <f t="shared" si="0"/>
        <v>INSERT INTO m_coa_group (id, code, name) values (31,'0031','Saham Diva');</v>
      </c>
    </row>
    <row r="33" spans="1:4">
      <c r="A33" s="3" t="s">
        <v>100</v>
      </c>
      <c r="B33" s="4" t="s">
        <v>1657</v>
      </c>
      <c r="C33" s="3">
        <v>32</v>
      </c>
      <c r="D33" t="str">
        <f t="shared" si="0"/>
        <v>INSERT INTO m_coa_group (id, code, name) values (32,'0032','Saham Tfas');</v>
      </c>
    </row>
    <row r="34" spans="1:4">
      <c r="A34" s="3" t="s">
        <v>101</v>
      </c>
      <c r="B34" s="4" t="s">
        <v>1658</v>
      </c>
      <c r="C34" s="3">
        <v>33</v>
      </c>
      <c r="D34" t="str">
        <f t="shared" si="0"/>
        <v>INSERT INTO m_coa_group (id, code, name) values (33,'0033','Saham Dmmx');</v>
      </c>
    </row>
    <row r="35" spans="1:4">
      <c r="A35" s="3" t="s">
        <v>102</v>
      </c>
      <c r="B35" s="4" t="s">
        <v>1659</v>
      </c>
      <c r="C35" s="3">
        <v>34</v>
      </c>
      <c r="D35" t="str">
        <f t="shared" si="0"/>
        <v>INSERT INTO m_coa_group (id, code, name) values (34,'0034','Saham Pege');</v>
      </c>
    </row>
    <row r="36" spans="1:4">
      <c r="A36" s="3" t="s">
        <v>103</v>
      </c>
      <c r="B36" s="4" t="s">
        <v>1660</v>
      </c>
      <c r="C36" s="3">
        <v>35</v>
      </c>
      <c r="D36" t="str">
        <f t="shared" si="0"/>
        <v>INSERT INTO m_coa_group (id, code, name) values (35,'0035','Saham Abba');</v>
      </c>
    </row>
    <row r="37" spans="1:4">
      <c r="A37" s="3" t="s">
        <v>104</v>
      </c>
      <c r="B37" s="4" t="s">
        <v>1661</v>
      </c>
      <c r="C37" s="3">
        <v>36</v>
      </c>
      <c r="D37" t="str">
        <f t="shared" si="0"/>
        <v>INSERT INTO m_coa_group (id, code, name) values (36,'0036','Saham Defi');</v>
      </c>
    </row>
    <row r="38" spans="1:4">
      <c r="A38" s="3" t="s">
        <v>106</v>
      </c>
      <c r="B38" s="4" t="s">
        <v>1662</v>
      </c>
      <c r="C38" s="3">
        <v>37</v>
      </c>
      <c r="D38" t="str">
        <f t="shared" si="0"/>
        <v>INSERT INTO m_coa_group (id, code, name) values (37,'0037','End User');</v>
      </c>
    </row>
    <row r="39" spans="1:4">
      <c r="A39" s="3" t="s">
        <v>107</v>
      </c>
      <c r="B39" s="4" t="s">
        <v>1663</v>
      </c>
      <c r="C39" s="3">
        <v>38</v>
      </c>
      <c r="D39" t="str">
        <f t="shared" si="0"/>
        <v>INSERT INTO m_coa_group (id, code, name) values (38,'0038','PT Telekomunikasi Selular');</v>
      </c>
    </row>
    <row r="40" spans="1:4">
      <c r="A40" s="3" t="s">
        <v>108</v>
      </c>
      <c r="B40" s="4" t="s">
        <v>1664</v>
      </c>
      <c r="C40" s="3">
        <v>39</v>
      </c>
      <c r="D40" t="str">
        <f t="shared" si="0"/>
        <v>INSERT INTO m_coa_group (id, code, name) values (39,'0039','PT Indosat Tbk');</v>
      </c>
    </row>
    <row r="41" spans="1:4">
      <c r="A41" s="3" t="s">
        <v>109</v>
      </c>
      <c r="B41" s="4" t="s">
        <v>1665</v>
      </c>
      <c r="C41" s="3">
        <v>40</v>
      </c>
      <c r="D41" t="str">
        <f t="shared" si="0"/>
        <v>INSERT INTO m_coa_group (id, code, name) values (40,'0040','PT Xl Axiata Tbk');</v>
      </c>
    </row>
    <row r="42" spans="1:4">
      <c r="A42" s="3" t="s">
        <v>110</v>
      </c>
      <c r="B42" s="4" t="s">
        <v>1666</v>
      </c>
      <c r="C42" s="3">
        <v>41</v>
      </c>
      <c r="D42" t="str">
        <f t="shared" si="0"/>
        <v>INSERT INTO m_coa_group (id, code, name) values (41,'0041','Piutang usaha lainnya');</v>
      </c>
    </row>
    <row r="43" spans="1:4">
      <c r="A43" s="3" t="s">
        <v>111</v>
      </c>
      <c r="B43" s="4" t="s">
        <v>1667</v>
      </c>
      <c r="C43" s="3">
        <v>42</v>
      </c>
      <c r="D43" t="str">
        <f t="shared" si="0"/>
        <v>INSERT INTO m_coa_group (id, code, name) values (42,'0042','Cadangan Penurunan Nilai Piutang');</v>
      </c>
    </row>
    <row r="44" spans="1:4">
      <c r="A44" s="3" t="s">
        <v>113</v>
      </c>
      <c r="B44" s="4" t="s">
        <v>1668</v>
      </c>
      <c r="C44" s="3">
        <v>43</v>
      </c>
      <c r="D44" t="str">
        <f t="shared" si="0"/>
        <v>INSERT INTO m_coa_group (id, code, name) values (43,'0043','PT 1 Inti Dot Com');</v>
      </c>
    </row>
    <row r="45" spans="1:4">
      <c r="A45" s="3" t="s">
        <v>114</v>
      </c>
      <c r="B45" s="4" t="s">
        <v>1669</v>
      </c>
      <c r="C45" s="3">
        <v>44</v>
      </c>
      <c r="D45" t="str">
        <f t="shared" si="0"/>
        <v>INSERT INTO m_coa_group (id, code, name) values (44,'0044','PT Abdi Anugerah Persada (AAP)');</v>
      </c>
    </row>
    <row r="46" spans="1:4">
      <c r="A46" s="3" t="s">
        <v>115</v>
      </c>
      <c r="B46" s="4" t="s">
        <v>1670</v>
      </c>
      <c r="C46" s="3">
        <v>45</v>
      </c>
      <c r="D46" t="str">
        <f t="shared" si="0"/>
        <v>INSERT INTO m_coa_group (id, code, name) values (45,'0045','PT Agapindo Inti Raya');</v>
      </c>
    </row>
    <row r="47" spans="1:4">
      <c r="A47" s="3" t="s">
        <v>116</v>
      </c>
      <c r="B47" s="4" t="s">
        <v>1671</v>
      </c>
      <c r="C47" s="3">
        <v>46</v>
      </c>
      <c r="D47" t="str">
        <f t="shared" si="0"/>
        <v>INSERT INTO m_coa_group (id, code, name) values (46,'0046','PT Agapindo Kasih Abadi (AKA)');</v>
      </c>
    </row>
    <row r="48" spans="1:4">
      <c r="A48" s="3" t="s">
        <v>117</v>
      </c>
      <c r="B48" s="4" t="s">
        <v>1672</v>
      </c>
      <c r="C48" s="3">
        <v>47</v>
      </c>
      <c r="D48" t="str">
        <f t="shared" si="0"/>
        <v>INSERT INTO m_coa_group (id, code, name) values (47,'0047','PT Alfa Omega Digital (AOD-1)');</v>
      </c>
    </row>
    <row r="49" spans="1:4">
      <c r="A49" s="3" t="s">
        <v>118</v>
      </c>
      <c r="B49" s="4" t="s">
        <v>1673</v>
      </c>
      <c r="C49" s="3">
        <v>48</v>
      </c>
      <c r="D49" t="str">
        <f t="shared" si="0"/>
        <v>INSERT INTO m_coa_group (id, code, name) values (48,'0048','PT Alfa Omega Digitalindo (AOD-2)');</v>
      </c>
    </row>
    <row r="50" spans="1:4">
      <c r="A50" s="3" t="s">
        <v>119</v>
      </c>
      <c r="B50" s="4" t="s">
        <v>1674</v>
      </c>
      <c r="C50" s="3">
        <v>49</v>
      </c>
      <c r="D50" t="str">
        <f t="shared" si="0"/>
        <v>INSERT INTO m_coa_group (id, code, name) values (49,'0049','PT Alphanovation Digital Teknindo (Pawoon)');</v>
      </c>
    </row>
    <row r="51" spans="1:4">
      <c r="A51" s="3" t="s">
        <v>120</v>
      </c>
      <c r="B51" s="4" t="s">
        <v>1675</v>
      </c>
      <c r="C51" s="3">
        <v>50</v>
      </c>
      <c r="D51" t="str">
        <f t="shared" si="0"/>
        <v>INSERT INTO m_coa_group (id, code, name) values (50,'0050','PT Antares Global Teknologi (AGT)');</v>
      </c>
    </row>
    <row r="52" spans="1:4">
      <c r="A52" s="3" t="s">
        <v>121</v>
      </c>
      <c r="B52" s="4" t="s">
        <v>1676</v>
      </c>
      <c r="C52" s="3">
        <v>51</v>
      </c>
      <c r="D52" t="str">
        <f t="shared" si="0"/>
        <v>INSERT INTO m_coa_group (id, code, name) values (51,'0051','PT Anugerah Inti Karisma (AIK)');</v>
      </c>
    </row>
    <row r="53" spans="1:4">
      <c r="A53" s="3" t="s">
        <v>122</v>
      </c>
      <c r="B53" s="4" t="s">
        <v>1677</v>
      </c>
      <c r="C53" s="3">
        <v>52</v>
      </c>
      <c r="D53" t="str">
        <f t="shared" si="0"/>
        <v>INSERT INTO m_coa_group (id, code, name) values (52,'0052','PT Soteria Wicaksana Investama (SWI)');</v>
      </c>
    </row>
    <row r="54" spans="1:4">
      <c r="A54" s="3" t="s">
        <v>123</v>
      </c>
      <c r="B54" s="4" t="s">
        <v>1678</v>
      </c>
      <c r="C54" s="3">
        <v>53</v>
      </c>
      <c r="D54" t="str">
        <f t="shared" si="0"/>
        <v>INSERT INTO m_coa_group (id, code, name) values (53,'0053','PT Anugerah Kopi Digital (AKD)');</v>
      </c>
    </row>
    <row r="55" spans="1:4">
      <c r="A55" s="3" t="s">
        <v>124</v>
      </c>
      <c r="B55" s="4" t="s">
        <v>1679</v>
      </c>
      <c r="C55" s="3">
        <v>54</v>
      </c>
      <c r="D55" t="str">
        <f t="shared" si="0"/>
        <v>INSERT INTO m_coa_group (id, code, name) values (54,'0054','PT Anugerah Serta Sentosa (ASS1)');</v>
      </c>
    </row>
    <row r="56" spans="1:4">
      <c r="A56" s="3" t="s">
        <v>125</v>
      </c>
      <c r="B56" s="4" t="s">
        <v>1680</v>
      </c>
      <c r="C56" s="3">
        <v>55</v>
      </c>
      <c r="D56" t="str">
        <f t="shared" si="0"/>
        <v>INSERT INTO m_coa_group (id, code, name) values (55,'0055','PT Anugerah Teknologi Mandiri (ATM)');</v>
      </c>
    </row>
    <row r="57" spans="1:4">
      <c r="A57" s="3" t="s">
        <v>126</v>
      </c>
      <c r="B57" s="4" t="s">
        <v>1681</v>
      </c>
      <c r="C57" s="3">
        <v>56</v>
      </c>
      <c r="D57" t="str">
        <f t="shared" si="0"/>
        <v>INSERT INTO m_coa_group (id, code, name) values (56,'0056','PT Anugerah Wicaksana Digital (AWD)');</v>
      </c>
    </row>
    <row r="58" spans="1:4">
      <c r="A58" s="3" t="s">
        <v>127</v>
      </c>
      <c r="B58" s="4" t="s">
        <v>1682</v>
      </c>
      <c r="C58" s="3">
        <v>57</v>
      </c>
      <c r="D58" t="str">
        <f t="shared" si="0"/>
        <v>INSERT INTO m_coa_group (id, code, name) values (57,'0057','PT Argo Pandu Digital (APD)');</v>
      </c>
    </row>
    <row r="59" spans="1:4">
      <c r="A59" s="3" t="s">
        <v>128</v>
      </c>
      <c r="B59" s="4" t="s">
        <v>1683</v>
      </c>
      <c r="C59" s="3">
        <v>58</v>
      </c>
      <c r="D59" t="str">
        <f t="shared" si="0"/>
        <v>INSERT INTO m_coa_group (id, code, name) values (58,'0058','PT Berkah Karunia Kreasi (BKK)');</v>
      </c>
    </row>
    <row r="60" spans="1:4">
      <c r="A60" s="3" t="s">
        <v>129</v>
      </c>
      <c r="B60" s="4" t="s">
        <v>1684</v>
      </c>
      <c r="C60" s="3">
        <v>59</v>
      </c>
      <c r="D60" t="str">
        <f t="shared" si="0"/>
        <v>INSERT INTO m_coa_group (id, code, name) values (59,'0059','PT Berkah Omega Sukses (BOS)');</v>
      </c>
    </row>
    <row r="61" spans="1:4">
      <c r="A61" s="3" t="s">
        <v>130</v>
      </c>
      <c r="B61" s="4" t="s">
        <v>1685</v>
      </c>
      <c r="C61" s="3">
        <v>60</v>
      </c>
      <c r="D61" t="str">
        <f t="shared" si="0"/>
        <v>INSERT INTO m_coa_group (id, code, name) values (60,'0060','PT Berkah Otentik Sejahtera (BOS)');</v>
      </c>
    </row>
    <row r="62" spans="1:4">
      <c r="A62" s="3" t="s">
        <v>131</v>
      </c>
      <c r="B62" s="4" t="s">
        <v>1686</v>
      </c>
      <c r="C62" s="3">
        <v>61</v>
      </c>
      <c r="D62" t="str">
        <f t="shared" si="0"/>
        <v>INSERT INTO m_coa_group (id, code, name) values (61,'0061','PT Berkah Teknologi Selaras (BTS)');</v>
      </c>
    </row>
    <row r="63" spans="1:4">
      <c r="A63" s="3" t="s">
        <v>132</v>
      </c>
      <c r="B63" s="4" t="s">
        <v>1687</v>
      </c>
      <c r="C63" s="3">
        <v>62</v>
      </c>
      <c r="D63" t="str">
        <f t="shared" si="0"/>
        <v>INSERT INTO m_coa_group (id, code, name) values (62,'0062','PT Berkah Teknologi Semesta (BTS)');</v>
      </c>
    </row>
    <row r="64" spans="1:4">
      <c r="A64" s="3" t="s">
        <v>133</v>
      </c>
      <c r="B64" s="4" t="s">
        <v>1688</v>
      </c>
      <c r="C64" s="3">
        <v>63</v>
      </c>
      <c r="D64" t="str">
        <f t="shared" si="0"/>
        <v>INSERT INTO m_coa_group (id, code, name) values (63,'0063','PT Berkah Trijaya Indonesia (BTI)');</v>
      </c>
    </row>
    <row r="65" spans="1:4">
      <c r="A65" s="3" t="s">
        <v>134</v>
      </c>
      <c r="B65" s="4" t="s">
        <v>1689</v>
      </c>
      <c r="C65" s="3">
        <v>64</v>
      </c>
      <c r="D65" t="str">
        <f t="shared" si="0"/>
        <v>INSERT INTO m_coa_group (id, code, name) values (64,'0064','PT Bersama Omega Sejahtera (BOS)');</v>
      </c>
    </row>
    <row r="66" spans="1:4">
      <c r="A66" s="3" t="s">
        <v>135</v>
      </c>
      <c r="B66" s="4" t="s">
        <v>1690</v>
      </c>
      <c r="C66" s="3">
        <v>65</v>
      </c>
      <c r="D66" t="str">
        <f t="shared" si="0"/>
        <v>INSERT INTO m_coa_group (id, code, name) values (65,'0065','PT Bilik Sinergi Indonesia (BSI)');</v>
      </c>
    </row>
    <row r="67" spans="1:4">
      <c r="A67" s="3" t="s">
        <v>136</v>
      </c>
      <c r="B67" s="4" t="s">
        <v>1691</v>
      </c>
      <c r="C67" s="3">
        <v>66</v>
      </c>
      <c r="D67" t="str">
        <f t="shared" ref="D67:D130" si="1">"INSERT INTO m_coa_group (id, code, name) values ("&amp;C67&amp;",'"&amp;B67&amp;"','"&amp;A67&amp;"');"</f>
        <v>INSERT INTO m_coa_group (id, code, name) values (66,'0066','PT Buana Agya Cipta (BAC)');</v>
      </c>
    </row>
    <row r="68" spans="1:4">
      <c r="A68" s="3" t="s">
        <v>137</v>
      </c>
      <c r="B68" s="4" t="s">
        <v>1692</v>
      </c>
      <c r="C68" s="3">
        <v>67</v>
      </c>
      <c r="D68" t="str">
        <f t="shared" si="1"/>
        <v>INSERT INTO m_coa_group (id, code, name) values (67,'0067','PT Cakra Ultima Sejahtera (CUS)');</v>
      </c>
    </row>
    <row r="69" spans="1:4">
      <c r="A69" s="3" t="s">
        <v>138</v>
      </c>
      <c r="B69" s="4" t="s">
        <v>1693</v>
      </c>
      <c r="C69" s="3">
        <v>68</v>
      </c>
      <c r="D69" t="str">
        <f t="shared" si="1"/>
        <v>INSERT INTO m_coa_group (id, code, name) values (68,'0068','PT Chat Bot Nusantara (CBN)');</v>
      </c>
    </row>
    <row r="70" spans="1:4">
      <c r="A70" s="3" t="s">
        <v>139</v>
      </c>
      <c r="B70" s="4" t="s">
        <v>1694</v>
      </c>
      <c r="C70" s="3">
        <v>69</v>
      </c>
      <c r="D70" t="str">
        <f t="shared" si="1"/>
        <v>INSERT INTO m_coa_group (id, code, name) values (69,'0069','PT Cyrus Solusi Indonesia (CSI)');</v>
      </c>
    </row>
    <row r="71" spans="1:4">
      <c r="A71" s="3" t="s">
        <v>140</v>
      </c>
      <c r="B71" s="4" t="s">
        <v>1695</v>
      </c>
      <c r="C71" s="3">
        <v>70</v>
      </c>
      <c r="D71" t="str">
        <f t="shared" si="1"/>
        <v>INSERT INTO m_coa_group (id, code, name) values (70,'0070','PT Dam Korporindo Digital (DKD)');</v>
      </c>
    </row>
    <row r="72" spans="1:4">
      <c r="A72" s="3" t="s">
        <v>141</v>
      </c>
      <c r="B72" s="4" t="s">
        <v>1696</v>
      </c>
      <c r="C72" s="3">
        <v>71</v>
      </c>
      <c r="D72" t="str">
        <f t="shared" si="1"/>
        <v>INSERT INTO m_coa_group (id, code, name) values (71,'0071','PT Dapur Kita Indonesia (DKI)');</v>
      </c>
    </row>
    <row r="73" spans="1:4">
      <c r="A73" s="3" t="s">
        <v>142</v>
      </c>
      <c r="B73" s="4" t="s">
        <v>1697</v>
      </c>
      <c r="C73" s="3">
        <v>72</v>
      </c>
      <c r="D73" t="str">
        <f t="shared" si="1"/>
        <v>INSERT INTO m_coa_group (id, code, name) values (72,'0072','PT Dapur Kloud Digital (DKD)');</v>
      </c>
    </row>
    <row r="74" spans="1:4">
      <c r="A74" s="3" t="s">
        <v>143</v>
      </c>
      <c r="B74" s="4" t="s">
        <v>1698</v>
      </c>
      <c r="C74" s="3">
        <v>73</v>
      </c>
      <c r="D74" t="str">
        <f t="shared" si="1"/>
        <v>INSERT INTO m_coa_group (id, code, name) values (73,'0073','PT Dekodr Solusi Digital Indonesia (DSDI)');</v>
      </c>
    </row>
    <row r="75" spans="1:4">
      <c r="A75" s="3" t="s">
        <v>144</v>
      </c>
      <c r="B75" s="4" t="s">
        <v>1699</v>
      </c>
      <c r="C75" s="3">
        <v>74</v>
      </c>
      <c r="D75" t="str">
        <f t="shared" si="1"/>
        <v>INSERT INTO m_coa_group (id, code, name) values (74,'0074','PT Digital Berkah Indonesia (DBI)');</v>
      </c>
    </row>
    <row r="76" spans="1:4">
      <c r="A76" s="3" t="s">
        <v>145</v>
      </c>
      <c r="B76" s="4" t="s">
        <v>1700</v>
      </c>
      <c r="C76" s="3">
        <v>75</v>
      </c>
      <c r="D76" t="str">
        <f t="shared" si="1"/>
        <v>INSERT INTO m_coa_group (id, code, name) values (75,'0075','PT Digital Consumer Engagement (DCE)');</v>
      </c>
    </row>
    <row r="77" spans="1:4">
      <c r="A77" s="3" t="s">
        <v>146</v>
      </c>
      <c r="B77" s="4" t="s">
        <v>1701</v>
      </c>
      <c r="C77" s="3">
        <v>76</v>
      </c>
      <c r="D77" t="str">
        <f t="shared" si="1"/>
        <v>INSERT INTO m_coa_group (id, code, name) values (76,'0076','PT Digital Maksima Karisma (DMK)');</v>
      </c>
    </row>
    <row r="78" spans="1:4">
      <c r="A78" s="3" t="s">
        <v>147</v>
      </c>
      <c r="B78" s="4" t="s">
        <v>1702</v>
      </c>
      <c r="C78" s="3">
        <v>77</v>
      </c>
      <c r="D78" t="str">
        <f t="shared" si="1"/>
        <v>INSERT INTO m_coa_group (id, code, name) values (77,'0077','PT Digital Maxima Indonesia (DMI)');</v>
      </c>
    </row>
    <row r="79" spans="1:4">
      <c r="A79" s="3" t="s">
        <v>148</v>
      </c>
      <c r="B79" s="4" t="s">
        <v>1703</v>
      </c>
      <c r="C79" s="3">
        <v>78</v>
      </c>
      <c r="D79" t="str">
        <f t="shared" si="1"/>
        <v>INSERT INTO m_coa_group (id, code, name) values (78,'0078','PT Digital Mediatama Maxima Tbk (DMMX)');</v>
      </c>
    </row>
    <row r="80" spans="1:4">
      <c r="A80" s="3" t="s">
        <v>149</v>
      </c>
      <c r="B80" s="4" t="s">
        <v>1704</v>
      </c>
      <c r="C80" s="3">
        <v>79</v>
      </c>
      <c r="D80" t="str">
        <f t="shared" si="1"/>
        <v>INSERT INTO m_coa_group (id, code, name) values (79,'0079','PT Disa Citra Digital (DCD)');</v>
      </c>
    </row>
    <row r="81" spans="1:4">
      <c r="A81" s="3" t="s">
        <v>150</v>
      </c>
      <c r="B81" s="4" t="s">
        <v>1705</v>
      </c>
      <c r="C81" s="3">
        <v>80</v>
      </c>
      <c r="D81" t="str">
        <f t="shared" si="1"/>
        <v>INSERT INTO m_coa_group (id, code, name) values (80,'0080','PT Disa Citra Mandiri (DCM)');</v>
      </c>
    </row>
    <row r="82" spans="1:4">
      <c r="A82" s="3" t="s">
        <v>151</v>
      </c>
      <c r="B82" s="4" t="s">
        <v>1706</v>
      </c>
      <c r="C82" s="3">
        <v>81</v>
      </c>
      <c r="D82" t="str">
        <f t="shared" si="1"/>
        <v>INSERT INTO m_coa_group (id, code, name) values (81,'0081','PT Distribusi Emitama Anugerah (DEA)');</v>
      </c>
    </row>
    <row r="83" spans="1:4">
      <c r="A83" s="3" t="s">
        <v>152</v>
      </c>
      <c r="B83" s="4" t="s">
        <v>1707</v>
      </c>
      <c r="C83" s="3">
        <v>82</v>
      </c>
      <c r="D83" t="str">
        <f t="shared" si="1"/>
        <v>INSERT INTO m_coa_group (id, code, name) values (82,'0082','PT Distribusi Voucher Nusantara Tbk (DIVA)');</v>
      </c>
    </row>
    <row r="84" spans="1:4">
      <c r="A84" s="3" t="s">
        <v>153</v>
      </c>
      <c r="B84" s="4" t="s">
        <v>1708</v>
      </c>
      <c r="C84" s="3">
        <v>83</v>
      </c>
      <c r="D84" t="str">
        <f t="shared" si="1"/>
        <v>INSERT INTO m_coa_group (id, code, name) values (83,'0083','PT Emirindo Dinamika Pratama (EDP)');</v>
      </c>
    </row>
    <row r="85" spans="1:4">
      <c r="A85" s="3" t="s">
        <v>154</v>
      </c>
      <c r="B85" s="4" t="s">
        <v>1709</v>
      </c>
      <c r="C85" s="3">
        <v>84</v>
      </c>
      <c r="D85" t="str">
        <f t="shared" si="1"/>
        <v>INSERT INTO m_coa_group (id, code, name) values (84,'0084','PT Emitama Wahana Mandiri (EWM)');</v>
      </c>
    </row>
    <row r="86" spans="1:4">
      <c r="A86" s="3" t="s">
        <v>155</v>
      </c>
      <c r="B86" s="4" t="s">
        <v>1710</v>
      </c>
      <c r="C86" s="3">
        <v>85</v>
      </c>
      <c r="D86" t="str">
        <f t="shared" si="1"/>
        <v>INSERT INTO m_coa_group (id, code, name) values (85,'0085','PT Foodia Indonesia Digital (FID)');</v>
      </c>
    </row>
    <row r="87" spans="1:4">
      <c r="A87" s="3" t="s">
        <v>156</v>
      </c>
      <c r="B87" s="4" t="s">
        <v>1711</v>
      </c>
      <c r="C87" s="3">
        <v>86</v>
      </c>
      <c r="D87" t="str">
        <f t="shared" si="1"/>
        <v>INSERT INTO m_coa_group (id, code, name) values (86,'0086','PT Gowes Teknologi Indonesia (GTI1)');</v>
      </c>
    </row>
    <row r="88" spans="1:4">
      <c r="A88" s="3" t="s">
        <v>157</v>
      </c>
      <c r="B88" s="4" t="s">
        <v>1712</v>
      </c>
      <c r="C88" s="3">
        <v>87</v>
      </c>
      <c r="D88" t="str">
        <f t="shared" si="1"/>
        <v>INSERT INTO m_coa_group (id, code, name) values (87,'0087','PT Gowithmi Teknologi Indonesia (GTI2)');</v>
      </c>
    </row>
    <row r="89" spans="1:4">
      <c r="A89" s="3" t="s">
        <v>158</v>
      </c>
      <c r="B89" s="4" t="s">
        <v>1713</v>
      </c>
      <c r="C89" s="3">
        <v>88</v>
      </c>
      <c r="D89" t="str">
        <f t="shared" si="1"/>
        <v>INSERT INTO m_coa_group (id, code, name) values (88,'0088','PT Green Sinergy Indonesia (GSI)');</v>
      </c>
    </row>
    <row r="90" spans="1:4">
      <c r="A90" s="3" t="s">
        <v>159</v>
      </c>
      <c r="B90" s="4" t="s">
        <v>1714</v>
      </c>
      <c r="C90" s="3">
        <v>89</v>
      </c>
      <c r="D90" t="str">
        <f t="shared" si="1"/>
        <v>INSERT INTO m_coa_group (id, code, name) values (89,'0089','PT Harapan Inti Selaras (HIS)');</v>
      </c>
    </row>
    <row r="91" spans="1:4">
      <c r="A91" s="3" t="s">
        <v>160</v>
      </c>
      <c r="B91" s="4" t="s">
        <v>1715</v>
      </c>
      <c r="C91" s="3">
        <v>90</v>
      </c>
      <c r="D91" t="str">
        <f t="shared" si="1"/>
        <v>INSERT INTO m_coa_group (id, code, name) values (90,'0090','PT Hikmat Sukses Sejahtera (HSS)');</v>
      </c>
    </row>
    <row r="92" spans="1:4">
      <c r="A92" s="3" t="s">
        <v>161</v>
      </c>
      <c r="B92" s="4" t="s">
        <v>1716</v>
      </c>
      <c r="C92" s="3">
        <v>91</v>
      </c>
      <c r="D92" t="str">
        <f t="shared" si="1"/>
        <v>INSERT INTO m_coa_group (id, code, name) values (91,'0091','PT Inova Duapuluh Duapuluh');</v>
      </c>
    </row>
    <row r="93" spans="1:4">
      <c r="A93" s="3" t="s">
        <v>162</v>
      </c>
      <c r="B93" s="4" t="s">
        <v>1717</v>
      </c>
      <c r="C93" s="3">
        <v>92</v>
      </c>
      <c r="D93" t="str">
        <f t="shared" si="1"/>
        <v>INSERT INTO m_coa_group (id, code, name) values (92,'0092','PT Inspira Citra Asia (ICA)');</v>
      </c>
    </row>
    <row r="94" spans="1:4">
      <c r="A94" s="3" t="s">
        <v>163</v>
      </c>
      <c r="B94" s="4" t="s">
        <v>1718</v>
      </c>
      <c r="C94" s="3">
        <v>93</v>
      </c>
      <c r="D94" t="str">
        <f t="shared" si="1"/>
        <v>INSERT INTO m_coa_group (id, code, name) values (93,'0093','PT Internet Omega Teknologi (IOT)');</v>
      </c>
    </row>
    <row r="95" spans="1:4">
      <c r="A95" s="3" t="s">
        <v>164</v>
      </c>
      <c r="B95" s="4" t="s">
        <v>1719</v>
      </c>
      <c r="C95" s="3">
        <v>94</v>
      </c>
      <c r="D95" t="str">
        <f t="shared" si="1"/>
        <v>INSERT INTO m_coa_group (id, code, name) values (94,'0094','PT Jedidiah Inti Anugerah (JIA)');</v>
      </c>
    </row>
    <row r="96" spans="1:4">
      <c r="A96" s="3" t="s">
        <v>165</v>
      </c>
      <c r="B96" s="4" t="s">
        <v>1720</v>
      </c>
      <c r="C96" s="3">
        <v>95</v>
      </c>
      <c r="D96" t="str">
        <f t="shared" si="1"/>
        <v>INSERT INTO m_coa_group (id, code, name) values (95,'0095','PT Jubileum Musisi Indonesia (JMI)');</v>
      </c>
    </row>
    <row r="97" spans="1:4">
      <c r="A97" s="3" t="s">
        <v>166</v>
      </c>
      <c r="B97" s="4" t="s">
        <v>1721</v>
      </c>
      <c r="C97" s="3">
        <v>96</v>
      </c>
      <c r="D97" t="str">
        <f t="shared" si="1"/>
        <v>INSERT INTO m_coa_group (id, code, name) values (96,'0096','PT Jurnal Digital Indonesia (JDI)');</v>
      </c>
    </row>
    <row r="98" spans="1:4">
      <c r="A98" s="3" t="s">
        <v>167</v>
      </c>
      <c r="B98" s="4" t="s">
        <v>1722</v>
      </c>
      <c r="C98" s="3">
        <v>97</v>
      </c>
      <c r="D98" t="str">
        <f t="shared" si="1"/>
        <v>INSERT INTO m_coa_group (id, code, name) values (97,'0097','PT Kasih Anugerah Kharisma (KAK)');</v>
      </c>
    </row>
    <row r="99" spans="1:4">
      <c r="A99" s="3" t="s">
        <v>168</v>
      </c>
      <c r="B99" s="4" t="s">
        <v>1723</v>
      </c>
      <c r="C99" s="3">
        <v>98</v>
      </c>
      <c r="D99" t="str">
        <f t="shared" si="1"/>
        <v>INSERT INTO m_coa_group (id, code, name) values (98,'0098','PT Kavita Dana Asia (KDA)');</v>
      </c>
    </row>
    <row r="100" spans="1:4">
      <c r="A100" s="3" t="s">
        <v>169</v>
      </c>
      <c r="B100" s="4" t="s">
        <v>1724</v>
      </c>
      <c r="C100" s="3">
        <v>99</v>
      </c>
      <c r="D100" t="str">
        <f t="shared" si="1"/>
        <v>INSERT INTO m_coa_group (id, code, name) values (99,'0099','PT Kejora Digital Investama (KDI)');</v>
      </c>
    </row>
    <row r="101" spans="1:4">
      <c r="A101" s="3" t="s">
        <v>170</v>
      </c>
      <c r="B101" s="4" t="s">
        <v>1725</v>
      </c>
      <c r="C101" s="3">
        <v>100</v>
      </c>
      <c r="D101" t="str">
        <f t="shared" si="1"/>
        <v>INSERT INTO m_coa_group (id, code, name) values (100,'0100','PT Krenpay Digital Indonesia (KDI)');</v>
      </c>
    </row>
    <row r="102" spans="1:4">
      <c r="A102" s="3" t="s">
        <v>171</v>
      </c>
      <c r="B102" s="4" t="s">
        <v>1726</v>
      </c>
      <c r="C102" s="3">
        <v>101</v>
      </c>
      <c r="D102" t="str">
        <f t="shared" si="1"/>
        <v>INSERT INTO m_coa_group (id, code, name) values (101,'0101','PT Kubox Teknologi Indonesia (KTI)');</v>
      </c>
    </row>
    <row r="103" spans="1:4">
      <c r="A103" s="3" t="s">
        <v>172</v>
      </c>
      <c r="B103" s="4" t="s">
        <v>1727</v>
      </c>
      <c r="C103" s="3">
        <v>102</v>
      </c>
      <c r="D103" t="str">
        <f t="shared" si="1"/>
        <v>INSERT INTO m_coa_group (id, code, name) values (102,'0102','PT Kuwais Berkah Indonesia (KBI)');</v>
      </c>
    </row>
    <row r="104" spans="1:4">
      <c r="A104" s="3" t="s">
        <v>173</v>
      </c>
      <c r="B104" s="4" t="s">
        <v>1728</v>
      </c>
      <c r="C104" s="3">
        <v>103</v>
      </c>
      <c r="D104" t="str">
        <f t="shared" si="1"/>
        <v>INSERT INTO m_coa_group (id, code, name) values (103,'0103','PT Kwartet Boga Anugerah (KBA)');</v>
      </c>
    </row>
    <row r="105" spans="1:4">
      <c r="A105" s="3" t="s">
        <v>174</v>
      </c>
      <c r="B105" s="4" t="s">
        <v>1729</v>
      </c>
      <c r="C105" s="3">
        <v>104</v>
      </c>
      <c r="D105" t="str">
        <f t="shared" si="1"/>
        <v>INSERT INTO m_coa_group (id, code, name) values (104,'0104','PT Lautan Inovasi Teknologi (LIT)');</v>
      </c>
    </row>
    <row r="106" spans="1:4">
      <c r="A106" s="3" t="s">
        <v>175</v>
      </c>
      <c r="B106" s="4" t="s">
        <v>1730</v>
      </c>
      <c r="C106" s="3">
        <v>105</v>
      </c>
      <c r="D106" t="str">
        <f t="shared" si="1"/>
        <v>INSERT INTO m_coa_group (id, code, name) values (105,'0105','PT Lentera Ekosistem Digital (LED)');</v>
      </c>
    </row>
    <row r="107" spans="1:4">
      <c r="A107" s="3" t="s">
        <v>176</v>
      </c>
      <c r="B107" s="4" t="s">
        <v>1731</v>
      </c>
      <c r="C107" s="3">
        <v>106</v>
      </c>
      <c r="D107" t="str">
        <f t="shared" si="1"/>
        <v>INSERT INTO m_coa_group (id, code, name) values (106,'0106','PT Logitek Digital Nusantara (LDN/DTN)');</v>
      </c>
    </row>
    <row r="108" spans="1:4">
      <c r="A108" s="3" t="s">
        <v>177</v>
      </c>
      <c r="B108" s="4" t="s">
        <v>1732</v>
      </c>
      <c r="C108" s="3">
        <v>107</v>
      </c>
      <c r="D108" t="str">
        <f t="shared" si="1"/>
        <v>INSERT INTO m_coa_group (id, code, name) values (107,'0107','PT M Cash Integrasi Tbk (MCAS)');</v>
      </c>
    </row>
    <row r="109" spans="1:4">
      <c r="A109" s="3" t="s">
        <v>178</v>
      </c>
      <c r="B109" s="4" t="s">
        <v>1733</v>
      </c>
      <c r="C109" s="3">
        <v>108</v>
      </c>
      <c r="D109" t="str">
        <f t="shared" si="1"/>
        <v>INSERT INTO m_coa_group (id, code, name) values (108,'0108','PT Digital Maksima Karunia');</v>
      </c>
    </row>
    <row r="110" spans="1:4">
      <c r="A110" s="3" t="s">
        <v>179</v>
      </c>
      <c r="B110" s="4" t="s">
        <v>1734</v>
      </c>
      <c r="C110" s="3">
        <v>109</v>
      </c>
      <c r="D110" t="str">
        <f t="shared" si="1"/>
        <v>INSERT INTO m_coa_group (id, code, name) values (109,'0109','PT M Cash Ritel Indonesia (MRI)');</v>
      </c>
    </row>
    <row r="111" spans="1:4">
      <c r="A111" s="3" t="s">
        <v>180</v>
      </c>
      <c r="B111" s="4" t="s">
        <v>1735</v>
      </c>
      <c r="C111" s="3">
        <v>110</v>
      </c>
      <c r="D111" t="str">
        <f t="shared" si="1"/>
        <v>INSERT INTO m_coa_group (id, code, name) values (110,'0110','PT M Cash Telefast Indonesia (MTI)');</v>
      </c>
    </row>
    <row r="112" spans="1:4">
      <c r="A112" s="3" t="s">
        <v>181</v>
      </c>
      <c r="B112" s="4" t="s">
        <v>1736</v>
      </c>
      <c r="C112" s="3">
        <v>111</v>
      </c>
      <c r="D112" t="str">
        <f t="shared" si="1"/>
        <v>INSERT INTO m_coa_group (id, code, name) values (111,'0111','PT Matra Sinema Asia (MSA)');</v>
      </c>
    </row>
    <row r="113" spans="1:4">
      <c r="A113" s="3" t="s">
        <v>182</v>
      </c>
      <c r="B113" s="4" t="s">
        <v>1737</v>
      </c>
      <c r="C113" s="3">
        <v>112</v>
      </c>
      <c r="D113" t="str">
        <f t="shared" si="1"/>
        <v>INSERT INTO m_coa_group (id, code, name) values (112,'0112','PT MCash Untuk Indonesia (MUI)');</v>
      </c>
    </row>
    <row r="114" spans="1:4">
      <c r="A114" s="3" t="s">
        <v>183</v>
      </c>
      <c r="B114" s="4" t="s">
        <v>1738</v>
      </c>
      <c r="C114" s="3">
        <v>113</v>
      </c>
      <c r="D114" t="str">
        <f t="shared" si="1"/>
        <v>INSERT INTO m_coa_group (id, code, name) values (113,'0113','PT Media Karya Nusantara (MKN2)');</v>
      </c>
    </row>
    <row r="115" spans="1:4">
      <c r="A115" s="3" t="s">
        <v>184</v>
      </c>
      <c r="B115" s="4" t="s">
        <v>1739</v>
      </c>
      <c r="C115" s="3">
        <v>114</v>
      </c>
      <c r="D115" t="str">
        <f t="shared" si="1"/>
        <v>INSERT INTO m_coa_group (id, code, name) values (114,'0114','PT Meisys Technology');</v>
      </c>
    </row>
    <row r="116" spans="1:4">
      <c r="A116" s="3" t="s">
        <v>185</v>
      </c>
      <c r="B116" s="4" t="s">
        <v>1740</v>
      </c>
      <c r="C116" s="3">
        <v>115</v>
      </c>
      <c r="D116" t="str">
        <f t="shared" si="1"/>
        <v>INSERT INTO m_coa_group (id, code, name) values (115,'0115','PT Mitra Anugerah Setia Kawan (MASK)');</v>
      </c>
    </row>
    <row r="117" spans="1:4">
      <c r="A117" s="3" t="s">
        <v>186</v>
      </c>
      <c r="B117" s="4" t="s">
        <v>1741</v>
      </c>
      <c r="C117" s="3">
        <v>116</v>
      </c>
      <c r="D117" t="str">
        <f t="shared" si="1"/>
        <v>INSERT INTO m_coa_group (id, code, name) values (116,'0116','PT Mitra Artha Teknologi (MAT)');</v>
      </c>
    </row>
    <row r="118" spans="1:4">
      <c r="A118" s="3" t="s">
        <v>187</v>
      </c>
      <c r="B118" s="4" t="s">
        <v>1742</v>
      </c>
      <c r="C118" s="3">
        <v>117</v>
      </c>
      <c r="D118" t="str">
        <f t="shared" si="1"/>
        <v>INSERT INTO m_coa_group (id, code, name) values (117,'0117','PT Mitra Cipta Teknologi (MCT)');</v>
      </c>
    </row>
    <row r="119" spans="1:4">
      <c r="A119" s="3" t="s">
        <v>188</v>
      </c>
      <c r="B119" s="4" t="s">
        <v>1743</v>
      </c>
      <c r="C119" s="3">
        <v>118</v>
      </c>
      <c r="D119" t="str">
        <f t="shared" si="1"/>
        <v>INSERT INTO m_coa_group (id, code, name) values (118,'0118','PT Mitra Citra Anugerah (MCA)');</v>
      </c>
    </row>
    <row r="120" spans="1:4">
      <c r="A120" s="3" t="s">
        <v>189</v>
      </c>
      <c r="B120" s="4" t="s">
        <v>1744</v>
      </c>
      <c r="C120" s="3">
        <v>119</v>
      </c>
      <c r="D120" t="str">
        <f t="shared" si="1"/>
        <v>INSERT INTO m_coa_group (id, code, name) values (119,'0119','PT Mitra Karunia Nusantara (MKN)');</v>
      </c>
    </row>
    <row r="121" spans="1:4">
      <c r="A121" s="3" t="s">
        <v>190</v>
      </c>
      <c r="B121" s="4" t="s">
        <v>1745</v>
      </c>
      <c r="C121" s="3">
        <v>120</v>
      </c>
      <c r="D121" t="str">
        <f t="shared" si="1"/>
        <v>INSERT INTO m_coa_group (id, code, name) values (120,'0120','PT Mitra Kharisma Nusantara (MKN3)');</v>
      </c>
    </row>
    <row r="122" spans="1:4">
      <c r="A122" s="3" t="s">
        <v>191</v>
      </c>
      <c r="B122" s="4" t="s">
        <v>1746</v>
      </c>
      <c r="C122" s="3">
        <v>121</v>
      </c>
      <c r="D122" t="str">
        <f t="shared" si="1"/>
        <v>INSERT INTO m_coa_group (id, code, name) values (121,'0121','PT Mitra Proteksi Mandiri (MPM)');</v>
      </c>
    </row>
    <row r="123" spans="1:4">
      <c r="A123" s="3" t="s">
        <v>192</v>
      </c>
      <c r="B123" s="4" t="s">
        <v>1747</v>
      </c>
      <c r="C123" s="3">
        <v>122</v>
      </c>
      <c r="D123" t="str">
        <f t="shared" si="1"/>
        <v>INSERT INTO m_coa_group (id, code, name) values (122,'0122','PT Mitra Wicaksana Hopindo (MWH)');</v>
      </c>
    </row>
    <row r="124" spans="1:4">
      <c r="A124" s="3" t="s">
        <v>193</v>
      </c>
      <c r="B124" s="4" t="s">
        <v>1748</v>
      </c>
      <c r="C124" s="3">
        <v>123</v>
      </c>
      <c r="D124" t="str">
        <f t="shared" si="1"/>
        <v>INSERT INTO m_coa_group (id, code, name) values (123,'0123','PT MKopi Digital Indonesia (MKDI)');</v>
      </c>
    </row>
    <row r="125" spans="1:4">
      <c r="A125" s="3" t="s">
        <v>194</v>
      </c>
      <c r="B125" s="4" t="s">
        <v>1749</v>
      </c>
      <c r="C125" s="3">
        <v>124</v>
      </c>
      <c r="D125" t="str">
        <f t="shared" si="1"/>
        <v>INSERT INTO m_coa_group (id, code, name) values (124,'0124','PT Monetix Digital Indonesia (MDI)');</v>
      </c>
    </row>
    <row r="126" spans="1:4">
      <c r="A126" s="3" t="s">
        <v>195</v>
      </c>
      <c r="B126" s="4" t="s">
        <v>1750</v>
      </c>
      <c r="C126" s="3">
        <v>125</v>
      </c>
      <c r="D126" t="str">
        <f t="shared" si="1"/>
        <v>INSERT INTO m_coa_group (id, code, name) values (125,'0125','PT Muldidaya Dinamika (MDD)');</v>
      </c>
    </row>
    <row r="127" spans="1:4">
      <c r="A127" s="3" t="s">
        <v>196</v>
      </c>
      <c r="B127" s="4" t="s">
        <v>1751</v>
      </c>
      <c r="C127" s="3">
        <v>126</v>
      </c>
      <c r="D127" t="str">
        <f t="shared" si="1"/>
        <v>INSERT INTO m_coa_group (id, code, name) values (126,'0126','PT Natrindo Fajar Cemerlang (NFC)');</v>
      </c>
    </row>
    <row r="128" spans="1:4">
      <c r="A128" s="3" t="s">
        <v>197</v>
      </c>
      <c r="B128" s="4" t="s">
        <v>1752</v>
      </c>
      <c r="C128" s="3">
        <v>127</v>
      </c>
      <c r="D128" t="str">
        <f t="shared" si="1"/>
        <v>INSERT INTO m_coa_group (id, code, name) values (127,'0127','PT NFC Indonesia Tbk (NFCX)');</v>
      </c>
    </row>
    <row r="129" spans="1:4">
      <c r="A129" s="3" t="s">
        <v>198</v>
      </c>
      <c r="B129" s="4" t="s">
        <v>1753</v>
      </c>
      <c r="C129" s="3">
        <v>128</v>
      </c>
      <c r="D129" t="str">
        <f t="shared" si="1"/>
        <v>INSERT INTO m_coa_group (id, code, name) values (128,'0128','PT NFCX Media Teknologi (NMT)');</v>
      </c>
    </row>
    <row r="130" spans="1:4">
      <c r="A130" s="3" t="s">
        <v>199</v>
      </c>
      <c r="B130" s="4" t="s">
        <v>1754</v>
      </c>
      <c r="C130" s="3">
        <v>129</v>
      </c>
      <c r="D130" t="str">
        <f t="shared" si="1"/>
        <v>INSERT INTO m_coa_group (id, code, name) values (129,'0129','PT Nusantara Inti Karunia (NIK)');</v>
      </c>
    </row>
    <row r="131" spans="1:4">
      <c r="A131" s="3" t="s">
        <v>200</v>
      </c>
      <c r="B131" s="4" t="s">
        <v>1755</v>
      </c>
      <c r="C131" s="3">
        <v>130</v>
      </c>
      <c r="D131" t="str">
        <f t="shared" ref="D131:D194" si="2">"INSERT INTO m_coa_group (id, code, name) values ("&amp;C131&amp;",'"&amp;B131&amp;"','"&amp;A131&amp;"');"</f>
        <v>INSERT INTO m_coa_group (id, code, name) values (130,'0130','PT Nusantara Semesta Mandiri (NSM)');</v>
      </c>
    </row>
    <row r="132" spans="1:4">
      <c r="A132" s="3" t="s">
        <v>201</v>
      </c>
      <c r="B132" s="4" t="s">
        <v>1756</v>
      </c>
      <c r="C132" s="3">
        <v>131</v>
      </c>
      <c r="D132" t="str">
        <f t="shared" si="2"/>
        <v>INSERT INTO m_coa_group (id, code, name) values (131,'0131','PT Nusantara Xchange Indonesia (NXI)');</v>
      </c>
    </row>
    <row r="133" spans="1:4">
      <c r="A133" s="3" t="s">
        <v>202</v>
      </c>
      <c r="B133" s="4" t="s">
        <v>1757</v>
      </c>
      <c r="C133" s="3">
        <v>132</v>
      </c>
      <c r="D133" t="str">
        <f t="shared" si="2"/>
        <v>INSERT INTO m_coa_group (id, code, name) values (132,'0132','PT Omega Kreasi Bersama (OKB)');</v>
      </c>
    </row>
    <row r="134" spans="1:4">
      <c r="A134" s="3" t="s">
        <v>203</v>
      </c>
      <c r="B134" s="4" t="s">
        <v>1758</v>
      </c>
      <c r="C134" s="3">
        <v>133</v>
      </c>
      <c r="D134" t="str">
        <f t="shared" si="2"/>
        <v>INSERT INTO m_coa_group (id, code, name) values (133,'0133','PT Oona Media Indonesia (OMI)');</v>
      </c>
    </row>
    <row r="135" spans="1:4">
      <c r="A135" s="3" t="s">
        <v>204</v>
      </c>
      <c r="B135" s="4" t="s">
        <v>1759</v>
      </c>
      <c r="C135" s="3">
        <v>134</v>
      </c>
      <c r="D135" t="str">
        <f t="shared" si="2"/>
        <v>INSERT INTO m_coa_group (id, code, name) values (134,'0134','PT Qerja Manfaat Bangsa (QMB)');</v>
      </c>
    </row>
    <row r="136" spans="1:4">
      <c r="A136" s="3" t="s">
        <v>205</v>
      </c>
      <c r="B136" s="4" t="s">
        <v>1760</v>
      </c>
      <c r="C136" s="3">
        <v>135</v>
      </c>
      <c r="D136" t="str">
        <f t="shared" si="2"/>
        <v>INSERT INTO m_coa_group (id, code, name) values (135,'0135','PT Rahmat Inti Kreasi (RIK)');</v>
      </c>
    </row>
    <row r="137" spans="1:4">
      <c r="A137" s="3" t="s">
        <v>206</v>
      </c>
      <c r="B137" s="4" t="s">
        <v>1761</v>
      </c>
      <c r="C137" s="3">
        <v>136</v>
      </c>
      <c r="D137" t="str">
        <f t="shared" si="2"/>
        <v>INSERT INTO m_coa_group (id, code, name) values (136,'0136','PT Red Bean Sukses Indonesia (RBSI)');</v>
      </c>
    </row>
    <row r="138" spans="1:4">
      <c r="A138" s="3" t="s">
        <v>207</v>
      </c>
      <c r="B138" s="4" t="s">
        <v>1762</v>
      </c>
      <c r="C138" s="3">
        <v>137</v>
      </c>
      <c r="D138" t="str">
        <f t="shared" si="2"/>
        <v>INSERT INTO m_coa_group (id, code, name) values (137,'0137','PT Riset Kecerdasan Buatan (RKB)');</v>
      </c>
    </row>
    <row r="139" spans="1:4">
      <c r="A139" s="3" t="s">
        <v>208</v>
      </c>
      <c r="B139" s="4" t="s">
        <v>1763</v>
      </c>
      <c r="C139" s="3">
        <v>138</v>
      </c>
      <c r="D139" t="str">
        <f t="shared" si="2"/>
        <v>INSERT INTO m_coa_group (id, code, name) values (138,'0138','PT Ritel Cerdas Indonesia (RCI)');</v>
      </c>
    </row>
    <row r="140" spans="1:4">
      <c r="A140" s="3" t="s">
        <v>209</v>
      </c>
      <c r="B140" s="4" t="s">
        <v>1764</v>
      </c>
      <c r="C140" s="3">
        <v>139</v>
      </c>
      <c r="D140" t="str">
        <f t="shared" si="2"/>
        <v>INSERT INTO m_coa_group (id, code, name) values (139,'0139','PT Sahabat Abadi Tunas Indonesia (SATI)');</v>
      </c>
    </row>
    <row r="141" spans="1:4">
      <c r="A141" s="3" t="s">
        <v>210</v>
      </c>
      <c r="B141" s="4" t="s">
        <v>1765</v>
      </c>
      <c r="C141" s="3">
        <v>140</v>
      </c>
      <c r="D141" t="str">
        <f t="shared" si="2"/>
        <v>INSERT INTO m_coa_group (id, code, name) values (140,'0140','PT Sarana Rahmat Lestari (SRL)');</v>
      </c>
    </row>
    <row r="142" spans="1:4">
      <c r="A142" s="3" t="s">
        <v>1766</v>
      </c>
      <c r="B142" s="4" t="s">
        <v>1767</v>
      </c>
      <c r="C142" s="3">
        <v>141</v>
      </c>
      <c r="D142" t="str">
        <f t="shared" si="2"/>
        <v>INSERT INTO m_coa_group (id, code, name) values (141,'0141','PT Sejahtera Eka Boga ');</v>
      </c>
    </row>
    <row r="143" spans="1:4">
      <c r="A143" s="3" t="s">
        <v>212</v>
      </c>
      <c r="B143" s="4" t="s">
        <v>1768</v>
      </c>
      <c r="C143" s="3">
        <v>142</v>
      </c>
      <c r="D143" t="str">
        <f t="shared" si="2"/>
        <v>INSERT INTO m_coa_group (id, code, name) values (142,'0142','PT Sejahtera Eka Mandiri Investama (SEMI)');</v>
      </c>
    </row>
    <row r="144" spans="1:4">
      <c r="A144" s="3" t="s">
        <v>1769</v>
      </c>
      <c r="B144" s="4" t="s">
        <v>1770</v>
      </c>
      <c r="C144" s="3">
        <v>143</v>
      </c>
      <c r="D144" t="str">
        <f t="shared" si="2"/>
        <v>INSERT INTO m_coa_group (id, code, name) values (143,'0143','PT Seni Teknologi Sejahtera  (STS)');</v>
      </c>
    </row>
    <row r="145" spans="1:4">
      <c r="A145" s="3" t="s">
        <v>214</v>
      </c>
      <c r="B145" s="4" t="s">
        <v>1771</v>
      </c>
      <c r="C145" s="3">
        <v>144</v>
      </c>
      <c r="D145" t="str">
        <f t="shared" si="2"/>
        <v>INSERT INTO m_coa_group (id, code, name) values (144,'0144','PT Sentra Anugerah Lestari (SAL)');</v>
      </c>
    </row>
    <row r="146" spans="1:4">
      <c r="A146" s="3" t="s">
        <v>215</v>
      </c>
      <c r="B146" s="4" t="s">
        <v>1772</v>
      </c>
      <c r="C146" s="3">
        <v>145</v>
      </c>
      <c r="D146" t="str">
        <f t="shared" si="2"/>
        <v>INSERT INTO m_coa_group (id, code, name) values (145,'0145','PT Sentra Rejeki Lestari (SRL)');</v>
      </c>
    </row>
    <row r="147" spans="1:4">
      <c r="A147" s="3" t="s">
        <v>216</v>
      </c>
      <c r="B147" s="4" t="s">
        <v>1773</v>
      </c>
      <c r="C147" s="3">
        <v>146</v>
      </c>
      <c r="D147" t="str">
        <f t="shared" si="2"/>
        <v>INSERT INTO m_coa_group (id, code, name) values (146,'0146','PT Sentra Wicaksana Anugerah (SWA)');</v>
      </c>
    </row>
    <row r="148" spans="1:4">
      <c r="A148" s="3" t="s">
        <v>217</v>
      </c>
      <c r="B148" s="4" t="s">
        <v>1774</v>
      </c>
      <c r="C148" s="3">
        <v>147</v>
      </c>
      <c r="D148" t="str">
        <f t="shared" si="2"/>
        <v>INSERT INTO m_coa_group (id, code, name) values (147,'0147','PT Sentral Dapur Pangan (SDP)');</v>
      </c>
    </row>
    <row r="149" spans="1:4">
      <c r="A149" s="3" t="s">
        <v>218</v>
      </c>
      <c r="B149" s="4" t="s">
        <v>1775</v>
      </c>
      <c r="C149" s="3">
        <v>148</v>
      </c>
      <c r="D149" t="str">
        <f t="shared" si="2"/>
        <v>INSERT INTO m_coa_group (id, code, name) values (148,'0148','PT Sistem Mikroelektronik Cerdas (SMC)');</v>
      </c>
    </row>
    <row r="150" spans="1:4">
      <c r="A150" s="3" t="s">
        <v>219</v>
      </c>
      <c r="B150" s="4" t="s">
        <v>1776</v>
      </c>
      <c r="C150" s="3">
        <v>149</v>
      </c>
      <c r="D150" t="str">
        <f t="shared" si="2"/>
        <v>INSERT INTO m_coa_group (id, code, name) values (149,'0149','PT Solusi Proteksi Mandiri (SPM)');</v>
      </c>
    </row>
    <row r="151" spans="1:4">
      <c r="A151" s="3" t="s">
        <v>220</v>
      </c>
      <c r="B151" s="4" t="s">
        <v>1777</v>
      </c>
      <c r="C151" s="3">
        <v>150</v>
      </c>
      <c r="D151" t="str">
        <f t="shared" si="2"/>
        <v>INSERT INTO m_coa_group (id, code, name) values (150,'0150','PT Surprise Indonesia (SI)');</v>
      </c>
    </row>
    <row r="152" spans="1:4">
      <c r="A152" s="3" t="s">
        <v>221</v>
      </c>
      <c r="B152" s="4" t="s">
        <v>1778</v>
      </c>
      <c r="C152" s="3">
        <v>151</v>
      </c>
      <c r="D152" t="str">
        <f t="shared" si="2"/>
        <v>INSERT INTO m_coa_group (id, code, name) values (151,'0151','PT Surya Teknologi Perkasa (STP)');</v>
      </c>
    </row>
    <row r="153" spans="1:4">
      <c r="A153" s="3" t="s">
        <v>222</v>
      </c>
      <c r="B153" s="4" t="s">
        <v>1779</v>
      </c>
      <c r="C153" s="3">
        <v>152</v>
      </c>
      <c r="D153" t="str">
        <f t="shared" si="2"/>
        <v>INSERT INTO m_coa_group (id, code, name) values (152,'0152','PT Swap Energi Indonesia (SEI)');</v>
      </c>
    </row>
    <row r="154" spans="1:4">
      <c r="A154" s="3" t="s">
        <v>223</v>
      </c>
      <c r="B154" s="4" t="s">
        <v>1780</v>
      </c>
      <c r="C154" s="3">
        <v>153</v>
      </c>
      <c r="D154" t="str">
        <f t="shared" si="2"/>
        <v>INSERT INTO m_coa_group (id, code, name) values (153,'0153','PT Telefast Indonesia Tbk (TFAS)');</v>
      </c>
    </row>
    <row r="155" spans="1:4">
      <c r="A155" s="3" t="s">
        <v>224</v>
      </c>
      <c r="B155" s="4" t="s">
        <v>1781</v>
      </c>
      <c r="C155" s="3">
        <v>154</v>
      </c>
      <c r="D155" t="str">
        <f t="shared" si="2"/>
        <v>INSERT INTO m_coa_group (id, code, name) values (154,'0154','PT Telefast Investama Indonesia (TII)');</v>
      </c>
    </row>
    <row r="156" spans="1:4">
      <c r="A156" s="3" t="s">
        <v>225</v>
      </c>
      <c r="B156" s="4" t="s">
        <v>1782</v>
      </c>
      <c r="C156" s="3">
        <v>155</v>
      </c>
      <c r="D156" t="str">
        <f t="shared" si="2"/>
        <v>INSERT INTO m_coa_group (id, code, name) values (155,'0155','PT Voucher Express Internasional (VEI)');</v>
      </c>
    </row>
    <row r="157" spans="1:4">
      <c r="A157" s="3" t="s">
        <v>226</v>
      </c>
      <c r="B157" s="4" t="s">
        <v>1783</v>
      </c>
      <c r="C157" s="3">
        <v>156</v>
      </c>
      <c r="D157" t="str">
        <f t="shared" si="2"/>
        <v>INSERT INTO m_coa_group (id, code, name) values (156,'0156','PT Wicaksana Anugerah Indonesia (WAI)');</v>
      </c>
    </row>
    <row r="158" spans="1:4">
      <c r="A158" s="3" t="s">
        <v>227</v>
      </c>
      <c r="B158" s="4" t="s">
        <v>1784</v>
      </c>
      <c r="C158" s="3">
        <v>157</v>
      </c>
      <c r="D158" t="str">
        <f t="shared" si="2"/>
        <v>INSERT INTO m_coa_group (id, code, name) values (157,'0157','PT Wicaksana Anugerah Nusantara (WAN)');</v>
      </c>
    </row>
    <row r="159" spans="1:4">
      <c r="A159" s="3" t="s">
        <v>228</v>
      </c>
      <c r="B159" s="4" t="s">
        <v>1785</v>
      </c>
      <c r="C159" s="3">
        <v>158</v>
      </c>
      <c r="D159" t="str">
        <f t="shared" si="2"/>
        <v>INSERT INTO m_coa_group (id, code, name) values (158,'0158','PT Wicaksana Anugerah Solusindo (WAS)');</v>
      </c>
    </row>
    <row r="160" spans="1:4">
      <c r="A160" s="3" t="s">
        <v>229</v>
      </c>
      <c r="B160" s="4" t="s">
        <v>1786</v>
      </c>
      <c r="C160" s="3">
        <v>159</v>
      </c>
      <c r="D160" t="str">
        <f t="shared" si="2"/>
        <v>INSERT INTO m_coa_group (id, code, name) values (159,'0159','PT Agapindo Sejahtera Sukses (ASS2)');</v>
      </c>
    </row>
    <row r="161" spans="1:4">
      <c r="A161" s="3" t="s">
        <v>230</v>
      </c>
      <c r="B161" s="4" t="s">
        <v>1787</v>
      </c>
      <c r="C161" s="3">
        <v>160</v>
      </c>
      <c r="D161" t="str">
        <f t="shared" si="2"/>
        <v>INSERT INTO m_coa_group (id, code, name) values (160,'0160','PT Bumilangit Digital Mediatama (BLDX)');</v>
      </c>
    </row>
    <row r="162" spans="1:4">
      <c r="A162" s="3" t="s">
        <v>231</v>
      </c>
      <c r="B162" s="4" t="s">
        <v>1788</v>
      </c>
      <c r="C162" s="3">
        <v>161</v>
      </c>
      <c r="D162" t="str">
        <f t="shared" si="2"/>
        <v>INSERT INTO m_coa_group (id, code, name) values (161,'0161','PT DMMX Media Maxima');</v>
      </c>
    </row>
    <row r="163" spans="1:4">
      <c r="A163" s="3" t="s">
        <v>232</v>
      </c>
      <c r="B163" s="4" t="s">
        <v>1789</v>
      </c>
      <c r="C163" s="3">
        <v>162</v>
      </c>
      <c r="D163" t="str">
        <f t="shared" si="2"/>
        <v>INSERT INTO m_coa_group (id, code, name) values (162,'0162','PT Mega Harapan Mulia (MHM)');</v>
      </c>
    </row>
    <row r="164" spans="1:4">
      <c r="A164" s="3" t="s">
        <v>233</v>
      </c>
      <c r="B164" s="4" t="s">
        <v>1790</v>
      </c>
      <c r="C164" s="3">
        <v>163</v>
      </c>
      <c r="D164" t="str">
        <f t="shared" si="2"/>
        <v>INSERT INTO m_coa_group (id, code, name) values (163,'0163','PT Code Development Indonesia');</v>
      </c>
    </row>
    <row r="165" spans="1:4">
      <c r="A165" s="3" t="s">
        <v>234</v>
      </c>
      <c r="B165" s="4" t="s">
        <v>1791</v>
      </c>
      <c r="C165" s="3">
        <v>164</v>
      </c>
      <c r="D165" t="str">
        <f t="shared" si="2"/>
        <v>INSERT INTO m_coa_group (id, code, name) values (164,'0164','PT Niji Games Studio (NGS)');</v>
      </c>
    </row>
    <row r="166" spans="1:4">
      <c r="A166" s="3" t="s">
        <v>235</v>
      </c>
      <c r="B166" s="4" t="s">
        <v>1792</v>
      </c>
      <c r="C166" s="3">
        <v>165</v>
      </c>
      <c r="D166" t="str">
        <f t="shared" si="2"/>
        <v>INSERT INTO m_coa_group (id, code, name) values (165,'0165','PT Indonesian Cloud (IC)');</v>
      </c>
    </row>
    <row r="167" spans="1:4">
      <c r="A167" s="3" t="s">
        <v>236</v>
      </c>
      <c r="B167" s="4" t="s">
        <v>1793</v>
      </c>
      <c r="C167" s="3">
        <v>166</v>
      </c>
      <c r="D167" t="str">
        <f t="shared" si="2"/>
        <v>INSERT INTO m_coa_group (id, code, name) values (166,'0166','PT Dans Multi Pro (DMP)');</v>
      </c>
    </row>
    <row r="168" spans="1:4">
      <c r="A168" s="3" t="s">
        <v>237</v>
      </c>
      <c r="B168" s="4" t="s">
        <v>1794</v>
      </c>
      <c r="C168" s="3">
        <v>167</v>
      </c>
      <c r="D168" t="str">
        <f t="shared" si="2"/>
        <v>INSERT INTO m_coa_group (id, code, name) values (167,'0167','PT Cipta Urban Darsana (CUD)');</v>
      </c>
    </row>
    <row r="169" spans="1:4">
      <c r="A169" s="3" t="s">
        <v>238</v>
      </c>
      <c r="B169" s="4" t="s">
        <v>1795</v>
      </c>
      <c r="C169" s="3">
        <v>168</v>
      </c>
      <c r="D169" t="str">
        <f t="shared" si="2"/>
        <v>INSERT INTO m_coa_group (id, code, name) values (168,'0168','PT Dwi Danamitra Kavita (DDK)');</v>
      </c>
    </row>
    <row r="170" spans="1:4">
      <c r="A170" s="3" t="s">
        <v>239</v>
      </c>
      <c r="B170" s="4" t="s">
        <v>1796</v>
      </c>
      <c r="C170" s="3">
        <v>169</v>
      </c>
      <c r="D170" t="str">
        <f t="shared" si="2"/>
        <v>INSERT INTO m_coa_group (id, code, name) values (169,'0169','PT Artaka Anugerah Abadi (AAA)');</v>
      </c>
    </row>
    <row r="171" spans="1:4">
      <c r="A171" s="3" t="s">
        <v>240</v>
      </c>
      <c r="B171" s="4" t="s">
        <v>1797</v>
      </c>
      <c r="C171" s="3">
        <v>170</v>
      </c>
      <c r="D171" t="str">
        <f t="shared" si="2"/>
        <v>INSERT INTO m_coa_group (id, code, name) values (170,'0170','PT Clodeo Indonesia Jaya (CIJ)');</v>
      </c>
    </row>
    <row r="172" spans="1:4">
      <c r="A172" s="3" t="s">
        <v>241</v>
      </c>
      <c r="B172" s="4" t="s">
        <v>1798</v>
      </c>
      <c r="C172" s="3">
        <v>171</v>
      </c>
      <c r="D172" t="str">
        <f t="shared" si="2"/>
        <v>INSERT INTO m_coa_group (id, code, name) values (171,'0171','PT Mandiri Terang Harapan (MTH)');</v>
      </c>
    </row>
    <row r="173" spans="1:4">
      <c r="A173" s="3" t="s">
        <v>242</v>
      </c>
      <c r="B173" s="4" t="s">
        <v>1799</v>
      </c>
      <c r="C173" s="3">
        <v>172</v>
      </c>
      <c r="D173" t="str">
        <f t="shared" si="2"/>
        <v>INSERT INTO m_coa_group (id, code, name) values (172,'0172','PT Aeronusa Inti raya (AIR)');</v>
      </c>
    </row>
    <row r="174" spans="1:4">
      <c r="A174" s="3" t="s">
        <v>243</v>
      </c>
      <c r="B174" s="4" t="s">
        <v>1800</v>
      </c>
      <c r="C174" s="3">
        <v>173</v>
      </c>
      <c r="D174" t="str">
        <f t="shared" si="2"/>
        <v>INSERT INTO m_coa_group (id, code, name) values (173,'0173','PT Solusi Wicaksana Teknologi (SWT)');</v>
      </c>
    </row>
    <row r="175" spans="1:4">
      <c r="A175" s="3" t="s">
        <v>244</v>
      </c>
      <c r="B175" s="4" t="s">
        <v>1801</v>
      </c>
      <c r="C175" s="3">
        <v>174</v>
      </c>
      <c r="D175" t="str">
        <f t="shared" si="2"/>
        <v>INSERT INTO m_coa_group (id, code, name) values (174,'0174','PT Mitra Pendanaan Mandiri (MPM)');</v>
      </c>
    </row>
    <row r="176" spans="1:4">
      <c r="A176" s="3" t="s">
        <v>245</v>
      </c>
      <c r="B176" s="4" t="s">
        <v>1802</v>
      </c>
      <c r="C176" s="3">
        <v>175</v>
      </c>
      <c r="D176" t="str">
        <f t="shared" si="2"/>
        <v>INSERT INTO m_coa_group (id, code, name) values (175,'0175','PT Ekosistem Rintisan Digital (ERD)');</v>
      </c>
    </row>
    <row r="177" spans="1:4">
      <c r="A177" s="3" t="s">
        <v>246</v>
      </c>
      <c r="B177" s="4" t="s">
        <v>1803</v>
      </c>
      <c r="C177" s="3">
        <v>176</v>
      </c>
      <c r="D177" t="str">
        <f t="shared" si="2"/>
        <v>INSERT INTO m_coa_group (id, code, name) values (176,'0176','PT Sumber Digital Terpadu (SDT)');</v>
      </c>
    </row>
    <row r="178" spans="1:4">
      <c r="A178" s="3" t="s">
        <v>247</v>
      </c>
      <c r="B178" s="4" t="s">
        <v>1804</v>
      </c>
      <c r="C178" s="3">
        <v>177</v>
      </c>
      <c r="D178" t="str">
        <f t="shared" si="2"/>
        <v>INSERT INTO m_coa_group (id, code, name) values (177,'0177','PT Elpis Anugerah Andalan (EAA)');</v>
      </c>
    </row>
    <row r="179" spans="1:4">
      <c r="A179" s="3" t="s">
        <v>248</v>
      </c>
      <c r="B179" s="4" t="s">
        <v>1805</v>
      </c>
      <c r="C179" s="3">
        <v>178</v>
      </c>
      <c r="D179" t="str">
        <f t="shared" si="2"/>
        <v>INSERT INTO m_coa_group (id, code, name) values (178,'0178','PT DMMX Grosir Digital (DGD)');</v>
      </c>
    </row>
    <row r="180" spans="1:4">
      <c r="A180" s="3" t="s">
        <v>249</v>
      </c>
      <c r="B180" s="4" t="s">
        <v>1806</v>
      </c>
      <c r="C180" s="3">
        <v>179</v>
      </c>
      <c r="D180" t="str">
        <f t="shared" si="2"/>
        <v>INSERT INTO m_coa_group (id, code, name) values (179,'0179','PT DMMX Rans Digital (DRD)');</v>
      </c>
    </row>
    <row r="181" spans="1:4">
      <c r="A181" s="3" t="s">
        <v>250</v>
      </c>
      <c r="B181" s="4" t="s">
        <v>1807</v>
      </c>
      <c r="C181" s="3">
        <v>180</v>
      </c>
      <c r="D181" t="str">
        <f t="shared" si="2"/>
        <v>INSERT INTO m_coa_group (id, code, name) values (180,'0180','PT Qerja Akademi Indonesia (QAI)');</v>
      </c>
    </row>
    <row r="182" spans="1:4">
      <c r="A182" s="3" t="s">
        <v>251</v>
      </c>
      <c r="B182" s="4" t="s">
        <v>1808</v>
      </c>
      <c r="C182" s="3">
        <v>181</v>
      </c>
      <c r="D182" t="str">
        <f t="shared" si="2"/>
        <v>INSERT INTO m_coa_group (id, code, name) values (181,'0181','PT Tfas Digital Indonesia (TDI)');</v>
      </c>
    </row>
    <row r="183" spans="1:4">
      <c r="A183" s="3" t="s">
        <v>252</v>
      </c>
      <c r="B183" s="4" t="s">
        <v>1809</v>
      </c>
      <c r="C183" s="3">
        <v>182</v>
      </c>
      <c r="D183" t="str">
        <f t="shared" si="2"/>
        <v>INSERT INTO m_coa_group (id, code, name) values (182,'0182','PT Gemilang Integra Fentura (GIF)');</v>
      </c>
    </row>
    <row r="184" spans="1:4">
      <c r="A184" s="3" t="s">
        <v>253</v>
      </c>
      <c r="B184" s="4" t="s">
        <v>1810</v>
      </c>
      <c r="C184" s="3">
        <v>183</v>
      </c>
      <c r="D184" t="str">
        <f t="shared" si="2"/>
        <v>INSERT INTO m_coa_group (id, code, name) values (183,'0183','PT Energi Selalu Baru (ESB)');</v>
      </c>
    </row>
    <row r="185" spans="1:4">
      <c r="A185" s="3" t="s">
        <v>254</v>
      </c>
      <c r="B185" s="4" t="s">
        <v>1811</v>
      </c>
      <c r="C185" s="3">
        <v>184</v>
      </c>
      <c r="D185" t="str">
        <f t="shared" si="2"/>
        <v>INSERT INTO m_coa_group (id, code, name) values (184,'0184','PT Solic Kreasi Baru (SKB)');</v>
      </c>
    </row>
    <row r="186" spans="1:4">
      <c r="A186" s="3" t="s">
        <v>255</v>
      </c>
      <c r="B186" s="4" t="s">
        <v>1812</v>
      </c>
      <c r="C186" s="3">
        <v>185</v>
      </c>
      <c r="D186" t="str">
        <f t="shared" si="2"/>
        <v>INSERT INTO m_coa_group (id, code, name) values (185,'0185','PT Gembala Rintisan Digital (GRD)');</v>
      </c>
    </row>
    <row r="187" spans="1:4">
      <c r="A187" s="3" t="s">
        <v>256</v>
      </c>
      <c r="B187" s="4" t="s">
        <v>1813</v>
      </c>
      <c r="C187" s="3">
        <v>186</v>
      </c>
      <c r="D187" t="str">
        <f t="shared" si="2"/>
        <v>INSERT INTO m_coa_group (id, code, name) values (186,'0186','PT Sentral Inti Anugerah (SIA1)');</v>
      </c>
    </row>
    <row r="188" spans="1:4">
      <c r="A188" s="3" t="s">
        <v>257</v>
      </c>
      <c r="B188" s="4" t="s">
        <v>1814</v>
      </c>
      <c r="C188" s="3">
        <v>187</v>
      </c>
      <c r="D188" t="str">
        <f t="shared" si="2"/>
        <v>INSERT INTO m_coa_group (id, code, name) values (187,'0187','PT Sarana Cipta Digital (SCD)');</v>
      </c>
    </row>
    <row r="189" spans="1:4">
      <c r="A189" s="3" t="s">
        <v>258</v>
      </c>
      <c r="B189" s="4" t="s">
        <v>1815</v>
      </c>
      <c r="C189" s="3">
        <v>188</v>
      </c>
      <c r="D189" t="str">
        <f t="shared" si="2"/>
        <v>INSERT INTO m_coa_group (id, code, name) values (188,'0188','PT Sejahtera Wahana Teknindo (SWT)');</v>
      </c>
    </row>
    <row r="190" spans="1:4">
      <c r="A190" s="3" t="s">
        <v>259</v>
      </c>
      <c r="B190" s="4" t="s">
        <v>1816</v>
      </c>
      <c r="C190" s="3">
        <v>189</v>
      </c>
      <c r="D190" t="str">
        <f t="shared" si="2"/>
        <v>INSERT INTO m_coa_group (id, code, name) values (189,'0189','PT Sicepat Mcash Indonesia (SMI)');</v>
      </c>
    </row>
    <row r="191" spans="1:4">
      <c r="A191" s="3" t="s">
        <v>260</v>
      </c>
      <c r="B191" s="4" t="s">
        <v>1817</v>
      </c>
      <c r="C191" s="3">
        <v>190</v>
      </c>
      <c r="D191" t="str">
        <f t="shared" si="2"/>
        <v>INSERT INTO m_coa_group (id, code, name) values (190,'0190','PT TFAS Nusantara Digital (TND)');</v>
      </c>
    </row>
    <row r="192" spans="1:4">
      <c r="A192" s="3" t="s">
        <v>261</v>
      </c>
      <c r="B192" s="4" t="s">
        <v>1818</v>
      </c>
      <c r="C192" s="3">
        <v>191</v>
      </c>
      <c r="D192" t="str">
        <f t="shared" si="2"/>
        <v>INSERT INTO m_coa_group (id, code, name) values (191,'0191','PT Volta Indonesia Semesta (VIS)');</v>
      </c>
    </row>
    <row r="193" spans="1:4">
      <c r="A193" s="3" t="s">
        <v>262</v>
      </c>
      <c r="B193" s="4" t="s">
        <v>1819</v>
      </c>
      <c r="C193" s="3">
        <v>192</v>
      </c>
      <c r="D193" t="str">
        <f t="shared" si="2"/>
        <v>INSERT INTO m_coa_group (id, code, name) values (192,'0192','PT Solic Inti Anugerah (SIA2)');</v>
      </c>
    </row>
    <row r="194" spans="1:4">
      <c r="A194" s="3" t="s">
        <v>263</v>
      </c>
      <c r="B194" s="4" t="s">
        <v>1820</v>
      </c>
      <c r="C194" s="3">
        <v>193</v>
      </c>
      <c r="D194" t="str">
        <f t="shared" si="2"/>
        <v>INSERT INTO m_coa_group (id, code, name) values (193,'0193','PT Bumilangit Entertainment Corpora (BCU)');</v>
      </c>
    </row>
    <row r="195" spans="1:4">
      <c r="A195" s="3" t="s">
        <v>264</v>
      </c>
      <c r="B195" s="4" t="s">
        <v>1821</v>
      </c>
      <c r="C195" s="3">
        <v>194</v>
      </c>
      <c r="D195" t="str">
        <f t="shared" ref="D195:D258" si="3">"INSERT INTO m_coa_group (id, code, name) values ("&amp;C195&amp;",'"&amp;B195&amp;"','"&amp;A195&amp;"');"</f>
        <v>INSERT INTO m_coa_group (id, code, name) values (194,'0194','PT Sinergi Maxima Digitalindo (SMD)');</v>
      </c>
    </row>
    <row r="196" spans="1:4">
      <c r="A196" s="3" t="s">
        <v>265</v>
      </c>
      <c r="B196" s="4" t="s">
        <v>1822</v>
      </c>
      <c r="C196" s="3">
        <v>195</v>
      </c>
      <c r="D196" t="str">
        <f t="shared" si="3"/>
        <v>INSERT INTO m_coa_group (id, code, name) values (195,'0195','PT Kreasi Baru Digital (KBD)');</v>
      </c>
    </row>
    <row r="197" spans="1:4">
      <c r="A197" s="3" t="s">
        <v>266</v>
      </c>
      <c r="B197" s="4" t="s">
        <v>1823</v>
      </c>
      <c r="C197" s="3">
        <v>196</v>
      </c>
      <c r="D197" t="str">
        <f t="shared" si="3"/>
        <v>INSERT INTO m_coa_group (id, code, name) values (196,'0196','PT Solic Inti Digital (SID)');</v>
      </c>
    </row>
    <row r="198" spans="1:4">
      <c r="A198" s="3" t="s">
        <v>267</v>
      </c>
      <c r="B198" s="4" t="s">
        <v>1824</v>
      </c>
      <c r="C198" s="3">
        <v>197</v>
      </c>
      <c r="D198" t="str">
        <f t="shared" si="3"/>
        <v>INSERT INTO m_coa_group (id, code, name) values (197,'0197','PT Hikmat Mulia Sentralindo (HMS)');</v>
      </c>
    </row>
    <row r="199" spans="1:4">
      <c r="A199" s="3" t="s">
        <v>268</v>
      </c>
      <c r="B199" s="4" t="s">
        <v>1825</v>
      </c>
      <c r="C199" s="3">
        <v>198</v>
      </c>
      <c r="D199" t="str">
        <f t="shared" si="3"/>
        <v>INSERT INTO m_coa_group (id, code, name) values (198,'0198','PT Berkah Digital Distrindo (BDD)');</v>
      </c>
    </row>
    <row r="200" spans="1:4">
      <c r="A200" s="3" t="s">
        <v>269</v>
      </c>
      <c r="B200" s="4" t="s">
        <v>1826</v>
      </c>
      <c r="C200" s="3">
        <v>199</v>
      </c>
      <c r="D200" t="str">
        <f t="shared" si="3"/>
        <v>INSERT INTO m_coa_group (id, code, name) values (199,'0199','PT DMMX Belanja Digital (BDB)');</v>
      </c>
    </row>
    <row r="201" spans="1:4">
      <c r="A201" s="3" t="s">
        <v>270</v>
      </c>
      <c r="B201" s="4" t="s">
        <v>1827</v>
      </c>
      <c r="C201" s="3">
        <v>200</v>
      </c>
      <c r="D201" t="str">
        <f t="shared" si="3"/>
        <v>INSERT INTO m_coa_group (id, code, name) values (200,'0200','PT Roxy Digital Investama (RDI)');</v>
      </c>
    </row>
    <row r="202" spans="1:4">
      <c r="A202" s="3" t="s">
        <v>271</v>
      </c>
      <c r="B202" s="4" t="s">
        <v>1828</v>
      </c>
      <c r="C202" s="3">
        <v>201</v>
      </c>
      <c r="D202" t="str">
        <f t="shared" si="3"/>
        <v>INSERT INTO m_coa_group (id, code, name) values (201,'0201','PT Digisaham Veritas Indonesia (DVI)');</v>
      </c>
    </row>
    <row r="203" spans="1:4">
      <c r="A203" s="3" t="s">
        <v>272</v>
      </c>
      <c r="B203" s="4" t="s">
        <v>1829</v>
      </c>
      <c r="C203" s="3">
        <v>202</v>
      </c>
      <c r="D203" t="str">
        <f t="shared" si="3"/>
        <v>INSERT INTO m_coa_group (id, code, name) values (202,'0202','PT DMMX Smartritel Teknologi (DST)');</v>
      </c>
    </row>
    <row r="204" spans="1:4">
      <c r="A204" s="3" t="s">
        <v>273</v>
      </c>
      <c r="B204" s="4" t="s">
        <v>1830</v>
      </c>
      <c r="C204" s="3">
        <v>203</v>
      </c>
      <c r="D204" t="str">
        <f t="shared" si="3"/>
        <v>INSERT INTO m_coa_group (id, code, name) values (203,'0203','PT Panca Global Kapital (PEGE)');</v>
      </c>
    </row>
    <row r="205" spans="1:4">
      <c r="A205" s="3" t="s">
        <v>274</v>
      </c>
      <c r="B205" s="4" t="s">
        <v>1831</v>
      </c>
      <c r="C205" s="3">
        <v>204</v>
      </c>
      <c r="D205" t="str">
        <f t="shared" si="3"/>
        <v>INSERT INTO m_coa_group (id, code, name) values (204,'0204','PT Panca Global Sekuritas (PGS)');</v>
      </c>
    </row>
    <row r="206" spans="1:4">
      <c r="A206" s="3" t="s">
        <v>275</v>
      </c>
      <c r="B206" s="4" t="s">
        <v>1832</v>
      </c>
      <c r="C206" s="3">
        <v>205</v>
      </c>
      <c r="D206" t="str">
        <f t="shared" si="3"/>
        <v>INSERT INTO m_coa_group (id, code, name) values (205,'0205','PT Akasia Damcorp Waba (ADW)');</v>
      </c>
    </row>
    <row r="207" spans="1:4">
      <c r="A207" s="3" t="s">
        <v>276</v>
      </c>
      <c r="B207" s="4" t="s">
        <v>1833</v>
      </c>
      <c r="C207" s="3">
        <v>206</v>
      </c>
      <c r="D207" t="str">
        <f t="shared" si="3"/>
        <v>INSERT INTO m_coa_group (id, code, name) values (206,'0206','PT Edukasi Atlit Internet Digital (EAID)');</v>
      </c>
    </row>
    <row r="208" spans="1:4">
      <c r="A208" s="3" t="s">
        <v>277</v>
      </c>
      <c r="B208" s="4" t="s">
        <v>1834</v>
      </c>
      <c r="C208" s="3">
        <v>207</v>
      </c>
      <c r="D208" t="str">
        <f t="shared" si="3"/>
        <v>INSERT INTO m_coa_group (id, code, name) values (207,'0207','PT DMMX Hera Sukses (DHS)');</v>
      </c>
    </row>
    <row r="209" spans="1:4">
      <c r="A209" s="3" t="s">
        <v>278</v>
      </c>
      <c r="B209" s="4" t="s">
        <v>1835</v>
      </c>
      <c r="C209" s="3">
        <v>208</v>
      </c>
      <c r="D209" t="str">
        <f t="shared" si="3"/>
        <v>INSERT INTO m_coa_group (id, code, name) values (208,'0208','PT Rans Prestisius Indonesia (RPI)');</v>
      </c>
    </row>
    <row r="210" spans="1:4">
      <c r="A210" s="3" t="s">
        <v>279</v>
      </c>
      <c r="B210" s="4" t="s">
        <v>1836</v>
      </c>
      <c r="C210" s="3">
        <v>209</v>
      </c>
      <c r="D210" t="str">
        <f t="shared" si="3"/>
        <v>INSERT INTO m_coa_group (id, code, name) values (209,'0209','PT DMMX Gamindo Global');</v>
      </c>
    </row>
    <row r="211" spans="1:4">
      <c r="A211" s="3" t="s">
        <v>280</v>
      </c>
      <c r="B211" s="4" t="s">
        <v>1837</v>
      </c>
      <c r="C211" s="3">
        <v>210</v>
      </c>
      <c r="D211" t="str">
        <f t="shared" si="3"/>
        <v>INSERT INTO m_coa_group (id, code, name) values (210,'0210','PT Digital Anugerah Medisindo (DAM)');</v>
      </c>
    </row>
    <row r="212" spans="1:4">
      <c r="A212" s="3" t="s">
        <v>281</v>
      </c>
      <c r="B212" s="4" t="s">
        <v>1838</v>
      </c>
      <c r="C212" s="3">
        <v>211</v>
      </c>
      <c r="D212" t="str">
        <f t="shared" si="3"/>
        <v>INSERT INTO m_coa_group (id, code, name) values (211,'0211','PT Zirius Soteria Investama (ZSI)');</v>
      </c>
    </row>
    <row r="213" spans="1:4">
      <c r="A213" s="3" t="s">
        <v>282</v>
      </c>
      <c r="B213" s="4" t="s">
        <v>1839</v>
      </c>
      <c r="C213" s="3">
        <v>212</v>
      </c>
      <c r="D213" t="str">
        <f t="shared" si="3"/>
        <v>INSERT INTO m_coa_group (id, code, name) values (212,'0212','PT CKL Indonesia Raya (CKL1)');</v>
      </c>
    </row>
    <row r="214" spans="1:4">
      <c r="A214" s="3" t="s">
        <v>283</v>
      </c>
      <c r="B214" s="4" t="s">
        <v>1840</v>
      </c>
      <c r="C214" s="3">
        <v>213</v>
      </c>
      <c r="D214" t="str">
        <f t="shared" si="3"/>
        <v>INSERT INTO m_coa_group (id, code, name) values (213,'0213','PT Cipta Krida Lestari (CKL2)');</v>
      </c>
    </row>
    <row r="215" spans="1:4">
      <c r="A215" s="3" t="s">
        <v>284</v>
      </c>
      <c r="B215" s="4" t="s">
        <v>1841</v>
      </c>
      <c r="C215" s="3">
        <v>214</v>
      </c>
      <c r="D215" t="str">
        <f t="shared" si="3"/>
        <v>INSERT INTO m_coa_group (id, code, name) values (214,'0214','PT Abyakta Data Sentosa (ADS)');</v>
      </c>
    </row>
    <row r="216" spans="1:4">
      <c r="A216" s="3" t="s">
        <v>285</v>
      </c>
      <c r="B216" s="4" t="s">
        <v>1842</v>
      </c>
      <c r="C216" s="3">
        <v>215</v>
      </c>
      <c r="D216" t="str">
        <f t="shared" si="3"/>
        <v>INSERT INTO m_coa_group (id, code, name) values (215,'0215','PT Niji Sicepat Gamindo (NSG)');</v>
      </c>
    </row>
    <row r="217" spans="1:4">
      <c r="A217" s="3" t="s">
        <v>286</v>
      </c>
      <c r="B217" s="4" t="s">
        <v>1843</v>
      </c>
      <c r="C217" s="3">
        <v>216</v>
      </c>
      <c r="D217" t="str">
        <f t="shared" si="3"/>
        <v>INSERT INTO m_coa_group (id, code, name) values (216,'0216','PT Mulia Semesta Perkasa (MSP)');</v>
      </c>
    </row>
    <row r="218" spans="1:4">
      <c r="A218" s="3" t="s">
        <v>287</v>
      </c>
      <c r="B218" s="4" t="s">
        <v>1844</v>
      </c>
      <c r="C218" s="3">
        <v>217</v>
      </c>
      <c r="D218" t="str">
        <f t="shared" si="3"/>
        <v>INSERT INTO m_coa_group (id, code, name) values (217,'0217','PT Kredit Skor Indonesia (KSI)');</v>
      </c>
    </row>
    <row r="219" spans="1:4">
      <c r="A219" s="3" t="s">
        <v>288</v>
      </c>
      <c r="B219" s="4" t="s">
        <v>1845</v>
      </c>
      <c r="C219" s="3">
        <v>218</v>
      </c>
      <c r="D219" t="str">
        <f t="shared" si="3"/>
        <v>INSERT INTO m_coa_group (id, code, name) values (218,'0218','PT Caltech Digital Indonesia (CDI)');</v>
      </c>
    </row>
    <row r="220" spans="1:4">
      <c r="A220" s="3" t="s">
        <v>289</v>
      </c>
      <c r="B220" s="4" t="s">
        <v>1846</v>
      </c>
      <c r="C220" s="3">
        <v>219</v>
      </c>
      <c r="D220" t="str">
        <f t="shared" si="3"/>
        <v>INSERT INTO m_coa_group (id, code, name) values (219,'0219','PT Tfas Energi Indonesia (TEI)');</v>
      </c>
    </row>
    <row r="221" spans="1:4">
      <c r="A221" s="3" t="s">
        <v>290</v>
      </c>
      <c r="B221" s="4" t="s">
        <v>1847</v>
      </c>
      <c r="C221" s="3">
        <v>220</v>
      </c>
      <c r="D221" t="str">
        <f t="shared" si="3"/>
        <v>INSERT INTO m_coa_group (id, code, name) values (220,'0220','PT Sicepat Inti Sofizo (SIF)');</v>
      </c>
    </row>
    <row r="222" spans="1:4">
      <c r="A222" s="3" t="s">
        <v>291</v>
      </c>
      <c r="B222" s="4" t="s">
        <v>1848</v>
      </c>
      <c r="C222" s="3">
        <v>221</v>
      </c>
      <c r="D222" t="str">
        <f t="shared" si="3"/>
        <v>INSERT INTO m_coa_group (id, code, name) values (221,'0221','PT DMMX Dektos Inti (DDI)');</v>
      </c>
    </row>
    <row r="223" spans="1:4">
      <c r="A223" s="3" t="s">
        <v>292</v>
      </c>
      <c r="B223" s="4" t="s">
        <v>1849</v>
      </c>
      <c r="C223" s="3">
        <v>222</v>
      </c>
      <c r="D223" t="str">
        <f t="shared" si="3"/>
        <v>INSERT INTO m_coa_group (id, code, name) values (222,'0222','PT Nugen Farma Medika (NFM)');</v>
      </c>
    </row>
    <row r="224" spans="1:4">
      <c r="A224" s="3" t="s">
        <v>293</v>
      </c>
      <c r="B224" s="4" t="s">
        <v>1850</v>
      </c>
      <c r="C224" s="3">
        <v>223</v>
      </c>
      <c r="D224" t="str">
        <f t="shared" si="3"/>
        <v>INSERT INTO m_coa_group (id, code, name) values (223,'0223','PT Sicepat Aset Digital (SAD)');</v>
      </c>
    </row>
    <row r="225" spans="1:4">
      <c r="A225" s="3" t="s">
        <v>294</v>
      </c>
      <c r="B225" s="4" t="s">
        <v>1851</v>
      </c>
      <c r="C225" s="3">
        <v>224</v>
      </c>
      <c r="D225" t="str">
        <f t="shared" si="3"/>
        <v>INSERT INTO m_coa_group (id, code, name) values (224,'0224','PT Royal Investama Sejahtera (RIS)');</v>
      </c>
    </row>
    <row r="226" spans="1:4">
      <c r="A226" s="3" t="s">
        <v>295</v>
      </c>
      <c r="B226" s="4" t="s">
        <v>1852</v>
      </c>
      <c r="C226" s="3">
        <v>225</v>
      </c>
      <c r="D226" t="str">
        <f t="shared" si="3"/>
        <v>INSERT INTO m_coa_group (id, code, name) values (225,'0225','PT Yudha Harapan Mulia (YHM)');</v>
      </c>
    </row>
    <row r="227" spans="1:4">
      <c r="A227" s="3" t="s">
        <v>296</v>
      </c>
      <c r="B227" s="4" t="s">
        <v>1853</v>
      </c>
      <c r="C227" s="3">
        <v>226</v>
      </c>
      <c r="D227" t="str">
        <f t="shared" si="3"/>
        <v>INSERT INTO m_coa_group (id, code, name) values (226,'0226','PT DMMX Distribusi Pentabuana (DDP)');</v>
      </c>
    </row>
    <row r="228" spans="1:4">
      <c r="A228" s="3" t="s">
        <v>297</v>
      </c>
      <c r="B228" s="4" t="s">
        <v>1854</v>
      </c>
      <c r="C228" s="3">
        <v>227</v>
      </c>
      <c r="D228" t="str">
        <f t="shared" si="3"/>
        <v>INSERT INTO m_coa_group (id, code, name) values (227,'0227','PT Dezer Ruang Bicara (DRB)');</v>
      </c>
    </row>
    <row r="229" spans="1:4">
      <c r="A229" s="3" t="s">
        <v>298</v>
      </c>
      <c r="B229" s="4" t="s">
        <v>1855</v>
      </c>
      <c r="C229" s="3">
        <v>228</v>
      </c>
      <c r="D229" t="str">
        <f t="shared" si="3"/>
        <v>INSERT INTO m_coa_group (id, code, name) values (228,'0228','PT Dektos Digital Corbuzier (DDC)');</v>
      </c>
    </row>
    <row r="230" spans="1:4">
      <c r="A230" s="3" t="s">
        <v>299</v>
      </c>
      <c r="B230" s="4" t="s">
        <v>1856</v>
      </c>
      <c r="C230" s="3">
        <v>229</v>
      </c>
      <c r="D230" t="str">
        <f t="shared" si="3"/>
        <v>INSERT INTO m_coa_group (id, code, name) values (229,'0229','PT BLDX Komik Nusantara (BKN)');</v>
      </c>
    </row>
    <row r="231" spans="1:4">
      <c r="A231" s="3" t="s">
        <v>300</v>
      </c>
      <c r="B231" s="4" t="s">
        <v>1857</v>
      </c>
      <c r="C231" s="3">
        <v>230</v>
      </c>
      <c r="D231" t="str">
        <f t="shared" si="3"/>
        <v>INSERT INTO m_coa_group (id, code, name) values (230,'0230','PT Damcorp Digital Media (DDM)');</v>
      </c>
    </row>
    <row r="232" spans="1:4">
      <c r="A232" s="3" t="s">
        <v>301</v>
      </c>
      <c r="B232" s="4" t="s">
        <v>1858</v>
      </c>
      <c r="C232" s="3">
        <v>231</v>
      </c>
      <c r="D232" t="str">
        <f t="shared" si="3"/>
        <v>INSERT INTO m_coa_group (id, code, name) values (231,'0231','PT NFT Digital Indonesia (NDI)');</v>
      </c>
    </row>
    <row r="233" spans="1:4">
      <c r="A233" s="3" t="s">
        <v>302</v>
      </c>
      <c r="B233" s="4" t="s">
        <v>1859</v>
      </c>
      <c r="C233" s="3">
        <v>232</v>
      </c>
      <c r="D233" t="str">
        <f t="shared" si="3"/>
        <v>INSERT INTO m_coa_group (id, code, name) values (232,'0232','PT Meta Verse Indonesia (MVI)');</v>
      </c>
    </row>
    <row r="234" spans="1:4">
      <c r="A234" s="3" t="s">
        <v>303</v>
      </c>
      <c r="B234" s="4" t="s">
        <v>1860</v>
      </c>
      <c r="C234" s="3">
        <v>233</v>
      </c>
      <c r="D234" t="str">
        <f t="shared" si="3"/>
        <v>INSERT INTO m_coa_group (id, code, name) values (233,'0233','PT META PRAVIA DIGITAL (MPD)');</v>
      </c>
    </row>
    <row r="235" spans="1:4">
      <c r="A235" s="3" t="s">
        <v>304</v>
      </c>
      <c r="B235" s="4" t="s">
        <v>1861</v>
      </c>
      <c r="C235" s="3">
        <v>234</v>
      </c>
      <c r="D235" t="str">
        <f t="shared" si="3"/>
        <v>INSERT INTO m_coa_group (id, code, name) values (234,'0234','PT DMMX Sentral Imaji');</v>
      </c>
    </row>
    <row r="236" spans="1:4">
      <c r="A236" s="3" t="s">
        <v>305</v>
      </c>
      <c r="B236" s="4" t="s">
        <v>1862</v>
      </c>
      <c r="C236" s="3">
        <v>235</v>
      </c>
      <c r="D236" t="str">
        <f t="shared" si="3"/>
        <v>INSERT INTO m_coa_group (id, code, name) values (235,'0235','PT Cinta Sang Juara');</v>
      </c>
    </row>
    <row r="237" spans="1:4">
      <c r="A237" s="3" t="s">
        <v>306</v>
      </c>
      <c r="B237" s="4" t="s">
        <v>1863</v>
      </c>
      <c r="C237" s="3">
        <v>236</v>
      </c>
      <c r="D237" t="str">
        <f t="shared" si="3"/>
        <v>INSERT INTO m_coa_group (id, code, name) values (236,'0236','PT Kosmos Karisma Karunia (KKK)');</v>
      </c>
    </row>
    <row r="238" spans="1:4">
      <c r="A238" s="3" t="s">
        <v>307</v>
      </c>
      <c r="B238" s="4" t="s">
        <v>1864</v>
      </c>
      <c r="C238" s="3">
        <v>237</v>
      </c>
      <c r="D238" t="str">
        <f t="shared" si="3"/>
        <v>INSERT INTO m_coa_group (id, code, name) values (237,'0237','PT Sinergi Digital Teknologi (Lenna)');</v>
      </c>
    </row>
    <row r="239" spans="1:4">
      <c r="A239" s="3" t="s">
        <v>308</v>
      </c>
      <c r="B239" s="4" t="s">
        <v>1865</v>
      </c>
      <c r="C239" s="3">
        <v>238</v>
      </c>
      <c r="D239" t="str">
        <f t="shared" si="3"/>
        <v>INSERT INTO m_coa_group (id, code, name) values (238,'0238','PT Kairos Ekspres Internasional (KEI)');</v>
      </c>
    </row>
    <row r="240" spans="1:4">
      <c r="A240" s="3" t="s">
        <v>309</v>
      </c>
      <c r="B240" s="4" t="s">
        <v>1866</v>
      </c>
      <c r="C240" s="3">
        <v>239</v>
      </c>
      <c r="D240" t="str">
        <f t="shared" si="3"/>
        <v>INSERT INTO m_coa_group (id, code, name) values (239,'0239','PT Dua Empat Print (DEP)');</v>
      </c>
    </row>
    <row r="241" spans="1:4">
      <c r="A241" s="3" t="s">
        <v>310</v>
      </c>
      <c r="B241" s="4" t="s">
        <v>1867</v>
      </c>
      <c r="C241" s="3">
        <v>240</v>
      </c>
      <c r="D241" t="str">
        <f t="shared" si="3"/>
        <v>INSERT INTO m_coa_group (id, code, name) values (240,'0240','PT V2 Indonesia (V2)');</v>
      </c>
    </row>
    <row r="242" spans="1:4">
      <c r="A242" s="3" t="s">
        <v>311</v>
      </c>
      <c r="B242" s="4" t="s">
        <v>1868</v>
      </c>
      <c r="C242" s="3">
        <v>241</v>
      </c>
      <c r="D242" t="str">
        <f t="shared" si="3"/>
        <v>INSERT INTO m_coa_group (id, code, name) values (241,'0241','PT Makarios Bensu Kopi (MBK)');</v>
      </c>
    </row>
    <row r="243" spans="1:4">
      <c r="A243" s="3" t="s">
        <v>312</v>
      </c>
      <c r="B243" s="4" t="s">
        <v>1869</v>
      </c>
      <c r="C243" s="3">
        <v>242</v>
      </c>
      <c r="D243" t="str">
        <f t="shared" si="3"/>
        <v>INSERT INTO m_coa_group (id, code, name) values (242,'0242','PT Mahaka Media Tbk (ABBA)');</v>
      </c>
    </row>
    <row r="244" spans="1:4">
      <c r="A244" s="3" t="s">
        <v>313</v>
      </c>
      <c r="B244" s="4" t="s">
        <v>1870</v>
      </c>
      <c r="C244" s="3">
        <v>243</v>
      </c>
      <c r="D244" t="str">
        <f t="shared" si="3"/>
        <v>INSERT INTO m_coa_group (id, code, name) values (243,'0243','PT Sinergi Teknologi Mandiri (STM)');</v>
      </c>
    </row>
    <row r="245" spans="1:4">
      <c r="A245" s="3" t="s">
        <v>314</v>
      </c>
      <c r="B245" s="4" t="s">
        <v>1871</v>
      </c>
      <c r="C245" s="3">
        <v>244</v>
      </c>
      <c r="D245" t="str">
        <f t="shared" si="3"/>
        <v>INSERT INTO m_coa_group (id, code, name) values (244,'0244','PT Jaya Distribusi Ritel (JDR)');</v>
      </c>
    </row>
    <row r="246" spans="1:4">
      <c r="A246" s="3" t="s">
        <v>315</v>
      </c>
      <c r="B246" s="4" t="s">
        <v>1872</v>
      </c>
      <c r="C246" s="3">
        <v>245</v>
      </c>
      <c r="D246" t="str">
        <f t="shared" si="3"/>
        <v>INSERT INTO m_coa_group (id, code, name) values (245,'0245','Martin Suharlie');</v>
      </c>
    </row>
    <row r="247" spans="1:4">
      <c r="A247" s="3" t="s">
        <v>316</v>
      </c>
      <c r="B247" s="4" t="s">
        <v>1873</v>
      </c>
      <c r="C247" s="3">
        <v>246</v>
      </c>
      <c r="D247" t="str">
        <f t="shared" si="3"/>
        <v>INSERT INTO m_coa_group (id, code, name) values (246,'0246','Suryandy Jahja');</v>
      </c>
    </row>
    <row r="248" spans="1:4">
      <c r="A248" s="3" t="s">
        <v>317</v>
      </c>
      <c r="B248" s="4" t="s">
        <v>1874</v>
      </c>
      <c r="C248" s="3">
        <v>247</v>
      </c>
      <c r="D248" t="str">
        <f t="shared" si="3"/>
        <v>INSERT INTO m_coa_group (id, code, name) values (247,'0247','Berelasi lainnya');</v>
      </c>
    </row>
    <row r="249" spans="1:4">
      <c r="A249" s="3" t="s">
        <v>319</v>
      </c>
      <c r="B249" s="4" t="s">
        <v>1875</v>
      </c>
      <c r="C249" s="3">
        <v>248</v>
      </c>
      <c r="D249" t="str">
        <f t="shared" si="3"/>
        <v>INSERT INTO m_coa_group (id, code, name) values (248,'0248','Piutang Karyawan');</v>
      </c>
    </row>
    <row r="250" spans="1:4">
      <c r="A250" s="3" t="s">
        <v>320</v>
      </c>
      <c r="B250" s="4" t="s">
        <v>1876</v>
      </c>
      <c r="C250" s="3">
        <v>249</v>
      </c>
      <c r="D250" t="str">
        <f t="shared" si="3"/>
        <v>INSERT INTO m_coa_group (id, code, name) values (249,'0249','Piutang Lain-Lain');</v>
      </c>
    </row>
    <row r="251" spans="1:4">
      <c r="A251" s="3" t="s">
        <v>323</v>
      </c>
      <c r="B251" s="4" t="s">
        <v>1877</v>
      </c>
      <c r="C251" s="3">
        <v>250</v>
      </c>
      <c r="D251" t="str">
        <f t="shared" si="3"/>
        <v>INSERT INTO m_coa_group (id, code, name) values (250,'0250','Persediaan Produk Digital');</v>
      </c>
    </row>
    <row r="252" spans="1:4">
      <c r="A252" s="3" t="s">
        <v>324</v>
      </c>
      <c r="B252" s="4" t="s">
        <v>1878</v>
      </c>
      <c r="C252" s="3">
        <v>251</v>
      </c>
      <c r="D252" t="str">
        <f t="shared" si="3"/>
        <v>INSERT INTO m_coa_group (id, code, name) values (251,'0251','Persediaan Fisik');</v>
      </c>
    </row>
    <row r="253" spans="1:4">
      <c r="A253" s="3" t="s">
        <v>325</v>
      </c>
      <c r="B253" s="4" t="s">
        <v>1879</v>
      </c>
      <c r="C253" s="3">
        <v>252</v>
      </c>
      <c r="D253" t="str">
        <f t="shared" si="3"/>
        <v>INSERT INTO m_coa_group (id, code, name) values (252,'0252','Persediaan Hardware');</v>
      </c>
    </row>
    <row r="254" spans="1:4">
      <c r="A254" s="3" t="s">
        <v>326</v>
      </c>
      <c r="B254" s="4" t="s">
        <v>1880</v>
      </c>
      <c r="C254" s="3">
        <v>253</v>
      </c>
      <c r="D254" t="str">
        <f t="shared" si="3"/>
        <v>INSERT INTO m_coa_group (id, code, name) values (253,'0253','Persediaan Spare Part');</v>
      </c>
    </row>
    <row r="255" spans="1:4">
      <c r="A255" s="3" t="s">
        <v>327</v>
      </c>
      <c r="B255" s="4" t="s">
        <v>1881</v>
      </c>
      <c r="C255" s="3">
        <v>254</v>
      </c>
      <c r="D255" t="str">
        <f t="shared" si="3"/>
        <v>INSERT INTO m_coa_group (id, code, name) values (254,'0254','Signage dan layar');</v>
      </c>
    </row>
    <row r="256" spans="1:4">
      <c r="A256" s="3" t="s">
        <v>328</v>
      </c>
      <c r="B256" s="4" t="s">
        <v>1882</v>
      </c>
      <c r="C256" s="3">
        <v>255</v>
      </c>
      <c r="D256" t="str">
        <f t="shared" si="3"/>
        <v>INSERT INTO m_coa_group (id, code, name) values (255,'0255','Perangkat keras dan pendukung');</v>
      </c>
    </row>
    <row r="257" spans="1:4">
      <c r="A257" s="3" t="s">
        <v>329</v>
      </c>
      <c r="B257" s="4" t="s">
        <v>1883</v>
      </c>
      <c r="C257" s="3">
        <v>256</v>
      </c>
      <c r="D257" t="str">
        <f t="shared" si="3"/>
        <v>INSERT INTO m_coa_group (id, code, name) values (256,'0256','Produk ritel');</v>
      </c>
    </row>
    <row r="258" spans="1:4">
      <c r="A258" s="3" t="s">
        <v>330</v>
      </c>
      <c r="B258" s="4" t="s">
        <v>1884</v>
      </c>
      <c r="C258" s="3">
        <v>257</v>
      </c>
      <c r="D258" t="str">
        <f t="shared" si="3"/>
        <v>INSERT INTO m_coa_group (id, code, name) values (257,'0257','Kendaraan listrik dan suku cadang');</v>
      </c>
    </row>
    <row r="259" spans="1:4">
      <c r="A259" s="3" t="s">
        <v>331</v>
      </c>
      <c r="B259" s="4" t="s">
        <v>1885</v>
      </c>
      <c r="C259" s="3">
        <v>258</v>
      </c>
      <c r="D259" t="str">
        <f t="shared" ref="D259:D322" si="4">"INSERT INTO m_coa_group (id, code, name) values ("&amp;C259&amp;",'"&amp;B259&amp;"','"&amp;A259&amp;"');"</f>
        <v>INSERT INTO m_coa_group (id, code, name) values (258,'0258','Persediaan Lain-Lain');</v>
      </c>
    </row>
    <row r="260" spans="1:4">
      <c r="A260" s="3" t="s">
        <v>332</v>
      </c>
      <c r="B260" s="4" t="s">
        <v>1886</v>
      </c>
      <c r="C260" s="3">
        <v>259</v>
      </c>
      <c r="D260" t="str">
        <f t="shared" si="4"/>
        <v>INSERT INTO m_coa_group (id, code, name) values (259,'0259','Cadangan penurunan nilai persediaan');</v>
      </c>
    </row>
    <row r="261" spans="1:4">
      <c r="A261" s="3" t="s">
        <v>334</v>
      </c>
      <c r="B261" s="4" t="s">
        <v>1887</v>
      </c>
      <c r="C261" s="3">
        <v>260</v>
      </c>
      <c r="D261" t="str">
        <f t="shared" si="4"/>
        <v>INSERT INTO m_coa_group (id, code, name) values (260,'0260','Ppn Masukan');</v>
      </c>
    </row>
    <row r="262" spans="1:4">
      <c r="A262" s="3" t="s">
        <v>335</v>
      </c>
      <c r="B262" s="4" t="s">
        <v>1888</v>
      </c>
      <c r="C262" s="3">
        <v>261</v>
      </c>
      <c r="D262" t="str">
        <f t="shared" si="4"/>
        <v>INSERT INTO m_coa_group (id, code, name) values (261,'0261','Pph 21');</v>
      </c>
    </row>
    <row r="263" spans="1:4">
      <c r="A263" s="3" t="s">
        <v>336</v>
      </c>
      <c r="B263" s="4" t="s">
        <v>1889</v>
      </c>
      <c r="C263" s="3">
        <v>262</v>
      </c>
      <c r="D263" t="str">
        <f t="shared" si="4"/>
        <v>INSERT INTO m_coa_group (id, code, name) values (262,'0262','Pph 22');</v>
      </c>
    </row>
    <row r="264" spans="1:4">
      <c r="A264" s="3" t="s">
        <v>337</v>
      </c>
      <c r="B264" s="4" t="s">
        <v>1890</v>
      </c>
      <c r="C264" s="3">
        <v>263</v>
      </c>
      <c r="D264" t="str">
        <f t="shared" si="4"/>
        <v>INSERT INTO m_coa_group (id, code, name) values (263,'0263','Pph 23');</v>
      </c>
    </row>
    <row r="265" spans="1:4">
      <c r="A265" s="3" t="s">
        <v>338</v>
      </c>
      <c r="B265" s="4" t="s">
        <v>1891</v>
      </c>
      <c r="C265" s="3">
        <v>264</v>
      </c>
      <c r="D265" t="str">
        <f t="shared" si="4"/>
        <v>INSERT INTO m_coa_group (id, code, name) values (264,'0264','Pph 25');</v>
      </c>
    </row>
    <row r="266" spans="1:4">
      <c r="A266" s="3" t="s">
        <v>339</v>
      </c>
      <c r="B266" s="4" t="s">
        <v>1892</v>
      </c>
      <c r="C266" s="3">
        <v>265</v>
      </c>
      <c r="D266" t="str">
        <f t="shared" si="4"/>
        <v>INSERT INTO m_coa_group (id, code, name) values (265,'0265','Pph 4 Ayat 2');</v>
      </c>
    </row>
    <row r="267" spans="1:4">
      <c r="A267" s="3" t="s">
        <v>340</v>
      </c>
      <c r="B267" s="4" t="s">
        <v>1893</v>
      </c>
      <c r="C267" s="3">
        <v>266</v>
      </c>
      <c r="D267" t="str">
        <f t="shared" si="4"/>
        <v>INSERT INTO m_coa_group (id, code, name) values (266,'0266','Claim For Tax Refund');</v>
      </c>
    </row>
    <row r="268" spans="1:4">
      <c r="A268" s="3" t="s">
        <v>341</v>
      </c>
      <c r="B268" s="4" t="s">
        <v>1894</v>
      </c>
      <c r="C268" s="3">
        <v>267</v>
      </c>
      <c r="D268" t="str">
        <f t="shared" si="4"/>
        <v>INSERT INTO m_coa_group (id, code, name) values (267,'0267','Ppn Masukan Yang Belum Difakturkan');</v>
      </c>
    </row>
    <row r="269" spans="1:4">
      <c r="A269" s="3" t="s">
        <v>343</v>
      </c>
      <c r="B269" s="4" t="s">
        <v>1895</v>
      </c>
      <c r="C269" s="3">
        <v>268</v>
      </c>
      <c r="D269" t="str">
        <f t="shared" si="4"/>
        <v>INSERT INTO m_coa_group (id, code, name) values (268,'0268','Sewa');</v>
      </c>
    </row>
    <row r="270" spans="1:4">
      <c r="A270" s="3" t="s">
        <v>347</v>
      </c>
      <c r="B270" s="4" t="s">
        <v>1896</v>
      </c>
      <c r="C270" s="3">
        <v>269</v>
      </c>
      <c r="D270" t="str">
        <f t="shared" si="4"/>
        <v>INSERT INTO m_coa_group (id, code, name) values (269,'0269','Asuransi');</v>
      </c>
    </row>
    <row r="271" spans="1:4">
      <c r="A271" s="3" t="s">
        <v>351</v>
      </c>
      <c r="B271" s="4" t="s">
        <v>1897</v>
      </c>
      <c r="C271" s="3">
        <v>270</v>
      </c>
      <c r="D271" t="str">
        <f t="shared" si="4"/>
        <v>INSERT INTO m_coa_group (id, code, name) values (270,'0270','Lain-Lain');</v>
      </c>
    </row>
    <row r="272" spans="1:4">
      <c r="A272" s="3" t="s">
        <v>355</v>
      </c>
      <c r="B272" s="4" t="s">
        <v>1898</v>
      </c>
      <c r="C272" s="3">
        <v>271</v>
      </c>
      <c r="D272" t="str">
        <f t="shared" si="4"/>
        <v>INSERT INTO m_coa_group (id, code, name) values (271,'0271','Uang Muka Pembelian Persediaan');</v>
      </c>
    </row>
    <row r="273" spans="1:4">
      <c r="A273" s="3" t="s">
        <v>358</v>
      </c>
      <c r="B273" s="4" t="s">
        <v>1899</v>
      </c>
      <c r="C273" s="3">
        <v>272</v>
      </c>
      <c r="D273" t="str">
        <f t="shared" si="4"/>
        <v>INSERT INTO m_coa_group (id, code, name) values (272,'0272','Uang Muka Pembelian Aset Tetap');</v>
      </c>
    </row>
    <row r="274" spans="1:4">
      <c r="A274" s="3" t="s">
        <v>360</v>
      </c>
      <c r="B274" s="4" t="s">
        <v>1900</v>
      </c>
      <c r="C274" s="3">
        <v>273</v>
      </c>
      <c r="D274" t="str">
        <f t="shared" si="4"/>
        <v>INSERT INTO m_coa_group (id, code, name) values (273,'0273','Uang Muka Investasi');</v>
      </c>
    </row>
    <row r="275" spans="1:4">
      <c r="A275" s="3" t="s">
        <v>365</v>
      </c>
      <c r="B275" s="4" t="s">
        <v>1901</v>
      </c>
      <c r="C275" s="3">
        <v>274</v>
      </c>
      <c r="D275" t="str">
        <f t="shared" si="4"/>
        <v>INSERT INTO m_coa_group (id, code, name) values (274,'0274','Uang Muka Lain-Lain');</v>
      </c>
    </row>
    <row r="276" spans="1:4">
      <c r="A276" s="3" t="s">
        <v>370</v>
      </c>
      <c r="B276" s="4" t="s">
        <v>1902</v>
      </c>
      <c r="C276" s="3">
        <v>275</v>
      </c>
      <c r="D276" t="str">
        <f t="shared" si="4"/>
        <v>INSERT INTO m_coa_group (id, code, name) values (275,'0275','Bunga Deposito');</v>
      </c>
    </row>
    <row r="277" spans="1:4">
      <c r="A277" s="3" t="s">
        <v>371</v>
      </c>
      <c r="B277" s="4" t="s">
        <v>1903</v>
      </c>
      <c r="C277" s="3">
        <v>276</v>
      </c>
      <c r="D277" t="str">
        <f t="shared" si="4"/>
        <v>INSERT INTO m_coa_group (id, code, name) values (276,'0276','Bunga Lain-Lain');</v>
      </c>
    </row>
    <row r="278" spans="1:4">
      <c r="A278" s="3" t="s">
        <v>372</v>
      </c>
      <c r="B278" s="4" t="s">
        <v>1904</v>
      </c>
      <c r="C278" s="3">
        <v>277</v>
      </c>
      <c r="D278" t="str">
        <f t="shared" si="4"/>
        <v>INSERT INTO m_coa_group (id, code, name) values (277,'0277','Pendapatan Lainnya');</v>
      </c>
    </row>
    <row r="279" spans="1:4">
      <c r="A279" s="3" t="s">
        <v>375</v>
      </c>
      <c r="B279" s="4" t="s">
        <v>1905</v>
      </c>
      <c r="C279" s="3">
        <v>278</v>
      </c>
      <c r="D279" t="str">
        <f t="shared" si="4"/>
        <v>INSERT INTO m_coa_group (id, code, name) values (278,'0278','Uang Jaminan');</v>
      </c>
    </row>
    <row r="280" spans="1:4">
      <c r="A280" s="3" t="s">
        <v>378</v>
      </c>
      <c r="B280" s="4" t="s">
        <v>1906</v>
      </c>
      <c r="C280" s="3">
        <v>279</v>
      </c>
      <c r="D280" t="str">
        <f t="shared" si="4"/>
        <v>INSERT INTO m_coa_group (id, code, name) values (279,'0279','Harga Perolehan');</v>
      </c>
    </row>
    <row r="281" spans="1:4">
      <c r="A281" s="3" t="s">
        <v>385</v>
      </c>
      <c r="B281" s="4" t="s">
        <v>1907</v>
      </c>
      <c r="C281" s="3">
        <v>280</v>
      </c>
      <c r="D281" t="str">
        <f t="shared" si="4"/>
        <v>INSERT INTO m_coa_group (id, code, name) values (280,'0280','Akumulasi Penyusutan');</v>
      </c>
    </row>
    <row r="282" spans="1:4">
      <c r="A282" s="3" t="s">
        <v>386</v>
      </c>
      <c r="B282" s="4" t="s">
        <v>1908</v>
      </c>
      <c r="C282" s="3">
        <v>281</v>
      </c>
      <c r="D282" t="str">
        <f t="shared" si="4"/>
        <v>INSERT INTO m_coa_group (id, code, name) values (281,'0281','Cip');</v>
      </c>
    </row>
    <row r="283" spans="1:4">
      <c r="A283" s="3" t="s">
        <v>395</v>
      </c>
      <c r="B283" s="4" t="s">
        <v>1909</v>
      </c>
      <c r="C283" s="3">
        <v>282</v>
      </c>
      <c r="D283" t="str">
        <f t="shared" si="4"/>
        <v>INSERT INTO m_coa_group (id, code, name) values (282,'0282','Biaya Penawaran Umum');</v>
      </c>
    </row>
    <row r="284" spans="1:4">
      <c r="A284" s="3" t="s">
        <v>397</v>
      </c>
      <c r="B284" s="4" t="s">
        <v>1910</v>
      </c>
      <c r="C284" s="3">
        <v>283</v>
      </c>
      <c r="D284" t="str">
        <f t="shared" si="4"/>
        <v>INSERT INTO m_coa_group (id, code, name) values (283,'0283','Investasi Pada Entitas Anak');</v>
      </c>
    </row>
    <row r="285" spans="1:4">
      <c r="A285" s="3" t="s">
        <v>398</v>
      </c>
      <c r="B285" s="4" t="s">
        <v>1911</v>
      </c>
      <c r="C285" s="3">
        <v>284</v>
      </c>
      <c r="D285" t="str">
        <f t="shared" si="4"/>
        <v>INSERT INTO m_coa_group (id, code, name) values (284,'0284','Investasi Pada Asosiasi');</v>
      </c>
    </row>
    <row r="286" spans="1:4">
      <c r="A286" s="3" t="s">
        <v>399</v>
      </c>
      <c r="B286" s="4" t="s">
        <v>1912</v>
      </c>
      <c r="C286" s="3">
        <v>285</v>
      </c>
      <c r="D286" t="str">
        <f t="shared" si="4"/>
        <v>INSERT INTO m_coa_group (id, code, name) values (285,'0285','Investasi Saham');</v>
      </c>
    </row>
    <row r="287" spans="1:4">
      <c r="A287" s="3" t="s">
        <v>400</v>
      </c>
      <c r="B287" s="4" t="s">
        <v>1913</v>
      </c>
      <c r="C287" s="3">
        <v>286</v>
      </c>
      <c r="D287" t="str">
        <f t="shared" si="4"/>
        <v>INSERT INTO m_coa_group (id, code, name) values (286,'0286','Investasi Lainnya');</v>
      </c>
    </row>
    <row r="288" spans="1:4">
      <c r="A288" s="3" t="s">
        <v>403</v>
      </c>
      <c r="B288" s="4" t="s">
        <v>1914</v>
      </c>
      <c r="C288" s="3">
        <v>287</v>
      </c>
      <c r="D288" t="str">
        <f t="shared" si="4"/>
        <v>INSERT INTO m_coa_group (id, code, name) values (287,'0287','PT 2');</v>
      </c>
    </row>
    <row r="289" spans="1:4">
      <c r="A289" s="3" t="s">
        <v>405</v>
      </c>
      <c r="B289" s="4" t="s">
        <v>1915</v>
      </c>
      <c r="C289" s="3">
        <v>288</v>
      </c>
      <c r="D289" t="str">
        <f t="shared" si="4"/>
        <v>INSERT INTO m_coa_group (id, code, name) values (288,'0288','Aset Pajak Tangguhan');</v>
      </c>
    </row>
    <row r="290" spans="1:4">
      <c r="A290" s="3" t="s">
        <v>408</v>
      </c>
      <c r="B290" s="4" t="s">
        <v>1916</v>
      </c>
      <c r="C290" s="3">
        <v>289</v>
      </c>
      <c r="D290" t="str">
        <f t="shared" si="4"/>
        <v>INSERT INTO m_coa_group (id, code, name) values (289,'0289','PT Surprise Indonesia');</v>
      </c>
    </row>
    <row r="291" spans="1:4">
      <c r="A291" s="3" t="s">
        <v>409</v>
      </c>
      <c r="B291" s="4" t="s">
        <v>1917</v>
      </c>
      <c r="C291" s="3">
        <v>290</v>
      </c>
      <c r="D291" t="str">
        <f t="shared" si="4"/>
        <v>INSERT INTO m_coa_group (id, code, name) values (290,'0290','PT Multidaya Dinamika');</v>
      </c>
    </row>
    <row r="292" spans="1:4">
      <c r="A292" s="3" t="s">
        <v>410</v>
      </c>
      <c r="B292" s="4" t="s">
        <v>1918</v>
      </c>
      <c r="C292" s="3">
        <v>291</v>
      </c>
      <c r="D292" t="str">
        <f t="shared" si="4"/>
        <v>INSERT INTO m_coa_group (id, code, name) values (291,'0291','PT Dam Korporindo Digital');</v>
      </c>
    </row>
    <row r="293" spans="1:4">
      <c r="A293" s="3" t="s">
        <v>411</v>
      </c>
      <c r="B293" s="4" t="s">
        <v>1919</v>
      </c>
      <c r="C293" s="3">
        <v>292</v>
      </c>
      <c r="D293" t="str">
        <f t="shared" si="4"/>
        <v>INSERT INTO m_coa_group (id, code, name) values (292,'0292','Lainnya');</v>
      </c>
    </row>
    <row r="294" spans="1:4">
      <c r="A294" s="3" t="s">
        <v>413</v>
      </c>
      <c r="B294" s="4" t="s">
        <v>1920</v>
      </c>
      <c r="C294" s="3">
        <v>293</v>
      </c>
      <c r="D294" t="str">
        <f t="shared" si="4"/>
        <v>INSERT INTO m_coa_group (id, code, name) values (293,'0293','Rent Deposit');</v>
      </c>
    </row>
    <row r="295" spans="1:4">
      <c r="A295" s="3" t="s">
        <v>414</v>
      </c>
      <c r="B295" s="4" t="s">
        <v>1921</v>
      </c>
      <c r="C295" s="3">
        <v>294</v>
      </c>
      <c r="D295" t="str">
        <f t="shared" si="4"/>
        <v>INSERT INTO m_coa_group (id, code, name) values (294,'0294','Trade Deposit');</v>
      </c>
    </row>
    <row r="296" spans="1:4">
      <c r="A296" s="3" t="s">
        <v>420</v>
      </c>
      <c r="B296" s="4" t="s">
        <v>1922</v>
      </c>
      <c r="C296" s="3">
        <v>295</v>
      </c>
      <c r="D296" t="str">
        <f t="shared" si="4"/>
        <v>INSERT INTO m_coa_group (id, code, name) values (295,'0295','Hutang Karyawan');</v>
      </c>
    </row>
    <row r="297" spans="1:4">
      <c r="A297" s="3" t="s">
        <v>421</v>
      </c>
      <c r="B297" s="4" t="s">
        <v>1923</v>
      </c>
      <c r="C297" s="3">
        <v>296</v>
      </c>
      <c r="D297" t="str">
        <f t="shared" si="4"/>
        <v>INSERT INTO m_coa_group (id, code, name) values (296,'0296','Hutang Sekuritas PG');</v>
      </c>
    </row>
    <row r="298" spans="1:4">
      <c r="A298" s="3" t="s">
        <v>422</v>
      </c>
      <c r="B298" s="4" t="s">
        <v>1924</v>
      </c>
      <c r="C298" s="3">
        <v>297</v>
      </c>
      <c r="D298" t="str">
        <f t="shared" si="4"/>
        <v>INSERT INTO m_coa_group (id, code, name) values (297,'0297','Hutang Sekuritas UB');</v>
      </c>
    </row>
    <row r="299" spans="1:4">
      <c r="A299" s="3" t="s">
        <v>423</v>
      </c>
      <c r="B299" s="4" t="s">
        <v>1925</v>
      </c>
      <c r="C299" s="3">
        <v>298</v>
      </c>
      <c r="D299" t="str">
        <f t="shared" si="4"/>
        <v>INSERT INTO m_coa_group (id, code, name) values (298,'0298','Hutang Sekuritas YP');</v>
      </c>
    </row>
    <row r="300" spans="1:4">
      <c r="A300" s="3" t="s">
        <v>424</v>
      </c>
      <c r="B300" s="4" t="s">
        <v>1926</v>
      </c>
      <c r="C300" s="3">
        <v>299</v>
      </c>
      <c r="D300" t="str">
        <f t="shared" si="4"/>
        <v>INSERT INTO m_coa_group (id, code, name) values (299,'0299','Hutang Sekuritas Lainnya');</v>
      </c>
    </row>
    <row r="301" spans="1:4">
      <c r="A301" s="3" t="s">
        <v>427</v>
      </c>
      <c r="B301" s="4" t="s">
        <v>1927</v>
      </c>
      <c r="C301" s="3">
        <v>300</v>
      </c>
      <c r="D301" t="str">
        <f t="shared" si="4"/>
        <v>INSERT INTO m_coa_group (id, code, name) values (300,'0300','Gaji');</v>
      </c>
    </row>
    <row r="302" spans="1:4">
      <c r="A302" s="3" t="s">
        <v>430</v>
      </c>
      <c r="B302" s="4" t="s">
        <v>1928</v>
      </c>
      <c r="C302" s="3">
        <v>301</v>
      </c>
      <c r="D302" t="str">
        <f t="shared" si="4"/>
        <v>INSERT INTO m_coa_group (id, code, name) values (301,'0301','Jasa Profesional');</v>
      </c>
    </row>
    <row r="303" spans="1:4">
      <c r="A303" s="3" t="s">
        <v>441</v>
      </c>
      <c r="B303" s="4" t="s">
        <v>1929</v>
      </c>
      <c r="C303" s="3">
        <v>302</v>
      </c>
      <c r="D303" t="str">
        <f t="shared" si="4"/>
        <v>INSERT INTO m_coa_group (id, code, name) values (302,'0302','Pihak 1');</v>
      </c>
    </row>
    <row r="304" spans="1:4">
      <c r="A304" s="3" t="s">
        <v>442</v>
      </c>
      <c r="B304" s="4" t="s">
        <v>1930</v>
      </c>
      <c r="C304" s="3">
        <v>303</v>
      </c>
      <c r="D304" t="str">
        <f t="shared" si="4"/>
        <v>INSERT INTO m_coa_group (id, code, name) values (303,'0303','Pihak 2');</v>
      </c>
    </row>
    <row r="305" spans="1:4">
      <c r="A305" s="3" t="s">
        <v>444</v>
      </c>
      <c r="B305" s="4" t="s">
        <v>1931</v>
      </c>
      <c r="C305" s="3">
        <v>304</v>
      </c>
      <c r="D305" t="str">
        <f t="shared" si="4"/>
        <v>INSERT INTO m_coa_group (id, code, name) values (304,'0304','Ppn Keluaran');</v>
      </c>
    </row>
    <row r="306" spans="1:4">
      <c r="A306" s="3" t="s">
        <v>445</v>
      </c>
      <c r="B306" s="4" t="s">
        <v>1932</v>
      </c>
      <c r="C306" s="3">
        <v>305</v>
      </c>
      <c r="D306" t="str">
        <f t="shared" si="4"/>
        <v>INSERT INTO m_coa_group (id, code, name) values (305,'0305','Pph 26');</v>
      </c>
    </row>
    <row r="307" spans="1:4">
      <c r="A307" s="3" t="s">
        <v>446</v>
      </c>
      <c r="B307" s="4" t="s">
        <v>1933</v>
      </c>
      <c r="C307" s="3">
        <v>306</v>
      </c>
      <c r="D307" t="str">
        <f t="shared" si="4"/>
        <v>INSERT INTO m_coa_group (id, code, name) values (306,'0306','Pph 29 - Current Year');</v>
      </c>
    </row>
    <row r="308" spans="1:4">
      <c r="A308" s="3" t="s">
        <v>447</v>
      </c>
      <c r="B308" s="4" t="s">
        <v>1934</v>
      </c>
      <c r="C308" s="3">
        <v>307</v>
      </c>
      <c r="D308" t="str">
        <f t="shared" si="4"/>
        <v>INSERT INTO m_coa_group (id, code, name) values (307,'0307','Pph 29 - Previous Year');</v>
      </c>
    </row>
    <row r="309" spans="1:4">
      <c r="A309" s="3" t="s">
        <v>448</v>
      </c>
      <c r="B309" s="4" t="s">
        <v>1935</v>
      </c>
      <c r="C309" s="3">
        <v>308</v>
      </c>
      <c r="D309" t="str">
        <f t="shared" si="4"/>
        <v>INSERT INTO m_coa_group (id, code, name) values (308,'0308','Utang Denda Pajak');</v>
      </c>
    </row>
    <row r="310" spans="1:4">
      <c r="A310" s="3" t="s">
        <v>450</v>
      </c>
      <c r="B310" s="4" t="s">
        <v>1936</v>
      </c>
      <c r="C310" s="3">
        <v>309</v>
      </c>
      <c r="D310" t="str">
        <f t="shared" si="4"/>
        <v>INSERT INTO m_coa_group (id, code, name) values (309,'0309','Deposit Pelanggan');</v>
      </c>
    </row>
    <row r="311" spans="1:4">
      <c r="A311" s="3" t="s">
        <v>451</v>
      </c>
      <c r="B311" s="4" t="s">
        <v>1937</v>
      </c>
      <c r="C311" s="3">
        <v>310</v>
      </c>
      <c r="D311" t="str">
        <f t="shared" si="4"/>
        <v>INSERT INTO m_coa_group (id, code, name) values (310,'0310','Uang Muka Titipan');</v>
      </c>
    </row>
    <row r="312" spans="1:4">
      <c r="A312" s="3" t="s">
        <v>452</v>
      </c>
      <c r="B312" s="4" t="s">
        <v>1938</v>
      </c>
      <c r="C312" s="3">
        <v>311</v>
      </c>
      <c r="D312" t="str">
        <f t="shared" si="4"/>
        <v>INSERT INTO m_coa_group (id, code, name) values (311,'0311','Pendapatan Diterima Di Muka');</v>
      </c>
    </row>
    <row r="313" spans="1:4">
      <c r="A313" s="3" t="s">
        <v>455</v>
      </c>
      <c r="B313" s="4" t="s">
        <v>1939</v>
      </c>
      <c r="C313" s="3">
        <v>312</v>
      </c>
      <c r="D313" t="str">
        <f t="shared" si="4"/>
        <v>INSERT INTO m_coa_group (id, code, name) values (312,'0312','Utang Bank Jangka Panjang');</v>
      </c>
    </row>
    <row r="314" spans="1:4">
      <c r="A314" s="3" t="s">
        <v>1940</v>
      </c>
      <c r="B314" s="4" t="s">
        <v>1941</v>
      </c>
      <c r="C314" s="3">
        <v>313</v>
      </c>
      <c r="D314" t="str">
        <f t="shared" si="4"/>
        <v>INSERT INTO m_coa_group (id, code, name) values (313,'0313','Utang Pembiayaan Konsumen ');</v>
      </c>
    </row>
    <row r="315" spans="1:4">
      <c r="A315" s="3" t="s">
        <v>459</v>
      </c>
      <c r="B315" s="4" t="s">
        <v>1942</v>
      </c>
      <c r="C315" s="3">
        <v>314</v>
      </c>
      <c r="D315" t="str">
        <f t="shared" si="4"/>
        <v>INSERT INTO m_coa_group (id, code, name) values (314,'0314','Lease Liabilities');</v>
      </c>
    </row>
    <row r="316" spans="1:4">
      <c r="A316" s="3" t="s">
        <v>351</v>
      </c>
      <c r="B316" s="4" t="s">
        <v>1943</v>
      </c>
      <c r="C316" s="3">
        <v>315</v>
      </c>
      <c r="D316" t="str">
        <f t="shared" si="4"/>
        <v>INSERT INTO m_coa_group (id, code, name) values (315,'0315','Lain-Lain');</v>
      </c>
    </row>
    <row r="317" spans="1:4">
      <c r="A317" s="3" t="s">
        <v>113</v>
      </c>
      <c r="B317" s="4" t="s">
        <v>1944</v>
      </c>
      <c r="C317" s="3">
        <v>316</v>
      </c>
      <c r="D317" t="str">
        <f t="shared" si="4"/>
        <v>INSERT INTO m_coa_group (id, code, name) values (316,'0316','PT 1 Inti Dot Com');</v>
      </c>
    </row>
    <row r="318" spans="1:4">
      <c r="A318" s="3" t="s">
        <v>114</v>
      </c>
      <c r="B318" s="4" t="s">
        <v>1945</v>
      </c>
      <c r="C318" s="3">
        <v>317</v>
      </c>
      <c r="D318" t="str">
        <f t="shared" si="4"/>
        <v>INSERT INTO m_coa_group (id, code, name) values (317,'0317','PT Abdi Anugerah Persada (AAP)');</v>
      </c>
    </row>
    <row r="319" spans="1:4">
      <c r="A319" s="3" t="s">
        <v>115</v>
      </c>
      <c r="B319" s="4" t="s">
        <v>1946</v>
      </c>
      <c r="C319" s="3">
        <v>318</v>
      </c>
      <c r="D319" t="str">
        <f t="shared" si="4"/>
        <v>INSERT INTO m_coa_group (id, code, name) values (318,'0318','PT Agapindo Inti Raya');</v>
      </c>
    </row>
    <row r="320" spans="1:4">
      <c r="A320" s="3" t="s">
        <v>116</v>
      </c>
      <c r="B320" s="4" t="s">
        <v>1947</v>
      </c>
      <c r="C320" s="3">
        <v>319</v>
      </c>
      <c r="D320" t="str">
        <f t="shared" si="4"/>
        <v>INSERT INTO m_coa_group (id, code, name) values (319,'0319','PT Agapindo Kasih Abadi (AKA)');</v>
      </c>
    </row>
    <row r="321" spans="1:4">
      <c r="A321" s="3" t="s">
        <v>117</v>
      </c>
      <c r="B321" s="4" t="s">
        <v>1948</v>
      </c>
      <c r="C321" s="3">
        <v>320</v>
      </c>
      <c r="D321" t="str">
        <f t="shared" si="4"/>
        <v>INSERT INTO m_coa_group (id, code, name) values (320,'0320','PT Alfa Omega Digital (AOD-1)');</v>
      </c>
    </row>
    <row r="322" spans="1:4">
      <c r="A322" s="3" t="s">
        <v>118</v>
      </c>
      <c r="B322" s="4" t="s">
        <v>1949</v>
      </c>
      <c r="C322" s="3">
        <v>321</v>
      </c>
      <c r="D322" t="str">
        <f t="shared" si="4"/>
        <v>INSERT INTO m_coa_group (id, code, name) values (321,'0321','PT Alfa Omega Digitalindo (AOD-2)');</v>
      </c>
    </row>
    <row r="323" spans="1:4">
      <c r="A323" s="3" t="s">
        <v>119</v>
      </c>
      <c r="B323" s="4" t="s">
        <v>1950</v>
      </c>
      <c r="C323" s="3">
        <v>322</v>
      </c>
      <c r="D323" t="str">
        <f t="shared" ref="D323:D386" si="5">"INSERT INTO m_coa_group (id, code, name) values ("&amp;C323&amp;",'"&amp;B323&amp;"','"&amp;A323&amp;"');"</f>
        <v>INSERT INTO m_coa_group (id, code, name) values (322,'0322','PT Alphanovation Digital Teknindo (Pawoon)');</v>
      </c>
    </row>
    <row r="324" spans="1:4">
      <c r="A324" s="3" t="s">
        <v>120</v>
      </c>
      <c r="B324" s="4" t="s">
        <v>1951</v>
      </c>
      <c r="C324" s="3">
        <v>323</v>
      </c>
      <c r="D324" t="str">
        <f t="shared" si="5"/>
        <v>INSERT INTO m_coa_group (id, code, name) values (323,'0323','PT Antares Global Teknologi (AGT)');</v>
      </c>
    </row>
    <row r="325" spans="1:4">
      <c r="A325" s="3" t="s">
        <v>121</v>
      </c>
      <c r="B325" s="4" t="s">
        <v>1952</v>
      </c>
      <c r="C325" s="3">
        <v>324</v>
      </c>
      <c r="D325" t="str">
        <f t="shared" si="5"/>
        <v>INSERT INTO m_coa_group (id, code, name) values (324,'0324','PT Anugerah Inti Karisma (AIK)');</v>
      </c>
    </row>
    <row r="326" spans="1:4">
      <c r="A326" s="3" t="s">
        <v>122</v>
      </c>
      <c r="B326" s="4" t="s">
        <v>1953</v>
      </c>
      <c r="C326" s="3">
        <v>325</v>
      </c>
      <c r="D326" t="str">
        <f t="shared" si="5"/>
        <v>INSERT INTO m_coa_group (id, code, name) values (325,'0325','PT Soteria Wicaksana Investama (SWI)');</v>
      </c>
    </row>
    <row r="327" spans="1:4">
      <c r="A327" s="3" t="s">
        <v>123</v>
      </c>
      <c r="B327" s="4" t="s">
        <v>1954</v>
      </c>
      <c r="C327" s="3">
        <v>326</v>
      </c>
      <c r="D327" t="str">
        <f t="shared" si="5"/>
        <v>INSERT INTO m_coa_group (id, code, name) values (326,'0326','PT Anugerah Kopi Digital (AKD)');</v>
      </c>
    </row>
    <row r="328" spans="1:4">
      <c r="A328" s="3" t="s">
        <v>124</v>
      </c>
      <c r="B328" s="4" t="s">
        <v>1955</v>
      </c>
      <c r="C328" s="3">
        <v>327</v>
      </c>
      <c r="D328" t="str">
        <f t="shared" si="5"/>
        <v>INSERT INTO m_coa_group (id, code, name) values (327,'0327','PT Anugerah Serta Sentosa (ASS1)');</v>
      </c>
    </row>
    <row r="329" spans="1:4">
      <c r="A329" s="3" t="s">
        <v>125</v>
      </c>
      <c r="B329" s="4" t="s">
        <v>1956</v>
      </c>
      <c r="C329" s="3">
        <v>328</v>
      </c>
      <c r="D329" t="str">
        <f t="shared" si="5"/>
        <v>INSERT INTO m_coa_group (id, code, name) values (328,'0328','PT Anugerah Teknologi Mandiri (ATM)');</v>
      </c>
    </row>
    <row r="330" spans="1:4">
      <c r="A330" s="3" t="s">
        <v>126</v>
      </c>
      <c r="B330" s="4" t="s">
        <v>1957</v>
      </c>
      <c r="C330" s="3">
        <v>329</v>
      </c>
      <c r="D330" t="str">
        <f t="shared" si="5"/>
        <v>INSERT INTO m_coa_group (id, code, name) values (329,'0329','PT Anugerah Wicaksana Digital (AWD)');</v>
      </c>
    </row>
    <row r="331" spans="1:4">
      <c r="A331" s="3" t="s">
        <v>127</v>
      </c>
      <c r="B331" s="4" t="s">
        <v>1958</v>
      </c>
      <c r="C331" s="3">
        <v>330</v>
      </c>
      <c r="D331" t="str">
        <f t="shared" si="5"/>
        <v>INSERT INTO m_coa_group (id, code, name) values (330,'0330','PT Argo Pandu Digital (APD)');</v>
      </c>
    </row>
    <row r="332" spans="1:4">
      <c r="A332" s="3" t="s">
        <v>128</v>
      </c>
      <c r="B332" s="4" t="s">
        <v>1959</v>
      </c>
      <c r="C332" s="3">
        <v>331</v>
      </c>
      <c r="D332" t="str">
        <f t="shared" si="5"/>
        <v>INSERT INTO m_coa_group (id, code, name) values (331,'0331','PT Berkah Karunia Kreasi (BKK)');</v>
      </c>
    </row>
    <row r="333" spans="1:4">
      <c r="A333" s="3" t="s">
        <v>129</v>
      </c>
      <c r="B333" s="4" t="s">
        <v>1960</v>
      </c>
      <c r="C333" s="3">
        <v>332</v>
      </c>
      <c r="D333" t="str">
        <f t="shared" si="5"/>
        <v>INSERT INTO m_coa_group (id, code, name) values (332,'0332','PT Berkah Omega Sukses (BOS)');</v>
      </c>
    </row>
    <row r="334" spans="1:4">
      <c r="A334" s="3" t="s">
        <v>130</v>
      </c>
      <c r="B334" s="4" t="s">
        <v>1961</v>
      </c>
      <c r="C334" s="3">
        <v>333</v>
      </c>
      <c r="D334" t="str">
        <f t="shared" si="5"/>
        <v>INSERT INTO m_coa_group (id, code, name) values (333,'0333','PT Berkah Otentik Sejahtera (BOS)');</v>
      </c>
    </row>
    <row r="335" spans="1:4">
      <c r="A335" s="3" t="s">
        <v>131</v>
      </c>
      <c r="B335" s="4" t="s">
        <v>1962</v>
      </c>
      <c r="C335" s="3">
        <v>334</v>
      </c>
      <c r="D335" t="str">
        <f t="shared" si="5"/>
        <v>INSERT INTO m_coa_group (id, code, name) values (334,'0334','PT Berkah Teknologi Selaras (BTS)');</v>
      </c>
    </row>
    <row r="336" spans="1:4">
      <c r="A336" s="3" t="s">
        <v>132</v>
      </c>
      <c r="B336" s="4" t="s">
        <v>1963</v>
      </c>
      <c r="C336" s="3">
        <v>335</v>
      </c>
      <c r="D336" t="str">
        <f t="shared" si="5"/>
        <v>INSERT INTO m_coa_group (id, code, name) values (335,'0335','PT Berkah Teknologi Semesta (BTS)');</v>
      </c>
    </row>
    <row r="337" spans="1:4">
      <c r="A337" s="3" t="s">
        <v>133</v>
      </c>
      <c r="B337" s="4" t="s">
        <v>1964</v>
      </c>
      <c r="C337" s="3">
        <v>336</v>
      </c>
      <c r="D337" t="str">
        <f t="shared" si="5"/>
        <v>INSERT INTO m_coa_group (id, code, name) values (336,'0336','PT Berkah Trijaya Indonesia (BTI)');</v>
      </c>
    </row>
    <row r="338" spans="1:4">
      <c r="A338" s="3" t="s">
        <v>134</v>
      </c>
      <c r="B338" s="4" t="s">
        <v>1965</v>
      </c>
      <c r="C338" s="3">
        <v>337</v>
      </c>
      <c r="D338" t="str">
        <f t="shared" si="5"/>
        <v>INSERT INTO m_coa_group (id, code, name) values (337,'0337','PT Bersama Omega Sejahtera (BOS)');</v>
      </c>
    </row>
    <row r="339" spans="1:4">
      <c r="A339" s="3" t="s">
        <v>135</v>
      </c>
      <c r="B339" s="4" t="s">
        <v>1966</v>
      </c>
      <c r="C339" s="3">
        <v>338</v>
      </c>
      <c r="D339" t="str">
        <f t="shared" si="5"/>
        <v>INSERT INTO m_coa_group (id, code, name) values (338,'0338','PT Bilik Sinergi Indonesia (BSI)');</v>
      </c>
    </row>
    <row r="340" spans="1:4">
      <c r="A340" s="3" t="s">
        <v>136</v>
      </c>
      <c r="B340" s="4" t="s">
        <v>1967</v>
      </c>
      <c r="C340" s="3">
        <v>339</v>
      </c>
      <c r="D340" t="str">
        <f t="shared" si="5"/>
        <v>INSERT INTO m_coa_group (id, code, name) values (339,'0339','PT Buana Agya Cipta (BAC)');</v>
      </c>
    </row>
    <row r="341" spans="1:4">
      <c r="A341" s="3" t="s">
        <v>137</v>
      </c>
      <c r="B341" s="4" t="s">
        <v>1968</v>
      </c>
      <c r="C341" s="3">
        <v>340</v>
      </c>
      <c r="D341" t="str">
        <f t="shared" si="5"/>
        <v>INSERT INTO m_coa_group (id, code, name) values (340,'0340','PT Cakra Ultima Sejahtera (CUS)');</v>
      </c>
    </row>
    <row r="342" spans="1:4">
      <c r="A342" s="3" t="s">
        <v>138</v>
      </c>
      <c r="B342" s="4" t="s">
        <v>1969</v>
      </c>
      <c r="C342" s="3">
        <v>341</v>
      </c>
      <c r="D342" t="str">
        <f t="shared" si="5"/>
        <v>INSERT INTO m_coa_group (id, code, name) values (341,'0341','PT Chat Bot Nusantara (CBN)');</v>
      </c>
    </row>
    <row r="343" spans="1:4">
      <c r="A343" s="3" t="s">
        <v>139</v>
      </c>
      <c r="B343" s="4" t="s">
        <v>1970</v>
      </c>
      <c r="C343" s="3">
        <v>342</v>
      </c>
      <c r="D343" t="str">
        <f t="shared" si="5"/>
        <v>INSERT INTO m_coa_group (id, code, name) values (342,'0342','PT Cyrus Solusi Indonesia (CSI)');</v>
      </c>
    </row>
    <row r="344" spans="1:4">
      <c r="A344" s="3" t="s">
        <v>140</v>
      </c>
      <c r="B344" s="4" t="s">
        <v>1971</v>
      </c>
      <c r="C344" s="3">
        <v>343</v>
      </c>
      <c r="D344" t="str">
        <f t="shared" si="5"/>
        <v>INSERT INTO m_coa_group (id, code, name) values (343,'0343','PT Dam Korporindo Digital (DKD)');</v>
      </c>
    </row>
    <row r="345" spans="1:4">
      <c r="A345" s="3" t="s">
        <v>141</v>
      </c>
      <c r="B345" s="4" t="s">
        <v>1972</v>
      </c>
      <c r="C345" s="3">
        <v>344</v>
      </c>
      <c r="D345" t="str">
        <f t="shared" si="5"/>
        <v>INSERT INTO m_coa_group (id, code, name) values (344,'0344','PT Dapur Kita Indonesia (DKI)');</v>
      </c>
    </row>
    <row r="346" spans="1:4">
      <c r="A346" s="3" t="s">
        <v>142</v>
      </c>
      <c r="B346" s="4" t="s">
        <v>1973</v>
      </c>
      <c r="C346" s="3">
        <v>345</v>
      </c>
      <c r="D346" t="str">
        <f t="shared" si="5"/>
        <v>INSERT INTO m_coa_group (id, code, name) values (345,'0345','PT Dapur Kloud Digital (DKD)');</v>
      </c>
    </row>
    <row r="347" spans="1:4">
      <c r="A347" s="3" t="s">
        <v>143</v>
      </c>
      <c r="B347" s="4" t="s">
        <v>1974</v>
      </c>
      <c r="C347" s="3">
        <v>346</v>
      </c>
      <c r="D347" t="str">
        <f t="shared" si="5"/>
        <v>INSERT INTO m_coa_group (id, code, name) values (346,'0346','PT Dekodr Solusi Digital Indonesia (DSDI)');</v>
      </c>
    </row>
    <row r="348" spans="1:4">
      <c r="A348" s="3" t="s">
        <v>144</v>
      </c>
      <c r="B348" s="4" t="s">
        <v>1975</v>
      </c>
      <c r="C348" s="3">
        <v>347</v>
      </c>
      <c r="D348" t="str">
        <f t="shared" si="5"/>
        <v>INSERT INTO m_coa_group (id, code, name) values (347,'0347','PT Digital Berkah Indonesia (DBI)');</v>
      </c>
    </row>
    <row r="349" spans="1:4">
      <c r="A349" s="3" t="s">
        <v>145</v>
      </c>
      <c r="B349" s="4" t="s">
        <v>1976</v>
      </c>
      <c r="C349" s="3">
        <v>348</v>
      </c>
      <c r="D349" t="str">
        <f t="shared" si="5"/>
        <v>INSERT INTO m_coa_group (id, code, name) values (348,'0348','PT Digital Consumer Engagement (DCE)');</v>
      </c>
    </row>
    <row r="350" spans="1:4">
      <c r="A350" s="3" t="s">
        <v>146</v>
      </c>
      <c r="B350" s="4" t="s">
        <v>1977</v>
      </c>
      <c r="C350" s="3">
        <v>349</v>
      </c>
      <c r="D350" t="str">
        <f t="shared" si="5"/>
        <v>INSERT INTO m_coa_group (id, code, name) values (349,'0349','PT Digital Maksima Karisma (DMK)');</v>
      </c>
    </row>
    <row r="351" spans="1:4">
      <c r="A351" s="3" t="s">
        <v>147</v>
      </c>
      <c r="B351" s="4" t="s">
        <v>1978</v>
      </c>
      <c r="C351" s="3">
        <v>350</v>
      </c>
      <c r="D351" t="str">
        <f t="shared" si="5"/>
        <v>INSERT INTO m_coa_group (id, code, name) values (350,'0350','PT Digital Maxima Indonesia (DMI)');</v>
      </c>
    </row>
    <row r="352" spans="1:4">
      <c r="A352" s="3" t="s">
        <v>148</v>
      </c>
      <c r="B352" s="4" t="s">
        <v>1979</v>
      </c>
      <c r="C352" s="3">
        <v>351</v>
      </c>
      <c r="D352" t="str">
        <f t="shared" si="5"/>
        <v>INSERT INTO m_coa_group (id, code, name) values (351,'0351','PT Digital Mediatama Maxima Tbk (DMMX)');</v>
      </c>
    </row>
    <row r="353" spans="1:4">
      <c r="A353" s="3" t="s">
        <v>149</v>
      </c>
      <c r="B353" s="4" t="s">
        <v>1980</v>
      </c>
      <c r="C353" s="3">
        <v>352</v>
      </c>
      <c r="D353" t="str">
        <f t="shared" si="5"/>
        <v>INSERT INTO m_coa_group (id, code, name) values (352,'0352','PT Disa Citra Digital (DCD)');</v>
      </c>
    </row>
    <row r="354" spans="1:4">
      <c r="A354" s="3" t="s">
        <v>150</v>
      </c>
      <c r="B354" s="4" t="s">
        <v>1981</v>
      </c>
      <c r="C354" s="3">
        <v>353</v>
      </c>
      <c r="D354" t="str">
        <f t="shared" si="5"/>
        <v>INSERT INTO m_coa_group (id, code, name) values (353,'0353','PT Disa Citra Mandiri (DCM)');</v>
      </c>
    </row>
    <row r="355" spans="1:4">
      <c r="A355" s="3" t="s">
        <v>151</v>
      </c>
      <c r="B355" s="4" t="s">
        <v>1982</v>
      </c>
      <c r="C355" s="3">
        <v>354</v>
      </c>
      <c r="D355" t="str">
        <f t="shared" si="5"/>
        <v>INSERT INTO m_coa_group (id, code, name) values (354,'0354','PT Distribusi Emitama Anugerah (DEA)');</v>
      </c>
    </row>
    <row r="356" spans="1:4">
      <c r="A356" s="3" t="s">
        <v>152</v>
      </c>
      <c r="B356" s="4" t="s">
        <v>1983</v>
      </c>
      <c r="C356" s="3">
        <v>355</v>
      </c>
      <c r="D356" t="str">
        <f t="shared" si="5"/>
        <v>INSERT INTO m_coa_group (id, code, name) values (355,'0355','PT Distribusi Voucher Nusantara Tbk (DIVA)');</v>
      </c>
    </row>
    <row r="357" spans="1:4">
      <c r="A357" s="3" t="s">
        <v>153</v>
      </c>
      <c r="B357" s="4" t="s">
        <v>1984</v>
      </c>
      <c r="C357" s="3">
        <v>356</v>
      </c>
      <c r="D357" t="str">
        <f t="shared" si="5"/>
        <v>INSERT INTO m_coa_group (id, code, name) values (356,'0356','PT Emirindo Dinamika Pratama (EDP)');</v>
      </c>
    </row>
    <row r="358" spans="1:4">
      <c r="A358" s="3" t="s">
        <v>154</v>
      </c>
      <c r="B358" s="4" t="s">
        <v>1985</v>
      </c>
      <c r="C358" s="3">
        <v>357</v>
      </c>
      <c r="D358" t="str">
        <f t="shared" si="5"/>
        <v>INSERT INTO m_coa_group (id, code, name) values (357,'0357','PT Emitama Wahana Mandiri (EWM)');</v>
      </c>
    </row>
    <row r="359" spans="1:4">
      <c r="A359" s="3" t="s">
        <v>155</v>
      </c>
      <c r="B359" s="4" t="s">
        <v>1986</v>
      </c>
      <c r="C359" s="3">
        <v>358</v>
      </c>
      <c r="D359" t="str">
        <f t="shared" si="5"/>
        <v>INSERT INTO m_coa_group (id, code, name) values (358,'0358','PT Foodia Indonesia Digital (FID)');</v>
      </c>
    </row>
    <row r="360" spans="1:4">
      <c r="A360" s="3" t="s">
        <v>156</v>
      </c>
      <c r="B360" s="4" t="s">
        <v>1987</v>
      </c>
      <c r="C360" s="3">
        <v>359</v>
      </c>
      <c r="D360" t="str">
        <f t="shared" si="5"/>
        <v>INSERT INTO m_coa_group (id, code, name) values (359,'0359','PT Gowes Teknologi Indonesia (GTI1)');</v>
      </c>
    </row>
    <row r="361" spans="1:4">
      <c r="A361" s="3" t="s">
        <v>157</v>
      </c>
      <c r="B361" s="4" t="s">
        <v>1988</v>
      </c>
      <c r="C361" s="3">
        <v>360</v>
      </c>
      <c r="D361" t="str">
        <f t="shared" si="5"/>
        <v>INSERT INTO m_coa_group (id, code, name) values (360,'0360','PT Gowithmi Teknologi Indonesia (GTI2)');</v>
      </c>
    </row>
    <row r="362" spans="1:4">
      <c r="A362" s="3" t="s">
        <v>158</v>
      </c>
      <c r="B362" s="4" t="s">
        <v>1989</v>
      </c>
      <c r="C362" s="3">
        <v>361</v>
      </c>
      <c r="D362" t="str">
        <f t="shared" si="5"/>
        <v>INSERT INTO m_coa_group (id, code, name) values (361,'0361','PT Green Sinergy Indonesia (GSI)');</v>
      </c>
    </row>
    <row r="363" spans="1:4">
      <c r="A363" s="3" t="s">
        <v>159</v>
      </c>
      <c r="B363" s="4" t="s">
        <v>1990</v>
      </c>
      <c r="C363" s="3">
        <v>362</v>
      </c>
      <c r="D363" t="str">
        <f t="shared" si="5"/>
        <v>INSERT INTO m_coa_group (id, code, name) values (362,'0362','PT Harapan Inti Selaras (HIS)');</v>
      </c>
    </row>
    <row r="364" spans="1:4">
      <c r="A364" s="3" t="s">
        <v>160</v>
      </c>
      <c r="B364" s="4" t="s">
        <v>1991</v>
      </c>
      <c r="C364" s="3">
        <v>363</v>
      </c>
      <c r="D364" t="str">
        <f t="shared" si="5"/>
        <v>INSERT INTO m_coa_group (id, code, name) values (363,'0363','PT Hikmat Sukses Sejahtera (HSS)');</v>
      </c>
    </row>
    <row r="365" spans="1:4">
      <c r="A365" s="3" t="s">
        <v>161</v>
      </c>
      <c r="B365" s="4" t="s">
        <v>1992</v>
      </c>
      <c r="C365" s="3">
        <v>364</v>
      </c>
      <c r="D365" t="str">
        <f t="shared" si="5"/>
        <v>INSERT INTO m_coa_group (id, code, name) values (364,'0364','PT Inova Duapuluh Duapuluh');</v>
      </c>
    </row>
    <row r="366" spans="1:4">
      <c r="A366" s="3" t="s">
        <v>162</v>
      </c>
      <c r="B366" s="4" t="s">
        <v>1993</v>
      </c>
      <c r="C366" s="3">
        <v>365</v>
      </c>
      <c r="D366" t="str">
        <f t="shared" si="5"/>
        <v>INSERT INTO m_coa_group (id, code, name) values (365,'0365','PT Inspira Citra Asia (ICA)');</v>
      </c>
    </row>
    <row r="367" spans="1:4">
      <c r="A367" s="3" t="s">
        <v>163</v>
      </c>
      <c r="B367" s="4" t="s">
        <v>1994</v>
      </c>
      <c r="C367" s="3">
        <v>366</v>
      </c>
      <c r="D367" t="str">
        <f t="shared" si="5"/>
        <v>INSERT INTO m_coa_group (id, code, name) values (366,'0366','PT Internet Omega Teknologi (IOT)');</v>
      </c>
    </row>
    <row r="368" spans="1:4">
      <c r="A368" s="3" t="s">
        <v>164</v>
      </c>
      <c r="B368" s="4" t="s">
        <v>1995</v>
      </c>
      <c r="C368" s="3">
        <v>367</v>
      </c>
      <c r="D368" t="str">
        <f t="shared" si="5"/>
        <v>INSERT INTO m_coa_group (id, code, name) values (367,'0367','PT Jedidiah Inti Anugerah (JIA)');</v>
      </c>
    </row>
    <row r="369" spans="1:4">
      <c r="A369" s="3" t="s">
        <v>165</v>
      </c>
      <c r="B369" s="4" t="s">
        <v>1996</v>
      </c>
      <c r="C369" s="3">
        <v>368</v>
      </c>
      <c r="D369" t="str">
        <f t="shared" si="5"/>
        <v>INSERT INTO m_coa_group (id, code, name) values (368,'0368','PT Jubileum Musisi Indonesia (JMI)');</v>
      </c>
    </row>
    <row r="370" spans="1:4">
      <c r="A370" s="3" t="s">
        <v>166</v>
      </c>
      <c r="B370" s="4" t="s">
        <v>1997</v>
      </c>
      <c r="C370" s="3">
        <v>369</v>
      </c>
      <c r="D370" t="str">
        <f t="shared" si="5"/>
        <v>INSERT INTO m_coa_group (id, code, name) values (369,'0369','PT Jurnal Digital Indonesia (JDI)');</v>
      </c>
    </row>
    <row r="371" spans="1:4">
      <c r="A371" s="3" t="s">
        <v>167</v>
      </c>
      <c r="B371" s="4" t="s">
        <v>1998</v>
      </c>
      <c r="C371" s="3">
        <v>370</v>
      </c>
      <c r="D371" t="str">
        <f t="shared" si="5"/>
        <v>INSERT INTO m_coa_group (id, code, name) values (370,'0370','PT Kasih Anugerah Kharisma (KAK)');</v>
      </c>
    </row>
    <row r="372" spans="1:4">
      <c r="A372" s="3" t="s">
        <v>168</v>
      </c>
      <c r="B372" s="4" t="s">
        <v>1999</v>
      </c>
      <c r="C372" s="3">
        <v>371</v>
      </c>
      <c r="D372" t="str">
        <f t="shared" si="5"/>
        <v>INSERT INTO m_coa_group (id, code, name) values (371,'0371','PT Kavita Dana Asia (KDA)');</v>
      </c>
    </row>
    <row r="373" spans="1:4">
      <c r="A373" s="3" t="s">
        <v>169</v>
      </c>
      <c r="B373" s="4" t="s">
        <v>2000</v>
      </c>
      <c r="C373" s="3">
        <v>372</v>
      </c>
      <c r="D373" t="str">
        <f t="shared" si="5"/>
        <v>INSERT INTO m_coa_group (id, code, name) values (372,'0372','PT Kejora Digital Investama (KDI)');</v>
      </c>
    </row>
    <row r="374" spans="1:4">
      <c r="A374" s="3" t="s">
        <v>170</v>
      </c>
      <c r="B374" s="4" t="s">
        <v>2001</v>
      </c>
      <c r="C374" s="3">
        <v>373</v>
      </c>
      <c r="D374" t="str">
        <f t="shared" si="5"/>
        <v>INSERT INTO m_coa_group (id, code, name) values (373,'0373','PT Krenpay Digital Indonesia (KDI)');</v>
      </c>
    </row>
    <row r="375" spans="1:4">
      <c r="A375" s="3" t="s">
        <v>171</v>
      </c>
      <c r="B375" s="4" t="s">
        <v>2002</v>
      </c>
      <c r="C375" s="3">
        <v>374</v>
      </c>
      <c r="D375" t="str">
        <f t="shared" si="5"/>
        <v>INSERT INTO m_coa_group (id, code, name) values (374,'0374','PT Kubox Teknologi Indonesia (KTI)');</v>
      </c>
    </row>
    <row r="376" spans="1:4">
      <c r="A376" s="3" t="s">
        <v>172</v>
      </c>
      <c r="B376" s="4" t="s">
        <v>2003</v>
      </c>
      <c r="C376" s="3">
        <v>375</v>
      </c>
      <c r="D376" t="str">
        <f t="shared" si="5"/>
        <v>INSERT INTO m_coa_group (id, code, name) values (375,'0375','PT Kuwais Berkah Indonesia (KBI)');</v>
      </c>
    </row>
    <row r="377" spans="1:4">
      <c r="A377" s="3" t="s">
        <v>173</v>
      </c>
      <c r="B377" s="4" t="s">
        <v>2004</v>
      </c>
      <c r="C377" s="3">
        <v>376</v>
      </c>
      <c r="D377" t="str">
        <f t="shared" si="5"/>
        <v>INSERT INTO m_coa_group (id, code, name) values (376,'0376','PT Kwartet Boga Anugerah (KBA)');</v>
      </c>
    </row>
    <row r="378" spans="1:4">
      <c r="A378" s="3" t="s">
        <v>174</v>
      </c>
      <c r="B378" s="4" t="s">
        <v>2005</v>
      </c>
      <c r="C378" s="3">
        <v>377</v>
      </c>
      <c r="D378" t="str">
        <f t="shared" si="5"/>
        <v>INSERT INTO m_coa_group (id, code, name) values (377,'0377','PT Lautan Inovasi Teknologi (LIT)');</v>
      </c>
    </row>
    <row r="379" spans="1:4">
      <c r="A379" s="3" t="s">
        <v>175</v>
      </c>
      <c r="B379" s="4" t="s">
        <v>2006</v>
      </c>
      <c r="C379" s="3">
        <v>378</v>
      </c>
      <c r="D379" t="str">
        <f t="shared" si="5"/>
        <v>INSERT INTO m_coa_group (id, code, name) values (378,'0378','PT Lentera Ekosistem Digital (LED)');</v>
      </c>
    </row>
    <row r="380" spans="1:4">
      <c r="A380" s="3" t="s">
        <v>176</v>
      </c>
      <c r="B380" s="4" t="s">
        <v>2007</v>
      </c>
      <c r="C380" s="3">
        <v>379</v>
      </c>
      <c r="D380" t="str">
        <f t="shared" si="5"/>
        <v>INSERT INTO m_coa_group (id, code, name) values (379,'0379','PT Logitek Digital Nusantara (LDN/DTN)');</v>
      </c>
    </row>
    <row r="381" spans="1:4">
      <c r="A381" s="3" t="s">
        <v>177</v>
      </c>
      <c r="B381" s="4" t="s">
        <v>2008</v>
      </c>
      <c r="C381" s="3">
        <v>380</v>
      </c>
      <c r="D381" t="str">
        <f t="shared" si="5"/>
        <v>INSERT INTO m_coa_group (id, code, name) values (380,'0380','PT M Cash Integrasi Tbk (MCAS)');</v>
      </c>
    </row>
    <row r="382" spans="1:4">
      <c r="A382" s="3" t="s">
        <v>178</v>
      </c>
      <c r="B382" s="4" t="s">
        <v>2009</v>
      </c>
      <c r="C382" s="3">
        <v>381</v>
      </c>
      <c r="D382" t="str">
        <f t="shared" si="5"/>
        <v>INSERT INTO m_coa_group (id, code, name) values (381,'0381','PT Digital Maksima Karunia');</v>
      </c>
    </row>
    <row r="383" spans="1:4">
      <c r="A383" s="3" t="s">
        <v>179</v>
      </c>
      <c r="B383" s="4" t="s">
        <v>2010</v>
      </c>
      <c r="C383" s="3">
        <v>382</v>
      </c>
      <c r="D383" t="str">
        <f t="shared" si="5"/>
        <v>INSERT INTO m_coa_group (id, code, name) values (382,'0382','PT M Cash Ritel Indonesia (MRI)');</v>
      </c>
    </row>
    <row r="384" spans="1:4">
      <c r="A384" s="3" t="s">
        <v>180</v>
      </c>
      <c r="B384" s="4" t="s">
        <v>2011</v>
      </c>
      <c r="C384" s="3">
        <v>383</v>
      </c>
      <c r="D384" t="str">
        <f t="shared" si="5"/>
        <v>INSERT INTO m_coa_group (id, code, name) values (383,'0383','PT M Cash Telefast Indonesia (MTI)');</v>
      </c>
    </row>
    <row r="385" spans="1:4">
      <c r="A385" s="3" t="s">
        <v>181</v>
      </c>
      <c r="B385" s="4" t="s">
        <v>2012</v>
      </c>
      <c r="C385" s="3">
        <v>384</v>
      </c>
      <c r="D385" t="str">
        <f t="shared" si="5"/>
        <v>INSERT INTO m_coa_group (id, code, name) values (384,'0384','PT Matra Sinema Asia (MSA)');</v>
      </c>
    </row>
    <row r="386" spans="1:4">
      <c r="A386" s="3" t="s">
        <v>182</v>
      </c>
      <c r="B386" s="4" t="s">
        <v>2013</v>
      </c>
      <c r="C386" s="3">
        <v>385</v>
      </c>
      <c r="D386" t="str">
        <f t="shared" si="5"/>
        <v>INSERT INTO m_coa_group (id, code, name) values (385,'0385','PT MCash Untuk Indonesia (MUI)');</v>
      </c>
    </row>
    <row r="387" spans="1:4">
      <c r="A387" s="3" t="s">
        <v>183</v>
      </c>
      <c r="B387" s="4" t="s">
        <v>2014</v>
      </c>
      <c r="C387" s="3">
        <v>386</v>
      </c>
      <c r="D387" t="str">
        <f t="shared" ref="D387:D450" si="6">"INSERT INTO m_coa_group (id, code, name) values ("&amp;C387&amp;",'"&amp;B387&amp;"','"&amp;A387&amp;"');"</f>
        <v>INSERT INTO m_coa_group (id, code, name) values (386,'0386','PT Media Karya Nusantara (MKN2)');</v>
      </c>
    </row>
    <row r="388" spans="1:4">
      <c r="A388" s="3" t="s">
        <v>184</v>
      </c>
      <c r="B388" s="4" t="s">
        <v>2015</v>
      </c>
      <c r="C388" s="3">
        <v>387</v>
      </c>
      <c r="D388" t="str">
        <f t="shared" si="6"/>
        <v>INSERT INTO m_coa_group (id, code, name) values (387,'0387','PT Meisys Technology');</v>
      </c>
    </row>
    <row r="389" spans="1:4">
      <c r="A389" s="3" t="s">
        <v>185</v>
      </c>
      <c r="B389" s="4" t="s">
        <v>2016</v>
      </c>
      <c r="C389" s="3">
        <v>388</v>
      </c>
      <c r="D389" t="str">
        <f t="shared" si="6"/>
        <v>INSERT INTO m_coa_group (id, code, name) values (388,'0388','PT Mitra Anugerah Setia Kawan (MASK)');</v>
      </c>
    </row>
    <row r="390" spans="1:4">
      <c r="A390" s="3" t="s">
        <v>186</v>
      </c>
      <c r="B390" s="4" t="s">
        <v>2017</v>
      </c>
      <c r="C390" s="3">
        <v>389</v>
      </c>
      <c r="D390" t="str">
        <f t="shared" si="6"/>
        <v>INSERT INTO m_coa_group (id, code, name) values (389,'0389','PT Mitra Artha Teknologi (MAT)');</v>
      </c>
    </row>
    <row r="391" spans="1:4">
      <c r="A391" s="3" t="s">
        <v>187</v>
      </c>
      <c r="B391" s="4" t="s">
        <v>2018</v>
      </c>
      <c r="C391" s="3">
        <v>390</v>
      </c>
      <c r="D391" t="str">
        <f t="shared" si="6"/>
        <v>INSERT INTO m_coa_group (id, code, name) values (390,'0390','PT Mitra Cipta Teknologi (MCT)');</v>
      </c>
    </row>
    <row r="392" spans="1:4">
      <c r="A392" s="3" t="s">
        <v>188</v>
      </c>
      <c r="B392" s="4" t="s">
        <v>2019</v>
      </c>
      <c r="C392" s="3">
        <v>391</v>
      </c>
      <c r="D392" t="str">
        <f t="shared" si="6"/>
        <v>INSERT INTO m_coa_group (id, code, name) values (391,'0391','PT Mitra Citra Anugerah (MCA)');</v>
      </c>
    </row>
    <row r="393" spans="1:4">
      <c r="A393" s="3" t="s">
        <v>189</v>
      </c>
      <c r="B393" s="4" t="s">
        <v>2020</v>
      </c>
      <c r="C393" s="3">
        <v>392</v>
      </c>
      <c r="D393" t="str">
        <f t="shared" si="6"/>
        <v>INSERT INTO m_coa_group (id, code, name) values (392,'0392','PT Mitra Karunia Nusantara (MKN)');</v>
      </c>
    </row>
    <row r="394" spans="1:4">
      <c r="A394" s="3" t="s">
        <v>190</v>
      </c>
      <c r="B394" s="4" t="s">
        <v>2021</v>
      </c>
      <c r="C394" s="3">
        <v>393</v>
      </c>
      <c r="D394" t="str">
        <f t="shared" si="6"/>
        <v>INSERT INTO m_coa_group (id, code, name) values (393,'0393','PT Mitra Kharisma Nusantara (MKN3)');</v>
      </c>
    </row>
    <row r="395" spans="1:4">
      <c r="A395" s="3" t="s">
        <v>191</v>
      </c>
      <c r="B395" s="4" t="s">
        <v>2022</v>
      </c>
      <c r="C395" s="3">
        <v>394</v>
      </c>
      <c r="D395" t="str">
        <f t="shared" si="6"/>
        <v>INSERT INTO m_coa_group (id, code, name) values (394,'0394','PT Mitra Proteksi Mandiri (MPM)');</v>
      </c>
    </row>
    <row r="396" spans="1:4">
      <c r="A396" s="3" t="s">
        <v>192</v>
      </c>
      <c r="B396" s="4" t="s">
        <v>2023</v>
      </c>
      <c r="C396" s="3">
        <v>395</v>
      </c>
      <c r="D396" t="str">
        <f t="shared" si="6"/>
        <v>INSERT INTO m_coa_group (id, code, name) values (395,'0395','PT Mitra Wicaksana Hopindo (MWH)');</v>
      </c>
    </row>
    <row r="397" spans="1:4">
      <c r="A397" s="3" t="s">
        <v>193</v>
      </c>
      <c r="B397" s="4" t="s">
        <v>2024</v>
      </c>
      <c r="C397" s="3">
        <v>396</v>
      </c>
      <c r="D397" t="str">
        <f t="shared" si="6"/>
        <v>INSERT INTO m_coa_group (id, code, name) values (396,'0396','PT MKopi Digital Indonesia (MKDI)');</v>
      </c>
    </row>
    <row r="398" spans="1:4">
      <c r="A398" s="3" t="s">
        <v>194</v>
      </c>
      <c r="B398" s="4" t="s">
        <v>2025</v>
      </c>
      <c r="C398" s="3">
        <v>397</v>
      </c>
      <c r="D398" t="str">
        <f t="shared" si="6"/>
        <v>INSERT INTO m_coa_group (id, code, name) values (397,'0397','PT Monetix Digital Indonesia (MDI)');</v>
      </c>
    </row>
    <row r="399" spans="1:4">
      <c r="A399" s="3" t="s">
        <v>195</v>
      </c>
      <c r="B399" s="4" t="s">
        <v>2026</v>
      </c>
      <c r="C399" s="3">
        <v>398</v>
      </c>
      <c r="D399" t="str">
        <f t="shared" si="6"/>
        <v>INSERT INTO m_coa_group (id, code, name) values (398,'0398','PT Muldidaya Dinamika (MDD)');</v>
      </c>
    </row>
    <row r="400" spans="1:4">
      <c r="A400" s="3" t="s">
        <v>196</v>
      </c>
      <c r="B400" s="4" t="s">
        <v>2027</v>
      </c>
      <c r="C400" s="3">
        <v>399</v>
      </c>
      <c r="D400" t="str">
        <f t="shared" si="6"/>
        <v>INSERT INTO m_coa_group (id, code, name) values (399,'0399','PT Natrindo Fajar Cemerlang (NFC)');</v>
      </c>
    </row>
    <row r="401" spans="1:4">
      <c r="A401" s="3" t="s">
        <v>197</v>
      </c>
      <c r="B401" s="4" t="s">
        <v>2028</v>
      </c>
      <c r="C401" s="3">
        <v>400</v>
      </c>
      <c r="D401" t="str">
        <f t="shared" si="6"/>
        <v>INSERT INTO m_coa_group (id, code, name) values (400,'0400','PT NFC Indonesia Tbk (NFCX)');</v>
      </c>
    </row>
    <row r="402" spans="1:4">
      <c r="A402" s="3" t="s">
        <v>198</v>
      </c>
      <c r="B402" s="4" t="s">
        <v>2029</v>
      </c>
      <c r="C402" s="3">
        <v>401</v>
      </c>
      <c r="D402" t="str">
        <f t="shared" si="6"/>
        <v>INSERT INTO m_coa_group (id, code, name) values (401,'0401','PT NFCX Media Teknologi (NMT)');</v>
      </c>
    </row>
    <row r="403" spans="1:4">
      <c r="A403" s="3" t="s">
        <v>199</v>
      </c>
      <c r="B403" s="4" t="s">
        <v>2030</v>
      </c>
      <c r="C403" s="3">
        <v>402</v>
      </c>
      <c r="D403" t="str">
        <f t="shared" si="6"/>
        <v>INSERT INTO m_coa_group (id, code, name) values (402,'0402','PT Nusantara Inti Karunia (NIK)');</v>
      </c>
    </row>
    <row r="404" spans="1:4">
      <c r="A404" s="3" t="s">
        <v>200</v>
      </c>
      <c r="B404" s="4" t="s">
        <v>2031</v>
      </c>
      <c r="C404" s="3">
        <v>403</v>
      </c>
      <c r="D404" t="str">
        <f t="shared" si="6"/>
        <v>INSERT INTO m_coa_group (id, code, name) values (403,'0403','PT Nusantara Semesta Mandiri (NSM)');</v>
      </c>
    </row>
    <row r="405" spans="1:4">
      <c r="A405" s="3" t="s">
        <v>201</v>
      </c>
      <c r="B405" s="4" t="s">
        <v>2032</v>
      </c>
      <c r="C405" s="3">
        <v>404</v>
      </c>
      <c r="D405" t="str">
        <f t="shared" si="6"/>
        <v>INSERT INTO m_coa_group (id, code, name) values (404,'0404','PT Nusantara Xchange Indonesia (NXI)');</v>
      </c>
    </row>
    <row r="406" spans="1:4">
      <c r="A406" s="3" t="s">
        <v>202</v>
      </c>
      <c r="B406" s="4" t="s">
        <v>2033</v>
      </c>
      <c r="C406" s="3">
        <v>405</v>
      </c>
      <c r="D406" t="str">
        <f t="shared" si="6"/>
        <v>INSERT INTO m_coa_group (id, code, name) values (405,'0405','PT Omega Kreasi Bersama (OKB)');</v>
      </c>
    </row>
    <row r="407" spans="1:4">
      <c r="A407" s="3" t="s">
        <v>203</v>
      </c>
      <c r="B407" s="4" t="s">
        <v>2034</v>
      </c>
      <c r="C407" s="3">
        <v>406</v>
      </c>
      <c r="D407" t="str">
        <f t="shared" si="6"/>
        <v>INSERT INTO m_coa_group (id, code, name) values (406,'0406','PT Oona Media Indonesia (OMI)');</v>
      </c>
    </row>
    <row r="408" spans="1:4">
      <c r="A408" s="3" t="s">
        <v>204</v>
      </c>
      <c r="B408" s="4" t="s">
        <v>2035</v>
      </c>
      <c r="C408" s="3">
        <v>407</v>
      </c>
      <c r="D408" t="str">
        <f t="shared" si="6"/>
        <v>INSERT INTO m_coa_group (id, code, name) values (407,'0407','PT Qerja Manfaat Bangsa (QMB)');</v>
      </c>
    </row>
    <row r="409" spans="1:4">
      <c r="A409" s="3" t="s">
        <v>205</v>
      </c>
      <c r="B409" s="4" t="s">
        <v>2036</v>
      </c>
      <c r="C409" s="3">
        <v>408</v>
      </c>
      <c r="D409" t="str">
        <f t="shared" si="6"/>
        <v>INSERT INTO m_coa_group (id, code, name) values (408,'0408','PT Rahmat Inti Kreasi (RIK)');</v>
      </c>
    </row>
    <row r="410" spans="1:4">
      <c r="A410" s="3" t="s">
        <v>206</v>
      </c>
      <c r="B410" s="4" t="s">
        <v>2037</v>
      </c>
      <c r="C410" s="3">
        <v>409</v>
      </c>
      <c r="D410" t="str">
        <f t="shared" si="6"/>
        <v>INSERT INTO m_coa_group (id, code, name) values (409,'0409','PT Red Bean Sukses Indonesia (RBSI)');</v>
      </c>
    </row>
    <row r="411" spans="1:4">
      <c r="A411" s="3" t="s">
        <v>207</v>
      </c>
      <c r="B411" s="4" t="s">
        <v>2038</v>
      </c>
      <c r="C411" s="3">
        <v>410</v>
      </c>
      <c r="D411" t="str">
        <f t="shared" si="6"/>
        <v>INSERT INTO m_coa_group (id, code, name) values (410,'0410','PT Riset Kecerdasan Buatan (RKB)');</v>
      </c>
    </row>
    <row r="412" spans="1:4">
      <c r="A412" s="3" t="s">
        <v>208</v>
      </c>
      <c r="B412" s="4" t="s">
        <v>2039</v>
      </c>
      <c r="C412" s="3">
        <v>411</v>
      </c>
      <c r="D412" t="str">
        <f t="shared" si="6"/>
        <v>INSERT INTO m_coa_group (id, code, name) values (411,'0411','PT Ritel Cerdas Indonesia (RCI)');</v>
      </c>
    </row>
    <row r="413" spans="1:4">
      <c r="A413" s="3" t="s">
        <v>209</v>
      </c>
      <c r="B413" s="4" t="s">
        <v>2040</v>
      </c>
      <c r="C413" s="3">
        <v>412</v>
      </c>
      <c r="D413" t="str">
        <f t="shared" si="6"/>
        <v>INSERT INTO m_coa_group (id, code, name) values (412,'0412','PT Sahabat Abadi Tunas Indonesia (SATI)');</v>
      </c>
    </row>
    <row r="414" spans="1:4">
      <c r="A414" s="3" t="s">
        <v>210</v>
      </c>
      <c r="B414" s="4" t="s">
        <v>2041</v>
      </c>
      <c r="C414" s="3">
        <v>413</v>
      </c>
      <c r="D414" t="str">
        <f t="shared" si="6"/>
        <v>INSERT INTO m_coa_group (id, code, name) values (413,'0413','PT Sarana Rahmat Lestari (SRL)');</v>
      </c>
    </row>
    <row r="415" spans="1:4">
      <c r="A415" s="3" t="s">
        <v>1766</v>
      </c>
      <c r="B415" s="4" t="s">
        <v>2042</v>
      </c>
      <c r="C415" s="3">
        <v>414</v>
      </c>
      <c r="D415" t="str">
        <f t="shared" si="6"/>
        <v>INSERT INTO m_coa_group (id, code, name) values (414,'0414','PT Sejahtera Eka Boga ');</v>
      </c>
    </row>
    <row r="416" spans="1:4">
      <c r="A416" s="3" t="s">
        <v>212</v>
      </c>
      <c r="B416" s="4" t="s">
        <v>2043</v>
      </c>
      <c r="C416" s="3">
        <v>415</v>
      </c>
      <c r="D416" t="str">
        <f t="shared" si="6"/>
        <v>INSERT INTO m_coa_group (id, code, name) values (415,'0415','PT Sejahtera Eka Mandiri Investama (SEMI)');</v>
      </c>
    </row>
    <row r="417" spans="1:4">
      <c r="A417" s="3" t="s">
        <v>1769</v>
      </c>
      <c r="B417" s="4" t="s">
        <v>2044</v>
      </c>
      <c r="C417" s="3">
        <v>416</v>
      </c>
      <c r="D417" t="str">
        <f t="shared" si="6"/>
        <v>INSERT INTO m_coa_group (id, code, name) values (416,'0416','PT Seni Teknologi Sejahtera  (STS)');</v>
      </c>
    </row>
    <row r="418" spans="1:4">
      <c r="A418" s="3" t="s">
        <v>214</v>
      </c>
      <c r="B418" s="4" t="s">
        <v>2045</v>
      </c>
      <c r="C418" s="3">
        <v>417</v>
      </c>
      <c r="D418" t="str">
        <f t="shared" si="6"/>
        <v>INSERT INTO m_coa_group (id, code, name) values (417,'0417','PT Sentra Anugerah Lestari (SAL)');</v>
      </c>
    </row>
    <row r="419" spans="1:4">
      <c r="A419" s="3" t="s">
        <v>215</v>
      </c>
      <c r="B419" s="4" t="s">
        <v>2046</v>
      </c>
      <c r="C419" s="3">
        <v>418</v>
      </c>
      <c r="D419" t="str">
        <f t="shared" si="6"/>
        <v>INSERT INTO m_coa_group (id, code, name) values (418,'0418','PT Sentra Rejeki Lestari (SRL)');</v>
      </c>
    </row>
    <row r="420" spans="1:4">
      <c r="A420" s="3" t="s">
        <v>216</v>
      </c>
      <c r="B420" s="4" t="s">
        <v>2047</v>
      </c>
      <c r="C420" s="3">
        <v>419</v>
      </c>
      <c r="D420" t="str">
        <f t="shared" si="6"/>
        <v>INSERT INTO m_coa_group (id, code, name) values (419,'0419','PT Sentra Wicaksana Anugerah (SWA)');</v>
      </c>
    </row>
    <row r="421" spans="1:4">
      <c r="A421" s="3" t="s">
        <v>217</v>
      </c>
      <c r="B421" s="4" t="s">
        <v>2048</v>
      </c>
      <c r="C421" s="3">
        <v>420</v>
      </c>
      <c r="D421" t="str">
        <f t="shared" si="6"/>
        <v>INSERT INTO m_coa_group (id, code, name) values (420,'0420','PT Sentral Dapur Pangan (SDP)');</v>
      </c>
    </row>
    <row r="422" spans="1:4">
      <c r="A422" s="3" t="s">
        <v>218</v>
      </c>
      <c r="B422" s="4" t="s">
        <v>2049</v>
      </c>
      <c r="C422" s="3">
        <v>421</v>
      </c>
      <c r="D422" t="str">
        <f t="shared" si="6"/>
        <v>INSERT INTO m_coa_group (id, code, name) values (421,'0421','PT Sistem Mikroelektronik Cerdas (SMC)');</v>
      </c>
    </row>
    <row r="423" spans="1:4">
      <c r="A423" s="3" t="s">
        <v>219</v>
      </c>
      <c r="B423" s="4" t="s">
        <v>2050</v>
      </c>
      <c r="C423" s="3">
        <v>422</v>
      </c>
      <c r="D423" t="str">
        <f t="shared" si="6"/>
        <v>INSERT INTO m_coa_group (id, code, name) values (422,'0422','PT Solusi Proteksi Mandiri (SPM)');</v>
      </c>
    </row>
    <row r="424" spans="1:4">
      <c r="A424" s="3" t="s">
        <v>220</v>
      </c>
      <c r="B424" s="4" t="s">
        <v>2051</v>
      </c>
      <c r="C424" s="3">
        <v>423</v>
      </c>
      <c r="D424" t="str">
        <f t="shared" si="6"/>
        <v>INSERT INTO m_coa_group (id, code, name) values (423,'0423','PT Surprise Indonesia (SI)');</v>
      </c>
    </row>
    <row r="425" spans="1:4">
      <c r="A425" s="3" t="s">
        <v>221</v>
      </c>
      <c r="B425" s="4" t="s">
        <v>2052</v>
      </c>
      <c r="C425" s="3">
        <v>424</v>
      </c>
      <c r="D425" t="str">
        <f t="shared" si="6"/>
        <v>INSERT INTO m_coa_group (id, code, name) values (424,'0424','PT Surya Teknologi Perkasa (STP)');</v>
      </c>
    </row>
    <row r="426" spans="1:4">
      <c r="A426" s="3" t="s">
        <v>222</v>
      </c>
      <c r="B426" s="4" t="s">
        <v>2053</v>
      </c>
      <c r="C426" s="3">
        <v>425</v>
      </c>
      <c r="D426" t="str">
        <f t="shared" si="6"/>
        <v>INSERT INTO m_coa_group (id, code, name) values (425,'0425','PT Swap Energi Indonesia (SEI)');</v>
      </c>
    </row>
    <row r="427" spans="1:4">
      <c r="A427" s="3" t="s">
        <v>223</v>
      </c>
      <c r="B427" s="4" t="s">
        <v>2054</v>
      </c>
      <c r="C427" s="3">
        <v>426</v>
      </c>
      <c r="D427" t="str">
        <f t="shared" si="6"/>
        <v>INSERT INTO m_coa_group (id, code, name) values (426,'0426','PT Telefast Indonesia Tbk (TFAS)');</v>
      </c>
    </row>
    <row r="428" spans="1:4">
      <c r="A428" s="3" t="s">
        <v>224</v>
      </c>
      <c r="B428" s="4" t="s">
        <v>2055</v>
      </c>
      <c r="C428" s="3">
        <v>427</v>
      </c>
      <c r="D428" t="str">
        <f t="shared" si="6"/>
        <v>INSERT INTO m_coa_group (id, code, name) values (427,'0427','PT Telefast Investama Indonesia (TII)');</v>
      </c>
    </row>
    <row r="429" spans="1:4">
      <c r="A429" s="3" t="s">
        <v>225</v>
      </c>
      <c r="B429" s="4" t="s">
        <v>2056</v>
      </c>
      <c r="C429" s="3">
        <v>428</v>
      </c>
      <c r="D429" t="str">
        <f t="shared" si="6"/>
        <v>INSERT INTO m_coa_group (id, code, name) values (428,'0428','PT Voucher Express Internasional (VEI)');</v>
      </c>
    </row>
    <row r="430" spans="1:4">
      <c r="A430" s="3" t="s">
        <v>226</v>
      </c>
      <c r="B430" s="4" t="s">
        <v>2057</v>
      </c>
      <c r="C430" s="3">
        <v>429</v>
      </c>
      <c r="D430" t="str">
        <f t="shared" si="6"/>
        <v>INSERT INTO m_coa_group (id, code, name) values (429,'0429','PT Wicaksana Anugerah Indonesia (WAI)');</v>
      </c>
    </row>
    <row r="431" spans="1:4">
      <c r="A431" s="3" t="s">
        <v>227</v>
      </c>
      <c r="B431" s="4" t="s">
        <v>2058</v>
      </c>
      <c r="C431" s="3">
        <v>430</v>
      </c>
      <c r="D431" t="str">
        <f t="shared" si="6"/>
        <v>INSERT INTO m_coa_group (id, code, name) values (430,'0430','PT Wicaksana Anugerah Nusantara (WAN)');</v>
      </c>
    </row>
    <row r="432" spans="1:4">
      <c r="A432" s="3" t="s">
        <v>228</v>
      </c>
      <c r="B432" s="4" t="s">
        <v>2059</v>
      </c>
      <c r="C432" s="3">
        <v>431</v>
      </c>
      <c r="D432" t="str">
        <f t="shared" si="6"/>
        <v>INSERT INTO m_coa_group (id, code, name) values (431,'0431','PT Wicaksana Anugerah Solusindo (WAS)');</v>
      </c>
    </row>
    <row r="433" spans="1:4">
      <c r="A433" s="3" t="s">
        <v>229</v>
      </c>
      <c r="B433" s="4" t="s">
        <v>2060</v>
      </c>
      <c r="C433" s="3">
        <v>432</v>
      </c>
      <c r="D433" t="str">
        <f t="shared" si="6"/>
        <v>INSERT INTO m_coa_group (id, code, name) values (432,'0432','PT Agapindo Sejahtera Sukses (ASS2)');</v>
      </c>
    </row>
    <row r="434" spans="1:4">
      <c r="A434" s="3" t="s">
        <v>230</v>
      </c>
      <c r="B434" s="4" t="s">
        <v>2061</v>
      </c>
      <c r="C434" s="3">
        <v>433</v>
      </c>
      <c r="D434" t="str">
        <f t="shared" si="6"/>
        <v>INSERT INTO m_coa_group (id, code, name) values (433,'0433','PT Bumilangit Digital Mediatama (BLDX)');</v>
      </c>
    </row>
    <row r="435" spans="1:4">
      <c r="A435" s="3" t="s">
        <v>231</v>
      </c>
      <c r="B435" s="4" t="s">
        <v>2062</v>
      </c>
      <c r="C435" s="3">
        <v>434</v>
      </c>
      <c r="D435" t="str">
        <f t="shared" si="6"/>
        <v>INSERT INTO m_coa_group (id, code, name) values (434,'0434','PT DMMX Media Maxima');</v>
      </c>
    </row>
    <row r="436" spans="1:4">
      <c r="A436" s="3" t="s">
        <v>232</v>
      </c>
      <c r="B436" s="4" t="s">
        <v>2063</v>
      </c>
      <c r="C436" s="3">
        <v>435</v>
      </c>
      <c r="D436" t="str">
        <f t="shared" si="6"/>
        <v>INSERT INTO m_coa_group (id, code, name) values (435,'0435','PT Mega Harapan Mulia (MHM)');</v>
      </c>
    </row>
    <row r="437" spans="1:4">
      <c r="A437" s="3" t="s">
        <v>233</v>
      </c>
      <c r="B437" s="4" t="s">
        <v>2064</v>
      </c>
      <c r="C437" s="3">
        <v>436</v>
      </c>
      <c r="D437" t="str">
        <f t="shared" si="6"/>
        <v>INSERT INTO m_coa_group (id, code, name) values (436,'0436','PT Code Development Indonesia');</v>
      </c>
    </row>
    <row r="438" spans="1:4">
      <c r="A438" s="3" t="s">
        <v>234</v>
      </c>
      <c r="B438" s="4" t="s">
        <v>2065</v>
      </c>
      <c r="C438" s="3">
        <v>437</v>
      </c>
      <c r="D438" t="str">
        <f t="shared" si="6"/>
        <v>INSERT INTO m_coa_group (id, code, name) values (437,'0437','PT Niji Games Studio (NGS)');</v>
      </c>
    </row>
    <row r="439" spans="1:4">
      <c r="A439" s="3" t="s">
        <v>235</v>
      </c>
      <c r="B439" s="4" t="s">
        <v>2066</v>
      </c>
      <c r="C439" s="3">
        <v>438</v>
      </c>
      <c r="D439" t="str">
        <f t="shared" si="6"/>
        <v>INSERT INTO m_coa_group (id, code, name) values (438,'0438','PT Indonesian Cloud (IC)');</v>
      </c>
    </row>
    <row r="440" spans="1:4">
      <c r="A440" s="3" t="s">
        <v>236</v>
      </c>
      <c r="B440" s="4" t="s">
        <v>2067</v>
      </c>
      <c r="C440" s="3">
        <v>439</v>
      </c>
      <c r="D440" t="str">
        <f t="shared" si="6"/>
        <v>INSERT INTO m_coa_group (id, code, name) values (439,'0439','PT Dans Multi Pro (DMP)');</v>
      </c>
    </row>
    <row r="441" spans="1:4">
      <c r="A441" s="3" t="s">
        <v>237</v>
      </c>
      <c r="B441" s="4" t="s">
        <v>2068</v>
      </c>
      <c r="C441" s="3">
        <v>440</v>
      </c>
      <c r="D441" t="str">
        <f t="shared" si="6"/>
        <v>INSERT INTO m_coa_group (id, code, name) values (440,'0440','PT Cipta Urban Darsana (CUD)');</v>
      </c>
    </row>
    <row r="442" spans="1:4">
      <c r="A442" s="3" t="s">
        <v>238</v>
      </c>
      <c r="B442" s="4" t="s">
        <v>2069</v>
      </c>
      <c r="C442" s="3">
        <v>441</v>
      </c>
      <c r="D442" t="str">
        <f t="shared" si="6"/>
        <v>INSERT INTO m_coa_group (id, code, name) values (441,'0441','PT Dwi Danamitra Kavita (DDK)');</v>
      </c>
    </row>
    <row r="443" spans="1:4">
      <c r="A443" s="3" t="s">
        <v>239</v>
      </c>
      <c r="B443" s="4" t="s">
        <v>2070</v>
      </c>
      <c r="C443" s="3">
        <v>442</v>
      </c>
      <c r="D443" t="str">
        <f t="shared" si="6"/>
        <v>INSERT INTO m_coa_group (id, code, name) values (442,'0442','PT Artaka Anugerah Abadi (AAA)');</v>
      </c>
    </row>
    <row r="444" spans="1:4">
      <c r="A444" s="3" t="s">
        <v>240</v>
      </c>
      <c r="B444" s="4" t="s">
        <v>2071</v>
      </c>
      <c r="C444" s="3">
        <v>443</v>
      </c>
      <c r="D444" t="str">
        <f t="shared" si="6"/>
        <v>INSERT INTO m_coa_group (id, code, name) values (443,'0443','PT Clodeo Indonesia Jaya (CIJ)');</v>
      </c>
    </row>
    <row r="445" spans="1:4">
      <c r="A445" s="3" t="s">
        <v>241</v>
      </c>
      <c r="B445" s="4" t="s">
        <v>2072</v>
      </c>
      <c r="C445" s="3">
        <v>444</v>
      </c>
      <c r="D445" t="str">
        <f t="shared" si="6"/>
        <v>INSERT INTO m_coa_group (id, code, name) values (444,'0444','PT Mandiri Terang Harapan (MTH)');</v>
      </c>
    </row>
    <row r="446" spans="1:4">
      <c r="A446" s="3" t="s">
        <v>242</v>
      </c>
      <c r="B446" s="4" t="s">
        <v>2073</v>
      </c>
      <c r="C446" s="3">
        <v>445</v>
      </c>
      <c r="D446" t="str">
        <f t="shared" si="6"/>
        <v>INSERT INTO m_coa_group (id, code, name) values (445,'0445','PT Aeronusa Inti raya (AIR)');</v>
      </c>
    </row>
    <row r="447" spans="1:4">
      <c r="A447" s="3" t="s">
        <v>243</v>
      </c>
      <c r="B447" s="4" t="s">
        <v>2074</v>
      </c>
      <c r="C447" s="3">
        <v>446</v>
      </c>
      <c r="D447" t="str">
        <f t="shared" si="6"/>
        <v>INSERT INTO m_coa_group (id, code, name) values (446,'0446','PT Solusi Wicaksana Teknologi (SWT)');</v>
      </c>
    </row>
    <row r="448" spans="1:4">
      <c r="A448" s="3" t="s">
        <v>244</v>
      </c>
      <c r="B448" s="4" t="s">
        <v>2075</v>
      </c>
      <c r="C448" s="3">
        <v>447</v>
      </c>
      <c r="D448" t="str">
        <f t="shared" si="6"/>
        <v>INSERT INTO m_coa_group (id, code, name) values (447,'0447','PT Mitra Pendanaan Mandiri (MPM)');</v>
      </c>
    </row>
    <row r="449" spans="1:4">
      <c r="A449" s="3" t="s">
        <v>245</v>
      </c>
      <c r="B449" s="4" t="s">
        <v>2076</v>
      </c>
      <c r="C449" s="3">
        <v>448</v>
      </c>
      <c r="D449" t="str">
        <f t="shared" si="6"/>
        <v>INSERT INTO m_coa_group (id, code, name) values (448,'0448','PT Ekosistem Rintisan Digital (ERD)');</v>
      </c>
    </row>
    <row r="450" spans="1:4">
      <c r="A450" s="3" t="s">
        <v>246</v>
      </c>
      <c r="B450" s="4" t="s">
        <v>2077</v>
      </c>
      <c r="C450" s="3">
        <v>449</v>
      </c>
      <c r="D450" t="str">
        <f t="shared" si="6"/>
        <v>INSERT INTO m_coa_group (id, code, name) values (449,'0449','PT Sumber Digital Terpadu (SDT)');</v>
      </c>
    </row>
    <row r="451" spans="1:4">
      <c r="A451" s="3" t="s">
        <v>247</v>
      </c>
      <c r="B451" s="4" t="s">
        <v>2078</v>
      </c>
      <c r="C451" s="3">
        <v>450</v>
      </c>
      <c r="D451" t="str">
        <f t="shared" ref="D451:D514" si="7">"INSERT INTO m_coa_group (id, code, name) values ("&amp;C451&amp;",'"&amp;B451&amp;"','"&amp;A451&amp;"');"</f>
        <v>INSERT INTO m_coa_group (id, code, name) values (450,'0450','PT Elpis Anugerah Andalan (EAA)');</v>
      </c>
    </row>
    <row r="452" spans="1:4">
      <c r="A452" s="3" t="s">
        <v>248</v>
      </c>
      <c r="B452" s="4" t="s">
        <v>2079</v>
      </c>
      <c r="C452" s="3">
        <v>451</v>
      </c>
      <c r="D452" t="str">
        <f t="shared" si="7"/>
        <v>INSERT INTO m_coa_group (id, code, name) values (451,'0451','PT DMMX Grosir Digital (DGD)');</v>
      </c>
    </row>
    <row r="453" spans="1:4">
      <c r="A453" s="3" t="s">
        <v>249</v>
      </c>
      <c r="B453" s="4" t="s">
        <v>2080</v>
      </c>
      <c r="C453" s="3">
        <v>452</v>
      </c>
      <c r="D453" t="str">
        <f t="shared" si="7"/>
        <v>INSERT INTO m_coa_group (id, code, name) values (452,'0452','PT DMMX Rans Digital (DRD)');</v>
      </c>
    </row>
    <row r="454" spans="1:4">
      <c r="A454" s="3" t="s">
        <v>250</v>
      </c>
      <c r="B454" s="4" t="s">
        <v>2081</v>
      </c>
      <c r="C454" s="3">
        <v>453</v>
      </c>
      <c r="D454" t="str">
        <f t="shared" si="7"/>
        <v>INSERT INTO m_coa_group (id, code, name) values (453,'0453','PT Qerja Akademi Indonesia (QAI)');</v>
      </c>
    </row>
    <row r="455" spans="1:4">
      <c r="A455" s="3" t="s">
        <v>251</v>
      </c>
      <c r="B455" s="4" t="s">
        <v>2082</v>
      </c>
      <c r="C455" s="3">
        <v>454</v>
      </c>
      <c r="D455" t="str">
        <f t="shared" si="7"/>
        <v>INSERT INTO m_coa_group (id, code, name) values (454,'0454','PT Tfas Digital Indonesia (TDI)');</v>
      </c>
    </row>
    <row r="456" spans="1:4">
      <c r="A456" s="3" t="s">
        <v>252</v>
      </c>
      <c r="B456" s="4" t="s">
        <v>2083</v>
      </c>
      <c r="C456" s="3">
        <v>455</v>
      </c>
      <c r="D456" t="str">
        <f t="shared" si="7"/>
        <v>INSERT INTO m_coa_group (id, code, name) values (455,'0455','PT Gemilang Integra Fentura (GIF)');</v>
      </c>
    </row>
    <row r="457" spans="1:4">
      <c r="A457" s="3" t="s">
        <v>253</v>
      </c>
      <c r="B457" s="4" t="s">
        <v>2084</v>
      </c>
      <c r="C457" s="3">
        <v>456</v>
      </c>
      <c r="D457" t="str">
        <f t="shared" si="7"/>
        <v>INSERT INTO m_coa_group (id, code, name) values (456,'0456','PT Energi Selalu Baru (ESB)');</v>
      </c>
    </row>
    <row r="458" spans="1:4">
      <c r="A458" s="3" t="s">
        <v>254</v>
      </c>
      <c r="B458" s="4" t="s">
        <v>2085</v>
      </c>
      <c r="C458" s="3">
        <v>457</v>
      </c>
      <c r="D458" t="str">
        <f t="shared" si="7"/>
        <v>INSERT INTO m_coa_group (id, code, name) values (457,'0457','PT Solic Kreasi Baru (SKB)');</v>
      </c>
    </row>
    <row r="459" spans="1:4">
      <c r="A459" s="3" t="s">
        <v>255</v>
      </c>
      <c r="B459" s="4" t="s">
        <v>2086</v>
      </c>
      <c r="C459" s="3">
        <v>458</v>
      </c>
      <c r="D459" t="str">
        <f t="shared" si="7"/>
        <v>INSERT INTO m_coa_group (id, code, name) values (458,'0458','PT Gembala Rintisan Digital (GRD)');</v>
      </c>
    </row>
    <row r="460" spans="1:4">
      <c r="A460" s="3" t="s">
        <v>256</v>
      </c>
      <c r="B460" s="4" t="s">
        <v>2087</v>
      </c>
      <c r="C460" s="3">
        <v>459</v>
      </c>
      <c r="D460" t="str">
        <f t="shared" si="7"/>
        <v>INSERT INTO m_coa_group (id, code, name) values (459,'0459','PT Sentral Inti Anugerah (SIA1)');</v>
      </c>
    </row>
    <row r="461" spans="1:4">
      <c r="A461" s="3" t="s">
        <v>257</v>
      </c>
      <c r="B461" s="4" t="s">
        <v>2088</v>
      </c>
      <c r="C461" s="3">
        <v>460</v>
      </c>
      <c r="D461" t="str">
        <f t="shared" si="7"/>
        <v>INSERT INTO m_coa_group (id, code, name) values (460,'0460','PT Sarana Cipta Digital (SCD)');</v>
      </c>
    </row>
    <row r="462" spans="1:4">
      <c r="A462" s="3" t="s">
        <v>258</v>
      </c>
      <c r="B462" s="4" t="s">
        <v>2089</v>
      </c>
      <c r="C462" s="3">
        <v>461</v>
      </c>
      <c r="D462" t="str">
        <f t="shared" si="7"/>
        <v>INSERT INTO m_coa_group (id, code, name) values (461,'0461','PT Sejahtera Wahana Teknindo (SWT)');</v>
      </c>
    </row>
    <row r="463" spans="1:4">
      <c r="A463" s="3" t="s">
        <v>259</v>
      </c>
      <c r="B463" s="4" t="s">
        <v>2090</v>
      </c>
      <c r="C463" s="3">
        <v>462</v>
      </c>
      <c r="D463" t="str">
        <f t="shared" si="7"/>
        <v>INSERT INTO m_coa_group (id, code, name) values (462,'0462','PT Sicepat Mcash Indonesia (SMI)');</v>
      </c>
    </row>
    <row r="464" spans="1:4">
      <c r="A464" s="3" t="s">
        <v>260</v>
      </c>
      <c r="B464" s="4" t="s">
        <v>2091</v>
      </c>
      <c r="C464" s="3">
        <v>463</v>
      </c>
      <c r="D464" t="str">
        <f t="shared" si="7"/>
        <v>INSERT INTO m_coa_group (id, code, name) values (463,'0463','PT TFAS Nusantara Digital (TND)');</v>
      </c>
    </row>
    <row r="465" spans="1:4">
      <c r="A465" s="3" t="s">
        <v>261</v>
      </c>
      <c r="B465" s="4" t="s">
        <v>2092</v>
      </c>
      <c r="C465" s="3">
        <v>464</v>
      </c>
      <c r="D465" t="str">
        <f t="shared" si="7"/>
        <v>INSERT INTO m_coa_group (id, code, name) values (464,'0464','PT Volta Indonesia Semesta (VIS)');</v>
      </c>
    </row>
    <row r="466" spans="1:4">
      <c r="A466" s="3" t="s">
        <v>262</v>
      </c>
      <c r="B466" s="4" t="s">
        <v>2093</v>
      </c>
      <c r="C466" s="3">
        <v>465</v>
      </c>
      <c r="D466" t="str">
        <f t="shared" si="7"/>
        <v>INSERT INTO m_coa_group (id, code, name) values (465,'0465','PT Solic Inti Anugerah (SIA2)');</v>
      </c>
    </row>
    <row r="467" spans="1:4">
      <c r="A467" s="3" t="s">
        <v>263</v>
      </c>
      <c r="B467" s="4" t="s">
        <v>2094</v>
      </c>
      <c r="C467" s="3">
        <v>466</v>
      </c>
      <c r="D467" t="str">
        <f t="shared" si="7"/>
        <v>INSERT INTO m_coa_group (id, code, name) values (466,'0466','PT Bumilangit Entertainment Corpora (BCU)');</v>
      </c>
    </row>
    <row r="468" spans="1:4">
      <c r="A468" s="3" t="s">
        <v>264</v>
      </c>
      <c r="B468" s="4" t="s">
        <v>2095</v>
      </c>
      <c r="C468" s="3">
        <v>467</v>
      </c>
      <c r="D468" t="str">
        <f t="shared" si="7"/>
        <v>INSERT INTO m_coa_group (id, code, name) values (467,'0467','PT Sinergi Maxima Digitalindo (SMD)');</v>
      </c>
    </row>
    <row r="469" spans="1:4">
      <c r="A469" s="3" t="s">
        <v>265</v>
      </c>
      <c r="B469" s="4" t="s">
        <v>2096</v>
      </c>
      <c r="C469" s="3">
        <v>468</v>
      </c>
      <c r="D469" t="str">
        <f t="shared" si="7"/>
        <v>INSERT INTO m_coa_group (id, code, name) values (468,'0468','PT Kreasi Baru Digital (KBD)');</v>
      </c>
    </row>
    <row r="470" spans="1:4">
      <c r="A470" s="3" t="s">
        <v>266</v>
      </c>
      <c r="B470" s="4" t="s">
        <v>2097</v>
      </c>
      <c r="C470" s="3">
        <v>469</v>
      </c>
      <c r="D470" t="str">
        <f t="shared" si="7"/>
        <v>INSERT INTO m_coa_group (id, code, name) values (469,'0469','PT Solic Inti Digital (SID)');</v>
      </c>
    </row>
    <row r="471" spans="1:4">
      <c r="A471" s="3" t="s">
        <v>267</v>
      </c>
      <c r="B471" s="4" t="s">
        <v>2098</v>
      </c>
      <c r="C471" s="3">
        <v>470</v>
      </c>
      <c r="D471" t="str">
        <f t="shared" si="7"/>
        <v>INSERT INTO m_coa_group (id, code, name) values (470,'0470','PT Hikmat Mulia Sentralindo (HMS)');</v>
      </c>
    </row>
    <row r="472" spans="1:4">
      <c r="A472" s="3" t="s">
        <v>268</v>
      </c>
      <c r="B472" s="4" t="s">
        <v>2099</v>
      </c>
      <c r="C472" s="3">
        <v>471</v>
      </c>
      <c r="D472" t="str">
        <f t="shared" si="7"/>
        <v>INSERT INTO m_coa_group (id, code, name) values (471,'0471','PT Berkah Digital Distrindo (BDD)');</v>
      </c>
    </row>
    <row r="473" spans="1:4">
      <c r="A473" s="3" t="s">
        <v>269</v>
      </c>
      <c r="B473" s="4" t="s">
        <v>2100</v>
      </c>
      <c r="C473" s="3">
        <v>472</v>
      </c>
      <c r="D473" t="str">
        <f t="shared" si="7"/>
        <v>INSERT INTO m_coa_group (id, code, name) values (472,'0472','PT DMMX Belanja Digital (BDB)');</v>
      </c>
    </row>
    <row r="474" spans="1:4">
      <c r="A474" s="3" t="s">
        <v>270</v>
      </c>
      <c r="B474" s="4" t="s">
        <v>2101</v>
      </c>
      <c r="C474" s="3">
        <v>473</v>
      </c>
      <c r="D474" t="str">
        <f t="shared" si="7"/>
        <v>INSERT INTO m_coa_group (id, code, name) values (473,'0473','PT Roxy Digital Investama (RDI)');</v>
      </c>
    </row>
    <row r="475" spans="1:4">
      <c r="A475" s="3" t="s">
        <v>271</v>
      </c>
      <c r="B475" s="4" t="s">
        <v>2102</v>
      </c>
      <c r="C475" s="3">
        <v>474</v>
      </c>
      <c r="D475" t="str">
        <f t="shared" si="7"/>
        <v>INSERT INTO m_coa_group (id, code, name) values (474,'0474','PT Digisaham Veritas Indonesia (DVI)');</v>
      </c>
    </row>
    <row r="476" spans="1:4">
      <c r="A476" s="3" t="s">
        <v>272</v>
      </c>
      <c r="B476" s="4" t="s">
        <v>2103</v>
      </c>
      <c r="C476" s="3">
        <v>475</v>
      </c>
      <c r="D476" t="str">
        <f t="shared" si="7"/>
        <v>INSERT INTO m_coa_group (id, code, name) values (475,'0475','PT DMMX Smartritel Teknologi (DST)');</v>
      </c>
    </row>
    <row r="477" spans="1:4">
      <c r="A477" s="3" t="s">
        <v>273</v>
      </c>
      <c r="B477" s="4" t="s">
        <v>2104</v>
      </c>
      <c r="C477" s="3">
        <v>476</v>
      </c>
      <c r="D477" t="str">
        <f t="shared" si="7"/>
        <v>INSERT INTO m_coa_group (id, code, name) values (476,'0476','PT Panca Global Kapital (PEGE)');</v>
      </c>
    </row>
    <row r="478" spans="1:4">
      <c r="A478" s="3" t="s">
        <v>274</v>
      </c>
      <c r="B478" s="4" t="s">
        <v>2105</v>
      </c>
      <c r="C478" s="3">
        <v>477</v>
      </c>
      <c r="D478" t="str">
        <f t="shared" si="7"/>
        <v>INSERT INTO m_coa_group (id, code, name) values (477,'0477','PT Panca Global Sekuritas (PGS)');</v>
      </c>
    </row>
    <row r="479" spans="1:4">
      <c r="A479" s="3" t="s">
        <v>275</v>
      </c>
      <c r="B479" s="4" t="s">
        <v>2106</v>
      </c>
      <c r="C479" s="3">
        <v>478</v>
      </c>
      <c r="D479" t="str">
        <f t="shared" si="7"/>
        <v>INSERT INTO m_coa_group (id, code, name) values (478,'0478','PT Akasia Damcorp Waba (ADW)');</v>
      </c>
    </row>
    <row r="480" spans="1:4">
      <c r="A480" s="3" t="s">
        <v>276</v>
      </c>
      <c r="B480" s="4" t="s">
        <v>2107</v>
      </c>
      <c r="C480" s="3">
        <v>479</v>
      </c>
      <c r="D480" t="str">
        <f t="shared" si="7"/>
        <v>INSERT INTO m_coa_group (id, code, name) values (479,'0479','PT Edukasi Atlit Internet Digital (EAID)');</v>
      </c>
    </row>
    <row r="481" spans="1:4">
      <c r="A481" s="3" t="s">
        <v>277</v>
      </c>
      <c r="B481" s="4" t="s">
        <v>2108</v>
      </c>
      <c r="C481" s="3">
        <v>480</v>
      </c>
      <c r="D481" t="str">
        <f t="shared" si="7"/>
        <v>INSERT INTO m_coa_group (id, code, name) values (480,'0480','PT DMMX Hera Sukses (DHS)');</v>
      </c>
    </row>
    <row r="482" spans="1:4">
      <c r="A482" s="3" t="s">
        <v>278</v>
      </c>
      <c r="B482" s="4" t="s">
        <v>2109</v>
      </c>
      <c r="C482" s="3">
        <v>481</v>
      </c>
      <c r="D482" t="str">
        <f t="shared" si="7"/>
        <v>INSERT INTO m_coa_group (id, code, name) values (481,'0481','PT Rans Prestisius Indonesia (RPI)');</v>
      </c>
    </row>
    <row r="483" spans="1:4">
      <c r="A483" s="3" t="s">
        <v>279</v>
      </c>
      <c r="B483" s="4" t="s">
        <v>2110</v>
      </c>
      <c r="C483" s="3">
        <v>482</v>
      </c>
      <c r="D483" t="str">
        <f t="shared" si="7"/>
        <v>INSERT INTO m_coa_group (id, code, name) values (482,'0482','PT DMMX Gamindo Global');</v>
      </c>
    </row>
    <row r="484" spans="1:4">
      <c r="A484" s="3" t="s">
        <v>280</v>
      </c>
      <c r="B484" s="4" t="s">
        <v>2111</v>
      </c>
      <c r="C484" s="3">
        <v>483</v>
      </c>
      <c r="D484" t="str">
        <f t="shared" si="7"/>
        <v>INSERT INTO m_coa_group (id, code, name) values (483,'0483','PT Digital Anugerah Medisindo (DAM)');</v>
      </c>
    </row>
    <row r="485" spans="1:4">
      <c r="A485" s="3" t="s">
        <v>281</v>
      </c>
      <c r="B485" s="4" t="s">
        <v>2112</v>
      </c>
      <c r="C485" s="3">
        <v>484</v>
      </c>
      <c r="D485" t="str">
        <f t="shared" si="7"/>
        <v>INSERT INTO m_coa_group (id, code, name) values (484,'0484','PT Zirius Soteria Investama (ZSI)');</v>
      </c>
    </row>
    <row r="486" spans="1:4">
      <c r="A486" s="3" t="s">
        <v>282</v>
      </c>
      <c r="B486" s="4" t="s">
        <v>2113</v>
      </c>
      <c r="C486" s="3">
        <v>485</v>
      </c>
      <c r="D486" t="str">
        <f t="shared" si="7"/>
        <v>INSERT INTO m_coa_group (id, code, name) values (485,'0485','PT CKL Indonesia Raya (CKL1)');</v>
      </c>
    </row>
    <row r="487" spans="1:4">
      <c r="A487" s="3" t="s">
        <v>283</v>
      </c>
      <c r="B487" s="4" t="s">
        <v>2114</v>
      </c>
      <c r="C487" s="3">
        <v>486</v>
      </c>
      <c r="D487" t="str">
        <f t="shared" si="7"/>
        <v>INSERT INTO m_coa_group (id, code, name) values (486,'0486','PT Cipta Krida Lestari (CKL2)');</v>
      </c>
    </row>
    <row r="488" spans="1:4">
      <c r="A488" s="3" t="s">
        <v>284</v>
      </c>
      <c r="B488" s="4" t="s">
        <v>2115</v>
      </c>
      <c r="C488" s="3">
        <v>487</v>
      </c>
      <c r="D488" t="str">
        <f t="shared" si="7"/>
        <v>INSERT INTO m_coa_group (id, code, name) values (487,'0487','PT Abyakta Data Sentosa (ADS)');</v>
      </c>
    </row>
    <row r="489" spans="1:4">
      <c r="A489" s="3" t="s">
        <v>285</v>
      </c>
      <c r="B489" s="4" t="s">
        <v>2116</v>
      </c>
      <c r="C489" s="3">
        <v>488</v>
      </c>
      <c r="D489" t="str">
        <f t="shared" si="7"/>
        <v>INSERT INTO m_coa_group (id, code, name) values (488,'0488','PT Niji Sicepat Gamindo (NSG)');</v>
      </c>
    </row>
    <row r="490" spans="1:4">
      <c r="A490" s="3" t="s">
        <v>286</v>
      </c>
      <c r="B490" s="4" t="s">
        <v>2117</v>
      </c>
      <c r="C490" s="3">
        <v>489</v>
      </c>
      <c r="D490" t="str">
        <f t="shared" si="7"/>
        <v>INSERT INTO m_coa_group (id, code, name) values (489,'0489','PT Mulia Semesta Perkasa (MSP)');</v>
      </c>
    </row>
    <row r="491" spans="1:4">
      <c r="A491" s="3" t="s">
        <v>287</v>
      </c>
      <c r="B491" s="4" t="s">
        <v>2118</v>
      </c>
      <c r="C491" s="3">
        <v>490</v>
      </c>
      <c r="D491" t="str">
        <f t="shared" si="7"/>
        <v>INSERT INTO m_coa_group (id, code, name) values (490,'0490','PT Kredit Skor Indonesia (KSI)');</v>
      </c>
    </row>
    <row r="492" spans="1:4">
      <c r="A492" s="3" t="s">
        <v>288</v>
      </c>
      <c r="B492" s="4" t="s">
        <v>2119</v>
      </c>
      <c r="C492" s="3">
        <v>491</v>
      </c>
      <c r="D492" t="str">
        <f t="shared" si="7"/>
        <v>INSERT INTO m_coa_group (id, code, name) values (491,'0491','PT Caltech Digital Indonesia (CDI)');</v>
      </c>
    </row>
    <row r="493" spans="1:4">
      <c r="A493" s="3" t="s">
        <v>289</v>
      </c>
      <c r="B493" s="4" t="s">
        <v>2120</v>
      </c>
      <c r="C493" s="3">
        <v>492</v>
      </c>
      <c r="D493" t="str">
        <f t="shared" si="7"/>
        <v>INSERT INTO m_coa_group (id, code, name) values (492,'0492','PT Tfas Energi Indonesia (TEI)');</v>
      </c>
    </row>
    <row r="494" spans="1:4">
      <c r="A494" s="3" t="s">
        <v>290</v>
      </c>
      <c r="B494" s="4" t="s">
        <v>2121</v>
      </c>
      <c r="C494" s="3">
        <v>493</v>
      </c>
      <c r="D494" t="str">
        <f t="shared" si="7"/>
        <v>INSERT INTO m_coa_group (id, code, name) values (493,'0493','PT Sicepat Inti Sofizo (SIF)');</v>
      </c>
    </row>
    <row r="495" spans="1:4">
      <c r="A495" s="3" t="s">
        <v>291</v>
      </c>
      <c r="B495" s="4" t="s">
        <v>2122</v>
      </c>
      <c r="C495" s="3">
        <v>494</v>
      </c>
      <c r="D495" t="str">
        <f t="shared" si="7"/>
        <v>INSERT INTO m_coa_group (id, code, name) values (494,'0494','PT DMMX Dektos Inti (DDI)');</v>
      </c>
    </row>
    <row r="496" spans="1:4">
      <c r="A496" s="3" t="s">
        <v>292</v>
      </c>
      <c r="B496" s="4" t="s">
        <v>2123</v>
      </c>
      <c r="C496" s="3">
        <v>495</v>
      </c>
      <c r="D496" t="str">
        <f t="shared" si="7"/>
        <v>INSERT INTO m_coa_group (id, code, name) values (495,'0495','PT Nugen Farma Medika (NFM)');</v>
      </c>
    </row>
    <row r="497" spans="1:4">
      <c r="A497" s="3" t="s">
        <v>293</v>
      </c>
      <c r="B497" s="4" t="s">
        <v>2124</v>
      </c>
      <c r="C497" s="3">
        <v>496</v>
      </c>
      <c r="D497" t="str">
        <f t="shared" si="7"/>
        <v>INSERT INTO m_coa_group (id, code, name) values (496,'0496','PT Sicepat Aset Digital (SAD)');</v>
      </c>
    </row>
    <row r="498" spans="1:4">
      <c r="A498" s="3" t="s">
        <v>294</v>
      </c>
      <c r="B498" s="4" t="s">
        <v>2125</v>
      </c>
      <c r="C498" s="3">
        <v>497</v>
      </c>
      <c r="D498" t="str">
        <f t="shared" si="7"/>
        <v>INSERT INTO m_coa_group (id, code, name) values (497,'0497','PT Royal Investama Sejahtera (RIS)');</v>
      </c>
    </row>
    <row r="499" spans="1:4">
      <c r="A499" s="3" t="s">
        <v>295</v>
      </c>
      <c r="B499" s="4" t="s">
        <v>2126</v>
      </c>
      <c r="C499" s="3">
        <v>498</v>
      </c>
      <c r="D499" t="str">
        <f t="shared" si="7"/>
        <v>INSERT INTO m_coa_group (id, code, name) values (498,'0498','PT Yudha Harapan Mulia (YHM)');</v>
      </c>
    </row>
    <row r="500" spans="1:4">
      <c r="A500" s="3" t="s">
        <v>296</v>
      </c>
      <c r="B500" s="4" t="s">
        <v>2127</v>
      </c>
      <c r="C500" s="3">
        <v>499</v>
      </c>
      <c r="D500" t="str">
        <f t="shared" si="7"/>
        <v>INSERT INTO m_coa_group (id, code, name) values (499,'0499','PT DMMX Distribusi Pentabuana (DDP)');</v>
      </c>
    </row>
    <row r="501" spans="1:4">
      <c r="A501" s="3" t="s">
        <v>297</v>
      </c>
      <c r="B501" s="4" t="s">
        <v>2128</v>
      </c>
      <c r="C501" s="3">
        <v>500</v>
      </c>
      <c r="D501" t="str">
        <f t="shared" si="7"/>
        <v>INSERT INTO m_coa_group (id, code, name) values (500,'0500','PT Dezer Ruang Bicara (DRB)');</v>
      </c>
    </row>
    <row r="502" spans="1:4">
      <c r="A502" s="3" t="s">
        <v>298</v>
      </c>
      <c r="B502" s="4" t="s">
        <v>2129</v>
      </c>
      <c r="C502" s="3">
        <v>501</v>
      </c>
      <c r="D502" t="str">
        <f t="shared" si="7"/>
        <v>INSERT INTO m_coa_group (id, code, name) values (501,'0501','PT Dektos Digital Corbuzier (DDC)');</v>
      </c>
    </row>
    <row r="503" spans="1:4">
      <c r="A503" s="3" t="s">
        <v>299</v>
      </c>
      <c r="B503" s="4" t="s">
        <v>2130</v>
      </c>
      <c r="C503" s="3">
        <v>502</v>
      </c>
      <c r="D503" t="str">
        <f t="shared" si="7"/>
        <v>INSERT INTO m_coa_group (id, code, name) values (502,'0502','PT BLDX Komik Nusantara (BKN)');</v>
      </c>
    </row>
    <row r="504" spans="1:4">
      <c r="A504" s="3" t="s">
        <v>300</v>
      </c>
      <c r="B504" s="4" t="s">
        <v>2131</v>
      </c>
      <c r="C504" s="3">
        <v>503</v>
      </c>
      <c r="D504" t="str">
        <f t="shared" si="7"/>
        <v>INSERT INTO m_coa_group (id, code, name) values (503,'0503','PT Damcorp Digital Media (DDM)');</v>
      </c>
    </row>
    <row r="505" spans="1:4">
      <c r="A505" s="3" t="s">
        <v>301</v>
      </c>
      <c r="B505" s="4" t="s">
        <v>2132</v>
      </c>
      <c r="C505" s="3">
        <v>504</v>
      </c>
      <c r="D505" t="str">
        <f t="shared" si="7"/>
        <v>INSERT INTO m_coa_group (id, code, name) values (504,'0504','PT NFT Digital Indonesia (NDI)');</v>
      </c>
    </row>
    <row r="506" spans="1:4">
      <c r="A506" s="3" t="s">
        <v>302</v>
      </c>
      <c r="B506" s="4" t="s">
        <v>2133</v>
      </c>
      <c r="C506" s="3">
        <v>505</v>
      </c>
      <c r="D506" t="str">
        <f t="shared" si="7"/>
        <v>INSERT INTO m_coa_group (id, code, name) values (505,'0505','PT Meta Verse Indonesia (MVI)');</v>
      </c>
    </row>
    <row r="507" spans="1:4">
      <c r="A507" s="3" t="s">
        <v>303</v>
      </c>
      <c r="B507" s="4" t="s">
        <v>2134</v>
      </c>
      <c r="C507" s="3">
        <v>506</v>
      </c>
      <c r="D507" t="str">
        <f t="shared" si="7"/>
        <v>INSERT INTO m_coa_group (id, code, name) values (506,'0506','PT META PRAVIA DIGITAL (MPD)');</v>
      </c>
    </row>
    <row r="508" spans="1:4">
      <c r="A508" s="3" t="s">
        <v>304</v>
      </c>
      <c r="B508" s="4" t="s">
        <v>2135</v>
      </c>
      <c r="C508" s="3">
        <v>507</v>
      </c>
      <c r="D508" t="str">
        <f t="shared" si="7"/>
        <v>INSERT INTO m_coa_group (id, code, name) values (507,'0507','PT DMMX Sentral Imaji');</v>
      </c>
    </row>
    <row r="509" spans="1:4">
      <c r="A509" s="3" t="s">
        <v>305</v>
      </c>
      <c r="B509" s="4" t="s">
        <v>2136</v>
      </c>
      <c r="C509" s="3">
        <v>508</v>
      </c>
      <c r="D509" t="str">
        <f t="shared" si="7"/>
        <v>INSERT INTO m_coa_group (id, code, name) values (508,'0508','PT Cinta Sang Juara');</v>
      </c>
    </row>
    <row r="510" spans="1:4">
      <c r="A510" s="3" t="s">
        <v>306</v>
      </c>
      <c r="B510" s="4" t="s">
        <v>2137</v>
      </c>
      <c r="C510" s="3">
        <v>509</v>
      </c>
      <c r="D510" t="str">
        <f t="shared" si="7"/>
        <v>INSERT INTO m_coa_group (id, code, name) values (509,'0509','PT Kosmos Karisma Karunia (KKK)');</v>
      </c>
    </row>
    <row r="511" spans="1:4">
      <c r="A511" s="3" t="s">
        <v>307</v>
      </c>
      <c r="B511" s="4" t="s">
        <v>2138</v>
      </c>
      <c r="C511" s="3">
        <v>510</v>
      </c>
      <c r="D511" t="str">
        <f t="shared" si="7"/>
        <v>INSERT INTO m_coa_group (id, code, name) values (510,'0510','PT Sinergi Digital Teknologi (Lenna)');</v>
      </c>
    </row>
    <row r="512" spans="1:4">
      <c r="A512" s="3" t="s">
        <v>308</v>
      </c>
      <c r="B512" s="4" t="s">
        <v>2139</v>
      </c>
      <c r="C512" s="3">
        <v>511</v>
      </c>
      <c r="D512" t="str">
        <f t="shared" si="7"/>
        <v>INSERT INTO m_coa_group (id, code, name) values (511,'0511','PT Kairos Ekspres Internasional (KEI)');</v>
      </c>
    </row>
    <row r="513" spans="1:4">
      <c r="A513" s="3" t="s">
        <v>309</v>
      </c>
      <c r="B513" s="4" t="s">
        <v>2140</v>
      </c>
      <c r="C513" s="3">
        <v>512</v>
      </c>
      <c r="D513" t="str">
        <f t="shared" si="7"/>
        <v>INSERT INTO m_coa_group (id, code, name) values (512,'0512','PT Dua Empat Print (DEP)');</v>
      </c>
    </row>
    <row r="514" spans="1:4">
      <c r="A514" s="3" t="s">
        <v>310</v>
      </c>
      <c r="B514" s="4" t="s">
        <v>2141</v>
      </c>
      <c r="C514" s="3">
        <v>513</v>
      </c>
      <c r="D514" t="str">
        <f t="shared" si="7"/>
        <v>INSERT INTO m_coa_group (id, code, name) values (513,'0513','PT V2 Indonesia (V2)');</v>
      </c>
    </row>
    <row r="515" spans="1:4">
      <c r="A515" s="3" t="s">
        <v>311</v>
      </c>
      <c r="B515" s="4" t="s">
        <v>2142</v>
      </c>
      <c r="C515" s="3">
        <v>514</v>
      </c>
      <c r="D515" t="str">
        <f t="shared" ref="D515:D578" si="8">"INSERT INTO m_coa_group (id, code, name) values ("&amp;C515&amp;",'"&amp;B515&amp;"','"&amp;A515&amp;"');"</f>
        <v>INSERT INTO m_coa_group (id, code, name) values (514,'0514','PT Makarios Bensu Kopi (MBK)');</v>
      </c>
    </row>
    <row r="516" spans="1:4">
      <c r="A516" s="3" t="s">
        <v>312</v>
      </c>
      <c r="B516" s="4" t="s">
        <v>2143</v>
      </c>
      <c r="C516" s="3">
        <v>515</v>
      </c>
      <c r="D516" t="str">
        <f t="shared" si="8"/>
        <v>INSERT INTO m_coa_group (id, code, name) values (515,'0515','PT Mahaka Media Tbk (ABBA)');</v>
      </c>
    </row>
    <row r="517" spans="1:4">
      <c r="A517" s="3" t="s">
        <v>313</v>
      </c>
      <c r="B517" s="4" t="s">
        <v>2144</v>
      </c>
      <c r="C517" s="3">
        <v>516</v>
      </c>
      <c r="D517" t="str">
        <f t="shared" si="8"/>
        <v>INSERT INTO m_coa_group (id, code, name) values (516,'0516','PT Sinergi Teknologi Mandiri (STM)');</v>
      </c>
    </row>
    <row r="518" spans="1:4">
      <c r="A518" s="3" t="s">
        <v>314</v>
      </c>
      <c r="B518" s="4" t="s">
        <v>2145</v>
      </c>
      <c r="C518" s="3">
        <v>517</v>
      </c>
      <c r="D518" t="str">
        <f t="shared" si="8"/>
        <v>INSERT INTO m_coa_group (id, code, name) values (517,'0517','PT Jaya Distribusi Ritel (JDR)');</v>
      </c>
    </row>
    <row r="519" spans="1:4">
      <c r="A519" s="3" t="s">
        <v>315</v>
      </c>
      <c r="B519" s="4" t="s">
        <v>2146</v>
      </c>
      <c r="C519" s="3">
        <v>518</v>
      </c>
      <c r="D519" t="str">
        <f t="shared" si="8"/>
        <v>INSERT INTO m_coa_group (id, code, name) values (518,'0518','Martin Suharlie');</v>
      </c>
    </row>
    <row r="520" spans="1:4">
      <c r="A520" s="3" t="s">
        <v>316</v>
      </c>
      <c r="B520" s="4" t="s">
        <v>2147</v>
      </c>
      <c r="C520" s="3">
        <v>519</v>
      </c>
      <c r="D520" t="str">
        <f t="shared" si="8"/>
        <v>INSERT INTO m_coa_group (id, code, name) values (519,'0519','Suryandy Jahja');</v>
      </c>
    </row>
    <row r="521" spans="1:4">
      <c r="A521" s="3" t="s">
        <v>317</v>
      </c>
      <c r="B521" s="4" t="s">
        <v>2148</v>
      </c>
      <c r="C521" s="3">
        <v>520</v>
      </c>
      <c r="D521" t="str">
        <f t="shared" si="8"/>
        <v>INSERT INTO m_coa_group (id, code, name) values (520,'0520','Berelasi lainnya');</v>
      </c>
    </row>
    <row r="522" spans="1:4">
      <c r="A522" s="3" t="s">
        <v>420</v>
      </c>
      <c r="B522" s="4" t="s">
        <v>2149</v>
      </c>
      <c r="C522" s="3">
        <v>521</v>
      </c>
      <c r="D522" t="str">
        <f t="shared" si="8"/>
        <v>INSERT INTO m_coa_group (id, code, name) values (521,'0521','Hutang Karyawan');</v>
      </c>
    </row>
    <row r="523" spans="1:4">
      <c r="A523" s="3" t="s">
        <v>411</v>
      </c>
      <c r="B523" s="4" t="s">
        <v>2150</v>
      </c>
      <c r="C523" s="3">
        <v>522</v>
      </c>
      <c r="D523" t="str">
        <f t="shared" si="8"/>
        <v>INSERT INTO m_coa_group (id, code, name) values (522,'0522','Lainnya');</v>
      </c>
    </row>
    <row r="524" spans="1:4">
      <c r="A524" s="3" t="s">
        <v>113</v>
      </c>
      <c r="B524" s="4" t="s">
        <v>2151</v>
      </c>
      <c r="C524" s="3">
        <v>523</v>
      </c>
      <c r="D524" t="str">
        <f t="shared" si="8"/>
        <v>INSERT INTO m_coa_group (id, code, name) values (523,'0523','PT 1 Inti Dot Com');</v>
      </c>
    </row>
    <row r="525" spans="1:4">
      <c r="A525" s="3" t="s">
        <v>114</v>
      </c>
      <c r="B525" s="4" t="s">
        <v>2152</v>
      </c>
      <c r="C525" s="3">
        <v>524</v>
      </c>
      <c r="D525" t="str">
        <f t="shared" si="8"/>
        <v>INSERT INTO m_coa_group (id, code, name) values (524,'0524','PT Abdi Anugerah Persada (AAP)');</v>
      </c>
    </row>
    <row r="526" spans="1:4">
      <c r="A526" s="3" t="s">
        <v>115</v>
      </c>
      <c r="B526" s="4" t="s">
        <v>2153</v>
      </c>
      <c r="C526" s="3">
        <v>525</v>
      </c>
      <c r="D526" t="str">
        <f t="shared" si="8"/>
        <v>INSERT INTO m_coa_group (id, code, name) values (525,'0525','PT Agapindo Inti Raya');</v>
      </c>
    </row>
    <row r="527" spans="1:4">
      <c r="A527" s="3" t="s">
        <v>116</v>
      </c>
      <c r="B527" s="4" t="s">
        <v>2154</v>
      </c>
      <c r="C527" s="3">
        <v>526</v>
      </c>
      <c r="D527" t="str">
        <f t="shared" si="8"/>
        <v>INSERT INTO m_coa_group (id, code, name) values (526,'0526','PT Agapindo Kasih Abadi (AKA)');</v>
      </c>
    </row>
    <row r="528" spans="1:4">
      <c r="A528" s="3" t="s">
        <v>117</v>
      </c>
      <c r="B528" s="4" t="s">
        <v>2155</v>
      </c>
      <c r="C528" s="3">
        <v>527</v>
      </c>
      <c r="D528" t="str">
        <f t="shared" si="8"/>
        <v>INSERT INTO m_coa_group (id, code, name) values (527,'0527','PT Alfa Omega Digital (AOD-1)');</v>
      </c>
    </row>
    <row r="529" spans="1:4">
      <c r="A529" s="3" t="s">
        <v>118</v>
      </c>
      <c r="B529" s="4" t="s">
        <v>2156</v>
      </c>
      <c r="C529" s="3">
        <v>528</v>
      </c>
      <c r="D529" t="str">
        <f t="shared" si="8"/>
        <v>INSERT INTO m_coa_group (id, code, name) values (528,'0528','PT Alfa Omega Digitalindo (AOD-2)');</v>
      </c>
    </row>
    <row r="530" spans="1:4">
      <c r="A530" s="3" t="s">
        <v>119</v>
      </c>
      <c r="B530" s="4" t="s">
        <v>2157</v>
      </c>
      <c r="C530" s="3">
        <v>529</v>
      </c>
      <c r="D530" t="str">
        <f t="shared" si="8"/>
        <v>INSERT INTO m_coa_group (id, code, name) values (529,'0529','PT Alphanovation Digital Teknindo (Pawoon)');</v>
      </c>
    </row>
    <row r="531" spans="1:4">
      <c r="A531" s="3" t="s">
        <v>120</v>
      </c>
      <c r="B531" s="4" t="s">
        <v>2158</v>
      </c>
      <c r="C531" s="3">
        <v>530</v>
      </c>
      <c r="D531" t="str">
        <f t="shared" si="8"/>
        <v>INSERT INTO m_coa_group (id, code, name) values (530,'0530','PT Antares Global Teknologi (AGT)');</v>
      </c>
    </row>
    <row r="532" spans="1:4">
      <c r="A532" s="3" t="s">
        <v>121</v>
      </c>
      <c r="B532" s="4" t="s">
        <v>2159</v>
      </c>
      <c r="C532" s="3">
        <v>531</v>
      </c>
      <c r="D532" t="str">
        <f t="shared" si="8"/>
        <v>INSERT INTO m_coa_group (id, code, name) values (531,'0531','PT Anugerah Inti Karisma (AIK)');</v>
      </c>
    </row>
    <row r="533" spans="1:4">
      <c r="A533" s="3" t="s">
        <v>122</v>
      </c>
      <c r="B533" s="4" t="s">
        <v>2160</v>
      </c>
      <c r="C533" s="3">
        <v>532</v>
      </c>
      <c r="D533" t="str">
        <f t="shared" si="8"/>
        <v>INSERT INTO m_coa_group (id, code, name) values (532,'0532','PT Soteria Wicaksana Investama (SWI)');</v>
      </c>
    </row>
    <row r="534" spans="1:4">
      <c r="A534" s="3" t="s">
        <v>123</v>
      </c>
      <c r="B534" s="4" t="s">
        <v>2161</v>
      </c>
      <c r="C534" s="3">
        <v>533</v>
      </c>
      <c r="D534" t="str">
        <f t="shared" si="8"/>
        <v>INSERT INTO m_coa_group (id, code, name) values (533,'0533','PT Anugerah Kopi Digital (AKD)');</v>
      </c>
    </row>
    <row r="535" spans="1:4">
      <c r="A535" s="3" t="s">
        <v>124</v>
      </c>
      <c r="B535" s="4" t="s">
        <v>2162</v>
      </c>
      <c r="C535" s="3">
        <v>534</v>
      </c>
      <c r="D535" t="str">
        <f t="shared" si="8"/>
        <v>INSERT INTO m_coa_group (id, code, name) values (534,'0534','PT Anugerah Serta Sentosa (ASS1)');</v>
      </c>
    </row>
    <row r="536" spans="1:4">
      <c r="A536" s="3" t="s">
        <v>125</v>
      </c>
      <c r="B536" s="4" t="s">
        <v>2163</v>
      </c>
      <c r="C536" s="3">
        <v>535</v>
      </c>
      <c r="D536" t="str">
        <f t="shared" si="8"/>
        <v>INSERT INTO m_coa_group (id, code, name) values (535,'0535','PT Anugerah Teknologi Mandiri (ATM)');</v>
      </c>
    </row>
    <row r="537" spans="1:4">
      <c r="A537" s="3" t="s">
        <v>126</v>
      </c>
      <c r="B537" s="4" t="s">
        <v>2164</v>
      </c>
      <c r="C537" s="3">
        <v>536</v>
      </c>
      <c r="D537" t="str">
        <f t="shared" si="8"/>
        <v>INSERT INTO m_coa_group (id, code, name) values (536,'0536','PT Anugerah Wicaksana Digital (AWD)');</v>
      </c>
    </row>
    <row r="538" spans="1:4">
      <c r="A538" s="3" t="s">
        <v>127</v>
      </c>
      <c r="B538" s="4" t="s">
        <v>2165</v>
      </c>
      <c r="C538" s="3">
        <v>537</v>
      </c>
      <c r="D538" t="str">
        <f t="shared" si="8"/>
        <v>INSERT INTO m_coa_group (id, code, name) values (537,'0537','PT Argo Pandu Digital (APD)');</v>
      </c>
    </row>
    <row r="539" spans="1:4">
      <c r="A539" s="3" t="s">
        <v>128</v>
      </c>
      <c r="B539" s="4" t="s">
        <v>2166</v>
      </c>
      <c r="C539" s="3">
        <v>538</v>
      </c>
      <c r="D539" t="str">
        <f t="shared" si="8"/>
        <v>INSERT INTO m_coa_group (id, code, name) values (538,'0538','PT Berkah Karunia Kreasi (BKK)');</v>
      </c>
    </row>
    <row r="540" spans="1:4">
      <c r="A540" s="3" t="s">
        <v>129</v>
      </c>
      <c r="B540" s="4" t="s">
        <v>2167</v>
      </c>
      <c r="C540" s="3">
        <v>539</v>
      </c>
      <c r="D540" t="str">
        <f t="shared" si="8"/>
        <v>INSERT INTO m_coa_group (id, code, name) values (539,'0539','PT Berkah Omega Sukses (BOS)');</v>
      </c>
    </row>
    <row r="541" spans="1:4">
      <c r="A541" s="3" t="s">
        <v>130</v>
      </c>
      <c r="B541" s="4" t="s">
        <v>2168</v>
      </c>
      <c r="C541" s="3">
        <v>540</v>
      </c>
      <c r="D541" t="str">
        <f t="shared" si="8"/>
        <v>INSERT INTO m_coa_group (id, code, name) values (540,'0540','PT Berkah Otentik Sejahtera (BOS)');</v>
      </c>
    </row>
    <row r="542" spans="1:4">
      <c r="A542" s="3" t="s">
        <v>131</v>
      </c>
      <c r="B542" s="4" t="s">
        <v>2169</v>
      </c>
      <c r="C542" s="3">
        <v>541</v>
      </c>
      <c r="D542" t="str">
        <f t="shared" si="8"/>
        <v>INSERT INTO m_coa_group (id, code, name) values (541,'0541','PT Berkah Teknologi Selaras (BTS)');</v>
      </c>
    </row>
    <row r="543" spans="1:4">
      <c r="A543" s="3" t="s">
        <v>132</v>
      </c>
      <c r="B543" s="4" t="s">
        <v>2170</v>
      </c>
      <c r="C543" s="3">
        <v>542</v>
      </c>
      <c r="D543" t="str">
        <f t="shared" si="8"/>
        <v>INSERT INTO m_coa_group (id, code, name) values (542,'0542','PT Berkah Teknologi Semesta (BTS)');</v>
      </c>
    </row>
    <row r="544" spans="1:4">
      <c r="A544" s="3" t="s">
        <v>133</v>
      </c>
      <c r="B544" s="4" t="s">
        <v>2171</v>
      </c>
      <c r="C544" s="3">
        <v>543</v>
      </c>
      <c r="D544" t="str">
        <f t="shared" si="8"/>
        <v>INSERT INTO m_coa_group (id, code, name) values (543,'0543','PT Berkah Trijaya Indonesia (BTI)');</v>
      </c>
    </row>
    <row r="545" spans="1:4">
      <c r="A545" s="3" t="s">
        <v>134</v>
      </c>
      <c r="B545" s="4" t="s">
        <v>2172</v>
      </c>
      <c r="C545" s="3">
        <v>544</v>
      </c>
      <c r="D545" t="str">
        <f t="shared" si="8"/>
        <v>INSERT INTO m_coa_group (id, code, name) values (544,'0544','PT Bersama Omega Sejahtera (BOS)');</v>
      </c>
    </row>
    <row r="546" spans="1:4">
      <c r="A546" s="3" t="s">
        <v>135</v>
      </c>
      <c r="B546" s="4" t="s">
        <v>2173</v>
      </c>
      <c r="C546" s="3">
        <v>545</v>
      </c>
      <c r="D546" t="str">
        <f t="shared" si="8"/>
        <v>INSERT INTO m_coa_group (id, code, name) values (545,'0545','PT Bilik Sinergi Indonesia (BSI)');</v>
      </c>
    </row>
    <row r="547" spans="1:4">
      <c r="A547" s="3" t="s">
        <v>136</v>
      </c>
      <c r="B547" s="4" t="s">
        <v>2174</v>
      </c>
      <c r="C547" s="3">
        <v>546</v>
      </c>
      <c r="D547" t="str">
        <f t="shared" si="8"/>
        <v>INSERT INTO m_coa_group (id, code, name) values (546,'0546','PT Buana Agya Cipta (BAC)');</v>
      </c>
    </row>
    <row r="548" spans="1:4">
      <c r="A548" s="3" t="s">
        <v>137</v>
      </c>
      <c r="B548" s="4" t="s">
        <v>2175</v>
      </c>
      <c r="C548" s="3">
        <v>547</v>
      </c>
      <c r="D548" t="str">
        <f t="shared" si="8"/>
        <v>INSERT INTO m_coa_group (id, code, name) values (547,'0547','PT Cakra Ultima Sejahtera (CUS)');</v>
      </c>
    </row>
    <row r="549" spans="1:4">
      <c r="A549" s="3" t="s">
        <v>138</v>
      </c>
      <c r="B549" s="4" t="s">
        <v>2176</v>
      </c>
      <c r="C549" s="3">
        <v>548</v>
      </c>
      <c r="D549" t="str">
        <f t="shared" si="8"/>
        <v>INSERT INTO m_coa_group (id, code, name) values (548,'0548','PT Chat Bot Nusantara (CBN)');</v>
      </c>
    </row>
    <row r="550" spans="1:4">
      <c r="A550" s="3" t="s">
        <v>139</v>
      </c>
      <c r="B550" s="4" t="s">
        <v>2177</v>
      </c>
      <c r="C550" s="3">
        <v>549</v>
      </c>
      <c r="D550" t="str">
        <f t="shared" si="8"/>
        <v>INSERT INTO m_coa_group (id, code, name) values (549,'0549','PT Cyrus Solusi Indonesia (CSI)');</v>
      </c>
    </row>
    <row r="551" spans="1:4">
      <c r="A551" s="3" t="s">
        <v>140</v>
      </c>
      <c r="B551" s="4" t="s">
        <v>2178</v>
      </c>
      <c r="C551" s="3">
        <v>550</v>
      </c>
      <c r="D551" t="str">
        <f t="shared" si="8"/>
        <v>INSERT INTO m_coa_group (id, code, name) values (550,'0550','PT Dam Korporindo Digital (DKD)');</v>
      </c>
    </row>
    <row r="552" spans="1:4">
      <c r="A552" s="3" t="s">
        <v>141</v>
      </c>
      <c r="B552" s="4" t="s">
        <v>2179</v>
      </c>
      <c r="C552" s="3">
        <v>551</v>
      </c>
      <c r="D552" t="str">
        <f t="shared" si="8"/>
        <v>INSERT INTO m_coa_group (id, code, name) values (551,'0551','PT Dapur Kita Indonesia (DKI)');</v>
      </c>
    </row>
    <row r="553" spans="1:4">
      <c r="A553" s="3" t="s">
        <v>142</v>
      </c>
      <c r="B553" s="4" t="s">
        <v>2180</v>
      </c>
      <c r="C553" s="3">
        <v>552</v>
      </c>
      <c r="D553" t="str">
        <f t="shared" si="8"/>
        <v>INSERT INTO m_coa_group (id, code, name) values (552,'0552','PT Dapur Kloud Digital (DKD)');</v>
      </c>
    </row>
    <row r="554" spans="1:4">
      <c r="A554" s="3" t="s">
        <v>143</v>
      </c>
      <c r="B554" s="4" t="s">
        <v>2181</v>
      </c>
      <c r="C554" s="3">
        <v>553</v>
      </c>
      <c r="D554" t="str">
        <f t="shared" si="8"/>
        <v>INSERT INTO m_coa_group (id, code, name) values (553,'0553','PT Dekodr Solusi Digital Indonesia (DSDI)');</v>
      </c>
    </row>
    <row r="555" spans="1:4">
      <c r="A555" s="3" t="s">
        <v>144</v>
      </c>
      <c r="B555" s="4" t="s">
        <v>2182</v>
      </c>
      <c r="C555" s="3">
        <v>554</v>
      </c>
      <c r="D555" t="str">
        <f t="shared" si="8"/>
        <v>INSERT INTO m_coa_group (id, code, name) values (554,'0554','PT Digital Berkah Indonesia (DBI)');</v>
      </c>
    </row>
    <row r="556" spans="1:4">
      <c r="A556" s="3" t="s">
        <v>145</v>
      </c>
      <c r="B556" s="4" t="s">
        <v>2183</v>
      </c>
      <c r="C556" s="3">
        <v>555</v>
      </c>
      <c r="D556" t="str">
        <f t="shared" si="8"/>
        <v>INSERT INTO m_coa_group (id, code, name) values (555,'0555','PT Digital Consumer Engagement (DCE)');</v>
      </c>
    </row>
    <row r="557" spans="1:4">
      <c r="A557" s="3" t="s">
        <v>146</v>
      </c>
      <c r="B557" s="4" t="s">
        <v>2184</v>
      </c>
      <c r="C557" s="3">
        <v>556</v>
      </c>
      <c r="D557" t="str">
        <f t="shared" si="8"/>
        <v>INSERT INTO m_coa_group (id, code, name) values (556,'0556','PT Digital Maksima Karisma (DMK)');</v>
      </c>
    </row>
    <row r="558" spans="1:4">
      <c r="A558" s="3" t="s">
        <v>147</v>
      </c>
      <c r="B558" s="4" t="s">
        <v>2185</v>
      </c>
      <c r="C558" s="3">
        <v>557</v>
      </c>
      <c r="D558" t="str">
        <f t="shared" si="8"/>
        <v>INSERT INTO m_coa_group (id, code, name) values (557,'0557','PT Digital Maxima Indonesia (DMI)');</v>
      </c>
    </row>
    <row r="559" spans="1:4">
      <c r="A559" s="3" t="s">
        <v>148</v>
      </c>
      <c r="B559" s="4" t="s">
        <v>2186</v>
      </c>
      <c r="C559" s="3">
        <v>558</v>
      </c>
      <c r="D559" t="str">
        <f t="shared" si="8"/>
        <v>INSERT INTO m_coa_group (id, code, name) values (558,'0558','PT Digital Mediatama Maxima Tbk (DMMX)');</v>
      </c>
    </row>
    <row r="560" spans="1:4">
      <c r="A560" s="3" t="s">
        <v>149</v>
      </c>
      <c r="B560" s="4" t="s">
        <v>2187</v>
      </c>
      <c r="C560" s="3">
        <v>559</v>
      </c>
      <c r="D560" t="str">
        <f t="shared" si="8"/>
        <v>INSERT INTO m_coa_group (id, code, name) values (559,'0559','PT Disa Citra Digital (DCD)');</v>
      </c>
    </row>
    <row r="561" spans="1:4">
      <c r="A561" s="3" t="s">
        <v>150</v>
      </c>
      <c r="B561" s="4" t="s">
        <v>2188</v>
      </c>
      <c r="C561" s="3">
        <v>560</v>
      </c>
      <c r="D561" t="str">
        <f t="shared" si="8"/>
        <v>INSERT INTO m_coa_group (id, code, name) values (560,'0560','PT Disa Citra Mandiri (DCM)');</v>
      </c>
    </row>
    <row r="562" spans="1:4">
      <c r="A562" s="3" t="s">
        <v>151</v>
      </c>
      <c r="B562" s="4" t="s">
        <v>2189</v>
      </c>
      <c r="C562" s="3">
        <v>561</v>
      </c>
      <c r="D562" t="str">
        <f t="shared" si="8"/>
        <v>INSERT INTO m_coa_group (id, code, name) values (561,'0561','PT Distribusi Emitama Anugerah (DEA)');</v>
      </c>
    </row>
    <row r="563" spans="1:4">
      <c r="A563" s="3" t="s">
        <v>152</v>
      </c>
      <c r="B563" s="4" t="s">
        <v>2190</v>
      </c>
      <c r="C563" s="3">
        <v>562</v>
      </c>
      <c r="D563" t="str">
        <f t="shared" si="8"/>
        <v>INSERT INTO m_coa_group (id, code, name) values (562,'0562','PT Distribusi Voucher Nusantara Tbk (DIVA)');</v>
      </c>
    </row>
    <row r="564" spans="1:4">
      <c r="A564" s="3" t="s">
        <v>153</v>
      </c>
      <c r="B564" s="4" t="s">
        <v>2191</v>
      </c>
      <c r="C564" s="3">
        <v>563</v>
      </c>
      <c r="D564" t="str">
        <f t="shared" si="8"/>
        <v>INSERT INTO m_coa_group (id, code, name) values (563,'0563','PT Emirindo Dinamika Pratama (EDP)');</v>
      </c>
    </row>
    <row r="565" spans="1:4">
      <c r="A565" s="3" t="s">
        <v>154</v>
      </c>
      <c r="B565" s="4" t="s">
        <v>2192</v>
      </c>
      <c r="C565" s="3">
        <v>564</v>
      </c>
      <c r="D565" t="str">
        <f t="shared" si="8"/>
        <v>INSERT INTO m_coa_group (id, code, name) values (564,'0564','PT Emitama Wahana Mandiri (EWM)');</v>
      </c>
    </row>
    <row r="566" spans="1:4">
      <c r="A566" s="3" t="s">
        <v>155</v>
      </c>
      <c r="B566" s="4" t="s">
        <v>2193</v>
      </c>
      <c r="C566" s="3">
        <v>565</v>
      </c>
      <c r="D566" t="str">
        <f t="shared" si="8"/>
        <v>INSERT INTO m_coa_group (id, code, name) values (565,'0565','PT Foodia Indonesia Digital (FID)');</v>
      </c>
    </row>
    <row r="567" spans="1:4">
      <c r="A567" s="3" t="s">
        <v>156</v>
      </c>
      <c r="B567" s="4" t="s">
        <v>2194</v>
      </c>
      <c r="C567" s="3">
        <v>566</v>
      </c>
      <c r="D567" t="str">
        <f t="shared" si="8"/>
        <v>INSERT INTO m_coa_group (id, code, name) values (566,'0566','PT Gowes Teknologi Indonesia (GTI1)');</v>
      </c>
    </row>
    <row r="568" spans="1:4">
      <c r="A568" s="3" t="s">
        <v>157</v>
      </c>
      <c r="B568" s="4" t="s">
        <v>2195</v>
      </c>
      <c r="C568" s="3">
        <v>567</v>
      </c>
      <c r="D568" t="str">
        <f t="shared" si="8"/>
        <v>INSERT INTO m_coa_group (id, code, name) values (567,'0567','PT Gowithmi Teknologi Indonesia (GTI2)');</v>
      </c>
    </row>
    <row r="569" spans="1:4">
      <c r="A569" s="3" t="s">
        <v>158</v>
      </c>
      <c r="B569" s="4" t="s">
        <v>2196</v>
      </c>
      <c r="C569" s="3">
        <v>568</v>
      </c>
      <c r="D569" t="str">
        <f t="shared" si="8"/>
        <v>INSERT INTO m_coa_group (id, code, name) values (568,'0568','PT Green Sinergy Indonesia (GSI)');</v>
      </c>
    </row>
    <row r="570" spans="1:4">
      <c r="A570" s="3" t="s">
        <v>159</v>
      </c>
      <c r="B570" s="4" t="s">
        <v>2197</v>
      </c>
      <c r="C570" s="3">
        <v>569</v>
      </c>
      <c r="D570" t="str">
        <f t="shared" si="8"/>
        <v>INSERT INTO m_coa_group (id, code, name) values (569,'0569','PT Harapan Inti Selaras (HIS)');</v>
      </c>
    </row>
    <row r="571" spans="1:4">
      <c r="A571" s="3" t="s">
        <v>160</v>
      </c>
      <c r="B571" s="4" t="s">
        <v>2198</v>
      </c>
      <c r="C571" s="3">
        <v>570</v>
      </c>
      <c r="D571" t="str">
        <f t="shared" si="8"/>
        <v>INSERT INTO m_coa_group (id, code, name) values (570,'0570','PT Hikmat Sukses Sejahtera (HSS)');</v>
      </c>
    </row>
    <row r="572" spans="1:4">
      <c r="A572" s="3" t="s">
        <v>161</v>
      </c>
      <c r="B572" s="4" t="s">
        <v>2199</v>
      </c>
      <c r="C572" s="3">
        <v>571</v>
      </c>
      <c r="D572" t="str">
        <f t="shared" si="8"/>
        <v>INSERT INTO m_coa_group (id, code, name) values (571,'0571','PT Inova Duapuluh Duapuluh');</v>
      </c>
    </row>
    <row r="573" spans="1:4">
      <c r="A573" s="3" t="s">
        <v>162</v>
      </c>
      <c r="B573" s="4" t="s">
        <v>2200</v>
      </c>
      <c r="C573" s="3">
        <v>572</v>
      </c>
      <c r="D573" t="str">
        <f t="shared" si="8"/>
        <v>INSERT INTO m_coa_group (id, code, name) values (572,'0572','PT Inspira Citra Asia (ICA)');</v>
      </c>
    </row>
    <row r="574" spans="1:4">
      <c r="A574" s="3" t="s">
        <v>163</v>
      </c>
      <c r="B574" s="4" t="s">
        <v>2201</v>
      </c>
      <c r="C574" s="3">
        <v>573</v>
      </c>
      <c r="D574" t="str">
        <f t="shared" si="8"/>
        <v>INSERT INTO m_coa_group (id, code, name) values (573,'0573','PT Internet Omega Teknologi (IOT)');</v>
      </c>
    </row>
    <row r="575" spans="1:4">
      <c r="A575" s="3" t="s">
        <v>164</v>
      </c>
      <c r="B575" s="4" t="s">
        <v>2202</v>
      </c>
      <c r="C575" s="3">
        <v>574</v>
      </c>
      <c r="D575" t="str">
        <f t="shared" si="8"/>
        <v>INSERT INTO m_coa_group (id, code, name) values (574,'0574','PT Jedidiah Inti Anugerah (JIA)');</v>
      </c>
    </row>
    <row r="576" spans="1:4">
      <c r="A576" s="3" t="s">
        <v>165</v>
      </c>
      <c r="B576" s="4" t="s">
        <v>2203</v>
      </c>
      <c r="C576" s="3">
        <v>575</v>
      </c>
      <c r="D576" t="str">
        <f t="shared" si="8"/>
        <v>INSERT INTO m_coa_group (id, code, name) values (575,'0575','PT Jubileum Musisi Indonesia (JMI)');</v>
      </c>
    </row>
    <row r="577" spans="1:4">
      <c r="A577" s="3" t="s">
        <v>166</v>
      </c>
      <c r="B577" s="4" t="s">
        <v>2204</v>
      </c>
      <c r="C577" s="3">
        <v>576</v>
      </c>
      <c r="D577" t="str">
        <f t="shared" si="8"/>
        <v>INSERT INTO m_coa_group (id, code, name) values (576,'0576','PT Jurnal Digital Indonesia (JDI)');</v>
      </c>
    </row>
    <row r="578" spans="1:4">
      <c r="A578" s="3" t="s">
        <v>167</v>
      </c>
      <c r="B578" s="4" t="s">
        <v>2205</v>
      </c>
      <c r="C578" s="3">
        <v>577</v>
      </c>
      <c r="D578" t="str">
        <f t="shared" si="8"/>
        <v>INSERT INTO m_coa_group (id, code, name) values (577,'0577','PT Kasih Anugerah Kharisma (KAK)');</v>
      </c>
    </row>
    <row r="579" spans="1:4">
      <c r="A579" s="3" t="s">
        <v>168</v>
      </c>
      <c r="B579" s="4" t="s">
        <v>2206</v>
      </c>
      <c r="C579" s="3">
        <v>578</v>
      </c>
      <c r="D579" t="str">
        <f t="shared" ref="D579:D642" si="9">"INSERT INTO m_coa_group (id, code, name) values ("&amp;C579&amp;",'"&amp;B579&amp;"','"&amp;A579&amp;"');"</f>
        <v>INSERT INTO m_coa_group (id, code, name) values (578,'0578','PT Kavita Dana Asia (KDA)');</v>
      </c>
    </row>
    <row r="580" spans="1:4">
      <c r="A580" s="3" t="s">
        <v>169</v>
      </c>
      <c r="B580" s="4" t="s">
        <v>2207</v>
      </c>
      <c r="C580" s="3">
        <v>579</v>
      </c>
      <c r="D580" t="str">
        <f t="shared" si="9"/>
        <v>INSERT INTO m_coa_group (id, code, name) values (579,'0579','PT Kejora Digital Investama (KDI)');</v>
      </c>
    </row>
    <row r="581" spans="1:4">
      <c r="A581" s="3" t="s">
        <v>170</v>
      </c>
      <c r="B581" s="4" t="s">
        <v>2208</v>
      </c>
      <c r="C581" s="3">
        <v>580</v>
      </c>
      <c r="D581" t="str">
        <f t="shared" si="9"/>
        <v>INSERT INTO m_coa_group (id, code, name) values (580,'0580','PT Krenpay Digital Indonesia (KDI)');</v>
      </c>
    </row>
    <row r="582" spans="1:4">
      <c r="A582" s="3" t="s">
        <v>171</v>
      </c>
      <c r="B582" s="4" t="s">
        <v>2209</v>
      </c>
      <c r="C582" s="3">
        <v>581</v>
      </c>
      <c r="D582" t="str">
        <f t="shared" si="9"/>
        <v>INSERT INTO m_coa_group (id, code, name) values (581,'0581','PT Kubox Teknologi Indonesia (KTI)');</v>
      </c>
    </row>
    <row r="583" spans="1:4">
      <c r="A583" s="3" t="s">
        <v>172</v>
      </c>
      <c r="B583" s="4" t="s">
        <v>2210</v>
      </c>
      <c r="C583" s="3">
        <v>582</v>
      </c>
      <c r="D583" t="str">
        <f t="shared" si="9"/>
        <v>INSERT INTO m_coa_group (id, code, name) values (582,'0582','PT Kuwais Berkah Indonesia (KBI)');</v>
      </c>
    </row>
    <row r="584" spans="1:4">
      <c r="A584" s="3" t="s">
        <v>173</v>
      </c>
      <c r="B584" s="4" t="s">
        <v>2211</v>
      </c>
      <c r="C584" s="3">
        <v>583</v>
      </c>
      <c r="D584" t="str">
        <f t="shared" si="9"/>
        <v>INSERT INTO m_coa_group (id, code, name) values (583,'0583','PT Kwartet Boga Anugerah (KBA)');</v>
      </c>
    </row>
    <row r="585" spans="1:4">
      <c r="A585" s="3" t="s">
        <v>174</v>
      </c>
      <c r="B585" s="4" t="s">
        <v>2212</v>
      </c>
      <c r="C585" s="3">
        <v>584</v>
      </c>
      <c r="D585" t="str">
        <f t="shared" si="9"/>
        <v>INSERT INTO m_coa_group (id, code, name) values (584,'0584','PT Lautan Inovasi Teknologi (LIT)');</v>
      </c>
    </row>
    <row r="586" spans="1:4">
      <c r="A586" s="3" t="s">
        <v>175</v>
      </c>
      <c r="B586" s="4" t="s">
        <v>2213</v>
      </c>
      <c r="C586" s="3">
        <v>585</v>
      </c>
      <c r="D586" t="str">
        <f t="shared" si="9"/>
        <v>INSERT INTO m_coa_group (id, code, name) values (585,'0585','PT Lentera Ekosistem Digital (LED)');</v>
      </c>
    </row>
    <row r="587" spans="1:4">
      <c r="A587" s="3" t="s">
        <v>176</v>
      </c>
      <c r="B587" s="4" t="s">
        <v>2214</v>
      </c>
      <c r="C587" s="3">
        <v>586</v>
      </c>
      <c r="D587" t="str">
        <f t="shared" si="9"/>
        <v>INSERT INTO m_coa_group (id, code, name) values (586,'0586','PT Logitek Digital Nusantara (LDN/DTN)');</v>
      </c>
    </row>
    <row r="588" spans="1:4">
      <c r="A588" s="3" t="s">
        <v>177</v>
      </c>
      <c r="B588" s="4" t="s">
        <v>2215</v>
      </c>
      <c r="C588" s="3">
        <v>587</v>
      </c>
      <c r="D588" t="str">
        <f t="shared" si="9"/>
        <v>INSERT INTO m_coa_group (id, code, name) values (587,'0587','PT M Cash Integrasi Tbk (MCAS)');</v>
      </c>
    </row>
    <row r="589" spans="1:4">
      <c r="A589" s="3" t="s">
        <v>178</v>
      </c>
      <c r="B589" s="4" t="s">
        <v>2216</v>
      </c>
      <c r="C589" s="3">
        <v>588</v>
      </c>
      <c r="D589" t="str">
        <f t="shared" si="9"/>
        <v>INSERT INTO m_coa_group (id, code, name) values (588,'0588','PT Digital Maksima Karunia');</v>
      </c>
    </row>
    <row r="590" spans="1:4">
      <c r="A590" s="3" t="s">
        <v>179</v>
      </c>
      <c r="B590" s="4" t="s">
        <v>2217</v>
      </c>
      <c r="C590" s="3">
        <v>589</v>
      </c>
      <c r="D590" t="str">
        <f t="shared" si="9"/>
        <v>INSERT INTO m_coa_group (id, code, name) values (589,'0589','PT M Cash Ritel Indonesia (MRI)');</v>
      </c>
    </row>
    <row r="591" spans="1:4">
      <c r="A591" s="3" t="s">
        <v>180</v>
      </c>
      <c r="B591" s="4" t="s">
        <v>2218</v>
      </c>
      <c r="C591" s="3">
        <v>590</v>
      </c>
      <c r="D591" t="str">
        <f t="shared" si="9"/>
        <v>INSERT INTO m_coa_group (id, code, name) values (590,'0590','PT M Cash Telefast Indonesia (MTI)');</v>
      </c>
    </row>
    <row r="592" spans="1:4">
      <c r="A592" s="3" t="s">
        <v>181</v>
      </c>
      <c r="B592" s="4" t="s">
        <v>2219</v>
      </c>
      <c r="C592" s="3">
        <v>591</v>
      </c>
      <c r="D592" t="str">
        <f t="shared" si="9"/>
        <v>INSERT INTO m_coa_group (id, code, name) values (591,'0591','PT Matra Sinema Asia (MSA)');</v>
      </c>
    </row>
    <row r="593" spans="1:4">
      <c r="A593" s="3" t="s">
        <v>182</v>
      </c>
      <c r="B593" s="4" t="s">
        <v>2220</v>
      </c>
      <c r="C593" s="3">
        <v>592</v>
      </c>
      <c r="D593" t="str">
        <f t="shared" si="9"/>
        <v>INSERT INTO m_coa_group (id, code, name) values (592,'0592','PT MCash Untuk Indonesia (MUI)');</v>
      </c>
    </row>
    <row r="594" spans="1:4">
      <c r="A594" s="3" t="s">
        <v>183</v>
      </c>
      <c r="B594" s="4" t="s">
        <v>2221</v>
      </c>
      <c r="C594" s="3">
        <v>593</v>
      </c>
      <c r="D594" t="str">
        <f t="shared" si="9"/>
        <v>INSERT INTO m_coa_group (id, code, name) values (593,'0593','PT Media Karya Nusantara (MKN2)');</v>
      </c>
    </row>
    <row r="595" spans="1:4">
      <c r="A595" s="3" t="s">
        <v>184</v>
      </c>
      <c r="B595" s="4" t="s">
        <v>2222</v>
      </c>
      <c r="C595" s="3">
        <v>594</v>
      </c>
      <c r="D595" t="str">
        <f t="shared" si="9"/>
        <v>INSERT INTO m_coa_group (id, code, name) values (594,'0594','PT Meisys Technology');</v>
      </c>
    </row>
    <row r="596" spans="1:4">
      <c r="A596" s="3" t="s">
        <v>185</v>
      </c>
      <c r="B596" s="4" t="s">
        <v>2223</v>
      </c>
      <c r="C596" s="3">
        <v>595</v>
      </c>
      <c r="D596" t="str">
        <f t="shared" si="9"/>
        <v>INSERT INTO m_coa_group (id, code, name) values (595,'0595','PT Mitra Anugerah Setia Kawan (MASK)');</v>
      </c>
    </row>
    <row r="597" spans="1:4">
      <c r="A597" s="3" t="s">
        <v>186</v>
      </c>
      <c r="B597" s="4" t="s">
        <v>2224</v>
      </c>
      <c r="C597" s="3">
        <v>596</v>
      </c>
      <c r="D597" t="str">
        <f t="shared" si="9"/>
        <v>INSERT INTO m_coa_group (id, code, name) values (596,'0596','PT Mitra Artha Teknologi (MAT)');</v>
      </c>
    </row>
    <row r="598" spans="1:4">
      <c r="A598" s="3" t="s">
        <v>187</v>
      </c>
      <c r="B598" s="4" t="s">
        <v>2225</v>
      </c>
      <c r="C598" s="3">
        <v>597</v>
      </c>
      <c r="D598" t="str">
        <f t="shared" si="9"/>
        <v>INSERT INTO m_coa_group (id, code, name) values (597,'0597','PT Mitra Cipta Teknologi (MCT)');</v>
      </c>
    </row>
    <row r="599" spans="1:4">
      <c r="A599" s="3" t="s">
        <v>188</v>
      </c>
      <c r="B599" s="4" t="s">
        <v>2226</v>
      </c>
      <c r="C599" s="3">
        <v>598</v>
      </c>
      <c r="D599" t="str">
        <f t="shared" si="9"/>
        <v>INSERT INTO m_coa_group (id, code, name) values (598,'0598','PT Mitra Citra Anugerah (MCA)');</v>
      </c>
    </row>
    <row r="600" spans="1:4">
      <c r="A600" s="3" t="s">
        <v>189</v>
      </c>
      <c r="B600" s="4" t="s">
        <v>2227</v>
      </c>
      <c r="C600" s="3">
        <v>599</v>
      </c>
      <c r="D600" t="str">
        <f t="shared" si="9"/>
        <v>INSERT INTO m_coa_group (id, code, name) values (599,'0599','PT Mitra Karunia Nusantara (MKN)');</v>
      </c>
    </row>
    <row r="601" spans="1:4">
      <c r="A601" s="3" t="s">
        <v>190</v>
      </c>
      <c r="B601" s="4" t="s">
        <v>2228</v>
      </c>
      <c r="C601" s="3">
        <v>600</v>
      </c>
      <c r="D601" t="str">
        <f t="shared" si="9"/>
        <v>INSERT INTO m_coa_group (id, code, name) values (600,'0600','PT Mitra Kharisma Nusantara (MKN3)');</v>
      </c>
    </row>
    <row r="602" spans="1:4">
      <c r="A602" s="3" t="s">
        <v>191</v>
      </c>
      <c r="B602" s="4" t="s">
        <v>2229</v>
      </c>
      <c r="C602" s="3">
        <v>601</v>
      </c>
      <c r="D602" t="str">
        <f t="shared" si="9"/>
        <v>INSERT INTO m_coa_group (id, code, name) values (601,'0601','PT Mitra Proteksi Mandiri (MPM)');</v>
      </c>
    </row>
    <row r="603" spans="1:4">
      <c r="A603" s="3" t="s">
        <v>192</v>
      </c>
      <c r="B603" s="4" t="s">
        <v>2230</v>
      </c>
      <c r="C603" s="3">
        <v>602</v>
      </c>
      <c r="D603" t="str">
        <f t="shared" si="9"/>
        <v>INSERT INTO m_coa_group (id, code, name) values (602,'0602','PT Mitra Wicaksana Hopindo (MWH)');</v>
      </c>
    </row>
    <row r="604" spans="1:4">
      <c r="A604" s="3" t="s">
        <v>193</v>
      </c>
      <c r="B604" s="4" t="s">
        <v>2231</v>
      </c>
      <c r="C604" s="3">
        <v>603</v>
      </c>
      <c r="D604" t="str">
        <f t="shared" si="9"/>
        <v>INSERT INTO m_coa_group (id, code, name) values (603,'0603','PT MKopi Digital Indonesia (MKDI)');</v>
      </c>
    </row>
    <row r="605" spans="1:4">
      <c r="A605" s="3" t="s">
        <v>194</v>
      </c>
      <c r="B605" s="4" t="s">
        <v>2232</v>
      </c>
      <c r="C605" s="3">
        <v>604</v>
      </c>
      <c r="D605" t="str">
        <f t="shared" si="9"/>
        <v>INSERT INTO m_coa_group (id, code, name) values (604,'0604','PT Monetix Digital Indonesia (MDI)');</v>
      </c>
    </row>
    <row r="606" spans="1:4">
      <c r="A606" s="3" t="s">
        <v>195</v>
      </c>
      <c r="B606" s="4" t="s">
        <v>2233</v>
      </c>
      <c r="C606" s="3">
        <v>605</v>
      </c>
      <c r="D606" t="str">
        <f t="shared" si="9"/>
        <v>INSERT INTO m_coa_group (id, code, name) values (605,'0605','PT Muldidaya Dinamika (MDD)');</v>
      </c>
    </row>
    <row r="607" spans="1:4">
      <c r="A607" s="3" t="s">
        <v>196</v>
      </c>
      <c r="B607" s="4" t="s">
        <v>2234</v>
      </c>
      <c r="C607" s="3">
        <v>606</v>
      </c>
      <c r="D607" t="str">
        <f t="shared" si="9"/>
        <v>INSERT INTO m_coa_group (id, code, name) values (606,'0606','PT Natrindo Fajar Cemerlang (NFC)');</v>
      </c>
    </row>
    <row r="608" spans="1:4">
      <c r="A608" s="3" t="s">
        <v>197</v>
      </c>
      <c r="B608" s="4" t="s">
        <v>2235</v>
      </c>
      <c r="C608" s="3">
        <v>607</v>
      </c>
      <c r="D608" t="str">
        <f t="shared" si="9"/>
        <v>INSERT INTO m_coa_group (id, code, name) values (607,'0607','PT NFC Indonesia Tbk (NFCX)');</v>
      </c>
    </row>
    <row r="609" spans="1:4">
      <c r="A609" s="3" t="s">
        <v>198</v>
      </c>
      <c r="B609" s="4" t="s">
        <v>2236</v>
      </c>
      <c r="C609" s="3">
        <v>608</v>
      </c>
      <c r="D609" t="str">
        <f t="shared" si="9"/>
        <v>INSERT INTO m_coa_group (id, code, name) values (608,'0608','PT NFCX Media Teknologi (NMT)');</v>
      </c>
    </row>
    <row r="610" spans="1:4">
      <c r="A610" s="3" t="s">
        <v>199</v>
      </c>
      <c r="B610" s="4" t="s">
        <v>2237</v>
      </c>
      <c r="C610" s="3">
        <v>609</v>
      </c>
      <c r="D610" t="str">
        <f t="shared" si="9"/>
        <v>INSERT INTO m_coa_group (id, code, name) values (609,'0609','PT Nusantara Inti Karunia (NIK)');</v>
      </c>
    </row>
    <row r="611" spans="1:4">
      <c r="A611" s="3" t="s">
        <v>200</v>
      </c>
      <c r="B611" s="4" t="s">
        <v>2238</v>
      </c>
      <c r="C611" s="3">
        <v>610</v>
      </c>
      <c r="D611" t="str">
        <f t="shared" si="9"/>
        <v>INSERT INTO m_coa_group (id, code, name) values (610,'0610','PT Nusantara Semesta Mandiri (NSM)');</v>
      </c>
    </row>
    <row r="612" spans="1:4">
      <c r="A612" s="3" t="s">
        <v>201</v>
      </c>
      <c r="B612" s="4" t="s">
        <v>2239</v>
      </c>
      <c r="C612" s="3">
        <v>611</v>
      </c>
      <c r="D612" t="str">
        <f t="shared" si="9"/>
        <v>INSERT INTO m_coa_group (id, code, name) values (611,'0611','PT Nusantara Xchange Indonesia (NXI)');</v>
      </c>
    </row>
    <row r="613" spans="1:4">
      <c r="A613" s="3" t="s">
        <v>202</v>
      </c>
      <c r="B613" s="4" t="s">
        <v>2240</v>
      </c>
      <c r="C613" s="3">
        <v>612</v>
      </c>
      <c r="D613" t="str">
        <f t="shared" si="9"/>
        <v>INSERT INTO m_coa_group (id, code, name) values (612,'0612','PT Omega Kreasi Bersama (OKB)');</v>
      </c>
    </row>
    <row r="614" spans="1:4">
      <c r="A614" s="3" t="s">
        <v>203</v>
      </c>
      <c r="B614" s="4" t="s">
        <v>2241</v>
      </c>
      <c r="C614" s="3">
        <v>613</v>
      </c>
      <c r="D614" t="str">
        <f t="shared" si="9"/>
        <v>INSERT INTO m_coa_group (id, code, name) values (613,'0613','PT Oona Media Indonesia (OMI)');</v>
      </c>
    </row>
    <row r="615" spans="1:4">
      <c r="A615" s="3" t="s">
        <v>204</v>
      </c>
      <c r="B615" s="4" t="s">
        <v>2242</v>
      </c>
      <c r="C615" s="3">
        <v>614</v>
      </c>
      <c r="D615" t="str">
        <f t="shared" si="9"/>
        <v>INSERT INTO m_coa_group (id, code, name) values (614,'0614','PT Qerja Manfaat Bangsa (QMB)');</v>
      </c>
    </row>
    <row r="616" spans="1:4">
      <c r="A616" s="3" t="s">
        <v>205</v>
      </c>
      <c r="B616" s="4" t="s">
        <v>2243</v>
      </c>
      <c r="C616" s="3">
        <v>615</v>
      </c>
      <c r="D616" t="str">
        <f t="shared" si="9"/>
        <v>INSERT INTO m_coa_group (id, code, name) values (615,'0615','PT Rahmat Inti Kreasi (RIK)');</v>
      </c>
    </row>
    <row r="617" spans="1:4">
      <c r="A617" s="3" t="s">
        <v>206</v>
      </c>
      <c r="B617" s="4" t="s">
        <v>2244</v>
      </c>
      <c r="C617" s="3">
        <v>616</v>
      </c>
      <c r="D617" t="str">
        <f t="shared" si="9"/>
        <v>INSERT INTO m_coa_group (id, code, name) values (616,'0616','PT Red Bean Sukses Indonesia (RBSI)');</v>
      </c>
    </row>
    <row r="618" spans="1:4">
      <c r="A618" s="3" t="s">
        <v>207</v>
      </c>
      <c r="B618" s="4" t="s">
        <v>2245</v>
      </c>
      <c r="C618" s="3">
        <v>617</v>
      </c>
      <c r="D618" t="str">
        <f t="shared" si="9"/>
        <v>INSERT INTO m_coa_group (id, code, name) values (617,'0617','PT Riset Kecerdasan Buatan (RKB)');</v>
      </c>
    </row>
    <row r="619" spans="1:4">
      <c r="A619" s="3" t="s">
        <v>208</v>
      </c>
      <c r="B619" s="4" t="s">
        <v>2246</v>
      </c>
      <c r="C619" s="3">
        <v>618</v>
      </c>
      <c r="D619" t="str">
        <f t="shared" si="9"/>
        <v>INSERT INTO m_coa_group (id, code, name) values (618,'0618','PT Ritel Cerdas Indonesia (RCI)');</v>
      </c>
    </row>
    <row r="620" spans="1:4">
      <c r="A620" s="3" t="s">
        <v>209</v>
      </c>
      <c r="B620" s="4" t="s">
        <v>2247</v>
      </c>
      <c r="C620" s="3">
        <v>619</v>
      </c>
      <c r="D620" t="str">
        <f t="shared" si="9"/>
        <v>INSERT INTO m_coa_group (id, code, name) values (619,'0619','PT Sahabat Abadi Tunas Indonesia (SATI)');</v>
      </c>
    </row>
    <row r="621" spans="1:4">
      <c r="A621" s="3" t="s">
        <v>210</v>
      </c>
      <c r="B621" s="4" t="s">
        <v>2248</v>
      </c>
      <c r="C621" s="3">
        <v>620</v>
      </c>
      <c r="D621" t="str">
        <f t="shared" si="9"/>
        <v>INSERT INTO m_coa_group (id, code, name) values (620,'0620','PT Sarana Rahmat Lestari (SRL)');</v>
      </c>
    </row>
    <row r="622" spans="1:4">
      <c r="A622" s="3" t="s">
        <v>1766</v>
      </c>
      <c r="B622" s="4" t="s">
        <v>2249</v>
      </c>
      <c r="C622" s="3">
        <v>621</v>
      </c>
      <c r="D622" t="str">
        <f t="shared" si="9"/>
        <v>INSERT INTO m_coa_group (id, code, name) values (621,'0621','PT Sejahtera Eka Boga ');</v>
      </c>
    </row>
    <row r="623" spans="1:4">
      <c r="A623" s="3" t="s">
        <v>212</v>
      </c>
      <c r="B623" s="4" t="s">
        <v>2250</v>
      </c>
      <c r="C623" s="3">
        <v>622</v>
      </c>
      <c r="D623" t="str">
        <f t="shared" si="9"/>
        <v>INSERT INTO m_coa_group (id, code, name) values (622,'0622','PT Sejahtera Eka Mandiri Investama (SEMI)');</v>
      </c>
    </row>
    <row r="624" spans="1:4">
      <c r="A624" s="3" t="s">
        <v>1769</v>
      </c>
      <c r="B624" s="4" t="s">
        <v>2251</v>
      </c>
      <c r="C624" s="3">
        <v>623</v>
      </c>
      <c r="D624" t="str">
        <f t="shared" si="9"/>
        <v>INSERT INTO m_coa_group (id, code, name) values (623,'0623','PT Seni Teknologi Sejahtera  (STS)');</v>
      </c>
    </row>
    <row r="625" spans="1:4">
      <c r="A625" s="3" t="s">
        <v>214</v>
      </c>
      <c r="B625" s="4" t="s">
        <v>2252</v>
      </c>
      <c r="C625" s="3">
        <v>624</v>
      </c>
      <c r="D625" t="str">
        <f t="shared" si="9"/>
        <v>INSERT INTO m_coa_group (id, code, name) values (624,'0624','PT Sentra Anugerah Lestari (SAL)');</v>
      </c>
    </row>
    <row r="626" spans="1:4">
      <c r="A626" s="3" t="s">
        <v>215</v>
      </c>
      <c r="B626" s="4" t="s">
        <v>2253</v>
      </c>
      <c r="C626" s="3">
        <v>625</v>
      </c>
      <c r="D626" t="str">
        <f t="shared" si="9"/>
        <v>INSERT INTO m_coa_group (id, code, name) values (625,'0625','PT Sentra Rejeki Lestari (SRL)');</v>
      </c>
    </row>
    <row r="627" spans="1:4">
      <c r="A627" s="3" t="s">
        <v>216</v>
      </c>
      <c r="B627" s="4" t="s">
        <v>2254</v>
      </c>
      <c r="C627" s="3">
        <v>626</v>
      </c>
      <c r="D627" t="str">
        <f t="shared" si="9"/>
        <v>INSERT INTO m_coa_group (id, code, name) values (626,'0626','PT Sentra Wicaksana Anugerah (SWA)');</v>
      </c>
    </row>
    <row r="628" spans="1:4">
      <c r="A628" s="3" t="s">
        <v>217</v>
      </c>
      <c r="B628" s="4" t="s">
        <v>2255</v>
      </c>
      <c r="C628" s="3">
        <v>627</v>
      </c>
      <c r="D628" t="str">
        <f t="shared" si="9"/>
        <v>INSERT INTO m_coa_group (id, code, name) values (627,'0627','PT Sentral Dapur Pangan (SDP)');</v>
      </c>
    </row>
    <row r="629" spans="1:4">
      <c r="A629" s="3" t="s">
        <v>218</v>
      </c>
      <c r="B629" s="4" t="s">
        <v>2256</v>
      </c>
      <c r="C629" s="3">
        <v>628</v>
      </c>
      <c r="D629" t="str">
        <f t="shared" si="9"/>
        <v>INSERT INTO m_coa_group (id, code, name) values (628,'0628','PT Sistem Mikroelektronik Cerdas (SMC)');</v>
      </c>
    </row>
    <row r="630" spans="1:4">
      <c r="A630" s="3" t="s">
        <v>219</v>
      </c>
      <c r="B630" s="4" t="s">
        <v>2257</v>
      </c>
      <c r="C630" s="3">
        <v>629</v>
      </c>
      <c r="D630" t="str">
        <f t="shared" si="9"/>
        <v>INSERT INTO m_coa_group (id, code, name) values (629,'0629','PT Solusi Proteksi Mandiri (SPM)');</v>
      </c>
    </row>
    <row r="631" spans="1:4">
      <c r="A631" s="3" t="s">
        <v>220</v>
      </c>
      <c r="B631" s="4" t="s">
        <v>2258</v>
      </c>
      <c r="C631" s="3">
        <v>630</v>
      </c>
      <c r="D631" t="str">
        <f t="shared" si="9"/>
        <v>INSERT INTO m_coa_group (id, code, name) values (630,'0630','PT Surprise Indonesia (SI)');</v>
      </c>
    </row>
    <row r="632" spans="1:4">
      <c r="A632" s="3" t="s">
        <v>221</v>
      </c>
      <c r="B632" s="4" t="s">
        <v>2259</v>
      </c>
      <c r="C632" s="3">
        <v>631</v>
      </c>
      <c r="D632" t="str">
        <f t="shared" si="9"/>
        <v>INSERT INTO m_coa_group (id, code, name) values (631,'0631','PT Surya Teknologi Perkasa (STP)');</v>
      </c>
    </row>
    <row r="633" spans="1:4">
      <c r="A633" s="3" t="s">
        <v>222</v>
      </c>
      <c r="B633" s="4" t="s">
        <v>2260</v>
      </c>
      <c r="C633" s="3">
        <v>632</v>
      </c>
      <c r="D633" t="str">
        <f t="shared" si="9"/>
        <v>INSERT INTO m_coa_group (id, code, name) values (632,'0632','PT Swap Energi Indonesia (SEI)');</v>
      </c>
    </row>
    <row r="634" spans="1:4">
      <c r="A634" s="3" t="s">
        <v>223</v>
      </c>
      <c r="B634" s="4" t="s">
        <v>2261</v>
      </c>
      <c r="C634" s="3">
        <v>633</v>
      </c>
      <c r="D634" t="str">
        <f t="shared" si="9"/>
        <v>INSERT INTO m_coa_group (id, code, name) values (633,'0633','PT Telefast Indonesia Tbk (TFAS)');</v>
      </c>
    </row>
    <row r="635" spans="1:4">
      <c r="A635" s="3" t="s">
        <v>224</v>
      </c>
      <c r="B635" s="4" t="s">
        <v>2262</v>
      </c>
      <c r="C635" s="3">
        <v>634</v>
      </c>
      <c r="D635" t="str">
        <f t="shared" si="9"/>
        <v>INSERT INTO m_coa_group (id, code, name) values (634,'0634','PT Telefast Investama Indonesia (TII)');</v>
      </c>
    </row>
    <row r="636" spans="1:4">
      <c r="A636" s="3" t="s">
        <v>225</v>
      </c>
      <c r="B636" s="4" t="s">
        <v>2263</v>
      </c>
      <c r="C636" s="3">
        <v>635</v>
      </c>
      <c r="D636" t="str">
        <f t="shared" si="9"/>
        <v>INSERT INTO m_coa_group (id, code, name) values (635,'0635','PT Voucher Express Internasional (VEI)');</v>
      </c>
    </row>
    <row r="637" spans="1:4">
      <c r="A637" s="3" t="s">
        <v>226</v>
      </c>
      <c r="B637" s="4" t="s">
        <v>2264</v>
      </c>
      <c r="C637" s="3">
        <v>636</v>
      </c>
      <c r="D637" t="str">
        <f t="shared" si="9"/>
        <v>INSERT INTO m_coa_group (id, code, name) values (636,'0636','PT Wicaksana Anugerah Indonesia (WAI)');</v>
      </c>
    </row>
    <row r="638" spans="1:4">
      <c r="A638" s="3" t="s">
        <v>227</v>
      </c>
      <c r="B638" s="4" t="s">
        <v>2265</v>
      </c>
      <c r="C638" s="3">
        <v>637</v>
      </c>
      <c r="D638" t="str">
        <f t="shared" si="9"/>
        <v>INSERT INTO m_coa_group (id, code, name) values (637,'0637','PT Wicaksana Anugerah Nusantara (WAN)');</v>
      </c>
    </row>
    <row r="639" spans="1:4">
      <c r="A639" s="3" t="s">
        <v>228</v>
      </c>
      <c r="B639" s="4" t="s">
        <v>2266</v>
      </c>
      <c r="C639" s="3">
        <v>638</v>
      </c>
      <c r="D639" t="str">
        <f t="shared" si="9"/>
        <v>INSERT INTO m_coa_group (id, code, name) values (638,'0638','PT Wicaksana Anugerah Solusindo (WAS)');</v>
      </c>
    </row>
    <row r="640" spans="1:4">
      <c r="A640" s="3" t="s">
        <v>229</v>
      </c>
      <c r="B640" s="4" t="s">
        <v>2267</v>
      </c>
      <c r="C640" s="3">
        <v>639</v>
      </c>
      <c r="D640" t="str">
        <f t="shared" si="9"/>
        <v>INSERT INTO m_coa_group (id, code, name) values (639,'0639','PT Agapindo Sejahtera Sukses (ASS2)');</v>
      </c>
    </row>
    <row r="641" spans="1:4">
      <c r="A641" s="3" t="s">
        <v>230</v>
      </c>
      <c r="B641" s="4" t="s">
        <v>2268</v>
      </c>
      <c r="C641" s="3">
        <v>640</v>
      </c>
      <c r="D641" t="str">
        <f t="shared" si="9"/>
        <v>INSERT INTO m_coa_group (id, code, name) values (640,'0640','PT Bumilangit Digital Mediatama (BLDX)');</v>
      </c>
    </row>
    <row r="642" spans="1:4">
      <c r="A642" s="3" t="s">
        <v>231</v>
      </c>
      <c r="B642" s="4" t="s">
        <v>2269</v>
      </c>
      <c r="C642" s="3">
        <v>641</v>
      </c>
      <c r="D642" t="str">
        <f t="shared" si="9"/>
        <v>INSERT INTO m_coa_group (id, code, name) values (641,'0641','PT DMMX Media Maxima');</v>
      </c>
    </row>
    <row r="643" spans="1:4">
      <c r="A643" s="3" t="s">
        <v>232</v>
      </c>
      <c r="B643" s="4" t="s">
        <v>2270</v>
      </c>
      <c r="C643" s="3">
        <v>642</v>
      </c>
      <c r="D643" t="str">
        <f t="shared" ref="D643:D706" si="10">"INSERT INTO m_coa_group (id, code, name) values ("&amp;C643&amp;",'"&amp;B643&amp;"','"&amp;A643&amp;"');"</f>
        <v>INSERT INTO m_coa_group (id, code, name) values (642,'0642','PT Mega Harapan Mulia (MHM)');</v>
      </c>
    </row>
    <row r="644" spans="1:4">
      <c r="A644" s="3" t="s">
        <v>233</v>
      </c>
      <c r="B644" s="4" t="s">
        <v>2271</v>
      </c>
      <c r="C644" s="3">
        <v>643</v>
      </c>
      <c r="D644" t="str">
        <f t="shared" si="10"/>
        <v>INSERT INTO m_coa_group (id, code, name) values (643,'0643','PT Code Development Indonesia');</v>
      </c>
    </row>
    <row r="645" spans="1:4">
      <c r="A645" s="3" t="s">
        <v>234</v>
      </c>
      <c r="B645" s="4" t="s">
        <v>2272</v>
      </c>
      <c r="C645" s="3">
        <v>644</v>
      </c>
      <c r="D645" t="str">
        <f t="shared" si="10"/>
        <v>INSERT INTO m_coa_group (id, code, name) values (644,'0644','PT Niji Games Studio (NGS)');</v>
      </c>
    </row>
    <row r="646" spans="1:4">
      <c r="A646" s="3" t="s">
        <v>235</v>
      </c>
      <c r="B646" s="4" t="s">
        <v>2273</v>
      </c>
      <c r="C646" s="3">
        <v>645</v>
      </c>
      <c r="D646" t="str">
        <f t="shared" si="10"/>
        <v>INSERT INTO m_coa_group (id, code, name) values (645,'0645','PT Indonesian Cloud (IC)');</v>
      </c>
    </row>
    <row r="647" spans="1:4">
      <c r="A647" s="3" t="s">
        <v>236</v>
      </c>
      <c r="B647" s="4" t="s">
        <v>2274</v>
      </c>
      <c r="C647" s="3">
        <v>646</v>
      </c>
      <c r="D647" t="str">
        <f t="shared" si="10"/>
        <v>INSERT INTO m_coa_group (id, code, name) values (646,'0646','PT Dans Multi Pro (DMP)');</v>
      </c>
    </row>
    <row r="648" spans="1:4">
      <c r="A648" s="3" t="s">
        <v>237</v>
      </c>
      <c r="B648" s="4" t="s">
        <v>2275</v>
      </c>
      <c r="C648" s="3">
        <v>647</v>
      </c>
      <c r="D648" t="str">
        <f t="shared" si="10"/>
        <v>INSERT INTO m_coa_group (id, code, name) values (647,'0647','PT Cipta Urban Darsana (CUD)');</v>
      </c>
    </row>
    <row r="649" spans="1:4">
      <c r="A649" s="3" t="s">
        <v>238</v>
      </c>
      <c r="B649" s="4" t="s">
        <v>2276</v>
      </c>
      <c r="C649" s="3">
        <v>648</v>
      </c>
      <c r="D649" t="str">
        <f t="shared" si="10"/>
        <v>INSERT INTO m_coa_group (id, code, name) values (648,'0648','PT Dwi Danamitra Kavita (DDK)');</v>
      </c>
    </row>
    <row r="650" spans="1:4">
      <c r="A650" s="3" t="s">
        <v>239</v>
      </c>
      <c r="B650" s="4" t="s">
        <v>2277</v>
      </c>
      <c r="C650" s="3">
        <v>649</v>
      </c>
      <c r="D650" t="str">
        <f t="shared" si="10"/>
        <v>INSERT INTO m_coa_group (id, code, name) values (649,'0649','PT Artaka Anugerah Abadi (AAA)');</v>
      </c>
    </row>
    <row r="651" spans="1:4">
      <c r="A651" s="3" t="s">
        <v>240</v>
      </c>
      <c r="B651" s="4" t="s">
        <v>2278</v>
      </c>
      <c r="C651" s="3">
        <v>650</v>
      </c>
      <c r="D651" t="str">
        <f t="shared" si="10"/>
        <v>INSERT INTO m_coa_group (id, code, name) values (650,'0650','PT Clodeo Indonesia Jaya (CIJ)');</v>
      </c>
    </row>
    <row r="652" spans="1:4">
      <c r="A652" s="3" t="s">
        <v>241</v>
      </c>
      <c r="B652" s="4" t="s">
        <v>2279</v>
      </c>
      <c r="C652" s="3">
        <v>651</v>
      </c>
      <c r="D652" t="str">
        <f t="shared" si="10"/>
        <v>INSERT INTO m_coa_group (id, code, name) values (651,'0651','PT Mandiri Terang Harapan (MTH)');</v>
      </c>
    </row>
    <row r="653" spans="1:4">
      <c r="A653" s="3" t="s">
        <v>242</v>
      </c>
      <c r="B653" s="4" t="s">
        <v>2280</v>
      </c>
      <c r="C653" s="3">
        <v>652</v>
      </c>
      <c r="D653" t="str">
        <f t="shared" si="10"/>
        <v>INSERT INTO m_coa_group (id, code, name) values (652,'0652','PT Aeronusa Inti raya (AIR)');</v>
      </c>
    </row>
    <row r="654" spans="1:4">
      <c r="A654" s="3" t="s">
        <v>243</v>
      </c>
      <c r="B654" s="4" t="s">
        <v>2281</v>
      </c>
      <c r="C654" s="3">
        <v>653</v>
      </c>
      <c r="D654" t="str">
        <f t="shared" si="10"/>
        <v>INSERT INTO m_coa_group (id, code, name) values (653,'0653','PT Solusi Wicaksana Teknologi (SWT)');</v>
      </c>
    </row>
    <row r="655" spans="1:4">
      <c r="A655" s="3" t="s">
        <v>244</v>
      </c>
      <c r="B655" s="4" t="s">
        <v>2282</v>
      </c>
      <c r="C655" s="3">
        <v>654</v>
      </c>
      <c r="D655" t="str">
        <f t="shared" si="10"/>
        <v>INSERT INTO m_coa_group (id, code, name) values (654,'0654','PT Mitra Pendanaan Mandiri (MPM)');</v>
      </c>
    </row>
    <row r="656" spans="1:4">
      <c r="A656" s="3" t="s">
        <v>245</v>
      </c>
      <c r="B656" s="4" t="s">
        <v>2283</v>
      </c>
      <c r="C656" s="3">
        <v>655</v>
      </c>
      <c r="D656" t="str">
        <f t="shared" si="10"/>
        <v>INSERT INTO m_coa_group (id, code, name) values (655,'0655','PT Ekosistem Rintisan Digital (ERD)');</v>
      </c>
    </row>
    <row r="657" spans="1:4">
      <c r="A657" s="3" t="s">
        <v>246</v>
      </c>
      <c r="B657" s="4" t="s">
        <v>2284</v>
      </c>
      <c r="C657" s="3">
        <v>656</v>
      </c>
      <c r="D657" t="str">
        <f t="shared" si="10"/>
        <v>INSERT INTO m_coa_group (id, code, name) values (656,'0656','PT Sumber Digital Terpadu (SDT)');</v>
      </c>
    </row>
    <row r="658" spans="1:4">
      <c r="A658" s="3" t="s">
        <v>247</v>
      </c>
      <c r="B658" s="4" t="s">
        <v>2285</v>
      </c>
      <c r="C658" s="3">
        <v>657</v>
      </c>
      <c r="D658" t="str">
        <f t="shared" si="10"/>
        <v>INSERT INTO m_coa_group (id, code, name) values (657,'0657','PT Elpis Anugerah Andalan (EAA)');</v>
      </c>
    </row>
    <row r="659" spans="1:4">
      <c r="A659" s="3" t="s">
        <v>248</v>
      </c>
      <c r="B659" s="4" t="s">
        <v>2286</v>
      </c>
      <c r="C659" s="3">
        <v>658</v>
      </c>
      <c r="D659" t="str">
        <f t="shared" si="10"/>
        <v>INSERT INTO m_coa_group (id, code, name) values (658,'0658','PT DMMX Grosir Digital (DGD)');</v>
      </c>
    </row>
    <row r="660" spans="1:4">
      <c r="A660" s="3" t="s">
        <v>249</v>
      </c>
      <c r="B660" s="4" t="s">
        <v>2287</v>
      </c>
      <c r="C660" s="3">
        <v>659</v>
      </c>
      <c r="D660" t="str">
        <f t="shared" si="10"/>
        <v>INSERT INTO m_coa_group (id, code, name) values (659,'0659','PT DMMX Rans Digital (DRD)');</v>
      </c>
    </row>
    <row r="661" spans="1:4">
      <c r="A661" s="3" t="s">
        <v>250</v>
      </c>
      <c r="B661" s="4" t="s">
        <v>2288</v>
      </c>
      <c r="C661" s="3">
        <v>660</v>
      </c>
      <c r="D661" t="str">
        <f t="shared" si="10"/>
        <v>INSERT INTO m_coa_group (id, code, name) values (660,'0660','PT Qerja Akademi Indonesia (QAI)');</v>
      </c>
    </row>
    <row r="662" spans="1:4">
      <c r="A662" s="3" t="s">
        <v>251</v>
      </c>
      <c r="B662" s="4" t="s">
        <v>2289</v>
      </c>
      <c r="C662" s="3">
        <v>661</v>
      </c>
      <c r="D662" t="str">
        <f t="shared" si="10"/>
        <v>INSERT INTO m_coa_group (id, code, name) values (661,'0661','PT Tfas Digital Indonesia (TDI)');</v>
      </c>
    </row>
    <row r="663" spans="1:4">
      <c r="A663" s="3" t="s">
        <v>252</v>
      </c>
      <c r="B663" s="4" t="s">
        <v>2290</v>
      </c>
      <c r="C663" s="3">
        <v>662</v>
      </c>
      <c r="D663" t="str">
        <f t="shared" si="10"/>
        <v>INSERT INTO m_coa_group (id, code, name) values (662,'0662','PT Gemilang Integra Fentura (GIF)');</v>
      </c>
    </row>
    <row r="664" spans="1:4">
      <c r="A664" s="3" t="s">
        <v>253</v>
      </c>
      <c r="B664" s="4" t="s">
        <v>2291</v>
      </c>
      <c r="C664" s="3">
        <v>663</v>
      </c>
      <c r="D664" t="str">
        <f t="shared" si="10"/>
        <v>INSERT INTO m_coa_group (id, code, name) values (663,'0663','PT Energi Selalu Baru (ESB)');</v>
      </c>
    </row>
    <row r="665" spans="1:4">
      <c r="A665" s="3" t="s">
        <v>254</v>
      </c>
      <c r="B665" s="4" t="s">
        <v>2292</v>
      </c>
      <c r="C665" s="3">
        <v>664</v>
      </c>
      <c r="D665" t="str">
        <f t="shared" si="10"/>
        <v>INSERT INTO m_coa_group (id, code, name) values (664,'0664','PT Solic Kreasi Baru (SKB)');</v>
      </c>
    </row>
    <row r="666" spans="1:4">
      <c r="A666" s="3" t="s">
        <v>255</v>
      </c>
      <c r="B666" s="4" t="s">
        <v>2293</v>
      </c>
      <c r="C666" s="3">
        <v>665</v>
      </c>
      <c r="D666" t="str">
        <f t="shared" si="10"/>
        <v>INSERT INTO m_coa_group (id, code, name) values (665,'0665','PT Gembala Rintisan Digital (GRD)');</v>
      </c>
    </row>
    <row r="667" spans="1:4">
      <c r="A667" s="3" t="s">
        <v>256</v>
      </c>
      <c r="B667" s="4" t="s">
        <v>2294</v>
      </c>
      <c r="C667" s="3">
        <v>666</v>
      </c>
      <c r="D667" t="str">
        <f t="shared" si="10"/>
        <v>INSERT INTO m_coa_group (id, code, name) values (666,'0666','PT Sentral Inti Anugerah (SIA1)');</v>
      </c>
    </row>
    <row r="668" spans="1:4">
      <c r="A668" s="3" t="s">
        <v>257</v>
      </c>
      <c r="B668" s="4" t="s">
        <v>2295</v>
      </c>
      <c r="C668" s="3">
        <v>667</v>
      </c>
      <c r="D668" t="str">
        <f t="shared" si="10"/>
        <v>INSERT INTO m_coa_group (id, code, name) values (667,'0667','PT Sarana Cipta Digital (SCD)');</v>
      </c>
    </row>
    <row r="669" spans="1:4">
      <c r="A669" s="3" t="s">
        <v>258</v>
      </c>
      <c r="B669" s="4" t="s">
        <v>2296</v>
      </c>
      <c r="C669" s="3">
        <v>668</v>
      </c>
      <c r="D669" t="str">
        <f t="shared" si="10"/>
        <v>INSERT INTO m_coa_group (id, code, name) values (668,'0668','PT Sejahtera Wahana Teknindo (SWT)');</v>
      </c>
    </row>
    <row r="670" spans="1:4">
      <c r="A670" s="3" t="s">
        <v>259</v>
      </c>
      <c r="B670" s="4" t="s">
        <v>2297</v>
      </c>
      <c r="C670" s="3">
        <v>669</v>
      </c>
      <c r="D670" t="str">
        <f t="shared" si="10"/>
        <v>INSERT INTO m_coa_group (id, code, name) values (669,'0669','PT Sicepat Mcash Indonesia (SMI)');</v>
      </c>
    </row>
    <row r="671" spans="1:4">
      <c r="A671" s="3" t="s">
        <v>260</v>
      </c>
      <c r="B671" s="4" t="s">
        <v>2298</v>
      </c>
      <c r="C671" s="3">
        <v>670</v>
      </c>
      <c r="D671" t="str">
        <f t="shared" si="10"/>
        <v>INSERT INTO m_coa_group (id, code, name) values (670,'0670','PT TFAS Nusantara Digital (TND)');</v>
      </c>
    </row>
    <row r="672" spans="1:4">
      <c r="A672" s="3" t="s">
        <v>261</v>
      </c>
      <c r="B672" s="4" t="s">
        <v>2299</v>
      </c>
      <c r="C672" s="3">
        <v>671</v>
      </c>
      <c r="D672" t="str">
        <f t="shared" si="10"/>
        <v>INSERT INTO m_coa_group (id, code, name) values (671,'0671','PT Volta Indonesia Semesta (VIS)');</v>
      </c>
    </row>
    <row r="673" spans="1:4">
      <c r="A673" s="3" t="s">
        <v>262</v>
      </c>
      <c r="B673" s="4" t="s">
        <v>2300</v>
      </c>
      <c r="C673" s="3">
        <v>672</v>
      </c>
      <c r="D673" t="str">
        <f t="shared" si="10"/>
        <v>INSERT INTO m_coa_group (id, code, name) values (672,'0672','PT Solic Inti Anugerah (SIA2)');</v>
      </c>
    </row>
    <row r="674" spans="1:4">
      <c r="A674" s="3" t="s">
        <v>263</v>
      </c>
      <c r="B674" s="4" t="s">
        <v>2301</v>
      </c>
      <c r="C674" s="3">
        <v>673</v>
      </c>
      <c r="D674" t="str">
        <f t="shared" si="10"/>
        <v>INSERT INTO m_coa_group (id, code, name) values (673,'0673','PT Bumilangit Entertainment Corpora (BCU)');</v>
      </c>
    </row>
    <row r="675" spans="1:4">
      <c r="A675" s="3" t="s">
        <v>264</v>
      </c>
      <c r="B675" s="4" t="s">
        <v>2302</v>
      </c>
      <c r="C675" s="3">
        <v>674</v>
      </c>
      <c r="D675" t="str">
        <f t="shared" si="10"/>
        <v>INSERT INTO m_coa_group (id, code, name) values (674,'0674','PT Sinergi Maxima Digitalindo (SMD)');</v>
      </c>
    </row>
    <row r="676" spans="1:4">
      <c r="A676" s="3" t="s">
        <v>265</v>
      </c>
      <c r="B676" s="4" t="s">
        <v>2303</v>
      </c>
      <c r="C676" s="3">
        <v>675</v>
      </c>
      <c r="D676" t="str">
        <f t="shared" si="10"/>
        <v>INSERT INTO m_coa_group (id, code, name) values (675,'0675','PT Kreasi Baru Digital (KBD)');</v>
      </c>
    </row>
    <row r="677" spans="1:4">
      <c r="A677" s="3" t="s">
        <v>266</v>
      </c>
      <c r="B677" s="4" t="s">
        <v>2304</v>
      </c>
      <c r="C677" s="3">
        <v>676</v>
      </c>
      <c r="D677" t="str">
        <f t="shared" si="10"/>
        <v>INSERT INTO m_coa_group (id, code, name) values (676,'0676','PT Solic Inti Digital (SID)');</v>
      </c>
    </row>
    <row r="678" spans="1:4">
      <c r="A678" s="3" t="s">
        <v>267</v>
      </c>
      <c r="B678" s="4" t="s">
        <v>2305</v>
      </c>
      <c r="C678" s="3">
        <v>677</v>
      </c>
      <c r="D678" t="str">
        <f t="shared" si="10"/>
        <v>INSERT INTO m_coa_group (id, code, name) values (677,'0677','PT Hikmat Mulia Sentralindo (HMS)');</v>
      </c>
    </row>
    <row r="679" spans="1:4">
      <c r="A679" s="3" t="s">
        <v>268</v>
      </c>
      <c r="B679" s="4" t="s">
        <v>2306</v>
      </c>
      <c r="C679" s="3">
        <v>678</v>
      </c>
      <c r="D679" t="str">
        <f t="shared" si="10"/>
        <v>INSERT INTO m_coa_group (id, code, name) values (678,'0678','PT Berkah Digital Distrindo (BDD)');</v>
      </c>
    </row>
    <row r="680" spans="1:4">
      <c r="A680" s="3" t="s">
        <v>269</v>
      </c>
      <c r="B680" s="4" t="s">
        <v>2307</v>
      </c>
      <c r="C680" s="3">
        <v>679</v>
      </c>
      <c r="D680" t="str">
        <f t="shared" si="10"/>
        <v>INSERT INTO m_coa_group (id, code, name) values (679,'0679','PT DMMX Belanja Digital (BDB)');</v>
      </c>
    </row>
    <row r="681" spans="1:4">
      <c r="A681" s="3" t="s">
        <v>270</v>
      </c>
      <c r="B681" s="4" t="s">
        <v>2308</v>
      </c>
      <c r="C681" s="3">
        <v>680</v>
      </c>
      <c r="D681" t="str">
        <f t="shared" si="10"/>
        <v>INSERT INTO m_coa_group (id, code, name) values (680,'0680','PT Roxy Digital Investama (RDI)');</v>
      </c>
    </row>
    <row r="682" spans="1:4">
      <c r="A682" s="3" t="s">
        <v>271</v>
      </c>
      <c r="B682" s="4" t="s">
        <v>2309</v>
      </c>
      <c r="C682" s="3">
        <v>681</v>
      </c>
      <c r="D682" t="str">
        <f t="shared" si="10"/>
        <v>INSERT INTO m_coa_group (id, code, name) values (681,'0681','PT Digisaham Veritas Indonesia (DVI)');</v>
      </c>
    </row>
    <row r="683" spans="1:4">
      <c r="A683" s="3" t="s">
        <v>272</v>
      </c>
      <c r="B683" s="4" t="s">
        <v>2310</v>
      </c>
      <c r="C683" s="3">
        <v>682</v>
      </c>
      <c r="D683" t="str">
        <f t="shared" si="10"/>
        <v>INSERT INTO m_coa_group (id, code, name) values (682,'0682','PT DMMX Smartritel Teknologi (DST)');</v>
      </c>
    </row>
    <row r="684" spans="1:4">
      <c r="A684" s="3" t="s">
        <v>273</v>
      </c>
      <c r="B684" s="4" t="s">
        <v>2311</v>
      </c>
      <c r="C684" s="3">
        <v>683</v>
      </c>
      <c r="D684" t="str">
        <f t="shared" si="10"/>
        <v>INSERT INTO m_coa_group (id, code, name) values (683,'0683','PT Panca Global Kapital (PEGE)');</v>
      </c>
    </row>
    <row r="685" spans="1:4">
      <c r="A685" s="3" t="s">
        <v>274</v>
      </c>
      <c r="B685" s="4" t="s">
        <v>2312</v>
      </c>
      <c r="C685" s="3">
        <v>684</v>
      </c>
      <c r="D685" t="str">
        <f t="shared" si="10"/>
        <v>INSERT INTO m_coa_group (id, code, name) values (684,'0684','PT Panca Global Sekuritas (PGS)');</v>
      </c>
    </row>
    <row r="686" spans="1:4">
      <c r="A686" s="3" t="s">
        <v>275</v>
      </c>
      <c r="B686" s="4" t="s">
        <v>2313</v>
      </c>
      <c r="C686" s="3">
        <v>685</v>
      </c>
      <c r="D686" t="str">
        <f t="shared" si="10"/>
        <v>INSERT INTO m_coa_group (id, code, name) values (685,'0685','PT Akasia Damcorp Waba (ADW)');</v>
      </c>
    </row>
    <row r="687" spans="1:4">
      <c r="A687" s="3" t="s">
        <v>276</v>
      </c>
      <c r="B687" s="4" t="s">
        <v>2314</v>
      </c>
      <c r="C687" s="3">
        <v>686</v>
      </c>
      <c r="D687" t="str">
        <f t="shared" si="10"/>
        <v>INSERT INTO m_coa_group (id, code, name) values (686,'0686','PT Edukasi Atlit Internet Digital (EAID)');</v>
      </c>
    </row>
    <row r="688" spans="1:4">
      <c r="A688" s="3" t="s">
        <v>277</v>
      </c>
      <c r="B688" s="4" t="s">
        <v>2315</v>
      </c>
      <c r="C688" s="3">
        <v>687</v>
      </c>
      <c r="D688" t="str">
        <f t="shared" si="10"/>
        <v>INSERT INTO m_coa_group (id, code, name) values (687,'0687','PT DMMX Hera Sukses (DHS)');</v>
      </c>
    </row>
    <row r="689" spans="1:4">
      <c r="A689" s="3" t="s">
        <v>278</v>
      </c>
      <c r="B689" s="4" t="s">
        <v>2316</v>
      </c>
      <c r="C689" s="3">
        <v>688</v>
      </c>
      <c r="D689" t="str">
        <f t="shared" si="10"/>
        <v>INSERT INTO m_coa_group (id, code, name) values (688,'0688','PT Rans Prestisius Indonesia (RPI)');</v>
      </c>
    </row>
    <row r="690" spans="1:4">
      <c r="A690" s="3" t="s">
        <v>279</v>
      </c>
      <c r="B690" s="4" t="s">
        <v>2317</v>
      </c>
      <c r="C690" s="3">
        <v>689</v>
      </c>
      <c r="D690" t="str">
        <f t="shared" si="10"/>
        <v>INSERT INTO m_coa_group (id, code, name) values (689,'0689','PT DMMX Gamindo Global');</v>
      </c>
    </row>
    <row r="691" spans="1:4">
      <c r="A691" s="3" t="s">
        <v>280</v>
      </c>
      <c r="B691" s="4" t="s">
        <v>2318</v>
      </c>
      <c r="C691" s="3">
        <v>690</v>
      </c>
      <c r="D691" t="str">
        <f t="shared" si="10"/>
        <v>INSERT INTO m_coa_group (id, code, name) values (690,'0690','PT Digital Anugerah Medisindo (DAM)');</v>
      </c>
    </row>
    <row r="692" spans="1:4">
      <c r="A692" s="3" t="s">
        <v>281</v>
      </c>
      <c r="B692" s="4" t="s">
        <v>2319</v>
      </c>
      <c r="C692" s="3">
        <v>691</v>
      </c>
      <c r="D692" t="str">
        <f t="shared" si="10"/>
        <v>INSERT INTO m_coa_group (id, code, name) values (691,'0691','PT Zirius Soteria Investama (ZSI)');</v>
      </c>
    </row>
    <row r="693" spans="1:4">
      <c r="A693" s="3" t="s">
        <v>282</v>
      </c>
      <c r="B693" s="4" t="s">
        <v>2320</v>
      </c>
      <c r="C693" s="3">
        <v>692</v>
      </c>
      <c r="D693" t="str">
        <f t="shared" si="10"/>
        <v>INSERT INTO m_coa_group (id, code, name) values (692,'0692','PT CKL Indonesia Raya (CKL1)');</v>
      </c>
    </row>
    <row r="694" spans="1:4">
      <c r="A694" s="3" t="s">
        <v>283</v>
      </c>
      <c r="B694" s="4" t="s">
        <v>2321</v>
      </c>
      <c r="C694" s="3">
        <v>693</v>
      </c>
      <c r="D694" t="str">
        <f t="shared" si="10"/>
        <v>INSERT INTO m_coa_group (id, code, name) values (693,'0693','PT Cipta Krida Lestari (CKL2)');</v>
      </c>
    </row>
    <row r="695" spans="1:4">
      <c r="A695" s="3" t="s">
        <v>284</v>
      </c>
      <c r="B695" s="4" t="s">
        <v>2322</v>
      </c>
      <c r="C695" s="3">
        <v>694</v>
      </c>
      <c r="D695" t="str">
        <f t="shared" si="10"/>
        <v>INSERT INTO m_coa_group (id, code, name) values (694,'0694','PT Abyakta Data Sentosa (ADS)');</v>
      </c>
    </row>
    <row r="696" spans="1:4">
      <c r="A696" s="3" t="s">
        <v>285</v>
      </c>
      <c r="B696" s="4" t="s">
        <v>2323</v>
      </c>
      <c r="C696" s="3">
        <v>695</v>
      </c>
      <c r="D696" t="str">
        <f t="shared" si="10"/>
        <v>INSERT INTO m_coa_group (id, code, name) values (695,'0695','PT Niji Sicepat Gamindo (NSG)');</v>
      </c>
    </row>
    <row r="697" spans="1:4">
      <c r="A697" s="3" t="s">
        <v>286</v>
      </c>
      <c r="B697" s="4" t="s">
        <v>2324</v>
      </c>
      <c r="C697" s="3">
        <v>696</v>
      </c>
      <c r="D697" t="str">
        <f t="shared" si="10"/>
        <v>INSERT INTO m_coa_group (id, code, name) values (696,'0696','PT Mulia Semesta Perkasa (MSP)');</v>
      </c>
    </row>
    <row r="698" spans="1:4">
      <c r="A698" s="3" t="s">
        <v>287</v>
      </c>
      <c r="B698" s="4" t="s">
        <v>2325</v>
      </c>
      <c r="C698" s="3">
        <v>697</v>
      </c>
      <c r="D698" t="str">
        <f t="shared" si="10"/>
        <v>INSERT INTO m_coa_group (id, code, name) values (697,'0697','PT Kredit Skor Indonesia (KSI)');</v>
      </c>
    </row>
    <row r="699" spans="1:4">
      <c r="A699" s="3" t="s">
        <v>288</v>
      </c>
      <c r="B699" s="4" t="s">
        <v>2326</v>
      </c>
      <c r="C699" s="3">
        <v>698</v>
      </c>
      <c r="D699" t="str">
        <f t="shared" si="10"/>
        <v>INSERT INTO m_coa_group (id, code, name) values (698,'0698','PT Caltech Digital Indonesia (CDI)');</v>
      </c>
    </row>
    <row r="700" spans="1:4">
      <c r="A700" s="3" t="s">
        <v>289</v>
      </c>
      <c r="B700" s="4" t="s">
        <v>2327</v>
      </c>
      <c r="C700" s="3">
        <v>699</v>
      </c>
      <c r="D700" t="str">
        <f t="shared" si="10"/>
        <v>INSERT INTO m_coa_group (id, code, name) values (699,'0699','PT Tfas Energi Indonesia (TEI)');</v>
      </c>
    </row>
    <row r="701" spans="1:4">
      <c r="A701" s="3" t="s">
        <v>290</v>
      </c>
      <c r="B701" s="4" t="s">
        <v>2328</v>
      </c>
      <c r="C701" s="3">
        <v>700</v>
      </c>
      <c r="D701" t="str">
        <f t="shared" si="10"/>
        <v>INSERT INTO m_coa_group (id, code, name) values (700,'0700','PT Sicepat Inti Sofizo (SIF)');</v>
      </c>
    </row>
    <row r="702" spans="1:4">
      <c r="A702" s="3" t="s">
        <v>291</v>
      </c>
      <c r="B702" s="4" t="s">
        <v>2329</v>
      </c>
      <c r="C702" s="3">
        <v>701</v>
      </c>
      <c r="D702" t="str">
        <f t="shared" si="10"/>
        <v>INSERT INTO m_coa_group (id, code, name) values (701,'0701','PT DMMX Dektos Inti (DDI)');</v>
      </c>
    </row>
    <row r="703" spans="1:4">
      <c r="A703" s="3" t="s">
        <v>292</v>
      </c>
      <c r="B703" s="4" t="s">
        <v>2330</v>
      </c>
      <c r="C703" s="3">
        <v>702</v>
      </c>
      <c r="D703" t="str">
        <f t="shared" si="10"/>
        <v>INSERT INTO m_coa_group (id, code, name) values (702,'0702','PT Nugen Farma Medika (NFM)');</v>
      </c>
    </row>
    <row r="704" spans="1:4">
      <c r="A704" s="3" t="s">
        <v>293</v>
      </c>
      <c r="B704" s="4" t="s">
        <v>2331</v>
      </c>
      <c r="C704" s="3">
        <v>703</v>
      </c>
      <c r="D704" t="str">
        <f t="shared" si="10"/>
        <v>INSERT INTO m_coa_group (id, code, name) values (703,'0703','PT Sicepat Aset Digital (SAD)');</v>
      </c>
    </row>
    <row r="705" spans="1:4">
      <c r="A705" s="3" t="s">
        <v>294</v>
      </c>
      <c r="B705" s="4" t="s">
        <v>2332</v>
      </c>
      <c r="C705" s="3">
        <v>704</v>
      </c>
      <c r="D705" t="str">
        <f t="shared" si="10"/>
        <v>INSERT INTO m_coa_group (id, code, name) values (704,'0704','PT Royal Investama Sejahtera (RIS)');</v>
      </c>
    </row>
    <row r="706" spans="1:4">
      <c r="A706" s="3" t="s">
        <v>295</v>
      </c>
      <c r="B706" s="4" t="s">
        <v>2333</v>
      </c>
      <c r="C706" s="3">
        <v>705</v>
      </c>
      <c r="D706" t="str">
        <f t="shared" si="10"/>
        <v>INSERT INTO m_coa_group (id, code, name) values (705,'0705','PT Yudha Harapan Mulia (YHM)');</v>
      </c>
    </row>
    <row r="707" spans="1:4">
      <c r="A707" s="3" t="s">
        <v>296</v>
      </c>
      <c r="B707" s="4" t="s">
        <v>2334</v>
      </c>
      <c r="C707" s="3">
        <v>706</v>
      </c>
      <c r="D707" t="str">
        <f t="shared" ref="D707:D770" si="11">"INSERT INTO m_coa_group (id, code, name) values ("&amp;C707&amp;",'"&amp;B707&amp;"','"&amp;A707&amp;"');"</f>
        <v>INSERT INTO m_coa_group (id, code, name) values (706,'0706','PT DMMX Distribusi Pentabuana (DDP)');</v>
      </c>
    </row>
    <row r="708" spans="1:4">
      <c r="A708" s="3" t="s">
        <v>297</v>
      </c>
      <c r="B708" s="4" t="s">
        <v>2335</v>
      </c>
      <c r="C708" s="3">
        <v>707</v>
      </c>
      <c r="D708" t="str">
        <f t="shared" si="11"/>
        <v>INSERT INTO m_coa_group (id, code, name) values (707,'0707','PT Dezer Ruang Bicara (DRB)');</v>
      </c>
    </row>
    <row r="709" spans="1:4">
      <c r="A709" s="3" t="s">
        <v>298</v>
      </c>
      <c r="B709" s="4" t="s">
        <v>2336</v>
      </c>
      <c r="C709" s="3">
        <v>708</v>
      </c>
      <c r="D709" t="str">
        <f t="shared" si="11"/>
        <v>INSERT INTO m_coa_group (id, code, name) values (708,'0708','PT Dektos Digital Corbuzier (DDC)');</v>
      </c>
    </row>
    <row r="710" spans="1:4">
      <c r="A710" s="3" t="s">
        <v>299</v>
      </c>
      <c r="B710" s="4" t="s">
        <v>2337</v>
      </c>
      <c r="C710" s="3">
        <v>709</v>
      </c>
      <c r="D710" t="str">
        <f t="shared" si="11"/>
        <v>INSERT INTO m_coa_group (id, code, name) values (709,'0709','PT BLDX Komik Nusantara (BKN)');</v>
      </c>
    </row>
    <row r="711" spans="1:4">
      <c r="A711" s="3" t="s">
        <v>300</v>
      </c>
      <c r="B711" s="4" t="s">
        <v>2338</v>
      </c>
      <c r="C711" s="3">
        <v>710</v>
      </c>
      <c r="D711" t="str">
        <f t="shared" si="11"/>
        <v>INSERT INTO m_coa_group (id, code, name) values (710,'0710','PT Damcorp Digital Media (DDM)');</v>
      </c>
    </row>
    <row r="712" spans="1:4">
      <c r="A712" s="3" t="s">
        <v>301</v>
      </c>
      <c r="B712" s="4" t="s">
        <v>2339</v>
      </c>
      <c r="C712" s="3">
        <v>711</v>
      </c>
      <c r="D712" t="str">
        <f t="shared" si="11"/>
        <v>INSERT INTO m_coa_group (id, code, name) values (711,'0711','PT NFT Digital Indonesia (NDI)');</v>
      </c>
    </row>
    <row r="713" spans="1:4">
      <c r="A713" s="3" t="s">
        <v>302</v>
      </c>
      <c r="B713" s="4" t="s">
        <v>2340</v>
      </c>
      <c r="C713" s="3">
        <v>712</v>
      </c>
      <c r="D713" t="str">
        <f t="shared" si="11"/>
        <v>INSERT INTO m_coa_group (id, code, name) values (712,'0712','PT Meta Verse Indonesia (MVI)');</v>
      </c>
    </row>
    <row r="714" spans="1:4">
      <c r="A714" s="3" t="s">
        <v>303</v>
      </c>
      <c r="B714" s="4" t="s">
        <v>2341</v>
      </c>
      <c r="C714" s="3">
        <v>713</v>
      </c>
      <c r="D714" t="str">
        <f t="shared" si="11"/>
        <v>INSERT INTO m_coa_group (id, code, name) values (713,'0713','PT META PRAVIA DIGITAL (MPD)');</v>
      </c>
    </row>
    <row r="715" spans="1:4">
      <c r="A715" s="3" t="s">
        <v>304</v>
      </c>
      <c r="B715" s="4" t="s">
        <v>2342</v>
      </c>
      <c r="C715" s="3">
        <v>714</v>
      </c>
      <c r="D715" t="str">
        <f t="shared" si="11"/>
        <v>INSERT INTO m_coa_group (id, code, name) values (714,'0714','PT DMMX Sentral Imaji');</v>
      </c>
    </row>
    <row r="716" spans="1:4">
      <c r="A716" s="3" t="s">
        <v>305</v>
      </c>
      <c r="B716" s="4" t="s">
        <v>2343</v>
      </c>
      <c r="C716" s="3">
        <v>715</v>
      </c>
      <c r="D716" t="str">
        <f t="shared" si="11"/>
        <v>INSERT INTO m_coa_group (id, code, name) values (715,'0715','PT Cinta Sang Juara');</v>
      </c>
    </row>
    <row r="717" spans="1:4">
      <c r="A717" s="3" t="s">
        <v>306</v>
      </c>
      <c r="B717" s="4" t="s">
        <v>2344</v>
      </c>
      <c r="C717" s="3">
        <v>716</v>
      </c>
      <c r="D717" t="str">
        <f t="shared" si="11"/>
        <v>INSERT INTO m_coa_group (id, code, name) values (716,'0716','PT Kosmos Karisma Karunia (KKK)');</v>
      </c>
    </row>
    <row r="718" spans="1:4">
      <c r="A718" s="3" t="s">
        <v>307</v>
      </c>
      <c r="B718" s="4" t="s">
        <v>2345</v>
      </c>
      <c r="C718" s="3">
        <v>717</v>
      </c>
      <c r="D718" t="str">
        <f t="shared" si="11"/>
        <v>INSERT INTO m_coa_group (id, code, name) values (717,'0717','PT Sinergi Digital Teknologi (Lenna)');</v>
      </c>
    </row>
    <row r="719" spans="1:4">
      <c r="A719" s="3" t="s">
        <v>308</v>
      </c>
      <c r="B719" s="4" t="s">
        <v>2346</v>
      </c>
      <c r="C719" s="3">
        <v>718</v>
      </c>
      <c r="D719" t="str">
        <f t="shared" si="11"/>
        <v>INSERT INTO m_coa_group (id, code, name) values (718,'0718','PT Kairos Ekspres Internasional (KEI)');</v>
      </c>
    </row>
    <row r="720" spans="1:4">
      <c r="A720" s="3" t="s">
        <v>309</v>
      </c>
      <c r="B720" s="4" t="s">
        <v>2347</v>
      </c>
      <c r="C720" s="3">
        <v>719</v>
      </c>
      <c r="D720" t="str">
        <f t="shared" si="11"/>
        <v>INSERT INTO m_coa_group (id, code, name) values (719,'0719','PT Dua Empat Print (DEP)');</v>
      </c>
    </row>
    <row r="721" spans="1:4">
      <c r="A721" s="3" t="s">
        <v>310</v>
      </c>
      <c r="B721" s="4" t="s">
        <v>2348</v>
      </c>
      <c r="C721" s="3">
        <v>720</v>
      </c>
      <c r="D721" t="str">
        <f t="shared" si="11"/>
        <v>INSERT INTO m_coa_group (id, code, name) values (720,'0720','PT V2 Indonesia (V2)');</v>
      </c>
    </row>
    <row r="722" spans="1:4">
      <c r="A722" s="3" t="s">
        <v>311</v>
      </c>
      <c r="B722" s="4" t="s">
        <v>2349</v>
      </c>
      <c r="C722" s="3">
        <v>721</v>
      </c>
      <c r="D722" t="str">
        <f t="shared" si="11"/>
        <v>INSERT INTO m_coa_group (id, code, name) values (721,'0721','PT Makarios Bensu Kopi (MBK)');</v>
      </c>
    </row>
    <row r="723" spans="1:4">
      <c r="A723" s="3" t="s">
        <v>312</v>
      </c>
      <c r="B723" s="4" t="s">
        <v>2350</v>
      </c>
      <c r="C723" s="3">
        <v>722</v>
      </c>
      <c r="D723" t="str">
        <f t="shared" si="11"/>
        <v>INSERT INTO m_coa_group (id, code, name) values (722,'0722','PT Mahaka Media Tbk (ABBA)');</v>
      </c>
    </row>
    <row r="724" spans="1:4">
      <c r="A724" s="3" t="s">
        <v>313</v>
      </c>
      <c r="B724" s="4" t="s">
        <v>2351</v>
      </c>
      <c r="C724" s="3">
        <v>723</v>
      </c>
      <c r="D724" t="str">
        <f t="shared" si="11"/>
        <v>INSERT INTO m_coa_group (id, code, name) values (723,'0723','PT Sinergi Teknologi Mandiri (STM)');</v>
      </c>
    </row>
    <row r="725" spans="1:4">
      <c r="A725" s="3" t="s">
        <v>314</v>
      </c>
      <c r="B725" s="4" t="s">
        <v>2352</v>
      </c>
      <c r="C725" s="3">
        <v>724</v>
      </c>
      <c r="D725" t="str">
        <f t="shared" si="11"/>
        <v>INSERT INTO m_coa_group (id, code, name) values (724,'0724','PT Jaya Distribusi Ritel (JDR)');</v>
      </c>
    </row>
    <row r="726" spans="1:4">
      <c r="A726" s="3" t="s">
        <v>315</v>
      </c>
      <c r="B726" s="4" t="s">
        <v>2353</v>
      </c>
      <c r="C726" s="3">
        <v>725</v>
      </c>
      <c r="D726" t="str">
        <f t="shared" si="11"/>
        <v>INSERT INTO m_coa_group (id, code, name) values (725,'0725','Martin Suharlie');</v>
      </c>
    </row>
    <row r="727" spans="1:4">
      <c r="A727" s="3" t="s">
        <v>316</v>
      </c>
      <c r="B727" s="4" t="s">
        <v>2354</v>
      </c>
      <c r="C727" s="3">
        <v>726</v>
      </c>
      <c r="D727" t="str">
        <f t="shared" si="11"/>
        <v>INSERT INTO m_coa_group (id, code, name) values (726,'0726','Suryandy Jahja');</v>
      </c>
    </row>
    <row r="728" spans="1:4">
      <c r="A728" s="3" t="s">
        <v>317</v>
      </c>
      <c r="B728" s="4" t="s">
        <v>2355</v>
      </c>
      <c r="C728" s="3">
        <v>727</v>
      </c>
      <c r="D728" t="str">
        <f t="shared" si="11"/>
        <v>INSERT INTO m_coa_group (id, code, name) values (727,'0727','Berelasi lainnya');</v>
      </c>
    </row>
    <row r="729" spans="1:4">
      <c r="A729" s="3" t="s">
        <v>465</v>
      </c>
      <c r="B729" s="4" t="s">
        <v>2356</v>
      </c>
      <c r="C729" s="3">
        <v>728</v>
      </c>
      <c r="D729" t="str">
        <f t="shared" si="11"/>
        <v>INSERT INTO m_coa_group (id, code, name) values (728,'0728','Liabilitas Pajak Tangguhan');</v>
      </c>
    </row>
    <row r="730" spans="1:4">
      <c r="A730" s="3" t="s">
        <v>455</v>
      </c>
      <c r="B730" s="4" t="s">
        <v>2357</v>
      </c>
      <c r="C730" s="3">
        <v>729</v>
      </c>
      <c r="D730" t="str">
        <f t="shared" si="11"/>
        <v>INSERT INTO m_coa_group (id, code, name) values (729,'0729','Utang Bank Jangka Panjang');</v>
      </c>
    </row>
    <row r="731" spans="1:4">
      <c r="A731" s="3" t="s">
        <v>455</v>
      </c>
      <c r="B731" s="4" t="s">
        <v>2358</v>
      </c>
      <c r="C731" s="3">
        <v>730</v>
      </c>
      <c r="D731" t="str">
        <f t="shared" si="11"/>
        <v>INSERT INTO m_coa_group (id, code, name) values (730,'0730','Utang Bank Jangka Panjang');</v>
      </c>
    </row>
    <row r="732" spans="1:4">
      <c r="A732" s="3" t="s">
        <v>455</v>
      </c>
      <c r="B732" s="4" t="s">
        <v>2359</v>
      </c>
      <c r="C732" s="3">
        <v>731</v>
      </c>
      <c r="D732" t="str">
        <f t="shared" si="11"/>
        <v>INSERT INTO m_coa_group (id, code, name) values (731,'0731','Utang Bank Jangka Panjang');</v>
      </c>
    </row>
    <row r="733" spans="1:4">
      <c r="A733" s="3" t="s">
        <v>455</v>
      </c>
      <c r="B733" s="4" t="s">
        <v>2360</v>
      </c>
      <c r="C733" s="3">
        <v>732</v>
      </c>
      <c r="D733" t="str">
        <f t="shared" si="11"/>
        <v>INSERT INTO m_coa_group (id, code, name) values (732,'0732','Utang Bank Jangka Panjang');</v>
      </c>
    </row>
    <row r="734" spans="1:4">
      <c r="A734" s="3" t="s">
        <v>455</v>
      </c>
      <c r="B734" s="4" t="s">
        <v>2361</v>
      </c>
      <c r="C734" s="3">
        <v>733</v>
      </c>
      <c r="D734" t="str">
        <f t="shared" si="11"/>
        <v>INSERT INTO m_coa_group (id, code, name) values (733,'0733','Utang Bank Jangka Panjang');</v>
      </c>
    </row>
    <row r="735" spans="1:4">
      <c r="A735" s="3" t="s">
        <v>455</v>
      </c>
      <c r="B735" s="4" t="s">
        <v>2362</v>
      </c>
      <c r="C735" s="3">
        <v>734</v>
      </c>
      <c r="D735" t="str">
        <f t="shared" si="11"/>
        <v>INSERT INTO m_coa_group (id, code, name) values (734,'0734','Utang Bank Jangka Panjang');</v>
      </c>
    </row>
    <row r="736" spans="1:4">
      <c r="A736" s="3" t="s">
        <v>455</v>
      </c>
      <c r="B736" s="4" t="s">
        <v>2363</v>
      </c>
      <c r="C736" s="3">
        <v>735</v>
      </c>
      <c r="D736" t="str">
        <f t="shared" si="11"/>
        <v>INSERT INTO m_coa_group (id, code, name) values (735,'0735','Utang Bank Jangka Panjang');</v>
      </c>
    </row>
    <row r="737" spans="1:4">
      <c r="A737" s="3" t="s">
        <v>455</v>
      </c>
      <c r="B737" s="4" t="s">
        <v>2364</v>
      </c>
      <c r="C737" s="3">
        <v>736</v>
      </c>
      <c r="D737" t="str">
        <f t="shared" si="11"/>
        <v>INSERT INTO m_coa_group (id, code, name) values (736,'0736','Utang Bank Jangka Panjang');</v>
      </c>
    </row>
    <row r="738" spans="1:4">
      <c r="A738" s="3" t="s">
        <v>455</v>
      </c>
      <c r="B738" s="4" t="s">
        <v>2365</v>
      </c>
      <c r="C738" s="3">
        <v>737</v>
      </c>
      <c r="D738" t="str">
        <f t="shared" si="11"/>
        <v>INSERT INTO m_coa_group (id, code, name) values (737,'0737','Utang Bank Jangka Panjang');</v>
      </c>
    </row>
    <row r="739" spans="1:4">
      <c r="A739" s="3" t="s">
        <v>455</v>
      </c>
      <c r="B739" s="4" t="s">
        <v>2366</v>
      </c>
      <c r="C739" s="3">
        <v>738</v>
      </c>
      <c r="D739" t="str">
        <f t="shared" si="11"/>
        <v>INSERT INTO m_coa_group (id, code, name) values (738,'0738','Utang Bank Jangka Panjang');</v>
      </c>
    </row>
    <row r="740" spans="1:4">
      <c r="A740" s="3" t="s">
        <v>455</v>
      </c>
      <c r="B740" s="4" t="s">
        <v>2367</v>
      </c>
      <c r="C740" s="3">
        <v>739</v>
      </c>
      <c r="D740" t="str">
        <f t="shared" si="11"/>
        <v>INSERT INTO m_coa_group (id, code, name) values (739,'0739','Utang Bank Jangka Panjang');</v>
      </c>
    </row>
    <row r="741" spans="1:4">
      <c r="A741" s="3" t="s">
        <v>455</v>
      </c>
      <c r="B741" s="4" t="s">
        <v>2368</v>
      </c>
      <c r="C741" s="3">
        <v>740</v>
      </c>
      <c r="D741" t="str">
        <f t="shared" si="11"/>
        <v>INSERT INTO m_coa_group (id, code, name) values (740,'0740','Utang Bank Jangka Panjang');</v>
      </c>
    </row>
    <row r="742" spans="1:4">
      <c r="A742" s="3" t="s">
        <v>455</v>
      </c>
      <c r="B742" s="4" t="s">
        <v>2369</v>
      </c>
      <c r="C742" s="3">
        <v>741</v>
      </c>
      <c r="D742" t="str">
        <f t="shared" si="11"/>
        <v>INSERT INTO m_coa_group (id, code, name) values (741,'0741','Utang Bank Jangka Panjang');</v>
      </c>
    </row>
    <row r="743" spans="1:4">
      <c r="A743" s="3" t="s">
        <v>455</v>
      </c>
      <c r="B743" s="4" t="s">
        <v>2370</v>
      </c>
      <c r="C743" s="3">
        <v>742</v>
      </c>
      <c r="D743" t="str">
        <f t="shared" si="11"/>
        <v>INSERT INTO m_coa_group (id, code, name) values (742,'0742','Utang Bank Jangka Panjang');</v>
      </c>
    </row>
    <row r="744" spans="1:4">
      <c r="A744" s="3" t="s">
        <v>455</v>
      </c>
      <c r="B744" s="4" t="s">
        <v>2371</v>
      </c>
      <c r="C744" s="3">
        <v>743</v>
      </c>
      <c r="D744" t="str">
        <f t="shared" si="11"/>
        <v>INSERT INTO m_coa_group (id, code, name) values (743,'0743','Utang Bank Jangka Panjang');</v>
      </c>
    </row>
    <row r="745" spans="1:4">
      <c r="A745" s="3" t="s">
        <v>455</v>
      </c>
      <c r="B745" s="4" t="s">
        <v>2372</v>
      </c>
      <c r="C745" s="3">
        <v>744</v>
      </c>
      <c r="D745" t="str">
        <f t="shared" si="11"/>
        <v>INSERT INTO m_coa_group (id, code, name) values (744,'0744','Utang Bank Jangka Panjang');</v>
      </c>
    </row>
    <row r="746" spans="1:4">
      <c r="A746" s="3" t="s">
        <v>455</v>
      </c>
      <c r="B746" s="4" t="s">
        <v>2373</v>
      </c>
      <c r="C746" s="3">
        <v>745</v>
      </c>
      <c r="D746" t="str">
        <f t="shared" si="11"/>
        <v>INSERT INTO m_coa_group (id, code, name) values (745,'0745','Utang Bank Jangka Panjang');</v>
      </c>
    </row>
    <row r="747" spans="1:4">
      <c r="A747" s="3" t="s">
        <v>455</v>
      </c>
      <c r="B747" s="4" t="s">
        <v>2374</v>
      </c>
      <c r="C747" s="3">
        <v>746</v>
      </c>
      <c r="D747" t="str">
        <f t="shared" si="11"/>
        <v>INSERT INTO m_coa_group (id, code, name) values (746,'0746','Utang Bank Jangka Panjang');</v>
      </c>
    </row>
    <row r="748" spans="1:4">
      <c r="A748" s="3" t="s">
        <v>455</v>
      </c>
      <c r="B748" s="4" t="s">
        <v>2375</v>
      </c>
      <c r="C748" s="3">
        <v>747</v>
      </c>
      <c r="D748" t="str">
        <f t="shared" si="11"/>
        <v>INSERT INTO m_coa_group (id, code, name) values (747,'0747','Utang Bank Jangka Panjang');</v>
      </c>
    </row>
    <row r="749" spans="1:4">
      <c r="A749" s="3" t="s">
        <v>455</v>
      </c>
      <c r="B749" s="4" t="s">
        <v>2376</v>
      </c>
      <c r="C749" s="3">
        <v>748</v>
      </c>
      <c r="D749" t="str">
        <f t="shared" si="11"/>
        <v>INSERT INTO m_coa_group (id, code, name) values (748,'0748','Utang Bank Jangka Panjang');</v>
      </c>
    </row>
    <row r="750" spans="1:4">
      <c r="A750" s="3" t="s">
        <v>455</v>
      </c>
      <c r="B750" s="4" t="s">
        <v>2377</v>
      </c>
      <c r="C750" s="3">
        <v>749</v>
      </c>
      <c r="D750" t="str">
        <f t="shared" si="11"/>
        <v>INSERT INTO m_coa_group (id, code, name) values (749,'0749','Utang Bank Jangka Panjang');</v>
      </c>
    </row>
    <row r="751" spans="1:4">
      <c r="A751" s="3" t="s">
        <v>455</v>
      </c>
      <c r="B751" s="4" t="s">
        <v>2378</v>
      </c>
      <c r="C751" s="3">
        <v>750</v>
      </c>
      <c r="D751" t="str">
        <f t="shared" si="11"/>
        <v>INSERT INTO m_coa_group (id, code, name) values (750,'0750','Utang Bank Jangka Panjang');</v>
      </c>
    </row>
    <row r="752" spans="1:4">
      <c r="A752" s="3" t="s">
        <v>455</v>
      </c>
      <c r="B752" s="4" t="s">
        <v>2379</v>
      </c>
      <c r="C752" s="3">
        <v>751</v>
      </c>
      <c r="D752" t="str">
        <f t="shared" si="11"/>
        <v>INSERT INTO m_coa_group (id, code, name) values (751,'0751','Utang Bank Jangka Panjang');</v>
      </c>
    </row>
    <row r="753" spans="1:4">
      <c r="A753" s="3" t="s">
        <v>455</v>
      </c>
      <c r="B753" s="4" t="s">
        <v>2380</v>
      </c>
      <c r="C753" s="3">
        <v>752</v>
      </c>
      <c r="D753" t="str">
        <f t="shared" si="11"/>
        <v>INSERT INTO m_coa_group (id, code, name) values (752,'0752','Utang Bank Jangka Panjang');</v>
      </c>
    </row>
    <row r="754" spans="1:4">
      <c r="A754" s="3" t="s">
        <v>455</v>
      </c>
      <c r="B754" s="4" t="s">
        <v>2381</v>
      </c>
      <c r="C754" s="3">
        <v>753</v>
      </c>
      <c r="D754" t="str">
        <f t="shared" si="11"/>
        <v>INSERT INTO m_coa_group (id, code, name) values (753,'0753','Utang Bank Jangka Panjang');</v>
      </c>
    </row>
    <row r="755" spans="1:4">
      <c r="A755" s="3" t="s">
        <v>1940</v>
      </c>
      <c r="B755" s="4" t="s">
        <v>2382</v>
      </c>
      <c r="C755" s="3">
        <v>754</v>
      </c>
      <c r="D755" t="str">
        <f t="shared" si="11"/>
        <v>INSERT INTO m_coa_group (id, code, name) values (754,'0754','Utang Pembiayaan Konsumen ');</v>
      </c>
    </row>
    <row r="756" spans="1:4">
      <c r="A756" s="3" t="s">
        <v>1940</v>
      </c>
      <c r="B756" s="4" t="s">
        <v>2383</v>
      </c>
      <c r="C756" s="3">
        <v>755</v>
      </c>
      <c r="D756" t="str">
        <f t="shared" si="11"/>
        <v>INSERT INTO m_coa_group (id, code, name) values (755,'0755','Utang Pembiayaan Konsumen ');</v>
      </c>
    </row>
    <row r="757" spans="1:4">
      <c r="A757" s="3" t="s">
        <v>459</v>
      </c>
      <c r="B757" s="4" t="s">
        <v>2384</v>
      </c>
      <c r="C757" s="3">
        <v>756</v>
      </c>
      <c r="D757" t="str">
        <f t="shared" si="11"/>
        <v>INSERT INTO m_coa_group (id, code, name) values (756,'0756','Lease Liabilities');</v>
      </c>
    </row>
    <row r="758" spans="1:4">
      <c r="A758" s="3" t="s">
        <v>459</v>
      </c>
      <c r="B758" s="4" t="s">
        <v>2385</v>
      </c>
      <c r="C758" s="3">
        <v>757</v>
      </c>
      <c r="D758" t="str">
        <f t="shared" si="11"/>
        <v>INSERT INTO m_coa_group (id, code, name) values (757,'0757','Lease Liabilities');</v>
      </c>
    </row>
    <row r="759" spans="1:4">
      <c r="A759" s="3" t="s">
        <v>459</v>
      </c>
      <c r="B759" s="4" t="s">
        <v>2386</v>
      </c>
      <c r="C759" s="3">
        <v>758</v>
      </c>
      <c r="D759" t="str">
        <f t="shared" si="11"/>
        <v>INSERT INTO m_coa_group (id, code, name) values (758,'0758','Lease Liabilities');</v>
      </c>
    </row>
    <row r="760" spans="1:4">
      <c r="A760" s="3" t="s">
        <v>351</v>
      </c>
      <c r="B760" s="4" t="s">
        <v>2387</v>
      </c>
      <c r="C760" s="3">
        <v>759</v>
      </c>
      <c r="D760" t="str">
        <f t="shared" si="11"/>
        <v>INSERT INTO m_coa_group (id, code, name) values (759,'0759','Lain-Lain');</v>
      </c>
    </row>
    <row r="761" spans="1:4">
      <c r="A761" s="3" t="s">
        <v>470</v>
      </c>
      <c r="B761" s="4" t="s">
        <v>2388</v>
      </c>
      <c r="C761" s="3">
        <v>760</v>
      </c>
      <c r="D761" t="str">
        <f t="shared" si="11"/>
        <v>INSERT INTO m_coa_group (id, code, name) values (760,'0760','Nci - Laba');</v>
      </c>
    </row>
    <row r="762" spans="1:4">
      <c r="A762" s="3" t="s">
        <v>478</v>
      </c>
      <c r="B762" s="4" t="s">
        <v>2389</v>
      </c>
      <c r="C762" s="3">
        <v>761</v>
      </c>
      <c r="D762" t="str">
        <f t="shared" si="11"/>
        <v>INSERT INTO m_coa_group (id, code, name) values (761,'0761','Nci - Oci');</v>
      </c>
    </row>
    <row r="763" spans="1:4">
      <c r="A763" s="3" t="s">
        <v>480</v>
      </c>
      <c r="B763" s="4" t="s">
        <v>2390</v>
      </c>
      <c r="C763" s="3">
        <v>762</v>
      </c>
      <c r="D763" t="str">
        <f t="shared" si="11"/>
        <v>INSERT INTO m_coa_group (id, code, name) values (762,'0762','Modal Ditempatkan Dan Disetor Penuh');</v>
      </c>
    </row>
    <row r="764" spans="1:4">
      <c r="A764" s="3" t="s">
        <v>489</v>
      </c>
      <c r="B764" s="4" t="s">
        <v>2391</v>
      </c>
      <c r="C764" s="3">
        <v>763</v>
      </c>
      <c r="D764" t="str">
        <f t="shared" si="11"/>
        <v>INSERT INTO m_coa_group (id, code, name) values (763,'0763','Tambahan Modal Disetor');</v>
      </c>
    </row>
    <row r="765" spans="1:4">
      <c r="A765" s="3" t="s">
        <v>351</v>
      </c>
      <c r="B765" s="4" t="s">
        <v>2392</v>
      </c>
      <c r="C765" s="3">
        <v>764</v>
      </c>
      <c r="D765" t="str">
        <f t="shared" si="11"/>
        <v>INSERT INTO m_coa_group (id, code, name) values (764,'0764','Lain-Lain');</v>
      </c>
    </row>
    <row r="766" spans="1:4">
      <c r="A766" s="3" t="s">
        <v>499</v>
      </c>
      <c r="B766" s="4" t="s">
        <v>2393</v>
      </c>
      <c r="C766" s="3">
        <v>765</v>
      </c>
      <c r="D766" t="str">
        <f t="shared" si="11"/>
        <v>INSERT INTO m_coa_group (id, code, name) values (765,'0765','Selisih atas transaksi dengan pihak non pengendali 1');</v>
      </c>
    </row>
    <row r="767" spans="1:4">
      <c r="A767" s="3" t="s">
        <v>500</v>
      </c>
      <c r="B767" s="4" t="s">
        <v>2394</v>
      </c>
      <c r="C767" s="3">
        <v>766</v>
      </c>
      <c r="D767" t="str">
        <f t="shared" si="11"/>
        <v>INSERT INTO m_coa_group (id, code, name) values (766,'0766','Selisih atas transaksi dengan pihak non pengendali 2');</v>
      </c>
    </row>
    <row r="768" spans="1:4">
      <c r="A768" s="3" t="s">
        <v>501</v>
      </c>
      <c r="B768" s="4" t="s">
        <v>2395</v>
      </c>
      <c r="C768" s="3">
        <v>767</v>
      </c>
      <c r="D768" t="str">
        <f t="shared" si="11"/>
        <v>INSERT INTO m_coa_group (id, code, name) values (767,'0767','Selisih atas transaksi dengan pihak non pengendali 3');</v>
      </c>
    </row>
    <row r="769" spans="1:4">
      <c r="A769" s="3" t="s">
        <v>502</v>
      </c>
      <c r="B769" s="4" t="s">
        <v>2396</v>
      </c>
      <c r="C769" s="3">
        <v>768</v>
      </c>
      <c r="D769" t="str">
        <f t="shared" si="11"/>
        <v>INSERT INTO m_coa_group (id, code, name) values (768,'0768','Selisih atas transaksi dengan pihak non pengendali 4');</v>
      </c>
    </row>
    <row r="770" spans="1:4">
      <c r="A770" s="3" t="s">
        <v>503</v>
      </c>
      <c r="B770" s="4" t="s">
        <v>2397</v>
      </c>
      <c r="C770" s="3">
        <v>769</v>
      </c>
      <c r="D770" t="str">
        <f t="shared" si="11"/>
        <v>INSERT INTO m_coa_group (id, code, name) values (769,'0769','Selisih atas transaksi dengan pihak non pengendali 5');</v>
      </c>
    </row>
    <row r="771" spans="1:4">
      <c r="A771" s="3" t="s">
        <v>504</v>
      </c>
      <c r="B771" s="4" t="s">
        <v>2398</v>
      </c>
      <c r="C771" s="3">
        <v>770</v>
      </c>
      <c r="D771" t="str">
        <f t="shared" ref="D771:D834" si="12">"INSERT INTO m_coa_group (id, code, name) values ("&amp;C771&amp;",'"&amp;B771&amp;"','"&amp;A771&amp;"');"</f>
        <v>INSERT INTO m_coa_group (id, code, name) values (770,'0770','Selisih atas transaksi dengan pihak non pengendali 6');</v>
      </c>
    </row>
    <row r="772" spans="1:4">
      <c r="A772" s="3" t="s">
        <v>505</v>
      </c>
      <c r="B772" s="4" t="s">
        <v>2399</v>
      </c>
      <c r="C772" s="3">
        <v>771</v>
      </c>
      <c r="D772" t="str">
        <f t="shared" si="12"/>
        <v>INSERT INTO m_coa_group (id, code, name) values (771,'0771','Selisih atas transaksi dengan pihak non pengendali 7');</v>
      </c>
    </row>
    <row r="773" spans="1:4">
      <c r="A773" s="3" t="s">
        <v>506</v>
      </c>
      <c r="B773" s="4" t="s">
        <v>2400</v>
      </c>
      <c r="C773" s="3">
        <v>772</v>
      </c>
      <c r="D773" t="str">
        <f t="shared" si="12"/>
        <v>INSERT INTO m_coa_group (id, code, name) values (772,'0772','Selisih atas transaksi dengan pihak non pengendali lain-lain');</v>
      </c>
    </row>
    <row r="774" spans="1:4">
      <c r="A774" s="3" t="s">
        <v>507</v>
      </c>
      <c r="B774" s="4" t="s">
        <v>2401</v>
      </c>
      <c r="C774" s="3">
        <v>773</v>
      </c>
      <c r="D774" t="str">
        <f t="shared" si="12"/>
        <v>INSERT INTO m_coa_group (id, code, name) values (773,'0773','Proforma Modal Yang Berasal Dari Transaksi Restrukturisasi Entitas Sepengendali');</v>
      </c>
    </row>
    <row r="775" spans="1:4">
      <c r="A775" s="3" t="s">
        <v>517</v>
      </c>
      <c r="B775" s="4" t="s">
        <v>2402</v>
      </c>
      <c r="C775" s="3">
        <v>774</v>
      </c>
      <c r="D775" t="str">
        <f t="shared" si="12"/>
        <v>INSERT INTO m_coa_group (id, code, name) values (774,'0774','Current Income');</v>
      </c>
    </row>
    <row r="776" spans="1:4">
      <c r="A776" s="3" t="s">
        <v>523</v>
      </c>
      <c r="B776" s="4" t="s">
        <v>2403</v>
      </c>
      <c r="C776" s="3">
        <v>775</v>
      </c>
      <c r="D776" t="str">
        <f t="shared" si="12"/>
        <v>INSERT INTO m_coa_group (id, code, name) values (775,'0775','Oci - Employee Benefits');</v>
      </c>
    </row>
    <row r="777" spans="1:4">
      <c r="A777" s="3" t="s">
        <v>526</v>
      </c>
      <c r="B777" s="4" t="s">
        <v>2404</v>
      </c>
      <c r="C777" s="3">
        <v>776</v>
      </c>
      <c r="D777" t="str">
        <f t="shared" si="12"/>
        <v>INSERT INTO m_coa_group (id, code, name) values (776,'0776','Revaluation Fa');</v>
      </c>
    </row>
    <row r="778" spans="1:4">
      <c r="A778" s="3" t="s">
        <v>528</v>
      </c>
      <c r="B778" s="4" t="s">
        <v>2405</v>
      </c>
      <c r="C778" s="3">
        <v>777</v>
      </c>
      <c r="D778" t="str">
        <f t="shared" si="12"/>
        <v>INSERT INTO m_coa_group (id, code, name) values (777,'0777','Financial Instrument');</v>
      </c>
    </row>
    <row r="779" spans="1:4">
      <c r="A779" s="3" t="s">
        <v>529</v>
      </c>
      <c r="B779" s="4" t="s">
        <v>2406</v>
      </c>
      <c r="C779" s="3">
        <v>778</v>
      </c>
      <c r="D779" t="str">
        <f t="shared" si="12"/>
        <v>INSERT INTO m_coa_group (id, code, name) values (778,'0778','Foreign Exchange');</v>
      </c>
    </row>
    <row r="780" spans="1:4">
      <c r="A780" s="3" t="s">
        <v>532</v>
      </c>
      <c r="B780" s="4" t="s">
        <v>2407</v>
      </c>
      <c r="C780" s="3">
        <v>779</v>
      </c>
      <c r="D780" t="str">
        <f t="shared" si="12"/>
        <v>INSERT INTO m_coa_group (id, code, name) values (779,'0779','Agregator Produk Digital');</v>
      </c>
    </row>
    <row r="781" spans="1:4">
      <c r="A781" s="3" t="s">
        <v>533</v>
      </c>
      <c r="B781" s="4" t="s">
        <v>2408</v>
      </c>
      <c r="C781" s="3">
        <v>780</v>
      </c>
      <c r="D781" t="str">
        <f t="shared" si="12"/>
        <v>INSERT INTO m_coa_group (id, code, name) values (780,'0780','Produk Dan Jasa Digital');</v>
      </c>
    </row>
    <row r="782" spans="1:4">
      <c r="A782" s="3" t="s">
        <v>534</v>
      </c>
      <c r="B782" s="4" t="s">
        <v>2409</v>
      </c>
      <c r="C782" s="3">
        <v>781</v>
      </c>
      <c r="D782" t="str">
        <f t="shared" si="12"/>
        <v>INSERT INTO m_coa_group (id, code, name) values (781,'0781','Iklan Berbasis Cloud Digital');</v>
      </c>
    </row>
    <row r="783" spans="1:4">
      <c r="A783" s="3" t="s">
        <v>535</v>
      </c>
      <c r="B783" s="4" t="s">
        <v>2410</v>
      </c>
      <c r="C783" s="3">
        <v>782</v>
      </c>
      <c r="D783" t="str">
        <f t="shared" si="12"/>
        <v>INSERT INTO m_coa_group (id, code, name) values (782,'0782','Software As A Service');</v>
      </c>
    </row>
    <row r="784" spans="1:4">
      <c r="A784" s="3" t="s">
        <v>536</v>
      </c>
      <c r="B784" s="4" t="s">
        <v>2411</v>
      </c>
      <c r="C784" s="3">
        <v>783</v>
      </c>
      <c r="D784" t="str">
        <f t="shared" si="12"/>
        <v>INSERT INTO m_coa_group (id, code, name) values (783,'0783','Produk Dan Layanan Energi Bersih');</v>
      </c>
    </row>
    <row r="785" spans="1:4">
      <c r="A785" s="3" t="s">
        <v>537</v>
      </c>
      <c r="B785" s="4" t="s">
        <v>2412</v>
      </c>
      <c r="C785" s="3">
        <v>784</v>
      </c>
      <c r="D785" t="str">
        <f t="shared" si="12"/>
        <v>INSERT INTO m_coa_group (id, code, name) values (784,'0784','Penjualan Grosir Digital');</v>
      </c>
    </row>
    <row r="786" spans="1:4">
      <c r="A786" s="3" t="s">
        <v>538</v>
      </c>
      <c r="B786" s="4" t="s">
        <v>2413</v>
      </c>
      <c r="C786" s="3">
        <v>785</v>
      </c>
      <c r="D786" t="str">
        <f t="shared" si="12"/>
        <v>INSERT INTO m_coa_group (id, code, name) values (785,'0785','Konten Dan Hiburan');</v>
      </c>
    </row>
    <row r="787" spans="1:4">
      <c r="A787" s="3" t="s">
        <v>539</v>
      </c>
      <c r="B787" s="4" t="s">
        <v>2414</v>
      </c>
      <c r="C787" s="3">
        <v>786</v>
      </c>
      <c r="D787" t="str">
        <f t="shared" si="12"/>
        <v>INSERT INTO m_coa_group (id, code, name) values (786,'0786','Supply Chain Dan Logistik');</v>
      </c>
    </row>
    <row r="788" spans="1:4">
      <c r="A788" s="3" t="s">
        <v>540</v>
      </c>
      <c r="B788" s="4" t="s">
        <v>2415</v>
      </c>
      <c r="C788" s="3">
        <v>787</v>
      </c>
      <c r="D788" t="str">
        <f t="shared" si="12"/>
        <v>INSERT INTO m_coa_group (id, code, name) values (787,'0787','Platform bursa iklan');</v>
      </c>
    </row>
    <row r="789" spans="1:4">
      <c r="A789" s="3" t="s">
        <v>541</v>
      </c>
      <c r="B789" s="4" t="s">
        <v>2416</v>
      </c>
      <c r="C789" s="3">
        <v>788</v>
      </c>
      <c r="D789" t="str">
        <f t="shared" si="12"/>
        <v>INSERT INTO m_coa_group (id, code, name) values (788,'0788','Sewa pakai infrastruktur');</v>
      </c>
    </row>
    <row r="790" spans="1:4">
      <c r="A790" s="3" t="s">
        <v>542</v>
      </c>
      <c r="B790" s="4" t="s">
        <v>2417</v>
      </c>
      <c r="C790" s="3">
        <v>789</v>
      </c>
      <c r="D790" t="str">
        <f t="shared" si="12"/>
        <v>INSERT INTO m_coa_group (id, code, name) values (789,'0789','Jasa pengelolaan');</v>
      </c>
    </row>
    <row r="791" spans="1:4">
      <c r="A791" s="3" t="s">
        <v>2418</v>
      </c>
      <c r="B791" s="4" t="s">
        <v>2419</v>
      </c>
      <c r="C791" s="3">
        <v>790</v>
      </c>
      <c r="D791" t="str">
        <f t="shared" si="12"/>
        <v>INSERT INTO m_coa_group (id, code, name) values (790,'0790','Perangkat keras ');</v>
      </c>
    </row>
    <row r="792" spans="1:4">
      <c r="A792" s="3" t="s">
        <v>544</v>
      </c>
      <c r="B792" s="4" t="s">
        <v>2420</v>
      </c>
      <c r="C792" s="3">
        <v>791</v>
      </c>
      <c r="D792" t="str">
        <f t="shared" si="12"/>
        <v>INSERT INTO m_coa_group (id, code, name) values (791,'0791','Trade marketing');</v>
      </c>
    </row>
    <row r="793" spans="1:4">
      <c r="A793" s="3" t="s">
        <v>107</v>
      </c>
      <c r="B793" s="4" t="s">
        <v>2421</v>
      </c>
      <c r="C793" s="3">
        <v>792</v>
      </c>
      <c r="D793" t="str">
        <f t="shared" si="12"/>
        <v>INSERT INTO m_coa_group (id, code, name) values (792,'0792','PT Telekomunikasi Selular');</v>
      </c>
    </row>
    <row r="794" spans="1:4">
      <c r="A794" s="3" t="s">
        <v>108</v>
      </c>
      <c r="B794" s="4" t="s">
        <v>2422</v>
      </c>
      <c r="C794" s="3">
        <v>793</v>
      </c>
      <c r="D794" t="str">
        <f t="shared" si="12"/>
        <v>INSERT INTO m_coa_group (id, code, name) values (793,'0793','PT Indosat Tbk');</v>
      </c>
    </row>
    <row r="795" spans="1:4">
      <c r="A795" s="3" t="s">
        <v>109</v>
      </c>
      <c r="B795" s="4" t="s">
        <v>2423</v>
      </c>
      <c r="C795" s="3">
        <v>794</v>
      </c>
      <c r="D795" t="str">
        <f t="shared" si="12"/>
        <v>INSERT INTO m_coa_group (id, code, name) values (794,'0794','PT Xl Axiata Tbk');</v>
      </c>
    </row>
    <row r="796" spans="1:4">
      <c r="A796" s="3" t="s">
        <v>550</v>
      </c>
      <c r="B796" s="4" t="s">
        <v>2424</v>
      </c>
      <c r="C796" s="3">
        <v>795</v>
      </c>
      <c r="D796" t="str">
        <f t="shared" si="12"/>
        <v>INSERT INTO m_coa_group (id, code, name) values (795,'0795','Beban Pabrikasi');</v>
      </c>
    </row>
    <row r="797" spans="1:4">
      <c r="A797" s="3" t="s">
        <v>389</v>
      </c>
      <c r="B797" s="4" t="s">
        <v>2425</v>
      </c>
      <c r="C797" s="3">
        <v>796</v>
      </c>
      <c r="D797" t="str">
        <f t="shared" si="12"/>
        <v>INSERT INTO m_coa_group (id, code, name) values (796,'0796','Software');</v>
      </c>
    </row>
    <row r="798" spans="1:4">
      <c r="A798" s="3" t="s">
        <v>390</v>
      </c>
      <c r="B798" s="4" t="s">
        <v>2426</v>
      </c>
      <c r="C798" s="3">
        <v>797</v>
      </c>
      <c r="D798" t="str">
        <f t="shared" si="12"/>
        <v>INSERT INTO m_coa_group (id, code, name) values (797,'0797','Website');</v>
      </c>
    </row>
    <row r="799" spans="1:4">
      <c r="A799" s="3" t="s">
        <v>391</v>
      </c>
      <c r="B799" s="4" t="s">
        <v>2427</v>
      </c>
      <c r="C799" s="3">
        <v>798</v>
      </c>
      <c r="D799" t="str">
        <f t="shared" si="12"/>
        <v>INSERT INTO m_coa_group (id, code, name) values (798,'0798','License');</v>
      </c>
    </row>
    <row r="800" spans="1:4">
      <c r="A800" s="3" t="s">
        <v>380</v>
      </c>
      <c r="B800" s="4" t="s">
        <v>2428</v>
      </c>
      <c r="C800" s="3">
        <v>799</v>
      </c>
      <c r="D800" t="str">
        <f t="shared" si="12"/>
        <v>INSERT INTO m_coa_group (id, code, name) values (799,'0799','Bangunan');</v>
      </c>
    </row>
    <row r="801" spans="1:4">
      <c r="A801" s="3" t="s">
        <v>345</v>
      </c>
      <c r="B801" s="4" t="s">
        <v>2429</v>
      </c>
      <c r="C801" s="3">
        <v>800</v>
      </c>
      <c r="D801" t="str">
        <f t="shared" si="12"/>
        <v>INSERT INTO m_coa_group (id, code, name) values (800,'0800','Kendaraan');</v>
      </c>
    </row>
    <row r="802" spans="1:4">
      <c r="A802" s="3" t="s">
        <v>393</v>
      </c>
      <c r="B802" s="4" t="s">
        <v>2430</v>
      </c>
      <c r="C802" s="3">
        <v>801</v>
      </c>
      <c r="D802" t="str">
        <f t="shared" si="12"/>
        <v>INSERT INTO m_coa_group (id, code, name) values (801,'0801','Inventaris kantor');</v>
      </c>
    </row>
    <row r="803" spans="1:4">
      <c r="A803" s="3" t="s">
        <v>351</v>
      </c>
      <c r="B803" s="4" t="s">
        <v>2431</v>
      </c>
      <c r="C803" s="3">
        <v>802</v>
      </c>
      <c r="D803" t="str">
        <f t="shared" si="12"/>
        <v>INSERT INTO m_coa_group (id, code, name) values (802,'0802','Lain-Lain');</v>
      </c>
    </row>
    <row r="804" spans="1:4">
      <c r="A804" s="3" t="s">
        <v>619</v>
      </c>
      <c r="B804" s="4" t="s">
        <v>2432</v>
      </c>
      <c r="C804" s="3">
        <v>803</v>
      </c>
      <c r="D804" t="str">
        <f t="shared" si="12"/>
        <v>INSERT INTO m_coa_group (id, code, name) values (803,'0803','Beban Imbalan Kerja');</v>
      </c>
    </row>
    <row r="805" spans="1:4">
      <c r="A805" s="3" t="s">
        <v>621</v>
      </c>
      <c r="B805" s="4" t="s">
        <v>2433</v>
      </c>
      <c r="C805" s="3">
        <v>804</v>
      </c>
      <c r="D805" t="str">
        <f t="shared" si="12"/>
        <v>INSERT INTO m_coa_group (id, code, name) values (804,'0804','Sewa Gedung');</v>
      </c>
    </row>
    <row r="806" spans="1:4">
      <c r="A806" s="3" t="s">
        <v>622</v>
      </c>
      <c r="B806" s="4" t="s">
        <v>2434</v>
      </c>
      <c r="C806" s="3">
        <v>805</v>
      </c>
      <c r="D806" t="str">
        <f t="shared" si="12"/>
        <v>INSERT INTO m_coa_group (id, code, name) values (805,'0805','Sewa Kendaraan');</v>
      </c>
    </row>
    <row r="807" spans="1:4">
      <c r="A807" s="3" t="s">
        <v>623</v>
      </c>
      <c r="B807" s="4" t="s">
        <v>2435</v>
      </c>
      <c r="C807" s="3">
        <v>806</v>
      </c>
      <c r="D807" t="str">
        <f t="shared" si="12"/>
        <v>INSERT INTO m_coa_group (id, code, name) values (806,'0806','Sewa Lainnya');</v>
      </c>
    </row>
    <row r="808" spans="1:4">
      <c r="A808" s="3" t="s">
        <v>625</v>
      </c>
      <c r="B808" s="4" t="s">
        <v>2436</v>
      </c>
      <c r="C808" s="3">
        <v>807</v>
      </c>
      <c r="D808" t="str">
        <f t="shared" si="12"/>
        <v>INSERT INTO m_coa_group (id, code, name) values (807,'0807','Biaya Pemeliharaan Gedung');</v>
      </c>
    </row>
    <row r="809" spans="1:4">
      <c r="A809" s="3" t="s">
        <v>626</v>
      </c>
      <c r="B809" s="4" t="s">
        <v>2437</v>
      </c>
      <c r="C809" s="3">
        <v>808</v>
      </c>
      <c r="D809" t="str">
        <f t="shared" si="12"/>
        <v>INSERT INTO m_coa_group (id, code, name) values (808,'0808','Biaya Pemeliharaan Kendaraan');</v>
      </c>
    </row>
    <row r="810" spans="1:4">
      <c r="A810" s="3" t="s">
        <v>627</v>
      </c>
      <c r="B810" s="4" t="s">
        <v>2438</v>
      </c>
      <c r="C810" s="3">
        <v>809</v>
      </c>
      <c r="D810" t="str">
        <f t="shared" si="12"/>
        <v>INSERT INTO m_coa_group (id, code, name) values (809,'0809','Biaya Pemeliharaan Peralatan Kantor');</v>
      </c>
    </row>
    <row r="811" spans="1:4">
      <c r="A811" s="3" t="s">
        <v>628</v>
      </c>
      <c r="B811" s="4" t="s">
        <v>2439</v>
      </c>
      <c r="C811" s="3">
        <v>810</v>
      </c>
      <c r="D811" t="str">
        <f t="shared" si="12"/>
        <v>INSERT INTO m_coa_group (id, code, name) values (810,'0810','Biaya Pemeliharaan Software Dan Sistem');</v>
      </c>
    </row>
    <row r="812" spans="1:4">
      <c r="A812" s="3" t="s">
        <v>364</v>
      </c>
      <c r="B812" s="4" t="s">
        <v>2440</v>
      </c>
      <c r="C812" s="3">
        <v>811</v>
      </c>
      <c r="D812" t="str">
        <f t="shared" si="12"/>
        <v>INSERT INTO m_coa_group (id, code, name) values (811,'0811','Lain-lain');</v>
      </c>
    </row>
    <row r="813" spans="1:4">
      <c r="A813" s="3" t="s">
        <v>630</v>
      </c>
      <c r="B813" s="4" t="s">
        <v>2441</v>
      </c>
      <c r="C813" s="3">
        <v>812</v>
      </c>
      <c r="D813" t="str">
        <f t="shared" si="12"/>
        <v>INSERT INTO m_coa_group (id, code, name) values (812,'0812','Telepone,Fax,Internet');</v>
      </c>
    </row>
    <row r="814" spans="1:4">
      <c r="A814" s="3" t="s">
        <v>631</v>
      </c>
      <c r="B814" s="4" t="s">
        <v>2442</v>
      </c>
      <c r="C814" s="3">
        <v>813</v>
      </c>
      <c r="D814" t="str">
        <f t="shared" si="12"/>
        <v>INSERT INTO m_coa_group (id, code, name) values (813,'0813','Listrik');</v>
      </c>
    </row>
    <row r="815" spans="1:4">
      <c r="A815" s="3" t="s">
        <v>632</v>
      </c>
      <c r="B815" s="4" t="s">
        <v>2443</v>
      </c>
      <c r="C815" s="3">
        <v>814</v>
      </c>
      <c r="D815" t="str">
        <f t="shared" si="12"/>
        <v>INSERT INTO m_coa_group (id, code, name) values (814,'0814','Pam');</v>
      </c>
    </row>
    <row r="816" spans="1:4">
      <c r="A816" s="3" t="s">
        <v>584</v>
      </c>
      <c r="B816" s="4" t="s">
        <v>2444</v>
      </c>
      <c r="C816" s="3">
        <v>815</v>
      </c>
      <c r="D816" t="str">
        <f t="shared" si="12"/>
        <v>INSERT INTO m_coa_group (id, code, name) values (815,'0815','Uniform');</v>
      </c>
    </row>
    <row r="817" spans="1:4">
      <c r="A817" s="3" t="s">
        <v>439</v>
      </c>
      <c r="B817" s="4" t="s">
        <v>2445</v>
      </c>
      <c r="C817" s="3">
        <v>816</v>
      </c>
      <c r="D817" t="str">
        <f t="shared" si="12"/>
        <v>INSERT INTO m_coa_group (id, code, name) values (816,'0816','Others');</v>
      </c>
    </row>
    <row r="818" spans="1:4">
      <c r="A818" s="3" t="s">
        <v>634</v>
      </c>
      <c r="B818" s="4" t="s">
        <v>2446</v>
      </c>
      <c r="C818" s="3">
        <v>817</v>
      </c>
      <c r="D818" t="str">
        <f t="shared" si="12"/>
        <v>INSERT INTO m_coa_group (id, code, name) values (817,'0817','Biaya Materai');</v>
      </c>
    </row>
    <row r="819" spans="1:4">
      <c r="A819" s="3" t="s">
        <v>635</v>
      </c>
      <c r="B819" s="4" t="s">
        <v>2447</v>
      </c>
      <c r="C819" s="3">
        <v>818</v>
      </c>
      <c r="D819" t="str">
        <f t="shared" si="12"/>
        <v>INSERT INTO m_coa_group (id, code, name) values (818,'0818','Biaya Barang Cetakan');</v>
      </c>
    </row>
    <row r="820" spans="1:4">
      <c r="A820" s="3" t="s">
        <v>364</v>
      </c>
      <c r="B820" s="4" t="s">
        <v>2448</v>
      </c>
      <c r="C820" s="3">
        <v>819</v>
      </c>
      <c r="D820" t="str">
        <f t="shared" si="12"/>
        <v>INSERT INTO m_coa_group (id, code, name) values (819,'0819','Lain-lain');</v>
      </c>
    </row>
    <row r="821" spans="1:4">
      <c r="A821" s="3" t="s">
        <v>348</v>
      </c>
      <c r="B821" s="4" t="s">
        <v>2449</v>
      </c>
      <c r="C821" s="3">
        <v>820</v>
      </c>
      <c r="D821" t="str">
        <f t="shared" si="12"/>
        <v>INSERT INTO m_coa_group (id, code, name) values (820,'0820','Asuransi Karyawan');</v>
      </c>
    </row>
    <row r="822" spans="1:4">
      <c r="A822" s="3" t="s">
        <v>637</v>
      </c>
      <c r="B822" s="4" t="s">
        <v>2450</v>
      </c>
      <c r="C822" s="3">
        <v>821</v>
      </c>
      <c r="D822" t="str">
        <f t="shared" si="12"/>
        <v>INSERT INTO m_coa_group (id, code, name) values (821,'0821','Asuransi Property');</v>
      </c>
    </row>
    <row r="823" spans="1:4">
      <c r="A823" s="3" t="s">
        <v>638</v>
      </c>
      <c r="B823" s="4" t="s">
        <v>2451</v>
      </c>
      <c r="C823" s="3">
        <v>822</v>
      </c>
      <c r="D823" t="str">
        <f t="shared" si="12"/>
        <v>INSERT INTO m_coa_group (id, code, name) values (822,'0822','Biaya Asuransi Lain-Lain');</v>
      </c>
    </row>
    <row r="824" spans="1:4">
      <c r="A824" s="3" t="s">
        <v>639</v>
      </c>
      <c r="B824" s="4" t="s">
        <v>2452</v>
      </c>
      <c r="C824" s="3">
        <v>823</v>
      </c>
      <c r="D824" t="str">
        <f t="shared" si="12"/>
        <v>INSERT INTO m_coa_group (id, code, name) values (823,'0823','Asuransi Kesehatan Karyawan');</v>
      </c>
    </row>
    <row r="825" spans="1:4">
      <c r="A825" s="3" t="s">
        <v>641</v>
      </c>
      <c r="B825" s="4" t="s">
        <v>2453</v>
      </c>
      <c r="C825" s="3">
        <v>824</v>
      </c>
      <c r="D825" t="str">
        <f t="shared" si="12"/>
        <v>INSERT INTO m_coa_group (id, code, name) values (824,'0824','Pajak Bumi Dan Bangunan');</v>
      </c>
    </row>
    <row r="826" spans="1:4">
      <c r="A826" s="3" t="s">
        <v>642</v>
      </c>
      <c r="B826" s="4" t="s">
        <v>2454</v>
      </c>
      <c r="C826" s="3">
        <v>825</v>
      </c>
      <c r="D826" t="str">
        <f t="shared" si="12"/>
        <v>INSERT INTO m_coa_group (id, code, name) values (825,'0825','Pajak Reklame');</v>
      </c>
    </row>
    <row r="827" spans="1:4">
      <c r="A827" s="3" t="s">
        <v>643</v>
      </c>
      <c r="B827" s="4" t="s">
        <v>2455</v>
      </c>
      <c r="C827" s="3">
        <v>826</v>
      </c>
      <c r="D827" t="str">
        <f t="shared" si="12"/>
        <v>INSERT INTO m_coa_group (id, code, name) values (826,'0826','Ppn');</v>
      </c>
    </row>
    <row r="828" spans="1:4">
      <c r="A828" s="3" t="s">
        <v>335</v>
      </c>
      <c r="B828" s="4" t="s">
        <v>2456</v>
      </c>
      <c r="C828" s="3">
        <v>827</v>
      </c>
      <c r="D828" t="str">
        <f t="shared" si="12"/>
        <v>INSERT INTO m_coa_group (id, code, name) values (827,'0827','Pph 21');</v>
      </c>
    </row>
    <row r="829" spans="1:4">
      <c r="A829" s="3" t="s">
        <v>337</v>
      </c>
      <c r="B829" s="4" t="s">
        <v>2457</v>
      </c>
      <c r="C829" s="3">
        <v>828</v>
      </c>
      <c r="D829" t="str">
        <f t="shared" si="12"/>
        <v>INSERT INTO m_coa_group (id, code, name) values (828,'0828','Pph 23');</v>
      </c>
    </row>
    <row r="830" spans="1:4">
      <c r="A830" s="3" t="s">
        <v>644</v>
      </c>
      <c r="B830" s="4" t="s">
        <v>2458</v>
      </c>
      <c r="C830" s="3">
        <v>829</v>
      </c>
      <c r="D830" t="str">
        <f t="shared" si="12"/>
        <v>INSERT INTO m_coa_group (id, code, name) values (829,'0829','Biaya Pph 25');</v>
      </c>
    </row>
    <row r="831" spans="1:4">
      <c r="A831" s="3" t="s">
        <v>645</v>
      </c>
      <c r="B831" s="4" t="s">
        <v>2459</v>
      </c>
      <c r="C831" s="3">
        <v>830</v>
      </c>
      <c r="D831" t="str">
        <f t="shared" si="12"/>
        <v>INSERT INTO m_coa_group (id, code, name) values (830,'0830','Perijinan Dan Pajak Lainnya');</v>
      </c>
    </row>
    <row r="832" spans="1:4">
      <c r="A832" s="3" t="s">
        <v>646</v>
      </c>
      <c r="B832" s="4" t="s">
        <v>2460</v>
      </c>
      <c r="C832" s="3">
        <v>831</v>
      </c>
      <c r="D832" t="str">
        <f t="shared" si="12"/>
        <v>INSERT INTO m_coa_group (id, code, name) values (831,'0831','Biaya Stnk, Kir &amp; Pajak Kendaraan');</v>
      </c>
    </row>
    <row r="833" spans="1:4">
      <c r="A833" s="3" t="s">
        <v>647</v>
      </c>
      <c r="B833" s="4" t="s">
        <v>2461</v>
      </c>
      <c r="C833" s="3">
        <v>832</v>
      </c>
      <c r="D833" t="str">
        <f t="shared" si="12"/>
        <v>INSERT INTO m_coa_group (id, code, name) values (832,'0832','Beban Denda Tax Amnesty');</v>
      </c>
    </row>
    <row r="834" spans="1:4">
      <c r="A834" s="3" t="s">
        <v>648</v>
      </c>
      <c r="B834" s="4" t="s">
        <v>2462</v>
      </c>
      <c r="C834" s="3">
        <v>833</v>
      </c>
      <c r="D834" t="str">
        <f t="shared" si="12"/>
        <v>INSERT INTO m_coa_group (id, code, name) values (833,'0833','Beban Denda Pajak');</v>
      </c>
    </row>
    <row r="835" spans="1:4">
      <c r="A835" s="3" t="s">
        <v>649</v>
      </c>
      <c r="B835" s="4" t="s">
        <v>2463</v>
      </c>
      <c r="C835" s="3">
        <v>834</v>
      </c>
      <c r="D835" t="str">
        <f t="shared" ref="D835:D898" si="13">"INSERT INTO m_coa_group (id, code, name) values ("&amp;C835&amp;",'"&amp;B835&amp;"','"&amp;A835&amp;"');"</f>
        <v>INSERT INTO m_coa_group (id, code, name) values (834,'0834','Other Tax Expense');</v>
      </c>
    </row>
    <row r="836" spans="1:4">
      <c r="A836" s="3" t="s">
        <v>650</v>
      </c>
      <c r="B836" s="4" t="s">
        <v>2464</v>
      </c>
      <c r="C836" s="3">
        <v>835</v>
      </c>
      <c r="D836" t="str">
        <f t="shared" si="13"/>
        <v>INSERT INTO m_coa_group (id, code, name) values (835,'0835','Pajak Pendiri');</v>
      </c>
    </row>
    <row r="837" spans="1:4">
      <c r="A837" s="3" t="s">
        <v>431</v>
      </c>
      <c r="B837" s="4" t="s">
        <v>2465</v>
      </c>
      <c r="C837" s="3">
        <v>836</v>
      </c>
      <c r="D837" t="str">
        <f t="shared" si="13"/>
        <v>INSERT INTO m_coa_group (id, code, name) values (836,'0836','Audit');</v>
      </c>
    </row>
    <row r="838" spans="1:4">
      <c r="A838" s="3" t="s">
        <v>432</v>
      </c>
      <c r="B838" s="4" t="s">
        <v>2466</v>
      </c>
      <c r="C838" s="3">
        <v>837</v>
      </c>
      <c r="D838" t="str">
        <f t="shared" si="13"/>
        <v>INSERT INTO m_coa_group (id, code, name) values (837,'0837','Aktuaris');</v>
      </c>
    </row>
    <row r="839" spans="1:4">
      <c r="A839" s="3" t="s">
        <v>433</v>
      </c>
      <c r="B839" s="4" t="s">
        <v>2467</v>
      </c>
      <c r="C839" s="3">
        <v>838</v>
      </c>
      <c r="D839" t="str">
        <f t="shared" si="13"/>
        <v>INSERT INTO m_coa_group (id, code, name) values (838,'0838','Konsultan Hukum');</v>
      </c>
    </row>
    <row r="840" spans="1:4">
      <c r="A840" s="3" t="s">
        <v>434</v>
      </c>
      <c r="B840" s="4" t="s">
        <v>2468</v>
      </c>
      <c r="C840" s="3">
        <v>839</v>
      </c>
      <c r="D840" t="str">
        <f t="shared" si="13"/>
        <v>INSERT INTO m_coa_group (id, code, name) values (839,'0839','Kjpp');</v>
      </c>
    </row>
    <row r="841" spans="1:4">
      <c r="A841" s="3" t="s">
        <v>435</v>
      </c>
      <c r="B841" s="4" t="s">
        <v>2469</v>
      </c>
      <c r="C841" s="3">
        <v>840</v>
      </c>
      <c r="D841" t="str">
        <f t="shared" si="13"/>
        <v>INSERT INTO m_coa_group (id, code, name) values (840,'0840','Notaris');</v>
      </c>
    </row>
    <row r="842" spans="1:4">
      <c r="A842" s="3" t="s">
        <v>436</v>
      </c>
      <c r="B842" s="4" t="s">
        <v>2470</v>
      </c>
      <c r="C842" s="3">
        <v>841</v>
      </c>
      <c r="D842" t="str">
        <f t="shared" si="13"/>
        <v>INSERT INTO m_coa_group (id, code, name) values (841,'0841','Underwriter');</v>
      </c>
    </row>
    <row r="843" spans="1:4">
      <c r="A843" s="3" t="s">
        <v>652</v>
      </c>
      <c r="B843" s="4" t="s">
        <v>2471</v>
      </c>
      <c r="C843" s="3">
        <v>842</v>
      </c>
      <c r="D843" t="str">
        <f t="shared" si="13"/>
        <v>INSERT INTO m_coa_group (id, code, name) values (842,'0842','Instalasi');</v>
      </c>
    </row>
    <row r="844" spans="1:4">
      <c r="A844" s="3" t="s">
        <v>653</v>
      </c>
      <c r="B844" s="4" t="s">
        <v>2472</v>
      </c>
      <c r="C844" s="3">
        <v>843</v>
      </c>
      <c r="D844" t="str">
        <f t="shared" si="13"/>
        <v>INSERT INTO m_coa_group (id, code, name) values (843,'0843','Management Fee');</v>
      </c>
    </row>
    <row r="845" spans="1:4">
      <c r="A845" s="3" t="s">
        <v>654</v>
      </c>
      <c r="B845" s="4" t="s">
        <v>2473</v>
      </c>
      <c r="C845" s="3">
        <v>844</v>
      </c>
      <c r="D845" t="str">
        <f t="shared" si="13"/>
        <v>INSERT INTO m_coa_group (id, code, name) values (844,'0844','Custodial Fee');</v>
      </c>
    </row>
    <row r="846" spans="1:4">
      <c r="A846" s="3" t="s">
        <v>655</v>
      </c>
      <c r="B846" s="4" t="s">
        <v>2474</v>
      </c>
      <c r="C846" s="3">
        <v>845</v>
      </c>
      <c r="D846" t="str">
        <f t="shared" si="13"/>
        <v>INSERT INTO m_coa_group (id, code, name) values (845,'0845','Software Development Services');</v>
      </c>
    </row>
    <row r="847" spans="1:4">
      <c r="A847" s="3" t="s">
        <v>656</v>
      </c>
      <c r="B847" s="4" t="s">
        <v>2475</v>
      </c>
      <c r="C847" s="3">
        <v>846</v>
      </c>
      <c r="D847" t="str">
        <f t="shared" si="13"/>
        <v>INSERT INTO m_coa_group (id, code, name) values (846,'0846','Other Professional Fee');</v>
      </c>
    </row>
    <row r="848" spans="1:4">
      <c r="A848" s="3" t="s">
        <v>567</v>
      </c>
      <c r="B848" s="4" t="s">
        <v>2476</v>
      </c>
      <c r="C848" s="3">
        <v>847</v>
      </c>
      <c r="D848" t="str">
        <f t="shared" si="13"/>
        <v>INSERT INTO m_coa_group (id, code, name) values (847,'0847','Tiket');</v>
      </c>
    </row>
    <row r="849" spans="1:4">
      <c r="A849" s="3" t="s">
        <v>568</v>
      </c>
      <c r="B849" s="4" t="s">
        <v>2477</v>
      </c>
      <c r="C849" s="3">
        <v>848</v>
      </c>
      <c r="D849" t="str">
        <f t="shared" si="13"/>
        <v>INSERT INTO m_coa_group (id, code, name) values (848,'0848','Penginapan');</v>
      </c>
    </row>
    <row r="850" spans="1:4">
      <c r="A850" s="3" t="s">
        <v>569</v>
      </c>
      <c r="B850" s="4" t="s">
        <v>2478</v>
      </c>
      <c r="C850" s="3">
        <v>849</v>
      </c>
      <c r="D850" t="str">
        <f t="shared" si="13"/>
        <v>INSERT INTO m_coa_group (id, code, name) values (849,'0849','Transportasi');</v>
      </c>
    </row>
    <row r="851" spans="1:4">
      <c r="A851" s="3" t="s">
        <v>570</v>
      </c>
      <c r="B851" s="4" t="s">
        <v>2479</v>
      </c>
      <c r="C851" s="3">
        <v>850</v>
      </c>
      <c r="D851" t="str">
        <f t="shared" si="13"/>
        <v>INSERT INTO m_coa_group (id, code, name) values (850,'0850','Bensin, Tol, Parkir');</v>
      </c>
    </row>
    <row r="852" spans="1:4">
      <c r="A852" s="3" t="s">
        <v>571</v>
      </c>
      <c r="B852" s="4" t="s">
        <v>2480</v>
      </c>
      <c r="C852" s="3">
        <v>851</v>
      </c>
      <c r="D852" t="str">
        <f t="shared" si="13"/>
        <v>INSERT INTO m_coa_group (id, code, name) values (851,'0851','Uang Saku');</v>
      </c>
    </row>
    <row r="853" spans="1:4">
      <c r="A853" s="3" t="s">
        <v>572</v>
      </c>
      <c r="B853" s="4" t="s">
        <v>2481</v>
      </c>
      <c r="C853" s="3">
        <v>852</v>
      </c>
      <c r="D853" t="str">
        <f t="shared" si="13"/>
        <v>INSERT INTO m_coa_group (id, code, name) values (852,'0852','Uang Makan');</v>
      </c>
    </row>
    <row r="854" spans="1:4">
      <c r="A854" s="3" t="s">
        <v>351</v>
      </c>
      <c r="B854" s="4" t="s">
        <v>2482</v>
      </c>
      <c r="C854" s="3">
        <v>853</v>
      </c>
      <c r="D854" t="str">
        <f t="shared" si="13"/>
        <v>INSERT INTO m_coa_group (id, code, name) values (853,'0853','Lain-Lain');</v>
      </c>
    </row>
    <row r="855" spans="1:4">
      <c r="A855" s="3" t="s">
        <v>659</v>
      </c>
      <c r="B855" s="4" t="s">
        <v>2483</v>
      </c>
      <c r="C855" s="3">
        <v>854</v>
      </c>
      <c r="D855" t="str">
        <f t="shared" si="13"/>
        <v>INSERT INTO m_coa_group (id, code, name) values (854,'0854','Biaya Bahan Bakar, Tol Dan Parkir Kendaraan');</v>
      </c>
    </row>
    <row r="856" spans="1:4">
      <c r="A856" s="3" t="s">
        <v>364</v>
      </c>
      <c r="B856" s="4" t="s">
        <v>2484</v>
      </c>
      <c r="C856" s="3">
        <v>855</v>
      </c>
      <c r="D856" t="str">
        <f t="shared" si="13"/>
        <v>INSERT INTO m_coa_group (id, code, name) values (855,'0855','Lain-lain');</v>
      </c>
    </row>
    <row r="857" spans="1:4">
      <c r="A857" s="3" t="s">
        <v>661</v>
      </c>
      <c r="B857" s="4" t="s">
        <v>2485</v>
      </c>
      <c r="C857" s="3">
        <v>856</v>
      </c>
      <c r="D857" t="str">
        <f t="shared" si="13"/>
        <v>INSERT INTO m_coa_group (id, code, name) values (856,'0856','Biaya Pengiriman');</v>
      </c>
    </row>
    <row r="858" spans="1:4">
      <c r="A858" s="3" t="s">
        <v>364</v>
      </c>
      <c r="B858" s="4" t="s">
        <v>2486</v>
      </c>
      <c r="C858" s="3">
        <v>857</v>
      </c>
      <c r="D858" t="str">
        <f t="shared" si="13"/>
        <v>INSERT INTO m_coa_group (id, code, name) values (857,'0857','Lain-lain');</v>
      </c>
    </row>
    <row r="859" spans="1:4">
      <c r="A859" s="3" t="s">
        <v>662</v>
      </c>
      <c r="B859" s="4" t="s">
        <v>2487</v>
      </c>
      <c r="C859" s="3">
        <v>858</v>
      </c>
      <c r="D859" t="str">
        <f t="shared" si="13"/>
        <v>INSERT INTO m_coa_group (id, code, name) values (858,'0858','Biaya Program');</v>
      </c>
    </row>
    <row r="860" spans="1:4">
      <c r="A860" s="3" t="s">
        <v>663</v>
      </c>
      <c r="B860" s="4" t="s">
        <v>2488</v>
      </c>
      <c r="C860" s="3">
        <v>859</v>
      </c>
      <c r="D860" t="str">
        <f t="shared" si="13"/>
        <v>INSERT INTO m_coa_group (id, code, name) values (859,'0859','Biaya Maintenance Program');</v>
      </c>
    </row>
    <row r="861" spans="1:4">
      <c r="A861" s="3" t="s">
        <v>364</v>
      </c>
      <c r="B861" s="4" t="s">
        <v>2489</v>
      </c>
      <c r="C861" s="3">
        <v>860</v>
      </c>
      <c r="D861" t="str">
        <f t="shared" si="13"/>
        <v>INSERT INTO m_coa_group (id, code, name) values (860,'0860','Lain-lain');</v>
      </c>
    </row>
    <row r="862" spans="1:4">
      <c r="A862" s="3" t="s">
        <v>665</v>
      </c>
      <c r="B862" s="4" t="s">
        <v>2490</v>
      </c>
      <c r="C862" s="3">
        <v>861</v>
      </c>
      <c r="D862" t="str">
        <f t="shared" si="13"/>
        <v>INSERT INTO m_coa_group (id, code, name) values (861,'0861','Penyisihan Atas Ecls Piutang Usaha');</v>
      </c>
    </row>
    <row r="863" spans="1:4">
      <c r="A863" s="3" t="s">
        <v>667</v>
      </c>
      <c r="B863" s="4" t="s">
        <v>2491</v>
      </c>
      <c r="C863" s="3">
        <v>862</v>
      </c>
      <c r="D863" t="str">
        <f t="shared" si="13"/>
        <v>INSERT INTO m_coa_group (id, code, name) values (862,'0862','Penyisihan Atas Persediaan Usang');</v>
      </c>
    </row>
    <row r="864" spans="1:4">
      <c r="A864" s="3" t="s">
        <v>669</v>
      </c>
      <c r="B864" s="4" t="s">
        <v>2492</v>
      </c>
      <c r="C864" s="3">
        <v>863</v>
      </c>
      <c r="D864" t="str">
        <f t="shared" si="13"/>
        <v>INSERT INTO m_coa_group (id, code, name) values (863,'0863','Biaya Ojk');</v>
      </c>
    </row>
    <row r="865" spans="1:4">
      <c r="A865" s="3" t="s">
        <v>670</v>
      </c>
      <c r="B865" s="4" t="s">
        <v>2493</v>
      </c>
      <c r="C865" s="3">
        <v>864</v>
      </c>
      <c r="D865" t="str">
        <f t="shared" si="13"/>
        <v>INSERT INTO m_coa_group (id, code, name) values (864,'0864','Biaya Bei');</v>
      </c>
    </row>
    <row r="866" spans="1:4">
      <c r="A866" s="3" t="s">
        <v>671</v>
      </c>
      <c r="B866" s="4" t="s">
        <v>2494</v>
      </c>
      <c r="C866" s="3">
        <v>865</v>
      </c>
      <c r="D866" t="str">
        <f t="shared" si="13"/>
        <v>INSERT INTO m_coa_group (id, code, name) values (865,'0865','Biaya Ksei');</v>
      </c>
    </row>
    <row r="867" spans="1:4">
      <c r="A867" s="3" t="s">
        <v>672</v>
      </c>
      <c r="B867" s="4" t="s">
        <v>2495</v>
      </c>
      <c r="C867" s="3">
        <v>866</v>
      </c>
      <c r="D867" t="str">
        <f t="shared" si="13"/>
        <v>INSERT INTO m_coa_group (id, code, name) values (866,'0866','Biaya Asosiasi Emiten Indonesia');</v>
      </c>
    </row>
    <row r="868" spans="1:4">
      <c r="A868" s="3" t="s">
        <v>364</v>
      </c>
      <c r="B868" s="4" t="s">
        <v>2496</v>
      </c>
      <c r="C868" s="3">
        <v>867</v>
      </c>
      <c r="D868" t="str">
        <f t="shared" si="13"/>
        <v>INSERT INTO m_coa_group (id, code, name) values (867,'0867','Lain-lain');</v>
      </c>
    </row>
    <row r="869" spans="1:4">
      <c r="A869" s="3" t="s">
        <v>674</v>
      </c>
      <c r="B869" s="4" t="s">
        <v>2497</v>
      </c>
      <c r="C869" s="3">
        <v>868</v>
      </c>
      <c r="D869" t="str">
        <f t="shared" si="13"/>
        <v>INSERT INTO m_coa_group (id, code, name) values (868,'0868','Biaya Pelatihan Dan Seminar');</v>
      </c>
    </row>
    <row r="870" spans="1:4">
      <c r="A870" s="3" t="s">
        <v>364</v>
      </c>
      <c r="B870" s="4" t="s">
        <v>2498</v>
      </c>
      <c r="C870" s="3">
        <v>869</v>
      </c>
      <c r="D870" t="str">
        <f t="shared" si="13"/>
        <v>INSERT INTO m_coa_group (id, code, name) values (869,'0869','Lain-lain');</v>
      </c>
    </row>
    <row r="871" spans="1:4">
      <c r="A871" s="3" t="s">
        <v>351</v>
      </c>
      <c r="B871" s="4" t="s">
        <v>2499</v>
      </c>
      <c r="C871" s="3">
        <v>870</v>
      </c>
      <c r="D871" t="str">
        <f t="shared" si="13"/>
        <v>INSERT INTO m_coa_group (id, code, name) values (870,'0870','Lain-Lain');</v>
      </c>
    </row>
    <row r="872" spans="1:4">
      <c r="A872" s="3" t="s">
        <v>677</v>
      </c>
      <c r="B872" s="4" t="s">
        <v>2500</v>
      </c>
      <c r="C872" s="3">
        <v>871</v>
      </c>
      <c r="D872" t="str">
        <f t="shared" si="13"/>
        <v>INSERT INTO m_coa_group (id, code, name) values (871,'0871','Biaya Tools - Djarum');</v>
      </c>
    </row>
    <row r="873" spans="1:4">
      <c r="A873" s="3" t="s">
        <v>678</v>
      </c>
      <c r="B873" s="4" t="s">
        <v>2501</v>
      </c>
      <c r="C873" s="3">
        <v>872</v>
      </c>
      <c r="D873" t="str">
        <f t="shared" si="13"/>
        <v>INSERT INTO m_coa_group (id, code, name) values (872,'0872','Biaya Tools Teknisi');</v>
      </c>
    </row>
    <row r="874" spans="1:4">
      <c r="A874" s="3" t="s">
        <v>679</v>
      </c>
      <c r="B874" s="4" t="s">
        <v>2502</v>
      </c>
      <c r="C874" s="3">
        <v>873</v>
      </c>
      <c r="D874" t="str">
        <f t="shared" si="13"/>
        <v>INSERT INTO m_coa_group (id, code, name) values (873,'0873','Biaya Tools - Kfc');</v>
      </c>
    </row>
    <row r="875" spans="1:4">
      <c r="A875" s="3" t="s">
        <v>680</v>
      </c>
      <c r="B875" s="4" t="s">
        <v>2503</v>
      </c>
      <c r="C875" s="3">
        <v>874</v>
      </c>
      <c r="D875" t="str">
        <f t="shared" si="13"/>
        <v>INSERT INTO m_coa_group (id, code, name) values (874,'0874','Biaya Material Dan Tools - Idm');</v>
      </c>
    </row>
    <row r="876" spans="1:4">
      <c r="A876" s="3" t="s">
        <v>681</v>
      </c>
      <c r="B876" s="4" t="s">
        <v>2504</v>
      </c>
      <c r="C876" s="3">
        <v>875</v>
      </c>
      <c r="D876" t="str">
        <f t="shared" si="13"/>
        <v>INSERT INTO m_coa_group (id, code, name) values (875,'0875','Biaya Acrylic Indomaret');</v>
      </c>
    </row>
    <row r="877" spans="1:4">
      <c r="A877" s="3" t="s">
        <v>682</v>
      </c>
      <c r="B877" s="4" t="s">
        <v>2505</v>
      </c>
      <c r="C877" s="3">
        <v>876</v>
      </c>
      <c r="D877" t="str">
        <f t="shared" si="13"/>
        <v>INSERT INTO m_coa_group (id, code, name) values (876,'0876','Biaya Tools-Gudang Garam');</v>
      </c>
    </row>
    <row r="878" spans="1:4">
      <c r="A878" s="3" t="s">
        <v>351</v>
      </c>
      <c r="B878" s="4" t="s">
        <v>2506</v>
      </c>
      <c r="C878" s="3">
        <v>877</v>
      </c>
      <c r="D878" t="str">
        <f t="shared" si="13"/>
        <v>INSERT INTO m_coa_group (id, code, name) values (877,'0877','Lain-Lain');</v>
      </c>
    </row>
    <row r="879" spans="1:4">
      <c r="A879" s="3" t="s">
        <v>684</v>
      </c>
      <c r="B879" s="4" t="s">
        <v>2507</v>
      </c>
      <c r="C879" s="3">
        <v>878</v>
      </c>
      <c r="D879" t="str">
        <f t="shared" si="13"/>
        <v>INSERT INTO m_coa_group (id, code, name) values (878,'0878','Biaya Payroll');</v>
      </c>
    </row>
    <row r="880" spans="1:4">
      <c r="A880" s="3" t="s">
        <v>685</v>
      </c>
      <c r="B880" s="4" t="s">
        <v>2508</v>
      </c>
      <c r="C880" s="3">
        <v>879</v>
      </c>
      <c r="D880" t="str">
        <f t="shared" si="13"/>
        <v>INSERT INTO m_coa_group (id, code, name) values (879,'0879','Biaya E-Commerce');</v>
      </c>
    </row>
    <row r="881" spans="1:4">
      <c r="A881" s="3" t="s">
        <v>364</v>
      </c>
      <c r="B881" s="4" t="s">
        <v>2509</v>
      </c>
      <c r="C881" s="3">
        <v>880</v>
      </c>
      <c r="D881" t="str">
        <f t="shared" si="13"/>
        <v>INSERT INTO m_coa_group (id, code, name) values (880,'0880','Lain-lain');</v>
      </c>
    </row>
    <row r="882" spans="1:4">
      <c r="A882" s="3" t="s">
        <v>688</v>
      </c>
      <c r="B882" s="4" t="s">
        <v>2510</v>
      </c>
      <c r="C882" s="3">
        <v>881</v>
      </c>
      <c r="D882" t="str">
        <f t="shared" si="13"/>
        <v>INSERT INTO m_coa_group (id, code, name) values (881,'0881','Pendapatan Jasa Giro');</v>
      </c>
    </row>
    <row r="883" spans="1:4">
      <c r="A883" s="3" t="s">
        <v>689</v>
      </c>
      <c r="B883" s="4" t="s">
        <v>2511</v>
      </c>
      <c r="C883" s="3">
        <v>882</v>
      </c>
      <c r="D883" t="str">
        <f t="shared" si="13"/>
        <v>INSERT INTO m_coa_group (id, code, name) values (882,'0882','Pendapatan Bunga Deposito');</v>
      </c>
    </row>
    <row r="884" spans="1:4">
      <c r="A884" s="3" t="s">
        <v>690</v>
      </c>
      <c r="B884" s="4" t="s">
        <v>2512</v>
      </c>
      <c r="C884" s="3">
        <v>883</v>
      </c>
      <c r="D884" t="str">
        <f t="shared" si="13"/>
        <v>INSERT INTO m_coa_group (id, code, name) values (883,'0883','Pendapatan Bunga Pinjaman');</v>
      </c>
    </row>
    <row r="885" spans="1:4">
      <c r="A885" s="3" t="s">
        <v>691</v>
      </c>
      <c r="B885" s="4" t="s">
        <v>2513</v>
      </c>
      <c r="C885" s="3">
        <v>884</v>
      </c>
      <c r="D885" t="str">
        <f t="shared" si="13"/>
        <v>INSERT INTO m_coa_group (id, code, name) values (884,'0884','Pendapatan Bunga Lainnya');</v>
      </c>
    </row>
    <row r="886" spans="1:4">
      <c r="A886" s="3" t="s">
        <v>693</v>
      </c>
      <c r="B886" s="4" t="s">
        <v>2514</v>
      </c>
      <c r="C886" s="3">
        <v>885</v>
      </c>
      <c r="D886" t="str">
        <f t="shared" si="13"/>
        <v>INSERT INTO m_coa_group (id, code, name) values (885,'0885','Laba (Rugi) Penjualan Aktiva Tetap');</v>
      </c>
    </row>
    <row r="887" spans="1:4">
      <c r="A887" s="3" t="s">
        <v>694</v>
      </c>
      <c r="B887" s="4" t="s">
        <v>2515</v>
      </c>
      <c r="C887" s="3">
        <v>886</v>
      </c>
      <c r="D887" t="str">
        <f t="shared" si="13"/>
        <v>INSERT INTO m_coa_group (id, code, name) values (886,'0886','Laba (Rugi) Pemusnahan Aktiva Tetap');</v>
      </c>
    </row>
    <row r="888" spans="1:4">
      <c r="A888" s="3" t="s">
        <v>696</v>
      </c>
      <c r="B888" s="4" t="s">
        <v>2516</v>
      </c>
      <c r="C888" s="3">
        <v>887</v>
      </c>
      <c r="D888" t="str">
        <f t="shared" si="13"/>
        <v>INSERT INTO m_coa_group (id, code, name) values (887,'0887','Bagian Atas Laba/Rugi Entitas Asosiasi (Net Income)');</v>
      </c>
    </row>
    <row r="889" spans="1:4">
      <c r="A889" s="3" t="s">
        <v>697</v>
      </c>
      <c r="B889" s="4" t="s">
        <v>2517</v>
      </c>
      <c r="C889" s="3">
        <v>888</v>
      </c>
      <c r="D889" t="str">
        <f t="shared" si="13"/>
        <v>INSERT INTO m_coa_group (id, code, name) values (888,'0888','Bagian Atas Laba/Rugi Entitas Asosiasi (Oci)');</v>
      </c>
    </row>
    <row r="890" spans="1:4">
      <c r="A890" s="3" t="s">
        <v>351</v>
      </c>
      <c r="B890" s="4" t="s">
        <v>2518</v>
      </c>
      <c r="C890" s="3">
        <v>889</v>
      </c>
      <c r="D890" t="str">
        <f t="shared" si="13"/>
        <v>INSERT INTO m_coa_group (id, code, name) values (889,'0889','Lain-Lain');</v>
      </c>
    </row>
    <row r="891" spans="1:4">
      <c r="A891" s="3" t="s">
        <v>700</v>
      </c>
      <c r="B891" s="4" t="s">
        <v>2519</v>
      </c>
      <c r="C891" s="3">
        <v>890</v>
      </c>
      <c r="D891" t="str">
        <f t="shared" si="13"/>
        <v>INSERT INTO m_coa_group (id, code, name) values (890,'0890','Realized Gain Or Loss On Afs Asset');</v>
      </c>
    </row>
    <row r="892" spans="1:4">
      <c r="A892" s="3" t="s">
        <v>701</v>
      </c>
      <c r="B892" s="4" t="s">
        <v>2520</v>
      </c>
      <c r="C892" s="3">
        <v>891</v>
      </c>
      <c r="D892" t="str">
        <f t="shared" si="13"/>
        <v>INSERT INTO m_coa_group (id, code, name) values (891,'0891','Unrealized Gain Or Loss On Afs Asset');</v>
      </c>
    </row>
    <row r="893" spans="1:4">
      <c r="A893" s="3" t="s">
        <v>351</v>
      </c>
      <c r="B893" s="4" t="s">
        <v>2521</v>
      </c>
      <c r="C893" s="3">
        <v>892</v>
      </c>
      <c r="D893" t="str">
        <f t="shared" si="13"/>
        <v>INSERT INTO m_coa_group (id, code, name) values (892,'0892','Lain-Lain');</v>
      </c>
    </row>
    <row r="894" spans="1:4">
      <c r="A894" s="3" t="s">
        <v>703</v>
      </c>
      <c r="B894" s="4" t="s">
        <v>2522</v>
      </c>
      <c r="C894" s="3">
        <v>893</v>
      </c>
      <c r="D894" t="str">
        <f t="shared" si="13"/>
        <v>INSERT INTO m_coa_group (id, code, name) values (893,'0893','Laba (Rugi) Selisih Kurs');</v>
      </c>
    </row>
    <row r="895" spans="1:4">
      <c r="A895" s="3" t="s">
        <v>705</v>
      </c>
      <c r="B895" s="4" t="s">
        <v>2523</v>
      </c>
      <c r="C895" s="3">
        <v>894</v>
      </c>
      <c r="D895" t="str">
        <f t="shared" si="13"/>
        <v>INSERT INTO m_coa_group (id, code, name) values (894,'0894','Keuntungan Pembelian Dengan Discount');</v>
      </c>
    </row>
    <row r="896" spans="1:4">
      <c r="A896" s="3" t="s">
        <v>706</v>
      </c>
      <c r="B896" s="4" t="s">
        <v>2524</v>
      </c>
      <c r="C896" s="3">
        <v>895</v>
      </c>
      <c r="D896" t="str">
        <f t="shared" si="13"/>
        <v>INSERT INTO m_coa_group (id, code, name) values (895,'0895','Keuntungan Dari Hilang Pengendalian Entitas Anak');</v>
      </c>
    </row>
    <row r="897" spans="1:4">
      <c r="A897" s="3" t="s">
        <v>707</v>
      </c>
      <c r="B897" s="4" t="s">
        <v>2525</v>
      </c>
      <c r="C897" s="3">
        <v>896</v>
      </c>
      <c r="D897" t="str">
        <f t="shared" si="13"/>
        <v>INSERT INTO m_coa_group (id, code, name) values (896,'0896','Rugi Pelepasan Investasi Saham');</v>
      </c>
    </row>
    <row r="898" spans="1:4">
      <c r="A898" s="3" t="s">
        <v>364</v>
      </c>
      <c r="B898" s="4" t="s">
        <v>2526</v>
      </c>
      <c r="C898" s="3">
        <v>897</v>
      </c>
      <c r="D898" t="str">
        <f t="shared" si="13"/>
        <v>INSERT INTO m_coa_group (id, code, name) values (897,'0897','Lain-lain');</v>
      </c>
    </row>
    <row r="899" spans="1:4">
      <c r="A899" s="3" t="s">
        <v>709</v>
      </c>
      <c r="B899" s="4" t="s">
        <v>2527</v>
      </c>
      <c r="C899" s="3">
        <v>898</v>
      </c>
      <c r="D899" t="str">
        <f t="shared" ref="D899:D962" si="14">"INSERT INTO m_coa_group (id, code, name) values ("&amp;C899&amp;",'"&amp;B899&amp;"','"&amp;A899&amp;"');"</f>
        <v>INSERT INTO m_coa_group (id, code, name) values (898,'0898','Keuntungan Pelepasan Investasi');</v>
      </c>
    </row>
    <row r="900" spans="1:4">
      <c r="A900" s="3" t="s">
        <v>710</v>
      </c>
      <c r="B900" s="4" t="s">
        <v>2528</v>
      </c>
      <c r="C900" s="3">
        <v>899</v>
      </c>
      <c r="D900" t="str">
        <f t="shared" si="14"/>
        <v>INSERT INTO m_coa_group (id, code, name) values (899,'0899','Urealized Gain (Loss) On Gold Investment');</v>
      </c>
    </row>
    <row r="901" spans="1:4">
      <c r="A901" s="3" t="s">
        <v>711</v>
      </c>
      <c r="B901" s="4" t="s">
        <v>2529</v>
      </c>
      <c r="C901" s="3">
        <v>900</v>
      </c>
      <c r="D901" t="str">
        <f t="shared" si="14"/>
        <v>INSERT INTO m_coa_group (id, code, name) values (900,'0900','Pendapatan Sewa');</v>
      </c>
    </row>
    <row r="902" spans="1:4">
      <c r="A902" s="3" t="s">
        <v>653</v>
      </c>
      <c r="B902" s="4" t="s">
        <v>2530</v>
      </c>
      <c r="C902" s="3">
        <v>901</v>
      </c>
      <c r="D902" t="str">
        <f t="shared" si="14"/>
        <v>INSERT INTO m_coa_group (id, code, name) values (901,'0901','Management Fee');</v>
      </c>
    </row>
    <row r="903" spans="1:4">
      <c r="A903" s="3" t="s">
        <v>712</v>
      </c>
      <c r="B903" s="4" t="s">
        <v>2531</v>
      </c>
      <c r="C903" s="3">
        <v>902</v>
      </c>
      <c r="D903" t="str">
        <f t="shared" si="14"/>
        <v>INSERT INTO m_coa_group (id, code, name) values (902,'0902','Pendapatan Biaya Agen Aplikasi');</v>
      </c>
    </row>
    <row r="904" spans="1:4">
      <c r="A904" s="3" t="s">
        <v>713</v>
      </c>
      <c r="B904" s="4" t="s">
        <v>2532</v>
      </c>
      <c r="C904" s="3">
        <v>903</v>
      </c>
      <c r="D904" t="str">
        <f t="shared" si="14"/>
        <v>INSERT INTO m_coa_group (id, code, name) values (903,'0903','Laba Pengurangan Aset Hak-Guna');</v>
      </c>
    </row>
    <row r="905" spans="1:4">
      <c r="A905" s="3" t="s">
        <v>714</v>
      </c>
      <c r="B905" s="4" t="s">
        <v>2533</v>
      </c>
      <c r="C905" s="3">
        <v>904</v>
      </c>
      <c r="D905" t="str">
        <f t="shared" si="14"/>
        <v>INSERT INTO m_coa_group (id, code, name) values (904,'0904','Realisasi Atas Ecls');</v>
      </c>
    </row>
    <row r="906" spans="1:4">
      <c r="A906" s="3" t="s">
        <v>715</v>
      </c>
      <c r="B906" s="4" t="s">
        <v>2534</v>
      </c>
      <c r="C906" s="3">
        <v>905</v>
      </c>
      <c r="D906" t="str">
        <f t="shared" si="14"/>
        <v>INSERT INTO m_coa_group (id, code, name) values (905,'0905','Kenaikan Kewajiban Imbalan Kerja Akibat Perubahan Program');</v>
      </c>
    </row>
    <row r="907" spans="1:4">
      <c r="A907" s="3" t="s">
        <v>716</v>
      </c>
      <c r="B907" s="4" t="s">
        <v>2535</v>
      </c>
      <c r="C907" s="3">
        <v>906</v>
      </c>
      <c r="D907" t="str">
        <f t="shared" si="14"/>
        <v>INSERT INTO m_coa_group (id, code, name) values (906,'0906','Other Incomes');</v>
      </c>
    </row>
    <row r="908" spans="1:4">
      <c r="A908" s="3" t="s">
        <v>719</v>
      </c>
      <c r="B908" s="4" t="s">
        <v>2536</v>
      </c>
      <c r="C908" s="3">
        <v>907</v>
      </c>
      <c r="D908" t="str">
        <f t="shared" si="14"/>
        <v>INSERT INTO m_coa_group (id, code, name) values (907,'0907','Beban Bunga Utang Bank Jangka Panjang');</v>
      </c>
    </row>
    <row r="909" spans="1:4">
      <c r="A909" s="3" t="s">
        <v>720</v>
      </c>
      <c r="B909" s="4" t="s">
        <v>2537</v>
      </c>
      <c r="C909" s="3">
        <v>908</v>
      </c>
      <c r="D909" t="str">
        <f t="shared" si="14"/>
        <v>INSERT INTO m_coa_group (id, code, name) values (908,'0908','Beban Bunga Utang Bank Jangka Pendek');</v>
      </c>
    </row>
    <row r="910" spans="1:4">
      <c r="A910" s="3" t="s">
        <v>721</v>
      </c>
      <c r="B910" s="4" t="s">
        <v>2538</v>
      </c>
      <c r="C910" s="3">
        <v>909</v>
      </c>
      <c r="D910" t="str">
        <f t="shared" si="14"/>
        <v>INSERT INTO m_coa_group (id, code, name) values (909,'0909','Anjak Piutang');</v>
      </c>
    </row>
    <row r="911" spans="1:4">
      <c r="A911" s="3" t="s">
        <v>722</v>
      </c>
      <c r="B911" s="4" t="s">
        <v>2539</v>
      </c>
      <c r="C911" s="3">
        <v>910</v>
      </c>
      <c r="D911" t="str">
        <f t="shared" si="14"/>
        <v>INSERT INTO m_coa_group (id, code, name) values (910,'0910','Beban Bunga Utang Pembiayaan Konsumen');</v>
      </c>
    </row>
    <row r="912" spans="1:4">
      <c r="A912" s="3" t="s">
        <v>723</v>
      </c>
      <c r="B912" s="4" t="s">
        <v>2540</v>
      </c>
      <c r="C912" s="3">
        <v>911</v>
      </c>
      <c r="D912" t="str">
        <f t="shared" si="14"/>
        <v>INSERT INTO m_coa_group (id, code, name) values (911,'0911','Beban Bunga Liabilitas Sewa');</v>
      </c>
    </row>
    <row r="913" spans="1:4">
      <c r="A913" s="3" t="s">
        <v>724</v>
      </c>
      <c r="B913" s="4" t="s">
        <v>2541</v>
      </c>
      <c r="C913" s="3">
        <v>912</v>
      </c>
      <c r="D913" t="str">
        <f t="shared" si="14"/>
        <v>INSERT INTO m_coa_group (id, code, name) values (912,'0912','Beban Bunga Pinjaman Berelasi');</v>
      </c>
    </row>
    <row r="914" spans="1:4">
      <c r="A914" s="3" t="s">
        <v>725</v>
      </c>
      <c r="B914" s="4" t="s">
        <v>2542</v>
      </c>
      <c r="C914" s="3">
        <v>913</v>
      </c>
      <c r="D914" t="str">
        <f t="shared" si="14"/>
        <v>INSERT INTO m_coa_group (id, code, name) values (913,'0913','Beban Bunga Lainnya');</v>
      </c>
    </row>
    <row r="915" spans="1:4">
      <c r="A915" s="3" t="s">
        <v>727</v>
      </c>
      <c r="B915" s="4" t="s">
        <v>2543</v>
      </c>
      <c r="C915" s="3">
        <v>914</v>
      </c>
      <c r="D915" t="str">
        <f t="shared" si="14"/>
        <v>INSERT INTO m_coa_group (id, code, name) values (914,'0914','Beban Provisi Bank');</v>
      </c>
    </row>
    <row r="916" spans="1:4">
      <c r="A916" s="3" t="s">
        <v>728</v>
      </c>
      <c r="B916" s="4" t="s">
        <v>2544</v>
      </c>
      <c r="C916" s="3">
        <v>915</v>
      </c>
      <c r="D916" t="str">
        <f t="shared" si="14"/>
        <v>INSERT INTO m_coa_group (id, code, name) values (915,'0915','Beban Administrasi Bank');</v>
      </c>
    </row>
    <row r="917" spans="1:4">
      <c r="A917" s="3" t="s">
        <v>729</v>
      </c>
      <c r="B917" s="4" t="s">
        <v>2545</v>
      </c>
      <c r="C917" s="3">
        <v>916</v>
      </c>
      <c r="D917" t="str">
        <f t="shared" si="14"/>
        <v>INSERT INTO m_coa_group (id, code, name) values (916,'0916','Beban Materai');</v>
      </c>
    </row>
    <row r="918" spans="1:4">
      <c r="A918" s="3" t="s">
        <v>730</v>
      </c>
      <c r="B918" s="4" t="s">
        <v>2546</v>
      </c>
      <c r="C918" s="3">
        <v>917</v>
      </c>
      <c r="D918" t="str">
        <f t="shared" si="14"/>
        <v>INSERT INTO m_coa_group (id, code, name) values (917,'0917','Pajak Jasa Giro');</v>
      </c>
    </row>
    <row r="919" spans="1:4">
      <c r="A919" s="3" t="s">
        <v>731</v>
      </c>
      <c r="B919" s="4" t="s">
        <v>2547</v>
      </c>
      <c r="C919" s="3">
        <v>918</v>
      </c>
      <c r="D919" t="str">
        <f t="shared" si="14"/>
        <v>INSERT INTO m_coa_group (id, code, name) values (918,'0918','Biaya Penghapusan Persediaan');</v>
      </c>
    </row>
    <row r="920" spans="1:4">
      <c r="A920" s="3" t="s">
        <v>732</v>
      </c>
      <c r="B920" s="4" t="s">
        <v>2548</v>
      </c>
      <c r="C920" s="3">
        <v>919</v>
      </c>
      <c r="D920" t="str">
        <f t="shared" si="14"/>
        <v>INSERT INTO m_coa_group (id, code, name) values (919,'0919','Beban Penghapusan Piutang');</v>
      </c>
    </row>
    <row r="921" spans="1:4">
      <c r="A921" s="3" t="s">
        <v>733</v>
      </c>
      <c r="B921" s="4" t="s">
        <v>2549</v>
      </c>
      <c r="C921" s="3">
        <v>920</v>
      </c>
      <c r="D921" t="str">
        <f t="shared" si="14"/>
        <v>INSERT INTO m_coa_group (id, code, name) values (920,'0920','Biaya Investasi Lainnya');</v>
      </c>
    </row>
    <row r="922" spans="1:4">
      <c r="A922" s="3" t="s">
        <v>734</v>
      </c>
      <c r="B922" s="4" t="s">
        <v>2550</v>
      </c>
      <c r="C922" s="3">
        <v>921</v>
      </c>
      <c r="D922" t="str">
        <f t="shared" si="14"/>
        <v>INSERT INTO m_coa_group (id, code, name) values (921,'0921','Final Tax from revenue - 5% UMKM');</v>
      </c>
    </row>
    <row r="923" spans="1:4">
      <c r="A923" s="3" t="s">
        <v>364</v>
      </c>
      <c r="B923" s="4" t="s">
        <v>2551</v>
      </c>
      <c r="C923" s="3">
        <v>922</v>
      </c>
      <c r="D923" t="str">
        <f t="shared" si="14"/>
        <v>INSERT INTO m_coa_group (id, code, name) values (922,'0922','Lain-lain');</v>
      </c>
    </row>
    <row r="924" spans="1:4">
      <c r="A924" s="3" t="s">
        <v>736</v>
      </c>
      <c r="B924" s="4" t="s">
        <v>2552</v>
      </c>
      <c r="C924" s="3">
        <v>923</v>
      </c>
      <c r="D924" t="str">
        <f t="shared" si="14"/>
        <v>INSERT INTO m_coa_group (id, code, name) values (923,'0923','Tahun Berjalan');</v>
      </c>
    </row>
    <row r="925" spans="1:4">
      <c r="A925" s="3" t="s">
        <v>737</v>
      </c>
      <c r="B925" s="4" t="s">
        <v>2553</v>
      </c>
      <c r="C925" s="3">
        <v>924</v>
      </c>
      <c r="D925" t="str">
        <f t="shared" si="14"/>
        <v>INSERT INTO m_coa_group (id, code, name) values (924,'0924','Pajak Ditangguhkan');</v>
      </c>
    </row>
    <row r="926" spans="1:4">
      <c r="A926" s="3" t="s">
        <v>471</v>
      </c>
      <c r="B926" s="4" t="s">
        <v>2554</v>
      </c>
      <c r="C926" s="3">
        <v>925</v>
      </c>
      <c r="D926" t="str">
        <f t="shared" si="14"/>
        <v>INSERT INTO m_coa_group (id, code, name) values (925,'0925','Anak Usaha 1');</v>
      </c>
    </row>
    <row r="927" spans="1:4">
      <c r="A927" s="3" t="s">
        <v>472</v>
      </c>
      <c r="B927" s="4" t="s">
        <v>2555</v>
      </c>
      <c r="C927" s="3">
        <v>926</v>
      </c>
      <c r="D927" t="str">
        <f t="shared" si="14"/>
        <v>INSERT INTO m_coa_group (id, code, name) values (926,'0926','Anak Usaha 2');</v>
      </c>
    </row>
    <row r="928" spans="1:4">
      <c r="A928" s="3" t="s">
        <v>473</v>
      </c>
      <c r="B928" s="4" t="s">
        <v>2556</v>
      </c>
      <c r="C928" s="3">
        <v>927</v>
      </c>
      <c r="D928" t="str">
        <f t="shared" si="14"/>
        <v>INSERT INTO m_coa_group (id, code, name) values (927,'0927','Anak Usaha 3');</v>
      </c>
    </row>
    <row r="929" spans="1:4">
      <c r="A929" s="3" t="s">
        <v>474</v>
      </c>
      <c r="B929" s="4" t="s">
        <v>2557</v>
      </c>
      <c r="C929" s="3">
        <v>928</v>
      </c>
      <c r="D929" t="str">
        <f t="shared" si="14"/>
        <v>INSERT INTO m_coa_group (id, code, name) values (928,'0928','Anak Usaha 4');</v>
      </c>
    </row>
    <row r="930" spans="1:4">
      <c r="A930" s="3" t="s">
        <v>475</v>
      </c>
      <c r="B930" s="4" t="s">
        <v>2558</v>
      </c>
      <c r="C930" s="3">
        <v>929</v>
      </c>
      <c r="D930" t="str">
        <f t="shared" si="14"/>
        <v>INSERT INTO m_coa_group (id, code, name) values (929,'0929','Anak Usaha 5');</v>
      </c>
    </row>
    <row r="931" spans="1:4">
      <c r="A931" s="3" t="s">
        <v>476</v>
      </c>
      <c r="B931" s="4" t="s">
        <v>2559</v>
      </c>
      <c r="C931" s="3">
        <v>930</v>
      </c>
      <c r="D931" t="str">
        <f t="shared" si="14"/>
        <v>INSERT INTO m_coa_group (id, code, name) values (930,'0930','Anak Usaha 6');</v>
      </c>
    </row>
    <row r="932" spans="1:4">
      <c r="A932" s="3" t="s">
        <v>477</v>
      </c>
      <c r="B932" s="4" t="s">
        <v>2560</v>
      </c>
      <c r="C932" s="3">
        <v>931</v>
      </c>
      <c r="D932" t="str">
        <f t="shared" si="14"/>
        <v>INSERT INTO m_coa_group (id, code, name) values (931,'0931','Anak Usaha 7');</v>
      </c>
    </row>
    <row r="933" spans="1:4">
      <c r="A933" s="3" t="s">
        <v>471</v>
      </c>
      <c r="B933" s="4" t="s">
        <v>2561</v>
      </c>
      <c r="C933" s="3">
        <v>932</v>
      </c>
      <c r="D933" t="str">
        <f t="shared" si="14"/>
        <v>INSERT INTO m_coa_group (id, code, name) values (932,'0932','Anak Usaha 1');</v>
      </c>
    </row>
    <row r="934" spans="1:4">
      <c r="A934" s="3" t="s">
        <v>472</v>
      </c>
      <c r="B934" s="4" t="s">
        <v>2562</v>
      </c>
      <c r="C934" s="3">
        <v>933</v>
      </c>
      <c r="D934" t="str">
        <f t="shared" si="14"/>
        <v>INSERT INTO m_coa_group (id, code, name) values (933,'0933','Anak Usaha 2');</v>
      </c>
    </row>
    <row r="935" spans="1:4">
      <c r="A935" s="3" t="s">
        <v>473</v>
      </c>
      <c r="B935" s="4" t="s">
        <v>2563</v>
      </c>
      <c r="C935" s="3">
        <v>934</v>
      </c>
      <c r="D935" t="str">
        <f t="shared" si="14"/>
        <v>INSERT INTO m_coa_group (id, code, name) values (934,'0934','Anak Usaha 3');</v>
      </c>
    </row>
    <row r="936" spans="1:4">
      <c r="A936" s="3" t="s">
        <v>474</v>
      </c>
      <c r="B936" s="4" t="s">
        <v>2564</v>
      </c>
      <c r="C936" s="3">
        <v>935</v>
      </c>
      <c r="D936" t="str">
        <f t="shared" si="14"/>
        <v>INSERT INTO m_coa_group (id, code, name) values (935,'0935','Anak Usaha 4');</v>
      </c>
    </row>
    <row r="937" spans="1:4">
      <c r="A937" s="3" t="s">
        <v>475</v>
      </c>
      <c r="B937" s="4" t="s">
        <v>2565</v>
      </c>
      <c r="C937" s="3">
        <v>936</v>
      </c>
      <c r="D937" t="str">
        <f t="shared" si="14"/>
        <v>INSERT INTO m_coa_group (id, code, name) values (936,'0936','Anak Usaha 5');</v>
      </c>
    </row>
    <row r="938" spans="1:4">
      <c r="A938" s="3" t="s">
        <v>476</v>
      </c>
      <c r="B938" s="4" t="s">
        <v>2566</v>
      </c>
      <c r="C938" s="3">
        <v>937</v>
      </c>
      <c r="D938" t="str">
        <f t="shared" si="14"/>
        <v>INSERT INTO m_coa_group (id, code, name) values (937,'0937','Anak Usaha 6');</v>
      </c>
    </row>
    <row r="939" spans="1:4">
      <c r="A939" s="3" t="s">
        <v>477</v>
      </c>
      <c r="B939" s="4" t="s">
        <v>2567</v>
      </c>
      <c r="C939" s="3">
        <v>938</v>
      </c>
      <c r="D939" t="str">
        <f t="shared" si="14"/>
        <v>INSERT INTO m_coa_group (id, code, name) values (938,'0938','Anak Usaha 7');</v>
      </c>
    </row>
    <row r="940" spans="1:4">
      <c r="A940" s="3" t="s">
        <v>471</v>
      </c>
      <c r="B940" s="4" t="s">
        <v>2568</v>
      </c>
      <c r="C940" s="3">
        <v>939</v>
      </c>
      <c r="D940" t="str">
        <f t="shared" si="14"/>
        <v>INSERT INTO m_coa_group (id, code, name) values (939,'0939','Anak Usaha 1');</v>
      </c>
    </row>
    <row r="941" spans="1:4">
      <c r="A941" s="3" t="s">
        <v>472</v>
      </c>
      <c r="B941" s="4" t="s">
        <v>2569</v>
      </c>
      <c r="C941" s="3">
        <v>940</v>
      </c>
      <c r="D941" t="str">
        <f t="shared" si="14"/>
        <v>INSERT INTO m_coa_group (id, code, name) values (940,'0940','Anak Usaha 2');</v>
      </c>
    </row>
    <row r="942" spans="1:4">
      <c r="A942" s="3" t="s">
        <v>473</v>
      </c>
      <c r="B942" s="4" t="s">
        <v>2570</v>
      </c>
      <c r="C942" s="3">
        <v>941</v>
      </c>
      <c r="D942" t="str">
        <f t="shared" si="14"/>
        <v>INSERT INTO m_coa_group (id, code, name) values (941,'0941','Anak Usaha 3');</v>
      </c>
    </row>
    <row r="943" spans="1:4">
      <c r="A943" s="3" t="s">
        <v>474</v>
      </c>
      <c r="B943" s="4" t="s">
        <v>2571</v>
      </c>
      <c r="C943" s="3">
        <v>942</v>
      </c>
      <c r="D943" t="str">
        <f t="shared" si="14"/>
        <v>INSERT INTO m_coa_group (id, code, name) values (942,'0942','Anak Usaha 4');</v>
      </c>
    </row>
    <row r="944" spans="1:4">
      <c r="A944" s="3" t="s">
        <v>475</v>
      </c>
      <c r="B944" s="4" t="s">
        <v>2572</v>
      </c>
      <c r="C944" s="3">
        <v>943</v>
      </c>
      <c r="D944" t="str">
        <f t="shared" si="14"/>
        <v>INSERT INTO m_coa_group (id, code, name) values (943,'0943','Anak Usaha 5');</v>
      </c>
    </row>
    <row r="945" spans="1:4">
      <c r="A945" s="3" t="s">
        <v>476</v>
      </c>
      <c r="B945" s="4" t="s">
        <v>2573</v>
      </c>
      <c r="C945" s="3">
        <v>944</v>
      </c>
      <c r="D945" t="str">
        <f t="shared" si="14"/>
        <v>INSERT INTO m_coa_group (id, code, name) values (944,'0944','Anak Usaha 6');</v>
      </c>
    </row>
    <row r="946" spans="1:4">
      <c r="A946" s="3" t="s">
        <v>477</v>
      </c>
      <c r="B946" s="4" t="s">
        <v>2574</v>
      </c>
      <c r="C946" s="3">
        <v>945</v>
      </c>
      <c r="D946" t="str">
        <f t="shared" si="14"/>
        <v>INSERT INTO m_coa_group (id, code, name) values (945,'0945','Anak Usaha 7');</v>
      </c>
    </row>
    <row r="947" spans="1:4">
      <c r="A947" s="3" t="s">
        <v>526</v>
      </c>
      <c r="B947" s="4" t="s">
        <v>2575</v>
      </c>
      <c r="C947" s="3">
        <v>946</v>
      </c>
      <c r="D947" t="str">
        <f t="shared" si="14"/>
        <v>INSERT INTO m_coa_group (id, code, name) values (946,'0946','Revaluation Fa');</v>
      </c>
    </row>
    <row r="948" spans="1:4">
      <c r="A948" s="3" t="s">
        <v>744</v>
      </c>
      <c r="B948" s="4" t="s">
        <v>2576</v>
      </c>
      <c r="C948" s="3">
        <v>947</v>
      </c>
      <c r="D948" t="str">
        <f t="shared" si="14"/>
        <v>INSERT INTO m_coa_group (id, code, name) values (947,'0947','Imbalan Kerja');</v>
      </c>
    </row>
    <row r="949" spans="1:4">
      <c r="A949" s="3" t="s">
        <v>745</v>
      </c>
      <c r="B949" s="4" t="s">
        <v>2577</v>
      </c>
      <c r="C949" s="3">
        <v>948</v>
      </c>
      <c r="D949" t="str">
        <f t="shared" si="14"/>
        <v>INSERT INTO m_coa_group (id, code, name) values (948,'0948','Income Tax Relating To Components Of Oci');</v>
      </c>
    </row>
    <row r="950" spans="1:4">
      <c r="A950" s="3" t="s">
        <v>528</v>
      </c>
      <c r="B950" s="4" t="s">
        <v>2578</v>
      </c>
      <c r="C950" s="3">
        <v>949</v>
      </c>
      <c r="D950" t="str">
        <f t="shared" si="14"/>
        <v>INSERT INTO m_coa_group (id, code, name) values (949,'0949','Financial Instrument');</v>
      </c>
    </row>
    <row r="951" spans="1:4">
      <c r="A951" s="3" t="s">
        <v>745</v>
      </c>
      <c r="B951" s="4" t="s">
        <v>2579</v>
      </c>
      <c r="C951" s="3">
        <v>950</v>
      </c>
      <c r="D951" t="str">
        <f t="shared" si="14"/>
        <v>INSERT INTO m_coa_group (id, code, name) values (950,'0950','Income Tax Relating To Components Of Oci');</v>
      </c>
    </row>
    <row r="952" spans="1:4">
      <c r="A952" s="3" t="s">
        <v>529</v>
      </c>
      <c r="B952" s="4" t="s">
        <v>2580</v>
      </c>
      <c r="C952" s="3">
        <v>951</v>
      </c>
      <c r="D952" t="str">
        <f t="shared" si="14"/>
        <v>INSERT INTO m_coa_group (id, code, name) values (951,'0951','Foreign Exchange');</v>
      </c>
    </row>
    <row r="953" spans="1:4">
      <c r="A953" s="3" t="s">
        <v>745</v>
      </c>
      <c r="B953" s="4" t="s">
        <v>2581</v>
      </c>
      <c r="C953" s="3">
        <v>952</v>
      </c>
      <c r="D953" t="str">
        <f t="shared" si="14"/>
        <v>INSERT INTO m_coa_group (id, code, name) values (952,'0952','Income Tax Relating To Components Of Oci');</v>
      </c>
    </row>
    <row r="954" spans="1:4">
      <c r="A954" s="3" t="s">
        <v>746</v>
      </c>
      <c r="B954" s="4" t="s">
        <v>2582</v>
      </c>
      <c r="C954" s="3">
        <v>953</v>
      </c>
      <c r="D954" t="str">
        <f t="shared" si="14"/>
        <v>INSERT INTO m_coa_group (id, code, name) values (953,'0953','Bagian Atas Laba/Rugi Entitas Asosiasi (Oci) Anak Usaha 1');</v>
      </c>
    </row>
    <row r="955" spans="1:4">
      <c r="A955" s="3" t="s">
        <v>526</v>
      </c>
      <c r="B955" s="4" t="s">
        <v>2583</v>
      </c>
      <c r="C955" s="3">
        <v>954</v>
      </c>
      <c r="D955" t="str">
        <f t="shared" si="14"/>
        <v>INSERT INTO m_coa_group (id, code, name) values (954,'0954','Revaluation Fa');</v>
      </c>
    </row>
    <row r="956" spans="1:4">
      <c r="A956" s="3" t="s">
        <v>744</v>
      </c>
      <c r="B956" s="4" t="s">
        <v>2584</v>
      </c>
      <c r="C956" s="3">
        <v>955</v>
      </c>
      <c r="D956" t="str">
        <f t="shared" si="14"/>
        <v>INSERT INTO m_coa_group (id, code, name) values (955,'0955','Imbalan Kerja');</v>
      </c>
    </row>
    <row r="957" spans="1:4">
      <c r="A957" s="3" t="s">
        <v>745</v>
      </c>
      <c r="B957" s="4" t="s">
        <v>2585</v>
      </c>
      <c r="C957" s="3">
        <v>956</v>
      </c>
      <c r="D957" t="str">
        <f t="shared" si="14"/>
        <v>INSERT INTO m_coa_group (id, code, name) values (956,'0956','Income Tax Relating To Components Of Oci');</v>
      </c>
    </row>
    <row r="958" spans="1:4">
      <c r="A958" s="3" t="s">
        <v>528</v>
      </c>
      <c r="B958" s="4" t="s">
        <v>2586</v>
      </c>
      <c r="C958" s="3">
        <v>957</v>
      </c>
      <c r="D958" t="str">
        <f t="shared" si="14"/>
        <v>INSERT INTO m_coa_group (id, code, name) values (957,'0957','Financial Instrument');</v>
      </c>
    </row>
    <row r="959" spans="1:4">
      <c r="A959" s="3" t="s">
        <v>745</v>
      </c>
      <c r="B959" s="4" t="s">
        <v>2587</v>
      </c>
      <c r="C959" s="3">
        <v>958</v>
      </c>
      <c r="D959" t="str">
        <f t="shared" si="14"/>
        <v>INSERT INTO m_coa_group (id, code, name) values (958,'0958','Income Tax Relating To Components Of Oci');</v>
      </c>
    </row>
    <row r="960" spans="1:4">
      <c r="A960" s="3" t="s">
        <v>529</v>
      </c>
      <c r="B960" s="4" t="s">
        <v>2588</v>
      </c>
      <c r="C960" s="3">
        <v>959</v>
      </c>
      <c r="D960" t="str">
        <f t="shared" si="14"/>
        <v>INSERT INTO m_coa_group (id, code, name) values (959,'0959','Foreign Exchange');</v>
      </c>
    </row>
    <row r="961" spans="1:4">
      <c r="A961" s="3" t="s">
        <v>745</v>
      </c>
      <c r="B961" s="4" t="s">
        <v>2589</v>
      </c>
      <c r="C961" s="3">
        <v>960</v>
      </c>
      <c r="D961" t="str">
        <f t="shared" si="14"/>
        <v>INSERT INTO m_coa_group (id, code, name) values (960,'0960','Income Tax Relating To Components Of Oci');</v>
      </c>
    </row>
    <row r="962" spans="1:4">
      <c r="A962" s="3" t="s">
        <v>746</v>
      </c>
      <c r="B962" s="4" t="s">
        <v>2590</v>
      </c>
      <c r="C962" s="3">
        <v>961</v>
      </c>
      <c r="D962" t="str">
        <f t="shared" si="14"/>
        <v>INSERT INTO m_coa_group (id, code, name) values (961,'0961','Bagian Atas Laba/Rugi Entitas Asosiasi (Oci) Anak Usaha 1');</v>
      </c>
    </row>
    <row r="963" spans="1:4">
      <c r="A963" s="3" t="s">
        <v>744</v>
      </c>
      <c r="B963" s="4" t="s">
        <v>2591</v>
      </c>
      <c r="C963" s="3">
        <v>962</v>
      </c>
      <c r="D963" t="str">
        <f>"INSERT INTO m_coa_group (id, code, name) values ("&amp;C963&amp;",'"&amp;B963&amp;"','"&amp;A963&amp;"');"</f>
        <v>INSERT INTO m_coa_group (id, code, name) values (962,'0962','Imbalan Kerja');</v>
      </c>
    </row>
    <row r="964" spans="1:4">
      <c r="A964" s="3" t="s">
        <v>526</v>
      </c>
      <c r="B964" s="4" t="s">
        <v>2592</v>
      </c>
      <c r="C964" s="3">
        <v>963</v>
      </c>
      <c r="D964" t="str">
        <f>"INSERT INTO m_coa_group (id, code, name) values ("&amp;C964&amp;",'"&amp;B964&amp;"','"&amp;A964&amp;"');"</f>
        <v>INSERT INTO m_coa_group (id, code, name) values (963,'0963','Revaluation Fa');</v>
      </c>
    </row>
    <row r="965" spans="1:4">
      <c r="A965" s="3" t="s">
        <v>528</v>
      </c>
      <c r="B965" s="4" t="s">
        <v>2593</v>
      </c>
      <c r="C965" s="3">
        <v>964</v>
      </c>
      <c r="D965" t="str">
        <f>"INSERT INTO m_coa_group (id, code, name) values ("&amp;C965&amp;",'"&amp;B965&amp;"','"&amp;A965&amp;"');"</f>
        <v>INSERT INTO m_coa_group (id, code, name) values (964,'0964','Financial Instrument');</v>
      </c>
    </row>
    <row r="966" spans="1:4">
      <c r="A966" s="3" t="s">
        <v>529</v>
      </c>
      <c r="B966" s="4" t="s">
        <v>2594</v>
      </c>
      <c r="C966" s="3">
        <v>965</v>
      </c>
      <c r="D966" t="str">
        <f>"INSERT INTO m_coa_group (id, code, name) values ("&amp;C966&amp;",'"&amp;B966&amp;"','"&amp;A966&amp;"');"</f>
        <v>INSERT INTO m_coa_group (id, code, name) values (965,'0965','Foreign Exchange');</v>
      </c>
    </row>
    <row r="967" spans="1:4">
      <c r="A967" s="3" t="s">
        <v>553</v>
      </c>
      <c r="B967" s="4" t="s">
        <v>2595</v>
      </c>
      <c r="C967" s="3">
        <v>966</v>
      </c>
      <c r="D967" t="str">
        <f>"INSERT INTO m_coa_group (id, code, name) values ("&amp;C967&amp;",'"&amp;B967&amp;"','"&amp;A967&amp;"');"</f>
        <v>INSERT INTO m_coa_group (id, code, name) values (966,'0966','Tunjangan');</v>
      </c>
    </row>
    <row r="968" spans="1:4">
      <c r="A968" s="3" t="s">
        <v>379</v>
      </c>
      <c r="B968" s="4" t="s">
        <v>2596</v>
      </c>
      <c r="C968" s="3">
        <v>967</v>
      </c>
      <c r="D968" t="str">
        <f t="shared" ref="D968:D1013" si="15">"INSERT INTO m_coa_group (id, code, name) values ("&amp;C968&amp;",'"&amp;B968&amp;"','"&amp;A968&amp;"');"</f>
        <v>INSERT INTO m_coa_group (id, code, name) values (967,'0967','Tanah');</v>
      </c>
    </row>
    <row r="969" spans="1:4">
      <c r="A969" s="3" t="s">
        <v>382</v>
      </c>
      <c r="B969" s="4" t="s">
        <v>2597</v>
      </c>
      <c r="C969" s="3">
        <v>968</v>
      </c>
      <c r="D969" t="str">
        <f t="shared" si="15"/>
        <v>INSERT INTO m_coa_group (id, code, name) values (968,'0968','Furnitur Dan Perlengkapan');</v>
      </c>
    </row>
    <row r="970" spans="1:4">
      <c r="A970" s="3" t="s">
        <v>383</v>
      </c>
      <c r="B970" s="4" t="s">
        <v>2598</v>
      </c>
      <c r="C970" s="3">
        <v>969</v>
      </c>
      <c r="D970" t="str">
        <f t="shared" si="15"/>
        <v>INSERT INTO m_coa_group (id, code, name) values (969,'0969','Mesin Dan Peralatan');</v>
      </c>
    </row>
    <row r="971" spans="1:4">
      <c r="A971" s="3" t="s">
        <v>384</v>
      </c>
      <c r="B971" s="4" t="s">
        <v>2599</v>
      </c>
      <c r="C971" s="3">
        <v>970</v>
      </c>
      <c r="D971" t="str">
        <f t="shared" si="15"/>
        <v>INSERT INTO m_coa_group (id, code, name) values (970,'0970','Aset Tax Amnesty');</v>
      </c>
    </row>
    <row r="972" spans="1:4">
      <c r="A972" s="3" t="s">
        <v>557</v>
      </c>
      <c r="B972" s="4" t="s">
        <v>2600</v>
      </c>
      <c r="C972" s="3">
        <v>971</v>
      </c>
      <c r="D972" t="str">
        <f t="shared" si="15"/>
        <v>INSERT INTO m_coa_group (id, code, name) values (971,'0971','Biaya Promosi');</v>
      </c>
    </row>
    <row r="973" spans="1:4">
      <c r="A973" s="3" t="s">
        <v>558</v>
      </c>
      <c r="B973" s="4" t="s">
        <v>2601</v>
      </c>
      <c r="C973" s="3">
        <v>972</v>
      </c>
      <c r="D973" t="str">
        <f t="shared" si="15"/>
        <v>INSERT INTO m_coa_group (id, code, name) values (972,'0972','Biaya Pemasaran');</v>
      </c>
    </row>
    <row r="974" spans="1:4">
      <c r="A974" s="3" t="s">
        <v>559</v>
      </c>
      <c r="B974" s="4" t="s">
        <v>2602</v>
      </c>
      <c r="C974" s="3">
        <v>973</v>
      </c>
      <c r="D974" t="str">
        <f t="shared" si="15"/>
        <v>INSERT INTO m_coa_group (id, code, name) values (973,'0973','Komisi Sales');</v>
      </c>
    </row>
    <row r="975" spans="1:4">
      <c r="A975" s="3" t="s">
        <v>560</v>
      </c>
      <c r="B975" s="4" t="s">
        <v>2603</v>
      </c>
      <c r="C975" s="3">
        <v>974</v>
      </c>
      <c r="D975" t="str">
        <f t="shared" si="15"/>
        <v>INSERT INTO m_coa_group (id, code, name) values (974,'0974','Digital Advertising');</v>
      </c>
    </row>
    <row r="976" spans="1:4">
      <c r="A976" s="3" t="s">
        <v>561</v>
      </c>
      <c r="B976" s="4" t="s">
        <v>2604</v>
      </c>
      <c r="C976" s="3">
        <v>975</v>
      </c>
      <c r="D976" t="str">
        <f t="shared" si="15"/>
        <v>INSERT INTO m_coa_group (id, code, name) values (975,'0975','Selling Expense - Sf');</v>
      </c>
    </row>
    <row r="977" spans="1:4">
      <c r="A977" s="3" t="s">
        <v>562</v>
      </c>
      <c r="B977" s="4" t="s">
        <v>2605</v>
      </c>
      <c r="C977" s="3">
        <v>976</v>
      </c>
      <c r="D977" t="str">
        <f t="shared" si="15"/>
        <v>INSERT INTO m_coa_group (id, code, name) values (976,'0976','Sumbangan Dan Jamuan');</v>
      </c>
    </row>
    <row r="978" spans="1:4">
      <c r="A978" s="3" t="s">
        <v>563</v>
      </c>
      <c r="B978" s="4" t="s">
        <v>2606</v>
      </c>
      <c r="C978" s="3">
        <v>977</v>
      </c>
      <c r="D978" t="str">
        <f t="shared" si="15"/>
        <v>INSERT INTO m_coa_group (id, code, name) values (977,'0977','Sample');</v>
      </c>
    </row>
    <row r="979" spans="1:4">
      <c r="A979" s="3" t="s">
        <v>565</v>
      </c>
      <c r="B979" s="4" t="s">
        <v>2607</v>
      </c>
      <c r="C979" s="3">
        <v>978</v>
      </c>
      <c r="D979" t="str">
        <f t="shared" si="15"/>
        <v>INSERT INTO m_coa_group (id, code, name) values (978,'0978','Beban Gaji');</v>
      </c>
    </row>
    <row r="980" spans="1:4">
      <c r="A980" s="3" t="s">
        <v>575</v>
      </c>
      <c r="B980" s="4" t="s">
        <v>2608</v>
      </c>
      <c r="C980" s="3">
        <v>979</v>
      </c>
      <c r="D980" t="str">
        <f t="shared" si="15"/>
        <v>INSERT INTO m_coa_group (id, code, name) values (979,'0979','Beban instalasi');</v>
      </c>
    </row>
    <row r="981" spans="1:4">
      <c r="A981" s="3" t="s">
        <v>2609</v>
      </c>
      <c r="B981" s="4" t="s">
        <v>2610</v>
      </c>
      <c r="C981" s="3">
        <v>980</v>
      </c>
      <c r="D981" t="str">
        <f t="shared" si="15"/>
        <v>INSERT INTO m_coa_group (id, code, name) values (980,'0980','Gaji ');</v>
      </c>
    </row>
    <row r="982" spans="1:4">
      <c r="A982" s="3" t="s">
        <v>579</v>
      </c>
      <c r="B982" s="4" t="s">
        <v>2611</v>
      </c>
      <c r="C982" s="3">
        <v>981</v>
      </c>
      <c r="D982" t="str">
        <f t="shared" si="15"/>
        <v>INSERT INTO m_coa_group (id, code, name) values (981,'0981','Tunjangan Pph 21');</v>
      </c>
    </row>
    <row r="983" spans="1:4">
      <c r="A983" s="3" t="s">
        <v>580</v>
      </c>
      <c r="B983" s="4" t="s">
        <v>2612</v>
      </c>
      <c r="C983" s="3">
        <v>982</v>
      </c>
      <c r="D983" t="str">
        <f t="shared" si="15"/>
        <v>INSERT INTO m_coa_group (id, code, name) values (982,'0982','Premi Bpjs Ketenagakerjaan');</v>
      </c>
    </row>
    <row r="984" spans="1:4">
      <c r="A984" s="3" t="s">
        <v>581</v>
      </c>
      <c r="B984" s="4" t="s">
        <v>2613</v>
      </c>
      <c r="C984" s="3">
        <v>983</v>
      </c>
      <c r="D984" t="str">
        <f t="shared" si="15"/>
        <v>INSERT INTO m_coa_group (id, code, name) values (983,'0983','Thr');</v>
      </c>
    </row>
    <row r="985" spans="1:4">
      <c r="A985" s="3" t="s">
        <v>582</v>
      </c>
      <c r="B985" s="4" t="s">
        <v>2614</v>
      </c>
      <c r="C985" s="3">
        <v>984</v>
      </c>
      <c r="D985" t="str">
        <f t="shared" si="15"/>
        <v>INSERT INTO m_coa_group (id, code, name) values (984,'0984','Meal Allowances');</v>
      </c>
    </row>
    <row r="986" spans="1:4">
      <c r="A986" s="3" t="s">
        <v>583</v>
      </c>
      <c r="B986" s="4" t="s">
        <v>2615</v>
      </c>
      <c r="C986" s="3">
        <v>985</v>
      </c>
      <c r="D986" t="str">
        <f t="shared" si="15"/>
        <v>INSERT INTO m_coa_group (id, code, name) values (985,'0985','Medical Allowance');</v>
      </c>
    </row>
    <row r="987" spans="1:4">
      <c r="A987" s="3" t="s">
        <v>585</v>
      </c>
      <c r="B987" s="4" t="s">
        <v>2616</v>
      </c>
      <c r="C987" s="3">
        <v>986</v>
      </c>
      <c r="D987" t="str">
        <f t="shared" si="15"/>
        <v>INSERT INTO m_coa_group (id, code, name) values (986,'0986','Lembur');</v>
      </c>
    </row>
    <row r="988" spans="1:4">
      <c r="A988" s="3" t="s">
        <v>586</v>
      </c>
      <c r="B988" s="4" t="s">
        <v>2617</v>
      </c>
      <c r="C988" s="3">
        <v>987</v>
      </c>
      <c r="D988" t="str">
        <f t="shared" si="15"/>
        <v>INSERT INTO m_coa_group (id, code, name) values (987,'0987','Biaya Tunjangan Lainnya');</v>
      </c>
    </row>
    <row r="989" spans="1:4">
      <c r="A989" s="3" t="s">
        <v>587</v>
      </c>
      <c r="B989" s="4" t="s">
        <v>2618</v>
      </c>
      <c r="C989" s="3">
        <v>988</v>
      </c>
      <c r="D989" t="str">
        <f t="shared" si="15"/>
        <v>INSERT INTO m_coa_group (id, code, name) values (988,'0988','Premi Bpjs Ketenagakerjaan - Perusahaan');</v>
      </c>
    </row>
    <row r="990" spans="1:4">
      <c r="A990" s="3" t="s">
        <v>588</v>
      </c>
      <c r="B990" s="4" t="s">
        <v>2619</v>
      </c>
      <c r="C990" s="3">
        <v>989</v>
      </c>
      <c r="D990" t="str">
        <f t="shared" si="15"/>
        <v>INSERT INTO m_coa_group (id, code, name) values (989,'0989','Asuransi Kesehatan - Perusahaan');</v>
      </c>
    </row>
    <row r="991" spans="1:4">
      <c r="A991" s="3" t="s">
        <v>589</v>
      </c>
      <c r="B991" s="4" t="s">
        <v>2620</v>
      </c>
      <c r="C991" s="3">
        <v>990</v>
      </c>
      <c r="D991" t="str">
        <f t="shared" si="15"/>
        <v>INSERT INTO m_coa_group (id, code, name) values (990,'0990','Pesangon');</v>
      </c>
    </row>
    <row r="992" spans="1:4">
      <c r="A992" s="3" t="s">
        <v>590</v>
      </c>
      <c r="B992" s="4" t="s">
        <v>2621</v>
      </c>
      <c r="C992" s="3">
        <v>991</v>
      </c>
      <c r="D992" t="str">
        <f t="shared" si="15"/>
        <v>INSERT INTO m_coa_group (id, code, name) values (991,'0991','Tunjangan Transportasi');</v>
      </c>
    </row>
    <row r="993" spans="1:4">
      <c r="A993" s="3" t="s">
        <v>591</v>
      </c>
      <c r="B993" s="4" t="s">
        <v>2622</v>
      </c>
      <c r="C993" s="3">
        <v>992</v>
      </c>
      <c r="D993" t="str">
        <f t="shared" si="15"/>
        <v>INSERT INTO m_coa_group (id, code, name) values (992,'0992','Jamsostek');</v>
      </c>
    </row>
    <row r="994" spans="1:4">
      <c r="A994" s="3" t="s">
        <v>592</v>
      </c>
      <c r="B994" s="4" t="s">
        <v>2623</v>
      </c>
      <c r="C994" s="3">
        <v>993</v>
      </c>
      <c r="D994" t="str">
        <f t="shared" si="15"/>
        <v>INSERT INTO m_coa_group (id, code, name) values (993,'0993','Employee Insurance Expense');</v>
      </c>
    </row>
    <row r="995" spans="1:4">
      <c r="A995" s="3" t="s">
        <v>593</v>
      </c>
      <c r="B995" s="4" t="s">
        <v>2624</v>
      </c>
      <c r="C995" s="3">
        <v>994</v>
      </c>
      <c r="D995" t="str">
        <f t="shared" si="15"/>
        <v>INSERT INTO m_coa_group (id, code, name) values (994,'0994','Biaya Bonus');</v>
      </c>
    </row>
    <row r="996" spans="1:4">
      <c r="A996" s="3" t="s">
        <v>594</v>
      </c>
      <c r="B996" s="4" t="s">
        <v>2625</v>
      </c>
      <c r="C996" s="3">
        <v>995</v>
      </c>
      <c r="D996" t="str">
        <f t="shared" si="15"/>
        <v>INSERT INTO m_coa_group (id, code, name) values (995,'0995','Medication');</v>
      </c>
    </row>
    <row r="997" spans="1:4">
      <c r="A997" s="3" t="s">
        <v>596</v>
      </c>
      <c r="B997" s="4" t="s">
        <v>2626</v>
      </c>
      <c r="C997" s="3">
        <v>996</v>
      </c>
      <c r="D997" t="str">
        <f t="shared" si="15"/>
        <v>INSERT INTO m_coa_group (id, code, name) values (996,'0996','Sumbangan');</v>
      </c>
    </row>
    <row r="998" spans="1:4">
      <c r="A998" s="3" t="s">
        <v>597</v>
      </c>
      <c r="B998" s="4" t="s">
        <v>2627</v>
      </c>
      <c r="C998" s="3">
        <v>997</v>
      </c>
      <c r="D998" t="str">
        <f t="shared" si="15"/>
        <v>INSERT INTO m_coa_group (id, code, name) values (997,'0997','Entertainment');</v>
      </c>
    </row>
    <row r="999" spans="1:4">
      <c r="A999" s="3" t="s">
        <v>598</v>
      </c>
      <c r="B999" s="4" t="s">
        <v>2628</v>
      </c>
      <c r="C999" s="3">
        <v>998</v>
      </c>
      <c r="D999" t="str">
        <f t="shared" si="15"/>
        <v>INSERT INTO m_coa_group (id, code, name) values (998,'0998','Representation');</v>
      </c>
    </row>
    <row r="1000" spans="1:4">
      <c r="A1000" s="3" t="s">
        <v>599</v>
      </c>
      <c r="B1000" s="4" t="s">
        <v>2629</v>
      </c>
      <c r="C1000" s="3">
        <v>999</v>
      </c>
      <c r="D1000" t="str">
        <f t="shared" si="15"/>
        <v>INSERT INTO m_coa_group (id, code, name) values (999,'0999','Gathering');</v>
      </c>
    </row>
    <row r="1001" spans="1:4">
      <c r="A1001" s="3" t="s">
        <v>601</v>
      </c>
      <c r="B1001" s="4" t="s">
        <v>2630</v>
      </c>
      <c r="C1001" s="3">
        <v>1000</v>
      </c>
      <c r="D1001" t="str">
        <f t="shared" si="15"/>
        <v>INSERT INTO m_coa_group (id, code, name) values (1000,'1000','Keamanan Dan Kebersihan');</v>
      </c>
    </row>
    <row r="1002" spans="1:4">
      <c r="A1002" s="3" t="s">
        <v>602</v>
      </c>
      <c r="B1002" s="4" t="s">
        <v>2631</v>
      </c>
      <c r="C1002" s="3">
        <v>1001</v>
      </c>
      <c r="D1002" t="str">
        <f t="shared" si="15"/>
        <v>INSERT INTO m_coa_group (id, code, name) values (1001,'1001','Perizinan');</v>
      </c>
    </row>
    <row r="1003" spans="1:4">
      <c r="A1003" s="3" t="s">
        <v>604</v>
      </c>
      <c r="B1003" s="4" t="s">
        <v>2632</v>
      </c>
      <c r="C1003" s="3">
        <v>1002</v>
      </c>
      <c r="D1003" t="str">
        <f t="shared" si="15"/>
        <v>INSERT INTO m_coa_group (id, code, name) values (1002,'1002','Air Minum');</v>
      </c>
    </row>
    <row r="1004" spans="1:4">
      <c r="A1004" s="3" t="s">
        <v>605</v>
      </c>
      <c r="B1004" s="4" t="s">
        <v>2633</v>
      </c>
      <c r="C1004" s="3">
        <v>1003</v>
      </c>
      <c r="D1004" t="str">
        <f t="shared" si="15"/>
        <v>INSERT INTO m_coa_group (id, code, name) values (1003,'1003','Alat-Alat Kebersihan');</v>
      </c>
    </row>
    <row r="1005" spans="1:4">
      <c r="A1005" s="3" t="s">
        <v>606</v>
      </c>
      <c r="B1005" s="4" t="s">
        <v>2634</v>
      </c>
      <c r="C1005" s="3">
        <v>1004</v>
      </c>
      <c r="D1005" t="str">
        <f t="shared" si="15"/>
        <v>INSERT INTO m_coa_group (id, code, name) values (1004,'1004','Kebutuhan Rumah Tangga');</v>
      </c>
    </row>
    <row r="1006" spans="1:4">
      <c r="A1006" s="3" t="s">
        <v>607</v>
      </c>
      <c r="B1006" s="4" t="s">
        <v>2635</v>
      </c>
      <c r="C1006" s="3">
        <v>1005</v>
      </c>
      <c r="D1006" t="str">
        <f t="shared" si="15"/>
        <v>INSERT INTO m_coa_group (id, code, name) values (1005,'1005','Biaya Keperluan Dapur');</v>
      </c>
    </row>
    <row r="1007" spans="1:4">
      <c r="A1007" s="3" t="s">
        <v>608</v>
      </c>
      <c r="B1007" s="4" t="s">
        <v>2636</v>
      </c>
      <c r="C1007" s="3">
        <v>1006</v>
      </c>
      <c r="D1007" t="str">
        <f t="shared" si="15"/>
        <v>INSERT INTO m_coa_group (id, code, name) values (1006,'1006','Biaya Lain-Lain Non Operasional');</v>
      </c>
    </row>
    <row r="1008" spans="1:4">
      <c r="A1008" s="3" t="s">
        <v>609</v>
      </c>
      <c r="B1008" s="4" t="s">
        <v>2637</v>
      </c>
      <c r="C1008" s="3">
        <v>1007</v>
      </c>
      <c r="D1008" t="str">
        <f t="shared" si="15"/>
        <v>INSERT INTO m_coa_group (id, code, name) values (1007,'1007','Biaya Makan Kantor');</v>
      </c>
    </row>
    <row r="1009" spans="1:4">
      <c r="A1009" s="3" t="s">
        <v>611</v>
      </c>
      <c r="B1009" s="4" t="s">
        <v>2638</v>
      </c>
      <c r="C1009" s="3">
        <v>1008</v>
      </c>
      <c r="D1009" t="str">
        <f t="shared" si="15"/>
        <v>INSERT INTO m_coa_group (id, code, name) values (1008,'1008','Tinta Printer');</v>
      </c>
    </row>
    <row r="1010" spans="1:4">
      <c r="A1010" s="3" t="s">
        <v>612</v>
      </c>
      <c r="B1010" s="4" t="s">
        <v>2639</v>
      </c>
      <c r="C1010" s="3">
        <v>1009</v>
      </c>
      <c r="D1010" t="str">
        <f t="shared" si="15"/>
        <v>INSERT INTO m_coa_group (id, code, name) values (1009,'1009','Kertas Hvs');</v>
      </c>
    </row>
    <row r="1011" spans="1:4">
      <c r="A1011" s="3" t="s">
        <v>613</v>
      </c>
      <c r="B1011" s="4" t="s">
        <v>2640</v>
      </c>
      <c r="C1011" s="3">
        <v>1010</v>
      </c>
      <c r="D1011" t="str">
        <f t="shared" si="15"/>
        <v>INSERT INTO m_coa_group (id, code, name) values (1010,'1010','Biaya Fotocopy/Cetakan');</v>
      </c>
    </row>
    <row r="1012" spans="1:4">
      <c r="A1012" s="3" t="s">
        <v>614</v>
      </c>
      <c r="B1012" s="4" t="s">
        <v>2641</v>
      </c>
      <c r="C1012" s="3">
        <v>1011</v>
      </c>
      <c r="D1012" t="str">
        <f t="shared" si="15"/>
        <v>INSERT INTO m_coa_group (id, code, name) values (1011,'1011','Atk');</v>
      </c>
    </row>
    <row r="1013" spans="1:4">
      <c r="A1013" s="3" t="s">
        <v>615</v>
      </c>
      <c r="B1013" s="4" t="s">
        <v>2642</v>
      </c>
      <c r="C1013" s="3">
        <v>1012</v>
      </c>
      <c r="D1013" t="str">
        <f t="shared" si="15"/>
        <v>INSERT INTO m_coa_group (id, code, name) values (1012,'1012','Perlengkapan Kantor Lainnya');</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Flow Konsol</vt:lpstr>
      <vt:lpstr>COA</vt:lpstr>
      <vt:lpstr>1b. WBS WPL - Parent- TB</vt:lpstr>
      <vt:lpstr>2d. WBS WPL - Konsol</vt:lpstr>
      <vt:lpstr>1a. AJE Parent</vt:lpstr>
      <vt:lpstr>2a. Jurnal Proforma Modal</vt:lpstr>
      <vt:lpstr>2b. Jurnal CTE </vt:lpstr>
      <vt:lpstr>2c. Jurnal ELIM</vt:lpstr>
      <vt:lpstr>a. Aging Utang piutang</vt:lpstr>
      <vt:lpstr>b. Mutasi Persediaan</vt:lpstr>
      <vt:lpstr>c. Pemb &amp; Penj berelasi</vt:lpstr>
      <vt:lpstr>d. Mutasi FA</vt:lpstr>
      <vt:lpstr>e. Mutasi IA</vt:lpstr>
      <vt:lpstr>f. Mutasi RUA</vt:lpstr>
      <vt:lpstr>g. Employee Benefit</vt:lpstr>
      <vt:lpstr>h. Mutasi DTA</vt:lpstr>
      <vt:lpstr>i. Detail Investasi Non Tbk</vt:lpstr>
      <vt:lpstr>j. Detail Investasi TBK</vt:lpstr>
      <vt:lpstr>insert-COA</vt: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Amir Hamzah</cp:lastModifiedBy>
  <dcterms:created xsi:type="dcterms:W3CDTF">2022-06-09T03:59:00Z</dcterms:created>
  <dcterms:modified xsi:type="dcterms:W3CDTF">2022-08-20T19:09:04Z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1033-11.2.0.11254</vt:lpwstr>
  </property>
  <property fmtid="{D5CDD505-2E9C-101B-9397-08002B2CF9AE}" pid="3" name="ICV">
    <vt:lpwstr>B8A29A237E354F3981BD4AD7C2E0E624</vt:lpwstr>
  </property>
</Properties>
</file>